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sridharan\Alnylam_Code\Bioprocess\"/>
    </mc:Choice>
  </mc:AlternateContent>
  <bookViews>
    <workbookView xWindow="0" yWindow="0" windowWidth="28800" windowHeight="12300" activeTab="2"/>
  </bookViews>
  <sheets>
    <sheet name="Experiment summary" sheetId="1" r:id="rId1"/>
    <sheet name="Interactive data" sheetId="5" r:id="rId2"/>
    <sheet name="Calculations" sheetId="2" r:id="rId3"/>
    <sheet name="Raw data" sheetId="3" r:id="rId4"/>
    <sheet name="Tools comparison" sheetId="6" r:id="rId5"/>
    <sheet name="Protein names" sheetId="4" r:id="rId6"/>
    <sheet name="Sheet1" sheetId="7" r:id="rId7"/>
    <sheet name="Sheet2" sheetId="8" r:id="rId8"/>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178" i="2" l="1"/>
  <c r="C228" i="2"/>
  <c r="C249" i="2"/>
  <c r="C307" i="2"/>
  <c r="C399" i="2"/>
  <c r="C439" i="2"/>
  <c r="C502" i="2"/>
  <c r="C749" i="2"/>
  <c r="C827" i="2"/>
  <c r="C880" i="2"/>
  <c r="C916" i="2"/>
  <c r="C972" i="2"/>
  <c r="C975" i="2"/>
  <c r="C986" i="2"/>
  <c r="C1042" i="2"/>
  <c r="C1062" i="2"/>
  <c r="C1240" i="2"/>
  <c r="C1250" i="2"/>
  <c r="C1302" i="2"/>
  <c r="C1304" i="2"/>
  <c r="C1344" i="2"/>
  <c r="C1345" i="2"/>
  <c r="C1360" i="2"/>
  <c r="AC34"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2" i="2"/>
  <c r="AC3" i="2"/>
  <c r="AC4" i="2"/>
  <c r="AC5" i="2"/>
  <c r="AC35" i="2"/>
  <c r="AC6" i="2"/>
  <c r="AC36" i="2"/>
  <c r="AC7" i="2"/>
  <c r="AC37" i="2"/>
  <c r="AC8" i="2"/>
  <c r="AC9" i="2"/>
  <c r="AC38" i="2"/>
  <c r="AC10" i="2"/>
  <c r="AC11" i="2"/>
  <c r="AC39" i="2"/>
  <c r="AC12" i="2"/>
  <c r="AC13" i="2"/>
  <c r="AC40" i="2"/>
  <c r="AC14" i="2"/>
  <c r="AC15" i="2"/>
  <c r="AC16" i="2"/>
  <c r="AC41" i="2"/>
  <c r="AC17" i="2"/>
  <c r="AC18" i="2"/>
  <c r="AC19" i="2"/>
  <c r="AC42" i="2"/>
  <c r="AC43" i="2"/>
  <c r="AC20" i="2"/>
  <c r="AC44" i="2"/>
  <c r="AC45" i="2"/>
  <c r="AC21" i="2"/>
  <c r="AC46" i="2"/>
  <c r="AC47" i="2"/>
  <c r="AC48" i="2"/>
  <c r="AC49" i="2"/>
  <c r="AC22" i="2"/>
  <c r="AC50" i="2"/>
  <c r="AC51" i="2"/>
  <c r="AC23" i="2"/>
  <c r="AC52" i="2"/>
  <c r="AC24" i="2"/>
  <c r="AC53" i="2"/>
  <c r="AC25" i="2"/>
  <c r="AC54" i="2"/>
  <c r="AC55" i="2"/>
  <c r="AC56" i="2"/>
  <c r="AC57" i="2"/>
  <c r="AC58" i="2"/>
  <c r="AC26" i="2"/>
  <c r="AC59" i="2"/>
  <c r="AC60" i="2"/>
  <c r="AC61" i="2"/>
  <c r="AC62" i="2"/>
  <c r="AC27" i="2"/>
  <c r="AC28" i="2"/>
  <c r="AC29" i="2"/>
  <c r="AC30" i="2"/>
  <c r="AC63" i="2"/>
  <c r="AC64" i="2"/>
  <c r="AC65" i="2"/>
  <c r="AC66" i="2"/>
  <c r="AC31" i="2"/>
  <c r="AC67" i="2"/>
  <c r="AC68" i="2"/>
  <c r="AC32" i="2"/>
  <c r="AC153" i="2"/>
  <c r="AC154" i="2"/>
  <c r="AC155" i="2"/>
  <c r="AC156" i="2"/>
  <c r="AC157" i="2"/>
  <c r="AC158" i="2"/>
  <c r="AC69" i="2"/>
  <c r="AC159" i="2"/>
  <c r="AC160" i="2"/>
  <c r="AC70" i="2"/>
  <c r="AC161" i="2"/>
  <c r="AC162" i="2"/>
  <c r="AC163" i="2"/>
  <c r="AC164" i="2"/>
  <c r="AC71" i="2"/>
  <c r="AC165" i="2"/>
  <c r="AC166" i="2"/>
  <c r="AC167" i="2"/>
  <c r="AC168" i="2"/>
  <c r="AC169" i="2"/>
  <c r="AC170" i="2"/>
  <c r="AC72" i="2"/>
  <c r="AC73" i="2"/>
  <c r="AC74" i="2"/>
  <c r="AC171" i="2"/>
  <c r="AC75" i="2"/>
  <c r="AC172" i="2"/>
  <c r="AC173" i="2"/>
  <c r="AC174" i="2"/>
  <c r="AC175" i="2"/>
  <c r="AC176" i="2"/>
  <c r="AC76" i="2"/>
  <c r="AC77" i="2"/>
  <c r="AC177" i="2"/>
  <c r="AC178" i="2"/>
  <c r="AC179" i="2"/>
  <c r="AC180" i="2"/>
  <c r="AC181" i="2"/>
  <c r="AC182" i="2"/>
  <c r="AC183" i="2"/>
  <c r="AC184" i="2"/>
  <c r="AC185" i="2"/>
  <c r="AC186" i="2"/>
  <c r="AC187" i="2"/>
  <c r="AC188" i="2"/>
  <c r="AC78" i="2"/>
  <c r="AC79" i="2"/>
  <c r="AC189" i="2"/>
  <c r="AC190" i="2"/>
  <c r="AC191" i="2"/>
  <c r="AC192" i="2"/>
  <c r="AC80" i="2"/>
  <c r="AC193" i="2"/>
  <c r="AC194" i="2"/>
  <c r="AC195" i="2"/>
  <c r="AC196" i="2"/>
  <c r="AC197" i="2"/>
  <c r="AC198" i="2"/>
  <c r="AC199" i="2"/>
  <c r="AC200" i="2"/>
  <c r="AC201" i="2"/>
  <c r="AC81" i="2"/>
  <c r="AC202" i="2"/>
  <c r="AC203" i="2"/>
  <c r="AC204" i="2"/>
  <c r="AC205" i="2"/>
  <c r="AC206" i="2"/>
  <c r="AC207" i="2"/>
  <c r="AC208" i="2"/>
  <c r="AC82" i="2"/>
  <c r="AC209" i="2"/>
  <c r="AC210" i="2"/>
  <c r="AC211" i="2"/>
  <c r="AC212" i="2"/>
  <c r="AC213" i="2"/>
  <c r="AC214" i="2"/>
  <c r="AC215" i="2"/>
  <c r="AC216" i="2"/>
  <c r="AC83" i="2"/>
  <c r="AC217" i="2"/>
  <c r="AC218" i="2"/>
  <c r="AC219" i="2"/>
  <c r="AC220" i="2"/>
  <c r="AC221" i="2"/>
  <c r="AC222" i="2"/>
  <c r="AC223" i="2"/>
  <c r="AC224" i="2"/>
  <c r="AC225" i="2"/>
  <c r="AC226" i="2"/>
  <c r="AC227" i="2"/>
  <c r="AC228" i="2"/>
  <c r="AC229" i="2"/>
  <c r="AC230" i="2"/>
  <c r="AC84" i="2"/>
  <c r="AC231" i="2"/>
  <c r="AC232" i="2"/>
  <c r="AC233" i="2"/>
  <c r="AC85" i="2"/>
  <c r="AC234" i="2"/>
  <c r="AC86" i="2"/>
  <c r="AC87" i="2"/>
  <c r="AC235" i="2"/>
  <c r="AC236" i="2"/>
  <c r="AC237" i="2"/>
  <c r="AC238" i="2"/>
  <c r="AC239" i="2"/>
  <c r="AC88" i="2"/>
  <c r="AC240" i="2"/>
  <c r="AC241" i="2"/>
  <c r="AC242" i="2"/>
  <c r="AC243" i="2"/>
  <c r="AC244" i="2"/>
  <c r="AC89" i="2"/>
  <c r="AC245" i="2"/>
  <c r="AC246" i="2"/>
  <c r="AC247" i="2"/>
  <c r="AC248" i="2"/>
  <c r="AC90" i="2"/>
  <c r="AC91" i="2"/>
  <c r="AC249" i="2"/>
  <c r="AC250" i="2"/>
  <c r="AC251" i="2"/>
  <c r="AC252" i="2"/>
  <c r="AC253" i="2"/>
  <c r="AC254" i="2"/>
  <c r="AC255" i="2"/>
  <c r="AC256" i="2"/>
  <c r="AC257" i="2"/>
  <c r="AC92" i="2"/>
  <c r="AC258" i="2"/>
  <c r="AC259" i="2"/>
  <c r="AC260" i="2"/>
  <c r="AC261" i="2"/>
  <c r="AC262" i="2"/>
  <c r="AC263" i="2"/>
  <c r="AC264" i="2"/>
  <c r="AC265" i="2"/>
  <c r="AC266" i="2"/>
  <c r="AC267" i="2"/>
  <c r="AC268" i="2"/>
  <c r="AC269" i="2"/>
  <c r="AC270" i="2"/>
  <c r="AC271" i="2"/>
  <c r="AC93" i="2"/>
  <c r="AC272" i="2"/>
  <c r="AC273" i="2"/>
  <c r="AC274" i="2"/>
  <c r="AC275" i="2"/>
  <c r="AC276" i="2"/>
  <c r="AC277" i="2"/>
  <c r="AC278" i="2"/>
  <c r="AC279" i="2"/>
  <c r="AC280" i="2"/>
  <c r="AC281" i="2"/>
  <c r="AC282" i="2"/>
  <c r="AC283" i="2"/>
  <c r="AC284" i="2"/>
  <c r="AC285" i="2"/>
  <c r="AC286" i="2"/>
  <c r="AC287" i="2"/>
  <c r="AC288" i="2"/>
  <c r="AC289" i="2"/>
  <c r="AC290" i="2"/>
  <c r="AC291" i="2"/>
  <c r="AC292" i="2"/>
  <c r="AC94" i="2"/>
  <c r="AC293" i="2"/>
  <c r="AC294" i="2"/>
  <c r="AC295" i="2"/>
  <c r="AC296" i="2"/>
  <c r="AC297" i="2"/>
  <c r="AC95" i="2"/>
  <c r="AC298" i="2"/>
  <c r="AC299" i="2"/>
  <c r="AC300" i="2"/>
  <c r="AC301" i="2"/>
  <c r="AC302" i="2"/>
  <c r="AC96"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9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98" i="2"/>
  <c r="AC363" i="2"/>
  <c r="AC364" i="2"/>
  <c r="AC365" i="2"/>
  <c r="AC366" i="2"/>
  <c r="AC367" i="2"/>
  <c r="AC368" i="2"/>
  <c r="AC369" i="2"/>
  <c r="AC370" i="2"/>
  <c r="AC371" i="2"/>
  <c r="AC372" i="2"/>
  <c r="AC373" i="2"/>
  <c r="AC374" i="2"/>
  <c r="AC375" i="2"/>
  <c r="AC376" i="2"/>
  <c r="AC377" i="2"/>
  <c r="AC378" i="2"/>
  <c r="AC379" i="2"/>
  <c r="AC380" i="2"/>
  <c r="AC381" i="2"/>
  <c r="AC382" i="2"/>
  <c r="AC383" i="2"/>
  <c r="AC99" i="2"/>
  <c r="AC384" i="2"/>
  <c r="AC385" i="2"/>
  <c r="AC386" i="2"/>
  <c r="AC387" i="2"/>
  <c r="AC388" i="2"/>
  <c r="AC389" i="2"/>
  <c r="AC390" i="2"/>
  <c r="AC391" i="2"/>
  <c r="AC392" i="2"/>
  <c r="AC393" i="2"/>
  <c r="AC394" i="2"/>
  <c r="AC395" i="2"/>
  <c r="AC396" i="2"/>
  <c r="AC397" i="2"/>
  <c r="AC398" i="2"/>
  <c r="AC100" i="2"/>
  <c r="AC399" i="2"/>
  <c r="AC400" i="2"/>
  <c r="AC401" i="2"/>
  <c r="AC402" i="2"/>
  <c r="AC403" i="2"/>
  <c r="AC404" i="2"/>
  <c r="AC405" i="2"/>
  <c r="AC406" i="2"/>
  <c r="AC101" i="2"/>
  <c r="AC407" i="2"/>
  <c r="AC408" i="2"/>
  <c r="AC409" i="2"/>
  <c r="AC410" i="2"/>
  <c r="AC411" i="2"/>
  <c r="AC412" i="2"/>
  <c r="AC413" i="2"/>
  <c r="AC414" i="2"/>
  <c r="AC415" i="2"/>
  <c r="AC416" i="2"/>
  <c r="AC417" i="2"/>
  <c r="AC418" i="2"/>
  <c r="AC419" i="2"/>
  <c r="AC420" i="2"/>
  <c r="AC421" i="2"/>
  <c r="AC422" i="2"/>
  <c r="AC423" i="2"/>
  <c r="AC424" i="2"/>
  <c r="AC425" i="2"/>
  <c r="AC102" i="2"/>
  <c r="AC426" i="2"/>
  <c r="AC427" i="2"/>
  <c r="AC428" i="2"/>
  <c r="AC429" i="2"/>
  <c r="AC430" i="2"/>
  <c r="AC431" i="2"/>
  <c r="AC432" i="2"/>
  <c r="AC433" i="2"/>
  <c r="AC434" i="2"/>
  <c r="AC435" i="2"/>
  <c r="AC103" i="2"/>
  <c r="AC436" i="2"/>
  <c r="AC437" i="2"/>
  <c r="AC438" i="2"/>
  <c r="AC439" i="2"/>
  <c r="AC440" i="2"/>
  <c r="AC441" i="2"/>
  <c r="AC442" i="2"/>
  <c r="AC443" i="2"/>
  <c r="AC444" i="2"/>
  <c r="AC445" i="2"/>
  <c r="AC446" i="2"/>
  <c r="AC447" i="2"/>
  <c r="AC448" i="2"/>
  <c r="AC449" i="2"/>
  <c r="AC104" i="2"/>
  <c r="AC450" i="2"/>
  <c r="AC451" i="2"/>
  <c r="AC452" i="2"/>
  <c r="AC453" i="2"/>
  <c r="AC454" i="2"/>
  <c r="AC105" i="2"/>
  <c r="AC455" i="2"/>
  <c r="AC456" i="2"/>
  <c r="AC106" i="2"/>
  <c r="AC457" i="2"/>
  <c r="AC458" i="2"/>
  <c r="AC459" i="2"/>
  <c r="AC460" i="2"/>
  <c r="AC461" i="2"/>
  <c r="AC462" i="2"/>
  <c r="AC107"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108"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109"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110"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111"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112" i="2"/>
  <c r="AC752" i="2"/>
  <c r="AC753" i="2"/>
  <c r="AC754" i="2"/>
  <c r="AC755" i="2"/>
  <c r="AC756" i="2"/>
  <c r="AC757" i="2"/>
  <c r="AC758" i="2"/>
  <c r="AC113"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114"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15"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16" i="2"/>
  <c r="AC1087" i="2"/>
  <c r="AC1088" i="2"/>
  <c r="AC1089" i="2"/>
  <c r="AC1090" i="2"/>
  <c r="AC1091" i="2"/>
  <c r="AC1092" i="2"/>
  <c r="AC1093" i="2"/>
  <c r="AC1094" i="2"/>
  <c r="AC1095" i="2"/>
  <c r="AC117"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19" i="2"/>
  <c r="AC1307" i="2"/>
  <c r="AC1308" i="2"/>
  <c r="AC1309" i="2"/>
  <c r="AC1310" i="2"/>
  <c r="AC1311" i="2"/>
  <c r="AC120" i="2"/>
  <c r="AC1312" i="2"/>
  <c r="AC1313" i="2"/>
  <c r="AC1314" i="2"/>
  <c r="AC1315" i="2"/>
  <c r="AC1316" i="2"/>
  <c r="AC1317" i="2"/>
  <c r="AC1318" i="2"/>
  <c r="AC1319" i="2"/>
  <c r="AC1320" i="2"/>
  <c r="AC1321" i="2"/>
  <c r="AC1322" i="2"/>
  <c r="AC1323" i="2"/>
  <c r="AC1324" i="2"/>
  <c r="AC121" i="2"/>
  <c r="AC1325" i="2"/>
  <c r="AC1326" i="2"/>
  <c r="AC1327" i="2"/>
  <c r="AC1328" i="2"/>
  <c r="AC1329" i="2"/>
  <c r="AC1330" i="2"/>
  <c r="AC1331" i="2"/>
  <c r="AC1332" i="2"/>
  <c r="AC1333" i="2"/>
  <c r="AC1334" i="2"/>
  <c r="AC1335" i="2"/>
  <c r="AC1336" i="2"/>
  <c r="AC1337" i="2"/>
  <c r="AC122"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33" i="2"/>
  <c r="AG2721" i="2"/>
  <c r="AH2720" i="2" s="1"/>
  <c r="AG2722" i="2"/>
  <c r="AG2723" i="2"/>
  <c r="AC1381" i="2"/>
  <c r="AC1382" i="2"/>
  <c r="AC1383" i="2"/>
  <c r="B70" i="2"/>
  <c r="B587" i="2"/>
  <c r="B779" i="2"/>
  <c r="B706" i="2"/>
  <c r="C70" i="2"/>
  <c r="D70" i="2"/>
  <c r="E70" i="2"/>
  <c r="F70" i="2"/>
  <c r="G70" i="2"/>
  <c r="H70" i="2"/>
  <c r="I70" i="2"/>
  <c r="J70" i="2"/>
  <c r="K70" i="2"/>
  <c r="L70" i="2"/>
  <c r="M70" i="2"/>
  <c r="N70" i="2"/>
  <c r="O70" i="2"/>
  <c r="C587" i="2"/>
  <c r="D587" i="2"/>
  <c r="E587" i="2"/>
  <c r="F587" i="2"/>
  <c r="G587" i="2"/>
  <c r="H587" i="2"/>
  <c r="I587" i="2"/>
  <c r="J587" i="2"/>
  <c r="K587" i="2"/>
  <c r="L587" i="2"/>
  <c r="M587" i="2"/>
  <c r="N587" i="2"/>
  <c r="O587" i="2"/>
  <c r="C779" i="2"/>
  <c r="D779" i="2"/>
  <c r="E779" i="2"/>
  <c r="F779" i="2"/>
  <c r="G779" i="2"/>
  <c r="H779" i="2"/>
  <c r="I779" i="2"/>
  <c r="J779" i="2"/>
  <c r="K779" i="2"/>
  <c r="L779" i="2"/>
  <c r="M779" i="2"/>
  <c r="N779" i="2"/>
  <c r="O779" i="2"/>
  <c r="C706" i="2"/>
  <c r="D706" i="2"/>
  <c r="P706" i="2" s="1"/>
  <c r="E706" i="2"/>
  <c r="F706" i="2"/>
  <c r="G706" i="2"/>
  <c r="H706" i="2"/>
  <c r="I706" i="2"/>
  <c r="J706" i="2"/>
  <c r="K706" i="2"/>
  <c r="L706" i="2"/>
  <c r="M706" i="2"/>
  <c r="N706" i="2"/>
  <c r="O706" i="2"/>
  <c r="B6" i="2"/>
  <c r="C6" i="2"/>
  <c r="D6" i="2"/>
  <c r="E6" i="2"/>
  <c r="F6" i="2"/>
  <c r="G6" i="2"/>
  <c r="H6" i="2"/>
  <c r="R6" i="2"/>
  <c r="I6" i="2"/>
  <c r="J6" i="2"/>
  <c r="K6" i="2"/>
  <c r="L6" i="2"/>
  <c r="M6" i="2"/>
  <c r="N6" i="2"/>
  <c r="O6" i="2"/>
  <c r="B1182" i="2"/>
  <c r="C1182" i="2"/>
  <c r="D1182" i="2"/>
  <c r="E1182" i="2"/>
  <c r="F1182" i="2"/>
  <c r="G1182" i="2"/>
  <c r="H1182" i="2"/>
  <c r="I1182" i="2"/>
  <c r="J1182" i="2"/>
  <c r="K1182" i="2"/>
  <c r="L1182" i="2"/>
  <c r="M1182" i="2"/>
  <c r="N1182" i="2"/>
  <c r="O1182" i="2"/>
  <c r="B645" i="2"/>
  <c r="C645" i="2"/>
  <c r="D645" i="2"/>
  <c r="E645" i="2"/>
  <c r="F645" i="2"/>
  <c r="G645" i="2"/>
  <c r="H645" i="2"/>
  <c r="I645" i="2"/>
  <c r="J645" i="2"/>
  <c r="K645" i="2"/>
  <c r="L645" i="2"/>
  <c r="M645" i="2"/>
  <c r="N645" i="2"/>
  <c r="O645" i="2"/>
  <c r="B223" i="2"/>
  <c r="C223" i="2"/>
  <c r="D223" i="2"/>
  <c r="E223" i="2"/>
  <c r="F223" i="2"/>
  <c r="G223" i="2"/>
  <c r="H223" i="2"/>
  <c r="I223" i="2"/>
  <c r="J223" i="2"/>
  <c r="Q223" i="2" s="1"/>
  <c r="K223" i="2"/>
  <c r="L223" i="2"/>
  <c r="M223" i="2"/>
  <c r="N223" i="2"/>
  <c r="O223" i="2"/>
  <c r="B1031" i="2"/>
  <c r="C1031" i="2"/>
  <c r="D1031" i="2"/>
  <c r="E1031" i="2"/>
  <c r="F1031" i="2"/>
  <c r="G1031" i="2"/>
  <c r="H1031" i="2"/>
  <c r="I1031" i="2"/>
  <c r="J1031" i="2"/>
  <c r="K1031" i="2"/>
  <c r="L1031" i="2"/>
  <c r="M1031" i="2"/>
  <c r="N1031" i="2"/>
  <c r="O1031" i="2"/>
  <c r="B336" i="2"/>
  <c r="C336" i="2"/>
  <c r="D336" i="2"/>
  <c r="E336" i="2"/>
  <c r="F336" i="2"/>
  <c r="G336" i="2"/>
  <c r="H336" i="2"/>
  <c r="I336" i="2"/>
  <c r="J336" i="2"/>
  <c r="K336" i="2"/>
  <c r="L336" i="2"/>
  <c r="M336" i="2"/>
  <c r="N336" i="2"/>
  <c r="O336" i="2"/>
  <c r="B1214" i="2"/>
  <c r="C1214" i="2"/>
  <c r="D1214" i="2"/>
  <c r="E1214" i="2"/>
  <c r="F1214" i="2"/>
  <c r="G1214" i="2"/>
  <c r="H1214" i="2"/>
  <c r="I1214" i="2"/>
  <c r="J1214" i="2"/>
  <c r="K1214" i="2"/>
  <c r="L1214" i="2"/>
  <c r="M1214" i="2"/>
  <c r="N1214" i="2"/>
  <c r="O1214" i="2"/>
  <c r="B946" i="2"/>
  <c r="C946" i="2"/>
  <c r="D946" i="2"/>
  <c r="E946" i="2"/>
  <c r="P946" i="2" s="1"/>
  <c r="F946" i="2"/>
  <c r="G946" i="2"/>
  <c r="H946" i="2"/>
  <c r="I946" i="2"/>
  <c r="J946" i="2"/>
  <c r="K946" i="2"/>
  <c r="L946" i="2"/>
  <c r="M946" i="2"/>
  <c r="N946" i="2"/>
  <c r="O946" i="2"/>
  <c r="B495" i="2"/>
  <c r="C495" i="2"/>
  <c r="D495" i="2"/>
  <c r="R495" i="2" s="1"/>
  <c r="E495" i="2"/>
  <c r="F495" i="2"/>
  <c r="G495" i="2"/>
  <c r="H495" i="2"/>
  <c r="I495" i="2"/>
  <c r="J495" i="2"/>
  <c r="K495" i="2"/>
  <c r="L495" i="2"/>
  <c r="S495" i="2"/>
  <c r="M495" i="2"/>
  <c r="N495" i="2"/>
  <c r="O495" i="2"/>
  <c r="B347" i="2"/>
  <c r="C347" i="2"/>
  <c r="D347" i="2"/>
  <c r="E347" i="2"/>
  <c r="F347" i="2"/>
  <c r="G347" i="2"/>
  <c r="H347" i="2"/>
  <c r="I347" i="2"/>
  <c r="J347" i="2"/>
  <c r="K347" i="2"/>
  <c r="L347" i="2"/>
  <c r="M347" i="2"/>
  <c r="N347" i="2"/>
  <c r="O347" i="2"/>
  <c r="B513" i="2"/>
  <c r="C513" i="2"/>
  <c r="D513" i="2"/>
  <c r="E513" i="2"/>
  <c r="F513" i="2"/>
  <c r="G513" i="2"/>
  <c r="H513" i="2"/>
  <c r="I513" i="2"/>
  <c r="J513" i="2"/>
  <c r="K513" i="2"/>
  <c r="L513" i="2"/>
  <c r="M513" i="2"/>
  <c r="N513" i="2"/>
  <c r="O513" i="2"/>
  <c r="B1005" i="2"/>
  <c r="C1005" i="2"/>
  <c r="D1005" i="2"/>
  <c r="E1005" i="2"/>
  <c r="F1005" i="2"/>
  <c r="G1005" i="2"/>
  <c r="H1005" i="2"/>
  <c r="I1005" i="2"/>
  <c r="J1005" i="2"/>
  <c r="Q1005" i="2" s="1"/>
  <c r="K1005" i="2"/>
  <c r="L1005" i="2"/>
  <c r="M1005" i="2"/>
  <c r="N1005" i="2"/>
  <c r="O1005" i="2"/>
  <c r="B1363" i="2"/>
  <c r="C1363" i="2"/>
  <c r="D1363" i="2"/>
  <c r="E1363" i="2"/>
  <c r="F1363" i="2"/>
  <c r="G1363" i="2"/>
  <c r="H1363" i="2"/>
  <c r="I1363" i="2"/>
  <c r="J1363" i="2"/>
  <c r="K1363" i="2"/>
  <c r="L1363" i="2"/>
  <c r="M1363" i="2"/>
  <c r="N1363" i="2"/>
  <c r="O1363" i="2"/>
  <c r="B1250" i="2"/>
  <c r="D1250" i="2"/>
  <c r="E1250" i="2"/>
  <c r="F1250" i="2"/>
  <c r="G1250" i="2"/>
  <c r="H1250" i="2"/>
  <c r="I1250" i="2"/>
  <c r="J1250" i="2"/>
  <c r="K1250" i="2"/>
  <c r="L1250" i="2"/>
  <c r="M1250" i="2"/>
  <c r="N1250" i="2"/>
  <c r="O1250" i="2"/>
  <c r="B545" i="2"/>
  <c r="C545" i="2"/>
  <c r="D545" i="2"/>
  <c r="E545" i="2"/>
  <c r="F545" i="2"/>
  <c r="G545" i="2"/>
  <c r="H545" i="2"/>
  <c r="I545" i="2"/>
  <c r="J545" i="2"/>
  <c r="K545" i="2"/>
  <c r="L545" i="2"/>
  <c r="M545" i="2"/>
  <c r="N545" i="2"/>
  <c r="O545" i="2"/>
  <c r="B1139" i="2"/>
  <c r="C1139" i="2"/>
  <c r="D1139" i="2"/>
  <c r="E1139" i="2"/>
  <c r="F1139" i="2"/>
  <c r="G1139" i="2"/>
  <c r="H1139" i="2"/>
  <c r="I1139" i="2"/>
  <c r="J1139" i="2"/>
  <c r="K1139" i="2"/>
  <c r="L1139" i="2"/>
  <c r="M1139" i="2"/>
  <c r="N1139" i="2"/>
  <c r="O1139" i="2"/>
  <c r="B1188" i="2"/>
  <c r="C1188" i="2"/>
  <c r="D1188" i="2"/>
  <c r="E1188" i="2"/>
  <c r="F1188" i="2"/>
  <c r="G1188" i="2"/>
  <c r="H1188" i="2"/>
  <c r="I1188" i="2"/>
  <c r="J1188" i="2"/>
  <c r="K1188" i="2"/>
  <c r="L1188" i="2"/>
  <c r="M1188" i="2"/>
  <c r="N1188" i="2"/>
  <c r="O1188" i="2"/>
  <c r="B1014" i="2"/>
  <c r="C1014" i="2"/>
  <c r="D1014" i="2"/>
  <c r="E1014" i="2"/>
  <c r="F1014" i="2"/>
  <c r="G1014" i="2"/>
  <c r="H1014" i="2"/>
  <c r="I1014" i="2"/>
  <c r="J1014" i="2"/>
  <c r="K1014" i="2"/>
  <c r="L1014" i="2"/>
  <c r="M1014" i="2"/>
  <c r="N1014" i="2"/>
  <c r="O1014" i="2"/>
  <c r="B805" i="2"/>
  <c r="C805" i="2"/>
  <c r="D805" i="2"/>
  <c r="E805" i="2"/>
  <c r="F805" i="2"/>
  <c r="G805" i="2"/>
  <c r="H805" i="2"/>
  <c r="I805" i="2"/>
  <c r="J805" i="2"/>
  <c r="K805" i="2"/>
  <c r="L805" i="2"/>
  <c r="M805" i="2"/>
  <c r="N805" i="2"/>
  <c r="O805" i="2"/>
  <c r="B921" i="2"/>
  <c r="C921" i="2"/>
  <c r="D921" i="2"/>
  <c r="E921" i="2"/>
  <c r="F921" i="2"/>
  <c r="G921" i="2"/>
  <c r="H921" i="2"/>
  <c r="I921" i="2"/>
  <c r="J921" i="2"/>
  <c r="K921" i="2"/>
  <c r="L921" i="2"/>
  <c r="M921" i="2"/>
  <c r="N921" i="2"/>
  <c r="O921" i="2"/>
  <c r="B17" i="2"/>
  <c r="C17" i="2"/>
  <c r="D17" i="2"/>
  <c r="E17" i="2"/>
  <c r="F17" i="2"/>
  <c r="G17" i="2"/>
  <c r="H17" i="2"/>
  <c r="I17" i="2"/>
  <c r="J17" i="2"/>
  <c r="K17" i="2"/>
  <c r="L17" i="2"/>
  <c r="M17" i="2"/>
  <c r="N17" i="2"/>
  <c r="O17" i="2"/>
  <c r="B1093" i="2"/>
  <c r="C1093" i="2"/>
  <c r="D1093" i="2"/>
  <c r="E1093" i="2"/>
  <c r="F1093" i="2"/>
  <c r="G1093" i="2"/>
  <c r="H1093" i="2"/>
  <c r="I1093" i="2"/>
  <c r="J1093" i="2"/>
  <c r="K1093" i="2"/>
  <c r="L1093" i="2"/>
  <c r="M1093" i="2"/>
  <c r="N1093" i="2"/>
  <c r="O1093" i="2"/>
  <c r="B638" i="2"/>
  <c r="C638" i="2"/>
  <c r="D638" i="2"/>
  <c r="E638" i="2"/>
  <c r="F638" i="2"/>
  <c r="G638" i="2"/>
  <c r="H638" i="2"/>
  <c r="I638" i="2"/>
  <c r="J638" i="2"/>
  <c r="K638" i="2"/>
  <c r="L638" i="2"/>
  <c r="M638" i="2"/>
  <c r="N638" i="2"/>
  <c r="O638" i="2"/>
  <c r="B1061" i="2"/>
  <c r="C1061" i="2"/>
  <c r="D1061" i="2"/>
  <c r="E1061" i="2"/>
  <c r="F1061" i="2"/>
  <c r="G1061" i="2"/>
  <c r="H1061" i="2"/>
  <c r="I1061" i="2"/>
  <c r="J1061" i="2"/>
  <c r="K1061" i="2"/>
  <c r="L1061" i="2"/>
  <c r="M1061" i="2"/>
  <c r="N1061" i="2"/>
  <c r="O1061" i="2"/>
  <c r="B1027" i="2"/>
  <c r="C1027" i="2"/>
  <c r="D1027" i="2"/>
  <c r="E1027" i="2"/>
  <c r="F1027" i="2"/>
  <c r="G1027" i="2"/>
  <c r="H1027" i="2"/>
  <c r="I1027" i="2"/>
  <c r="J1027" i="2"/>
  <c r="K1027" i="2"/>
  <c r="L1027" i="2"/>
  <c r="M1027" i="2"/>
  <c r="N1027" i="2"/>
  <c r="O1027" i="2"/>
  <c r="B800" i="2"/>
  <c r="C800" i="2"/>
  <c r="D800" i="2"/>
  <c r="E800" i="2"/>
  <c r="F800" i="2"/>
  <c r="G800" i="2"/>
  <c r="H800" i="2"/>
  <c r="I800" i="2"/>
  <c r="J800" i="2"/>
  <c r="K800" i="2"/>
  <c r="L800" i="2"/>
  <c r="M800" i="2"/>
  <c r="N800" i="2"/>
  <c r="O800" i="2"/>
  <c r="B745" i="2"/>
  <c r="C745" i="2"/>
  <c r="D745" i="2"/>
  <c r="E745" i="2"/>
  <c r="F745" i="2"/>
  <c r="G745" i="2"/>
  <c r="H745" i="2"/>
  <c r="I745" i="2"/>
  <c r="J745" i="2"/>
  <c r="K745" i="2"/>
  <c r="L745" i="2"/>
  <c r="M745" i="2"/>
  <c r="N745" i="2"/>
  <c r="O745" i="2"/>
  <c r="B1270" i="2"/>
  <c r="C1270" i="2"/>
  <c r="D1270" i="2"/>
  <c r="E1270" i="2"/>
  <c r="F1270" i="2"/>
  <c r="G1270" i="2"/>
  <c r="H1270" i="2"/>
  <c r="I1270" i="2"/>
  <c r="J1270" i="2"/>
  <c r="K1270" i="2"/>
  <c r="L1270" i="2"/>
  <c r="M1270" i="2"/>
  <c r="N1270" i="2"/>
  <c r="O1270" i="2"/>
  <c r="B1370" i="2"/>
  <c r="C1370" i="2"/>
  <c r="D1370" i="2"/>
  <c r="E1370" i="2"/>
  <c r="F1370" i="2"/>
  <c r="G1370" i="2"/>
  <c r="H1370" i="2"/>
  <c r="I1370" i="2"/>
  <c r="J1370" i="2"/>
  <c r="K1370" i="2"/>
  <c r="L1370" i="2"/>
  <c r="M1370" i="2"/>
  <c r="N1370" i="2"/>
  <c r="O1370" i="2"/>
  <c r="B88" i="2"/>
  <c r="C88" i="2"/>
  <c r="D88" i="2"/>
  <c r="E88" i="2"/>
  <c r="F88" i="2"/>
  <c r="G88" i="2"/>
  <c r="H88" i="2"/>
  <c r="I88" i="2"/>
  <c r="J88" i="2"/>
  <c r="K88" i="2"/>
  <c r="L88" i="2"/>
  <c r="M88" i="2"/>
  <c r="N88" i="2"/>
  <c r="O88" i="2"/>
  <c r="B1307" i="2"/>
  <c r="C1307" i="2"/>
  <c r="D1307" i="2"/>
  <c r="E1307" i="2"/>
  <c r="F1307" i="2"/>
  <c r="G1307" i="2"/>
  <c r="H1307" i="2"/>
  <c r="I1307" i="2"/>
  <c r="J1307" i="2"/>
  <c r="K1307" i="2"/>
  <c r="L1307" i="2"/>
  <c r="M1307" i="2"/>
  <c r="N1307" i="2"/>
  <c r="O1307" i="2"/>
  <c r="B91" i="2"/>
  <c r="C91" i="2"/>
  <c r="D91" i="2"/>
  <c r="E91" i="2"/>
  <c r="F91" i="2"/>
  <c r="G91" i="2"/>
  <c r="H91" i="2"/>
  <c r="I91" i="2"/>
  <c r="J91" i="2"/>
  <c r="K91" i="2"/>
  <c r="L91" i="2"/>
  <c r="M91" i="2"/>
  <c r="N91" i="2"/>
  <c r="O91" i="2"/>
  <c r="B1133" i="2"/>
  <c r="C1133" i="2"/>
  <c r="D1133" i="2"/>
  <c r="E1133" i="2"/>
  <c r="F1133" i="2"/>
  <c r="G1133" i="2"/>
  <c r="H1133" i="2"/>
  <c r="I1133" i="2"/>
  <c r="J1133" i="2"/>
  <c r="K1133" i="2"/>
  <c r="L1133" i="2"/>
  <c r="M1133" i="2"/>
  <c r="N1133" i="2"/>
  <c r="O1133" i="2"/>
  <c r="B807" i="2"/>
  <c r="C807" i="2"/>
  <c r="D807" i="2"/>
  <c r="E807" i="2"/>
  <c r="F807" i="2"/>
  <c r="G807" i="2"/>
  <c r="H807" i="2"/>
  <c r="I807" i="2"/>
  <c r="J807" i="2"/>
  <c r="K807" i="2"/>
  <c r="L807" i="2"/>
  <c r="M807" i="2"/>
  <c r="N807" i="2"/>
  <c r="O807" i="2"/>
  <c r="B1127" i="2"/>
  <c r="C1127" i="2"/>
  <c r="D1127" i="2"/>
  <c r="E1127" i="2"/>
  <c r="F1127" i="2"/>
  <c r="G1127" i="2"/>
  <c r="H1127" i="2"/>
  <c r="I1127" i="2"/>
  <c r="J1127" i="2"/>
  <c r="K1127" i="2"/>
  <c r="L1127" i="2"/>
  <c r="M1127" i="2"/>
  <c r="N1127" i="2"/>
  <c r="O1127" i="2"/>
  <c r="B670" i="2"/>
  <c r="C670" i="2"/>
  <c r="D670" i="2"/>
  <c r="E670" i="2"/>
  <c r="F670" i="2"/>
  <c r="G670" i="2"/>
  <c r="H670" i="2"/>
  <c r="I670" i="2"/>
  <c r="J670" i="2"/>
  <c r="K670" i="2"/>
  <c r="L670" i="2"/>
  <c r="M670" i="2"/>
  <c r="N670" i="2"/>
  <c r="O670" i="2"/>
  <c r="B1218" i="2"/>
  <c r="C1218" i="2"/>
  <c r="D1218" i="2"/>
  <c r="E1218" i="2"/>
  <c r="F1218" i="2"/>
  <c r="G1218" i="2"/>
  <c r="H1218" i="2"/>
  <c r="I1218" i="2"/>
  <c r="J1218" i="2"/>
  <c r="K1218" i="2"/>
  <c r="L1218" i="2"/>
  <c r="M1218" i="2"/>
  <c r="N1218" i="2"/>
  <c r="O1218" i="2"/>
  <c r="B1210" i="2"/>
  <c r="C1210" i="2"/>
  <c r="D1210" i="2"/>
  <c r="E1210" i="2"/>
  <c r="F1210" i="2"/>
  <c r="G1210" i="2"/>
  <c r="H1210" i="2"/>
  <c r="I1210" i="2"/>
  <c r="J1210" i="2"/>
  <c r="K1210" i="2"/>
  <c r="L1210" i="2"/>
  <c r="M1210" i="2"/>
  <c r="N1210" i="2"/>
  <c r="O1210" i="2"/>
  <c r="B371" i="2"/>
  <c r="C371" i="2"/>
  <c r="D371" i="2"/>
  <c r="E371" i="2"/>
  <c r="F371" i="2"/>
  <c r="G371" i="2"/>
  <c r="H371" i="2"/>
  <c r="I371" i="2"/>
  <c r="J371" i="2"/>
  <c r="K371" i="2"/>
  <c r="L371" i="2"/>
  <c r="M371" i="2"/>
  <c r="N371" i="2"/>
  <c r="O371" i="2"/>
  <c r="B158" i="2"/>
  <c r="C158" i="2"/>
  <c r="D158" i="2"/>
  <c r="E158" i="2"/>
  <c r="F158" i="2"/>
  <c r="G158" i="2"/>
  <c r="H158" i="2"/>
  <c r="I158" i="2"/>
  <c r="J158" i="2"/>
  <c r="K158" i="2"/>
  <c r="L158" i="2"/>
  <c r="M158" i="2"/>
  <c r="N158" i="2"/>
  <c r="O158" i="2"/>
  <c r="B1368" i="2"/>
  <c r="C1368" i="2"/>
  <c r="D1368" i="2"/>
  <c r="E1368" i="2"/>
  <c r="F1368" i="2"/>
  <c r="G1368" i="2"/>
  <c r="H1368" i="2"/>
  <c r="I1368" i="2"/>
  <c r="J1368" i="2"/>
  <c r="K1368" i="2"/>
  <c r="L1368" i="2"/>
  <c r="M1368" i="2"/>
  <c r="N1368" i="2"/>
  <c r="O1368" i="2"/>
  <c r="B41" i="2"/>
  <c r="C41" i="2"/>
  <c r="D41" i="2"/>
  <c r="E41" i="2"/>
  <c r="F41" i="2"/>
  <c r="G41" i="2"/>
  <c r="H41" i="2"/>
  <c r="I41" i="2"/>
  <c r="J41" i="2"/>
  <c r="K41" i="2"/>
  <c r="L41" i="2"/>
  <c r="M41" i="2"/>
  <c r="N41" i="2"/>
  <c r="O41" i="2"/>
  <c r="B734" i="2"/>
  <c r="C734" i="2"/>
  <c r="D734" i="2"/>
  <c r="E734" i="2"/>
  <c r="F734" i="2"/>
  <c r="G734" i="2"/>
  <c r="H734" i="2"/>
  <c r="I734" i="2"/>
  <c r="J734" i="2"/>
  <c r="K734" i="2"/>
  <c r="L734" i="2"/>
  <c r="M734" i="2"/>
  <c r="N734" i="2"/>
  <c r="O734" i="2"/>
  <c r="B1260" i="2"/>
  <c r="C1260" i="2"/>
  <c r="D1260" i="2"/>
  <c r="E1260" i="2"/>
  <c r="F1260" i="2"/>
  <c r="G1260" i="2"/>
  <c r="H1260" i="2"/>
  <c r="I1260" i="2"/>
  <c r="J1260" i="2"/>
  <c r="K1260" i="2"/>
  <c r="L1260" i="2"/>
  <c r="M1260" i="2"/>
  <c r="N1260" i="2"/>
  <c r="O1260" i="2"/>
  <c r="B703" i="2"/>
  <c r="C703" i="2"/>
  <c r="D703" i="2"/>
  <c r="E703" i="2"/>
  <c r="F703" i="2"/>
  <c r="G703" i="2"/>
  <c r="H703" i="2"/>
  <c r="I703" i="2"/>
  <c r="J703" i="2"/>
  <c r="K703" i="2"/>
  <c r="L703" i="2"/>
  <c r="M703" i="2"/>
  <c r="N703" i="2"/>
  <c r="O703" i="2"/>
  <c r="B827" i="2"/>
  <c r="D827" i="2"/>
  <c r="E827" i="2"/>
  <c r="F827" i="2"/>
  <c r="G827" i="2"/>
  <c r="H827" i="2"/>
  <c r="I827" i="2"/>
  <c r="J827" i="2"/>
  <c r="K827" i="2"/>
  <c r="L827" i="2"/>
  <c r="M827" i="2"/>
  <c r="N827" i="2"/>
  <c r="O827" i="2"/>
  <c r="B639" i="2"/>
  <c r="C639" i="2"/>
  <c r="D639" i="2"/>
  <c r="E639" i="2"/>
  <c r="F639" i="2"/>
  <c r="G639" i="2"/>
  <c r="H639" i="2"/>
  <c r="I639" i="2"/>
  <c r="J639" i="2"/>
  <c r="K639" i="2"/>
  <c r="L639" i="2"/>
  <c r="M639" i="2"/>
  <c r="N639" i="2"/>
  <c r="O639" i="2"/>
  <c r="B488" i="2"/>
  <c r="C488" i="2"/>
  <c r="D488" i="2"/>
  <c r="E488" i="2"/>
  <c r="F488" i="2"/>
  <c r="G488" i="2"/>
  <c r="H488" i="2"/>
  <c r="I488" i="2"/>
  <c r="J488" i="2"/>
  <c r="K488" i="2"/>
  <c r="L488" i="2"/>
  <c r="M488" i="2"/>
  <c r="N488" i="2"/>
  <c r="O488" i="2"/>
  <c r="B1228" i="2"/>
  <c r="C1228" i="2"/>
  <c r="D1228" i="2"/>
  <c r="E1228" i="2"/>
  <c r="F1228" i="2"/>
  <c r="G1228" i="2"/>
  <c r="H1228" i="2"/>
  <c r="I1228" i="2"/>
  <c r="J1228" i="2"/>
  <c r="K1228" i="2"/>
  <c r="L1228" i="2"/>
  <c r="M1228" i="2"/>
  <c r="N1228" i="2"/>
  <c r="O1228" i="2"/>
  <c r="B797" i="2"/>
  <c r="C797" i="2"/>
  <c r="D797" i="2"/>
  <c r="E797" i="2"/>
  <c r="F797" i="2"/>
  <c r="G797" i="2"/>
  <c r="H797" i="2"/>
  <c r="I797" i="2"/>
  <c r="J797" i="2"/>
  <c r="K797" i="2"/>
  <c r="L797" i="2"/>
  <c r="M797" i="2"/>
  <c r="N797" i="2"/>
  <c r="O797" i="2"/>
  <c r="B783" i="2"/>
  <c r="C783" i="2"/>
  <c r="D783" i="2"/>
  <c r="E783" i="2"/>
  <c r="F783" i="2"/>
  <c r="G783" i="2"/>
  <c r="H783" i="2"/>
  <c r="I783" i="2"/>
  <c r="J783" i="2"/>
  <c r="K783" i="2"/>
  <c r="L783" i="2"/>
  <c r="M783" i="2"/>
  <c r="N783" i="2"/>
  <c r="O783" i="2"/>
  <c r="B69" i="2"/>
  <c r="C69" i="2"/>
  <c r="D69" i="2"/>
  <c r="E69" i="2"/>
  <c r="F69" i="2"/>
  <c r="G69" i="2"/>
  <c r="H69" i="2"/>
  <c r="I69" i="2"/>
  <c r="J69" i="2"/>
  <c r="K69" i="2"/>
  <c r="L69" i="2"/>
  <c r="M69" i="2"/>
  <c r="N69" i="2"/>
  <c r="O69" i="2"/>
  <c r="B436" i="2"/>
  <c r="C436" i="2"/>
  <c r="D436" i="2"/>
  <c r="E436" i="2"/>
  <c r="F436" i="2"/>
  <c r="G436" i="2"/>
  <c r="H436" i="2"/>
  <c r="I436" i="2"/>
  <c r="J436" i="2"/>
  <c r="K436" i="2"/>
  <c r="L436" i="2"/>
  <c r="M436" i="2"/>
  <c r="N436" i="2"/>
  <c r="O436" i="2"/>
  <c r="B594" i="2"/>
  <c r="C594" i="2"/>
  <c r="D594" i="2"/>
  <c r="E594" i="2"/>
  <c r="F594" i="2"/>
  <c r="G594" i="2"/>
  <c r="H594" i="2"/>
  <c r="I594" i="2"/>
  <c r="J594" i="2"/>
  <c r="K594" i="2"/>
  <c r="L594" i="2"/>
  <c r="M594" i="2"/>
  <c r="N594" i="2"/>
  <c r="O594" i="2"/>
  <c r="B603" i="2"/>
  <c r="C603" i="2"/>
  <c r="D603" i="2"/>
  <c r="E603" i="2"/>
  <c r="F603" i="2"/>
  <c r="G603" i="2"/>
  <c r="H603" i="2"/>
  <c r="I603" i="2"/>
  <c r="J603" i="2"/>
  <c r="K603" i="2"/>
  <c r="L603" i="2"/>
  <c r="M603" i="2"/>
  <c r="N603" i="2"/>
  <c r="O603" i="2"/>
  <c r="B1286" i="2"/>
  <c r="C1286" i="2"/>
  <c r="D1286" i="2"/>
  <c r="E1286" i="2"/>
  <c r="F1286" i="2"/>
  <c r="G1286" i="2"/>
  <c r="H1286" i="2"/>
  <c r="I1286" i="2"/>
  <c r="J1286" i="2"/>
  <c r="K1286" i="2"/>
  <c r="L1286" i="2"/>
  <c r="M1286" i="2"/>
  <c r="N1286" i="2"/>
  <c r="O1286" i="2"/>
  <c r="B1105" i="2"/>
  <c r="C1105" i="2"/>
  <c r="D1105" i="2"/>
  <c r="E1105" i="2"/>
  <c r="F1105" i="2"/>
  <c r="G1105" i="2"/>
  <c r="H1105" i="2"/>
  <c r="I1105" i="2"/>
  <c r="J1105" i="2"/>
  <c r="K1105" i="2"/>
  <c r="L1105" i="2"/>
  <c r="M1105" i="2"/>
  <c r="N1105" i="2"/>
  <c r="O1105" i="2"/>
  <c r="B397" i="2"/>
  <c r="C397" i="2"/>
  <c r="D397" i="2"/>
  <c r="E397" i="2"/>
  <c r="F397" i="2"/>
  <c r="G397" i="2"/>
  <c r="H397" i="2"/>
  <c r="I397" i="2"/>
  <c r="J397" i="2"/>
  <c r="K397" i="2"/>
  <c r="L397" i="2"/>
  <c r="M397" i="2"/>
  <c r="N397" i="2"/>
  <c r="O397" i="2"/>
  <c r="B227" i="2"/>
  <c r="C227" i="2"/>
  <c r="D227" i="2"/>
  <c r="E227" i="2"/>
  <c r="F227" i="2"/>
  <c r="G227" i="2"/>
  <c r="H227" i="2"/>
  <c r="I227" i="2"/>
  <c r="J227" i="2"/>
  <c r="K227" i="2"/>
  <c r="L227" i="2"/>
  <c r="M227" i="2"/>
  <c r="N227" i="2"/>
  <c r="O227" i="2"/>
  <c r="B679" i="2"/>
  <c r="C679" i="2"/>
  <c r="D679" i="2"/>
  <c r="E679" i="2"/>
  <c r="F679" i="2"/>
  <c r="G679" i="2"/>
  <c r="H679" i="2"/>
  <c r="I679" i="2"/>
  <c r="J679" i="2"/>
  <c r="K679" i="2"/>
  <c r="L679" i="2"/>
  <c r="M679" i="2"/>
  <c r="N679" i="2"/>
  <c r="O679" i="2"/>
  <c r="B401" i="2"/>
  <c r="C401" i="2"/>
  <c r="D401" i="2"/>
  <c r="E401" i="2"/>
  <c r="F401" i="2"/>
  <c r="G401" i="2"/>
  <c r="H401" i="2"/>
  <c r="I401" i="2"/>
  <c r="J401" i="2"/>
  <c r="K401" i="2"/>
  <c r="L401" i="2"/>
  <c r="M401" i="2"/>
  <c r="N401" i="2"/>
  <c r="O401" i="2"/>
  <c r="B1220" i="2"/>
  <c r="C1220" i="2"/>
  <c r="D1220" i="2"/>
  <c r="E1220" i="2"/>
  <c r="F1220" i="2"/>
  <c r="G1220" i="2"/>
  <c r="H1220" i="2"/>
  <c r="I1220" i="2"/>
  <c r="J1220" i="2"/>
  <c r="K1220" i="2"/>
  <c r="L1220" i="2"/>
  <c r="M1220" i="2"/>
  <c r="N1220" i="2"/>
  <c r="O1220" i="2"/>
  <c r="B741" i="2"/>
  <c r="C741" i="2"/>
  <c r="D741" i="2"/>
  <c r="E741" i="2"/>
  <c r="F741" i="2"/>
  <c r="G741" i="2"/>
  <c r="H741" i="2"/>
  <c r="I741" i="2"/>
  <c r="J741" i="2"/>
  <c r="K741" i="2"/>
  <c r="L741" i="2"/>
  <c r="M741" i="2"/>
  <c r="N741" i="2"/>
  <c r="O741" i="2"/>
  <c r="B333" i="2"/>
  <c r="C333" i="2"/>
  <c r="D333" i="2"/>
  <c r="E333" i="2"/>
  <c r="F333" i="2"/>
  <c r="G333" i="2"/>
  <c r="H333" i="2"/>
  <c r="I333" i="2"/>
  <c r="J333" i="2"/>
  <c r="K333" i="2"/>
  <c r="L333" i="2"/>
  <c r="M333" i="2"/>
  <c r="N333" i="2"/>
  <c r="O333" i="2"/>
  <c r="B799" i="2"/>
  <c r="C799" i="2"/>
  <c r="D799" i="2"/>
  <c r="E799" i="2"/>
  <c r="F799" i="2"/>
  <c r="G799" i="2"/>
  <c r="H799" i="2"/>
  <c r="I799" i="2"/>
  <c r="J799" i="2"/>
  <c r="K799" i="2"/>
  <c r="L799" i="2"/>
  <c r="M799" i="2"/>
  <c r="N799" i="2"/>
  <c r="O799" i="2"/>
  <c r="B348" i="2"/>
  <c r="C348" i="2"/>
  <c r="D348" i="2"/>
  <c r="E348" i="2"/>
  <c r="F348" i="2"/>
  <c r="G348" i="2"/>
  <c r="H348" i="2"/>
  <c r="I348" i="2"/>
  <c r="J348" i="2"/>
  <c r="K348" i="2"/>
  <c r="L348" i="2"/>
  <c r="M348" i="2"/>
  <c r="N348" i="2"/>
  <c r="O348" i="2"/>
  <c r="B107" i="2"/>
  <c r="C107" i="2"/>
  <c r="D107" i="2"/>
  <c r="E107" i="2"/>
  <c r="F107" i="2"/>
  <c r="G107" i="2"/>
  <c r="H107" i="2"/>
  <c r="I107" i="2"/>
  <c r="J107" i="2"/>
  <c r="K107" i="2"/>
  <c r="L107" i="2"/>
  <c r="M107" i="2"/>
  <c r="N107" i="2"/>
  <c r="O107" i="2"/>
  <c r="B1245" i="2"/>
  <c r="C1245" i="2"/>
  <c r="D1245" i="2"/>
  <c r="E1245" i="2"/>
  <c r="F1245" i="2"/>
  <c r="G1245" i="2"/>
  <c r="H1245" i="2"/>
  <c r="I1245" i="2"/>
  <c r="J1245" i="2"/>
  <c r="K1245" i="2"/>
  <c r="L1245" i="2"/>
  <c r="M1245" i="2"/>
  <c r="N1245" i="2"/>
  <c r="O1245" i="2"/>
  <c r="B24" i="2"/>
  <c r="C24" i="2"/>
  <c r="D24" i="2"/>
  <c r="E24" i="2"/>
  <c r="F24" i="2"/>
  <c r="G24" i="2"/>
  <c r="H24" i="2"/>
  <c r="I24" i="2"/>
  <c r="J24" i="2"/>
  <c r="K24" i="2"/>
  <c r="L24" i="2"/>
  <c r="M24" i="2"/>
  <c r="N24" i="2"/>
  <c r="O24" i="2"/>
  <c r="B187" i="2"/>
  <c r="C187" i="2"/>
  <c r="D187" i="2"/>
  <c r="E187" i="2"/>
  <c r="F187" i="2"/>
  <c r="G187" i="2"/>
  <c r="H187" i="2"/>
  <c r="I187" i="2"/>
  <c r="J187" i="2"/>
  <c r="K187" i="2"/>
  <c r="L187" i="2"/>
  <c r="M187" i="2"/>
  <c r="N187" i="2"/>
  <c r="O187" i="2"/>
  <c r="B830" i="2"/>
  <c r="C830" i="2"/>
  <c r="D830" i="2"/>
  <c r="E830" i="2"/>
  <c r="F830" i="2"/>
  <c r="G830" i="2"/>
  <c r="H830" i="2"/>
  <c r="I830" i="2"/>
  <c r="J830" i="2"/>
  <c r="K830" i="2"/>
  <c r="L830" i="2"/>
  <c r="M830" i="2"/>
  <c r="N830" i="2"/>
  <c r="O830" i="2"/>
  <c r="B564" i="2"/>
  <c r="C564" i="2"/>
  <c r="D564" i="2"/>
  <c r="E564" i="2"/>
  <c r="F564" i="2"/>
  <c r="G564" i="2"/>
  <c r="H564" i="2"/>
  <c r="I564" i="2"/>
  <c r="J564" i="2"/>
  <c r="K564" i="2"/>
  <c r="L564" i="2"/>
  <c r="M564" i="2"/>
  <c r="N564" i="2"/>
  <c r="O564" i="2"/>
  <c r="B1275" i="2"/>
  <c r="C1275" i="2"/>
  <c r="D1275" i="2"/>
  <c r="E1275" i="2"/>
  <c r="F1275" i="2"/>
  <c r="G1275" i="2"/>
  <c r="H1275" i="2"/>
  <c r="I1275" i="2"/>
  <c r="J1275" i="2"/>
  <c r="K1275" i="2"/>
  <c r="L1275" i="2"/>
  <c r="M1275" i="2"/>
  <c r="N1275" i="2"/>
  <c r="O1275" i="2"/>
  <c r="B819" i="2"/>
  <c r="C819" i="2"/>
  <c r="D819" i="2"/>
  <c r="E819" i="2"/>
  <c r="F819" i="2"/>
  <c r="G819" i="2"/>
  <c r="H819" i="2"/>
  <c r="I819" i="2"/>
  <c r="J819" i="2"/>
  <c r="K819" i="2"/>
  <c r="L819" i="2"/>
  <c r="M819" i="2"/>
  <c r="N819" i="2"/>
  <c r="O819" i="2"/>
  <c r="B1287" i="2"/>
  <c r="C1287" i="2"/>
  <c r="D1287" i="2"/>
  <c r="E1287" i="2"/>
  <c r="F1287" i="2"/>
  <c r="G1287" i="2"/>
  <c r="H1287" i="2"/>
  <c r="I1287" i="2"/>
  <c r="J1287" i="2"/>
  <c r="K1287" i="2"/>
  <c r="L1287" i="2"/>
  <c r="M1287" i="2"/>
  <c r="N1287" i="2"/>
  <c r="O1287" i="2"/>
  <c r="B516" i="2"/>
  <c r="C516" i="2"/>
  <c r="D516" i="2"/>
  <c r="E516" i="2"/>
  <c r="F516" i="2"/>
  <c r="G516" i="2"/>
  <c r="H516" i="2"/>
  <c r="I516" i="2"/>
  <c r="J516" i="2"/>
  <c r="K516" i="2"/>
  <c r="L516" i="2"/>
  <c r="M516" i="2"/>
  <c r="N516" i="2"/>
  <c r="O516" i="2"/>
  <c r="B1052" i="2"/>
  <c r="C1052" i="2"/>
  <c r="D1052" i="2"/>
  <c r="E1052" i="2"/>
  <c r="F1052" i="2"/>
  <c r="G1052" i="2"/>
  <c r="H1052" i="2"/>
  <c r="I1052" i="2"/>
  <c r="J1052" i="2"/>
  <c r="K1052" i="2"/>
  <c r="L1052" i="2"/>
  <c r="M1052" i="2"/>
  <c r="N1052" i="2"/>
  <c r="O1052" i="2"/>
  <c r="B111" i="2"/>
  <c r="C111" i="2"/>
  <c r="D111" i="2"/>
  <c r="E111" i="2"/>
  <c r="F111" i="2"/>
  <c r="G111" i="2"/>
  <c r="H111" i="2"/>
  <c r="I111" i="2"/>
  <c r="J111" i="2"/>
  <c r="K111" i="2"/>
  <c r="L111" i="2"/>
  <c r="M111" i="2"/>
  <c r="N111" i="2"/>
  <c r="O111" i="2"/>
  <c r="B1242" i="2"/>
  <c r="C1242" i="2"/>
  <c r="D1242" i="2"/>
  <c r="E1242" i="2"/>
  <c r="F1242" i="2"/>
  <c r="G1242" i="2"/>
  <c r="H1242" i="2"/>
  <c r="I1242" i="2"/>
  <c r="J1242" i="2"/>
  <c r="K1242" i="2"/>
  <c r="L1242" i="2"/>
  <c r="M1242" i="2"/>
  <c r="N1242" i="2"/>
  <c r="O1242" i="2"/>
  <c r="B1169" i="2"/>
  <c r="C1169" i="2"/>
  <c r="D1169" i="2"/>
  <c r="E1169" i="2"/>
  <c r="F1169" i="2"/>
  <c r="G1169" i="2"/>
  <c r="H1169" i="2"/>
  <c r="I1169" i="2"/>
  <c r="J1169" i="2"/>
  <c r="K1169" i="2"/>
  <c r="L1169" i="2"/>
  <c r="M1169" i="2"/>
  <c r="N1169" i="2"/>
  <c r="O1169" i="2"/>
  <c r="B1009" i="2"/>
  <c r="C1009" i="2"/>
  <c r="D1009" i="2"/>
  <c r="E1009" i="2"/>
  <c r="P1009" i="2" s="1"/>
  <c r="F1009" i="2"/>
  <c r="G1009" i="2"/>
  <c r="H1009" i="2"/>
  <c r="I1009" i="2"/>
  <c r="J1009" i="2"/>
  <c r="K1009" i="2"/>
  <c r="L1009" i="2"/>
  <c r="M1009" i="2"/>
  <c r="N1009" i="2"/>
  <c r="O1009" i="2"/>
  <c r="B533" i="2"/>
  <c r="C533" i="2"/>
  <c r="D533" i="2"/>
  <c r="E533" i="2"/>
  <c r="F533" i="2"/>
  <c r="G533" i="2"/>
  <c r="H533" i="2"/>
  <c r="I533" i="2"/>
  <c r="J533" i="2"/>
  <c r="K533" i="2"/>
  <c r="L533" i="2"/>
  <c r="M533" i="2"/>
  <c r="N533" i="2"/>
  <c r="O533" i="2"/>
  <c r="B853" i="2"/>
  <c r="C853" i="2"/>
  <c r="D853" i="2"/>
  <c r="E853" i="2"/>
  <c r="F853" i="2"/>
  <c r="G853" i="2"/>
  <c r="H853" i="2"/>
  <c r="I853" i="2"/>
  <c r="J853" i="2"/>
  <c r="K853" i="2"/>
  <c r="L853" i="2"/>
  <c r="M853" i="2"/>
  <c r="N853" i="2"/>
  <c r="O853" i="2"/>
  <c r="B975" i="2"/>
  <c r="D975" i="2"/>
  <c r="E975" i="2"/>
  <c r="F975" i="2"/>
  <c r="G975" i="2"/>
  <c r="H975" i="2"/>
  <c r="I975" i="2"/>
  <c r="J975" i="2"/>
  <c r="K975" i="2"/>
  <c r="L975" i="2"/>
  <c r="M975" i="2"/>
  <c r="N975" i="2"/>
  <c r="O975" i="2"/>
  <c r="B1255" i="2"/>
  <c r="C1255" i="2"/>
  <c r="D1255" i="2"/>
  <c r="E1255" i="2"/>
  <c r="F1255" i="2"/>
  <c r="G1255" i="2"/>
  <c r="H1255" i="2"/>
  <c r="I1255" i="2"/>
  <c r="J1255" i="2"/>
  <c r="K1255" i="2"/>
  <c r="L1255" i="2"/>
  <c r="M1255" i="2"/>
  <c r="N1255" i="2"/>
  <c r="O1255" i="2"/>
  <c r="B1004" i="2"/>
  <c r="C1004" i="2"/>
  <c r="D1004" i="2"/>
  <c r="E1004" i="2"/>
  <c r="F1004" i="2"/>
  <c r="G1004" i="2"/>
  <c r="H1004" i="2"/>
  <c r="I1004" i="2"/>
  <c r="J1004" i="2"/>
  <c r="K1004" i="2"/>
  <c r="L1004" i="2"/>
  <c r="M1004" i="2"/>
  <c r="N1004" i="2"/>
  <c r="O1004" i="2"/>
  <c r="B965" i="2"/>
  <c r="C965" i="2"/>
  <c r="D965" i="2"/>
  <c r="E965" i="2"/>
  <c r="F965" i="2"/>
  <c r="G965" i="2"/>
  <c r="H965" i="2"/>
  <c r="I965" i="2"/>
  <c r="J965" i="2"/>
  <c r="K965" i="2"/>
  <c r="L965" i="2"/>
  <c r="M965" i="2"/>
  <c r="N965" i="2"/>
  <c r="O965" i="2"/>
  <c r="B1045" i="2"/>
  <c r="C1045" i="2"/>
  <c r="D1045" i="2"/>
  <c r="E1045" i="2"/>
  <c r="F1045" i="2"/>
  <c r="G1045" i="2"/>
  <c r="H1045" i="2"/>
  <c r="I1045" i="2"/>
  <c r="J1045" i="2"/>
  <c r="K1045" i="2"/>
  <c r="L1045" i="2"/>
  <c r="M1045" i="2"/>
  <c r="N1045" i="2"/>
  <c r="O1045" i="2"/>
  <c r="B1362" i="2"/>
  <c r="C1362" i="2"/>
  <c r="D1362" i="2"/>
  <c r="E1362" i="2"/>
  <c r="F1362" i="2"/>
  <c r="G1362" i="2"/>
  <c r="H1362" i="2"/>
  <c r="I1362" i="2"/>
  <c r="J1362" i="2"/>
  <c r="K1362" i="2"/>
  <c r="L1362" i="2"/>
  <c r="M1362" i="2"/>
  <c r="N1362" i="2"/>
  <c r="O1362" i="2"/>
  <c r="B795" i="2"/>
  <c r="C795" i="2"/>
  <c r="D795" i="2"/>
  <c r="E795" i="2"/>
  <c r="F795" i="2"/>
  <c r="G795" i="2"/>
  <c r="H795" i="2"/>
  <c r="I795" i="2"/>
  <c r="J795" i="2"/>
  <c r="K795" i="2"/>
  <c r="L795" i="2"/>
  <c r="M795" i="2"/>
  <c r="N795" i="2"/>
  <c r="O795" i="2"/>
  <c r="B1364" i="2"/>
  <c r="C1364" i="2"/>
  <c r="D1364" i="2"/>
  <c r="E1364" i="2"/>
  <c r="F1364" i="2"/>
  <c r="G1364" i="2"/>
  <c r="H1364" i="2"/>
  <c r="I1364" i="2"/>
  <c r="J1364" i="2"/>
  <c r="K1364" i="2"/>
  <c r="L1364" i="2"/>
  <c r="M1364" i="2"/>
  <c r="N1364" i="2"/>
  <c r="O1364" i="2"/>
  <c r="B839" i="2"/>
  <c r="C839" i="2"/>
  <c r="D839" i="2"/>
  <c r="E839" i="2"/>
  <c r="F839" i="2"/>
  <c r="G839" i="2"/>
  <c r="H839" i="2"/>
  <c r="I839" i="2"/>
  <c r="J839" i="2"/>
  <c r="K839" i="2"/>
  <c r="L839" i="2"/>
  <c r="M839" i="2"/>
  <c r="N839" i="2"/>
  <c r="O839" i="2"/>
  <c r="B260" i="2"/>
  <c r="C260" i="2"/>
  <c r="D260" i="2"/>
  <c r="E260" i="2"/>
  <c r="F260" i="2"/>
  <c r="G260" i="2"/>
  <c r="H260" i="2"/>
  <c r="I260" i="2"/>
  <c r="J260" i="2"/>
  <c r="K260" i="2"/>
  <c r="L260" i="2"/>
  <c r="M260" i="2"/>
  <c r="N260" i="2"/>
  <c r="O260" i="2"/>
  <c r="B1200" i="2"/>
  <c r="C1200" i="2"/>
  <c r="D1200" i="2"/>
  <c r="E1200" i="2"/>
  <c r="F1200" i="2"/>
  <c r="G1200" i="2"/>
  <c r="H1200" i="2"/>
  <c r="I1200" i="2"/>
  <c r="J1200" i="2"/>
  <c r="K1200" i="2"/>
  <c r="L1200" i="2"/>
  <c r="M1200" i="2"/>
  <c r="N1200" i="2"/>
  <c r="O1200" i="2"/>
  <c r="B334" i="2"/>
  <c r="C334" i="2"/>
  <c r="D334" i="2"/>
  <c r="E334" i="2"/>
  <c r="F334" i="2"/>
  <c r="G334" i="2"/>
  <c r="H334" i="2"/>
  <c r="I334" i="2"/>
  <c r="J334" i="2"/>
  <c r="K334" i="2"/>
  <c r="L334" i="2"/>
  <c r="M334" i="2"/>
  <c r="N334" i="2"/>
  <c r="O334" i="2"/>
  <c r="B856" i="2"/>
  <c r="C856" i="2"/>
  <c r="D856" i="2"/>
  <c r="E856" i="2"/>
  <c r="F856" i="2"/>
  <c r="G856" i="2"/>
  <c r="H856" i="2"/>
  <c r="I856" i="2"/>
  <c r="J856" i="2"/>
  <c r="K856" i="2"/>
  <c r="L856" i="2"/>
  <c r="M856" i="2"/>
  <c r="N856" i="2"/>
  <c r="O856" i="2"/>
  <c r="B722" i="2"/>
  <c r="C722" i="2"/>
  <c r="D722" i="2"/>
  <c r="E722" i="2"/>
  <c r="F722" i="2"/>
  <c r="G722" i="2"/>
  <c r="H722" i="2"/>
  <c r="I722" i="2"/>
  <c r="J722" i="2"/>
  <c r="K722" i="2"/>
  <c r="L722" i="2"/>
  <c r="M722" i="2"/>
  <c r="N722" i="2"/>
  <c r="O722" i="2"/>
  <c r="B997" i="2"/>
  <c r="C997" i="2"/>
  <c r="D997" i="2"/>
  <c r="E997" i="2"/>
  <c r="F997" i="2"/>
  <c r="G997" i="2"/>
  <c r="H997" i="2"/>
  <c r="I997" i="2"/>
  <c r="J997" i="2"/>
  <c r="K997" i="2"/>
  <c r="L997" i="2"/>
  <c r="M997" i="2"/>
  <c r="N997" i="2"/>
  <c r="O997" i="2"/>
  <c r="B903" i="2"/>
  <c r="C903" i="2"/>
  <c r="D903" i="2"/>
  <c r="E903" i="2"/>
  <c r="F903" i="2"/>
  <c r="G903" i="2"/>
  <c r="H903" i="2"/>
  <c r="I903" i="2"/>
  <c r="J903" i="2"/>
  <c r="K903" i="2"/>
  <c r="L903" i="2"/>
  <c r="M903" i="2"/>
  <c r="N903" i="2"/>
  <c r="O903" i="2"/>
  <c r="B1263" i="2"/>
  <c r="C1263" i="2"/>
  <c r="D1263" i="2"/>
  <c r="E1263" i="2"/>
  <c r="F1263" i="2"/>
  <c r="G1263" i="2"/>
  <c r="H1263" i="2"/>
  <c r="I1263" i="2"/>
  <c r="J1263" i="2"/>
  <c r="K1263" i="2"/>
  <c r="L1263" i="2"/>
  <c r="M1263" i="2"/>
  <c r="N1263" i="2"/>
  <c r="O1263" i="2"/>
  <c r="B1337" i="2"/>
  <c r="C1337" i="2"/>
  <c r="D1337" i="2"/>
  <c r="E1337" i="2"/>
  <c r="F1337" i="2"/>
  <c r="G1337" i="2"/>
  <c r="H1337" i="2"/>
  <c r="I1337" i="2"/>
  <c r="J1337" i="2"/>
  <c r="K1337" i="2"/>
  <c r="L1337" i="2"/>
  <c r="M1337" i="2"/>
  <c r="N1337" i="2"/>
  <c r="O1337" i="2"/>
  <c r="B299" i="2"/>
  <c r="C299" i="2"/>
  <c r="D299" i="2"/>
  <c r="E299" i="2"/>
  <c r="F299" i="2"/>
  <c r="G299" i="2"/>
  <c r="H299" i="2"/>
  <c r="I299" i="2"/>
  <c r="J299" i="2"/>
  <c r="K299" i="2"/>
  <c r="L299" i="2"/>
  <c r="M299" i="2"/>
  <c r="N299" i="2"/>
  <c r="O299" i="2"/>
  <c r="B65" i="2"/>
  <c r="C65" i="2"/>
  <c r="D65" i="2"/>
  <c r="E65" i="2"/>
  <c r="F65" i="2"/>
  <c r="G65" i="2"/>
  <c r="H65" i="2"/>
  <c r="I65" i="2"/>
  <c r="J65" i="2"/>
  <c r="K65" i="2"/>
  <c r="L65" i="2"/>
  <c r="M65" i="2"/>
  <c r="N65" i="2"/>
  <c r="O65" i="2"/>
  <c r="B446" i="2"/>
  <c r="C446" i="2"/>
  <c r="D446" i="2"/>
  <c r="E446" i="2"/>
  <c r="F446" i="2"/>
  <c r="G446" i="2"/>
  <c r="H446" i="2"/>
  <c r="I446" i="2"/>
  <c r="J446" i="2"/>
  <c r="K446" i="2"/>
  <c r="L446" i="2"/>
  <c r="M446" i="2"/>
  <c r="N446" i="2"/>
  <c r="O446" i="2"/>
  <c r="B239" i="2"/>
  <c r="C239" i="2"/>
  <c r="D239" i="2"/>
  <c r="E239" i="2"/>
  <c r="F239" i="2"/>
  <c r="G239" i="2"/>
  <c r="H239" i="2"/>
  <c r="I239" i="2"/>
  <c r="J239" i="2"/>
  <c r="K239" i="2"/>
  <c r="L239" i="2"/>
  <c r="M239" i="2"/>
  <c r="N239" i="2"/>
  <c r="O239" i="2"/>
  <c r="B497" i="2"/>
  <c r="C497" i="2"/>
  <c r="D497" i="2"/>
  <c r="E497" i="2"/>
  <c r="F497" i="2"/>
  <c r="G497" i="2"/>
  <c r="H497" i="2"/>
  <c r="I497" i="2"/>
  <c r="J497" i="2"/>
  <c r="K497" i="2"/>
  <c r="L497" i="2"/>
  <c r="M497" i="2"/>
  <c r="N497" i="2"/>
  <c r="O497" i="2"/>
  <c r="B182" i="2"/>
  <c r="C182" i="2"/>
  <c r="D182" i="2"/>
  <c r="E182" i="2"/>
  <c r="F182" i="2"/>
  <c r="G182" i="2"/>
  <c r="H182" i="2"/>
  <c r="I182" i="2"/>
  <c r="J182" i="2"/>
  <c r="K182" i="2"/>
  <c r="L182" i="2"/>
  <c r="M182" i="2"/>
  <c r="N182" i="2"/>
  <c r="O182" i="2"/>
  <c r="B87" i="2"/>
  <c r="C87" i="2"/>
  <c r="D87" i="2"/>
  <c r="E87" i="2"/>
  <c r="F87" i="2"/>
  <c r="G87" i="2"/>
  <c r="H87" i="2"/>
  <c r="I87" i="2"/>
  <c r="J87" i="2"/>
  <c r="K87" i="2"/>
  <c r="L87" i="2"/>
  <c r="M87" i="2"/>
  <c r="N87" i="2"/>
  <c r="O87" i="2"/>
  <c r="B324" i="2"/>
  <c r="C324" i="2"/>
  <c r="D324" i="2"/>
  <c r="E324" i="2"/>
  <c r="F324" i="2"/>
  <c r="G324" i="2"/>
  <c r="H324" i="2"/>
  <c r="I324" i="2"/>
  <c r="J324" i="2"/>
  <c r="K324" i="2"/>
  <c r="L324" i="2"/>
  <c r="M324" i="2"/>
  <c r="N324" i="2"/>
  <c r="O324" i="2"/>
  <c r="B1050" i="2"/>
  <c r="C1050" i="2"/>
  <c r="D1050" i="2"/>
  <c r="E1050" i="2"/>
  <c r="F1050" i="2"/>
  <c r="G1050" i="2"/>
  <c r="H1050" i="2"/>
  <c r="I1050" i="2"/>
  <c r="J1050" i="2"/>
  <c r="K1050" i="2"/>
  <c r="L1050" i="2"/>
  <c r="M1050" i="2"/>
  <c r="N1050" i="2"/>
  <c r="O1050" i="2"/>
  <c r="B562" i="2"/>
  <c r="C562" i="2"/>
  <c r="D562" i="2"/>
  <c r="E562" i="2"/>
  <c r="F562" i="2"/>
  <c r="G562" i="2"/>
  <c r="H562" i="2"/>
  <c r="I562" i="2"/>
  <c r="J562" i="2"/>
  <c r="K562" i="2"/>
  <c r="L562" i="2"/>
  <c r="M562" i="2"/>
  <c r="N562" i="2"/>
  <c r="O562" i="2"/>
  <c r="B271" i="2"/>
  <c r="C271" i="2"/>
  <c r="D271" i="2"/>
  <c r="E271" i="2"/>
  <c r="F271" i="2"/>
  <c r="G271" i="2"/>
  <c r="H271" i="2"/>
  <c r="I271" i="2"/>
  <c r="J271" i="2"/>
  <c r="K271" i="2"/>
  <c r="L271" i="2"/>
  <c r="M271" i="2"/>
  <c r="N271" i="2"/>
  <c r="O271" i="2"/>
  <c r="B640" i="2"/>
  <c r="C640" i="2"/>
  <c r="D640" i="2"/>
  <c r="E640" i="2"/>
  <c r="F640" i="2"/>
  <c r="G640" i="2"/>
  <c r="H640" i="2"/>
  <c r="I640" i="2"/>
  <c r="J640" i="2"/>
  <c r="K640" i="2"/>
  <c r="L640" i="2"/>
  <c r="M640" i="2"/>
  <c r="N640" i="2"/>
  <c r="O640" i="2"/>
  <c r="B219" i="2"/>
  <c r="C219" i="2"/>
  <c r="D219" i="2"/>
  <c r="E219" i="2"/>
  <c r="F219" i="2"/>
  <c r="G219" i="2"/>
  <c r="H219" i="2"/>
  <c r="I219" i="2"/>
  <c r="J219" i="2"/>
  <c r="K219" i="2"/>
  <c r="L219" i="2"/>
  <c r="M219" i="2"/>
  <c r="N219" i="2"/>
  <c r="O219" i="2"/>
  <c r="B944" i="2"/>
  <c r="C944" i="2"/>
  <c r="D944" i="2"/>
  <c r="E944" i="2"/>
  <c r="F944" i="2"/>
  <c r="G944" i="2"/>
  <c r="H944" i="2"/>
  <c r="I944" i="2"/>
  <c r="J944" i="2"/>
  <c r="K944" i="2"/>
  <c r="L944" i="2"/>
  <c r="M944" i="2"/>
  <c r="N944" i="2"/>
  <c r="O944" i="2"/>
  <c r="B753" i="2"/>
  <c r="C753" i="2"/>
  <c r="D753" i="2"/>
  <c r="E753" i="2"/>
  <c r="F753" i="2"/>
  <c r="G753" i="2"/>
  <c r="H753" i="2"/>
  <c r="I753" i="2"/>
  <c r="J753" i="2"/>
  <c r="K753" i="2"/>
  <c r="L753" i="2"/>
  <c r="M753" i="2"/>
  <c r="N753" i="2"/>
  <c r="O753" i="2"/>
  <c r="B1360" i="2"/>
  <c r="D1360" i="2"/>
  <c r="E1360" i="2"/>
  <c r="F1360" i="2"/>
  <c r="G1360" i="2"/>
  <c r="H1360" i="2"/>
  <c r="I1360" i="2"/>
  <c r="J1360" i="2"/>
  <c r="K1360" i="2"/>
  <c r="L1360" i="2"/>
  <c r="M1360" i="2"/>
  <c r="N1360" i="2"/>
  <c r="O1360" i="2"/>
  <c r="B754" i="2"/>
  <c r="C754" i="2"/>
  <c r="D754" i="2"/>
  <c r="E754" i="2"/>
  <c r="F754" i="2"/>
  <c r="G754" i="2"/>
  <c r="H754" i="2"/>
  <c r="I754" i="2"/>
  <c r="J754" i="2"/>
  <c r="K754" i="2"/>
  <c r="L754" i="2"/>
  <c r="M754" i="2"/>
  <c r="N754" i="2"/>
  <c r="O754" i="2"/>
  <c r="B1051" i="2"/>
  <c r="C1051" i="2"/>
  <c r="D1051" i="2"/>
  <c r="E1051" i="2"/>
  <c r="F1051" i="2"/>
  <c r="G1051" i="2"/>
  <c r="H1051" i="2"/>
  <c r="I1051" i="2"/>
  <c r="J1051" i="2"/>
  <c r="K1051" i="2"/>
  <c r="L1051" i="2"/>
  <c r="M1051" i="2"/>
  <c r="N1051" i="2"/>
  <c r="O1051" i="2"/>
  <c r="B411" i="2"/>
  <c r="C411" i="2"/>
  <c r="D411" i="2"/>
  <c r="E411" i="2"/>
  <c r="F411" i="2"/>
  <c r="G411" i="2"/>
  <c r="H411" i="2"/>
  <c r="I411" i="2"/>
  <c r="J411" i="2"/>
  <c r="K411" i="2"/>
  <c r="L411" i="2"/>
  <c r="M411" i="2"/>
  <c r="N411" i="2"/>
  <c r="O411" i="2"/>
  <c r="B973" i="2"/>
  <c r="C973" i="2"/>
  <c r="D973" i="2"/>
  <c r="E973" i="2"/>
  <c r="F973" i="2"/>
  <c r="G973" i="2"/>
  <c r="H973" i="2"/>
  <c r="I973" i="2"/>
  <c r="J973" i="2"/>
  <c r="K973" i="2"/>
  <c r="L973" i="2"/>
  <c r="M973" i="2"/>
  <c r="N973" i="2"/>
  <c r="O973" i="2"/>
  <c r="B1161" i="2"/>
  <c r="C1161" i="2"/>
  <c r="D1161" i="2"/>
  <c r="E1161" i="2"/>
  <c r="F1161" i="2"/>
  <c r="G1161" i="2"/>
  <c r="H1161" i="2"/>
  <c r="I1161" i="2"/>
  <c r="J1161" i="2"/>
  <c r="K1161" i="2"/>
  <c r="L1161" i="2"/>
  <c r="M1161" i="2"/>
  <c r="N1161" i="2"/>
  <c r="O1161" i="2"/>
  <c r="B953" i="2"/>
  <c r="C953" i="2"/>
  <c r="D953" i="2"/>
  <c r="E953" i="2"/>
  <c r="F953" i="2"/>
  <c r="G953" i="2"/>
  <c r="H953" i="2"/>
  <c r="I953" i="2"/>
  <c r="J953" i="2"/>
  <c r="K953" i="2"/>
  <c r="L953" i="2"/>
  <c r="M953" i="2"/>
  <c r="N953" i="2"/>
  <c r="O953" i="2"/>
  <c r="B25" i="2"/>
  <c r="C25" i="2"/>
  <c r="D25" i="2"/>
  <c r="E25" i="2"/>
  <c r="F25" i="2"/>
  <c r="G25" i="2"/>
  <c r="H25" i="2"/>
  <c r="I25" i="2"/>
  <c r="J25" i="2"/>
  <c r="K25" i="2"/>
  <c r="L25" i="2"/>
  <c r="M25" i="2"/>
  <c r="N25" i="2"/>
  <c r="O25" i="2"/>
  <c r="B578" i="2"/>
  <c r="C578" i="2"/>
  <c r="D578" i="2"/>
  <c r="E578" i="2"/>
  <c r="F578" i="2"/>
  <c r="G578" i="2"/>
  <c r="H578" i="2"/>
  <c r="I578" i="2"/>
  <c r="J578" i="2"/>
  <c r="K578" i="2"/>
  <c r="L578" i="2"/>
  <c r="M578" i="2"/>
  <c r="N578" i="2"/>
  <c r="O578" i="2"/>
  <c r="B20" i="2"/>
  <c r="C20" i="2"/>
  <c r="D20" i="2"/>
  <c r="E20" i="2"/>
  <c r="F20" i="2"/>
  <c r="G20" i="2"/>
  <c r="H20" i="2"/>
  <c r="I20" i="2"/>
  <c r="J20" i="2"/>
  <c r="K20" i="2"/>
  <c r="L20" i="2"/>
  <c r="M20" i="2"/>
  <c r="N20" i="2"/>
  <c r="O20" i="2"/>
  <c r="B496" i="2"/>
  <c r="C496" i="2"/>
  <c r="D496" i="2"/>
  <c r="E496" i="2"/>
  <c r="F496" i="2"/>
  <c r="G496" i="2"/>
  <c r="H496" i="2"/>
  <c r="I496" i="2"/>
  <c r="J496" i="2"/>
  <c r="K496" i="2"/>
  <c r="L496" i="2"/>
  <c r="M496" i="2"/>
  <c r="N496" i="2"/>
  <c r="O496" i="2"/>
  <c r="B50" i="2"/>
  <c r="C50" i="2"/>
  <c r="D50" i="2"/>
  <c r="E50" i="2"/>
  <c r="F50" i="2"/>
  <c r="G50" i="2"/>
  <c r="H50" i="2"/>
  <c r="I50" i="2"/>
  <c r="J50" i="2"/>
  <c r="K50" i="2"/>
  <c r="L50" i="2"/>
  <c r="M50" i="2"/>
  <c r="N50" i="2"/>
  <c r="O50" i="2"/>
  <c r="B449" i="2"/>
  <c r="C449" i="2"/>
  <c r="D449" i="2"/>
  <c r="E449" i="2"/>
  <c r="F449" i="2"/>
  <c r="G449" i="2"/>
  <c r="H449" i="2"/>
  <c r="I449" i="2"/>
  <c r="J449" i="2"/>
  <c r="K449" i="2"/>
  <c r="L449" i="2"/>
  <c r="M449" i="2"/>
  <c r="N449" i="2"/>
  <c r="O449" i="2"/>
  <c r="B188" i="2"/>
  <c r="C188" i="2"/>
  <c r="D188" i="2"/>
  <c r="E188" i="2"/>
  <c r="F188" i="2"/>
  <c r="G188" i="2"/>
  <c r="H188" i="2"/>
  <c r="I188" i="2"/>
  <c r="J188" i="2"/>
  <c r="K188" i="2"/>
  <c r="L188" i="2"/>
  <c r="M188" i="2"/>
  <c r="N188" i="2"/>
  <c r="O188" i="2"/>
  <c r="B589" i="2"/>
  <c r="C589" i="2"/>
  <c r="D589" i="2"/>
  <c r="E589" i="2"/>
  <c r="F589" i="2"/>
  <c r="G589" i="2"/>
  <c r="H589" i="2"/>
  <c r="I589" i="2"/>
  <c r="J589" i="2"/>
  <c r="K589" i="2"/>
  <c r="L589" i="2"/>
  <c r="M589" i="2"/>
  <c r="N589" i="2"/>
  <c r="O589" i="2"/>
  <c r="B175" i="2"/>
  <c r="C175" i="2"/>
  <c r="D175" i="2"/>
  <c r="E175" i="2"/>
  <c r="F175" i="2"/>
  <c r="G175" i="2"/>
  <c r="H175" i="2"/>
  <c r="I175" i="2"/>
  <c r="J175" i="2"/>
  <c r="K175" i="2"/>
  <c r="L175" i="2"/>
  <c r="M175" i="2"/>
  <c r="N175" i="2"/>
  <c r="O175" i="2"/>
  <c r="B560" i="2"/>
  <c r="C560" i="2"/>
  <c r="D560" i="2"/>
  <c r="E560" i="2"/>
  <c r="F560" i="2"/>
  <c r="G560" i="2"/>
  <c r="H560" i="2"/>
  <c r="I560" i="2"/>
  <c r="J560" i="2"/>
  <c r="K560" i="2"/>
  <c r="L560" i="2"/>
  <c r="M560" i="2"/>
  <c r="N560" i="2"/>
  <c r="O560" i="2"/>
  <c r="B717" i="2"/>
  <c r="C717" i="2"/>
  <c r="D717" i="2"/>
  <c r="E717" i="2"/>
  <c r="F717" i="2"/>
  <c r="G717" i="2"/>
  <c r="H717" i="2"/>
  <c r="I717" i="2"/>
  <c r="J717" i="2"/>
  <c r="K717" i="2"/>
  <c r="L717" i="2"/>
  <c r="M717" i="2"/>
  <c r="N717" i="2"/>
  <c r="O717" i="2"/>
  <c r="B100" i="2"/>
  <c r="C100" i="2"/>
  <c r="D100" i="2"/>
  <c r="E100" i="2"/>
  <c r="F100" i="2"/>
  <c r="G100" i="2"/>
  <c r="H100" i="2"/>
  <c r="I100" i="2"/>
  <c r="J100" i="2"/>
  <c r="K100" i="2"/>
  <c r="L100" i="2"/>
  <c r="M100" i="2"/>
  <c r="N100" i="2"/>
  <c r="O100" i="2"/>
  <c r="B787" i="2"/>
  <c r="C787" i="2"/>
  <c r="D787" i="2"/>
  <c r="E787" i="2"/>
  <c r="F787" i="2"/>
  <c r="G787" i="2"/>
  <c r="H787" i="2"/>
  <c r="I787" i="2"/>
  <c r="J787" i="2"/>
  <c r="K787" i="2"/>
  <c r="L787" i="2"/>
  <c r="M787" i="2"/>
  <c r="N787" i="2"/>
  <c r="O787" i="2"/>
  <c r="B523" i="2"/>
  <c r="C523" i="2"/>
  <c r="D523" i="2"/>
  <c r="E523" i="2"/>
  <c r="F523" i="2"/>
  <c r="G523" i="2"/>
  <c r="H523" i="2"/>
  <c r="I523" i="2"/>
  <c r="J523" i="2"/>
  <c r="K523" i="2"/>
  <c r="L523" i="2"/>
  <c r="M523" i="2"/>
  <c r="N523" i="2"/>
  <c r="O523" i="2"/>
  <c r="B554" i="2"/>
  <c r="C554" i="2"/>
  <c r="D554" i="2"/>
  <c r="E554" i="2"/>
  <c r="F554" i="2"/>
  <c r="G554" i="2"/>
  <c r="H554" i="2"/>
  <c r="I554" i="2"/>
  <c r="J554" i="2"/>
  <c r="K554" i="2"/>
  <c r="L554" i="2"/>
  <c r="M554" i="2"/>
  <c r="N554" i="2"/>
  <c r="O554" i="2"/>
  <c r="B221" i="2"/>
  <c r="C221" i="2"/>
  <c r="D221" i="2"/>
  <c r="E221" i="2"/>
  <c r="F221" i="2"/>
  <c r="G221" i="2"/>
  <c r="H221" i="2"/>
  <c r="I221" i="2"/>
  <c r="J221" i="2"/>
  <c r="K221" i="2"/>
  <c r="L221" i="2"/>
  <c r="M221" i="2"/>
  <c r="N221" i="2"/>
  <c r="O221" i="2"/>
  <c r="B724" i="2"/>
  <c r="C724" i="2"/>
  <c r="D724" i="2"/>
  <c r="E724" i="2"/>
  <c r="F724" i="2"/>
  <c r="G724" i="2"/>
  <c r="H724" i="2"/>
  <c r="I724" i="2"/>
  <c r="J724" i="2"/>
  <c r="K724" i="2"/>
  <c r="L724" i="2"/>
  <c r="M724" i="2"/>
  <c r="N724" i="2"/>
  <c r="O724" i="2"/>
  <c r="B1072" i="2"/>
  <c r="C1072" i="2"/>
  <c r="D1072" i="2"/>
  <c r="E1072" i="2"/>
  <c r="F1072" i="2"/>
  <c r="G1072" i="2"/>
  <c r="H1072" i="2"/>
  <c r="I1072" i="2"/>
  <c r="J1072" i="2"/>
  <c r="K1072" i="2"/>
  <c r="L1072" i="2"/>
  <c r="M1072" i="2"/>
  <c r="N1072" i="2"/>
  <c r="O1072" i="2"/>
  <c r="B881" i="2"/>
  <c r="C881" i="2"/>
  <c r="D881" i="2"/>
  <c r="E881" i="2"/>
  <c r="F881" i="2"/>
  <c r="G881" i="2"/>
  <c r="H881" i="2"/>
  <c r="I881" i="2"/>
  <c r="J881" i="2"/>
  <c r="K881" i="2"/>
  <c r="L881" i="2"/>
  <c r="M881" i="2"/>
  <c r="N881" i="2"/>
  <c r="O881" i="2"/>
  <c r="B421" i="2"/>
  <c r="C421" i="2"/>
  <c r="D421" i="2"/>
  <c r="P421" i="2" s="1"/>
  <c r="E421" i="2"/>
  <c r="F421" i="2"/>
  <c r="G421" i="2"/>
  <c r="H421" i="2"/>
  <c r="I421" i="2"/>
  <c r="J421" i="2"/>
  <c r="K421" i="2"/>
  <c r="L421" i="2"/>
  <c r="M421" i="2"/>
  <c r="N421" i="2"/>
  <c r="O421" i="2"/>
  <c r="B1117" i="2"/>
  <c r="C1117" i="2"/>
  <c r="D1117" i="2"/>
  <c r="E1117" i="2"/>
  <c r="F1117" i="2"/>
  <c r="G1117" i="2"/>
  <c r="H1117" i="2"/>
  <c r="I1117" i="2"/>
  <c r="J1117" i="2"/>
  <c r="K1117" i="2"/>
  <c r="L1117" i="2"/>
  <c r="M1117" i="2"/>
  <c r="N1117" i="2"/>
  <c r="O1117" i="2"/>
  <c r="B923" i="2"/>
  <c r="C923" i="2"/>
  <c r="D923" i="2"/>
  <c r="E923" i="2"/>
  <c r="F923" i="2"/>
  <c r="G923" i="2"/>
  <c r="H923" i="2"/>
  <c r="I923" i="2"/>
  <c r="J923" i="2"/>
  <c r="K923" i="2"/>
  <c r="L923" i="2"/>
  <c r="M923" i="2"/>
  <c r="N923" i="2"/>
  <c r="O923" i="2"/>
  <c r="B1298" i="2"/>
  <c r="C1298" i="2"/>
  <c r="D1298" i="2"/>
  <c r="E1298" i="2"/>
  <c r="F1298" i="2"/>
  <c r="G1298" i="2"/>
  <c r="H1298" i="2"/>
  <c r="I1298" i="2"/>
  <c r="J1298" i="2"/>
  <c r="K1298" i="2"/>
  <c r="L1298" i="2"/>
  <c r="M1298" i="2"/>
  <c r="N1298" i="2"/>
  <c r="O1298" i="2"/>
  <c r="B1277" i="2"/>
  <c r="C1277" i="2"/>
  <c r="D1277" i="2"/>
  <c r="E1277" i="2"/>
  <c r="F1277" i="2"/>
  <c r="G1277" i="2"/>
  <c r="H1277" i="2"/>
  <c r="I1277" i="2"/>
  <c r="J1277" i="2"/>
  <c r="K1277" i="2"/>
  <c r="L1277" i="2"/>
  <c r="M1277" i="2"/>
  <c r="N1277" i="2"/>
  <c r="O1277" i="2"/>
  <c r="B1346" i="2"/>
  <c r="C1346" i="2"/>
  <c r="D1346" i="2"/>
  <c r="E1346" i="2"/>
  <c r="F1346" i="2"/>
  <c r="G1346" i="2"/>
  <c r="H1346" i="2"/>
  <c r="I1346" i="2"/>
  <c r="J1346" i="2"/>
  <c r="K1346" i="2"/>
  <c r="L1346" i="2"/>
  <c r="M1346" i="2"/>
  <c r="N1346" i="2"/>
  <c r="S1346" i="2"/>
  <c r="O1346" i="2"/>
  <c r="B430" i="2"/>
  <c r="C430" i="2"/>
  <c r="D430" i="2"/>
  <c r="E430" i="2"/>
  <c r="F430" i="2"/>
  <c r="G430" i="2"/>
  <c r="H430" i="2"/>
  <c r="I430" i="2"/>
  <c r="J430" i="2"/>
  <c r="K430" i="2"/>
  <c r="L430" i="2"/>
  <c r="M430" i="2"/>
  <c r="N430" i="2"/>
  <c r="O430" i="2"/>
  <c r="B1231" i="2"/>
  <c r="C1231" i="2"/>
  <c r="D1231" i="2"/>
  <c r="E1231" i="2"/>
  <c r="F1231" i="2"/>
  <c r="G1231" i="2"/>
  <c r="H1231" i="2"/>
  <c r="I1231" i="2"/>
  <c r="J1231" i="2"/>
  <c r="K1231" i="2"/>
  <c r="L1231" i="2"/>
  <c r="M1231" i="2"/>
  <c r="N1231" i="2"/>
  <c r="O1231" i="2"/>
  <c r="B1341" i="2"/>
  <c r="C1341" i="2"/>
  <c r="D1341" i="2"/>
  <c r="E1341" i="2"/>
  <c r="F1341" i="2"/>
  <c r="G1341" i="2"/>
  <c r="H1341" i="2"/>
  <c r="I1341" i="2"/>
  <c r="J1341" i="2"/>
  <c r="K1341" i="2"/>
  <c r="L1341" i="2"/>
  <c r="M1341" i="2"/>
  <c r="N1341" i="2"/>
  <c r="O1341" i="2"/>
  <c r="B555" i="2"/>
  <c r="C555" i="2"/>
  <c r="D555" i="2"/>
  <c r="E555" i="2"/>
  <c r="F555" i="2"/>
  <c r="G555" i="2"/>
  <c r="H555" i="2"/>
  <c r="I555" i="2"/>
  <c r="J555" i="2"/>
  <c r="K555" i="2"/>
  <c r="L555" i="2"/>
  <c r="M555" i="2"/>
  <c r="N555" i="2"/>
  <c r="O555" i="2"/>
  <c r="B782" i="2"/>
  <c r="C782" i="2"/>
  <c r="D782" i="2"/>
  <c r="E782" i="2"/>
  <c r="F782" i="2"/>
  <c r="G782" i="2"/>
  <c r="H782" i="2"/>
  <c r="I782" i="2"/>
  <c r="J782" i="2"/>
  <c r="K782" i="2"/>
  <c r="L782" i="2"/>
  <c r="M782" i="2"/>
  <c r="N782" i="2"/>
  <c r="O782" i="2"/>
  <c r="B1156" i="2"/>
  <c r="C1156" i="2"/>
  <c r="D1156" i="2"/>
  <c r="E1156" i="2"/>
  <c r="F1156" i="2"/>
  <c r="G1156" i="2"/>
  <c r="H1156" i="2"/>
  <c r="I1156" i="2"/>
  <c r="J1156" i="2"/>
  <c r="K1156" i="2"/>
  <c r="L1156" i="2"/>
  <c r="M1156" i="2"/>
  <c r="N1156" i="2"/>
  <c r="O1156" i="2"/>
  <c r="B712" i="2"/>
  <c r="C712" i="2"/>
  <c r="D712" i="2"/>
  <c r="E712" i="2"/>
  <c r="F712" i="2"/>
  <c r="G712" i="2"/>
  <c r="H712" i="2"/>
  <c r="I712" i="2"/>
  <c r="J712" i="2"/>
  <c r="K712" i="2"/>
  <c r="L712" i="2"/>
  <c r="M712" i="2"/>
  <c r="N712" i="2"/>
  <c r="O712" i="2"/>
  <c r="B1229" i="2"/>
  <c r="C1229" i="2"/>
  <c r="D1229" i="2"/>
  <c r="E1229" i="2"/>
  <c r="F1229" i="2"/>
  <c r="G1229" i="2"/>
  <c r="H1229" i="2"/>
  <c r="I1229" i="2"/>
  <c r="J1229" i="2"/>
  <c r="K1229" i="2"/>
  <c r="L1229" i="2"/>
  <c r="M1229" i="2"/>
  <c r="N1229" i="2"/>
  <c r="O1229" i="2"/>
  <c r="B1125" i="2"/>
  <c r="C1125" i="2"/>
  <c r="D1125" i="2"/>
  <c r="E1125" i="2"/>
  <c r="F1125" i="2"/>
  <c r="G1125" i="2"/>
  <c r="H1125" i="2"/>
  <c r="I1125" i="2"/>
  <c r="J1125" i="2"/>
  <c r="K1125" i="2"/>
  <c r="L1125" i="2"/>
  <c r="M1125" i="2"/>
  <c r="N1125" i="2"/>
  <c r="O1125" i="2"/>
  <c r="B1299" i="2"/>
  <c r="C1299" i="2"/>
  <c r="D1299" i="2"/>
  <c r="E1299" i="2"/>
  <c r="F1299" i="2"/>
  <c r="G1299" i="2"/>
  <c r="H1299" i="2"/>
  <c r="I1299" i="2"/>
  <c r="J1299" i="2"/>
  <c r="K1299" i="2"/>
  <c r="L1299" i="2"/>
  <c r="M1299" i="2"/>
  <c r="N1299" i="2"/>
  <c r="O1299" i="2"/>
  <c r="B1147" i="2"/>
  <c r="C1147" i="2"/>
  <c r="D1147" i="2"/>
  <c r="E1147" i="2"/>
  <c r="F1147" i="2"/>
  <c r="G1147" i="2"/>
  <c r="H1147" i="2"/>
  <c r="I1147" i="2"/>
  <c r="J1147" i="2"/>
  <c r="K1147" i="2"/>
  <c r="L1147" i="2"/>
  <c r="M1147" i="2"/>
  <c r="N1147" i="2"/>
  <c r="O1147" i="2"/>
  <c r="B1348" i="2"/>
  <c r="C1348" i="2"/>
  <c r="D1348" i="2"/>
  <c r="E1348" i="2"/>
  <c r="F1348" i="2"/>
  <c r="G1348" i="2"/>
  <c r="H1348" i="2"/>
  <c r="I1348" i="2"/>
  <c r="J1348" i="2"/>
  <c r="K1348" i="2"/>
  <c r="L1348" i="2"/>
  <c r="M1348" i="2"/>
  <c r="N1348" i="2"/>
  <c r="O1348" i="2"/>
  <c r="B934" i="2"/>
  <c r="C934" i="2"/>
  <c r="D934" i="2"/>
  <c r="E934" i="2"/>
  <c r="F934" i="2"/>
  <c r="G934" i="2"/>
  <c r="H934" i="2"/>
  <c r="I934" i="2"/>
  <c r="J934" i="2"/>
  <c r="K934" i="2"/>
  <c r="L934" i="2"/>
  <c r="M934" i="2"/>
  <c r="N934" i="2"/>
  <c r="O934" i="2"/>
  <c r="B891" i="2"/>
  <c r="C891" i="2"/>
  <c r="D891" i="2"/>
  <c r="E891" i="2"/>
  <c r="F891" i="2"/>
  <c r="G891" i="2"/>
  <c r="H891" i="2"/>
  <c r="I891" i="2"/>
  <c r="J891" i="2"/>
  <c r="K891" i="2"/>
  <c r="L891" i="2"/>
  <c r="M891" i="2"/>
  <c r="N891" i="2"/>
  <c r="O891" i="2"/>
  <c r="B275" i="2"/>
  <c r="C275" i="2"/>
  <c r="D275" i="2"/>
  <c r="E275" i="2"/>
  <c r="F275" i="2"/>
  <c r="G275" i="2"/>
  <c r="H275" i="2"/>
  <c r="I275" i="2"/>
  <c r="J275" i="2"/>
  <c r="K275" i="2"/>
  <c r="L275" i="2"/>
  <c r="M275" i="2"/>
  <c r="N275" i="2"/>
  <c r="O275" i="2"/>
  <c r="B618" i="2"/>
  <c r="C618" i="2"/>
  <c r="D618" i="2"/>
  <c r="E618" i="2"/>
  <c r="F618" i="2"/>
  <c r="G618" i="2"/>
  <c r="H618" i="2"/>
  <c r="I618" i="2"/>
  <c r="J618" i="2"/>
  <c r="K618" i="2"/>
  <c r="L618" i="2"/>
  <c r="M618" i="2"/>
  <c r="N618" i="2"/>
  <c r="O618" i="2"/>
  <c r="B871" i="2"/>
  <c r="C871" i="2"/>
  <c r="D871" i="2"/>
  <c r="E871" i="2"/>
  <c r="F871" i="2"/>
  <c r="G871" i="2"/>
  <c r="H871" i="2"/>
  <c r="I871" i="2"/>
  <c r="J871" i="2"/>
  <c r="K871" i="2"/>
  <c r="L871" i="2"/>
  <c r="M871" i="2"/>
  <c r="N871" i="2"/>
  <c r="O871" i="2"/>
  <c r="B1217" i="2"/>
  <c r="C1217" i="2"/>
  <c r="D1217" i="2"/>
  <c r="E1217" i="2"/>
  <c r="F1217" i="2"/>
  <c r="G1217" i="2"/>
  <c r="H1217" i="2"/>
  <c r="I1217" i="2"/>
  <c r="J1217" i="2"/>
  <c r="K1217" i="2"/>
  <c r="L1217" i="2"/>
  <c r="M1217" i="2"/>
  <c r="N1217" i="2"/>
  <c r="O1217" i="2"/>
  <c r="B937" i="2"/>
  <c r="C937" i="2"/>
  <c r="D937" i="2"/>
  <c r="E937" i="2"/>
  <c r="F937" i="2"/>
  <c r="G937" i="2"/>
  <c r="H937" i="2"/>
  <c r="I937" i="2"/>
  <c r="J937" i="2"/>
  <c r="K937" i="2"/>
  <c r="L937" i="2"/>
  <c r="M937" i="2"/>
  <c r="N937" i="2"/>
  <c r="O937" i="2"/>
  <c r="B341" i="2"/>
  <c r="C341" i="2"/>
  <c r="D341" i="2"/>
  <c r="E341" i="2"/>
  <c r="F341" i="2"/>
  <c r="G341" i="2"/>
  <c r="H341" i="2"/>
  <c r="I341" i="2"/>
  <c r="J341" i="2"/>
  <c r="K341" i="2"/>
  <c r="L341" i="2"/>
  <c r="M341" i="2"/>
  <c r="N341" i="2"/>
  <c r="O341" i="2"/>
  <c r="B32" i="2"/>
  <c r="C32" i="2"/>
  <c r="D32" i="2"/>
  <c r="E32" i="2"/>
  <c r="F32" i="2"/>
  <c r="G32" i="2"/>
  <c r="H32" i="2"/>
  <c r="I32" i="2"/>
  <c r="J32" i="2"/>
  <c r="K32" i="2"/>
  <c r="L32" i="2"/>
  <c r="M32" i="2"/>
  <c r="N32" i="2"/>
  <c r="O32" i="2"/>
  <c r="B269" i="2"/>
  <c r="C269" i="2"/>
  <c r="D269" i="2"/>
  <c r="E269" i="2"/>
  <c r="F269" i="2"/>
  <c r="G269" i="2"/>
  <c r="H269" i="2"/>
  <c r="I269" i="2"/>
  <c r="J269" i="2"/>
  <c r="K269" i="2"/>
  <c r="L269" i="2"/>
  <c r="M269" i="2"/>
  <c r="N269" i="2"/>
  <c r="O269" i="2"/>
  <c r="B767" i="2"/>
  <c r="C767" i="2"/>
  <c r="D767" i="2"/>
  <c r="E767" i="2"/>
  <c r="F767" i="2"/>
  <c r="G767" i="2"/>
  <c r="H767" i="2"/>
  <c r="I767" i="2"/>
  <c r="J767" i="2"/>
  <c r="K767" i="2"/>
  <c r="L767" i="2"/>
  <c r="M767" i="2"/>
  <c r="N767" i="2"/>
  <c r="O767" i="2"/>
  <c r="B186" i="2"/>
  <c r="C186" i="2"/>
  <c r="D186" i="2"/>
  <c r="E186" i="2"/>
  <c r="F186" i="2"/>
  <c r="G186" i="2"/>
  <c r="H186" i="2"/>
  <c r="I186" i="2"/>
  <c r="J186" i="2"/>
  <c r="K186" i="2"/>
  <c r="L186" i="2"/>
  <c r="M186" i="2"/>
  <c r="N186" i="2"/>
  <c r="O186" i="2"/>
  <c r="B1378" i="2"/>
  <c r="C1378" i="2"/>
  <c r="D1378" i="2"/>
  <c r="E1378" i="2"/>
  <c r="F1378" i="2"/>
  <c r="G1378" i="2"/>
  <c r="H1378" i="2"/>
  <c r="I1378" i="2"/>
  <c r="J1378" i="2"/>
  <c r="K1378" i="2"/>
  <c r="L1378" i="2"/>
  <c r="M1378" i="2"/>
  <c r="N1378" i="2"/>
  <c r="O1378" i="2"/>
  <c r="B361" i="2"/>
  <c r="C361" i="2"/>
  <c r="D361" i="2"/>
  <c r="E361" i="2"/>
  <c r="F361" i="2"/>
  <c r="G361" i="2"/>
  <c r="H361" i="2"/>
  <c r="I361" i="2"/>
  <c r="J361" i="2"/>
  <c r="K361" i="2"/>
  <c r="L361" i="2"/>
  <c r="M361" i="2"/>
  <c r="N361" i="2"/>
  <c r="O361" i="2"/>
  <c r="B409" i="2"/>
  <c r="C409" i="2"/>
  <c r="D409" i="2"/>
  <c r="E409" i="2"/>
  <c r="F409" i="2"/>
  <c r="G409" i="2"/>
  <c r="H409" i="2"/>
  <c r="I409" i="2"/>
  <c r="J409" i="2"/>
  <c r="K409" i="2"/>
  <c r="L409" i="2"/>
  <c r="M409" i="2"/>
  <c r="N409" i="2"/>
  <c r="O409" i="2"/>
  <c r="B47" i="2"/>
  <c r="C47" i="2"/>
  <c r="D47" i="2"/>
  <c r="E47" i="2"/>
  <c r="F47" i="2"/>
  <c r="G47" i="2"/>
  <c r="H47" i="2"/>
  <c r="I47" i="2"/>
  <c r="J47" i="2"/>
  <c r="K47" i="2"/>
  <c r="L47" i="2"/>
  <c r="M47" i="2"/>
  <c r="N47" i="2"/>
  <c r="O47" i="2"/>
  <c r="B51" i="2"/>
  <c r="C51" i="2"/>
  <c r="D51" i="2"/>
  <c r="E51" i="2"/>
  <c r="F51" i="2"/>
  <c r="G51" i="2"/>
  <c r="H51" i="2"/>
  <c r="I51" i="2"/>
  <c r="J51" i="2"/>
  <c r="K51" i="2"/>
  <c r="L51" i="2"/>
  <c r="M51" i="2"/>
  <c r="N51" i="2"/>
  <c r="O51" i="2"/>
  <c r="B765" i="2"/>
  <c r="C765" i="2"/>
  <c r="D765" i="2"/>
  <c r="E765" i="2"/>
  <c r="F765" i="2"/>
  <c r="G765" i="2"/>
  <c r="H765" i="2"/>
  <c r="I765" i="2"/>
  <c r="J765" i="2"/>
  <c r="K765" i="2"/>
  <c r="L765" i="2"/>
  <c r="M765" i="2"/>
  <c r="N765" i="2"/>
  <c r="O765" i="2"/>
  <c r="B398" i="2"/>
  <c r="C398" i="2"/>
  <c r="D398" i="2"/>
  <c r="E398" i="2"/>
  <c r="F398" i="2"/>
  <c r="G398" i="2"/>
  <c r="H398" i="2"/>
  <c r="I398" i="2"/>
  <c r="J398" i="2"/>
  <c r="K398" i="2"/>
  <c r="L398" i="2"/>
  <c r="M398" i="2"/>
  <c r="N398" i="2"/>
  <c r="O398" i="2"/>
  <c r="B1313" i="2"/>
  <c r="C1313" i="2"/>
  <c r="D1313" i="2"/>
  <c r="E1313" i="2"/>
  <c r="F1313" i="2"/>
  <c r="G1313" i="2"/>
  <c r="H1313" i="2"/>
  <c r="I1313" i="2"/>
  <c r="J1313" i="2"/>
  <c r="K1313" i="2"/>
  <c r="L1313" i="2"/>
  <c r="M1313" i="2"/>
  <c r="N1313" i="2"/>
  <c r="O1313" i="2"/>
  <c r="B690" i="2"/>
  <c r="C690" i="2"/>
  <c r="D690" i="2"/>
  <c r="E690" i="2"/>
  <c r="F690" i="2"/>
  <c r="G690" i="2"/>
  <c r="H690" i="2"/>
  <c r="I690" i="2"/>
  <c r="J690" i="2"/>
  <c r="K690" i="2"/>
  <c r="L690" i="2"/>
  <c r="M690" i="2"/>
  <c r="N690" i="2"/>
  <c r="O690" i="2"/>
  <c r="B368" i="2"/>
  <c r="C368" i="2"/>
  <c r="D368" i="2"/>
  <c r="E368" i="2"/>
  <c r="F368" i="2"/>
  <c r="G368" i="2"/>
  <c r="H368" i="2"/>
  <c r="I368" i="2"/>
  <c r="J368" i="2"/>
  <c r="K368" i="2"/>
  <c r="L368" i="2"/>
  <c r="M368" i="2"/>
  <c r="N368" i="2"/>
  <c r="O368" i="2"/>
  <c r="B540" i="2"/>
  <c r="C540" i="2"/>
  <c r="D540" i="2"/>
  <c r="E540" i="2"/>
  <c r="F540" i="2"/>
  <c r="G540" i="2"/>
  <c r="H540" i="2"/>
  <c r="I540" i="2"/>
  <c r="J540" i="2"/>
  <c r="K540" i="2"/>
  <c r="L540" i="2"/>
  <c r="M540" i="2"/>
  <c r="N540" i="2"/>
  <c r="O540" i="2"/>
  <c r="B1109" i="2"/>
  <c r="C1109" i="2"/>
  <c r="D1109" i="2"/>
  <c r="E1109" i="2"/>
  <c r="F1109" i="2"/>
  <c r="G1109" i="2"/>
  <c r="H1109" i="2"/>
  <c r="I1109" i="2"/>
  <c r="J1109" i="2"/>
  <c r="K1109" i="2"/>
  <c r="L1109" i="2"/>
  <c r="M1109" i="2"/>
  <c r="N1109" i="2"/>
  <c r="O1109" i="2"/>
  <c r="B714" i="2"/>
  <c r="C714" i="2"/>
  <c r="D714" i="2"/>
  <c r="E714" i="2"/>
  <c r="F714" i="2"/>
  <c r="G714" i="2"/>
  <c r="H714" i="2"/>
  <c r="I714" i="2"/>
  <c r="J714" i="2"/>
  <c r="K714" i="2"/>
  <c r="L714" i="2"/>
  <c r="M714" i="2"/>
  <c r="N714" i="2"/>
  <c r="O714" i="2"/>
  <c r="B990" i="2"/>
  <c r="C990" i="2"/>
  <c r="D990" i="2"/>
  <c r="E990" i="2"/>
  <c r="F990" i="2"/>
  <c r="G990" i="2"/>
  <c r="H990" i="2"/>
  <c r="I990" i="2"/>
  <c r="J990" i="2"/>
  <c r="K990" i="2"/>
  <c r="L990" i="2"/>
  <c r="M990" i="2"/>
  <c r="N990" i="2"/>
  <c r="O990" i="2"/>
  <c r="B1198" i="2"/>
  <c r="C1198" i="2"/>
  <c r="D1198" i="2"/>
  <c r="E1198" i="2"/>
  <c r="F1198" i="2"/>
  <c r="G1198" i="2"/>
  <c r="H1198" i="2"/>
  <c r="I1198" i="2"/>
  <c r="J1198" i="2"/>
  <c r="K1198" i="2"/>
  <c r="L1198" i="2"/>
  <c r="M1198" i="2"/>
  <c r="N1198" i="2"/>
  <c r="O1198" i="2"/>
  <c r="B982" i="2"/>
  <c r="C982" i="2"/>
  <c r="D982" i="2"/>
  <c r="E982" i="2"/>
  <c r="F982" i="2"/>
  <c r="G982" i="2"/>
  <c r="H982" i="2"/>
  <c r="I982" i="2"/>
  <c r="J982" i="2"/>
  <c r="K982" i="2"/>
  <c r="L982" i="2"/>
  <c r="M982" i="2"/>
  <c r="N982" i="2"/>
  <c r="O982" i="2"/>
  <c r="B1357" i="2"/>
  <c r="C1357" i="2"/>
  <c r="D1357" i="2"/>
  <c r="E1357" i="2"/>
  <c r="F1357" i="2"/>
  <c r="G1357" i="2"/>
  <c r="H1357" i="2"/>
  <c r="I1357" i="2"/>
  <c r="J1357" i="2"/>
  <c r="K1357" i="2"/>
  <c r="L1357" i="2"/>
  <c r="M1357" i="2"/>
  <c r="N1357" i="2"/>
  <c r="O1357" i="2"/>
  <c r="B493" i="2"/>
  <c r="C493" i="2"/>
  <c r="D493" i="2"/>
  <c r="E493" i="2"/>
  <c r="F493" i="2"/>
  <c r="G493" i="2"/>
  <c r="H493" i="2"/>
  <c r="I493" i="2"/>
  <c r="J493" i="2"/>
  <c r="K493" i="2"/>
  <c r="L493" i="2"/>
  <c r="M493" i="2"/>
  <c r="N493" i="2"/>
  <c r="O493" i="2"/>
  <c r="B1170" i="2"/>
  <c r="C1170" i="2"/>
  <c r="D1170" i="2"/>
  <c r="E1170" i="2"/>
  <c r="F1170" i="2"/>
  <c r="G1170" i="2"/>
  <c r="H1170" i="2"/>
  <c r="I1170" i="2"/>
  <c r="J1170" i="2"/>
  <c r="K1170" i="2"/>
  <c r="L1170" i="2"/>
  <c r="M1170" i="2"/>
  <c r="N1170" i="2"/>
  <c r="O1170" i="2"/>
  <c r="B255" i="2"/>
  <c r="C255" i="2"/>
  <c r="D255" i="2"/>
  <c r="E255" i="2"/>
  <c r="F255" i="2"/>
  <c r="G255" i="2"/>
  <c r="H255" i="2"/>
  <c r="I255" i="2"/>
  <c r="J255" i="2"/>
  <c r="K255" i="2"/>
  <c r="L255" i="2"/>
  <c r="M255" i="2"/>
  <c r="N255" i="2"/>
  <c r="O255" i="2"/>
  <c r="B1356" i="2"/>
  <c r="C1356" i="2"/>
  <c r="D1356" i="2"/>
  <c r="E1356" i="2"/>
  <c r="F1356" i="2"/>
  <c r="G1356" i="2"/>
  <c r="H1356" i="2"/>
  <c r="I1356" i="2"/>
  <c r="J1356" i="2"/>
  <c r="K1356" i="2"/>
  <c r="L1356" i="2"/>
  <c r="M1356" i="2"/>
  <c r="N1356" i="2"/>
  <c r="O1356" i="2"/>
  <c r="B515" i="2"/>
  <c r="C515" i="2"/>
  <c r="D515" i="2"/>
  <c r="E515" i="2"/>
  <c r="F515" i="2"/>
  <c r="G515" i="2"/>
  <c r="H515" i="2"/>
  <c r="I515" i="2"/>
  <c r="J515" i="2"/>
  <c r="K515" i="2"/>
  <c r="L515" i="2"/>
  <c r="M515" i="2"/>
  <c r="N515" i="2"/>
  <c r="O515" i="2"/>
  <c r="B1252" i="2"/>
  <c r="C1252" i="2"/>
  <c r="D1252" i="2"/>
  <c r="E1252" i="2"/>
  <c r="F1252" i="2"/>
  <c r="G1252" i="2"/>
  <c r="H1252" i="2"/>
  <c r="I1252" i="2"/>
  <c r="J1252" i="2"/>
  <c r="K1252" i="2"/>
  <c r="L1252" i="2"/>
  <c r="M1252" i="2"/>
  <c r="N1252" i="2"/>
  <c r="O1252" i="2"/>
  <c r="B642" i="2"/>
  <c r="C642" i="2"/>
  <c r="D642" i="2"/>
  <c r="E642" i="2"/>
  <c r="F642" i="2"/>
  <c r="G642" i="2"/>
  <c r="H642" i="2"/>
  <c r="I642" i="2"/>
  <c r="J642" i="2"/>
  <c r="K642" i="2"/>
  <c r="L642" i="2"/>
  <c r="M642" i="2"/>
  <c r="N642" i="2"/>
  <c r="O642" i="2"/>
  <c r="B220" i="2"/>
  <c r="C220" i="2"/>
  <c r="D220" i="2"/>
  <c r="E220" i="2"/>
  <c r="F220" i="2"/>
  <c r="G220" i="2"/>
  <c r="H220" i="2"/>
  <c r="I220" i="2"/>
  <c r="J220" i="2"/>
  <c r="K220" i="2"/>
  <c r="L220" i="2"/>
  <c r="M220" i="2"/>
  <c r="N220" i="2"/>
  <c r="O220" i="2"/>
  <c r="B15" i="2"/>
  <c r="C15" i="2"/>
  <c r="D15" i="2"/>
  <c r="E15" i="2"/>
  <c r="F15" i="2"/>
  <c r="G15" i="2"/>
  <c r="H15" i="2"/>
  <c r="I15" i="2"/>
  <c r="J15" i="2"/>
  <c r="K15" i="2"/>
  <c r="L15" i="2"/>
  <c r="M15" i="2"/>
  <c r="N15" i="2"/>
  <c r="O15" i="2"/>
  <c r="B208" i="2"/>
  <c r="C208" i="2"/>
  <c r="D208" i="2"/>
  <c r="E208" i="2"/>
  <c r="F208" i="2"/>
  <c r="G208" i="2"/>
  <c r="H208" i="2"/>
  <c r="I208" i="2"/>
  <c r="J208" i="2"/>
  <c r="K208" i="2"/>
  <c r="L208" i="2"/>
  <c r="M208" i="2"/>
  <c r="N208" i="2"/>
  <c r="O208" i="2"/>
  <c r="B576" i="2"/>
  <c r="C576" i="2"/>
  <c r="D576" i="2"/>
  <c r="E576" i="2"/>
  <c r="F576" i="2"/>
  <c r="G576" i="2"/>
  <c r="H576" i="2"/>
  <c r="I576" i="2"/>
  <c r="J576" i="2"/>
  <c r="K576" i="2"/>
  <c r="L576" i="2"/>
  <c r="M576" i="2"/>
  <c r="N576" i="2"/>
  <c r="O576" i="2"/>
  <c r="B295" i="2"/>
  <c r="C295" i="2"/>
  <c r="D295" i="2"/>
  <c r="E295" i="2"/>
  <c r="F295" i="2"/>
  <c r="G295" i="2"/>
  <c r="H295" i="2"/>
  <c r="I295" i="2"/>
  <c r="J295" i="2"/>
  <c r="K295" i="2"/>
  <c r="L295" i="2"/>
  <c r="M295" i="2"/>
  <c r="N295" i="2"/>
  <c r="O295" i="2"/>
  <c r="B698" i="2"/>
  <c r="C698" i="2"/>
  <c r="D698" i="2"/>
  <c r="E698" i="2"/>
  <c r="F698" i="2"/>
  <c r="G698" i="2"/>
  <c r="H698" i="2"/>
  <c r="I698" i="2"/>
  <c r="J698" i="2"/>
  <c r="K698" i="2"/>
  <c r="L698" i="2"/>
  <c r="M698" i="2"/>
  <c r="N698" i="2"/>
  <c r="O698" i="2"/>
  <c r="B75" i="2"/>
  <c r="C75" i="2"/>
  <c r="D75" i="2"/>
  <c r="E75" i="2"/>
  <c r="F75" i="2"/>
  <c r="G75" i="2"/>
  <c r="H75" i="2"/>
  <c r="I75" i="2"/>
  <c r="J75" i="2"/>
  <c r="K75" i="2"/>
  <c r="L75" i="2"/>
  <c r="M75" i="2"/>
  <c r="N75" i="2"/>
  <c r="O75" i="2"/>
  <c r="B1148" i="2"/>
  <c r="C1148" i="2"/>
  <c r="D1148" i="2"/>
  <c r="E1148" i="2"/>
  <c r="F1148" i="2"/>
  <c r="G1148" i="2"/>
  <c r="H1148" i="2"/>
  <c r="I1148" i="2"/>
  <c r="J1148" i="2"/>
  <c r="K1148" i="2"/>
  <c r="L1148" i="2"/>
  <c r="M1148" i="2"/>
  <c r="N1148" i="2"/>
  <c r="O1148" i="2"/>
  <c r="B1094" i="2"/>
  <c r="C1094" i="2"/>
  <c r="D1094" i="2"/>
  <c r="E1094" i="2"/>
  <c r="F1094" i="2"/>
  <c r="G1094" i="2"/>
  <c r="H1094" i="2"/>
  <c r="I1094" i="2"/>
  <c r="J1094" i="2"/>
  <c r="K1094" i="2"/>
  <c r="L1094" i="2"/>
  <c r="M1094" i="2"/>
  <c r="N1094" i="2"/>
  <c r="O1094" i="2"/>
  <c r="B1067" i="2"/>
  <c r="C1067" i="2"/>
  <c r="D1067" i="2"/>
  <c r="E1067" i="2"/>
  <c r="F1067" i="2"/>
  <c r="G1067" i="2"/>
  <c r="H1067" i="2"/>
  <c r="I1067" i="2"/>
  <c r="J1067" i="2"/>
  <c r="K1067" i="2"/>
  <c r="L1067" i="2"/>
  <c r="M1067" i="2"/>
  <c r="N1067" i="2"/>
  <c r="O1067" i="2"/>
  <c r="B1243" i="2"/>
  <c r="C1243" i="2"/>
  <c r="D1243" i="2"/>
  <c r="E1243" i="2"/>
  <c r="F1243" i="2"/>
  <c r="G1243" i="2"/>
  <c r="H1243" i="2"/>
  <c r="I1243" i="2"/>
  <c r="J1243" i="2"/>
  <c r="K1243" i="2"/>
  <c r="L1243" i="2"/>
  <c r="M1243" i="2"/>
  <c r="N1243" i="2"/>
  <c r="O1243" i="2"/>
  <c r="B821" i="2"/>
  <c r="C821" i="2"/>
  <c r="D821" i="2"/>
  <c r="E821" i="2"/>
  <c r="F821" i="2"/>
  <c r="G821" i="2"/>
  <c r="H821" i="2"/>
  <c r="I821" i="2"/>
  <c r="J821" i="2"/>
  <c r="K821" i="2"/>
  <c r="L821" i="2"/>
  <c r="M821" i="2"/>
  <c r="N821" i="2"/>
  <c r="O821" i="2"/>
  <c r="B1227" i="2"/>
  <c r="C1227" i="2"/>
  <c r="D1227" i="2"/>
  <c r="E1227" i="2"/>
  <c r="F1227" i="2"/>
  <c r="G1227" i="2"/>
  <c r="H1227" i="2"/>
  <c r="I1227" i="2"/>
  <c r="J1227" i="2"/>
  <c r="K1227" i="2"/>
  <c r="L1227" i="2"/>
  <c r="M1227" i="2"/>
  <c r="N1227" i="2"/>
  <c r="O1227" i="2"/>
  <c r="B383" i="2"/>
  <c r="C383" i="2"/>
  <c r="D383" i="2"/>
  <c r="E383" i="2"/>
  <c r="F383" i="2"/>
  <c r="G383" i="2"/>
  <c r="H383" i="2"/>
  <c r="I383" i="2"/>
  <c r="J383" i="2"/>
  <c r="K383" i="2"/>
  <c r="L383" i="2"/>
  <c r="M383" i="2"/>
  <c r="N383" i="2"/>
  <c r="O383" i="2"/>
  <c r="B655" i="2"/>
  <c r="C655" i="2"/>
  <c r="D655" i="2"/>
  <c r="E655" i="2"/>
  <c r="F655" i="2"/>
  <c r="G655" i="2"/>
  <c r="H655" i="2"/>
  <c r="I655" i="2"/>
  <c r="J655" i="2"/>
  <c r="K655" i="2"/>
  <c r="L655" i="2"/>
  <c r="M655" i="2"/>
  <c r="N655" i="2"/>
  <c r="O655" i="2"/>
  <c r="B1301" i="2"/>
  <c r="C1301" i="2"/>
  <c r="D1301" i="2"/>
  <c r="E1301" i="2"/>
  <c r="F1301" i="2"/>
  <c r="G1301" i="2"/>
  <c r="H1301" i="2"/>
  <c r="I1301" i="2"/>
  <c r="J1301" i="2"/>
  <c r="K1301" i="2"/>
  <c r="L1301" i="2"/>
  <c r="M1301" i="2"/>
  <c r="N1301" i="2"/>
  <c r="O1301" i="2"/>
  <c r="B650" i="2"/>
  <c r="C650" i="2"/>
  <c r="D650" i="2"/>
  <c r="E650" i="2"/>
  <c r="F650" i="2"/>
  <c r="G650" i="2"/>
  <c r="H650" i="2"/>
  <c r="I650" i="2"/>
  <c r="J650" i="2"/>
  <c r="K650" i="2"/>
  <c r="L650" i="2"/>
  <c r="M650" i="2"/>
  <c r="N650" i="2"/>
  <c r="O650" i="2"/>
  <c r="B817" i="2"/>
  <c r="C817" i="2"/>
  <c r="D817" i="2"/>
  <c r="E817" i="2"/>
  <c r="F817" i="2"/>
  <c r="G817" i="2"/>
  <c r="H817" i="2"/>
  <c r="I817" i="2"/>
  <c r="J817" i="2"/>
  <c r="K817" i="2"/>
  <c r="L817" i="2"/>
  <c r="M817" i="2"/>
  <c r="N817" i="2"/>
  <c r="O817" i="2"/>
  <c r="B1330" i="2"/>
  <c r="C1330" i="2"/>
  <c r="D1330" i="2"/>
  <c r="E1330" i="2"/>
  <c r="F1330" i="2"/>
  <c r="G1330" i="2"/>
  <c r="H1330" i="2"/>
  <c r="I1330" i="2"/>
  <c r="J1330" i="2"/>
  <c r="K1330" i="2"/>
  <c r="L1330" i="2"/>
  <c r="M1330" i="2"/>
  <c r="N1330" i="2"/>
  <c r="O1330" i="2"/>
  <c r="B1318" i="2"/>
  <c r="C1318" i="2"/>
  <c r="D1318" i="2"/>
  <c r="E1318" i="2"/>
  <c r="F1318" i="2"/>
  <c r="G1318" i="2"/>
  <c r="H1318" i="2"/>
  <c r="I1318" i="2"/>
  <c r="J1318" i="2"/>
  <c r="K1318" i="2"/>
  <c r="L1318" i="2"/>
  <c r="M1318" i="2"/>
  <c r="N1318" i="2"/>
  <c r="O1318" i="2"/>
  <c r="B850" i="2"/>
  <c r="C850" i="2"/>
  <c r="D850" i="2"/>
  <c r="E850" i="2"/>
  <c r="F850" i="2"/>
  <c r="G850" i="2"/>
  <c r="H850" i="2"/>
  <c r="I850" i="2"/>
  <c r="J850" i="2"/>
  <c r="K850" i="2"/>
  <c r="L850" i="2"/>
  <c r="M850" i="2"/>
  <c r="N850" i="2"/>
  <c r="O850" i="2"/>
  <c r="B571" i="2"/>
  <c r="C571" i="2"/>
  <c r="D571" i="2"/>
  <c r="E571" i="2"/>
  <c r="F571" i="2"/>
  <c r="G571" i="2"/>
  <c r="H571" i="2"/>
  <c r="I571" i="2"/>
  <c r="J571" i="2"/>
  <c r="K571" i="2"/>
  <c r="L571" i="2"/>
  <c r="M571" i="2"/>
  <c r="N571" i="2"/>
  <c r="O571" i="2"/>
  <c r="B279" i="2"/>
  <c r="C279" i="2"/>
  <c r="D279" i="2"/>
  <c r="E279" i="2"/>
  <c r="F279" i="2"/>
  <c r="G279" i="2"/>
  <c r="H279" i="2"/>
  <c r="I279" i="2"/>
  <c r="J279" i="2"/>
  <c r="K279" i="2"/>
  <c r="L279" i="2"/>
  <c r="M279" i="2"/>
  <c r="N279" i="2"/>
  <c r="O279" i="2"/>
  <c r="B405" i="2"/>
  <c r="C405" i="2"/>
  <c r="D405" i="2"/>
  <c r="E405" i="2"/>
  <c r="F405" i="2"/>
  <c r="G405" i="2"/>
  <c r="H405" i="2"/>
  <c r="I405" i="2"/>
  <c r="J405" i="2"/>
  <c r="K405" i="2"/>
  <c r="L405" i="2"/>
  <c r="M405" i="2"/>
  <c r="N405" i="2"/>
  <c r="O405" i="2"/>
  <c r="B310" i="2"/>
  <c r="C310" i="2"/>
  <c r="D310" i="2"/>
  <c r="E310" i="2"/>
  <c r="F310" i="2"/>
  <c r="G310" i="2"/>
  <c r="H310" i="2"/>
  <c r="I310" i="2"/>
  <c r="J310" i="2"/>
  <c r="K310" i="2"/>
  <c r="L310" i="2"/>
  <c r="M310" i="2"/>
  <c r="N310" i="2"/>
  <c r="O310" i="2"/>
  <c r="B852" i="2"/>
  <c r="C852" i="2"/>
  <c r="D852" i="2"/>
  <c r="E852" i="2"/>
  <c r="F852" i="2"/>
  <c r="G852" i="2"/>
  <c r="H852" i="2"/>
  <c r="I852" i="2"/>
  <c r="J852" i="2"/>
  <c r="K852" i="2"/>
  <c r="L852" i="2"/>
  <c r="M852" i="2"/>
  <c r="N852" i="2"/>
  <c r="O852" i="2"/>
  <c r="B1323" i="2"/>
  <c r="C1323" i="2"/>
  <c r="D1323" i="2"/>
  <c r="E1323" i="2"/>
  <c r="F1323" i="2"/>
  <c r="G1323" i="2"/>
  <c r="H1323" i="2"/>
  <c r="I1323" i="2"/>
  <c r="J1323" i="2"/>
  <c r="K1323" i="2"/>
  <c r="L1323" i="2"/>
  <c r="M1323" i="2"/>
  <c r="N1323" i="2"/>
  <c r="O1323" i="2"/>
  <c r="B1184" i="2"/>
  <c r="C1184" i="2"/>
  <c r="D1184" i="2"/>
  <c r="E1184" i="2"/>
  <c r="F1184" i="2"/>
  <c r="G1184" i="2"/>
  <c r="H1184" i="2"/>
  <c r="I1184" i="2"/>
  <c r="J1184" i="2"/>
  <c r="K1184" i="2"/>
  <c r="L1184" i="2"/>
  <c r="M1184" i="2"/>
  <c r="N1184" i="2"/>
  <c r="O1184" i="2"/>
  <c r="B762" i="2"/>
  <c r="C762" i="2"/>
  <c r="D762" i="2"/>
  <c r="E762" i="2"/>
  <c r="F762" i="2"/>
  <c r="G762" i="2"/>
  <c r="H762" i="2"/>
  <c r="I762" i="2"/>
  <c r="J762" i="2"/>
  <c r="K762" i="2"/>
  <c r="L762" i="2"/>
  <c r="M762" i="2"/>
  <c r="N762" i="2"/>
  <c r="O762" i="2"/>
  <c r="B27" i="2"/>
  <c r="C27" i="2"/>
  <c r="D27" i="2"/>
  <c r="E27" i="2"/>
  <c r="F27" i="2"/>
  <c r="G27" i="2"/>
  <c r="H27" i="2"/>
  <c r="I27" i="2"/>
  <c r="J27" i="2"/>
  <c r="K27" i="2"/>
  <c r="L27" i="2"/>
  <c r="M27" i="2"/>
  <c r="N27" i="2"/>
  <c r="O27" i="2"/>
  <c r="B416" i="2"/>
  <c r="C416" i="2"/>
  <c r="D416" i="2"/>
  <c r="E416" i="2"/>
  <c r="F416" i="2"/>
  <c r="G416" i="2"/>
  <c r="H416" i="2"/>
  <c r="I416" i="2"/>
  <c r="J416" i="2"/>
  <c r="K416" i="2"/>
  <c r="L416" i="2"/>
  <c r="M416" i="2"/>
  <c r="N416" i="2"/>
  <c r="O416" i="2"/>
  <c r="B1130" i="2"/>
  <c r="C1130" i="2"/>
  <c r="D1130" i="2"/>
  <c r="E1130" i="2"/>
  <c r="F1130" i="2"/>
  <c r="G1130" i="2"/>
  <c r="H1130" i="2"/>
  <c r="I1130" i="2"/>
  <c r="J1130" i="2"/>
  <c r="K1130" i="2"/>
  <c r="L1130" i="2"/>
  <c r="M1130" i="2"/>
  <c r="N1130" i="2"/>
  <c r="O1130" i="2"/>
  <c r="B1281" i="2"/>
  <c r="C1281" i="2"/>
  <c r="D1281" i="2"/>
  <c r="E1281" i="2"/>
  <c r="F1281" i="2"/>
  <c r="G1281" i="2"/>
  <c r="H1281" i="2"/>
  <c r="I1281" i="2"/>
  <c r="J1281" i="2"/>
  <c r="K1281" i="2"/>
  <c r="L1281" i="2"/>
  <c r="M1281" i="2"/>
  <c r="N1281" i="2"/>
  <c r="O1281" i="2"/>
  <c r="B742" i="2"/>
  <c r="C742" i="2"/>
  <c r="D742" i="2"/>
  <c r="E742" i="2"/>
  <c r="F742" i="2"/>
  <c r="G742" i="2"/>
  <c r="H742" i="2"/>
  <c r="I742" i="2"/>
  <c r="J742" i="2"/>
  <c r="K742" i="2"/>
  <c r="L742" i="2"/>
  <c r="M742" i="2"/>
  <c r="N742" i="2"/>
  <c r="O742" i="2"/>
  <c r="B13" i="2"/>
  <c r="C13" i="2"/>
  <c r="D13" i="2"/>
  <c r="E13" i="2"/>
  <c r="F13" i="2"/>
  <c r="G13" i="2"/>
  <c r="H13" i="2"/>
  <c r="I13" i="2"/>
  <c r="J13" i="2"/>
  <c r="K13" i="2"/>
  <c r="L13" i="2"/>
  <c r="M13" i="2"/>
  <c r="N13" i="2"/>
  <c r="O13" i="2"/>
  <c r="B1126" i="2"/>
  <c r="C1126" i="2"/>
  <c r="D1126" i="2"/>
  <c r="E1126" i="2"/>
  <c r="F1126" i="2"/>
  <c r="G1126" i="2"/>
  <c r="H1126" i="2"/>
  <c r="I1126" i="2"/>
  <c r="J1126" i="2"/>
  <c r="K1126" i="2"/>
  <c r="L1126" i="2"/>
  <c r="M1126" i="2"/>
  <c r="N1126" i="2"/>
  <c r="O1126" i="2"/>
  <c r="B979" i="2"/>
  <c r="C979" i="2"/>
  <c r="D979" i="2"/>
  <c r="E979" i="2"/>
  <c r="F979" i="2"/>
  <c r="G979" i="2"/>
  <c r="H979" i="2"/>
  <c r="I979" i="2"/>
  <c r="J979" i="2"/>
  <c r="K979" i="2"/>
  <c r="L979" i="2"/>
  <c r="M979" i="2"/>
  <c r="N979" i="2"/>
  <c r="O979" i="2"/>
  <c r="B877" i="2"/>
  <c r="C877" i="2"/>
  <c r="D877" i="2"/>
  <c r="E877" i="2"/>
  <c r="F877" i="2"/>
  <c r="G877" i="2"/>
  <c r="H877" i="2"/>
  <c r="I877" i="2"/>
  <c r="J877" i="2"/>
  <c r="K877" i="2"/>
  <c r="L877" i="2"/>
  <c r="M877" i="2"/>
  <c r="N877" i="2"/>
  <c r="O877" i="2"/>
  <c r="B382" i="2"/>
  <c r="C382" i="2"/>
  <c r="D382" i="2"/>
  <c r="E382" i="2"/>
  <c r="F382" i="2"/>
  <c r="G382" i="2"/>
  <c r="H382" i="2"/>
  <c r="I382" i="2"/>
  <c r="J382" i="2"/>
  <c r="K382" i="2"/>
  <c r="L382" i="2"/>
  <c r="M382" i="2"/>
  <c r="N382" i="2"/>
  <c r="O382" i="2"/>
  <c r="B548" i="2"/>
  <c r="C548" i="2"/>
  <c r="D548" i="2"/>
  <c r="E548" i="2"/>
  <c r="F548" i="2"/>
  <c r="G548" i="2"/>
  <c r="H548" i="2"/>
  <c r="I548" i="2"/>
  <c r="J548" i="2"/>
  <c r="K548" i="2"/>
  <c r="L548" i="2"/>
  <c r="M548" i="2"/>
  <c r="N548" i="2"/>
  <c r="O548" i="2"/>
  <c r="B1021" i="2"/>
  <c r="C1021" i="2"/>
  <c r="D1021" i="2"/>
  <c r="E1021" i="2"/>
  <c r="F1021" i="2"/>
  <c r="G1021" i="2"/>
  <c r="H1021" i="2"/>
  <c r="I1021" i="2"/>
  <c r="J1021" i="2"/>
  <c r="K1021" i="2"/>
  <c r="L1021" i="2"/>
  <c r="M1021" i="2"/>
  <c r="N1021" i="2"/>
  <c r="O1021" i="2"/>
  <c r="B1181" i="2"/>
  <c r="C1181" i="2"/>
  <c r="D1181" i="2"/>
  <c r="E1181" i="2"/>
  <c r="F1181" i="2"/>
  <c r="G1181" i="2"/>
  <c r="H1181" i="2"/>
  <c r="I1181" i="2"/>
  <c r="J1181" i="2"/>
  <c r="K1181" i="2"/>
  <c r="L1181" i="2"/>
  <c r="M1181" i="2"/>
  <c r="N1181" i="2"/>
  <c r="O1181" i="2"/>
  <c r="B413" i="2"/>
  <c r="C413" i="2"/>
  <c r="D413" i="2"/>
  <c r="E413" i="2"/>
  <c r="F413" i="2"/>
  <c r="G413" i="2"/>
  <c r="H413" i="2"/>
  <c r="I413" i="2"/>
  <c r="J413" i="2"/>
  <c r="K413" i="2"/>
  <c r="L413" i="2"/>
  <c r="M413" i="2"/>
  <c r="N413" i="2"/>
  <c r="O413" i="2"/>
  <c r="B3" i="2"/>
  <c r="C3" i="2"/>
  <c r="D3" i="2"/>
  <c r="E3" i="2"/>
  <c r="F3" i="2"/>
  <c r="G3" i="2"/>
  <c r="H3" i="2"/>
  <c r="I3" i="2"/>
  <c r="J3" i="2"/>
  <c r="K3" i="2"/>
  <c r="L3" i="2"/>
  <c r="M3" i="2"/>
  <c r="N3" i="2"/>
  <c r="O3" i="2"/>
  <c r="B596" i="2"/>
  <c r="C596" i="2"/>
  <c r="D596" i="2"/>
  <c r="E596" i="2"/>
  <c r="F596" i="2"/>
  <c r="G596" i="2"/>
  <c r="H596" i="2"/>
  <c r="I596" i="2"/>
  <c r="J596" i="2"/>
  <c r="K596" i="2"/>
  <c r="L596" i="2"/>
  <c r="M596" i="2"/>
  <c r="N596" i="2"/>
  <c r="O596" i="2"/>
  <c r="B820" i="2"/>
  <c r="C820" i="2"/>
  <c r="D820" i="2"/>
  <c r="E820" i="2"/>
  <c r="F820" i="2"/>
  <c r="G820" i="2"/>
  <c r="H820" i="2"/>
  <c r="I820" i="2"/>
  <c r="J820" i="2"/>
  <c r="K820" i="2"/>
  <c r="L820" i="2"/>
  <c r="M820" i="2"/>
  <c r="N820" i="2"/>
  <c r="O820" i="2"/>
  <c r="B1365" i="2"/>
  <c r="C1365" i="2"/>
  <c r="D1365" i="2"/>
  <c r="E1365" i="2"/>
  <c r="F1365" i="2"/>
  <c r="G1365" i="2"/>
  <c r="H1365" i="2"/>
  <c r="I1365" i="2"/>
  <c r="J1365" i="2"/>
  <c r="K1365" i="2"/>
  <c r="L1365" i="2"/>
  <c r="M1365" i="2"/>
  <c r="N1365" i="2"/>
  <c r="O1365" i="2"/>
  <c r="B389" i="2"/>
  <c r="C389" i="2"/>
  <c r="D389" i="2"/>
  <c r="E389" i="2"/>
  <c r="F389" i="2"/>
  <c r="G389" i="2"/>
  <c r="H389" i="2"/>
  <c r="I389" i="2"/>
  <c r="J389" i="2"/>
  <c r="K389" i="2"/>
  <c r="L389" i="2"/>
  <c r="M389" i="2"/>
  <c r="N389" i="2"/>
  <c r="O389" i="2"/>
  <c r="B1234" i="2"/>
  <c r="C1234" i="2"/>
  <c r="D1234" i="2"/>
  <c r="E1234" i="2"/>
  <c r="F1234" i="2"/>
  <c r="G1234" i="2"/>
  <c r="H1234" i="2"/>
  <c r="I1234" i="2"/>
  <c r="J1234" i="2"/>
  <c r="K1234" i="2"/>
  <c r="L1234" i="2"/>
  <c r="M1234" i="2"/>
  <c r="N1234" i="2"/>
  <c r="O1234" i="2"/>
  <c r="B203" i="2"/>
  <c r="C203" i="2"/>
  <c r="D203" i="2"/>
  <c r="E203" i="2"/>
  <c r="F203" i="2"/>
  <c r="G203" i="2"/>
  <c r="H203" i="2"/>
  <c r="I203" i="2"/>
  <c r="J203" i="2"/>
  <c r="K203" i="2"/>
  <c r="L203" i="2"/>
  <c r="M203" i="2"/>
  <c r="N203" i="2"/>
  <c r="O203" i="2"/>
  <c r="B785" i="2"/>
  <c r="C785" i="2"/>
  <c r="D785" i="2"/>
  <c r="E785" i="2"/>
  <c r="F785" i="2"/>
  <c r="G785" i="2"/>
  <c r="H785" i="2"/>
  <c r="I785" i="2"/>
  <c r="J785" i="2"/>
  <c r="K785" i="2"/>
  <c r="L785" i="2"/>
  <c r="M785" i="2"/>
  <c r="N785" i="2"/>
  <c r="O785" i="2"/>
  <c r="B1113" i="2"/>
  <c r="C1113" i="2"/>
  <c r="D1113" i="2"/>
  <c r="E1113" i="2"/>
  <c r="F1113" i="2"/>
  <c r="G1113" i="2"/>
  <c r="H1113" i="2"/>
  <c r="I1113" i="2"/>
  <c r="J1113" i="2"/>
  <c r="K1113" i="2"/>
  <c r="L1113" i="2"/>
  <c r="M1113" i="2"/>
  <c r="N1113" i="2"/>
  <c r="O1113" i="2"/>
  <c r="B97" i="2"/>
  <c r="C97" i="2"/>
  <c r="D97" i="2"/>
  <c r="E97" i="2"/>
  <c r="F97" i="2"/>
  <c r="G97" i="2"/>
  <c r="H97" i="2"/>
  <c r="I97" i="2"/>
  <c r="J97" i="2"/>
  <c r="K97" i="2"/>
  <c r="L97" i="2"/>
  <c r="M97" i="2"/>
  <c r="N97" i="2"/>
  <c r="O97" i="2"/>
  <c r="B1120" i="2"/>
  <c r="C1120" i="2"/>
  <c r="D1120" i="2"/>
  <c r="E1120" i="2"/>
  <c r="F1120" i="2"/>
  <c r="G1120" i="2"/>
  <c r="H1120" i="2"/>
  <c r="I1120" i="2"/>
  <c r="J1120" i="2"/>
  <c r="K1120" i="2"/>
  <c r="L1120" i="2"/>
  <c r="M1120" i="2"/>
  <c r="N1120" i="2"/>
  <c r="O1120" i="2"/>
  <c r="B238" i="2"/>
  <c r="C238" i="2"/>
  <c r="D238" i="2"/>
  <c r="E238" i="2"/>
  <c r="F238" i="2"/>
  <c r="G238" i="2"/>
  <c r="H238" i="2"/>
  <c r="I238" i="2"/>
  <c r="J238" i="2"/>
  <c r="K238" i="2"/>
  <c r="L238" i="2"/>
  <c r="M238" i="2"/>
  <c r="N238" i="2"/>
  <c r="O238" i="2"/>
  <c r="B660" i="2"/>
  <c r="C660" i="2"/>
  <c r="D660" i="2"/>
  <c r="E660" i="2"/>
  <c r="F660" i="2"/>
  <c r="G660" i="2"/>
  <c r="H660" i="2"/>
  <c r="I660" i="2"/>
  <c r="J660" i="2"/>
  <c r="K660" i="2"/>
  <c r="L660" i="2"/>
  <c r="M660" i="2"/>
  <c r="N660" i="2"/>
  <c r="O660" i="2"/>
  <c r="B912" i="2"/>
  <c r="C912" i="2"/>
  <c r="D912" i="2"/>
  <c r="E912" i="2"/>
  <c r="F912" i="2"/>
  <c r="G912" i="2"/>
  <c r="H912" i="2"/>
  <c r="I912" i="2"/>
  <c r="J912" i="2"/>
  <c r="K912" i="2"/>
  <c r="L912" i="2"/>
  <c r="M912" i="2"/>
  <c r="N912" i="2"/>
  <c r="O912" i="2"/>
  <c r="B1060" i="2"/>
  <c r="C1060" i="2"/>
  <c r="D1060" i="2"/>
  <c r="E1060" i="2"/>
  <c r="F1060" i="2"/>
  <c r="G1060" i="2"/>
  <c r="H1060" i="2"/>
  <c r="I1060" i="2"/>
  <c r="J1060" i="2"/>
  <c r="K1060" i="2"/>
  <c r="L1060" i="2"/>
  <c r="M1060" i="2"/>
  <c r="N1060" i="2"/>
  <c r="O1060" i="2"/>
  <c r="B1102" i="2"/>
  <c r="C1102" i="2"/>
  <c r="D1102" i="2"/>
  <c r="E1102" i="2"/>
  <c r="F1102" i="2"/>
  <c r="G1102" i="2"/>
  <c r="H1102" i="2"/>
  <c r="I1102" i="2"/>
  <c r="J1102" i="2"/>
  <c r="K1102" i="2"/>
  <c r="L1102" i="2"/>
  <c r="M1102" i="2"/>
  <c r="N1102" i="2"/>
  <c r="O1102" i="2"/>
  <c r="B424" i="2"/>
  <c r="C424" i="2"/>
  <c r="D424" i="2"/>
  <c r="E424" i="2"/>
  <c r="F424" i="2"/>
  <c r="G424" i="2"/>
  <c r="H424" i="2"/>
  <c r="I424" i="2"/>
  <c r="J424" i="2"/>
  <c r="K424" i="2"/>
  <c r="L424" i="2"/>
  <c r="M424" i="2"/>
  <c r="N424" i="2"/>
  <c r="O424" i="2"/>
  <c r="B866" i="2"/>
  <c r="C866" i="2"/>
  <c r="D866" i="2"/>
  <c r="E866" i="2"/>
  <c r="F866" i="2"/>
  <c r="G866" i="2"/>
  <c r="H866" i="2"/>
  <c r="I866" i="2"/>
  <c r="J866" i="2"/>
  <c r="K866" i="2"/>
  <c r="L866" i="2"/>
  <c r="M866" i="2"/>
  <c r="N866" i="2"/>
  <c r="O866" i="2"/>
  <c r="B104" i="2"/>
  <c r="C104" i="2"/>
  <c r="D104" i="2"/>
  <c r="E104" i="2"/>
  <c r="F104" i="2"/>
  <c r="G104" i="2"/>
  <c r="H104" i="2"/>
  <c r="I104" i="2"/>
  <c r="J104" i="2"/>
  <c r="K104" i="2"/>
  <c r="L104" i="2"/>
  <c r="M104" i="2"/>
  <c r="N104" i="2"/>
  <c r="O104" i="2"/>
  <c r="B1036" i="2"/>
  <c r="C1036" i="2"/>
  <c r="D1036" i="2"/>
  <c r="E1036" i="2"/>
  <c r="F1036" i="2"/>
  <c r="G1036" i="2"/>
  <c r="H1036" i="2"/>
  <c r="I1036" i="2"/>
  <c r="J1036" i="2"/>
  <c r="K1036" i="2"/>
  <c r="L1036" i="2"/>
  <c r="M1036" i="2"/>
  <c r="N1036" i="2"/>
  <c r="O1036" i="2"/>
  <c r="B584" i="2"/>
  <c r="C584" i="2"/>
  <c r="D584" i="2"/>
  <c r="E584" i="2"/>
  <c r="F584" i="2"/>
  <c r="G584" i="2"/>
  <c r="H584" i="2"/>
  <c r="I584" i="2"/>
  <c r="J584" i="2"/>
  <c r="K584" i="2"/>
  <c r="L584" i="2"/>
  <c r="M584" i="2"/>
  <c r="N584" i="2"/>
  <c r="O584" i="2"/>
  <c r="B643" i="2"/>
  <c r="C643" i="2"/>
  <c r="D643" i="2"/>
  <c r="E643" i="2"/>
  <c r="F643" i="2"/>
  <c r="G643" i="2"/>
  <c r="H643" i="2"/>
  <c r="I643" i="2"/>
  <c r="J643" i="2"/>
  <c r="K643" i="2"/>
  <c r="L643" i="2"/>
  <c r="M643" i="2"/>
  <c r="N643" i="2"/>
  <c r="O643" i="2"/>
  <c r="B472" i="2"/>
  <c r="C472" i="2"/>
  <c r="D472" i="2"/>
  <c r="E472" i="2"/>
  <c r="F472" i="2"/>
  <c r="G472" i="2"/>
  <c r="H472" i="2"/>
  <c r="I472" i="2"/>
  <c r="J472" i="2"/>
  <c r="K472" i="2"/>
  <c r="L472" i="2"/>
  <c r="M472" i="2"/>
  <c r="N472" i="2"/>
  <c r="O472" i="2"/>
  <c r="B117" i="2"/>
  <c r="C117" i="2"/>
  <c r="D117" i="2"/>
  <c r="E117" i="2"/>
  <c r="F117" i="2"/>
  <c r="G117" i="2"/>
  <c r="H117" i="2"/>
  <c r="I117" i="2"/>
  <c r="J117" i="2"/>
  <c r="K117" i="2"/>
  <c r="L117" i="2"/>
  <c r="M117" i="2"/>
  <c r="N117" i="2"/>
  <c r="O117" i="2"/>
  <c r="B504" i="2"/>
  <c r="C504" i="2"/>
  <c r="D504" i="2"/>
  <c r="E504" i="2"/>
  <c r="F504" i="2"/>
  <c r="G504" i="2"/>
  <c r="H504" i="2"/>
  <c r="I504" i="2"/>
  <c r="J504" i="2"/>
  <c r="K504" i="2"/>
  <c r="L504" i="2"/>
  <c r="M504" i="2"/>
  <c r="N504" i="2"/>
  <c r="O504" i="2"/>
  <c r="B1225" i="2"/>
  <c r="C1225" i="2"/>
  <c r="D1225" i="2"/>
  <c r="E1225" i="2"/>
  <c r="F1225" i="2"/>
  <c r="G1225" i="2"/>
  <c r="H1225" i="2"/>
  <c r="I1225" i="2"/>
  <c r="J1225" i="2"/>
  <c r="K1225" i="2"/>
  <c r="L1225" i="2"/>
  <c r="M1225" i="2"/>
  <c r="N1225" i="2"/>
  <c r="O1225" i="2"/>
  <c r="B1269" i="2"/>
  <c r="C1269" i="2"/>
  <c r="D1269" i="2"/>
  <c r="E1269" i="2"/>
  <c r="F1269" i="2"/>
  <c r="G1269" i="2"/>
  <c r="H1269" i="2"/>
  <c r="I1269" i="2"/>
  <c r="J1269" i="2"/>
  <c r="K1269" i="2"/>
  <c r="L1269" i="2"/>
  <c r="M1269" i="2"/>
  <c r="N1269" i="2"/>
  <c r="O1269" i="2"/>
  <c r="B346" i="2"/>
  <c r="C346" i="2"/>
  <c r="D346" i="2"/>
  <c r="E346" i="2"/>
  <c r="F346" i="2"/>
  <c r="G346" i="2"/>
  <c r="H346" i="2"/>
  <c r="I346" i="2"/>
  <c r="J346" i="2"/>
  <c r="K346" i="2"/>
  <c r="L346" i="2"/>
  <c r="M346" i="2"/>
  <c r="N346" i="2"/>
  <c r="O346" i="2"/>
  <c r="B927" i="2"/>
  <c r="C927" i="2"/>
  <c r="D927" i="2"/>
  <c r="E927" i="2"/>
  <c r="F927" i="2"/>
  <c r="G927" i="2"/>
  <c r="H927" i="2"/>
  <c r="I927" i="2"/>
  <c r="J927" i="2"/>
  <c r="K927" i="2"/>
  <c r="L927" i="2"/>
  <c r="M927" i="2"/>
  <c r="N927" i="2"/>
  <c r="O927" i="2"/>
  <c r="B379" i="2"/>
  <c r="C379" i="2"/>
  <c r="D379" i="2"/>
  <c r="E379" i="2"/>
  <c r="F379" i="2"/>
  <c r="G379" i="2"/>
  <c r="H379" i="2"/>
  <c r="I379" i="2"/>
  <c r="J379" i="2"/>
  <c r="K379" i="2"/>
  <c r="L379" i="2"/>
  <c r="M379" i="2"/>
  <c r="N379" i="2"/>
  <c r="O379" i="2"/>
  <c r="B749" i="2"/>
  <c r="D749" i="2"/>
  <c r="E749" i="2"/>
  <c r="F749" i="2"/>
  <c r="G749" i="2"/>
  <c r="H749" i="2"/>
  <c r="I749" i="2"/>
  <c r="J749" i="2"/>
  <c r="K749" i="2"/>
  <c r="L749" i="2"/>
  <c r="M749" i="2"/>
  <c r="N749" i="2"/>
  <c r="O749" i="2"/>
  <c r="B1029" i="2"/>
  <c r="C1029" i="2"/>
  <c r="D1029" i="2"/>
  <c r="E1029" i="2"/>
  <c r="F1029" i="2"/>
  <c r="G1029" i="2"/>
  <c r="H1029" i="2"/>
  <c r="I1029" i="2"/>
  <c r="J1029" i="2"/>
  <c r="K1029" i="2"/>
  <c r="L1029" i="2"/>
  <c r="M1029" i="2"/>
  <c r="N1029" i="2"/>
  <c r="O1029" i="2"/>
  <c r="B12" i="2"/>
  <c r="C12" i="2"/>
  <c r="D12" i="2"/>
  <c r="E12" i="2"/>
  <c r="F12" i="2"/>
  <c r="G12" i="2"/>
  <c r="H12" i="2"/>
  <c r="I12" i="2"/>
  <c r="J12" i="2"/>
  <c r="K12" i="2"/>
  <c r="L12" i="2"/>
  <c r="M12" i="2"/>
  <c r="N12" i="2"/>
  <c r="O12" i="2"/>
  <c r="B951" i="2"/>
  <c r="C951" i="2"/>
  <c r="D951" i="2"/>
  <c r="E951" i="2"/>
  <c r="F951" i="2"/>
  <c r="G951" i="2"/>
  <c r="H951" i="2"/>
  <c r="I951" i="2"/>
  <c r="J951" i="2"/>
  <c r="K951" i="2"/>
  <c r="L951" i="2"/>
  <c r="M951" i="2"/>
  <c r="N951" i="2"/>
  <c r="O951" i="2"/>
  <c r="B1233" i="2"/>
  <c r="C1233" i="2"/>
  <c r="D1233" i="2"/>
  <c r="E1233" i="2"/>
  <c r="F1233" i="2"/>
  <c r="G1233" i="2"/>
  <c r="H1233" i="2"/>
  <c r="I1233" i="2"/>
  <c r="J1233" i="2"/>
  <c r="K1233" i="2"/>
  <c r="L1233" i="2"/>
  <c r="M1233" i="2"/>
  <c r="N1233" i="2"/>
  <c r="O1233" i="2"/>
  <c r="B689" i="2"/>
  <c r="C689" i="2"/>
  <c r="D689" i="2"/>
  <c r="E689" i="2"/>
  <c r="F689" i="2"/>
  <c r="G689" i="2"/>
  <c r="H689" i="2"/>
  <c r="I689" i="2"/>
  <c r="J689" i="2"/>
  <c r="K689" i="2"/>
  <c r="L689" i="2"/>
  <c r="M689" i="2"/>
  <c r="N689" i="2"/>
  <c r="O689" i="2"/>
  <c r="B194" i="2"/>
  <c r="C194" i="2"/>
  <c r="D194" i="2"/>
  <c r="E194" i="2"/>
  <c r="F194" i="2"/>
  <c r="G194" i="2"/>
  <c r="H194" i="2"/>
  <c r="I194" i="2"/>
  <c r="J194" i="2"/>
  <c r="K194" i="2"/>
  <c r="L194" i="2"/>
  <c r="M194" i="2"/>
  <c r="N194" i="2"/>
  <c r="O194" i="2"/>
  <c r="B758" i="2"/>
  <c r="C758" i="2"/>
  <c r="D758" i="2"/>
  <c r="E758" i="2"/>
  <c r="F758" i="2"/>
  <c r="G758" i="2"/>
  <c r="H758" i="2"/>
  <c r="I758" i="2"/>
  <c r="J758" i="2"/>
  <c r="K758" i="2"/>
  <c r="L758" i="2"/>
  <c r="M758" i="2"/>
  <c r="N758" i="2"/>
  <c r="O758" i="2"/>
  <c r="B1007" i="2"/>
  <c r="C1007" i="2"/>
  <c r="D1007" i="2"/>
  <c r="E1007" i="2"/>
  <c r="F1007" i="2"/>
  <c r="G1007" i="2"/>
  <c r="H1007" i="2"/>
  <c r="I1007" i="2"/>
  <c r="J1007" i="2"/>
  <c r="K1007" i="2"/>
  <c r="L1007" i="2"/>
  <c r="M1007" i="2"/>
  <c r="N1007" i="2"/>
  <c r="O1007" i="2"/>
  <c r="B781" i="2"/>
  <c r="C781" i="2"/>
  <c r="D781" i="2"/>
  <c r="E781" i="2"/>
  <c r="F781" i="2"/>
  <c r="G781" i="2"/>
  <c r="H781" i="2"/>
  <c r="I781" i="2"/>
  <c r="J781" i="2"/>
  <c r="K781" i="2"/>
  <c r="L781" i="2"/>
  <c r="M781" i="2"/>
  <c r="N781" i="2"/>
  <c r="O781" i="2"/>
  <c r="B620" i="2"/>
  <c r="C620" i="2"/>
  <c r="D620" i="2"/>
  <c r="E620" i="2"/>
  <c r="F620" i="2"/>
  <c r="G620" i="2"/>
  <c r="H620" i="2"/>
  <c r="I620" i="2"/>
  <c r="J620" i="2"/>
  <c r="K620" i="2"/>
  <c r="L620" i="2"/>
  <c r="M620" i="2"/>
  <c r="N620" i="2"/>
  <c r="O620" i="2"/>
  <c r="B933" i="2"/>
  <c r="C933" i="2"/>
  <c r="D933" i="2"/>
  <c r="E933" i="2"/>
  <c r="F933" i="2"/>
  <c r="G933" i="2"/>
  <c r="H933" i="2"/>
  <c r="I933" i="2"/>
  <c r="J933" i="2"/>
  <c r="K933" i="2"/>
  <c r="L933" i="2"/>
  <c r="M933" i="2"/>
  <c r="N933" i="2"/>
  <c r="O933" i="2"/>
  <c r="B1140" i="2"/>
  <c r="C1140" i="2"/>
  <c r="D1140" i="2"/>
  <c r="E1140" i="2"/>
  <c r="F1140" i="2"/>
  <c r="G1140" i="2"/>
  <c r="H1140" i="2"/>
  <c r="I1140" i="2"/>
  <c r="J1140" i="2"/>
  <c r="K1140" i="2"/>
  <c r="L1140" i="2"/>
  <c r="M1140" i="2"/>
  <c r="N1140" i="2"/>
  <c r="O1140" i="2"/>
  <c r="B930" i="2"/>
  <c r="C930" i="2"/>
  <c r="D930" i="2"/>
  <c r="E930" i="2"/>
  <c r="F930" i="2"/>
  <c r="G930" i="2"/>
  <c r="H930" i="2"/>
  <c r="I930" i="2"/>
  <c r="J930" i="2"/>
  <c r="K930" i="2"/>
  <c r="L930" i="2"/>
  <c r="M930" i="2"/>
  <c r="N930" i="2"/>
  <c r="O930" i="2"/>
  <c r="B945" i="2"/>
  <c r="C945" i="2"/>
  <c r="D945" i="2"/>
  <c r="E945" i="2"/>
  <c r="F945" i="2"/>
  <c r="G945" i="2"/>
  <c r="H945" i="2"/>
  <c r="I945" i="2"/>
  <c r="J945" i="2"/>
  <c r="K945" i="2"/>
  <c r="L945" i="2"/>
  <c r="M945" i="2"/>
  <c r="N945" i="2"/>
  <c r="O945" i="2"/>
  <c r="B609" i="2"/>
  <c r="C609" i="2"/>
  <c r="D609" i="2"/>
  <c r="E609" i="2"/>
  <c r="F609" i="2"/>
  <c r="G609" i="2"/>
  <c r="H609" i="2"/>
  <c r="I609" i="2"/>
  <c r="J609" i="2"/>
  <c r="K609" i="2"/>
  <c r="L609" i="2"/>
  <c r="M609" i="2"/>
  <c r="N609" i="2"/>
  <c r="O609" i="2"/>
  <c r="B1059" i="2"/>
  <c r="C1059" i="2"/>
  <c r="D1059" i="2"/>
  <c r="E1059" i="2"/>
  <c r="F1059" i="2"/>
  <c r="G1059" i="2"/>
  <c r="H1059" i="2"/>
  <c r="I1059" i="2"/>
  <c r="J1059" i="2"/>
  <c r="K1059" i="2"/>
  <c r="L1059" i="2"/>
  <c r="M1059" i="2"/>
  <c r="N1059" i="2"/>
  <c r="O1059" i="2"/>
  <c r="B1164" i="2"/>
  <c r="C1164" i="2"/>
  <c r="D1164" i="2"/>
  <c r="E1164" i="2"/>
  <c r="F1164" i="2"/>
  <c r="G1164" i="2"/>
  <c r="H1164" i="2"/>
  <c r="I1164" i="2"/>
  <c r="J1164" i="2"/>
  <c r="K1164" i="2"/>
  <c r="L1164" i="2"/>
  <c r="M1164" i="2"/>
  <c r="N1164" i="2"/>
  <c r="O1164" i="2"/>
  <c r="B506" i="2"/>
  <c r="C506" i="2"/>
  <c r="D506" i="2"/>
  <c r="E506" i="2"/>
  <c r="F506" i="2"/>
  <c r="G506" i="2"/>
  <c r="H506" i="2"/>
  <c r="I506" i="2"/>
  <c r="J506" i="2"/>
  <c r="K506" i="2"/>
  <c r="L506" i="2"/>
  <c r="M506" i="2"/>
  <c r="N506" i="2"/>
  <c r="O506" i="2"/>
  <c r="B1284" i="2"/>
  <c r="C1284" i="2"/>
  <c r="D1284" i="2"/>
  <c r="E1284" i="2"/>
  <c r="F1284" i="2"/>
  <c r="G1284" i="2"/>
  <c r="H1284" i="2"/>
  <c r="I1284" i="2"/>
  <c r="J1284" i="2"/>
  <c r="K1284" i="2"/>
  <c r="L1284" i="2"/>
  <c r="M1284" i="2"/>
  <c r="N1284" i="2"/>
  <c r="O1284" i="2"/>
  <c r="B511" i="2"/>
  <c r="C511" i="2"/>
  <c r="D511" i="2"/>
  <c r="E511" i="2"/>
  <c r="F511" i="2"/>
  <c r="G511" i="2"/>
  <c r="H511" i="2"/>
  <c r="I511" i="2"/>
  <c r="J511" i="2"/>
  <c r="K511" i="2"/>
  <c r="L511" i="2"/>
  <c r="M511" i="2"/>
  <c r="N511" i="2"/>
  <c r="O511" i="2"/>
  <c r="B699" i="2"/>
  <c r="C699" i="2"/>
  <c r="D699" i="2"/>
  <c r="E699" i="2"/>
  <c r="F699" i="2"/>
  <c r="G699" i="2"/>
  <c r="H699" i="2"/>
  <c r="I699" i="2"/>
  <c r="J699" i="2"/>
  <c r="K699" i="2"/>
  <c r="L699" i="2"/>
  <c r="M699" i="2"/>
  <c r="N699" i="2"/>
  <c r="O699" i="2"/>
  <c r="B1042" i="2"/>
  <c r="D1042" i="2"/>
  <c r="E1042" i="2"/>
  <c r="F1042" i="2"/>
  <c r="G1042" i="2"/>
  <c r="H1042" i="2"/>
  <c r="I1042" i="2"/>
  <c r="J1042" i="2"/>
  <c r="K1042" i="2"/>
  <c r="L1042" i="2"/>
  <c r="M1042" i="2"/>
  <c r="N1042" i="2"/>
  <c r="O1042" i="2"/>
  <c r="B716" i="2"/>
  <c r="C716" i="2"/>
  <c r="D716" i="2"/>
  <c r="E716" i="2"/>
  <c r="F716" i="2"/>
  <c r="G716" i="2"/>
  <c r="H716" i="2"/>
  <c r="I716" i="2"/>
  <c r="J716" i="2"/>
  <c r="K716" i="2"/>
  <c r="L716" i="2"/>
  <c r="M716" i="2"/>
  <c r="N716" i="2"/>
  <c r="O716" i="2"/>
  <c r="B941" i="2"/>
  <c r="C941" i="2"/>
  <c r="D941" i="2"/>
  <c r="E941" i="2"/>
  <c r="F941" i="2"/>
  <c r="G941" i="2"/>
  <c r="H941" i="2"/>
  <c r="I941" i="2"/>
  <c r="J941" i="2"/>
  <c r="K941" i="2"/>
  <c r="L941" i="2"/>
  <c r="M941" i="2"/>
  <c r="N941" i="2"/>
  <c r="O941" i="2"/>
  <c r="B217" i="2"/>
  <c r="C217" i="2"/>
  <c r="D217" i="2"/>
  <c r="E217" i="2"/>
  <c r="F217" i="2"/>
  <c r="G217" i="2"/>
  <c r="H217" i="2"/>
  <c r="I217" i="2"/>
  <c r="J217" i="2"/>
  <c r="K217" i="2"/>
  <c r="L217" i="2"/>
  <c r="M217" i="2"/>
  <c r="N217" i="2"/>
  <c r="O217" i="2"/>
  <c r="B242" i="2"/>
  <c r="C242" i="2"/>
  <c r="D242" i="2"/>
  <c r="E242" i="2"/>
  <c r="F242" i="2"/>
  <c r="G242" i="2"/>
  <c r="H242" i="2"/>
  <c r="I242" i="2"/>
  <c r="J242" i="2"/>
  <c r="K242" i="2"/>
  <c r="L242" i="2"/>
  <c r="M242" i="2"/>
  <c r="N242" i="2"/>
  <c r="O242" i="2"/>
  <c r="B1258" i="2"/>
  <c r="C1258" i="2"/>
  <c r="D1258" i="2"/>
  <c r="E1258" i="2"/>
  <c r="F1258" i="2"/>
  <c r="G1258" i="2"/>
  <c r="H1258" i="2"/>
  <c r="I1258" i="2"/>
  <c r="J1258" i="2"/>
  <c r="K1258" i="2"/>
  <c r="L1258" i="2"/>
  <c r="M1258" i="2"/>
  <c r="N1258" i="2"/>
  <c r="O1258" i="2"/>
  <c r="B9" i="2"/>
  <c r="C9" i="2"/>
  <c r="D9" i="2"/>
  <c r="E9" i="2"/>
  <c r="F9" i="2"/>
  <c r="G9" i="2"/>
  <c r="H9" i="2"/>
  <c r="I9" i="2"/>
  <c r="J9" i="2"/>
  <c r="K9" i="2"/>
  <c r="L9" i="2"/>
  <c r="M9" i="2"/>
  <c r="N9" i="2"/>
  <c r="O9" i="2"/>
  <c r="B1246" i="2"/>
  <c r="C1246" i="2"/>
  <c r="D1246" i="2"/>
  <c r="E1246" i="2"/>
  <c r="F1246" i="2"/>
  <c r="G1246" i="2"/>
  <c r="H1246" i="2"/>
  <c r="I1246" i="2"/>
  <c r="J1246" i="2"/>
  <c r="K1246" i="2"/>
  <c r="L1246" i="2"/>
  <c r="M1246" i="2"/>
  <c r="N1246" i="2"/>
  <c r="O1246" i="2"/>
  <c r="B890" i="2"/>
  <c r="C890" i="2"/>
  <c r="D890" i="2"/>
  <c r="E890" i="2"/>
  <c r="F890" i="2"/>
  <c r="G890" i="2"/>
  <c r="H890" i="2"/>
  <c r="I890" i="2"/>
  <c r="J890" i="2"/>
  <c r="K890" i="2"/>
  <c r="L890" i="2"/>
  <c r="M890" i="2"/>
  <c r="N890" i="2"/>
  <c r="O890" i="2"/>
  <c r="B636" i="2"/>
  <c r="C636" i="2"/>
  <c r="D636" i="2"/>
  <c r="E636" i="2"/>
  <c r="F636" i="2"/>
  <c r="G636" i="2"/>
  <c r="H636" i="2"/>
  <c r="I636" i="2"/>
  <c r="J636" i="2"/>
  <c r="K636" i="2"/>
  <c r="L636" i="2"/>
  <c r="M636" i="2"/>
  <c r="N636" i="2"/>
  <c r="O636" i="2"/>
  <c r="B791" i="2"/>
  <c r="C791" i="2"/>
  <c r="D791" i="2"/>
  <c r="E791" i="2"/>
  <c r="F791" i="2"/>
  <c r="G791" i="2"/>
  <c r="H791" i="2"/>
  <c r="I791" i="2"/>
  <c r="J791" i="2"/>
  <c r="K791" i="2"/>
  <c r="L791" i="2"/>
  <c r="M791" i="2"/>
  <c r="N791" i="2"/>
  <c r="O791" i="2"/>
  <c r="B1085" i="2"/>
  <c r="C1085" i="2"/>
  <c r="D1085" i="2"/>
  <c r="E1085" i="2"/>
  <c r="F1085" i="2"/>
  <c r="G1085" i="2"/>
  <c r="H1085" i="2"/>
  <c r="I1085" i="2"/>
  <c r="J1085" i="2"/>
  <c r="K1085" i="2"/>
  <c r="L1085" i="2"/>
  <c r="M1085" i="2"/>
  <c r="N1085" i="2"/>
  <c r="O1085" i="2"/>
  <c r="B327" i="2"/>
  <c r="C327" i="2"/>
  <c r="D327" i="2"/>
  <c r="E327" i="2"/>
  <c r="F327" i="2"/>
  <c r="G327" i="2"/>
  <c r="H327" i="2"/>
  <c r="I327" i="2"/>
  <c r="J327" i="2"/>
  <c r="K327" i="2"/>
  <c r="L327" i="2"/>
  <c r="M327" i="2"/>
  <c r="N327" i="2"/>
  <c r="O327" i="2"/>
  <c r="B30" i="2"/>
  <c r="C30" i="2"/>
  <c r="D30" i="2"/>
  <c r="E30" i="2"/>
  <c r="F30" i="2"/>
  <c r="G30" i="2"/>
  <c r="H30" i="2"/>
  <c r="I30" i="2"/>
  <c r="J30" i="2"/>
  <c r="K30" i="2"/>
  <c r="L30" i="2"/>
  <c r="M30" i="2"/>
  <c r="N30" i="2"/>
  <c r="O30" i="2"/>
  <c r="B1379" i="2"/>
  <c r="C1379" i="2"/>
  <c r="D1379" i="2"/>
  <c r="E1379" i="2"/>
  <c r="F1379" i="2"/>
  <c r="G1379" i="2"/>
  <c r="H1379" i="2"/>
  <c r="I1379" i="2"/>
  <c r="J1379" i="2"/>
  <c r="K1379" i="2"/>
  <c r="L1379" i="2"/>
  <c r="M1379" i="2"/>
  <c r="N1379" i="2"/>
  <c r="O1379" i="2"/>
  <c r="B1124" i="2"/>
  <c r="C1124" i="2"/>
  <c r="D1124" i="2"/>
  <c r="E1124" i="2"/>
  <c r="F1124" i="2"/>
  <c r="G1124" i="2"/>
  <c r="H1124" i="2"/>
  <c r="I1124" i="2"/>
  <c r="J1124" i="2"/>
  <c r="K1124" i="2"/>
  <c r="L1124" i="2"/>
  <c r="M1124" i="2"/>
  <c r="N1124" i="2"/>
  <c r="O1124" i="2"/>
  <c r="B845" i="2"/>
  <c r="C845" i="2"/>
  <c r="D845" i="2"/>
  <c r="E845" i="2"/>
  <c r="F845" i="2"/>
  <c r="G845" i="2"/>
  <c r="H845" i="2"/>
  <c r="I845" i="2"/>
  <c r="J845" i="2"/>
  <c r="K845" i="2"/>
  <c r="L845" i="2"/>
  <c r="M845" i="2"/>
  <c r="N845" i="2"/>
  <c r="O845" i="2"/>
  <c r="B585" i="2"/>
  <c r="C585" i="2"/>
  <c r="D585" i="2"/>
  <c r="E585" i="2"/>
  <c r="F585" i="2"/>
  <c r="G585" i="2"/>
  <c r="H585" i="2"/>
  <c r="I585" i="2"/>
  <c r="J585" i="2"/>
  <c r="K585" i="2"/>
  <c r="L585" i="2"/>
  <c r="M585" i="2"/>
  <c r="N585" i="2"/>
  <c r="O585" i="2"/>
  <c r="B811" i="2"/>
  <c r="C811" i="2"/>
  <c r="D811" i="2"/>
  <c r="E811" i="2"/>
  <c r="F811" i="2"/>
  <c r="G811" i="2"/>
  <c r="H811" i="2"/>
  <c r="I811" i="2"/>
  <c r="J811" i="2"/>
  <c r="K811" i="2"/>
  <c r="L811" i="2"/>
  <c r="M811" i="2"/>
  <c r="N811" i="2"/>
  <c r="O811" i="2"/>
  <c r="B84" i="2"/>
  <c r="C84" i="2"/>
  <c r="D84" i="2"/>
  <c r="E84" i="2"/>
  <c r="F84" i="2"/>
  <c r="G84" i="2"/>
  <c r="H84" i="2"/>
  <c r="I84" i="2"/>
  <c r="J84" i="2"/>
  <c r="K84" i="2"/>
  <c r="L84" i="2"/>
  <c r="M84" i="2"/>
  <c r="N84" i="2"/>
  <c r="O84" i="2"/>
  <c r="B962" i="2"/>
  <c r="C962" i="2"/>
  <c r="D962" i="2"/>
  <c r="E962" i="2"/>
  <c r="F962" i="2"/>
  <c r="G962" i="2"/>
  <c r="H962" i="2"/>
  <c r="I962" i="2"/>
  <c r="J962" i="2"/>
  <c r="K962" i="2"/>
  <c r="L962" i="2"/>
  <c r="M962" i="2"/>
  <c r="N962" i="2"/>
  <c r="O962" i="2"/>
  <c r="B828" i="2"/>
  <c r="C828" i="2"/>
  <c r="D828" i="2"/>
  <c r="E828" i="2"/>
  <c r="F828" i="2"/>
  <c r="G828" i="2"/>
  <c r="H828" i="2"/>
  <c r="I828" i="2"/>
  <c r="J828" i="2"/>
  <c r="K828" i="2"/>
  <c r="L828" i="2"/>
  <c r="M828" i="2"/>
  <c r="N828" i="2"/>
  <c r="O828" i="2"/>
  <c r="B563" i="2"/>
  <c r="C563" i="2"/>
  <c r="D563" i="2"/>
  <c r="E563" i="2"/>
  <c r="F563" i="2"/>
  <c r="G563" i="2"/>
  <c r="H563" i="2"/>
  <c r="I563" i="2"/>
  <c r="J563" i="2"/>
  <c r="K563" i="2"/>
  <c r="L563" i="2"/>
  <c r="M563" i="2"/>
  <c r="N563" i="2"/>
  <c r="O563" i="2"/>
  <c r="B826" i="2"/>
  <c r="C826" i="2"/>
  <c r="D826" i="2"/>
  <c r="E826" i="2"/>
  <c r="F826" i="2"/>
  <c r="G826" i="2"/>
  <c r="H826" i="2"/>
  <c r="I826" i="2"/>
  <c r="J826" i="2"/>
  <c r="K826" i="2"/>
  <c r="L826" i="2"/>
  <c r="M826" i="2"/>
  <c r="N826" i="2"/>
  <c r="O826" i="2"/>
  <c r="B1172" i="2"/>
  <c r="C1172" i="2"/>
  <c r="D1172" i="2"/>
  <c r="E1172" i="2"/>
  <c r="F1172" i="2"/>
  <c r="G1172" i="2"/>
  <c r="H1172" i="2"/>
  <c r="I1172" i="2"/>
  <c r="J1172" i="2"/>
  <c r="K1172" i="2"/>
  <c r="L1172" i="2"/>
  <c r="M1172" i="2"/>
  <c r="N1172" i="2"/>
  <c r="O1172" i="2"/>
  <c r="B678" i="2"/>
  <c r="C678" i="2"/>
  <c r="D678" i="2"/>
  <c r="E678" i="2"/>
  <c r="F678" i="2"/>
  <c r="G678" i="2"/>
  <c r="H678" i="2"/>
  <c r="I678" i="2"/>
  <c r="J678" i="2"/>
  <c r="K678" i="2"/>
  <c r="L678" i="2"/>
  <c r="M678" i="2"/>
  <c r="N678" i="2"/>
  <c r="O678" i="2"/>
  <c r="B989" i="2"/>
  <c r="C989" i="2"/>
  <c r="D989" i="2"/>
  <c r="E989" i="2"/>
  <c r="F989" i="2"/>
  <c r="G989" i="2"/>
  <c r="H989" i="2"/>
  <c r="I989" i="2"/>
  <c r="J989" i="2"/>
  <c r="K989" i="2"/>
  <c r="L989" i="2"/>
  <c r="M989" i="2"/>
  <c r="N989" i="2"/>
  <c r="O989" i="2"/>
  <c r="B1226" i="2"/>
  <c r="C1226" i="2"/>
  <c r="D1226" i="2"/>
  <c r="E1226" i="2"/>
  <c r="F1226" i="2"/>
  <c r="G1226" i="2"/>
  <c r="H1226" i="2"/>
  <c r="I1226" i="2"/>
  <c r="J1226" i="2"/>
  <c r="K1226" i="2"/>
  <c r="L1226" i="2"/>
  <c r="M1226" i="2"/>
  <c r="N1226" i="2"/>
  <c r="O1226" i="2"/>
  <c r="B1153" i="2"/>
  <c r="C1153" i="2"/>
  <c r="D1153" i="2"/>
  <c r="E1153" i="2"/>
  <c r="F1153" i="2"/>
  <c r="G1153" i="2"/>
  <c r="H1153" i="2"/>
  <c r="I1153" i="2"/>
  <c r="J1153" i="2"/>
  <c r="K1153" i="2"/>
  <c r="L1153" i="2"/>
  <c r="M1153" i="2"/>
  <c r="N1153" i="2"/>
  <c r="O1153" i="2"/>
  <c r="B176" i="2"/>
  <c r="C176" i="2"/>
  <c r="D176" i="2"/>
  <c r="E176" i="2"/>
  <c r="F176" i="2"/>
  <c r="G176" i="2"/>
  <c r="H176" i="2"/>
  <c r="I176" i="2"/>
  <c r="J176" i="2"/>
  <c r="K176" i="2"/>
  <c r="L176" i="2"/>
  <c r="M176" i="2"/>
  <c r="N176" i="2"/>
  <c r="O176" i="2"/>
  <c r="B1001" i="2"/>
  <c r="C1001" i="2"/>
  <c r="D1001" i="2"/>
  <c r="E1001" i="2"/>
  <c r="F1001" i="2"/>
  <c r="G1001" i="2"/>
  <c r="H1001" i="2"/>
  <c r="I1001" i="2"/>
  <c r="J1001" i="2"/>
  <c r="K1001" i="2"/>
  <c r="L1001" i="2"/>
  <c r="M1001" i="2"/>
  <c r="N1001" i="2"/>
  <c r="O1001" i="2"/>
  <c r="B215" i="2"/>
  <c r="C215" i="2"/>
  <c r="D215" i="2"/>
  <c r="E215" i="2"/>
  <c r="F215" i="2"/>
  <c r="G215" i="2"/>
  <c r="H215" i="2"/>
  <c r="I215" i="2"/>
  <c r="J215" i="2"/>
  <c r="K215" i="2"/>
  <c r="L215" i="2"/>
  <c r="M215" i="2"/>
  <c r="N215" i="2"/>
  <c r="O215" i="2"/>
  <c r="B1288" i="2"/>
  <c r="C1288" i="2"/>
  <c r="D1288" i="2"/>
  <c r="E1288" i="2"/>
  <c r="F1288" i="2"/>
  <c r="G1288" i="2"/>
  <c r="H1288" i="2"/>
  <c r="I1288" i="2"/>
  <c r="J1288" i="2"/>
  <c r="K1288" i="2"/>
  <c r="L1288" i="2"/>
  <c r="M1288" i="2"/>
  <c r="N1288" i="2"/>
  <c r="O1288" i="2"/>
  <c r="B1100" i="2"/>
  <c r="C1100" i="2"/>
  <c r="D1100" i="2"/>
  <c r="E1100" i="2"/>
  <c r="F1100" i="2"/>
  <c r="G1100" i="2"/>
  <c r="H1100" i="2"/>
  <c r="I1100" i="2"/>
  <c r="J1100" i="2"/>
  <c r="K1100" i="2"/>
  <c r="L1100" i="2"/>
  <c r="M1100" i="2"/>
  <c r="N1100" i="2"/>
  <c r="O1100" i="2"/>
  <c r="B514" i="2"/>
  <c r="C514" i="2"/>
  <c r="D514" i="2"/>
  <c r="E514" i="2"/>
  <c r="F514" i="2"/>
  <c r="G514" i="2"/>
  <c r="H514" i="2"/>
  <c r="I514" i="2"/>
  <c r="J514" i="2"/>
  <c r="K514" i="2"/>
  <c r="L514" i="2"/>
  <c r="M514" i="2"/>
  <c r="N514" i="2"/>
  <c r="O514" i="2"/>
  <c r="B617" i="2"/>
  <c r="C617" i="2"/>
  <c r="D617" i="2"/>
  <c r="E617" i="2"/>
  <c r="F617" i="2"/>
  <c r="G617" i="2"/>
  <c r="H617" i="2"/>
  <c r="I617" i="2"/>
  <c r="J617" i="2"/>
  <c r="K617" i="2"/>
  <c r="L617" i="2"/>
  <c r="M617" i="2"/>
  <c r="N617" i="2"/>
  <c r="O617" i="2"/>
  <c r="B54" i="2"/>
  <c r="C54" i="2"/>
  <c r="D54" i="2"/>
  <c r="E54" i="2"/>
  <c r="F54" i="2"/>
  <c r="G54" i="2"/>
  <c r="H54" i="2"/>
  <c r="I54" i="2"/>
  <c r="J54" i="2"/>
  <c r="K54" i="2"/>
  <c r="L54" i="2"/>
  <c r="M54" i="2"/>
  <c r="N54" i="2"/>
  <c r="O54" i="2"/>
  <c r="B351" i="2"/>
  <c r="C351" i="2"/>
  <c r="D351" i="2"/>
  <c r="E351" i="2"/>
  <c r="F351" i="2"/>
  <c r="G351" i="2"/>
  <c r="H351" i="2"/>
  <c r="I351" i="2"/>
  <c r="J351" i="2"/>
  <c r="K351" i="2"/>
  <c r="L351" i="2"/>
  <c r="M351" i="2"/>
  <c r="N351" i="2"/>
  <c r="O351" i="2"/>
  <c r="B829" i="2"/>
  <c r="C829" i="2"/>
  <c r="D829" i="2"/>
  <c r="E829" i="2"/>
  <c r="F829" i="2"/>
  <c r="G829" i="2"/>
  <c r="H829" i="2"/>
  <c r="I829" i="2"/>
  <c r="J829" i="2"/>
  <c r="K829" i="2"/>
  <c r="L829" i="2"/>
  <c r="M829" i="2"/>
  <c r="N829" i="2"/>
  <c r="O829" i="2"/>
  <c r="B350" i="2"/>
  <c r="C350" i="2"/>
  <c r="D350" i="2"/>
  <c r="E350" i="2"/>
  <c r="F350" i="2"/>
  <c r="G350" i="2"/>
  <c r="H350" i="2"/>
  <c r="I350" i="2"/>
  <c r="J350" i="2"/>
  <c r="K350" i="2"/>
  <c r="L350" i="2"/>
  <c r="M350" i="2"/>
  <c r="N350" i="2"/>
  <c r="O350" i="2"/>
  <c r="B396" i="2"/>
  <c r="C396" i="2"/>
  <c r="D396" i="2"/>
  <c r="E396" i="2"/>
  <c r="F396" i="2"/>
  <c r="G396" i="2"/>
  <c r="H396" i="2"/>
  <c r="I396" i="2"/>
  <c r="J396" i="2"/>
  <c r="K396" i="2"/>
  <c r="L396" i="2"/>
  <c r="M396" i="2"/>
  <c r="N396" i="2"/>
  <c r="O396" i="2"/>
  <c r="B1292" i="2"/>
  <c r="C1292" i="2"/>
  <c r="D1292" i="2"/>
  <c r="E1292" i="2"/>
  <c r="F1292" i="2"/>
  <c r="G1292" i="2"/>
  <c r="H1292" i="2"/>
  <c r="I1292" i="2"/>
  <c r="J1292" i="2"/>
  <c r="K1292" i="2"/>
  <c r="L1292" i="2"/>
  <c r="M1292" i="2"/>
  <c r="N1292" i="2"/>
  <c r="O1292" i="2"/>
  <c r="B121" i="2"/>
  <c r="C121" i="2"/>
  <c r="D121" i="2"/>
  <c r="E121" i="2"/>
  <c r="F121" i="2"/>
  <c r="G121" i="2"/>
  <c r="H121" i="2"/>
  <c r="I121" i="2"/>
  <c r="J121" i="2"/>
  <c r="K121" i="2"/>
  <c r="L121" i="2"/>
  <c r="M121" i="2"/>
  <c r="N121" i="2"/>
  <c r="O121" i="2"/>
  <c r="B1095" i="2"/>
  <c r="C1095" i="2"/>
  <c r="D1095" i="2"/>
  <c r="E1095" i="2"/>
  <c r="F1095" i="2"/>
  <c r="G1095" i="2"/>
  <c r="H1095" i="2"/>
  <c r="I1095" i="2"/>
  <c r="J1095" i="2"/>
  <c r="K1095" i="2"/>
  <c r="L1095" i="2"/>
  <c r="M1095" i="2"/>
  <c r="N1095" i="2"/>
  <c r="O1095" i="2"/>
  <c r="B907" i="2"/>
  <c r="C907" i="2"/>
  <c r="D907" i="2"/>
  <c r="E907" i="2"/>
  <c r="F907" i="2"/>
  <c r="G907" i="2"/>
  <c r="H907" i="2"/>
  <c r="I907" i="2"/>
  <c r="J907" i="2"/>
  <c r="K907" i="2"/>
  <c r="L907" i="2"/>
  <c r="M907" i="2"/>
  <c r="N907" i="2"/>
  <c r="O907" i="2"/>
  <c r="B14" i="2"/>
  <c r="C14" i="2"/>
  <c r="D14" i="2"/>
  <c r="E14" i="2"/>
  <c r="F14" i="2"/>
  <c r="G14" i="2"/>
  <c r="H14" i="2"/>
  <c r="I14" i="2"/>
  <c r="J14" i="2"/>
  <c r="K14" i="2"/>
  <c r="L14" i="2"/>
  <c r="M14" i="2"/>
  <c r="N14" i="2"/>
  <c r="O14" i="2"/>
  <c r="B772" i="2"/>
  <c r="C772" i="2"/>
  <c r="D772" i="2"/>
  <c r="E772" i="2"/>
  <c r="F772" i="2"/>
  <c r="G772" i="2"/>
  <c r="H772" i="2"/>
  <c r="I772" i="2"/>
  <c r="J772" i="2"/>
  <c r="K772" i="2"/>
  <c r="L772" i="2"/>
  <c r="M772" i="2"/>
  <c r="N772" i="2"/>
  <c r="O772" i="2"/>
  <c r="B646" i="2"/>
  <c r="C646" i="2"/>
  <c r="D646" i="2"/>
  <c r="E646" i="2"/>
  <c r="F646" i="2"/>
  <c r="G646" i="2"/>
  <c r="H646" i="2"/>
  <c r="I646" i="2"/>
  <c r="J646" i="2"/>
  <c r="K646" i="2"/>
  <c r="L646" i="2"/>
  <c r="M646" i="2"/>
  <c r="N646" i="2"/>
  <c r="O646" i="2"/>
  <c r="B1208" i="2"/>
  <c r="C1208" i="2"/>
  <c r="D1208" i="2"/>
  <c r="E1208" i="2"/>
  <c r="F1208" i="2"/>
  <c r="G1208" i="2"/>
  <c r="H1208" i="2"/>
  <c r="I1208" i="2"/>
  <c r="J1208" i="2"/>
  <c r="K1208" i="2"/>
  <c r="L1208" i="2"/>
  <c r="M1208" i="2"/>
  <c r="N1208" i="2"/>
  <c r="O1208" i="2"/>
  <c r="B1241" i="2"/>
  <c r="C1241" i="2"/>
  <c r="D1241" i="2"/>
  <c r="E1241" i="2"/>
  <c r="F1241" i="2"/>
  <c r="G1241" i="2"/>
  <c r="H1241" i="2"/>
  <c r="I1241" i="2"/>
  <c r="J1241" i="2"/>
  <c r="K1241" i="2"/>
  <c r="L1241" i="2"/>
  <c r="M1241" i="2"/>
  <c r="N1241" i="2"/>
  <c r="O1241" i="2"/>
  <c r="B331" i="2"/>
  <c r="C331" i="2"/>
  <c r="D331" i="2"/>
  <c r="E331" i="2"/>
  <c r="F331" i="2"/>
  <c r="G331" i="2"/>
  <c r="H331" i="2"/>
  <c r="I331" i="2"/>
  <c r="J331" i="2"/>
  <c r="K331" i="2"/>
  <c r="L331" i="2"/>
  <c r="M331" i="2"/>
  <c r="N331" i="2"/>
  <c r="O331" i="2"/>
  <c r="B354" i="2"/>
  <c r="C354" i="2"/>
  <c r="D354" i="2"/>
  <c r="E354" i="2"/>
  <c r="F354" i="2"/>
  <c r="G354" i="2"/>
  <c r="H354" i="2"/>
  <c r="I354" i="2"/>
  <c r="J354" i="2"/>
  <c r="K354" i="2"/>
  <c r="L354" i="2"/>
  <c r="M354" i="2"/>
  <c r="N354" i="2"/>
  <c r="O354" i="2"/>
  <c r="B959" i="2"/>
  <c r="C959" i="2"/>
  <c r="D959" i="2"/>
  <c r="E959" i="2"/>
  <c r="F959" i="2"/>
  <c r="G959" i="2"/>
  <c r="H959" i="2"/>
  <c r="I959" i="2"/>
  <c r="J959" i="2"/>
  <c r="K959" i="2"/>
  <c r="L959" i="2"/>
  <c r="M959" i="2"/>
  <c r="N959" i="2"/>
  <c r="O959" i="2"/>
  <c r="B1345" i="2"/>
  <c r="D1345" i="2"/>
  <c r="E1345" i="2"/>
  <c r="F1345" i="2"/>
  <c r="G1345" i="2"/>
  <c r="H1345" i="2"/>
  <c r="I1345" i="2"/>
  <c r="J1345" i="2"/>
  <c r="K1345" i="2"/>
  <c r="L1345" i="2"/>
  <c r="M1345" i="2"/>
  <c r="N1345" i="2"/>
  <c r="O1345" i="2"/>
  <c r="B364" i="2"/>
  <c r="C364" i="2"/>
  <c r="D364" i="2"/>
  <c r="E364" i="2"/>
  <c r="F364" i="2"/>
  <c r="G364" i="2"/>
  <c r="H364" i="2"/>
  <c r="I364" i="2"/>
  <c r="J364" i="2"/>
  <c r="K364" i="2"/>
  <c r="L364" i="2"/>
  <c r="M364" i="2"/>
  <c r="N364" i="2"/>
  <c r="O364" i="2"/>
  <c r="B974" i="2"/>
  <c r="C974" i="2"/>
  <c r="D974" i="2"/>
  <c r="E974" i="2"/>
  <c r="F974" i="2"/>
  <c r="G974" i="2"/>
  <c r="H974" i="2"/>
  <c r="I974" i="2"/>
  <c r="J974" i="2"/>
  <c r="K974" i="2"/>
  <c r="L974" i="2"/>
  <c r="M974" i="2"/>
  <c r="N974" i="2"/>
  <c r="O974" i="2"/>
  <c r="B713" i="2"/>
  <c r="C713" i="2"/>
  <c r="D713" i="2"/>
  <c r="E713" i="2"/>
  <c r="F713" i="2"/>
  <c r="G713" i="2"/>
  <c r="H713" i="2"/>
  <c r="I713" i="2"/>
  <c r="J713" i="2"/>
  <c r="K713" i="2"/>
  <c r="L713" i="2"/>
  <c r="M713" i="2"/>
  <c r="N713" i="2"/>
  <c r="O713" i="2"/>
  <c r="B163" i="2"/>
  <c r="C163" i="2"/>
  <c r="D163" i="2"/>
  <c r="E163" i="2"/>
  <c r="F163" i="2"/>
  <c r="G163" i="2"/>
  <c r="H163" i="2"/>
  <c r="I163" i="2"/>
  <c r="J163" i="2"/>
  <c r="K163" i="2"/>
  <c r="L163" i="2"/>
  <c r="M163" i="2"/>
  <c r="N163" i="2"/>
  <c r="O163" i="2"/>
  <c r="B924" i="2"/>
  <c r="C924" i="2"/>
  <c r="D924" i="2"/>
  <c r="E924" i="2"/>
  <c r="F924" i="2"/>
  <c r="G924" i="2"/>
  <c r="H924" i="2"/>
  <c r="I924" i="2"/>
  <c r="J924" i="2"/>
  <c r="K924" i="2"/>
  <c r="L924" i="2"/>
  <c r="M924" i="2"/>
  <c r="N924" i="2"/>
  <c r="O924" i="2"/>
  <c r="B954" i="2"/>
  <c r="C954" i="2"/>
  <c r="D954" i="2"/>
  <c r="E954" i="2"/>
  <c r="F954" i="2"/>
  <c r="G954" i="2"/>
  <c r="H954" i="2"/>
  <c r="I954" i="2"/>
  <c r="J954" i="2"/>
  <c r="K954" i="2"/>
  <c r="L954" i="2"/>
  <c r="M954" i="2"/>
  <c r="N954" i="2"/>
  <c r="O954" i="2"/>
  <c r="B296" i="2"/>
  <c r="C296" i="2"/>
  <c r="D296" i="2"/>
  <c r="E296" i="2"/>
  <c r="F296" i="2"/>
  <c r="G296" i="2"/>
  <c r="H296" i="2"/>
  <c r="I296" i="2"/>
  <c r="J296" i="2"/>
  <c r="K296" i="2"/>
  <c r="L296" i="2"/>
  <c r="M296" i="2"/>
  <c r="N296" i="2"/>
  <c r="O296" i="2"/>
  <c r="B1266" i="2"/>
  <c r="C1266" i="2"/>
  <c r="D1266" i="2"/>
  <c r="E1266" i="2"/>
  <c r="F1266" i="2"/>
  <c r="G1266" i="2"/>
  <c r="H1266" i="2"/>
  <c r="I1266" i="2"/>
  <c r="J1266" i="2"/>
  <c r="K1266" i="2"/>
  <c r="L1266" i="2"/>
  <c r="M1266" i="2"/>
  <c r="N1266" i="2"/>
  <c r="O1266" i="2"/>
  <c r="B612" i="2"/>
  <c r="C612" i="2"/>
  <c r="D612" i="2"/>
  <c r="E612" i="2"/>
  <c r="F612" i="2"/>
  <c r="G612" i="2"/>
  <c r="H612" i="2"/>
  <c r="I612" i="2"/>
  <c r="J612" i="2"/>
  <c r="K612" i="2"/>
  <c r="L612" i="2"/>
  <c r="M612" i="2"/>
  <c r="N612" i="2"/>
  <c r="O612" i="2"/>
  <c r="B1366" i="2"/>
  <c r="C1366" i="2"/>
  <c r="D1366" i="2"/>
  <c r="E1366" i="2"/>
  <c r="F1366" i="2"/>
  <c r="G1366" i="2"/>
  <c r="H1366" i="2"/>
  <c r="I1366" i="2"/>
  <c r="J1366" i="2"/>
  <c r="K1366" i="2"/>
  <c r="L1366" i="2"/>
  <c r="M1366" i="2"/>
  <c r="N1366" i="2"/>
  <c r="O1366" i="2"/>
  <c r="B815" i="2"/>
  <c r="C815" i="2"/>
  <c r="D815" i="2"/>
  <c r="E815" i="2"/>
  <c r="F815" i="2"/>
  <c r="G815" i="2"/>
  <c r="H815" i="2"/>
  <c r="I815" i="2"/>
  <c r="J815" i="2"/>
  <c r="K815" i="2"/>
  <c r="L815" i="2"/>
  <c r="M815" i="2"/>
  <c r="N815" i="2"/>
  <c r="O815" i="2"/>
  <c r="B1002" i="2"/>
  <c r="C1002" i="2"/>
  <c r="D1002" i="2"/>
  <c r="E1002" i="2"/>
  <c r="F1002" i="2"/>
  <c r="G1002" i="2"/>
  <c r="H1002" i="2"/>
  <c r="I1002" i="2"/>
  <c r="J1002" i="2"/>
  <c r="K1002" i="2"/>
  <c r="L1002" i="2"/>
  <c r="M1002" i="2"/>
  <c r="N1002" i="2"/>
  <c r="O1002" i="2"/>
  <c r="B1207" i="2"/>
  <c r="C1207" i="2"/>
  <c r="D1207" i="2"/>
  <c r="E1207" i="2"/>
  <c r="F1207" i="2"/>
  <c r="G1207" i="2"/>
  <c r="H1207" i="2"/>
  <c r="I1207" i="2"/>
  <c r="J1207" i="2"/>
  <c r="K1207" i="2"/>
  <c r="L1207" i="2"/>
  <c r="M1207" i="2"/>
  <c r="N1207" i="2"/>
  <c r="O1207" i="2"/>
  <c r="B1092" i="2"/>
  <c r="C1092" i="2"/>
  <c r="D1092" i="2"/>
  <c r="E1092" i="2"/>
  <c r="F1092" i="2"/>
  <c r="G1092" i="2"/>
  <c r="H1092" i="2"/>
  <c r="I1092" i="2"/>
  <c r="J1092" i="2"/>
  <c r="K1092" i="2"/>
  <c r="L1092" i="2"/>
  <c r="M1092" i="2"/>
  <c r="N1092" i="2"/>
  <c r="O1092" i="2"/>
  <c r="B1074" i="2"/>
  <c r="C1074" i="2"/>
  <c r="D1074" i="2"/>
  <c r="E1074" i="2"/>
  <c r="F1074" i="2"/>
  <c r="G1074" i="2"/>
  <c r="H1074" i="2"/>
  <c r="I1074" i="2"/>
  <c r="J1074" i="2"/>
  <c r="K1074" i="2"/>
  <c r="L1074" i="2"/>
  <c r="M1074" i="2"/>
  <c r="N1074" i="2"/>
  <c r="O1074" i="2"/>
  <c r="B939" i="2"/>
  <c r="C939" i="2"/>
  <c r="D939" i="2"/>
  <c r="E939" i="2"/>
  <c r="F939" i="2"/>
  <c r="G939" i="2"/>
  <c r="H939" i="2"/>
  <c r="I939" i="2"/>
  <c r="J939" i="2"/>
  <c r="K939" i="2"/>
  <c r="L939" i="2"/>
  <c r="M939" i="2"/>
  <c r="N939" i="2"/>
  <c r="O939" i="2"/>
  <c r="B83" i="2"/>
  <c r="C83" i="2"/>
  <c r="D83" i="2"/>
  <c r="E83" i="2"/>
  <c r="F83" i="2"/>
  <c r="G83" i="2"/>
  <c r="H83" i="2"/>
  <c r="I83" i="2"/>
  <c r="J83" i="2"/>
  <c r="K83" i="2"/>
  <c r="L83" i="2"/>
  <c r="M83" i="2"/>
  <c r="N83" i="2"/>
  <c r="O83" i="2"/>
  <c r="B1296" i="2"/>
  <c r="C1296" i="2"/>
  <c r="D1296" i="2"/>
  <c r="E1296" i="2"/>
  <c r="F1296" i="2"/>
  <c r="G1296" i="2"/>
  <c r="H1296" i="2"/>
  <c r="I1296" i="2"/>
  <c r="J1296" i="2"/>
  <c r="K1296" i="2"/>
  <c r="L1296" i="2"/>
  <c r="M1296" i="2"/>
  <c r="N1296" i="2"/>
  <c r="O1296" i="2"/>
  <c r="B509" i="2"/>
  <c r="C509" i="2"/>
  <c r="D509" i="2"/>
  <c r="E509" i="2"/>
  <c r="F509" i="2"/>
  <c r="G509" i="2"/>
  <c r="H509" i="2"/>
  <c r="I509" i="2"/>
  <c r="J509" i="2"/>
  <c r="K509" i="2"/>
  <c r="L509" i="2"/>
  <c r="M509" i="2"/>
  <c r="N509" i="2"/>
  <c r="O509" i="2"/>
  <c r="B420" i="2"/>
  <c r="C420" i="2"/>
  <c r="D420" i="2"/>
  <c r="E420" i="2"/>
  <c r="F420" i="2"/>
  <c r="G420" i="2"/>
  <c r="H420" i="2"/>
  <c r="I420" i="2"/>
  <c r="J420" i="2"/>
  <c r="K420" i="2"/>
  <c r="L420" i="2"/>
  <c r="M420" i="2"/>
  <c r="N420" i="2"/>
  <c r="O420" i="2"/>
  <c r="B1338" i="2"/>
  <c r="C1338" i="2"/>
  <c r="D1338" i="2"/>
  <c r="E1338" i="2"/>
  <c r="F1338" i="2"/>
  <c r="G1338" i="2"/>
  <c r="H1338" i="2"/>
  <c r="I1338" i="2"/>
  <c r="J1338" i="2"/>
  <c r="K1338" i="2"/>
  <c r="L1338" i="2"/>
  <c r="M1338" i="2"/>
  <c r="N1338" i="2"/>
  <c r="O1338" i="2"/>
  <c r="B1015" i="2"/>
  <c r="C1015" i="2"/>
  <c r="D1015" i="2"/>
  <c r="E1015" i="2"/>
  <c r="F1015" i="2"/>
  <c r="G1015" i="2"/>
  <c r="H1015" i="2"/>
  <c r="I1015" i="2"/>
  <c r="J1015" i="2"/>
  <c r="K1015" i="2"/>
  <c r="L1015" i="2"/>
  <c r="M1015" i="2"/>
  <c r="N1015" i="2"/>
  <c r="O1015" i="2"/>
  <c r="B1204" i="2"/>
  <c r="C1204" i="2"/>
  <c r="D1204" i="2"/>
  <c r="E1204" i="2"/>
  <c r="F1204" i="2"/>
  <c r="G1204" i="2"/>
  <c r="H1204" i="2"/>
  <c r="I1204" i="2"/>
  <c r="J1204" i="2"/>
  <c r="K1204" i="2"/>
  <c r="L1204" i="2"/>
  <c r="M1204" i="2"/>
  <c r="N1204" i="2"/>
  <c r="O1204" i="2"/>
  <c r="B92" i="2"/>
  <c r="C92" i="2"/>
  <c r="D92" i="2"/>
  <c r="E92" i="2"/>
  <c r="F92" i="2"/>
  <c r="G92" i="2"/>
  <c r="H92" i="2"/>
  <c r="I92" i="2"/>
  <c r="J92" i="2"/>
  <c r="K92" i="2"/>
  <c r="L92" i="2"/>
  <c r="M92" i="2"/>
  <c r="N92" i="2"/>
  <c r="O92" i="2"/>
  <c r="B648" i="2"/>
  <c r="C648" i="2"/>
  <c r="D648" i="2"/>
  <c r="E648" i="2"/>
  <c r="F648" i="2"/>
  <c r="G648" i="2"/>
  <c r="H648" i="2"/>
  <c r="I648" i="2"/>
  <c r="J648" i="2"/>
  <c r="K648" i="2"/>
  <c r="L648" i="2"/>
  <c r="M648" i="2"/>
  <c r="N648" i="2"/>
  <c r="O648" i="2"/>
  <c r="B486" i="2"/>
  <c r="C486" i="2"/>
  <c r="D486" i="2"/>
  <c r="E486" i="2"/>
  <c r="F486" i="2"/>
  <c r="G486" i="2"/>
  <c r="H486" i="2"/>
  <c r="I486" i="2"/>
  <c r="J486" i="2"/>
  <c r="K486" i="2"/>
  <c r="L486" i="2"/>
  <c r="M486" i="2"/>
  <c r="N486" i="2"/>
  <c r="O486" i="2"/>
  <c r="B808" i="2"/>
  <c r="C808" i="2"/>
  <c r="D808" i="2"/>
  <c r="E808" i="2"/>
  <c r="F808" i="2"/>
  <c r="G808" i="2"/>
  <c r="H808" i="2"/>
  <c r="I808" i="2"/>
  <c r="J808" i="2"/>
  <c r="K808" i="2"/>
  <c r="L808" i="2"/>
  <c r="M808" i="2"/>
  <c r="N808" i="2"/>
  <c r="O808" i="2"/>
  <c r="B983" i="2"/>
  <c r="C983" i="2"/>
  <c r="D983" i="2"/>
  <c r="E983" i="2"/>
  <c r="F983" i="2"/>
  <c r="G983" i="2"/>
  <c r="H983" i="2"/>
  <c r="I983" i="2"/>
  <c r="J983" i="2"/>
  <c r="K983" i="2"/>
  <c r="L983" i="2"/>
  <c r="M983" i="2"/>
  <c r="N983" i="2"/>
  <c r="O983" i="2"/>
  <c r="B534" i="2"/>
  <c r="C534" i="2"/>
  <c r="D534" i="2"/>
  <c r="E534" i="2"/>
  <c r="F534" i="2"/>
  <c r="G534" i="2"/>
  <c r="H534" i="2"/>
  <c r="I534" i="2"/>
  <c r="J534" i="2"/>
  <c r="K534" i="2"/>
  <c r="L534" i="2"/>
  <c r="M534" i="2"/>
  <c r="N534" i="2"/>
  <c r="O534" i="2"/>
  <c r="B74" i="2"/>
  <c r="C74" i="2"/>
  <c r="D74" i="2"/>
  <c r="E74" i="2"/>
  <c r="F74" i="2"/>
  <c r="G74" i="2"/>
  <c r="H74" i="2"/>
  <c r="I74" i="2"/>
  <c r="J74" i="2"/>
  <c r="K74" i="2"/>
  <c r="L74" i="2"/>
  <c r="M74" i="2"/>
  <c r="N74" i="2"/>
  <c r="O74" i="2"/>
  <c r="B181" i="2"/>
  <c r="C181" i="2"/>
  <c r="D181" i="2"/>
  <c r="E181" i="2"/>
  <c r="F181" i="2"/>
  <c r="G181" i="2"/>
  <c r="H181" i="2"/>
  <c r="I181" i="2"/>
  <c r="J181" i="2"/>
  <c r="K181" i="2"/>
  <c r="L181" i="2"/>
  <c r="M181" i="2"/>
  <c r="N181" i="2"/>
  <c r="O181" i="2"/>
  <c r="B171" i="2"/>
  <c r="C171" i="2"/>
  <c r="D171" i="2"/>
  <c r="E171" i="2"/>
  <c r="F171" i="2"/>
  <c r="G171" i="2"/>
  <c r="H171" i="2"/>
  <c r="I171" i="2"/>
  <c r="J171" i="2"/>
  <c r="K171" i="2"/>
  <c r="L171" i="2"/>
  <c r="M171" i="2"/>
  <c r="N171" i="2"/>
  <c r="O171" i="2"/>
  <c r="B339" i="2"/>
  <c r="C339" i="2"/>
  <c r="D339" i="2"/>
  <c r="E339" i="2"/>
  <c r="F339" i="2"/>
  <c r="G339" i="2"/>
  <c r="H339" i="2"/>
  <c r="I339" i="2"/>
  <c r="J339" i="2"/>
  <c r="K339" i="2"/>
  <c r="L339" i="2"/>
  <c r="M339" i="2"/>
  <c r="N339" i="2"/>
  <c r="O339" i="2"/>
  <c r="B1211" i="2"/>
  <c r="C1211" i="2"/>
  <c r="D1211" i="2"/>
  <c r="E1211" i="2"/>
  <c r="F1211" i="2"/>
  <c r="G1211" i="2"/>
  <c r="H1211" i="2"/>
  <c r="I1211" i="2"/>
  <c r="J1211" i="2"/>
  <c r="K1211" i="2"/>
  <c r="L1211" i="2"/>
  <c r="M1211" i="2"/>
  <c r="N1211" i="2"/>
  <c r="O1211" i="2"/>
  <c r="B1090" i="2"/>
  <c r="C1090" i="2"/>
  <c r="D1090" i="2"/>
  <c r="E1090" i="2"/>
  <c r="F1090" i="2"/>
  <c r="G1090" i="2"/>
  <c r="H1090" i="2"/>
  <c r="I1090" i="2"/>
  <c r="J1090" i="2"/>
  <c r="K1090" i="2"/>
  <c r="L1090" i="2"/>
  <c r="M1090" i="2"/>
  <c r="N1090" i="2"/>
  <c r="O1090" i="2"/>
  <c r="B841" i="2"/>
  <c r="C841" i="2"/>
  <c r="D841" i="2"/>
  <c r="E841" i="2"/>
  <c r="F841" i="2"/>
  <c r="G841" i="2"/>
  <c r="H841" i="2"/>
  <c r="I841" i="2"/>
  <c r="J841" i="2"/>
  <c r="K841" i="2"/>
  <c r="L841" i="2"/>
  <c r="M841" i="2"/>
  <c r="N841" i="2"/>
  <c r="O841" i="2"/>
  <c r="B823" i="2"/>
  <c r="C823" i="2"/>
  <c r="D823" i="2"/>
  <c r="E823" i="2"/>
  <c r="F823" i="2"/>
  <c r="G823" i="2"/>
  <c r="H823" i="2"/>
  <c r="I823" i="2"/>
  <c r="J823" i="2"/>
  <c r="K823" i="2"/>
  <c r="L823" i="2"/>
  <c r="M823" i="2"/>
  <c r="N823" i="2"/>
  <c r="O823" i="2"/>
  <c r="B73" i="2"/>
  <c r="C73" i="2"/>
  <c r="D73" i="2"/>
  <c r="E73" i="2"/>
  <c r="F73" i="2"/>
  <c r="G73" i="2"/>
  <c r="H73" i="2"/>
  <c r="I73" i="2"/>
  <c r="J73" i="2"/>
  <c r="K73" i="2"/>
  <c r="L73" i="2"/>
  <c r="M73" i="2"/>
  <c r="N73" i="2"/>
  <c r="O73" i="2"/>
  <c r="B543" i="2"/>
  <c r="C543" i="2"/>
  <c r="D543" i="2"/>
  <c r="E543" i="2"/>
  <c r="F543" i="2"/>
  <c r="G543" i="2"/>
  <c r="H543" i="2"/>
  <c r="I543" i="2"/>
  <c r="J543" i="2"/>
  <c r="K543" i="2"/>
  <c r="L543" i="2"/>
  <c r="M543" i="2"/>
  <c r="N543" i="2"/>
  <c r="O543" i="2"/>
  <c r="B8" i="2"/>
  <c r="C8" i="2"/>
  <c r="D8" i="2"/>
  <c r="E8" i="2"/>
  <c r="F8" i="2"/>
  <c r="G8" i="2"/>
  <c r="H8" i="2"/>
  <c r="I8" i="2"/>
  <c r="J8" i="2"/>
  <c r="K8" i="2"/>
  <c r="L8" i="2"/>
  <c r="M8" i="2"/>
  <c r="N8" i="2"/>
  <c r="O8" i="2"/>
  <c r="B1176" i="2"/>
  <c r="C1176" i="2"/>
  <c r="D1176" i="2"/>
  <c r="E1176" i="2"/>
  <c r="F1176" i="2"/>
  <c r="G1176" i="2"/>
  <c r="H1176" i="2"/>
  <c r="I1176" i="2"/>
  <c r="J1176" i="2"/>
  <c r="K1176" i="2"/>
  <c r="L1176" i="2"/>
  <c r="M1176" i="2"/>
  <c r="N1176" i="2"/>
  <c r="O1176" i="2"/>
  <c r="B256" i="2"/>
  <c r="C256" i="2"/>
  <c r="D256" i="2"/>
  <c r="E256" i="2"/>
  <c r="F256" i="2"/>
  <c r="G256" i="2"/>
  <c r="H256" i="2"/>
  <c r="I256" i="2"/>
  <c r="J256" i="2"/>
  <c r="K256" i="2"/>
  <c r="L256" i="2"/>
  <c r="M256" i="2"/>
  <c r="N256" i="2"/>
  <c r="O256" i="2"/>
  <c r="B694" i="2"/>
  <c r="C694" i="2"/>
  <c r="D694" i="2"/>
  <c r="E694" i="2"/>
  <c r="F694" i="2"/>
  <c r="G694" i="2"/>
  <c r="H694" i="2"/>
  <c r="I694" i="2"/>
  <c r="J694" i="2"/>
  <c r="K694" i="2"/>
  <c r="L694" i="2"/>
  <c r="M694" i="2"/>
  <c r="N694" i="2"/>
  <c r="O694" i="2"/>
  <c r="B5" i="2"/>
  <c r="C5" i="2"/>
  <c r="D5" i="2"/>
  <c r="E5" i="2"/>
  <c r="F5" i="2"/>
  <c r="G5" i="2"/>
  <c r="H5" i="2"/>
  <c r="I5" i="2"/>
  <c r="J5" i="2"/>
  <c r="K5" i="2"/>
  <c r="L5" i="2"/>
  <c r="M5" i="2"/>
  <c r="N5" i="2"/>
  <c r="O5" i="2"/>
  <c r="B277" i="2"/>
  <c r="C277" i="2"/>
  <c r="D277" i="2"/>
  <c r="E277" i="2"/>
  <c r="F277" i="2"/>
  <c r="G277" i="2"/>
  <c r="H277" i="2"/>
  <c r="I277" i="2"/>
  <c r="J277" i="2"/>
  <c r="K277" i="2"/>
  <c r="L277" i="2"/>
  <c r="M277" i="2"/>
  <c r="N277" i="2"/>
  <c r="O277" i="2"/>
  <c r="B908" i="2"/>
  <c r="C908" i="2"/>
  <c r="D908" i="2"/>
  <c r="E908" i="2"/>
  <c r="F908" i="2"/>
  <c r="G908" i="2"/>
  <c r="H908" i="2"/>
  <c r="I908" i="2"/>
  <c r="J908" i="2"/>
  <c r="K908" i="2"/>
  <c r="L908" i="2"/>
  <c r="M908" i="2"/>
  <c r="N908" i="2"/>
  <c r="O908" i="2"/>
  <c r="B792" i="2"/>
  <c r="C792" i="2"/>
  <c r="D792" i="2"/>
  <c r="E792" i="2"/>
  <c r="F792" i="2"/>
  <c r="G792" i="2"/>
  <c r="H792" i="2"/>
  <c r="I792" i="2"/>
  <c r="J792" i="2"/>
  <c r="K792" i="2"/>
  <c r="L792" i="2"/>
  <c r="M792" i="2"/>
  <c r="N792" i="2"/>
  <c r="O792" i="2"/>
  <c r="B1168" i="2"/>
  <c r="C1168" i="2"/>
  <c r="D1168" i="2"/>
  <c r="E1168" i="2"/>
  <c r="F1168" i="2"/>
  <c r="G1168" i="2"/>
  <c r="H1168" i="2"/>
  <c r="I1168" i="2"/>
  <c r="J1168" i="2"/>
  <c r="K1168" i="2"/>
  <c r="L1168" i="2"/>
  <c r="M1168" i="2"/>
  <c r="N1168" i="2"/>
  <c r="O1168" i="2"/>
  <c r="B825" i="2"/>
  <c r="C825" i="2"/>
  <c r="D825" i="2"/>
  <c r="E825" i="2"/>
  <c r="F825" i="2"/>
  <c r="G825" i="2"/>
  <c r="H825" i="2"/>
  <c r="I825" i="2"/>
  <c r="J825" i="2"/>
  <c r="K825" i="2"/>
  <c r="L825" i="2"/>
  <c r="M825" i="2"/>
  <c r="N825" i="2"/>
  <c r="O825" i="2"/>
  <c r="B1343" i="2"/>
  <c r="C1343" i="2"/>
  <c r="D1343" i="2"/>
  <c r="E1343" i="2"/>
  <c r="F1343" i="2"/>
  <c r="G1343" i="2"/>
  <c r="H1343" i="2"/>
  <c r="I1343" i="2"/>
  <c r="J1343" i="2"/>
  <c r="K1343" i="2"/>
  <c r="L1343" i="2"/>
  <c r="M1343" i="2"/>
  <c r="N1343" i="2"/>
  <c r="O1343" i="2"/>
  <c r="B1248" i="2"/>
  <c r="C1248" i="2"/>
  <c r="D1248" i="2"/>
  <c r="E1248" i="2"/>
  <c r="F1248" i="2"/>
  <c r="G1248" i="2"/>
  <c r="H1248" i="2"/>
  <c r="I1248" i="2"/>
  <c r="J1248" i="2"/>
  <c r="K1248" i="2"/>
  <c r="L1248" i="2"/>
  <c r="M1248" i="2"/>
  <c r="N1248" i="2"/>
  <c r="O1248" i="2"/>
  <c r="B274" i="2"/>
  <c r="C274" i="2"/>
  <c r="D274" i="2"/>
  <c r="E274" i="2"/>
  <c r="F274" i="2"/>
  <c r="G274" i="2"/>
  <c r="H274" i="2"/>
  <c r="I274" i="2"/>
  <c r="J274" i="2"/>
  <c r="K274" i="2"/>
  <c r="L274" i="2"/>
  <c r="M274" i="2"/>
  <c r="N274" i="2"/>
  <c r="O274" i="2"/>
  <c r="B170" i="2"/>
  <c r="C170" i="2"/>
  <c r="D170" i="2"/>
  <c r="E170" i="2"/>
  <c r="F170" i="2"/>
  <c r="G170" i="2"/>
  <c r="H170" i="2"/>
  <c r="I170" i="2"/>
  <c r="J170" i="2"/>
  <c r="K170" i="2"/>
  <c r="L170" i="2"/>
  <c r="M170" i="2"/>
  <c r="N170" i="2"/>
  <c r="O170" i="2"/>
  <c r="B978" i="2"/>
  <c r="C978" i="2"/>
  <c r="D978" i="2"/>
  <c r="E978" i="2"/>
  <c r="F978" i="2"/>
  <c r="G978" i="2"/>
  <c r="H978" i="2"/>
  <c r="I978" i="2"/>
  <c r="J978" i="2"/>
  <c r="K978" i="2"/>
  <c r="L978" i="2"/>
  <c r="M978" i="2"/>
  <c r="N978" i="2"/>
  <c r="O978" i="2"/>
  <c r="B1097" i="2"/>
  <c r="C1097" i="2"/>
  <c r="D1097" i="2"/>
  <c r="E1097" i="2"/>
  <c r="F1097" i="2"/>
  <c r="G1097" i="2"/>
  <c r="H1097" i="2"/>
  <c r="I1097" i="2"/>
  <c r="J1097" i="2"/>
  <c r="K1097" i="2"/>
  <c r="L1097" i="2"/>
  <c r="M1097" i="2"/>
  <c r="N1097" i="2"/>
  <c r="O1097" i="2"/>
  <c r="B925" i="2"/>
  <c r="C925" i="2"/>
  <c r="D925" i="2"/>
  <c r="E925" i="2"/>
  <c r="F925" i="2"/>
  <c r="G925" i="2"/>
  <c r="H925" i="2"/>
  <c r="I925" i="2"/>
  <c r="J925" i="2"/>
  <c r="K925" i="2"/>
  <c r="L925" i="2"/>
  <c r="M925" i="2"/>
  <c r="N925" i="2"/>
  <c r="O925" i="2"/>
  <c r="B119" i="2"/>
  <c r="C119" i="2"/>
  <c r="D119" i="2"/>
  <c r="E119" i="2"/>
  <c r="F119" i="2"/>
  <c r="G119" i="2"/>
  <c r="H119" i="2"/>
  <c r="I119" i="2"/>
  <c r="J119" i="2"/>
  <c r="K119" i="2"/>
  <c r="L119" i="2"/>
  <c r="M119" i="2"/>
  <c r="N119" i="2"/>
  <c r="O119" i="2"/>
  <c r="B1053" i="2"/>
  <c r="C1053" i="2"/>
  <c r="D1053" i="2"/>
  <c r="E1053" i="2"/>
  <c r="F1053" i="2"/>
  <c r="G1053" i="2"/>
  <c r="H1053" i="2"/>
  <c r="I1053" i="2"/>
  <c r="J1053" i="2"/>
  <c r="K1053" i="2"/>
  <c r="L1053" i="2"/>
  <c r="M1053" i="2"/>
  <c r="N1053" i="2"/>
  <c r="O1053" i="2"/>
  <c r="B1070" i="2"/>
  <c r="C1070" i="2"/>
  <c r="D1070" i="2"/>
  <c r="E1070" i="2"/>
  <c r="F1070" i="2"/>
  <c r="G1070" i="2"/>
  <c r="H1070" i="2"/>
  <c r="I1070" i="2"/>
  <c r="J1070" i="2"/>
  <c r="K1070" i="2"/>
  <c r="L1070" i="2"/>
  <c r="M1070" i="2"/>
  <c r="N1070" i="2"/>
  <c r="O1070" i="2"/>
  <c r="B1280" i="2"/>
  <c r="C1280" i="2"/>
  <c r="D1280" i="2"/>
  <c r="E1280" i="2"/>
  <c r="F1280" i="2"/>
  <c r="G1280" i="2"/>
  <c r="H1280" i="2"/>
  <c r="I1280" i="2"/>
  <c r="J1280" i="2"/>
  <c r="K1280" i="2"/>
  <c r="L1280" i="2"/>
  <c r="M1280" i="2"/>
  <c r="N1280" i="2"/>
  <c r="O1280" i="2"/>
  <c r="B102" i="2"/>
  <c r="C102" i="2"/>
  <c r="D102" i="2"/>
  <c r="E102" i="2"/>
  <c r="F102" i="2"/>
  <c r="G102" i="2"/>
  <c r="H102" i="2"/>
  <c r="I102" i="2"/>
  <c r="J102" i="2"/>
  <c r="K102" i="2"/>
  <c r="L102" i="2"/>
  <c r="M102" i="2"/>
  <c r="N102" i="2"/>
  <c r="O102" i="2"/>
  <c r="B526" i="2"/>
  <c r="C526" i="2"/>
  <c r="D526" i="2"/>
  <c r="E526" i="2"/>
  <c r="F526" i="2"/>
  <c r="G526" i="2"/>
  <c r="H526" i="2"/>
  <c r="I526" i="2"/>
  <c r="J526" i="2"/>
  <c r="K526" i="2"/>
  <c r="L526" i="2"/>
  <c r="M526" i="2"/>
  <c r="N526" i="2"/>
  <c r="O526" i="2"/>
  <c r="B410" i="2"/>
  <c r="C410" i="2"/>
  <c r="D410" i="2"/>
  <c r="E410" i="2"/>
  <c r="F410" i="2"/>
  <c r="G410" i="2"/>
  <c r="H410" i="2"/>
  <c r="I410" i="2"/>
  <c r="J410" i="2"/>
  <c r="K410" i="2"/>
  <c r="L410" i="2"/>
  <c r="M410" i="2"/>
  <c r="N410" i="2"/>
  <c r="O410" i="2"/>
  <c r="B542" i="2"/>
  <c r="C542" i="2"/>
  <c r="D542" i="2"/>
  <c r="E542" i="2"/>
  <c r="F542" i="2"/>
  <c r="G542" i="2"/>
  <c r="H542" i="2"/>
  <c r="I542" i="2"/>
  <c r="J542" i="2"/>
  <c r="K542" i="2"/>
  <c r="L542" i="2"/>
  <c r="M542" i="2"/>
  <c r="N542" i="2"/>
  <c r="O542" i="2"/>
  <c r="B1247" i="2"/>
  <c r="C1247" i="2"/>
  <c r="D1247" i="2"/>
  <c r="E1247" i="2"/>
  <c r="F1247" i="2"/>
  <c r="G1247" i="2"/>
  <c r="H1247" i="2"/>
  <c r="I1247" i="2"/>
  <c r="J1247" i="2"/>
  <c r="K1247" i="2"/>
  <c r="L1247" i="2"/>
  <c r="M1247" i="2"/>
  <c r="N1247" i="2"/>
  <c r="O1247" i="2"/>
  <c r="B1306" i="2"/>
  <c r="C1306" i="2"/>
  <c r="D1306" i="2"/>
  <c r="E1306" i="2"/>
  <c r="F1306" i="2"/>
  <c r="G1306" i="2"/>
  <c r="H1306" i="2"/>
  <c r="I1306" i="2"/>
  <c r="J1306" i="2"/>
  <c r="K1306" i="2"/>
  <c r="L1306" i="2"/>
  <c r="M1306" i="2"/>
  <c r="N1306" i="2"/>
  <c r="O1306" i="2"/>
  <c r="B68" i="2"/>
  <c r="C68" i="2"/>
  <c r="D68" i="2"/>
  <c r="E68" i="2"/>
  <c r="F68" i="2"/>
  <c r="G68" i="2"/>
  <c r="H68" i="2"/>
  <c r="I68" i="2"/>
  <c r="J68" i="2"/>
  <c r="K68" i="2"/>
  <c r="L68" i="2"/>
  <c r="M68" i="2"/>
  <c r="N68" i="2"/>
  <c r="O68" i="2"/>
  <c r="B1375" i="2"/>
  <c r="C1375" i="2"/>
  <c r="D1375" i="2"/>
  <c r="E1375" i="2"/>
  <c r="F1375" i="2"/>
  <c r="G1375" i="2"/>
  <c r="H1375" i="2"/>
  <c r="I1375" i="2"/>
  <c r="J1375" i="2"/>
  <c r="K1375" i="2"/>
  <c r="L1375" i="2"/>
  <c r="M1375" i="2"/>
  <c r="N1375" i="2"/>
  <c r="O1375" i="2"/>
  <c r="B987" i="2"/>
  <c r="C987" i="2"/>
  <c r="D987" i="2"/>
  <c r="E987" i="2"/>
  <c r="F987" i="2"/>
  <c r="G987" i="2"/>
  <c r="H987" i="2"/>
  <c r="I987" i="2"/>
  <c r="J987" i="2"/>
  <c r="K987" i="2"/>
  <c r="L987" i="2"/>
  <c r="M987" i="2"/>
  <c r="N987" i="2"/>
  <c r="O987" i="2"/>
  <c r="B1351" i="2"/>
  <c r="C1351" i="2"/>
  <c r="D1351" i="2"/>
  <c r="E1351" i="2"/>
  <c r="F1351" i="2"/>
  <c r="G1351" i="2"/>
  <c r="H1351" i="2"/>
  <c r="I1351" i="2"/>
  <c r="J1351" i="2"/>
  <c r="K1351" i="2"/>
  <c r="L1351" i="2"/>
  <c r="M1351" i="2"/>
  <c r="N1351" i="2"/>
  <c r="O1351" i="2"/>
  <c r="B831" i="2"/>
  <c r="C831" i="2"/>
  <c r="D831" i="2"/>
  <c r="E831" i="2"/>
  <c r="F831" i="2"/>
  <c r="G831" i="2"/>
  <c r="H831" i="2"/>
  <c r="I831" i="2"/>
  <c r="J831" i="2"/>
  <c r="K831" i="2"/>
  <c r="L831" i="2"/>
  <c r="M831" i="2"/>
  <c r="N831" i="2"/>
  <c r="O831" i="2"/>
  <c r="B264" i="2"/>
  <c r="C264" i="2"/>
  <c r="D264" i="2"/>
  <c r="E264" i="2"/>
  <c r="F264" i="2"/>
  <c r="G264" i="2"/>
  <c r="H264" i="2"/>
  <c r="I264" i="2"/>
  <c r="J264" i="2"/>
  <c r="K264" i="2"/>
  <c r="L264" i="2"/>
  <c r="M264" i="2"/>
  <c r="N264" i="2"/>
  <c r="O264" i="2"/>
  <c r="B93" i="2"/>
  <c r="C93" i="2"/>
  <c r="D93" i="2"/>
  <c r="E93" i="2"/>
  <c r="F93" i="2"/>
  <c r="G93" i="2"/>
  <c r="H93" i="2"/>
  <c r="I93" i="2"/>
  <c r="J93" i="2"/>
  <c r="K93" i="2"/>
  <c r="L93" i="2"/>
  <c r="M93" i="2"/>
  <c r="N93" i="2"/>
  <c r="O93" i="2"/>
  <c r="B1063" i="2"/>
  <c r="C1063" i="2"/>
  <c r="D1063" i="2"/>
  <c r="E1063" i="2"/>
  <c r="F1063" i="2"/>
  <c r="G1063" i="2"/>
  <c r="H1063" i="2"/>
  <c r="I1063" i="2"/>
  <c r="J1063" i="2"/>
  <c r="K1063" i="2"/>
  <c r="L1063" i="2"/>
  <c r="M1063" i="2"/>
  <c r="N1063" i="2"/>
  <c r="O1063" i="2"/>
  <c r="B1267" i="2"/>
  <c r="C1267" i="2"/>
  <c r="D1267" i="2"/>
  <c r="E1267" i="2"/>
  <c r="F1267" i="2"/>
  <c r="G1267" i="2"/>
  <c r="H1267" i="2"/>
  <c r="I1267" i="2"/>
  <c r="J1267" i="2"/>
  <c r="K1267" i="2"/>
  <c r="L1267" i="2"/>
  <c r="M1267" i="2"/>
  <c r="N1267" i="2"/>
  <c r="O1267" i="2"/>
  <c r="B319" i="2"/>
  <c r="C319" i="2"/>
  <c r="D319" i="2"/>
  <c r="E319" i="2"/>
  <c r="F319" i="2"/>
  <c r="G319" i="2"/>
  <c r="H319" i="2"/>
  <c r="I319" i="2"/>
  <c r="J319" i="2"/>
  <c r="K319" i="2"/>
  <c r="L319" i="2"/>
  <c r="M319" i="2"/>
  <c r="N319" i="2"/>
  <c r="O319" i="2"/>
  <c r="B406" i="2"/>
  <c r="C406" i="2"/>
  <c r="D406" i="2"/>
  <c r="E406" i="2"/>
  <c r="F406" i="2"/>
  <c r="G406" i="2"/>
  <c r="H406" i="2"/>
  <c r="I406" i="2"/>
  <c r="J406" i="2"/>
  <c r="K406" i="2"/>
  <c r="L406" i="2"/>
  <c r="M406" i="2"/>
  <c r="N406" i="2"/>
  <c r="O406" i="2"/>
  <c r="B837" i="2"/>
  <c r="C837" i="2"/>
  <c r="D837" i="2"/>
  <c r="E837" i="2"/>
  <c r="F837" i="2"/>
  <c r="G837" i="2"/>
  <c r="H837" i="2"/>
  <c r="I837" i="2"/>
  <c r="J837" i="2"/>
  <c r="K837" i="2"/>
  <c r="L837" i="2"/>
  <c r="M837" i="2"/>
  <c r="N837" i="2"/>
  <c r="O837" i="2"/>
  <c r="B896" i="2"/>
  <c r="C896" i="2"/>
  <c r="D896" i="2"/>
  <c r="E896" i="2"/>
  <c r="F896" i="2"/>
  <c r="G896" i="2"/>
  <c r="H896" i="2"/>
  <c r="I896" i="2"/>
  <c r="J896" i="2"/>
  <c r="K896" i="2"/>
  <c r="L896" i="2"/>
  <c r="M896" i="2"/>
  <c r="N896" i="2"/>
  <c r="O896" i="2"/>
  <c r="B784" i="2"/>
  <c r="C784" i="2"/>
  <c r="D784" i="2"/>
  <c r="E784" i="2"/>
  <c r="F784" i="2"/>
  <c r="G784" i="2"/>
  <c r="H784" i="2"/>
  <c r="I784" i="2"/>
  <c r="J784" i="2"/>
  <c r="K784" i="2"/>
  <c r="L784" i="2"/>
  <c r="M784" i="2"/>
  <c r="N784" i="2"/>
  <c r="O784" i="2"/>
  <c r="B789" i="2"/>
  <c r="C789" i="2"/>
  <c r="D789" i="2"/>
  <c r="E789" i="2"/>
  <c r="F789" i="2"/>
  <c r="G789" i="2"/>
  <c r="H789" i="2"/>
  <c r="I789" i="2"/>
  <c r="J789" i="2"/>
  <c r="K789" i="2"/>
  <c r="L789" i="2"/>
  <c r="M789" i="2"/>
  <c r="N789" i="2"/>
  <c r="O789" i="2"/>
  <c r="B1369" i="2"/>
  <c r="C1369" i="2"/>
  <c r="D1369" i="2"/>
  <c r="E1369" i="2"/>
  <c r="F1369" i="2"/>
  <c r="G1369" i="2"/>
  <c r="H1369" i="2"/>
  <c r="I1369" i="2"/>
  <c r="J1369" i="2"/>
  <c r="K1369" i="2"/>
  <c r="L1369" i="2"/>
  <c r="M1369" i="2"/>
  <c r="N1369" i="2"/>
  <c r="O1369" i="2"/>
  <c r="B1205" i="2"/>
  <c r="C1205" i="2"/>
  <c r="D1205" i="2"/>
  <c r="E1205" i="2"/>
  <c r="F1205" i="2"/>
  <c r="G1205" i="2"/>
  <c r="H1205" i="2"/>
  <c r="I1205" i="2"/>
  <c r="J1205" i="2"/>
  <c r="K1205" i="2"/>
  <c r="L1205" i="2"/>
  <c r="M1205" i="2"/>
  <c r="N1205" i="2"/>
  <c r="O1205" i="2"/>
  <c r="B1116" i="2"/>
  <c r="C1116" i="2"/>
  <c r="D1116" i="2"/>
  <c r="E1116" i="2"/>
  <c r="F1116" i="2"/>
  <c r="G1116" i="2"/>
  <c r="H1116" i="2"/>
  <c r="I1116" i="2"/>
  <c r="J1116" i="2"/>
  <c r="K1116" i="2"/>
  <c r="L1116" i="2"/>
  <c r="M1116" i="2"/>
  <c r="N1116" i="2"/>
  <c r="O1116" i="2"/>
  <c r="B936" i="2"/>
  <c r="C936" i="2"/>
  <c r="D936" i="2"/>
  <c r="E936" i="2"/>
  <c r="F936" i="2"/>
  <c r="G936" i="2"/>
  <c r="H936" i="2"/>
  <c r="I936" i="2"/>
  <c r="J936" i="2"/>
  <c r="K936" i="2"/>
  <c r="L936" i="2"/>
  <c r="M936" i="2"/>
  <c r="N936" i="2"/>
  <c r="O936" i="2"/>
  <c r="B738" i="2"/>
  <c r="C738" i="2"/>
  <c r="D738" i="2"/>
  <c r="E738" i="2"/>
  <c r="F738" i="2"/>
  <c r="G738" i="2"/>
  <c r="H738" i="2"/>
  <c r="I738" i="2"/>
  <c r="J738" i="2"/>
  <c r="K738" i="2"/>
  <c r="L738" i="2"/>
  <c r="M738" i="2"/>
  <c r="N738" i="2"/>
  <c r="O738" i="2"/>
  <c r="B861" i="2"/>
  <c r="C861" i="2"/>
  <c r="D861" i="2"/>
  <c r="E861" i="2"/>
  <c r="F861" i="2"/>
  <c r="G861" i="2"/>
  <c r="H861" i="2"/>
  <c r="I861" i="2"/>
  <c r="J861" i="2"/>
  <c r="K861" i="2"/>
  <c r="L861" i="2"/>
  <c r="M861" i="2"/>
  <c r="N861" i="2"/>
  <c r="O861" i="2"/>
  <c r="B1114" i="2"/>
  <c r="C1114" i="2"/>
  <c r="D1114" i="2"/>
  <c r="E1114" i="2"/>
  <c r="F1114" i="2"/>
  <c r="G1114" i="2"/>
  <c r="H1114" i="2"/>
  <c r="I1114" i="2"/>
  <c r="J1114" i="2"/>
  <c r="K1114" i="2"/>
  <c r="L1114" i="2"/>
  <c r="M1114" i="2"/>
  <c r="N1114" i="2"/>
  <c r="O1114" i="2"/>
  <c r="B1157" i="2"/>
  <c r="C1157" i="2"/>
  <c r="D1157" i="2"/>
  <c r="E1157" i="2"/>
  <c r="F1157" i="2"/>
  <c r="G1157" i="2"/>
  <c r="H1157" i="2"/>
  <c r="I1157" i="2"/>
  <c r="J1157" i="2"/>
  <c r="K1157" i="2"/>
  <c r="L1157" i="2"/>
  <c r="M1157" i="2"/>
  <c r="N1157" i="2"/>
  <c r="O1157" i="2"/>
  <c r="B55" i="2"/>
  <c r="C55" i="2"/>
  <c r="D55" i="2"/>
  <c r="E55" i="2"/>
  <c r="F55" i="2"/>
  <c r="G55" i="2"/>
  <c r="H55" i="2"/>
  <c r="I55" i="2"/>
  <c r="J55" i="2"/>
  <c r="K55" i="2"/>
  <c r="L55" i="2"/>
  <c r="M55" i="2"/>
  <c r="N55" i="2"/>
  <c r="O55" i="2"/>
  <c r="B1142" i="2"/>
  <c r="C1142" i="2"/>
  <c r="D1142" i="2"/>
  <c r="E1142" i="2"/>
  <c r="F1142" i="2"/>
  <c r="G1142" i="2"/>
  <c r="H1142" i="2"/>
  <c r="I1142" i="2"/>
  <c r="J1142" i="2"/>
  <c r="K1142" i="2"/>
  <c r="L1142" i="2"/>
  <c r="M1142" i="2"/>
  <c r="N1142" i="2"/>
  <c r="O1142" i="2"/>
  <c r="B521" i="2"/>
  <c r="C521" i="2"/>
  <c r="D521" i="2"/>
  <c r="E521" i="2"/>
  <c r="F521" i="2"/>
  <c r="G521" i="2"/>
  <c r="H521" i="2"/>
  <c r="I521" i="2"/>
  <c r="J521" i="2"/>
  <c r="K521" i="2"/>
  <c r="L521" i="2"/>
  <c r="M521" i="2"/>
  <c r="N521" i="2"/>
  <c r="O521" i="2"/>
  <c r="B380" i="2"/>
  <c r="C380" i="2"/>
  <c r="D380" i="2"/>
  <c r="E380" i="2"/>
  <c r="F380" i="2"/>
  <c r="G380" i="2"/>
  <c r="H380" i="2"/>
  <c r="I380" i="2"/>
  <c r="J380" i="2"/>
  <c r="K380" i="2"/>
  <c r="L380" i="2"/>
  <c r="M380" i="2"/>
  <c r="N380" i="2"/>
  <c r="O380" i="2"/>
  <c r="B303" i="2"/>
  <c r="C303" i="2"/>
  <c r="D303" i="2"/>
  <c r="E303" i="2"/>
  <c r="F303" i="2"/>
  <c r="G303" i="2"/>
  <c r="H303" i="2"/>
  <c r="I303" i="2"/>
  <c r="J303" i="2"/>
  <c r="K303" i="2"/>
  <c r="L303" i="2"/>
  <c r="M303" i="2"/>
  <c r="N303" i="2"/>
  <c r="O303" i="2"/>
  <c r="B1091" i="2"/>
  <c r="C1091" i="2"/>
  <c r="D1091" i="2"/>
  <c r="E1091" i="2"/>
  <c r="F1091" i="2"/>
  <c r="G1091" i="2"/>
  <c r="H1091" i="2"/>
  <c r="I1091" i="2"/>
  <c r="J1091" i="2"/>
  <c r="K1091" i="2"/>
  <c r="L1091" i="2"/>
  <c r="M1091" i="2"/>
  <c r="N1091" i="2"/>
  <c r="O1091" i="2"/>
  <c r="B57" i="2"/>
  <c r="C57" i="2"/>
  <c r="D57" i="2"/>
  <c r="E57" i="2"/>
  <c r="F57" i="2"/>
  <c r="G57" i="2"/>
  <c r="H57" i="2"/>
  <c r="I57" i="2"/>
  <c r="J57" i="2"/>
  <c r="K57" i="2"/>
  <c r="L57" i="2"/>
  <c r="M57" i="2"/>
  <c r="N57" i="2"/>
  <c r="O57" i="2"/>
  <c r="B173" i="2"/>
  <c r="C173" i="2"/>
  <c r="D173" i="2"/>
  <c r="E173" i="2"/>
  <c r="F173" i="2"/>
  <c r="G173" i="2"/>
  <c r="H173" i="2"/>
  <c r="I173" i="2"/>
  <c r="J173" i="2"/>
  <c r="K173" i="2"/>
  <c r="L173" i="2"/>
  <c r="M173" i="2"/>
  <c r="N173" i="2"/>
  <c r="O173" i="2"/>
  <c r="B1215" i="2"/>
  <c r="C1215" i="2"/>
  <c r="D1215" i="2"/>
  <c r="E1215" i="2"/>
  <c r="F1215" i="2"/>
  <c r="G1215" i="2"/>
  <c r="H1215" i="2"/>
  <c r="I1215" i="2"/>
  <c r="J1215" i="2"/>
  <c r="K1215" i="2"/>
  <c r="L1215" i="2"/>
  <c r="M1215" i="2"/>
  <c r="N1215" i="2"/>
  <c r="O1215" i="2"/>
  <c r="B1020" i="2"/>
  <c r="C1020" i="2"/>
  <c r="D1020" i="2"/>
  <c r="E1020" i="2"/>
  <c r="F1020" i="2"/>
  <c r="G1020" i="2"/>
  <c r="H1020" i="2"/>
  <c r="I1020" i="2"/>
  <c r="J1020" i="2"/>
  <c r="K1020" i="2"/>
  <c r="L1020" i="2"/>
  <c r="M1020" i="2"/>
  <c r="N1020" i="2"/>
  <c r="O1020" i="2"/>
  <c r="B11" i="2"/>
  <c r="C11" i="2"/>
  <c r="D11" i="2"/>
  <c r="E11" i="2"/>
  <c r="F11" i="2"/>
  <c r="G11" i="2"/>
  <c r="H11" i="2"/>
  <c r="I11" i="2"/>
  <c r="J11" i="2"/>
  <c r="K11" i="2"/>
  <c r="L11" i="2"/>
  <c r="M11" i="2"/>
  <c r="N11" i="2"/>
  <c r="O11" i="2"/>
  <c r="B573" i="2"/>
  <c r="C573" i="2"/>
  <c r="D573" i="2"/>
  <c r="E573" i="2"/>
  <c r="F573" i="2"/>
  <c r="G573" i="2"/>
  <c r="H573" i="2"/>
  <c r="I573" i="2"/>
  <c r="J573" i="2"/>
  <c r="K573" i="2"/>
  <c r="L573" i="2"/>
  <c r="M573" i="2"/>
  <c r="N573" i="2"/>
  <c r="O573" i="2"/>
  <c r="B471" i="2"/>
  <c r="C471" i="2"/>
  <c r="D471" i="2"/>
  <c r="E471" i="2"/>
  <c r="F471" i="2"/>
  <c r="G471" i="2"/>
  <c r="H471" i="2"/>
  <c r="I471" i="2"/>
  <c r="J471" i="2"/>
  <c r="K471" i="2"/>
  <c r="L471" i="2"/>
  <c r="M471" i="2"/>
  <c r="N471" i="2"/>
  <c r="O471" i="2"/>
  <c r="B306" i="2"/>
  <c r="C306" i="2"/>
  <c r="D306" i="2"/>
  <c r="E306" i="2"/>
  <c r="F306" i="2"/>
  <c r="G306" i="2"/>
  <c r="H306" i="2"/>
  <c r="I306" i="2"/>
  <c r="J306" i="2"/>
  <c r="K306" i="2"/>
  <c r="L306" i="2"/>
  <c r="M306" i="2"/>
  <c r="N306" i="2"/>
  <c r="O306" i="2"/>
  <c r="B422" i="2"/>
  <c r="C422" i="2"/>
  <c r="D422" i="2"/>
  <c r="E422" i="2"/>
  <c r="F422" i="2"/>
  <c r="G422" i="2"/>
  <c r="H422" i="2"/>
  <c r="I422" i="2"/>
  <c r="J422" i="2"/>
  <c r="K422" i="2"/>
  <c r="L422" i="2"/>
  <c r="M422" i="2"/>
  <c r="N422" i="2"/>
  <c r="O422" i="2"/>
  <c r="B321" i="2"/>
  <c r="C321" i="2"/>
  <c r="D321" i="2"/>
  <c r="E321" i="2"/>
  <c r="F321" i="2"/>
  <c r="G321" i="2"/>
  <c r="H321" i="2"/>
  <c r="I321" i="2"/>
  <c r="J321" i="2"/>
  <c r="K321" i="2"/>
  <c r="L321" i="2"/>
  <c r="M321" i="2"/>
  <c r="N321" i="2"/>
  <c r="O321" i="2"/>
  <c r="B1022" i="2"/>
  <c r="C1022" i="2"/>
  <c r="D1022" i="2"/>
  <c r="E1022" i="2"/>
  <c r="F1022" i="2"/>
  <c r="G1022" i="2"/>
  <c r="H1022" i="2"/>
  <c r="I1022" i="2"/>
  <c r="J1022" i="2"/>
  <c r="K1022" i="2"/>
  <c r="L1022" i="2"/>
  <c r="M1022" i="2"/>
  <c r="N1022" i="2"/>
  <c r="O1022" i="2"/>
  <c r="B788" i="2"/>
  <c r="C788" i="2"/>
  <c r="D788" i="2"/>
  <c r="E788" i="2"/>
  <c r="F788" i="2"/>
  <c r="G788" i="2"/>
  <c r="H788" i="2"/>
  <c r="I788" i="2"/>
  <c r="J788" i="2"/>
  <c r="K788" i="2"/>
  <c r="L788" i="2"/>
  <c r="M788" i="2"/>
  <c r="N788" i="2"/>
  <c r="O788" i="2"/>
  <c r="B28" i="2"/>
  <c r="C28" i="2"/>
  <c r="D28" i="2"/>
  <c r="E28" i="2"/>
  <c r="F28" i="2"/>
  <c r="G28" i="2"/>
  <c r="H28" i="2"/>
  <c r="I28" i="2"/>
  <c r="J28" i="2"/>
  <c r="K28" i="2"/>
  <c r="L28" i="2"/>
  <c r="M28" i="2"/>
  <c r="N28" i="2"/>
  <c r="O28" i="2"/>
  <c r="B435" i="2"/>
  <c r="C435" i="2"/>
  <c r="D435" i="2"/>
  <c r="E435" i="2"/>
  <c r="F435" i="2"/>
  <c r="G435" i="2"/>
  <c r="H435" i="2"/>
  <c r="I435" i="2"/>
  <c r="J435" i="2"/>
  <c r="K435" i="2"/>
  <c r="L435" i="2"/>
  <c r="M435" i="2"/>
  <c r="N435" i="2"/>
  <c r="O435" i="2"/>
  <c r="B470" i="2"/>
  <c r="C470" i="2"/>
  <c r="D470" i="2"/>
  <c r="E470" i="2"/>
  <c r="F470" i="2"/>
  <c r="G470" i="2"/>
  <c r="H470" i="2"/>
  <c r="I470" i="2"/>
  <c r="J470" i="2"/>
  <c r="K470" i="2"/>
  <c r="L470" i="2"/>
  <c r="M470" i="2"/>
  <c r="N470" i="2"/>
  <c r="O470" i="2"/>
  <c r="B635" i="2"/>
  <c r="C635" i="2"/>
  <c r="D635" i="2"/>
  <c r="E635" i="2"/>
  <c r="F635" i="2"/>
  <c r="G635" i="2"/>
  <c r="H635" i="2"/>
  <c r="I635" i="2"/>
  <c r="J635" i="2"/>
  <c r="K635" i="2"/>
  <c r="L635" i="2"/>
  <c r="M635" i="2"/>
  <c r="N635" i="2"/>
  <c r="O635" i="2"/>
  <c r="B434" i="2"/>
  <c r="C434" i="2"/>
  <c r="D434" i="2"/>
  <c r="E434" i="2"/>
  <c r="F434" i="2"/>
  <c r="G434" i="2"/>
  <c r="H434" i="2"/>
  <c r="I434" i="2"/>
  <c r="J434" i="2"/>
  <c r="K434" i="2"/>
  <c r="L434" i="2"/>
  <c r="M434" i="2"/>
  <c r="N434" i="2"/>
  <c r="O434" i="2"/>
  <c r="B214" i="2"/>
  <c r="C214" i="2"/>
  <c r="D214" i="2"/>
  <c r="E214" i="2"/>
  <c r="F214" i="2"/>
  <c r="G214" i="2"/>
  <c r="H214" i="2"/>
  <c r="I214" i="2"/>
  <c r="J214" i="2"/>
  <c r="K214" i="2"/>
  <c r="L214" i="2"/>
  <c r="M214" i="2"/>
  <c r="N214" i="2"/>
  <c r="O214" i="2"/>
  <c r="B399" i="2"/>
  <c r="D399" i="2"/>
  <c r="E399" i="2"/>
  <c r="F399" i="2"/>
  <c r="G399" i="2"/>
  <c r="H399" i="2"/>
  <c r="I399" i="2"/>
  <c r="J399" i="2"/>
  <c r="K399" i="2"/>
  <c r="L399" i="2"/>
  <c r="M399" i="2"/>
  <c r="N399" i="2"/>
  <c r="O399" i="2"/>
  <c r="B161" i="2"/>
  <c r="C161" i="2"/>
  <c r="D161" i="2"/>
  <c r="E161" i="2"/>
  <c r="F161" i="2"/>
  <c r="G161" i="2"/>
  <c r="H161" i="2"/>
  <c r="I161" i="2"/>
  <c r="J161" i="2"/>
  <c r="K161" i="2"/>
  <c r="L161" i="2"/>
  <c r="M161" i="2"/>
  <c r="N161" i="2"/>
  <c r="O161" i="2"/>
  <c r="B1134" i="2"/>
  <c r="C1134" i="2"/>
  <c r="D1134" i="2"/>
  <c r="E1134" i="2"/>
  <c r="F1134" i="2"/>
  <c r="G1134" i="2"/>
  <c r="H1134" i="2"/>
  <c r="I1134" i="2"/>
  <c r="J1134" i="2"/>
  <c r="K1134" i="2"/>
  <c r="L1134" i="2"/>
  <c r="M1134" i="2"/>
  <c r="N1134" i="2"/>
  <c r="O1134" i="2"/>
  <c r="B1132" i="2"/>
  <c r="C1132" i="2"/>
  <c r="D1132" i="2"/>
  <c r="E1132" i="2"/>
  <c r="F1132" i="2"/>
  <c r="G1132" i="2"/>
  <c r="H1132" i="2"/>
  <c r="I1132" i="2"/>
  <c r="J1132" i="2"/>
  <c r="K1132" i="2"/>
  <c r="L1132" i="2"/>
  <c r="M1132" i="2"/>
  <c r="N1132" i="2"/>
  <c r="O1132" i="2"/>
  <c r="B105" i="2"/>
  <c r="C105" i="2"/>
  <c r="D105" i="2"/>
  <c r="E105" i="2"/>
  <c r="F105" i="2"/>
  <c r="G105" i="2"/>
  <c r="H105" i="2"/>
  <c r="I105" i="2"/>
  <c r="J105" i="2"/>
  <c r="K105" i="2"/>
  <c r="L105" i="2"/>
  <c r="M105" i="2"/>
  <c r="N105" i="2"/>
  <c r="O105" i="2"/>
  <c r="B943" i="2"/>
  <c r="C943" i="2"/>
  <c r="D943" i="2"/>
  <c r="E943" i="2"/>
  <c r="F943" i="2"/>
  <c r="G943" i="2"/>
  <c r="H943" i="2"/>
  <c r="I943" i="2"/>
  <c r="J943" i="2"/>
  <c r="K943" i="2"/>
  <c r="L943" i="2"/>
  <c r="M943" i="2"/>
  <c r="N943" i="2"/>
  <c r="O943" i="2"/>
  <c r="B1224" i="2"/>
  <c r="C1224" i="2"/>
  <c r="D1224" i="2"/>
  <c r="E1224" i="2"/>
  <c r="F1224" i="2"/>
  <c r="G1224" i="2"/>
  <c r="H1224" i="2"/>
  <c r="I1224" i="2"/>
  <c r="J1224" i="2"/>
  <c r="K1224" i="2"/>
  <c r="L1224" i="2"/>
  <c r="M1224" i="2"/>
  <c r="N1224" i="2"/>
  <c r="O1224" i="2"/>
  <c r="B1089" i="2"/>
  <c r="C1089" i="2"/>
  <c r="D1089" i="2"/>
  <c r="E1089" i="2"/>
  <c r="F1089" i="2"/>
  <c r="G1089" i="2"/>
  <c r="H1089" i="2"/>
  <c r="I1089" i="2"/>
  <c r="J1089" i="2"/>
  <c r="K1089" i="2"/>
  <c r="L1089" i="2"/>
  <c r="M1089" i="2"/>
  <c r="N1089" i="2"/>
  <c r="O1089" i="2"/>
  <c r="B476" i="2"/>
  <c r="C476" i="2"/>
  <c r="D476" i="2"/>
  <c r="E476" i="2"/>
  <c r="F476" i="2"/>
  <c r="G476" i="2"/>
  <c r="H476" i="2"/>
  <c r="I476" i="2"/>
  <c r="J476" i="2"/>
  <c r="K476" i="2"/>
  <c r="L476" i="2"/>
  <c r="M476" i="2"/>
  <c r="N476" i="2"/>
  <c r="O476" i="2"/>
  <c r="B1115" i="2"/>
  <c r="C1115" i="2"/>
  <c r="D1115" i="2"/>
  <c r="E1115" i="2"/>
  <c r="F1115" i="2"/>
  <c r="G1115" i="2"/>
  <c r="H1115" i="2"/>
  <c r="I1115" i="2"/>
  <c r="J1115" i="2"/>
  <c r="K1115" i="2"/>
  <c r="L1115" i="2"/>
  <c r="M1115" i="2"/>
  <c r="N1115" i="2"/>
  <c r="O1115" i="2"/>
  <c r="B597" i="2"/>
  <c r="C597" i="2"/>
  <c r="D597" i="2"/>
  <c r="E597" i="2"/>
  <c r="F597" i="2"/>
  <c r="G597" i="2"/>
  <c r="H597" i="2"/>
  <c r="I597" i="2"/>
  <c r="J597" i="2"/>
  <c r="K597" i="2"/>
  <c r="L597" i="2"/>
  <c r="M597" i="2"/>
  <c r="N597" i="2"/>
  <c r="O597" i="2"/>
  <c r="B26" i="2"/>
  <c r="C26" i="2"/>
  <c r="D26" i="2"/>
  <c r="E26" i="2"/>
  <c r="F26" i="2"/>
  <c r="G26" i="2"/>
  <c r="H26" i="2"/>
  <c r="I26" i="2"/>
  <c r="J26" i="2"/>
  <c r="K26" i="2"/>
  <c r="L26" i="2"/>
  <c r="M26" i="2"/>
  <c r="N26" i="2"/>
  <c r="O26" i="2"/>
  <c r="B709" i="2"/>
  <c r="C709" i="2"/>
  <c r="D709" i="2"/>
  <c r="E709" i="2"/>
  <c r="F709" i="2"/>
  <c r="G709" i="2"/>
  <c r="H709" i="2"/>
  <c r="I709" i="2"/>
  <c r="J709" i="2"/>
  <c r="K709" i="2"/>
  <c r="L709" i="2"/>
  <c r="M709" i="2"/>
  <c r="N709" i="2"/>
  <c r="O709" i="2"/>
  <c r="B349" i="2"/>
  <c r="C349" i="2"/>
  <c r="D349" i="2"/>
  <c r="E349" i="2"/>
  <c r="F349" i="2"/>
  <c r="G349" i="2"/>
  <c r="H349" i="2"/>
  <c r="I349" i="2"/>
  <c r="J349" i="2"/>
  <c r="K349" i="2"/>
  <c r="L349" i="2"/>
  <c r="M349" i="2"/>
  <c r="N349" i="2"/>
  <c r="O349" i="2"/>
  <c r="B869" i="2"/>
  <c r="C869" i="2"/>
  <c r="D869" i="2"/>
  <c r="E869" i="2"/>
  <c r="F869" i="2"/>
  <c r="G869" i="2"/>
  <c r="H869" i="2"/>
  <c r="I869" i="2"/>
  <c r="J869" i="2"/>
  <c r="K869" i="2"/>
  <c r="L869" i="2"/>
  <c r="M869" i="2"/>
  <c r="N869" i="2"/>
  <c r="O869" i="2"/>
  <c r="B746" i="2"/>
  <c r="C746" i="2"/>
  <c r="D746" i="2"/>
  <c r="E746" i="2"/>
  <c r="F746" i="2"/>
  <c r="G746" i="2"/>
  <c r="H746" i="2"/>
  <c r="I746" i="2"/>
  <c r="J746" i="2"/>
  <c r="K746" i="2"/>
  <c r="L746" i="2"/>
  <c r="M746" i="2"/>
  <c r="N746" i="2"/>
  <c r="O746" i="2"/>
  <c r="B235" i="2"/>
  <c r="C235" i="2"/>
  <c r="D235" i="2"/>
  <c r="E235" i="2"/>
  <c r="F235" i="2"/>
  <c r="G235" i="2"/>
  <c r="H235" i="2"/>
  <c r="I235" i="2"/>
  <c r="J235" i="2"/>
  <c r="K235" i="2"/>
  <c r="L235" i="2"/>
  <c r="M235" i="2"/>
  <c r="N235" i="2"/>
  <c r="O235" i="2"/>
  <c r="B164" i="2"/>
  <c r="C164" i="2"/>
  <c r="D164" i="2"/>
  <c r="E164" i="2"/>
  <c r="F164" i="2"/>
  <c r="G164" i="2"/>
  <c r="H164" i="2"/>
  <c r="I164" i="2"/>
  <c r="J164" i="2"/>
  <c r="K164" i="2"/>
  <c r="L164" i="2"/>
  <c r="M164" i="2"/>
  <c r="N164" i="2"/>
  <c r="O164" i="2"/>
  <c r="B280" i="2"/>
  <c r="C280" i="2"/>
  <c r="D280" i="2"/>
  <c r="E280" i="2"/>
  <c r="F280" i="2"/>
  <c r="G280" i="2"/>
  <c r="H280" i="2"/>
  <c r="I280" i="2"/>
  <c r="J280" i="2"/>
  <c r="K280" i="2"/>
  <c r="L280" i="2"/>
  <c r="M280" i="2"/>
  <c r="N280" i="2"/>
  <c r="O280" i="2"/>
  <c r="B906" i="2"/>
  <c r="C906" i="2"/>
  <c r="D906" i="2"/>
  <c r="E906" i="2"/>
  <c r="F906" i="2"/>
  <c r="G906" i="2"/>
  <c r="H906" i="2"/>
  <c r="I906" i="2"/>
  <c r="J906" i="2"/>
  <c r="K906" i="2"/>
  <c r="L906" i="2"/>
  <c r="M906" i="2"/>
  <c r="N906" i="2"/>
  <c r="O906" i="2"/>
  <c r="B101" i="2"/>
  <c r="C101" i="2"/>
  <c r="D101" i="2"/>
  <c r="E101" i="2"/>
  <c r="F101" i="2"/>
  <c r="G101" i="2"/>
  <c r="H101" i="2"/>
  <c r="I101" i="2"/>
  <c r="J101" i="2"/>
  <c r="K101" i="2"/>
  <c r="L101" i="2"/>
  <c r="M101" i="2"/>
  <c r="N101" i="2"/>
  <c r="O101" i="2"/>
  <c r="B512" i="2"/>
  <c r="C512" i="2"/>
  <c r="D512" i="2"/>
  <c r="E512" i="2"/>
  <c r="F512" i="2"/>
  <c r="G512" i="2"/>
  <c r="H512" i="2"/>
  <c r="I512" i="2"/>
  <c r="J512" i="2"/>
  <c r="K512" i="2"/>
  <c r="L512" i="2"/>
  <c r="M512" i="2"/>
  <c r="N512" i="2"/>
  <c r="O512" i="2"/>
  <c r="B312" i="2"/>
  <c r="C312" i="2"/>
  <c r="D312" i="2"/>
  <c r="E312" i="2"/>
  <c r="F312" i="2"/>
  <c r="G312" i="2"/>
  <c r="H312" i="2"/>
  <c r="I312" i="2"/>
  <c r="J312" i="2"/>
  <c r="K312" i="2"/>
  <c r="L312" i="2"/>
  <c r="M312" i="2"/>
  <c r="N312" i="2"/>
  <c r="O312" i="2"/>
  <c r="B229" i="2"/>
  <c r="C229" i="2"/>
  <c r="D229" i="2"/>
  <c r="E229" i="2"/>
  <c r="F229" i="2"/>
  <c r="G229" i="2"/>
  <c r="H229" i="2"/>
  <c r="I229" i="2"/>
  <c r="J229" i="2"/>
  <c r="K229" i="2"/>
  <c r="L229" i="2"/>
  <c r="M229" i="2"/>
  <c r="N229" i="2"/>
  <c r="O229" i="2"/>
  <c r="B851" i="2"/>
  <c r="C851" i="2"/>
  <c r="D851" i="2"/>
  <c r="E851" i="2"/>
  <c r="F851" i="2"/>
  <c r="G851" i="2"/>
  <c r="H851" i="2"/>
  <c r="I851" i="2"/>
  <c r="J851" i="2"/>
  <c r="K851" i="2"/>
  <c r="L851" i="2"/>
  <c r="M851" i="2"/>
  <c r="N851" i="2"/>
  <c r="O851" i="2"/>
  <c r="B492" i="2"/>
  <c r="C492" i="2"/>
  <c r="D492" i="2"/>
  <c r="E492" i="2"/>
  <c r="F492" i="2"/>
  <c r="G492" i="2"/>
  <c r="H492" i="2"/>
  <c r="I492" i="2"/>
  <c r="J492" i="2"/>
  <c r="K492" i="2"/>
  <c r="L492" i="2"/>
  <c r="M492" i="2"/>
  <c r="N492" i="2"/>
  <c r="O492" i="2"/>
  <c r="B653" i="2"/>
  <c r="C653" i="2"/>
  <c r="D653" i="2"/>
  <c r="E653" i="2"/>
  <c r="F653" i="2"/>
  <c r="G653" i="2"/>
  <c r="H653" i="2"/>
  <c r="I653" i="2"/>
  <c r="J653" i="2"/>
  <c r="K653" i="2"/>
  <c r="L653" i="2"/>
  <c r="M653" i="2"/>
  <c r="N653" i="2"/>
  <c r="O653" i="2"/>
  <c r="B524" i="2"/>
  <c r="C524" i="2"/>
  <c r="D524" i="2"/>
  <c r="E524" i="2"/>
  <c r="F524" i="2"/>
  <c r="G524" i="2"/>
  <c r="H524" i="2"/>
  <c r="I524" i="2"/>
  <c r="J524" i="2"/>
  <c r="K524" i="2"/>
  <c r="L524" i="2"/>
  <c r="M524" i="2"/>
  <c r="N524" i="2"/>
  <c r="O524" i="2"/>
  <c r="B567" i="2"/>
  <c r="C567" i="2"/>
  <c r="D567" i="2"/>
  <c r="E567" i="2"/>
  <c r="F567" i="2"/>
  <c r="G567" i="2"/>
  <c r="H567" i="2"/>
  <c r="I567" i="2"/>
  <c r="J567" i="2"/>
  <c r="K567" i="2"/>
  <c r="L567" i="2"/>
  <c r="M567" i="2"/>
  <c r="N567" i="2"/>
  <c r="O567" i="2"/>
  <c r="B882" i="2"/>
  <c r="C882" i="2"/>
  <c r="D882" i="2"/>
  <c r="E882" i="2"/>
  <c r="F882" i="2"/>
  <c r="G882" i="2"/>
  <c r="H882" i="2"/>
  <c r="I882" i="2"/>
  <c r="J882" i="2"/>
  <c r="K882" i="2"/>
  <c r="L882" i="2"/>
  <c r="M882" i="2"/>
  <c r="N882" i="2"/>
  <c r="O882" i="2"/>
  <c r="B1149" i="2"/>
  <c r="C1149" i="2"/>
  <c r="D1149" i="2"/>
  <c r="E1149" i="2"/>
  <c r="F1149" i="2"/>
  <c r="G1149" i="2"/>
  <c r="H1149" i="2"/>
  <c r="I1149" i="2"/>
  <c r="J1149" i="2"/>
  <c r="K1149" i="2"/>
  <c r="L1149" i="2"/>
  <c r="M1149" i="2"/>
  <c r="N1149" i="2"/>
  <c r="O1149" i="2"/>
  <c r="B1080" i="2"/>
  <c r="C1080" i="2"/>
  <c r="D1080" i="2"/>
  <c r="E1080" i="2"/>
  <c r="F1080" i="2"/>
  <c r="G1080" i="2"/>
  <c r="H1080" i="2"/>
  <c r="I1080" i="2"/>
  <c r="J1080" i="2"/>
  <c r="K1080" i="2"/>
  <c r="L1080" i="2"/>
  <c r="M1080" i="2"/>
  <c r="N1080" i="2"/>
  <c r="O1080" i="2"/>
  <c r="B527" i="2"/>
  <c r="C527" i="2"/>
  <c r="D527" i="2"/>
  <c r="E527" i="2"/>
  <c r="F527" i="2"/>
  <c r="G527" i="2"/>
  <c r="H527" i="2"/>
  <c r="I527" i="2"/>
  <c r="J527" i="2"/>
  <c r="K527" i="2"/>
  <c r="L527" i="2"/>
  <c r="M527" i="2"/>
  <c r="N527" i="2"/>
  <c r="O527" i="2"/>
  <c r="B970" i="2"/>
  <c r="C970" i="2"/>
  <c r="D970" i="2"/>
  <c r="E970" i="2"/>
  <c r="F970" i="2"/>
  <c r="G970" i="2"/>
  <c r="H970" i="2"/>
  <c r="I970" i="2"/>
  <c r="J970" i="2"/>
  <c r="K970" i="2"/>
  <c r="L970" i="2"/>
  <c r="M970" i="2"/>
  <c r="N970" i="2"/>
  <c r="O970" i="2"/>
  <c r="B984" i="2"/>
  <c r="C984" i="2"/>
  <c r="D984" i="2"/>
  <c r="E984" i="2"/>
  <c r="F984" i="2"/>
  <c r="G984" i="2"/>
  <c r="H984" i="2"/>
  <c r="I984" i="2"/>
  <c r="J984" i="2"/>
  <c r="K984" i="2"/>
  <c r="L984" i="2"/>
  <c r="M984" i="2"/>
  <c r="N984" i="2"/>
  <c r="O984" i="2"/>
  <c r="B1333" i="2"/>
  <c r="C1333" i="2"/>
  <c r="D1333" i="2"/>
  <c r="E1333" i="2"/>
  <c r="F1333" i="2"/>
  <c r="G1333" i="2"/>
  <c r="H1333" i="2"/>
  <c r="I1333" i="2"/>
  <c r="J1333" i="2"/>
  <c r="K1333" i="2"/>
  <c r="L1333" i="2"/>
  <c r="M1333" i="2"/>
  <c r="N1333" i="2"/>
  <c r="O1333" i="2"/>
  <c r="B1039" i="2"/>
  <c r="C1039" i="2"/>
  <c r="D1039" i="2"/>
  <c r="E1039" i="2"/>
  <c r="F1039" i="2"/>
  <c r="G1039" i="2"/>
  <c r="H1039" i="2"/>
  <c r="I1039" i="2"/>
  <c r="J1039" i="2"/>
  <c r="K1039" i="2"/>
  <c r="L1039" i="2"/>
  <c r="M1039" i="2"/>
  <c r="N1039" i="2"/>
  <c r="O1039" i="2"/>
  <c r="B868" i="2"/>
  <c r="C868" i="2"/>
  <c r="D868" i="2"/>
  <c r="E868" i="2"/>
  <c r="F868" i="2"/>
  <c r="G868" i="2"/>
  <c r="H868" i="2"/>
  <c r="I868" i="2"/>
  <c r="J868" i="2"/>
  <c r="K868" i="2"/>
  <c r="L868" i="2"/>
  <c r="M868" i="2"/>
  <c r="N868" i="2"/>
  <c r="O868" i="2"/>
  <c r="B854" i="2"/>
  <c r="C854" i="2"/>
  <c r="D854" i="2"/>
  <c r="E854" i="2"/>
  <c r="F854" i="2"/>
  <c r="G854" i="2"/>
  <c r="H854" i="2"/>
  <c r="I854" i="2"/>
  <c r="J854" i="2"/>
  <c r="K854" i="2"/>
  <c r="L854" i="2"/>
  <c r="M854" i="2"/>
  <c r="N854" i="2"/>
  <c r="O854" i="2"/>
  <c r="B616" i="2"/>
  <c r="C616" i="2"/>
  <c r="D616" i="2"/>
  <c r="E616" i="2"/>
  <c r="F616" i="2"/>
  <c r="G616" i="2"/>
  <c r="H616" i="2"/>
  <c r="I616" i="2"/>
  <c r="J616" i="2"/>
  <c r="K616" i="2"/>
  <c r="L616" i="2"/>
  <c r="M616" i="2"/>
  <c r="N616" i="2"/>
  <c r="O616" i="2"/>
  <c r="B1350" i="2"/>
  <c r="C1350" i="2"/>
  <c r="D1350" i="2"/>
  <c r="E1350" i="2"/>
  <c r="F1350" i="2"/>
  <c r="G1350" i="2"/>
  <c r="H1350" i="2"/>
  <c r="I1350" i="2"/>
  <c r="J1350" i="2"/>
  <c r="K1350" i="2"/>
  <c r="L1350" i="2"/>
  <c r="M1350" i="2"/>
  <c r="N1350" i="2"/>
  <c r="O1350" i="2"/>
  <c r="B626" i="2"/>
  <c r="C626" i="2"/>
  <c r="D626" i="2"/>
  <c r="E626" i="2"/>
  <c r="F626" i="2"/>
  <c r="G626" i="2"/>
  <c r="H626" i="2"/>
  <c r="I626" i="2"/>
  <c r="J626" i="2"/>
  <c r="K626" i="2"/>
  <c r="L626" i="2"/>
  <c r="M626" i="2"/>
  <c r="N626" i="2"/>
  <c r="O626" i="2"/>
  <c r="B1278" i="2"/>
  <c r="C1278" i="2"/>
  <c r="D1278" i="2"/>
  <c r="E1278" i="2"/>
  <c r="F1278" i="2"/>
  <c r="G1278" i="2"/>
  <c r="H1278" i="2"/>
  <c r="I1278" i="2"/>
  <c r="J1278" i="2"/>
  <c r="K1278" i="2"/>
  <c r="L1278" i="2"/>
  <c r="M1278" i="2"/>
  <c r="N1278" i="2"/>
  <c r="O1278" i="2"/>
  <c r="B455" i="2"/>
  <c r="C455" i="2"/>
  <c r="D455" i="2"/>
  <c r="E455" i="2"/>
  <c r="F455" i="2"/>
  <c r="G455" i="2"/>
  <c r="H455" i="2"/>
  <c r="I455" i="2"/>
  <c r="J455" i="2"/>
  <c r="K455" i="2"/>
  <c r="L455" i="2"/>
  <c r="M455" i="2"/>
  <c r="N455" i="2"/>
  <c r="O455" i="2"/>
  <c r="B1339" i="2"/>
  <c r="C1339" i="2"/>
  <c r="D1339" i="2"/>
  <c r="E1339" i="2"/>
  <c r="F1339" i="2"/>
  <c r="G1339" i="2"/>
  <c r="H1339" i="2"/>
  <c r="I1339" i="2"/>
  <c r="J1339" i="2"/>
  <c r="K1339" i="2"/>
  <c r="L1339" i="2"/>
  <c r="M1339" i="2"/>
  <c r="N1339" i="2"/>
  <c r="O1339" i="2"/>
  <c r="B1261" i="2"/>
  <c r="C1261" i="2"/>
  <c r="D1261" i="2"/>
  <c r="E1261" i="2"/>
  <c r="F1261" i="2"/>
  <c r="G1261" i="2"/>
  <c r="H1261" i="2"/>
  <c r="I1261" i="2"/>
  <c r="J1261" i="2"/>
  <c r="K1261" i="2"/>
  <c r="L1261" i="2"/>
  <c r="M1261" i="2"/>
  <c r="N1261" i="2"/>
  <c r="O1261" i="2"/>
  <c r="B580" i="2"/>
  <c r="C580" i="2"/>
  <c r="D580" i="2"/>
  <c r="E580" i="2"/>
  <c r="F580" i="2"/>
  <c r="G580" i="2"/>
  <c r="H580" i="2"/>
  <c r="I580" i="2"/>
  <c r="J580" i="2"/>
  <c r="K580" i="2"/>
  <c r="L580" i="2"/>
  <c r="M580" i="2"/>
  <c r="N580" i="2"/>
  <c r="O580" i="2"/>
  <c r="B615" i="2"/>
  <c r="C615" i="2"/>
  <c r="D615" i="2"/>
  <c r="E615" i="2"/>
  <c r="F615" i="2"/>
  <c r="G615" i="2"/>
  <c r="H615" i="2"/>
  <c r="I615" i="2"/>
  <c r="J615" i="2"/>
  <c r="K615" i="2"/>
  <c r="L615" i="2"/>
  <c r="M615" i="2"/>
  <c r="N615" i="2"/>
  <c r="O615" i="2"/>
  <c r="B1054" i="2"/>
  <c r="C1054" i="2"/>
  <c r="D1054" i="2"/>
  <c r="E1054" i="2"/>
  <c r="F1054" i="2"/>
  <c r="G1054" i="2"/>
  <c r="H1054" i="2"/>
  <c r="I1054" i="2"/>
  <c r="J1054" i="2"/>
  <c r="K1054" i="2"/>
  <c r="L1054" i="2"/>
  <c r="M1054" i="2"/>
  <c r="N1054" i="2"/>
  <c r="O1054" i="2"/>
  <c r="B118" i="2"/>
  <c r="C118" i="2"/>
  <c r="D118" i="2"/>
  <c r="E118" i="2"/>
  <c r="F118" i="2"/>
  <c r="G118" i="2"/>
  <c r="H118" i="2"/>
  <c r="I118" i="2"/>
  <c r="J118" i="2"/>
  <c r="K118" i="2"/>
  <c r="L118" i="2"/>
  <c r="M118" i="2"/>
  <c r="N118" i="2"/>
  <c r="O118" i="2"/>
  <c r="B530" i="2"/>
  <c r="C530" i="2"/>
  <c r="D530" i="2"/>
  <c r="E530" i="2"/>
  <c r="F530" i="2"/>
  <c r="G530" i="2"/>
  <c r="H530" i="2"/>
  <c r="I530" i="2"/>
  <c r="J530" i="2"/>
  <c r="K530" i="2"/>
  <c r="L530" i="2"/>
  <c r="M530" i="2"/>
  <c r="N530" i="2"/>
  <c r="O530" i="2"/>
  <c r="B212" i="2"/>
  <c r="C212" i="2"/>
  <c r="D212" i="2"/>
  <c r="E212" i="2"/>
  <c r="F212" i="2"/>
  <c r="G212" i="2"/>
  <c r="H212" i="2"/>
  <c r="I212" i="2"/>
  <c r="J212" i="2"/>
  <c r="K212" i="2"/>
  <c r="L212" i="2"/>
  <c r="M212" i="2"/>
  <c r="N212" i="2"/>
  <c r="O212" i="2"/>
  <c r="B59" i="2"/>
  <c r="C59" i="2"/>
  <c r="D59" i="2"/>
  <c r="E59" i="2"/>
  <c r="F59" i="2"/>
  <c r="G59" i="2"/>
  <c r="H59" i="2"/>
  <c r="I59" i="2"/>
  <c r="J59" i="2"/>
  <c r="K59" i="2"/>
  <c r="L59" i="2"/>
  <c r="M59" i="2"/>
  <c r="N59" i="2"/>
  <c r="O59" i="2"/>
  <c r="B1273" i="2"/>
  <c r="C1273" i="2"/>
  <c r="D1273" i="2"/>
  <c r="E1273" i="2"/>
  <c r="F1273" i="2"/>
  <c r="G1273" i="2"/>
  <c r="H1273" i="2"/>
  <c r="I1273" i="2"/>
  <c r="J1273" i="2"/>
  <c r="K1273" i="2"/>
  <c r="L1273" i="2"/>
  <c r="M1273" i="2"/>
  <c r="N1273" i="2"/>
  <c r="O1273" i="2"/>
  <c r="B462" i="2"/>
  <c r="C462" i="2"/>
  <c r="D462" i="2"/>
  <c r="E462" i="2"/>
  <c r="F462" i="2"/>
  <c r="G462" i="2"/>
  <c r="H462" i="2"/>
  <c r="I462" i="2"/>
  <c r="J462" i="2"/>
  <c r="K462" i="2"/>
  <c r="L462" i="2"/>
  <c r="M462" i="2"/>
  <c r="N462" i="2"/>
  <c r="O462" i="2"/>
  <c r="B1325" i="2"/>
  <c r="C1325" i="2"/>
  <c r="D1325" i="2"/>
  <c r="E1325" i="2"/>
  <c r="F1325" i="2"/>
  <c r="G1325" i="2"/>
  <c r="H1325" i="2"/>
  <c r="I1325" i="2"/>
  <c r="J1325" i="2"/>
  <c r="K1325" i="2"/>
  <c r="L1325" i="2"/>
  <c r="M1325" i="2"/>
  <c r="N1325" i="2"/>
  <c r="O1325" i="2"/>
  <c r="B116" i="2"/>
  <c r="C116" i="2"/>
  <c r="D116" i="2"/>
  <c r="E116" i="2"/>
  <c r="F116" i="2"/>
  <c r="G116" i="2"/>
  <c r="H116" i="2"/>
  <c r="I116" i="2"/>
  <c r="J116" i="2"/>
  <c r="K116" i="2"/>
  <c r="L116" i="2"/>
  <c r="M116" i="2"/>
  <c r="N116" i="2"/>
  <c r="O116" i="2"/>
  <c r="B1107" i="2"/>
  <c r="C1107" i="2"/>
  <c r="D1107" i="2"/>
  <c r="E1107" i="2"/>
  <c r="F1107" i="2"/>
  <c r="G1107" i="2"/>
  <c r="H1107" i="2"/>
  <c r="I1107" i="2"/>
  <c r="J1107" i="2"/>
  <c r="K1107" i="2"/>
  <c r="L1107" i="2"/>
  <c r="M1107" i="2"/>
  <c r="N1107" i="2"/>
  <c r="O1107" i="2"/>
  <c r="B522" i="2"/>
  <c r="C522" i="2"/>
  <c r="D522" i="2"/>
  <c r="E522" i="2"/>
  <c r="F522" i="2"/>
  <c r="G522" i="2"/>
  <c r="H522" i="2"/>
  <c r="I522" i="2"/>
  <c r="J522" i="2"/>
  <c r="K522" i="2"/>
  <c r="L522" i="2"/>
  <c r="M522" i="2"/>
  <c r="N522" i="2"/>
  <c r="O522" i="2"/>
  <c r="B658" i="2"/>
  <c r="C658" i="2"/>
  <c r="D658" i="2"/>
  <c r="E658" i="2"/>
  <c r="F658" i="2"/>
  <c r="G658" i="2"/>
  <c r="H658" i="2"/>
  <c r="I658" i="2"/>
  <c r="J658" i="2"/>
  <c r="K658" i="2"/>
  <c r="L658" i="2"/>
  <c r="M658" i="2"/>
  <c r="N658" i="2"/>
  <c r="O658" i="2"/>
  <c r="B157" i="2"/>
  <c r="C157" i="2"/>
  <c r="D157" i="2"/>
  <c r="E157" i="2"/>
  <c r="F157" i="2"/>
  <c r="G157" i="2"/>
  <c r="H157" i="2"/>
  <c r="I157" i="2"/>
  <c r="J157" i="2"/>
  <c r="K157" i="2"/>
  <c r="L157" i="2"/>
  <c r="M157" i="2"/>
  <c r="N157" i="2"/>
  <c r="O157" i="2"/>
  <c r="B89" i="2"/>
  <c r="C89" i="2"/>
  <c r="D89" i="2"/>
  <c r="E89" i="2"/>
  <c r="F89" i="2"/>
  <c r="G89" i="2"/>
  <c r="H89" i="2"/>
  <c r="I89" i="2"/>
  <c r="J89" i="2"/>
  <c r="K89" i="2"/>
  <c r="L89" i="2"/>
  <c r="M89" i="2"/>
  <c r="N89" i="2"/>
  <c r="O89" i="2"/>
  <c r="B438" i="2"/>
  <c r="C438" i="2"/>
  <c r="D438" i="2"/>
  <c r="E438" i="2"/>
  <c r="F438" i="2"/>
  <c r="G438" i="2"/>
  <c r="H438" i="2"/>
  <c r="I438" i="2"/>
  <c r="J438" i="2"/>
  <c r="K438" i="2"/>
  <c r="L438" i="2"/>
  <c r="M438" i="2"/>
  <c r="N438" i="2"/>
  <c r="O438" i="2"/>
  <c r="B431" i="2"/>
  <c r="C431" i="2"/>
  <c r="D431" i="2"/>
  <c r="E431" i="2"/>
  <c r="F431" i="2"/>
  <c r="G431" i="2"/>
  <c r="H431" i="2"/>
  <c r="I431" i="2"/>
  <c r="J431" i="2"/>
  <c r="K431" i="2"/>
  <c r="L431" i="2"/>
  <c r="M431" i="2"/>
  <c r="N431" i="2"/>
  <c r="O431" i="2"/>
  <c r="B1111" i="2"/>
  <c r="C1111" i="2"/>
  <c r="D1111" i="2"/>
  <c r="E1111" i="2"/>
  <c r="F1111" i="2"/>
  <c r="G1111" i="2"/>
  <c r="H1111" i="2"/>
  <c r="I1111" i="2"/>
  <c r="J1111" i="2"/>
  <c r="K1111" i="2"/>
  <c r="L1111" i="2"/>
  <c r="M1111" i="2"/>
  <c r="N1111" i="2"/>
  <c r="O1111" i="2"/>
  <c r="B21" i="2"/>
  <c r="C21" i="2"/>
  <c r="D21" i="2"/>
  <c r="E21" i="2"/>
  <c r="F21" i="2"/>
  <c r="G21" i="2"/>
  <c r="H21" i="2"/>
  <c r="I21" i="2"/>
  <c r="J21" i="2"/>
  <c r="K21" i="2"/>
  <c r="L21" i="2"/>
  <c r="M21" i="2"/>
  <c r="N21" i="2"/>
  <c r="O21" i="2"/>
  <c r="B388" i="2"/>
  <c r="C388" i="2"/>
  <c r="D388" i="2"/>
  <c r="E388" i="2"/>
  <c r="F388" i="2"/>
  <c r="G388" i="2"/>
  <c r="H388" i="2"/>
  <c r="I388" i="2"/>
  <c r="J388" i="2"/>
  <c r="K388" i="2"/>
  <c r="L388" i="2"/>
  <c r="M388" i="2"/>
  <c r="N388" i="2"/>
  <c r="O388" i="2"/>
  <c r="B1150" i="2"/>
  <c r="C1150" i="2"/>
  <c r="D1150" i="2"/>
  <c r="E1150" i="2"/>
  <c r="F1150" i="2"/>
  <c r="G1150" i="2"/>
  <c r="H1150" i="2"/>
  <c r="I1150" i="2"/>
  <c r="J1150" i="2"/>
  <c r="K1150" i="2"/>
  <c r="L1150" i="2"/>
  <c r="M1150" i="2"/>
  <c r="N1150" i="2"/>
  <c r="O1150" i="2"/>
  <c r="B153" i="2"/>
  <c r="C153" i="2"/>
  <c r="D153" i="2"/>
  <c r="E153" i="2"/>
  <c r="F153" i="2"/>
  <c r="G153" i="2"/>
  <c r="H153" i="2"/>
  <c r="I153" i="2"/>
  <c r="J153" i="2"/>
  <c r="K153" i="2"/>
  <c r="L153" i="2"/>
  <c r="M153" i="2"/>
  <c r="N153" i="2"/>
  <c r="O153" i="2"/>
  <c r="B281" i="2"/>
  <c r="C281" i="2"/>
  <c r="D281" i="2"/>
  <c r="E281" i="2"/>
  <c r="F281" i="2"/>
  <c r="G281" i="2"/>
  <c r="H281" i="2"/>
  <c r="I281" i="2"/>
  <c r="J281" i="2"/>
  <c r="K281" i="2"/>
  <c r="L281" i="2"/>
  <c r="M281" i="2"/>
  <c r="N281" i="2"/>
  <c r="O281" i="2"/>
  <c r="B210" i="2"/>
  <c r="C210" i="2"/>
  <c r="D210" i="2"/>
  <c r="E210" i="2"/>
  <c r="F210" i="2"/>
  <c r="G210" i="2"/>
  <c r="H210" i="2"/>
  <c r="I210" i="2"/>
  <c r="J210" i="2"/>
  <c r="K210" i="2"/>
  <c r="L210" i="2"/>
  <c r="M210" i="2"/>
  <c r="N210" i="2"/>
  <c r="O210" i="2"/>
  <c r="B1290" i="2"/>
  <c r="C1290" i="2"/>
  <c r="D1290" i="2"/>
  <c r="E1290" i="2"/>
  <c r="F1290" i="2"/>
  <c r="G1290" i="2"/>
  <c r="H1290" i="2"/>
  <c r="I1290" i="2"/>
  <c r="J1290" i="2"/>
  <c r="K1290" i="2"/>
  <c r="L1290" i="2"/>
  <c r="M1290" i="2"/>
  <c r="N1290" i="2"/>
  <c r="O1290" i="2"/>
  <c r="B1177" i="2"/>
  <c r="C1177" i="2"/>
  <c r="D1177" i="2"/>
  <c r="E1177" i="2"/>
  <c r="F1177" i="2"/>
  <c r="G1177" i="2"/>
  <c r="H1177" i="2"/>
  <c r="I1177" i="2"/>
  <c r="J1177" i="2"/>
  <c r="K1177" i="2"/>
  <c r="L1177" i="2"/>
  <c r="M1177" i="2"/>
  <c r="N1177" i="2"/>
  <c r="O1177" i="2"/>
  <c r="B1017" i="2"/>
  <c r="C1017" i="2"/>
  <c r="D1017" i="2"/>
  <c r="E1017" i="2"/>
  <c r="F1017" i="2"/>
  <c r="G1017" i="2"/>
  <c r="H1017" i="2"/>
  <c r="I1017" i="2"/>
  <c r="J1017" i="2"/>
  <c r="K1017" i="2"/>
  <c r="L1017" i="2"/>
  <c r="M1017" i="2"/>
  <c r="N1017" i="2"/>
  <c r="O1017" i="2"/>
  <c r="B1223" i="2"/>
  <c r="C1223" i="2"/>
  <c r="D1223" i="2"/>
  <c r="E1223" i="2"/>
  <c r="F1223" i="2"/>
  <c r="G1223" i="2"/>
  <c r="H1223" i="2"/>
  <c r="I1223" i="2"/>
  <c r="J1223" i="2"/>
  <c r="K1223" i="2"/>
  <c r="L1223" i="2"/>
  <c r="M1223" i="2"/>
  <c r="N1223" i="2"/>
  <c r="O1223" i="2"/>
  <c r="B505" i="2"/>
  <c r="C505" i="2"/>
  <c r="D505" i="2"/>
  <c r="E505" i="2"/>
  <c r="F505" i="2"/>
  <c r="G505" i="2"/>
  <c r="H505" i="2"/>
  <c r="I505" i="2"/>
  <c r="J505" i="2"/>
  <c r="K505" i="2"/>
  <c r="L505" i="2"/>
  <c r="M505" i="2"/>
  <c r="N505" i="2"/>
  <c r="O505" i="2"/>
  <c r="B39" i="2"/>
  <c r="C39" i="2"/>
  <c r="D39" i="2"/>
  <c r="E39" i="2"/>
  <c r="F39" i="2"/>
  <c r="G39" i="2"/>
  <c r="H39" i="2"/>
  <c r="I39" i="2"/>
  <c r="J39" i="2"/>
  <c r="K39" i="2"/>
  <c r="L39" i="2"/>
  <c r="M39" i="2"/>
  <c r="N39" i="2"/>
  <c r="O39" i="2"/>
  <c r="B1056" i="2"/>
  <c r="C1056" i="2"/>
  <c r="D1056" i="2"/>
  <c r="E1056" i="2"/>
  <c r="F1056" i="2"/>
  <c r="G1056" i="2"/>
  <c r="H1056" i="2"/>
  <c r="I1056" i="2"/>
  <c r="J1056" i="2"/>
  <c r="K1056" i="2"/>
  <c r="L1056" i="2"/>
  <c r="M1056" i="2"/>
  <c r="N1056" i="2"/>
  <c r="O1056" i="2"/>
  <c r="B1359" i="2"/>
  <c r="C1359" i="2"/>
  <c r="D1359" i="2"/>
  <c r="E1359" i="2"/>
  <c r="F1359" i="2"/>
  <c r="G1359" i="2"/>
  <c r="H1359" i="2"/>
  <c r="I1359" i="2"/>
  <c r="J1359" i="2"/>
  <c r="K1359" i="2"/>
  <c r="L1359" i="2"/>
  <c r="M1359" i="2"/>
  <c r="N1359" i="2"/>
  <c r="O1359" i="2"/>
  <c r="B681" i="2"/>
  <c r="C681" i="2"/>
  <c r="D681" i="2"/>
  <c r="E681" i="2"/>
  <c r="F681" i="2"/>
  <c r="G681" i="2"/>
  <c r="H681" i="2"/>
  <c r="I681" i="2"/>
  <c r="J681" i="2"/>
  <c r="K681" i="2"/>
  <c r="L681" i="2"/>
  <c r="M681" i="2"/>
  <c r="N681" i="2"/>
  <c r="O681" i="2"/>
  <c r="B232" i="2"/>
  <c r="C232" i="2"/>
  <c r="D232" i="2"/>
  <c r="E232" i="2"/>
  <c r="F232" i="2"/>
  <c r="G232" i="2"/>
  <c r="H232" i="2"/>
  <c r="I232" i="2"/>
  <c r="J232" i="2"/>
  <c r="K232" i="2"/>
  <c r="L232" i="2"/>
  <c r="M232" i="2"/>
  <c r="N232" i="2"/>
  <c r="O232" i="2"/>
  <c r="B155" i="2"/>
  <c r="C155" i="2"/>
  <c r="D155" i="2"/>
  <c r="E155" i="2"/>
  <c r="F155" i="2"/>
  <c r="G155" i="2"/>
  <c r="H155" i="2"/>
  <c r="I155" i="2"/>
  <c r="J155" i="2"/>
  <c r="K155" i="2"/>
  <c r="L155" i="2"/>
  <c r="M155" i="2"/>
  <c r="N155" i="2"/>
  <c r="O155" i="2"/>
  <c r="B860" i="2"/>
  <c r="C860" i="2"/>
  <c r="D860" i="2"/>
  <c r="E860" i="2"/>
  <c r="F860" i="2"/>
  <c r="G860" i="2"/>
  <c r="H860" i="2"/>
  <c r="I860" i="2"/>
  <c r="J860" i="2"/>
  <c r="K860" i="2"/>
  <c r="L860" i="2"/>
  <c r="M860" i="2"/>
  <c r="N860" i="2"/>
  <c r="O860" i="2"/>
  <c r="B883" i="2"/>
  <c r="C883" i="2"/>
  <c r="D883" i="2"/>
  <c r="E883" i="2"/>
  <c r="F883" i="2"/>
  <c r="G883" i="2"/>
  <c r="H883" i="2"/>
  <c r="I883" i="2"/>
  <c r="J883" i="2"/>
  <c r="K883" i="2"/>
  <c r="L883" i="2"/>
  <c r="M883" i="2"/>
  <c r="N883" i="2"/>
  <c r="O883" i="2"/>
  <c r="B1371" i="2"/>
  <c r="C1371" i="2"/>
  <c r="D1371" i="2"/>
  <c r="E1371" i="2"/>
  <c r="F1371" i="2"/>
  <c r="G1371" i="2"/>
  <c r="H1371" i="2"/>
  <c r="I1371" i="2"/>
  <c r="J1371" i="2"/>
  <c r="K1371" i="2"/>
  <c r="L1371" i="2"/>
  <c r="M1371" i="2"/>
  <c r="N1371" i="2"/>
  <c r="O1371" i="2"/>
  <c r="B858" i="2"/>
  <c r="C858" i="2"/>
  <c r="D858" i="2"/>
  <c r="E858" i="2"/>
  <c r="F858" i="2"/>
  <c r="G858" i="2"/>
  <c r="H858" i="2"/>
  <c r="I858" i="2"/>
  <c r="J858" i="2"/>
  <c r="K858" i="2"/>
  <c r="L858" i="2"/>
  <c r="M858" i="2"/>
  <c r="N858" i="2"/>
  <c r="O858" i="2"/>
  <c r="B193" i="2"/>
  <c r="C193" i="2"/>
  <c r="D193" i="2"/>
  <c r="E193" i="2"/>
  <c r="F193" i="2"/>
  <c r="G193" i="2"/>
  <c r="H193" i="2"/>
  <c r="I193" i="2"/>
  <c r="J193" i="2"/>
  <c r="K193" i="2"/>
  <c r="L193" i="2"/>
  <c r="M193" i="2"/>
  <c r="N193" i="2"/>
  <c r="O193" i="2"/>
  <c r="B1186" i="2"/>
  <c r="C1186" i="2"/>
  <c r="D1186" i="2"/>
  <c r="E1186" i="2"/>
  <c r="F1186" i="2"/>
  <c r="G1186" i="2"/>
  <c r="H1186" i="2"/>
  <c r="I1186" i="2"/>
  <c r="J1186" i="2"/>
  <c r="K1186" i="2"/>
  <c r="L1186" i="2"/>
  <c r="M1186" i="2"/>
  <c r="N1186" i="2"/>
  <c r="O1186" i="2"/>
  <c r="B579" i="2"/>
  <c r="C579" i="2"/>
  <c r="D579" i="2"/>
  <c r="E579" i="2"/>
  <c r="F579" i="2"/>
  <c r="G579" i="2"/>
  <c r="H579" i="2"/>
  <c r="I579" i="2"/>
  <c r="J579" i="2"/>
  <c r="K579" i="2"/>
  <c r="L579" i="2"/>
  <c r="M579" i="2"/>
  <c r="N579" i="2"/>
  <c r="O579" i="2"/>
  <c r="B1353" i="2"/>
  <c r="C1353" i="2"/>
  <c r="D1353" i="2"/>
  <c r="E1353" i="2"/>
  <c r="F1353" i="2"/>
  <c r="G1353" i="2"/>
  <c r="H1353" i="2"/>
  <c r="I1353" i="2"/>
  <c r="J1353" i="2"/>
  <c r="K1353" i="2"/>
  <c r="L1353" i="2"/>
  <c r="M1353" i="2"/>
  <c r="N1353" i="2"/>
  <c r="O1353" i="2"/>
  <c r="B1340" i="2"/>
  <c r="C1340" i="2"/>
  <c r="D1340" i="2"/>
  <c r="E1340" i="2"/>
  <c r="F1340" i="2"/>
  <c r="G1340" i="2"/>
  <c r="H1340" i="2"/>
  <c r="I1340" i="2"/>
  <c r="J1340" i="2"/>
  <c r="K1340" i="2"/>
  <c r="L1340" i="2"/>
  <c r="M1340" i="2"/>
  <c r="N1340" i="2"/>
  <c r="O1340" i="2"/>
  <c r="B1254" i="2"/>
  <c r="C1254" i="2"/>
  <c r="D1254" i="2"/>
  <c r="E1254" i="2"/>
  <c r="F1254" i="2"/>
  <c r="G1254" i="2"/>
  <c r="H1254" i="2"/>
  <c r="I1254" i="2"/>
  <c r="J1254" i="2"/>
  <c r="K1254" i="2"/>
  <c r="L1254" i="2"/>
  <c r="M1254" i="2"/>
  <c r="N1254" i="2"/>
  <c r="O1254" i="2"/>
  <c r="B1367" i="2"/>
  <c r="C1367" i="2"/>
  <c r="D1367" i="2"/>
  <c r="E1367" i="2"/>
  <c r="F1367" i="2"/>
  <c r="G1367" i="2"/>
  <c r="H1367" i="2"/>
  <c r="I1367" i="2"/>
  <c r="J1367" i="2"/>
  <c r="K1367" i="2"/>
  <c r="L1367" i="2"/>
  <c r="M1367" i="2"/>
  <c r="N1367" i="2"/>
  <c r="O1367" i="2"/>
  <c r="B314" i="2"/>
  <c r="C314" i="2"/>
  <c r="D314" i="2"/>
  <c r="E314" i="2"/>
  <c r="F314" i="2"/>
  <c r="G314" i="2"/>
  <c r="H314" i="2"/>
  <c r="I314" i="2"/>
  <c r="J314" i="2"/>
  <c r="K314" i="2"/>
  <c r="L314" i="2"/>
  <c r="M314" i="2"/>
  <c r="N314" i="2"/>
  <c r="O314" i="2"/>
  <c r="B1037" i="2"/>
  <c r="C1037" i="2"/>
  <c r="D1037" i="2"/>
  <c r="E1037" i="2"/>
  <c r="F1037" i="2"/>
  <c r="G1037" i="2"/>
  <c r="H1037" i="2"/>
  <c r="I1037" i="2"/>
  <c r="J1037" i="2"/>
  <c r="K1037" i="2"/>
  <c r="L1037" i="2"/>
  <c r="M1037" i="2"/>
  <c r="N1037" i="2"/>
  <c r="O1037" i="2"/>
  <c r="B1300" i="2"/>
  <c r="C1300" i="2"/>
  <c r="D1300" i="2"/>
  <c r="E1300" i="2"/>
  <c r="F1300" i="2"/>
  <c r="G1300" i="2"/>
  <c r="H1300" i="2"/>
  <c r="I1300" i="2"/>
  <c r="J1300" i="2"/>
  <c r="K1300" i="2"/>
  <c r="L1300" i="2"/>
  <c r="M1300" i="2"/>
  <c r="N1300" i="2"/>
  <c r="O1300" i="2"/>
  <c r="B630" i="2"/>
  <c r="C630" i="2"/>
  <c r="D630" i="2"/>
  <c r="E630" i="2"/>
  <c r="F630" i="2"/>
  <c r="G630" i="2"/>
  <c r="H630" i="2"/>
  <c r="I630" i="2"/>
  <c r="J630" i="2"/>
  <c r="K630" i="2"/>
  <c r="L630" i="2"/>
  <c r="M630" i="2"/>
  <c r="N630" i="2"/>
  <c r="O630" i="2"/>
  <c r="B1058" i="2"/>
  <c r="C1058" i="2"/>
  <c r="D1058" i="2"/>
  <c r="E1058" i="2"/>
  <c r="F1058" i="2"/>
  <c r="G1058" i="2"/>
  <c r="H1058" i="2"/>
  <c r="I1058" i="2"/>
  <c r="J1058" i="2"/>
  <c r="K1058" i="2"/>
  <c r="L1058" i="2"/>
  <c r="M1058" i="2"/>
  <c r="N1058" i="2"/>
  <c r="O1058" i="2"/>
  <c r="B426" i="2"/>
  <c r="C426" i="2"/>
  <c r="D426" i="2"/>
  <c r="E426" i="2"/>
  <c r="F426" i="2"/>
  <c r="G426" i="2"/>
  <c r="H426" i="2"/>
  <c r="I426" i="2"/>
  <c r="J426" i="2"/>
  <c r="K426" i="2"/>
  <c r="L426" i="2"/>
  <c r="M426" i="2"/>
  <c r="N426" i="2"/>
  <c r="O426" i="2"/>
  <c r="B64" i="2"/>
  <c r="C64" i="2"/>
  <c r="D64" i="2"/>
  <c r="E64" i="2"/>
  <c r="F64" i="2"/>
  <c r="G64" i="2"/>
  <c r="H64" i="2"/>
  <c r="I64" i="2"/>
  <c r="J64" i="2"/>
  <c r="K64" i="2"/>
  <c r="L64" i="2"/>
  <c r="M64" i="2"/>
  <c r="N64" i="2"/>
  <c r="O64" i="2"/>
  <c r="B483" i="2"/>
  <c r="C483" i="2"/>
  <c r="D483" i="2"/>
  <c r="E483" i="2"/>
  <c r="F483" i="2"/>
  <c r="G483" i="2"/>
  <c r="H483" i="2"/>
  <c r="I483" i="2"/>
  <c r="J483" i="2"/>
  <c r="K483" i="2"/>
  <c r="L483" i="2"/>
  <c r="M483" i="2"/>
  <c r="N483" i="2"/>
  <c r="O483" i="2"/>
  <c r="B1035" i="2"/>
  <c r="C1035" i="2"/>
  <c r="D1035" i="2"/>
  <c r="E1035" i="2"/>
  <c r="F1035" i="2"/>
  <c r="G1035" i="2"/>
  <c r="H1035" i="2"/>
  <c r="I1035" i="2"/>
  <c r="J1035" i="2"/>
  <c r="K1035" i="2"/>
  <c r="L1035" i="2"/>
  <c r="M1035" i="2"/>
  <c r="N1035" i="2"/>
  <c r="O1035" i="2"/>
  <c r="B1190" i="2"/>
  <c r="C1190" i="2"/>
  <c r="D1190" i="2"/>
  <c r="E1190" i="2"/>
  <c r="F1190" i="2"/>
  <c r="G1190" i="2"/>
  <c r="H1190" i="2"/>
  <c r="I1190" i="2"/>
  <c r="J1190" i="2"/>
  <c r="K1190" i="2"/>
  <c r="L1190" i="2"/>
  <c r="M1190" i="2"/>
  <c r="N1190" i="2"/>
  <c r="O1190" i="2"/>
  <c r="B900" i="2"/>
  <c r="C900" i="2"/>
  <c r="D900" i="2"/>
  <c r="E900" i="2"/>
  <c r="F900" i="2"/>
  <c r="G900" i="2"/>
  <c r="H900" i="2"/>
  <c r="I900" i="2"/>
  <c r="J900" i="2"/>
  <c r="K900" i="2"/>
  <c r="L900" i="2"/>
  <c r="M900" i="2"/>
  <c r="N900" i="2"/>
  <c r="O900" i="2"/>
  <c r="B1145" i="2"/>
  <c r="C1145" i="2"/>
  <c r="D1145" i="2"/>
  <c r="E1145" i="2"/>
  <c r="F1145" i="2"/>
  <c r="G1145" i="2"/>
  <c r="H1145" i="2"/>
  <c r="I1145" i="2"/>
  <c r="J1145" i="2"/>
  <c r="K1145" i="2"/>
  <c r="L1145" i="2"/>
  <c r="M1145" i="2"/>
  <c r="N1145" i="2"/>
  <c r="O1145" i="2"/>
  <c r="B252" i="2"/>
  <c r="C252" i="2"/>
  <c r="D252" i="2"/>
  <c r="E252" i="2"/>
  <c r="F252" i="2"/>
  <c r="G252" i="2"/>
  <c r="H252" i="2"/>
  <c r="I252" i="2"/>
  <c r="J252" i="2"/>
  <c r="K252" i="2"/>
  <c r="L252" i="2"/>
  <c r="M252" i="2"/>
  <c r="N252" i="2"/>
  <c r="O252" i="2"/>
  <c r="B929" i="2"/>
  <c r="C929" i="2"/>
  <c r="D929" i="2"/>
  <c r="E929" i="2"/>
  <c r="F929" i="2"/>
  <c r="G929" i="2"/>
  <c r="H929" i="2"/>
  <c r="I929" i="2"/>
  <c r="J929" i="2"/>
  <c r="K929" i="2"/>
  <c r="L929" i="2"/>
  <c r="M929" i="2"/>
  <c r="N929" i="2"/>
  <c r="O929" i="2"/>
  <c r="B1106" i="2"/>
  <c r="C1106" i="2"/>
  <c r="D1106" i="2"/>
  <c r="E1106" i="2"/>
  <c r="F1106" i="2"/>
  <c r="G1106" i="2"/>
  <c r="H1106" i="2"/>
  <c r="I1106" i="2"/>
  <c r="J1106" i="2"/>
  <c r="K1106" i="2"/>
  <c r="L1106" i="2"/>
  <c r="M1106" i="2"/>
  <c r="N1106" i="2"/>
  <c r="O1106" i="2"/>
  <c r="B1098" i="2"/>
  <c r="C1098" i="2"/>
  <c r="D1098" i="2"/>
  <c r="E1098" i="2"/>
  <c r="F1098" i="2"/>
  <c r="G1098" i="2"/>
  <c r="H1098" i="2"/>
  <c r="I1098" i="2"/>
  <c r="J1098" i="2"/>
  <c r="K1098" i="2"/>
  <c r="L1098" i="2"/>
  <c r="M1098" i="2"/>
  <c r="N1098" i="2"/>
  <c r="O1098" i="2"/>
  <c r="B1285" i="2"/>
  <c r="C1285" i="2"/>
  <c r="D1285" i="2"/>
  <c r="E1285" i="2"/>
  <c r="F1285" i="2"/>
  <c r="G1285" i="2"/>
  <c r="H1285" i="2"/>
  <c r="I1285" i="2"/>
  <c r="J1285" i="2"/>
  <c r="K1285" i="2"/>
  <c r="L1285" i="2"/>
  <c r="M1285" i="2"/>
  <c r="N1285" i="2"/>
  <c r="O1285" i="2"/>
  <c r="B859" i="2"/>
  <c r="C859" i="2"/>
  <c r="D859" i="2"/>
  <c r="E859" i="2"/>
  <c r="F859" i="2"/>
  <c r="G859" i="2"/>
  <c r="H859" i="2"/>
  <c r="I859" i="2"/>
  <c r="J859" i="2"/>
  <c r="K859" i="2"/>
  <c r="L859" i="2"/>
  <c r="M859" i="2"/>
  <c r="N859" i="2"/>
  <c r="O859" i="2"/>
  <c r="B1028" i="2"/>
  <c r="C1028" i="2"/>
  <c r="D1028" i="2"/>
  <c r="E1028" i="2"/>
  <c r="F1028" i="2"/>
  <c r="G1028" i="2"/>
  <c r="H1028" i="2"/>
  <c r="I1028" i="2"/>
  <c r="J1028" i="2"/>
  <c r="K1028" i="2"/>
  <c r="L1028" i="2"/>
  <c r="M1028" i="2"/>
  <c r="N1028" i="2"/>
  <c r="O1028" i="2"/>
  <c r="B1295" i="2"/>
  <c r="C1295" i="2"/>
  <c r="D1295" i="2"/>
  <c r="E1295" i="2"/>
  <c r="F1295" i="2"/>
  <c r="G1295" i="2"/>
  <c r="H1295" i="2"/>
  <c r="I1295" i="2"/>
  <c r="J1295" i="2"/>
  <c r="K1295" i="2"/>
  <c r="L1295" i="2"/>
  <c r="M1295" i="2"/>
  <c r="N1295" i="2"/>
  <c r="O1295" i="2"/>
  <c r="B595" i="2"/>
  <c r="C595" i="2"/>
  <c r="D595" i="2"/>
  <c r="E595" i="2"/>
  <c r="F595" i="2"/>
  <c r="G595" i="2"/>
  <c r="H595" i="2"/>
  <c r="I595" i="2"/>
  <c r="J595" i="2"/>
  <c r="K595" i="2"/>
  <c r="L595" i="2"/>
  <c r="M595" i="2"/>
  <c r="N595" i="2"/>
  <c r="O595" i="2"/>
  <c r="B1264" i="2"/>
  <c r="C1264" i="2"/>
  <c r="D1264" i="2"/>
  <c r="E1264" i="2"/>
  <c r="F1264" i="2"/>
  <c r="G1264" i="2"/>
  <c r="H1264" i="2"/>
  <c r="I1264" i="2"/>
  <c r="J1264" i="2"/>
  <c r="K1264" i="2"/>
  <c r="L1264" i="2"/>
  <c r="M1264" i="2"/>
  <c r="N1264" i="2"/>
  <c r="O1264" i="2"/>
  <c r="B1342" i="2"/>
  <c r="C1342" i="2"/>
  <c r="D1342" i="2"/>
  <c r="E1342" i="2"/>
  <c r="F1342" i="2"/>
  <c r="G1342" i="2"/>
  <c r="H1342" i="2"/>
  <c r="I1342" i="2"/>
  <c r="J1342" i="2"/>
  <c r="K1342" i="2"/>
  <c r="L1342" i="2"/>
  <c r="M1342" i="2"/>
  <c r="N1342" i="2"/>
  <c r="O1342" i="2"/>
  <c r="B305" i="2"/>
  <c r="C305" i="2"/>
  <c r="D305" i="2"/>
  <c r="E305" i="2"/>
  <c r="F305" i="2"/>
  <c r="G305" i="2"/>
  <c r="H305" i="2"/>
  <c r="I305" i="2"/>
  <c r="J305" i="2"/>
  <c r="K305" i="2"/>
  <c r="L305" i="2"/>
  <c r="M305" i="2"/>
  <c r="N305" i="2"/>
  <c r="O305" i="2"/>
  <c r="B1119" i="2"/>
  <c r="C1119" i="2"/>
  <c r="D1119" i="2"/>
  <c r="E1119" i="2"/>
  <c r="F1119" i="2"/>
  <c r="G1119" i="2"/>
  <c r="H1119" i="2"/>
  <c r="I1119" i="2"/>
  <c r="J1119" i="2"/>
  <c r="K1119" i="2"/>
  <c r="L1119" i="2"/>
  <c r="M1119" i="2"/>
  <c r="N1119" i="2"/>
  <c r="O1119" i="2"/>
  <c r="B942" i="2"/>
  <c r="C942" i="2"/>
  <c r="D942" i="2"/>
  <c r="E942" i="2"/>
  <c r="F942" i="2"/>
  <c r="G942" i="2"/>
  <c r="H942" i="2"/>
  <c r="I942" i="2"/>
  <c r="J942" i="2"/>
  <c r="K942" i="2"/>
  <c r="L942" i="2"/>
  <c r="M942" i="2"/>
  <c r="N942" i="2"/>
  <c r="O942" i="2"/>
  <c r="B913" i="2"/>
  <c r="C913" i="2"/>
  <c r="D913" i="2"/>
  <c r="E913" i="2"/>
  <c r="F913" i="2"/>
  <c r="G913" i="2"/>
  <c r="H913" i="2"/>
  <c r="I913" i="2"/>
  <c r="J913" i="2"/>
  <c r="K913" i="2"/>
  <c r="L913" i="2"/>
  <c r="M913" i="2"/>
  <c r="N913" i="2"/>
  <c r="O913" i="2"/>
  <c r="B250" i="2"/>
  <c r="C250" i="2"/>
  <c r="D250" i="2"/>
  <c r="E250" i="2"/>
  <c r="F250" i="2"/>
  <c r="G250" i="2"/>
  <c r="H250" i="2"/>
  <c r="I250" i="2"/>
  <c r="J250" i="2"/>
  <c r="K250" i="2"/>
  <c r="L250" i="2"/>
  <c r="M250" i="2"/>
  <c r="N250" i="2"/>
  <c r="O250" i="2"/>
  <c r="B948" i="2"/>
  <c r="C948" i="2"/>
  <c r="D948" i="2"/>
  <c r="E948" i="2"/>
  <c r="F948" i="2"/>
  <c r="G948" i="2"/>
  <c r="H948" i="2"/>
  <c r="I948" i="2"/>
  <c r="J948" i="2"/>
  <c r="K948" i="2"/>
  <c r="L948" i="2"/>
  <c r="M948" i="2"/>
  <c r="N948" i="2"/>
  <c r="O948" i="2"/>
  <c r="B1044" i="2"/>
  <c r="C1044" i="2"/>
  <c r="D1044" i="2"/>
  <c r="E1044" i="2"/>
  <c r="F1044" i="2"/>
  <c r="G1044" i="2"/>
  <c r="H1044" i="2"/>
  <c r="I1044" i="2"/>
  <c r="J1044" i="2"/>
  <c r="K1044" i="2"/>
  <c r="L1044" i="2"/>
  <c r="M1044" i="2"/>
  <c r="N1044" i="2"/>
  <c r="O1044" i="2"/>
  <c r="B592" i="2"/>
  <c r="C592" i="2"/>
  <c r="D592" i="2"/>
  <c r="E592" i="2"/>
  <c r="F592" i="2"/>
  <c r="G592" i="2"/>
  <c r="H592" i="2"/>
  <c r="I592" i="2"/>
  <c r="J592" i="2"/>
  <c r="K592" i="2"/>
  <c r="L592" i="2"/>
  <c r="M592" i="2"/>
  <c r="N592" i="2"/>
  <c r="O592" i="2"/>
  <c r="B98" i="2"/>
  <c r="C98" i="2"/>
  <c r="D98" i="2"/>
  <c r="E98" i="2"/>
  <c r="F98" i="2"/>
  <c r="G98" i="2"/>
  <c r="H98" i="2"/>
  <c r="I98" i="2"/>
  <c r="J98" i="2"/>
  <c r="K98" i="2"/>
  <c r="L98" i="2"/>
  <c r="M98" i="2"/>
  <c r="N98" i="2"/>
  <c r="O98" i="2"/>
  <c r="B450" i="2"/>
  <c r="C450" i="2"/>
  <c r="D450" i="2"/>
  <c r="E450" i="2"/>
  <c r="F450" i="2"/>
  <c r="G450" i="2"/>
  <c r="H450" i="2"/>
  <c r="I450" i="2"/>
  <c r="J450" i="2"/>
  <c r="K450" i="2"/>
  <c r="L450" i="2"/>
  <c r="M450" i="2"/>
  <c r="N450" i="2"/>
  <c r="O450" i="2"/>
  <c r="B162" i="2"/>
  <c r="C162" i="2"/>
  <c r="D162" i="2"/>
  <c r="E162" i="2"/>
  <c r="F162" i="2"/>
  <c r="G162" i="2"/>
  <c r="H162" i="2"/>
  <c r="I162" i="2"/>
  <c r="J162" i="2"/>
  <c r="K162" i="2"/>
  <c r="L162" i="2"/>
  <c r="M162" i="2"/>
  <c r="N162" i="2"/>
  <c r="O162" i="2"/>
  <c r="B259" i="2"/>
  <c r="C259" i="2"/>
  <c r="D259" i="2"/>
  <c r="E259" i="2"/>
  <c r="F259" i="2"/>
  <c r="G259" i="2"/>
  <c r="H259" i="2"/>
  <c r="I259" i="2"/>
  <c r="J259" i="2"/>
  <c r="K259" i="2"/>
  <c r="L259" i="2"/>
  <c r="M259" i="2"/>
  <c r="N259" i="2"/>
  <c r="O259" i="2"/>
  <c r="B1304" i="2"/>
  <c r="D1304" i="2"/>
  <c r="E1304" i="2"/>
  <c r="F1304" i="2"/>
  <c r="G1304" i="2"/>
  <c r="H1304" i="2"/>
  <c r="I1304" i="2"/>
  <c r="J1304" i="2"/>
  <c r="K1304" i="2"/>
  <c r="L1304" i="2"/>
  <c r="M1304" i="2"/>
  <c r="N1304" i="2"/>
  <c r="O1304" i="2"/>
  <c r="B708" i="2"/>
  <c r="C708" i="2"/>
  <c r="D708" i="2"/>
  <c r="E708" i="2"/>
  <c r="F708" i="2"/>
  <c r="G708" i="2"/>
  <c r="H708" i="2"/>
  <c r="I708" i="2"/>
  <c r="J708" i="2"/>
  <c r="K708" i="2"/>
  <c r="L708" i="2"/>
  <c r="M708" i="2"/>
  <c r="N708" i="2"/>
  <c r="O708" i="2"/>
  <c r="B1166" i="2"/>
  <c r="C1166" i="2"/>
  <c r="D1166" i="2"/>
  <c r="E1166" i="2"/>
  <c r="F1166" i="2"/>
  <c r="G1166" i="2"/>
  <c r="H1166" i="2"/>
  <c r="I1166" i="2"/>
  <c r="J1166" i="2"/>
  <c r="K1166" i="2"/>
  <c r="L1166" i="2"/>
  <c r="M1166" i="2"/>
  <c r="N1166" i="2"/>
  <c r="O1166" i="2"/>
  <c r="B86" i="2"/>
  <c r="C86" i="2"/>
  <c r="D86" i="2"/>
  <c r="E86" i="2"/>
  <c r="F86" i="2"/>
  <c r="G86" i="2"/>
  <c r="H86" i="2"/>
  <c r="I86" i="2"/>
  <c r="J86" i="2"/>
  <c r="K86" i="2"/>
  <c r="L86" i="2"/>
  <c r="M86" i="2"/>
  <c r="N86" i="2"/>
  <c r="O86" i="2"/>
  <c r="B1316" i="2"/>
  <c r="C1316" i="2"/>
  <c r="D1316" i="2"/>
  <c r="E1316" i="2"/>
  <c r="F1316" i="2"/>
  <c r="G1316" i="2"/>
  <c r="H1316" i="2"/>
  <c r="I1316" i="2"/>
  <c r="J1316" i="2"/>
  <c r="K1316" i="2"/>
  <c r="L1316" i="2"/>
  <c r="M1316" i="2"/>
  <c r="N1316" i="2"/>
  <c r="O1316" i="2"/>
  <c r="B1030" i="2"/>
  <c r="C1030" i="2"/>
  <c r="D1030" i="2"/>
  <c r="E1030" i="2"/>
  <c r="F1030" i="2"/>
  <c r="G1030" i="2"/>
  <c r="H1030" i="2"/>
  <c r="I1030" i="2"/>
  <c r="J1030" i="2"/>
  <c r="K1030" i="2"/>
  <c r="L1030" i="2"/>
  <c r="M1030" i="2"/>
  <c r="N1030" i="2"/>
  <c r="O1030" i="2"/>
  <c r="B931" i="2"/>
  <c r="C931" i="2"/>
  <c r="D931" i="2"/>
  <c r="E931" i="2"/>
  <c r="F931" i="2"/>
  <c r="G931" i="2"/>
  <c r="H931" i="2"/>
  <c r="I931" i="2"/>
  <c r="J931" i="2"/>
  <c r="K931" i="2"/>
  <c r="L931" i="2"/>
  <c r="M931" i="2"/>
  <c r="N931" i="2"/>
  <c r="O931" i="2"/>
  <c r="B993" i="2"/>
  <c r="C993" i="2"/>
  <c r="D993" i="2"/>
  <c r="E993" i="2"/>
  <c r="F993" i="2"/>
  <c r="G993" i="2"/>
  <c r="H993" i="2"/>
  <c r="I993" i="2"/>
  <c r="J993" i="2"/>
  <c r="K993" i="2"/>
  <c r="L993" i="2"/>
  <c r="M993" i="2"/>
  <c r="N993" i="2"/>
  <c r="O993" i="2"/>
  <c r="B466" i="2"/>
  <c r="C466" i="2"/>
  <c r="D466" i="2"/>
  <c r="E466" i="2"/>
  <c r="F466" i="2"/>
  <c r="G466" i="2"/>
  <c r="H466" i="2"/>
  <c r="I466" i="2"/>
  <c r="J466" i="2"/>
  <c r="K466" i="2"/>
  <c r="L466" i="2"/>
  <c r="M466" i="2"/>
  <c r="N466" i="2"/>
  <c r="O466" i="2"/>
  <c r="B427" i="2"/>
  <c r="C427" i="2"/>
  <c r="D427" i="2"/>
  <c r="E427" i="2"/>
  <c r="F427" i="2"/>
  <c r="G427" i="2"/>
  <c r="H427" i="2"/>
  <c r="I427" i="2"/>
  <c r="J427" i="2"/>
  <c r="K427" i="2"/>
  <c r="L427" i="2"/>
  <c r="M427" i="2"/>
  <c r="N427" i="2"/>
  <c r="O427" i="2"/>
  <c r="B676" i="2"/>
  <c r="C676" i="2"/>
  <c r="D676" i="2"/>
  <c r="E676" i="2"/>
  <c r="F676" i="2"/>
  <c r="G676" i="2"/>
  <c r="H676" i="2"/>
  <c r="I676" i="2"/>
  <c r="J676" i="2"/>
  <c r="K676" i="2"/>
  <c r="L676" i="2"/>
  <c r="M676" i="2"/>
  <c r="N676" i="2"/>
  <c r="O676" i="2"/>
  <c r="B1324" i="2"/>
  <c r="C1324" i="2"/>
  <c r="D1324" i="2"/>
  <c r="E1324" i="2"/>
  <c r="F1324" i="2"/>
  <c r="G1324" i="2"/>
  <c r="H1324" i="2"/>
  <c r="I1324" i="2"/>
  <c r="J1324" i="2"/>
  <c r="K1324" i="2"/>
  <c r="L1324" i="2"/>
  <c r="M1324" i="2"/>
  <c r="N1324" i="2"/>
  <c r="O1324" i="2"/>
  <c r="B833" i="2"/>
  <c r="C833" i="2"/>
  <c r="D833" i="2"/>
  <c r="E833" i="2"/>
  <c r="F833" i="2"/>
  <c r="G833" i="2"/>
  <c r="H833" i="2"/>
  <c r="I833" i="2"/>
  <c r="J833" i="2"/>
  <c r="K833" i="2"/>
  <c r="L833" i="2"/>
  <c r="M833" i="2"/>
  <c r="N833" i="2"/>
  <c r="O833" i="2"/>
  <c r="B614" i="2"/>
  <c r="C614" i="2"/>
  <c r="D614" i="2"/>
  <c r="E614" i="2"/>
  <c r="F614" i="2"/>
  <c r="G614" i="2"/>
  <c r="H614" i="2"/>
  <c r="I614" i="2"/>
  <c r="J614" i="2"/>
  <c r="K614" i="2"/>
  <c r="L614" i="2"/>
  <c r="M614" i="2"/>
  <c r="N614" i="2"/>
  <c r="O614" i="2"/>
  <c r="B1265" i="2"/>
  <c r="C1265" i="2"/>
  <c r="D1265" i="2"/>
  <c r="E1265" i="2"/>
  <c r="R1265" i="2" s="1"/>
  <c r="F1265" i="2"/>
  <c r="G1265" i="2"/>
  <c r="H1265" i="2"/>
  <c r="I1265" i="2"/>
  <c r="J1265" i="2"/>
  <c r="K1265" i="2"/>
  <c r="L1265" i="2"/>
  <c r="M1265" i="2"/>
  <c r="N1265" i="2"/>
  <c r="O1265" i="2"/>
  <c r="B637" i="2"/>
  <c r="C637" i="2"/>
  <c r="D637" i="2"/>
  <c r="E637" i="2"/>
  <c r="F637" i="2"/>
  <c r="G637" i="2"/>
  <c r="H637" i="2"/>
  <c r="I637" i="2"/>
  <c r="J637" i="2"/>
  <c r="K637" i="2"/>
  <c r="L637" i="2"/>
  <c r="M637" i="2"/>
  <c r="N637" i="2"/>
  <c r="O637" i="2"/>
  <c r="B1327" i="2"/>
  <c r="C1327" i="2"/>
  <c r="D1327" i="2"/>
  <c r="E1327" i="2"/>
  <c r="F1327" i="2"/>
  <c r="G1327" i="2"/>
  <c r="H1327" i="2"/>
  <c r="I1327" i="2"/>
  <c r="J1327" i="2"/>
  <c r="K1327" i="2"/>
  <c r="L1327" i="2"/>
  <c r="M1327" i="2"/>
  <c r="N1327" i="2"/>
  <c r="O1327" i="2"/>
  <c r="B177" i="2"/>
  <c r="C177" i="2"/>
  <c r="D177" i="2"/>
  <c r="E177" i="2"/>
  <c r="F177" i="2"/>
  <c r="G177" i="2"/>
  <c r="H177" i="2"/>
  <c r="I177" i="2"/>
  <c r="J177" i="2"/>
  <c r="K177" i="2"/>
  <c r="L177" i="2"/>
  <c r="M177" i="2"/>
  <c r="N177" i="2"/>
  <c r="O177" i="2"/>
  <c r="B976" i="2"/>
  <c r="C976" i="2"/>
  <c r="D976" i="2"/>
  <c r="E976" i="2"/>
  <c r="F976" i="2"/>
  <c r="G976" i="2"/>
  <c r="H976" i="2"/>
  <c r="I976" i="2"/>
  <c r="J976" i="2"/>
  <c r="K976" i="2"/>
  <c r="L976" i="2"/>
  <c r="M976" i="2"/>
  <c r="N976" i="2"/>
  <c r="O976" i="2"/>
  <c r="B180" i="2"/>
  <c r="C180" i="2"/>
  <c r="D180" i="2"/>
  <c r="E180" i="2"/>
  <c r="F180" i="2"/>
  <c r="G180" i="2"/>
  <c r="H180" i="2"/>
  <c r="I180" i="2"/>
  <c r="J180" i="2"/>
  <c r="K180" i="2"/>
  <c r="L180" i="2"/>
  <c r="M180" i="2"/>
  <c r="N180" i="2"/>
  <c r="O180" i="2"/>
  <c r="B16" i="2"/>
  <c r="C16" i="2"/>
  <c r="D16" i="2"/>
  <c r="E16" i="2"/>
  <c r="F16" i="2"/>
  <c r="G16" i="2"/>
  <c r="H16" i="2"/>
  <c r="I16" i="2"/>
  <c r="J16" i="2"/>
  <c r="K16" i="2"/>
  <c r="L16" i="2"/>
  <c r="M16" i="2"/>
  <c r="N16" i="2"/>
  <c r="O16" i="2"/>
  <c r="B265" i="2"/>
  <c r="C265" i="2"/>
  <c r="D265" i="2"/>
  <c r="E265" i="2"/>
  <c r="F265" i="2"/>
  <c r="G265" i="2"/>
  <c r="H265" i="2"/>
  <c r="I265" i="2"/>
  <c r="J265" i="2"/>
  <c r="K265" i="2"/>
  <c r="L265" i="2"/>
  <c r="M265" i="2"/>
  <c r="N265" i="2"/>
  <c r="O265" i="2"/>
  <c r="B675" i="2"/>
  <c r="C675" i="2"/>
  <c r="D675" i="2"/>
  <c r="E675" i="2"/>
  <c r="F675" i="2"/>
  <c r="G675" i="2"/>
  <c r="H675" i="2"/>
  <c r="I675" i="2"/>
  <c r="J675" i="2"/>
  <c r="K675" i="2"/>
  <c r="L675" i="2"/>
  <c r="M675" i="2"/>
  <c r="N675" i="2"/>
  <c r="O675" i="2"/>
  <c r="B344" i="2"/>
  <c r="C344" i="2"/>
  <c r="D344" i="2"/>
  <c r="E344" i="2"/>
  <c r="F344" i="2"/>
  <c r="G344" i="2"/>
  <c r="H344" i="2"/>
  <c r="I344" i="2"/>
  <c r="J344" i="2"/>
  <c r="K344" i="2"/>
  <c r="L344" i="2"/>
  <c r="M344" i="2"/>
  <c r="N344" i="2"/>
  <c r="O344" i="2"/>
  <c r="B340" i="2"/>
  <c r="C340" i="2"/>
  <c r="D340" i="2"/>
  <c r="E340" i="2"/>
  <c r="F340" i="2"/>
  <c r="G340" i="2"/>
  <c r="H340" i="2"/>
  <c r="I340" i="2"/>
  <c r="J340" i="2"/>
  <c r="K340" i="2"/>
  <c r="L340" i="2"/>
  <c r="M340" i="2"/>
  <c r="N340" i="2"/>
  <c r="O340" i="2"/>
  <c r="B1332" i="2"/>
  <c r="C1332" i="2"/>
  <c r="D1332" i="2"/>
  <c r="E1332" i="2"/>
  <c r="F1332" i="2"/>
  <c r="G1332" i="2"/>
  <c r="H1332" i="2"/>
  <c r="I1332" i="2"/>
  <c r="J1332" i="2"/>
  <c r="K1332" i="2"/>
  <c r="L1332" i="2"/>
  <c r="M1332" i="2"/>
  <c r="N1332" i="2"/>
  <c r="O1332" i="2"/>
  <c r="B19" i="2"/>
  <c r="C19" i="2"/>
  <c r="D19" i="2"/>
  <c r="E19" i="2"/>
  <c r="F19" i="2"/>
  <c r="G19" i="2"/>
  <c r="H19" i="2"/>
  <c r="I19" i="2"/>
  <c r="J19" i="2"/>
  <c r="K19" i="2"/>
  <c r="L19" i="2"/>
  <c r="M19" i="2"/>
  <c r="N19" i="2"/>
  <c r="O19" i="2"/>
  <c r="B726" i="2"/>
  <c r="C726" i="2"/>
  <c r="D726" i="2"/>
  <c r="E726" i="2"/>
  <c r="F726" i="2"/>
  <c r="G726" i="2"/>
  <c r="H726" i="2"/>
  <c r="I726" i="2"/>
  <c r="J726" i="2"/>
  <c r="K726" i="2"/>
  <c r="L726" i="2"/>
  <c r="M726" i="2"/>
  <c r="N726" i="2"/>
  <c r="O726" i="2"/>
  <c r="B1151" i="2"/>
  <c r="C1151" i="2"/>
  <c r="D1151" i="2"/>
  <c r="E1151" i="2"/>
  <c r="F1151" i="2"/>
  <c r="G1151" i="2"/>
  <c r="H1151" i="2"/>
  <c r="I1151" i="2"/>
  <c r="J1151" i="2"/>
  <c r="K1151" i="2"/>
  <c r="L1151" i="2"/>
  <c r="M1151" i="2"/>
  <c r="N1151" i="2"/>
  <c r="O1151" i="2"/>
  <c r="B902" i="2"/>
  <c r="C902" i="2"/>
  <c r="D902" i="2"/>
  <c r="E902" i="2"/>
  <c r="F902" i="2"/>
  <c r="G902" i="2"/>
  <c r="H902" i="2"/>
  <c r="I902" i="2"/>
  <c r="J902" i="2"/>
  <c r="K902" i="2"/>
  <c r="L902" i="2"/>
  <c r="M902" i="2"/>
  <c r="N902" i="2"/>
  <c r="O902" i="2"/>
  <c r="B1075" i="2"/>
  <c r="C1075" i="2"/>
  <c r="D1075" i="2"/>
  <c r="E1075" i="2"/>
  <c r="F1075" i="2"/>
  <c r="G1075" i="2"/>
  <c r="H1075" i="2"/>
  <c r="I1075" i="2"/>
  <c r="J1075" i="2"/>
  <c r="K1075" i="2"/>
  <c r="L1075" i="2"/>
  <c r="M1075" i="2"/>
  <c r="N1075" i="2"/>
  <c r="O1075" i="2"/>
  <c r="B29" i="2"/>
  <c r="C29" i="2"/>
  <c r="D29" i="2"/>
  <c r="E29" i="2"/>
  <c r="F29" i="2"/>
  <c r="G29" i="2"/>
  <c r="H29" i="2"/>
  <c r="I29" i="2"/>
  <c r="J29" i="2"/>
  <c r="K29" i="2"/>
  <c r="L29" i="2"/>
  <c r="M29" i="2"/>
  <c r="N29" i="2"/>
  <c r="O29" i="2"/>
  <c r="B103" i="2"/>
  <c r="C103" i="2"/>
  <c r="D103" i="2"/>
  <c r="E103" i="2"/>
  <c r="F103" i="2"/>
  <c r="G103" i="2"/>
  <c r="H103" i="2"/>
  <c r="I103" i="2"/>
  <c r="J103" i="2"/>
  <c r="K103" i="2"/>
  <c r="L103" i="2"/>
  <c r="M103" i="2"/>
  <c r="N103" i="2"/>
  <c r="O103" i="2"/>
  <c r="B1216" i="2"/>
  <c r="C1216" i="2"/>
  <c r="D1216" i="2"/>
  <c r="E1216" i="2"/>
  <c r="F1216" i="2"/>
  <c r="G1216" i="2"/>
  <c r="H1216" i="2"/>
  <c r="I1216" i="2"/>
  <c r="J1216" i="2"/>
  <c r="K1216" i="2"/>
  <c r="L1216" i="2"/>
  <c r="M1216" i="2"/>
  <c r="N1216" i="2"/>
  <c r="O1216" i="2"/>
  <c r="B693" i="2"/>
  <c r="C693" i="2"/>
  <c r="D693" i="2"/>
  <c r="E693" i="2"/>
  <c r="F693" i="2"/>
  <c r="G693" i="2"/>
  <c r="H693" i="2"/>
  <c r="I693" i="2"/>
  <c r="J693" i="2"/>
  <c r="K693" i="2"/>
  <c r="L693" i="2"/>
  <c r="M693" i="2"/>
  <c r="N693" i="2"/>
  <c r="O693" i="2"/>
  <c r="B201" i="2"/>
  <c r="C201" i="2"/>
  <c r="D201" i="2"/>
  <c r="E201" i="2"/>
  <c r="F201" i="2"/>
  <c r="G201" i="2"/>
  <c r="H201" i="2"/>
  <c r="I201" i="2"/>
  <c r="J201" i="2"/>
  <c r="K201" i="2"/>
  <c r="L201" i="2"/>
  <c r="M201" i="2"/>
  <c r="N201" i="2"/>
  <c r="O201" i="2"/>
  <c r="B1377" i="2"/>
  <c r="C1377" i="2"/>
  <c r="D1377" i="2"/>
  <c r="E1377" i="2"/>
  <c r="F1377" i="2"/>
  <c r="G1377" i="2"/>
  <c r="H1377" i="2"/>
  <c r="I1377" i="2"/>
  <c r="J1377" i="2"/>
  <c r="K1377" i="2"/>
  <c r="L1377" i="2"/>
  <c r="M1377" i="2"/>
  <c r="N1377" i="2"/>
  <c r="O1377" i="2"/>
  <c r="B1175" i="2"/>
  <c r="C1175" i="2"/>
  <c r="D1175" i="2"/>
  <c r="E1175" i="2"/>
  <c r="F1175" i="2"/>
  <c r="G1175" i="2"/>
  <c r="H1175" i="2"/>
  <c r="I1175" i="2"/>
  <c r="J1175" i="2"/>
  <c r="K1175" i="2"/>
  <c r="L1175" i="2"/>
  <c r="M1175" i="2"/>
  <c r="N1175" i="2"/>
  <c r="O1175" i="2"/>
  <c r="B1237" i="2"/>
  <c r="C1237" i="2"/>
  <c r="D1237" i="2"/>
  <c r="P1237" i="2" s="1"/>
  <c r="E1237" i="2"/>
  <c r="F1237" i="2"/>
  <c r="G1237" i="2"/>
  <c r="H1237" i="2"/>
  <c r="I1237" i="2"/>
  <c r="J1237" i="2"/>
  <c r="K1237" i="2"/>
  <c r="L1237" i="2"/>
  <c r="M1237" i="2"/>
  <c r="N1237" i="2"/>
  <c r="O1237" i="2"/>
  <c r="B1249" i="2"/>
  <c r="C1249" i="2"/>
  <c r="D1249" i="2"/>
  <c r="E1249" i="2"/>
  <c r="F1249" i="2"/>
  <c r="G1249" i="2"/>
  <c r="H1249" i="2"/>
  <c r="I1249" i="2"/>
  <c r="J1249" i="2"/>
  <c r="K1249" i="2"/>
  <c r="L1249" i="2"/>
  <c r="M1249" i="2"/>
  <c r="N1249" i="2"/>
  <c r="O1249" i="2"/>
  <c r="B1069" i="2"/>
  <c r="C1069" i="2"/>
  <c r="D1069" i="2"/>
  <c r="E1069" i="2"/>
  <c r="F1069" i="2"/>
  <c r="G1069" i="2"/>
  <c r="H1069" i="2"/>
  <c r="I1069" i="2"/>
  <c r="J1069" i="2"/>
  <c r="K1069" i="2"/>
  <c r="L1069" i="2"/>
  <c r="M1069" i="2"/>
  <c r="N1069" i="2"/>
  <c r="O1069" i="2"/>
  <c r="B1221" i="2"/>
  <c r="C1221" i="2"/>
  <c r="D1221" i="2"/>
  <c r="E1221" i="2"/>
  <c r="F1221" i="2"/>
  <c r="G1221" i="2"/>
  <c r="H1221" i="2"/>
  <c r="I1221" i="2"/>
  <c r="J1221" i="2"/>
  <c r="K1221" i="2"/>
  <c r="L1221" i="2"/>
  <c r="M1221" i="2"/>
  <c r="N1221" i="2"/>
  <c r="O1221" i="2"/>
  <c r="B1373" i="2"/>
  <c r="C1373" i="2"/>
  <c r="D1373" i="2"/>
  <c r="E1373" i="2"/>
  <c r="F1373" i="2"/>
  <c r="G1373" i="2"/>
  <c r="H1373" i="2"/>
  <c r="I1373" i="2"/>
  <c r="J1373" i="2"/>
  <c r="K1373" i="2"/>
  <c r="L1373" i="2"/>
  <c r="M1373" i="2"/>
  <c r="N1373" i="2"/>
  <c r="O1373" i="2"/>
  <c r="B196" i="2"/>
  <c r="C196" i="2"/>
  <c r="D196" i="2"/>
  <c r="E196" i="2"/>
  <c r="F196" i="2"/>
  <c r="G196" i="2"/>
  <c r="H196" i="2"/>
  <c r="I196" i="2"/>
  <c r="J196" i="2"/>
  <c r="K196" i="2"/>
  <c r="L196" i="2"/>
  <c r="M196" i="2"/>
  <c r="N196" i="2"/>
  <c r="O196" i="2"/>
  <c r="B113" i="2"/>
  <c r="C113" i="2"/>
  <c r="D113" i="2"/>
  <c r="E113" i="2"/>
  <c r="F113" i="2"/>
  <c r="G113" i="2"/>
  <c r="H113" i="2"/>
  <c r="I113" i="2"/>
  <c r="J113" i="2"/>
  <c r="K113" i="2"/>
  <c r="L113" i="2"/>
  <c r="M113" i="2"/>
  <c r="N113" i="2"/>
  <c r="O113" i="2"/>
  <c r="B999" i="2"/>
  <c r="C999" i="2"/>
  <c r="D999" i="2"/>
  <c r="E999" i="2"/>
  <c r="F999" i="2"/>
  <c r="G999" i="2"/>
  <c r="H999" i="2"/>
  <c r="I999" i="2"/>
  <c r="J999" i="2"/>
  <c r="K999" i="2"/>
  <c r="L999" i="2"/>
  <c r="M999" i="2"/>
  <c r="N999" i="2"/>
  <c r="O999" i="2"/>
  <c r="B122" i="2"/>
  <c r="C122" i="2"/>
  <c r="D122" i="2"/>
  <c r="E122" i="2"/>
  <c r="F122" i="2"/>
  <c r="G122" i="2"/>
  <c r="H122" i="2"/>
  <c r="I122" i="2"/>
  <c r="J122" i="2"/>
  <c r="K122" i="2"/>
  <c r="L122" i="2"/>
  <c r="M122" i="2"/>
  <c r="N122" i="2"/>
  <c r="O122" i="2"/>
  <c r="B82" i="2"/>
  <c r="C82" i="2"/>
  <c r="D82" i="2"/>
  <c r="E82" i="2"/>
  <c r="F82" i="2"/>
  <c r="G82" i="2"/>
  <c r="H82" i="2"/>
  <c r="I82" i="2"/>
  <c r="J82" i="2"/>
  <c r="K82" i="2"/>
  <c r="L82" i="2"/>
  <c r="M82" i="2"/>
  <c r="N82" i="2"/>
  <c r="O82" i="2"/>
  <c r="B963" i="2"/>
  <c r="C963" i="2"/>
  <c r="D963" i="2"/>
  <c r="E963" i="2"/>
  <c r="F963" i="2"/>
  <c r="G963" i="2"/>
  <c r="H963" i="2"/>
  <c r="I963" i="2"/>
  <c r="J963" i="2"/>
  <c r="K963" i="2"/>
  <c r="L963" i="2"/>
  <c r="M963" i="2"/>
  <c r="N963" i="2"/>
  <c r="O963" i="2"/>
  <c r="B1309" i="2"/>
  <c r="C1309" i="2"/>
  <c r="D1309" i="2"/>
  <c r="E1309" i="2"/>
  <c r="F1309" i="2"/>
  <c r="G1309" i="2"/>
  <c r="H1309" i="2"/>
  <c r="I1309" i="2"/>
  <c r="J1309" i="2"/>
  <c r="K1309" i="2"/>
  <c r="L1309" i="2"/>
  <c r="M1309" i="2"/>
  <c r="N1309" i="2"/>
  <c r="O1309" i="2"/>
  <c r="B619" i="2"/>
  <c r="C619" i="2"/>
  <c r="D619" i="2"/>
  <c r="E619" i="2"/>
  <c r="F619" i="2"/>
  <c r="G619" i="2"/>
  <c r="H619" i="2"/>
  <c r="I619" i="2"/>
  <c r="J619" i="2"/>
  <c r="K619" i="2"/>
  <c r="L619" i="2"/>
  <c r="M619" i="2"/>
  <c r="N619" i="2"/>
  <c r="O619" i="2"/>
  <c r="B1103" i="2"/>
  <c r="C1103" i="2"/>
  <c r="D1103" i="2"/>
  <c r="E1103" i="2"/>
  <c r="F1103" i="2"/>
  <c r="G1103" i="2"/>
  <c r="H1103" i="2"/>
  <c r="I1103" i="2"/>
  <c r="J1103" i="2"/>
  <c r="K1103" i="2"/>
  <c r="L1103" i="2"/>
  <c r="M1103" i="2"/>
  <c r="N1103" i="2"/>
  <c r="O1103" i="2"/>
  <c r="B968" i="2"/>
  <c r="C968" i="2"/>
  <c r="D968" i="2"/>
  <c r="E968" i="2"/>
  <c r="F968" i="2"/>
  <c r="G968" i="2"/>
  <c r="H968" i="2"/>
  <c r="I968" i="2"/>
  <c r="J968" i="2"/>
  <c r="K968" i="2"/>
  <c r="L968" i="2"/>
  <c r="M968" i="2"/>
  <c r="N968" i="2"/>
  <c r="O968" i="2"/>
  <c r="B475" i="2"/>
  <c r="C475" i="2"/>
  <c r="D475" i="2"/>
  <c r="E475" i="2"/>
  <c r="F475" i="2"/>
  <c r="G475" i="2"/>
  <c r="H475" i="2"/>
  <c r="I475" i="2"/>
  <c r="J475" i="2"/>
  <c r="K475" i="2"/>
  <c r="L475" i="2"/>
  <c r="M475" i="2"/>
  <c r="N475" i="2"/>
  <c r="O475" i="2"/>
  <c r="B958" i="2"/>
  <c r="C958" i="2"/>
  <c r="D958" i="2"/>
  <c r="E958" i="2"/>
  <c r="F958" i="2"/>
  <c r="G958" i="2"/>
  <c r="H958" i="2"/>
  <c r="I958" i="2"/>
  <c r="J958" i="2"/>
  <c r="K958" i="2"/>
  <c r="L958" i="2"/>
  <c r="M958" i="2"/>
  <c r="N958" i="2"/>
  <c r="O958" i="2"/>
  <c r="B308" i="2"/>
  <c r="C308" i="2"/>
  <c r="D308" i="2"/>
  <c r="E308" i="2"/>
  <c r="F308" i="2"/>
  <c r="G308" i="2"/>
  <c r="H308" i="2"/>
  <c r="I308" i="2"/>
  <c r="J308" i="2"/>
  <c r="K308" i="2"/>
  <c r="L308" i="2"/>
  <c r="M308" i="2"/>
  <c r="N308" i="2"/>
  <c r="O308" i="2"/>
  <c r="B557" i="2"/>
  <c r="C557" i="2"/>
  <c r="D557" i="2"/>
  <c r="E557" i="2"/>
  <c r="F557" i="2"/>
  <c r="G557" i="2"/>
  <c r="H557" i="2"/>
  <c r="I557" i="2"/>
  <c r="J557" i="2"/>
  <c r="K557" i="2"/>
  <c r="L557" i="2"/>
  <c r="M557" i="2"/>
  <c r="N557" i="2"/>
  <c r="O557" i="2"/>
  <c r="B1305" i="2"/>
  <c r="C1305" i="2"/>
  <c r="D1305" i="2"/>
  <c r="E1305" i="2"/>
  <c r="F1305" i="2"/>
  <c r="G1305" i="2"/>
  <c r="H1305" i="2"/>
  <c r="I1305" i="2"/>
  <c r="J1305" i="2"/>
  <c r="K1305" i="2"/>
  <c r="L1305" i="2"/>
  <c r="M1305" i="2"/>
  <c r="N1305" i="2"/>
  <c r="O1305" i="2"/>
  <c r="B429" i="2"/>
  <c r="C429" i="2"/>
  <c r="D429" i="2"/>
  <c r="E429" i="2"/>
  <c r="F429" i="2"/>
  <c r="G429" i="2"/>
  <c r="H429" i="2"/>
  <c r="I429" i="2"/>
  <c r="J429" i="2"/>
  <c r="K429" i="2"/>
  <c r="L429" i="2"/>
  <c r="M429" i="2"/>
  <c r="N429" i="2"/>
  <c r="O429" i="2"/>
  <c r="B1206" i="2"/>
  <c r="C1206" i="2"/>
  <c r="D1206" i="2"/>
  <c r="E1206" i="2"/>
  <c r="F1206" i="2"/>
  <c r="G1206" i="2"/>
  <c r="H1206" i="2"/>
  <c r="I1206" i="2"/>
  <c r="J1206" i="2"/>
  <c r="K1206" i="2"/>
  <c r="L1206" i="2"/>
  <c r="M1206" i="2"/>
  <c r="N1206" i="2"/>
  <c r="O1206" i="2"/>
  <c r="B85" i="2"/>
  <c r="C85" i="2"/>
  <c r="D85" i="2"/>
  <c r="E85" i="2"/>
  <c r="F85" i="2"/>
  <c r="G85" i="2"/>
  <c r="H85" i="2"/>
  <c r="I85" i="2"/>
  <c r="J85" i="2"/>
  <c r="K85" i="2"/>
  <c r="L85" i="2"/>
  <c r="M85" i="2"/>
  <c r="N85" i="2"/>
  <c r="O85" i="2"/>
  <c r="B1136" i="2"/>
  <c r="C1136" i="2"/>
  <c r="D1136" i="2"/>
  <c r="E1136" i="2"/>
  <c r="F1136" i="2"/>
  <c r="G1136" i="2"/>
  <c r="H1136" i="2"/>
  <c r="I1136" i="2"/>
  <c r="J1136" i="2"/>
  <c r="K1136" i="2"/>
  <c r="L1136" i="2"/>
  <c r="M1136" i="2"/>
  <c r="N1136" i="2"/>
  <c r="O1136" i="2"/>
  <c r="B1129" i="2"/>
  <c r="C1129" i="2"/>
  <c r="D1129" i="2"/>
  <c r="E1129" i="2"/>
  <c r="F1129" i="2"/>
  <c r="G1129" i="2"/>
  <c r="H1129" i="2"/>
  <c r="I1129" i="2"/>
  <c r="J1129" i="2"/>
  <c r="K1129" i="2"/>
  <c r="L1129" i="2"/>
  <c r="M1129" i="2"/>
  <c r="N1129" i="2"/>
  <c r="O1129" i="2"/>
  <c r="B81" i="2"/>
  <c r="C81" i="2"/>
  <c r="D81" i="2"/>
  <c r="E81" i="2"/>
  <c r="F81" i="2"/>
  <c r="G81" i="2"/>
  <c r="H81" i="2"/>
  <c r="I81" i="2"/>
  <c r="J81" i="2"/>
  <c r="K81" i="2"/>
  <c r="L81" i="2"/>
  <c r="M81" i="2"/>
  <c r="N81" i="2"/>
  <c r="O81" i="2"/>
  <c r="B766" i="2"/>
  <c r="C766" i="2"/>
  <c r="D766" i="2"/>
  <c r="E766" i="2"/>
  <c r="F766" i="2"/>
  <c r="G766" i="2"/>
  <c r="H766" i="2"/>
  <c r="I766" i="2"/>
  <c r="J766" i="2"/>
  <c r="K766" i="2"/>
  <c r="L766" i="2"/>
  <c r="M766" i="2"/>
  <c r="N766" i="2"/>
  <c r="O766" i="2"/>
  <c r="B870" i="2"/>
  <c r="C870" i="2"/>
  <c r="D870" i="2"/>
  <c r="E870" i="2"/>
  <c r="F870" i="2"/>
  <c r="G870" i="2"/>
  <c r="H870" i="2"/>
  <c r="I870" i="2"/>
  <c r="J870" i="2"/>
  <c r="K870" i="2"/>
  <c r="L870" i="2"/>
  <c r="M870" i="2"/>
  <c r="N870" i="2"/>
  <c r="O870" i="2"/>
  <c r="B998" i="2"/>
  <c r="C998" i="2"/>
  <c r="D998" i="2"/>
  <c r="E998" i="2"/>
  <c r="F998" i="2"/>
  <c r="G998" i="2"/>
  <c r="H998" i="2"/>
  <c r="I998" i="2"/>
  <c r="J998" i="2"/>
  <c r="K998" i="2"/>
  <c r="L998" i="2"/>
  <c r="M998" i="2"/>
  <c r="N998" i="2"/>
  <c r="O998" i="2"/>
  <c r="B448" i="2"/>
  <c r="C448" i="2"/>
  <c r="D448" i="2"/>
  <c r="E448" i="2"/>
  <c r="F448" i="2"/>
  <c r="G448" i="2"/>
  <c r="H448" i="2"/>
  <c r="I448" i="2"/>
  <c r="J448" i="2"/>
  <c r="K448" i="2"/>
  <c r="L448" i="2"/>
  <c r="M448" i="2"/>
  <c r="N448" i="2"/>
  <c r="O448" i="2"/>
  <c r="B254" i="2"/>
  <c r="C254" i="2"/>
  <c r="D254" i="2"/>
  <c r="E254" i="2"/>
  <c r="F254" i="2"/>
  <c r="G254" i="2"/>
  <c r="H254" i="2"/>
  <c r="I254" i="2"/>
  <c r="J254" i="2"/>
  <c r="K254" i="2"/>
  <c r="L254" i="2"/>
  <c r="M254" i="2"/>
  <c r="N254" i="2"/>
  <c r="O254" i="2"/>
  <c r="B541" i="2"/>
  <c r="C541" i="2"/>
  <c r="D541" i="2"/>
  <c r="E541" i="2"/>
  <c r="F541" i="2"/>
  <c r="G541" i="2"/>
  <c r="H541" i="2"/>
  <c r="I541" i="2"/>
  <c r="J541" i="2"/>
  <c r="K541" i="2"/>
  <c r="L541" i="2"/>
  <c r="M541" i="2"/>
  <c r="N541" i="2"/>
  <c r="O541" i="2"/>
  <c r="B546" i="2"/>
  <c r="C546" i="2"/>
  <c r="D546" i="2"/>
  <c r="E546" i="2"/>
  <c r="F546" i="2"/>
  <c r="G546" i="2"/>
  <c r="H546" i="2"/>
  <c r="I546" i="2"/>
  <c r="J546" i="2"/>
  <c r="K546" i="2"/>
  <c r="L546" i="2"/>
  <c r="M546" i="2"/>
  <c r="N546" i="2"/>
  <c r="O546" i="2"/>
  <c r="B802" i="2"/>
  <c r="C802" i="2"/>
  <c r="D802" i="2"/>
  <c r="E802" i="2"/>
  <c r="F802" i="2"/>
  <c r="G802" i="2"/>
  <c r="H802" i="2"/>
  <c r="I802" i="2"/>
  <c r="J802" i="2"/>
  <c r="K802" i="2"/>
  <c r="L802" i="2"/>
  <c r="M802" i="2"/>
  <c r="N802" i="2"/>
  <c r="O802" i="2"/>
  <c r="B1311" i="2"/>
  <c r="C1311" i="2"/>
  <c r="D1311" i="2"/>
  <c r="E1311" i="2"/>
  <c r="F1311" i="2"/>
  <c r="G1311" i="2"/>
  <c r="H1311" i="2"/>
  <c r="I1311" i="2"/>
  <c r="J1311" i="2"/>
  <c r="K1311" i="2"/>
  <c r="L1311" i="2"/>
  <c r="M1311" i="2"/>
  <c r="N1311" i="2"/>
  <c r="O1311" i="2"/>
  <c r="B79" i="2"/>
  <c r="C79" i="2"/>
  <c r="D79" i="2"/>
  <c r="E79" i="2"/>
  <c r="F79" i="2"/>
  <c r="G79" i="2"/>
  <c r="H79" i="2"/>
  <c r="I79" i="2"/>
  <c r="J79" i="2"/>
  <c r="K79" i="2"/>
  <c r="L79" i="2"/>
  <c r="M79" i="2"/>
  <c r="N79" i="2"/>
  <c r="O79" i="2"/>
  <c r="B691" i="2"/>
  <c r="C691" i="2"/>
  <c r="D691" i="2"/>
  <c r="E691" i="2"/>
  <c r="F691" i="2"/>
  <c r="G691" i="2"/>
  <c r="H691" i="2"/>
  <c r="I691" i="2"/>
  <c r="J691" i="2"/>
  <c r="K691" i="2"/>
  <c r="L691" i="2"/>
  <c r="M691" i="2"/>
  <c r="N691" i="2"/>
  <c r="O691" i="2"/>
  <c r="B702" i="2"/>
  <c r="C702" i="2"/>
  <c r="D702" i="2"/>
  <c r="E702" i="2"/>
  <c r="F702" i="2"/>
  <c r="G702" i="2"/>
  <c r="H702" i="2"/>
  <c r="I702" i="2"/>
  <c r="J702" i="2"/>
  <c r="K702" i="2"/>
  <c r="L702" i="2"/>
  <c r="M702" i="2"/>
  <c r="N702" i="2"/>
  <c r="O702" i="2"/>
  <c r="B110" i="2"/>
  <c r="C110" i="2"/>
  <c r="D110" i="2"/>
  <c r="E110" i="2"/>
  <c r="F110" i="2"/>
  <c r="G110" i="2"/>
  <c r="H110" i="2"/>
  <c r="I110" i="2"/>
  <c r="J110" i="2"/>
  <c r="K110" i="2"/>
  <c r="L110" i="2"/>
  <c r="M110" i="2"/>
  <c r="N110" i="2"/>
  <c r="O110" i="2"/>
  <c r="B258" i="2"/>
  <c r="C258" i="2"/>
  <c r="D258" i="2"/>
  <c r="E258" i="2"/>
  <c r="F258" i="2"/>
  <c r="G258" i="2"/>
  <c r="H258" i="2"/>
  <c r="I258" i="2"/>
  <c r="J258" i="2"/>
  <c r="K258" i="2"/>
  <c r="L258" i="2"/>
  <c r="M258" i="2"/>
  <c r="N258" i="2"/>
  <c r="O258" i="2"/>
  <c r="B1068" i="2"/>
  <c r="C1068" i="2"/>
  <c r="D1068" i="2"/>
  <c r="E1068" i="2"/>
  <c r="F1068" i="2"/>
  <c r="G1068" i="2"/>
  <c r="H1068" i="2"/>
  <c r="I1068" i="2"/>
  <c r="J1068" i="2"/>
  <c r="K1068" i="2"/>
  <c r="L1068" i="2"/>
  <c r="M1068" i="2"/>
  <c r="N1068" i="2"/>
  <c r="O1068" i="2"/>
  <c r="B1185" i="2"/>
  <c r="C1185" i="2"/>
  <c r="D1185" i="2"/>
  <c r="E1185" i="2"/>
  <c r="F1185" i="2"/>
  <c r="G1185" i="2"/>
  <c r="H1185" i="2"/>
  <c r="I1185" i="2"/>
  <c r="J1185" i="2"/>
  <c r="K1185" i="2"/>
  <c r="L1185" i="2"/>
  <c r="M1185" i="2"/>
  <c r="N1185" i="2"/>
  <c r="O1185" i="2"/>
  <c r="B755" i="2"/>
  <c r="C755" i="2"/>
  <c r="D755" i="2"/>
  <c r="E755" i="2"/>
  <c r="F755" i="2"/>
  <c r="G755" i="2"/>
  <c r="H755" i="2"/>
  <c r="I755" i="2"/>
  <c r="J755" i="2"/>
  <c r="K755" i="2"/>
  <c r="L755" i="2"/>
  <c r="M755" i="2"/>
  <c r="N755" i="2"/>
  <c r="O755" i="2"/>
  <c r="B365" i="2"/>
  <c r="C365" i="2"/>
  <c r="D365" i="2"/>
  <c r="E365" i="2"/>
  <c r="F365" i="2"/>
  <c r="G365" i="2"/>
  <c r="H365" i="2"/>
  <c r="I365" i="2"/>
  <c r="J365" i="2"/>
  <c r="K365" i="2"/>
  <c r="L365" i="2"/>
  <c r="M365" i="2"/>
  <c r="N365" i="2"/>
  <c r="O365" i="2"/>
  <c r="B656" i="2"/>
  <c r="C656" i="2"/>
  <c r="D656" i="2"/>
  <c r="E656" i="2"/>
  <c r="F656" i="2"/>
  <c r="G656" i="2"/>
  <c r="H656" i="2"/>
  <c r="I656" i="2"/>
  <c r="J656" i="2"/>
  <c r="K656" i="2"/>
  <c r="L656" i="2"/>
  <c r="M656" i="2"/>
  <c r="N656" i="2"/>
  <c r="O656" i="2"/>
  <c r="B848" i="2"/>
  <c r="C848" i="2"/>
  <c r="D848" i="2"/>
  <c r="E848" i="2"/>
  <c r="F848" i="2"/>
  <c r="G848" i="2"/>
  <c r="H848" i="2"/>
  <c r="I848" i="2"/>
  <c r="J848" i="2"/>
  <c r="K848" i="2"/>
  <c r="L848" i="2"/>
  <c r="M848" i="2"/>
  <c r="N848" i="2"/>
  <c r="O848" i="2"/>
  <c r="B536" i="2"/>
  <c r="C536" i="2"/>
  <c r="D536" i="2"/>
  <c r="E536" i="2"/>
  <c r="F536" i="2"/>
  <c r="G536" i="2"/>
  <c r="H536" i="2"/>
  <c r="I536" i="2"/>
  <c r="J536" i="2"/>
  <c r="K536" i="2"/>
  <c r="L536" i="2"/>
  <c r="M536" i="2"/>
  <c r="N536" i="2"/>
  <c r="O536" i="2"/>
  <c r="B473" i="2"/>
  <c r="C473" i="2"/>
  <c r="D473" i="2"/>
  <c r="E473" i="2"/>
  <c r="F473" i="2"/>
  <c r="G473" i="2"/>
  <c r="H473" i="2"/>
  <c r="I473" i="2"/>
  <c r="J473" i="2"/>
  <c r="K473" i="2"/>
  <c r="L473" i="2"/>
  <c r="M473" i="2"/>
  <c r="N473" i="2"/>
  <c r="O473" i="2"/>
  <c r="B550" i="2"/>
  <c r="C550" i="2"/>
  <c r="D550" i="2"/>
  <c r="E550" i="2"/>
  <c r="F550" i="2"/>
  <c r="G550" i="2"/>
  <c r="H550" i="2"/>
  <c r="I550" i="2"/>
  <c r="J550" i="2"/>
  <c r="K550" i="2"/>
  <c r="L550" i="2"/>
  <c r="M550" i="2"/>
  <c r="N550" i="2"/>
  <c r="O550" i="2"/>
  <c r="B633" i="2"/>
  <c r="C633" i="2"/>
  <c r="D633" i="2"/>
  <c r="E633" i="2"/>
  <c r="F633" i="2"/>
  <c r="G633" i="2"/>
  <c r="H633" i="2"/>
  <c r="I633" i="2"/>
  <c r="J633" i="2"/>
  <c r="K633" i="2"/>
  <c r="L633" i="2"/>
  <c r="M633" i="2"/>
  <c r="N633" i="2"/>
  <c r="O633" i="2"/>
  <c r="B622" i="2"/>
  <c r="C622" i="2"/>
  <c r="D622" i="2"/>
  <c r="E622" i="2"/>
  <c r="F622" i="2"/>
  <c r="G622" i="2"/>
  <c r="H622" i="2"/>
  <c r="I622" i="2"/>
  <c r="J622" i="2"/>
  <c r="K622" i="2"/>
  <c r="L622" i="2"/>
  <c r="M622" i="2"/>
  <c r="N622" i="2"/>
  <c r="O622" i="2"/>
  <c r="B727" i="2"/>
  <c r="C727" i="2"/>
  <c r="D727" i="2"/>
  <c r="E727" i="2"/>
  <c r="F727" i="2"/>
  <c r="G727" i="2"/>
  <c r="H727" i="2"/>
  <c r="I727" i="2"/>
  <c r="J727" i="2"/>
  <c r="K727" i="2"/>
  <c r="L727" i="2"/>
  <c r="M727" i="2"/>
  <c r="N727" i="2"/>
  <c r="O727" i="2"/>
  <c r="B880" i="2"/>
  <c r="D880" i="2"/>
  <c r="E880" i="2"/>
  <c r="F880" i="2"/>
  <c r="G880" i="2"/>
  <c r="H880" i="2"/>
  <c r="I880" i="2"/>
  <c r="J880" i="2"/>
  <c r="K880" i="2"/>
  <c r="L880" i="2"/>
  <c r="M880" i="2"/>
  <c r="N880" i="2"/>
  <c r="O880" i="2"/>
  <c r="B966" i="2"/>
  <c r="C966" i="2"/>
  <c r="D966" i="2"/>
  <c r="E966" i="2"/>
  <c r="F966" i="2"/>
  <c r="G966" i="2"/>
  <c r="H966" i="2"/>
  <c r="I966" i="2"/>
  <c r="J966" i="2"/>
  <c r="K966" i="2"/>
  <c r="L966" i="2"/>
  <c r="M966" i="2"/>
  <c r="N966" i="2"/>
  <c r="O966" i="2"/>
  <c r="B878" i="2"/>
  <c r="C878" i="2"/>
  <c r="D878" i="2"/>
  <c r="E878" i="2"/>
  <c r="F878" i="2"/>
  <c r="G878" i="2"/>
  <c r="H878" i="2"/>
  <c r="I878" i="2"/>
  <c r="J878" i="2"/>
  <c r="K878" i="2"/>
  <c r="L878" i="2"/>
  <c r="M878" i="2"/>
  <c r="N878" i="2"/>
  <c r="O878" i="2"/>
  <c r="B803" i="2"/>
  <c r="C803" i="2"/>
  <c r="D803" i="2"/>
  <c r="E803" i="2"/>
  <c r="F803" i="2"/>
  <c r="G803" i="2"/>
  <c r="H803" i="2"/>
  <c r="I803" i="2"/>
  <c r="J803" i="2"/>
  <c r="K803" i="2"/>
  <c r="L803" i="2"/>
  <c r="M803" i="2"/>
  <c r="N803" i="2"/>
  <c r="O803" i="2"/>
  <c r="B198" i="2"/>
  <c r="C198" i="2"/>
  <c r="D198" i="2"/>
  <c r="E198" i="2"/>
  <c r="F198" i="2"/>
  <c r="G198" i="2"/>
  <c r="H198" i="2"/>
  <c r="I198" i="2"/>
  <c r="J198" i="2"/>
  <c r="K198" i="2"/>
  <c r="L198" i="2"/>
  <c r="M198" i="2"/>
  <c r="N198" i="2"/>
  <c r="O198" i="2"/>
  <c r="B48" i="2"/>
  <c r="C48" i="2"/>
  <c r="D48" i="2"/>
  <c r="E48" i="2"/>
  <c r="F48" i="2"/>
  <c r="G48" i="2"/>
  <c r="H48" i="2"/>
  <c r="I48" i="2"/>
  <c r="J48" i="2"/>
  <c r="K48" i="2"/>
  <c r="L48" i="2"/>
  <c r="M48" i="2"/>
  <c r="N48" i="2"/>
  <c r="O48" i="2"/>
  <c r="B723" i="2"/>
  <c r="C723" i="2"/>
  <c r="D723" i="2"/>
  <c r="E723" i="2"/>
  <c r="F723" i="2"/>
  <c r="G723" i="2"/>
  <c r="H723" i="2"/>
  <c r="I723" i="2"/>
  <c r="J723" i="2"/>
  <c r="K723" i="2"/>
  <c r="L723" i="2"/>
  <c r="M723" i="2"/>
  <c r="N723" i="2"/>
  <c r="O723" i="2"/>
  <c r="B1012" i="2"/>
  <c r="C1012" i="2"/>
  <c r="D1012" i="2"/>
  <c r="E1012" i="2"/>
  <c r="F1012" i="2"/>
  <c r="G1012" i="2"/>
  <c r="H1012" i="2"/>
  <c r="I1012" i="2"/>
  <c r="J1012" i="2"/>
  <c r="K1012" i="2"/>
  <c r="L1012" i="2"/>
  <c r="M1012" i="2"/>
  <c r="N1012" i="2"/>
  <c r="O1012" i="2"/>
  <c r="B1081" i="2"/>
  <c r="C1081" i="2"/>
  <c r="D1081" i="2"/>
  <c r="E1081" i="2"/>
  <c r="F1081" i="2"/>
  <c r="G1081" i="2"/>
  <c r="H1081" i="2"/>
  <c r="I1081" i="2"/>
  <c r="J1081" i="2"/>
  <c r="K1081" i="2"/>
  <c r="L1081" i="2"/>
  <c r="M1081" i="2"/>
  <c r="N1081" i="2"/>
  <c r="O1081" i="2"/>
  <c r="B950" i="2"/>
  <c r="C950" i="2"/>
  <c r="D950" i="2"/>
  <c r="E950" i="2"/>
  <c r="F950" i="2"/>
  <c r="G950" i="2"/>
  <c r="H950" i="2"/>
  <c r="I950" i="2"/>
  <c r="J950" i="2"/>
  <c r="K950" i="2"/>
  <c r="L950" i="2"/>
  <c r="M950" i="2"/>
  <c r="N950" i="2"/>
  <c r="O950" i="2"/>
  <c r="B756" i="2"/>
  <c r="C756" i="2"/>
  <c r="D756" i="2"/>
  <c r="E756" i="2"/>
  <c r="F756" i="2"/>
  <c r="G756" i="2"/>
  <c r="H756" i="2"/>
  <c r="I756" i="2"/>
  <c r="J756" i="2"/>
  <c r="K756" i="2"/>
  <c r="L756" i="2"/>
  <c r="M756" i="2"/>
  <c r="N756" i="2"/>
  <c r="O756" i="2"/>
  <c r="B715" i="2"/>
  <c r="C715" i="2"/>
  <c r="D715" i="2"/>
  <c r="E715" i="2"/>
  <c r="F715" i="2"/>
  <c r="G715" i="2"/>
  <c r="H715" i="2"/>
  <c r="I715" i="2"/>
  <c r="J715" i="2"/>
  <c r="K715" i="2"/>
  <c r="L715" i="2"/>
  <c r="M715" i="2"/>
  <c r="N715" i="2"/>
  <c r="O715" i="2"/>
  <c r="B884" i="2"/>
  <c r="C884" i="2"/>
  <c r="D884" i="2"/>
  <c r="E884" i="2"/>
  <c r="F884" i="2"/>
  <c r="G884" i="2"/>
  <c r="H884" i="2"/>
  <c r="I884" i="2"/>
  <c r="J884" i="2"/>
  <c r="K884" i="2"/>
  <c r="L884" i="2"/>
  <c r="M884" i="2"/>
  <c r="N884" i="2"/>
  <c r="O884" i="2"/>
  <c r="B1076" i="2"/>
  <c r="C1076" i="2"/>
  <c r="D1076" i="2"/>
  <c r="E1076" i="2"/>
  <c r="F1076" i="2"/>
  <c r="G1076" i="2"/>
  <c r="H1076" i="2"/>
  <c r="I1076" i="2"/>
  <c r="J1076" i="2"/>
  <c r="K1076" i="2"/>
  <c r="L1076" i="2"/>
  <c r="M1076" i="2"/>
  <c r="N1076" i="2"/>
  <c r="O1076" i="2"/>
  <c r="B588" i="2"/>
  <c r="C588" i="2"/>
  <c r="D588" i="2"/>
  <c r="E588" i="2"/>
  <c r="F588" i="2"/>
  <c r="G588" i="2"/>
  <c r="H588" i="2"/>
  <c r="I588" i="2"/>
  <c r="J588" i="2"/>
  <c r="K588" i="2"/>
  <c r="L588" i="2"/>
  <c r="M588" i="2"/>
  <c r="N588" i="2"/>
  <c r="O588" i="2"/>
  <c r="B905" i="2"/>
  <c r="C905" i="2"/>
  <c r="D905" i="2"/>
  <c r="E905" i="2"/>
  <c r="F905" i="2"/>
  <c r="G905" i="2"/>
  <c r="H905" i="2"/>
  <c r="I905" i="2"/>
  <c r="J905" i="2"/>
  <c r="K905" i="2"/>
  <c r="L905" i="2"/>
  <c r="M905" i="2"/>
  <c r="N905" i="2"/>
  <c r="O905" i="2"/>
  <c r="B598" i="2"/>
  <c r="C598" i="2"/>
  <c r="D598" i="2"/>
  <c r="E598" i="2"/>
  <c r="F598" i="2"/>
  <c r="G598" i="2"/>
  <c r="H598" i="2"/>
  <c r="I598" i="2"/>
  <c r="J598" i="2"/>
  <c r="K598" i="2"/>
  <c r="L598" i="2"/>
  <c r="M598" i="2"/>
  <c r="N598" i="2"/>
  <c r="O598" i="2"/>
  <c r="B325" i="2"/>
  <c r="C325" i="2"/>
  <c r="D325" i="2"/>
  <c r="E325" i="2"/>
  <c r="F325" i="2"/>
  <c r="G325" i="2"/>
  <c r="H325" i="2"/>
  <c r="I325" i="2"/>
  <c r="J325" i="2"/>
  <c r="K325" i="2"/>
  <c r="L325" i="2"/>
  <c r="M325" i="2"/>
  <c r="N325" i="2"/>
  <c r="O325" i="2"/>
  <c r="B288" i="2"/>
  <c r="C288" i="2"/>
  <c r="D288" i="2"/>
  <c r="E288" i="2"/>
  <c r="F288" i="2"/>
  <c r="G288" i="2"/>
  <c r="H288" i="2"/>
  <c r="I288" i="2"/>
  <c r="J288" i="2"/>
  <c r="K288" i="2"/>
  <c r="L288" i="2"/>
  <c r="M288" i="2"/>
  <c r="N288" i="2"/>
  <c r="O288" i="2"/>
  <c r="B1162" i="2"/>
  <c r="C1162" i="2"/>
  <c r="D1162" i="2"/>
  <c r="E1162" i="2"/>
  <c r="F1162" i="2"/>
  <c r="G1162" i="2"/>
  <c r="H1162" i="2"/>
  <c r="I1162" i="2"/>
  <c r="J1162" i="2"/>
  <c r="K1162" i="2"/>
  <c r="L1162" i="2"/>
  <c r="M1162" i="2"/>
  <c r="N1162" i="2"/>
  <c r="O1162" i="2"/>
  <c r="B286" i="2"/>
  <c r="C286" i="2"/>
  <c r="D286" i="2"/>
  <c r="E286" i="2"/>
  <c r="F286" i="2"/>
  <c r="G286" i="2"/>
  <c r="H286" i="2"/>
  <c r="I286" i="2"/>
  <c r="J286" i="2"/>
  <c r="K286" i="2"/>
  <c r="L286" i="2"/>
  <c r="M286" i="2"/>
  <c r="N286" i="2"/>
  <c r="O286" i="2"/>
  <c r="B440" i="2"/>
  <c r="C440" i="2"/>
  <c r="D440" i="2"/>
  <c r="E440" i="2"/>
  <c r="F440" i="2"/>
  <c r="G440" i="2"/>
  <c r="H440" i="2"/>
  <c r="I440" i="2"/>
  <c r="J440" i="2"/>
  <c r="K440" i="2"/>
  <c r="L440" i="2"/>
  <c r="M440" i="2"/>
  <c r="N440" i="2"/>
  <c r="O440" i="2"/>
  <c r="B572" i="2"/>
  <c r="C572" i="2"/>
  <c r="D572" i="2"/>
  <c r="E572" i="2"/>
  <c r="F572" i="2"/>
  <c r="G572" i="2"/>
  <c r="H572" i="2"/>
  <c r="I572" i="2"/>
  <c r="J572" i="2"/>
  <c r="K572" i="2"/>
  <c r="L572" i="2"/>
  <c r="M572" i="2"/>
  <c r="N572" i="2"/>
  <c r="O572" i="2"/>
  <c r="B1099" i="2"/>
  <c r="C1099" i="2"/>
  <c r="D1099" i="2"/>
  <c r="E1099" i="2"/>
  <c r="F1099" i="2"/>
  <c r="G1099" i="2"/>
  <c r="H1099" i="2"/>
  <c r="I1099" i="2"/>
  <c r="J1099" i="2"/>
  <c r="K1099" i="2"/>
  <c r="L1099" i="2"/>
  <c r="M1099" i="2"/>
  <c r="N1099" i="2"/>
  <c r="O1099" i="2"/>
  <c r="B372" i="2"/>
  <c r="C372" i="2"/>
  <c r="D372" i="2"/>
  <c r="E372" i="2"/>
  <c r="F372" i="2"/>
  <c r="G372" i="2"/>
  <c r="H372" i="2"/>
  <c r="I372" i="2"/>
  <c r="J372" i="2"/>
  <c r="K372" i="2"/>
  <c r="L372" i="2"/>
  <c r="M372" i="2"/>
  <c r="N372" i="2"/>
  <c r="O372" i="2"/>
  <c r="B60" i="2"/>
  <c r="C60" i="2"/>
  <c r="D60" i="2"/>
  <c r="E60" i="2"/>
  <c r="F60" i="2"/>
  <c r="G60" i="2"/>
  <c r="H60" i="2"/>
  <c r="I60" i="2"/>
  <c r="J60" i="2"/>
  <c r="K60" i="2"/>
  <c r="L60" i="2"/>
  <c r="M60" i="2"/>
  <c r="N60" i="2"/>
  <c r="O60" i="2"/>
  <c r="B292" i="2"/>
  <c r="C292" i="2"/>
  <c r="D292" i="2"/>
  <c r="E292" i="2"/>
  <c r="F292" i="2"/>
  <c r="G292" i="2"/>
  <c r="H292" i="2"/>
  <c r="I292" i="2"/>
  <c r="J292" i="2"/>
  <c r="K292" i="2"/>
  <c r="L292" i="2"/>
  <c r="M292" i="2"/>
  <c r="N292" i="2"/>
  <c r="O292" i="2"/>
  <c r="B1334" i="2"/>
  <c r="C1334" i="2"/>
  <c r="D1334" i="2"/>
  <c r="E1334" i="2"/>
  <c r="F1334" i="2"/>
  <c r="G1334" i="2"/>
  <c r="H1334" i="2"/>
  <c r="I1334" i="2"/>
  <c r="J1334" i="2"/>
  <c r="K1334" i="2"/>
  <c r="L1334" i="2"/>
  <c r="M1334" i="2"/>
  <c r="N1334" i="2"/>
  <c r="O1334" i="2"/>
  <c r="B864" i="2"/>
  <c r="C864" i="2"/>
  <c r="D864" i="2"/>
  <c r="E864" i="2"/>
  <c r="F864" i="2"/>
  <c r="G864" i="2"/>
  <c r="H864" i="2"/>
  <c r="I864" i="2"/>
  <c r="J864" i="2"/>
  <c r="K864" i="2"/>
  <c r="L864" i="2"/>
  <c r="M864" i="2"/>
  <c r="N864" i="2"/>
  <c r="O864" i="2"/>
  <c r="B544" i="2"/>
  <c r="C544" i="2"/>
  <c r="D544" i="2"/>
  <c r="E544" i="2"/>
  <c r="F544" i="2"/>
  <c r="G544" i="2"/>
  <c r="H544" i="2"/>
  <c r="I544" i="2"/>
  <c r="J544" i="2"/>
  <c r="K544" i="2"/>
  <c r="L544" i="2"/>
  <c r="M544" i="2"/>
  <c r="N544" i="2"/>
  <c r="O544" i="2"/>
  <c r="B682" i="2"/>
  <c r="C682" i="2"/>
  <c r="D682" i="2"/>
  <c r="E682" i="2"/>
  <c r="F682" i="2"/>
  <c r="G682" i="2"/>
  <c r="H682" i="2"/>
  <c r="I682" i="2"/>
  <c r="J682" i="2"/>
  <c r="K682" i="2"/>
  <c r="L682" i="2"/>
  <c r="M682" i="2"/>
  <c r="N682" i="2"/>
  <c r="O682" i="2"/>
  <c r="B404" i="2"/>
  <c r="C404" i="2"/>
  <c r="D404" i="2"/>
  <c r="E404" i="2"/>
  <c r="F404" i="2"/>
  <c r="G404" i="2"/>
  <c r="H404" i="2"/>
  <c r="I404" i="2"/>
  <c r="J404" i="2"/>
  <c r="K404" i="2"/>
  <c r="L404" i="2"/>
  <c r="M404" i="2"/>
  <c r="N404" i="2"/>
  <c r="O404" i="2"/>
  <c r="B1297" i="2"/>
  <c r="C1297" i="2"/>
  <c r="D1297" i="2"/>
  <c r="E1297" i="2"/>
  <c r="F1297" i="2"/>
  <c r="G1297" i="2"/>
  <c r="H1297" i="2"/>
  <c r="I1297" i="2"/>
  <c r="J1297" i="2"/>
  <c r="K1297" i="2"/>
  <c r="L1297" i="2"/>
  <c r="M1297" i="2"/>
  <c r="N1297" i="2"/>
  <c r="O1297" i="2"/>
  <c r="B313" i="2"/>
  <c r="C313" i="2"/>
  <c r="D313" i="2"/>
  <c r="E313" i="2"/>
  <c r="F313" i="2"/>
  <c r="G313" i="2"/>
  <c r="H313" i="2"/>
  <c r="I313" i="2"/>
  <c r="J313" i="2"/>
  <c r="K313" i="2"/>
  <c r="L313" i="2"/>
  <c r="M313" i="2"/>
  <c r="N313" i="2"/>
  <c r="O313" i="2"/>
  <c r="B463" i="2"/>
  <c r="C463" i="2"/>
  <c r="D463" i="2"/>
  <c r="E463" i="2"/>
  <c r="F463" i="2"/>
  <c r="G463" i="2"/>
  <c r="H463" i="2"/>
  <c r="I463" i="2"/>
  <c r="J463" i="2"/>
  <c r="K463" i="2"/>
  <c r="L463" i="2"/>
  <c r="M463" i="2"/>
  <c r="N463" i="2"/>
  <c r="O463" i="2"/>
  <c r="B1219" i="2"/>
  <c r="C1219" i="2"/>
  <c r="D1219" i="2"/>
  <c r="E1219" i="2"/>
  <c r="F1219" i="2"/>
  <c r="G1219" i="2"/>
  <c r="H1219" i="2"/>
  <c r="I1219" i="2"/>
  <c r="J1219" i="2"/>
  <c r="K1219" i="2"/>
  <c r="L1219" i="2"/>
  <c r="M1219" i="2"/>
  <c r="N1219" i="2"/>
  <c r="O1219" i="2"/>
  <c r="B816" i="2"/>
  <c r="C816" i="2"/>
  <c r="D816" i="2"/>
  <c r="E816" i="2"/>
  <c r="F816" i="2"/>
  <c r="G816" i="2"/>
  <c r="H816" i="2"/>
  <c r="I816" i="2"/>
  <c r="J816" i="2"/>
  <c r="K816" i="2"/>
  <c r="L816" i="2"/>
  <c r="M816" i="2"/>
  <c r="N816" i="2"/>
  <c r="O816" i="2"/>
  <c r="B1289" i="2"/>
  <c r="C1289" i="2"/>
  <c r="D1289" i="2"/>
  <c r="E1289" i="2"/>
  <c r="F1289" i="2"/>
  <c r="G1289" i="2"/>
  <c r="H1289" i="2"/>
  <c r="I1289" i="2"/>
  <c r="J1289" i="2"/>
  <c r="K1289" i="2"/>
  <c r="L1289" i="2"/>
  <c r="M1289" i="2"/>
  <c r="N1289" i="2"/>
  <c r="O1289" i="2"/>
  <c r="B769" i="2"/>
  <c r="C769" i="2"/>
  <c r="D769" i="2"/>
  <c r="E769" i="2"/>
  <c r="F769" i="2"/>
  <c r="G769" i="2"/>
  <c r="H769" i="2"/>
  <c r="I769" i="2"/>
  <c r="J769" i="2"/>
  <c r="K769" i="2"/>
  <c r="L769" i="2"/>
  <c r="M769" i="2"/>
  <c r="N769" i="2"/>
  <c r="O769" i="2"/>
  <c r="B704" i="2"/>
  <c r="C704" i="2"/>
  <c r="D704" i="2"/>
  <c r="E704" i="2"/>
  <c r="F704" i="2"/>
  <c r="G704" i="2"/>
  <c r="H704" i="2"/>
  <c r="I704" i="2"/>
  <c r="J704" i="2"/>
  <c r="K704" i="2"/>
  <c r="L704" i="2"/>
  <c r="M704" i="2"/>
  <c r="N704" i="2"/>
  <c r="O704" i="2"/>
  <c r="B1308" i="2"/>
  <c r="C1308" i="2"/>
  <c r="D1308" i="2"/>
  <c r="E1308" i="2"/>
  <c r="F1308" i="2"/>
  <c r="G1308" i="2"/>
  <c r="H1308" i="2"/>
  <c r="I1308" i="2"/>
  <c r="J1308" i="2"/>
  <c r="K1308" i="2"/>
  <c r="L1308" i="2"/>
  <c r="M1308" i="2"/>
  <c r="N1308" i="2"/>
  <c r="O1308" i="2"/>
  <c r="B674" i="2"/>
  <c r="C674" i="2"/>
  <c r="D674" i="2"/>
  <c r="E674" i="2"/>
  <c r="F674" i="2"/>
  <c r="G674" i="2"/>
  <c r="H674" i="2"/>
  <c r="I674" i="2"/>
  <c r="J674" i="2"/>
  <c r="K674" i="2"/>
  <c r="L674" i="2"/>
  <c r="M674" i="2"/>
  <c r="N674" i="2"/>
  <c r="O674" i="2"/>
  <c r="B479" i="2"/>
  <c r="C479" i="2"/>
  <c r="D479" i="2"/>
  <c r="E479" i="2"/>
  <c r="F479" i="2"/>
  <c r="G479" i="2"/>
  <c r="H479" i="2"/>
  <c r="I479" i="2"/>
  <c r="J479" i="2"/>
  <c r="K479" i="2"/>
  <c r="L479" i="2"/>
  <c r="M479" i="2"/>
  <c r="N479" i="2"/>
  <c r="O479" i="2"/>
  <c r="B1183" i="2"/>
  <c r="C1183" i="2"/>
  <c r="D1183" i="2"/>
  <c r="E1183" i="2"/>
  <c r="F1183" i="2"/>
  <c r="G1183" i="2"/>
  <c r="H1183" i="2"/>
  <c r="I1183" i="2"/>
  <c r="J1183" i="2"/>
  <c r="K1183" i="2"/>
  <c r="L1183" i="2"/>
  <c r="M1183" i="2"/>
  <c r="N1183" i="2"/>
  <c r="O1183" i="2"/>
  <c r="B575" i="2"/>
  <c r="C575" i="2"/>
  <c r="D575" i="2"/>
  <c r="E575" i="2"/>
  <c r="F575" i="2"/>
  <c r="G575" i="2"/>
  <c r="H575" i="2"/>
  <c r="I575" i="2"/>
  <c r="J575" i="2"/>
  <c r="K575" i="2"/>
  <c r="L575" i="2"/>
  <c r="M575" i="2"/>
  <c r="N575" i="2"/>
  <c r="O575" i="2"/>
  <c r="B601" i="2"/>
  <c r="C601" i="2"/>
  <c r="D601" i="2"/>
  <c r="E601" i="2"/>
  <c r="F601" i="2"/>
  <c r="G601" i="2"/>
  <c r="H601" i="2"/>
  <c r="I601" i="2"/>
  <c r="J601" i="2"/>
  <c r="K601" i="2"/>
  <c r="L601" i="2"/>
  <c r="M601" i="2"/>
  <c r="N601" i="2"/>
  <c r="O601" i="2"/>
  <c r="B458" i="2"/>
  <c r="C458" i="2"/>
  <c r="D458" i="2"/>
  <c r="E458" i="2"/>
  <c r="F458" i="2"/>
  <c r="G458" i="2"/>
  <c r="H458" i="2"/>
  <c r="I458" i="2"/>
  <c r="J458" i="2"/>
  <c r="K458" i="2"/>
  <c r="L458" i="2"/>
  <c r="M458" i="2"/>
  <c r="N458" i="2"/>
  <c r="O458" i="2"/>
  <c r="B498" i="2"/>
  <c r="C498" i="2"/>
  <c r="D498" i="2"/>
  <c r="E498" i="2"/>
  <c r="F498" i="2"/>
  <c r="G498" i="2"/>
  <c r="H498" i="2"/>
  <c r="I498" i="2"/>
  <c r="J498" i="2"/>
  <c r="K498" i="2"/>
  <c r="L498" i="2"/>
  <c r="M498" i="2"/>
  <c r="N498" i="2"/>
  <c r="O498" i="2"/>
  <c r="B552" i="2"/>
  <c r="C552" i="2"/>
  <c r="D552" i="2"/>
  <c r="E552" i="2"/>
  <c r="F552" i="2"/>
  <c r="G552" i="2"/>
  <c r="H552" i="2"/>
  <c r="I552" i="2"/>
  <c r="J552" i="2"/>
  <c r="K552" i="2"/>
  <c r="L552" i="2"/>
  <c r="M552" i="2"/>
  <c r="N552" i="2"/>
  <c r="O552" i="2"/>
  <c r="B914" i="2"/>
  <c r="C914" i="2"/>
  <c r="D914" i="2"/>
  <c r="E914" i="2"/>
  <c r="F914" i="2"/>
  <c r="G914" i="2"/>
  <c r="H914" i="2"/>
  <c r="I914" i="2"/>
  <c r="J914" i="2"/>
  <c r="K914" i="2"/>
  <c r="L914" i="2"/>
  <c r="M914" i="2"/>
  <c r="N914" i="2"/>
  <c r="O914" i="2"/>
  <c r="B377" i="2"/>
  <c r="C377" i="2"/>
  <c r="D377" i="2"/>
  <c r="E377" i="2"/>
  <c r="F377" i="2"/>
  <c r="G377" i="2"/>
  <c r="H377" i="2"/>
  <c r="I377" i="2"/>
  <c r="J377" i="2"/>
  <c r="K377" i="2"/>
  <c r="L377" i="2"/>
  <c r="M377" i="2"/>
  <c r="N377" i="2"/>
  <c r="O377" i="2"/>
  <c r="B291" i="2"/>
  <c r="C291" i="2"/>
  <c r="D291" i="2"/>
  <c r="E291" i="2"/>
  <c r="F291" i="2"/>
  <c r="G291" i="2"/>
  <c r="H291" i="2"/>
  <c r="I291" i="2"/>
  <c r="J291" i="2"/>
  <c r="K291" i="2"/>
  <c r="L291" i="2"/>
  <c r="M291" i="2"/>
  <c r="N291" i="2"/>
  <c r="O291" i="2"/>
  <c r="B247" i="2"/>
  <c r="C247" i="2"/>
  <c r="D247" i="2"/>
  <c r="E247" i="2"/>
  <c r="F247" i="2"/>
  <c r="G247" i="2"/>
  <c r="H247" i="2"/>
  <c r="I247" i="2"/>
  <c r="J247" i="2"/>
  <c r="K247" i="2"/>
  <c r="L247" i="2"/>
  <c r="M247" i="2"/>
  <c r="N247" i="2"/>
  <c r="O247" i="2"/>
  <c r="B911" i="2"/>
  <c r="C911" i="2"/>
  <c r="D911" i="2"/>
  <c r="E911" i="2"/>
  <c r="F911" i="2"/>
  <c r="G911" i="2"/>
  <c r="H911" i="2"/>
  <c r="I911" i="2"/>
  <c r="J911" i="2"/>
  <c r="K911" i="2"/>
  <c r="L911" i="2"/>
  <c r="M911" i="2"/>
  <c r="N911" i="2"/>
  <c r="O911" i="2"/>
  <c r="B482" i="2"/>
  <c r="C482" i="2"/>
  <c r="D482" i="2"/>
  <c r="E482" i="2"/>
  <c r="F482" i="2"/>
  <c r="G482" i="2"/>
  <c r="H482" i="2"/>
  <c r="I482" i="2"/>
  <c r="J482" i="2"/>
  <c r="K482" i="2"/>
  <c r="L482" i="2"/>
  <c r="M482" i="2"/>
  <c r="N482" i="2"/>
  <c r="O482" i="2"/>
  <c r="B719" i="2"/>
  <c r="C719" i="2"/>
  <c r="D719" i="2"/>
  <c r="E719" i="2"/>
  <c r="F719" i="2"/>
  <c r="G719" i="2"/>
  <c r="H719" i="2"/>
  <c r="I719" i="2"/>
  <c r="J719" i="2"/>
  <c r="K719" i="2"/>
  <c r="L719" i="2"/>
  <c r="M719" i="2"/>
  <c r="N719" i="2"/>
  <c r="O719" i="2"/>
  <c r="B600" i="2"/>
  <c r="C600" i="2"/>
  <c r="D600" i="2"/>
  <c r="E600" i="2"/>
  <c r="F600" i="2"/>
  <c r="G600" i="2"/>
  <c r="H600" i="2"/>
  <c r="I600" i="2"/>
  <c r="J600" i="2"/>
  <c r="K600" i="2"/>
  <c r="L600" i="2"/>
  <c r="M600" i="2"/>
  <c r="N600" i="2"/>
  <c r="O600" i="2"/>
  <c r="B300" i="2"/>
  <c r="C300" i="2"/>
  <c r="D300" i="2"/>
  <c r="E300" i="2"/>
  <c r="F300" i="2"/>
  <c r="G300" i="2"/>
  <c r="H300" i="2"/>
  <c r="I300" i="2"/>
  <c r="J300" i="2"/>
  <c r="K300" i="2"/>
  <c r="L300" i="2"/>
  <c r="M300" i="2"/>
  <c r="N300" i="2"/>
  <c r="O300" i="2"/>
  <c r="B863" i="2"/>
  <c r="C863" i="2"/>
  <c r="D863" i="2"/>
  <c r="E863" i="2"/>
  <c r="F863" i="2"/>
  <c r="G863" i="2"/>
  <c r="H863" i="2"/>
  <c r="I863" i="2"/>
  <c r="J863" i="2"/>
  <c r="K863" i="2"/>
  <c r="L863" i="2"/>
  <c r="M863" i="2"/>
  <c r="N863" i="2"/>
  <c r="O863" i="2"/>
  <c r="B1209" i="2"/>
  <c r="C1209" i="2"/>
  <c r="D1209" i="2"/>
  <c r="E1209" i="2"/>
  <c r="F1209" i="2"/>
  <c r="G1209" i="2"/>
  <c r="H1209" i="2"/>
  <c r="I1209" i="2"/>
  <c r="J1209" i="2"/>
  <c r="K1209" i="2"/>
  <c r="L1209" i="2"/>
  <c r="M1209" i="2"/>
  <c r="N1209" i="2"/>
  <c r="O1209" i="2"/>
  <c r="B283" i="2"/>
  <c r="C283" i="2"/>
  <c r="D283" i="2"/>
  <c r="E283" i="2"/>
  <c r="F283" i="2"/>
  <c r="G283" i="2"/>
  <c r="H283" i="2"/>
  <c r="I283" i="2"/>
  <c r="J283" i="2"/>
  <c r="K283" i="2"/>
  <c r="L283" i="2"/>
  <c r="M283" i="2"/>
  <c r="N283" i="2"/>
  <c r="O283" i="2"/>
  <c r="B625" i="2"/>
  <c r="C625" i="2"/>
  <c r="D625" i="2"/>
  <c r="E625" i="2"/>
  <c r="F625" i="2"/>
  <c r="G625" i="2"/>
  <c r="H625" i="2"/>
  <c r="I625" i="2"/>
  <c r="J625" i="2"/>
  <c r="K625" i="2"/>
  <c r="L625" i="2"/>
  <c r="M625" i="2"/>
  <c r="N625" i="2"/>
  <c r="O625" i="2"/>
  <c r="B1202" i="2"/>
  <c r="C1202" i="2"/>
  <c r="D1202" i="2"/>
  <c r="E1202" i="2"/>
  <c r="F1202" i="2"/>
  <c r="G1202" i="2"/>
  <c r="H1202" i="2"/>
  <c r="I1202" i="2"/>
  <c r="J1202" i="2"/>
  <c r="K1202" i="2"/>
  <c r="L1202" i="2"/>
  <c r="M1202" i="2"/>
  <c r="N1202" i="2"/>
  <c r="O1202" i="2"/>
  <c r="B1256" i="2"/>
  <c r="C1256" i="2"/>
  <c r="D1256" i="2"/>
  <c r="E1256" i="2"/>
  <c r="F1256" i="2"/>
  <c r="G1256" i="2"/>
  <c r="H1256" i="2"/>
  <c r="I1256" i="2"/>
  <c r="J1256" i="2"/>
  <c r="K1256" i="2"/>
  <c r="L1256" i="2"/>
  <c r="M1256" i="2"/>
  <c r="N1256" i="2"/>
  <c r="O1256" i="2"/>
  <c r="B897" i="2"/>
  <c r="C897" i="2"/>
  <c r="D897" i="2"/>
  <c r="E897" i="2"/>
  <c r="F897" i="2"/>
  <c r="G897" i="2"/>
  <c r="H897" i="2"/>
  <c r="I897" i="2"/>
  <c r="J897" i="2"/>
  <c r="K897" i="2"/>
  <c r="L897" i="2"/>
  <c r="M897" i="2"/>
  <c r="N897" i="2"/>
  <c r="O897" i="2"/>
  <c r="B644" i="2"/>
  <c r="C644" i="2"/>
  <c r="D644" i="2"/>
  <c r="E644" i="2"/>
  <c r="F644" i="2"/>
  <c r="G644" i="2"/>
  <c r="H644" i="2"/>
  <c r="I644" i="2"/>
  <c r="J644" i="2"/>
  <c r="K644" i="2"/>
  <c r="L644" i="2"/>
  <c r="M644" i="2"/>
  <c r="N644" i="2"/>
  <c r="O644" i="2"/>
  <c r="B96" i="2"/>
  <c r="C96" i="2"/>
  <c r="D96" i="2"/>
  <c r="E96" i="2"/>
  <c r="F96" i="2"/>
  <c r="G96" i="2"/>
  <c r="H96" i="2"/>
  <c r="I96" i="2"/>
  <c r="J96" i="2"/>
  <c r="K96" i="2"/>
  <c r="L96" i="2"/>
  <c r="M96" i="2"/>
  <c r="N96" i="2"/>
  <c r="O96" i="2"/>
  <c r="B1121" i="2"/>
  <c r="C1121" i="2"/>
  <c r="D1121" i="2"/>
  <c r="E1121" i="2"/>
  <c r="F1121" i="2"/>
  <c r="G1121" i="2"/>
  <c r="H1121" i="2"/>
  <c r="I1121" i="2"/>
  <c r="J1121" i="2"/>
  <c r="K1121" i="2"/>
  <c r="L1121" i="2"/>
  <c r="M1121" i="2"/>
  <c r="N1121" i="2"/>
  <c r="O1121" i="2"/>
  <c r="B865" i="2"/>
  <c r="C865" i="2"/>
  <c r="D865" i="2"/>
  <c r="E865" i="2"/>
  <c r="F865" i="2"/>
  <c r="G865" i="2"/>
  <c r="H865" i="2"/>
  <c r="I865" i="2"/>
  <c r="J865" i="2"/>
  <c r="K865" i="2"/>
  <c r="L865" i="2"/>
  <c r="M865" i="2"/>
  <c r="N865" i="2"/>
  <c r="O865" i="2"/>
  <c r="B1079" i="2"/>
  <c r="C1079" i="2"/>
  <c r="D1079" i="2"/>
  <c r="E1079" i="2"/>
  <c r="F1079" i="2"/>
  <c r="G1079" i="2"/>
  <c r="H1079" i="2"/>
  <c r="I1079" i="2"/>
  <c r="J1079" i="2"/>
  <c r="K1079" i="2"/>
  <c r="L1079" i="2"/>
  <c r="M1079" i="2"/>
  <c r="N1079" i="2"/>
  <c r="O1079" i="2"/>
  <c r="B775" i="2"/>
  <c r="C775" i="2"/>
  <c r="D775" i="2"/>
  <c r="E775" i="2"/>
  <c r="F775" i="2"/>
  <c r="G775" i="2"/>
  <c r="H775" i="2"/>
  <c r="I775" i="2"/>
  <c r="J775" i="2"/>
  <c r="K775" i="2"/>
  <c r="L775" i="2"/>
  <c r="M775" i="2"/>
  <c r="N775" i="2"/>
  <c r="O775" i="2"/>
  <c r="B1328" i="2"/>
  <c r="C1328" i="2"/>
  <c r="D1328" i="2"/>
  <c r="E1328" i="2"/>
  <c r="F1328" i="2"/>
  <c r="G1328" i="2"/>
  <c r="H1328" i="2"/>
  <c r="I1328" i="2"/>
  <c r="J1328" i="2"/>
  <c r="K1328" i="2"/>
  <c r="L1328" i="2"/>
  <c r="M1328" i="2"/>
  <c r="N1328" i="2"/>
  <c r="O1328" i="2"/>
  <c r="B293" i="2"/>
  <c r="C293" i="2"/>
  <c r="D293" i="2"/>
  <c r="E293" i="2"/>
  <c r="F293" i="2"/>
  <c r="G293" i="2"/>
  <c r="H293" i="2"/>
  <c r="I293" i="2"/>
  <c r="J293" i="2"/>
  <c r="K293" i="2"/>
  <c r="L293" i="2"/>
  <c r="M293" i="2"/>
  <c r="N293" i="2"/>
  <c r="O293" i="2"/>
  <c r="B836" i="2"/>
  <c r="C836" i="2"/>
  <c r="D836" i="2"/>
  <c r="E836" i="2"/>
  <c r="F836" i="2"/>
  <c r="G836" i="2"/>
  <c r="H836" i="2"/>
  <c r="I836" i="2"/>
  <c r="J836" i="2"/>
  <c r="K836" i="2"/>
  <c r="L836" i="2"/>
  <c r="M836" i="2"/>
  <c r="N836" i="2"/>
  <c r="O836" i="2"/>
  <c r="B583" i="2"/>
  <c r="C583" i="2"/>
  <c r="D583" i="2"/>
  <c r="E583" i="2"/>
  <c r="F583" i="2"/>
  <c r="G583" i="2"/>
  <c r="H583" i="2"/>
  <c r="I583" i="2"/>
  <c r="J583" i="2"/>
  <c r="K583" i="2"/>
  <c r="L583" i="2"/>
  <c r="M583" i="2"/>
  <c r="N583" i="2"/>
  <c r="O583" i="2"/>
  <c r="B574" i="2"/>
  <c r="C574" i="2"/>
  <c r="D574" i="2"/>
  <c r="E574" i="2"/>
  <c r="F574" i="2"/>
  <c r="G574" i="2"/>
  <c r="H574" i="2"/>
  <c r="I574" i="2"/>
  <c r="J574" i="2"/>
  <c r="K574" i="2"/>
  <c r="L574" i="2"/>
  <c r="M574" i="2"/>
  <c r="N574" i="2"/>
  <c r="O574" i="2"/>
  <c r="B263" i="2"/>
  <c r="C263" i="2"/>
  <c r="D263" i="2"/>
  <c r="E263" i="2"/>
  <c r="F263" i="2"/>
  <c r="G263" i="2"/>
  <c r="H263" i="2"/>
  <c r="I263" i="2"/>
  <c r="J263" i="2"/>
  <c r="K263" i="2"/>
  <c r="L263" i="2"/>
  <c r="M263" i="2"/>
  <c r="N263" i="2"/>
  <c r="O263" i="2"/>
  <c r="B804" i="2"/>
  <c r="C804" i="2"/>
  <c r="D804" i="2"/>
  <c r="E804" i="2"/>
  <c r="F804" i="2"/>
  <c r="G804" i="2"/>
  <c r="H804" i="2"/>
  <c r="I804" i="2"/>
  <c r="J804" i="2"/>
  <c r="K804" i="2"/>
  <c r="L804" i="2"/>
  <c r="M804" i="2"/>
  <c r="N804" i="2"/>
  <c r="O804" i="2"/>
  <c r="B627" i="2"/>
  <c r="C627" i="2"/>
  <c r="D627" i="2"/>
  <c r="E627" i="2"/>
  <c r="F627" i="2"/>
  <c r="G627" i="2"/>
  <c r="H627" i="2"/>
  <c r="I627" i="2"/>
  <c r="J627" i="2"/>
  <c r="K627" i="2"/>
  <c r="L627" i="2"/>
  <c r="M627" i="2"/>
  <c r="N627" i="2"/>
  <c r="O627" i="2"/>
  <c r="B849" i="2"/>
  <c r="C849" i="2"/>
  <c r="D849" i="2"/>
  <c r="E849" i="2"/>
  <c r="F849" i="2"/>
  <c r="G849" i="2"/>
  <c r="H849" i="2"/>
  <c r="I849" i="2"/>
  <c r="J849" i="2"/>
  <c r="K849" i="2"/>
  <c r="L849" i="2"/>
  <c r="M849" i="2"/>
  <c r="N849" i="2"/>
  <c r="O849" i="2"/>
  <c r="B549" i="2"/>
  <c r="C549" i="2"/>
  <c r="D549" i="2"/>
  <c r="E549" i="2"/>
  <c r="F549" i="2"/>
  <c r="G549" i="2"/>
  <c r="H549" i="2"/>
  <c r="I549" i="2"/>
  <c r="J549" i="2"/>
  <c r="K549" i="2"/>
  <c r="L549" i="2"/>
  <c r="M549" i="2"/>
  <c r="N549" i="2"/>
  <c r="O549" i="2"/>
  <c r="B1293" i="2"/>
  <c r="C1293" i="2"/>
  <c r="D1293" i="2"/>
  <c r="E1293" i="2"/>
  <c r="F1293" i="2"/>
  <c r="G1293" i="2"/>
  <c r="H1293" i="2"/>
  <c r="I1293" i="2"/>
  <c r="J1293" i="2"/>
  <c r="K1293" i="2"/>
  <c r="L1293" i="2"/>
  <c r="M1293" i="2"/>
  <c r="N1293" i="2"/>
  <c r="O1293" i="2"/>
  <c r="B649" i="2"/>
  <c r="C649" i="2"/>
  <c r="D649" i="2"/>
  <c r="E649" i="2"/>
  <c r="F649" i="2"/>
  <c r="G649" i="2"/>
  <c r="H649" i="2"/>
  <c r="I649" i="2"/>
  <c r="J649" i="2"/>
  <c r="K649" i="2"/>
  <c r="L649" i="2"/>
  <c r="M649" i="2"/>
  <c r="N649" i="2"/>
  <c r="O649" i="2"/>
  <c r="B1315" i="2"/>
  <c r="C1315" i="2"/>
  <c r="D1315" i="2"/>
  <c r="E1315" i="2"/>
  <c r="F1315" i="2"/>
  <c r="G1315" i="2"/>
  <c r="H1315" i="2"/>
  <c r="I1315" i="2"/>
  <c r="J1315" i="2"/>
  <c r="K1315" i="2"/>
  <c r="L1315" i="2"/>
  <c r="M1315" i="2"/>
  <c r="N1315" i="2"/>
  <c r="O1315" i="2"/>
  <c r="B971" i="2"/>
  <c r="C971" i="2"/>
  <c r="D971" i="2"/>
  <c r="E971" i="2"/>
  <c r="F971" i="2"/>
  <c r="G971" i="2"/>
  <c r="H971" i="2"/>
  <c r="I971" i="2"/>
  <c r="J971" i="2"/>
  <c r="K971" i="2"/>
  <c r="L971" i="2"/>
  <c r="M971" i="2"/>
  <c r="N971" i="2"/>
  <c r="O971" i="2"/>
  <c r="B94" i="2"/>
  <c r="C94" i="2"/>
  <c r="D94" i="2"/>
  <c r="E94" i="2"/>
  <c r="F94" i="2"/>
  <c r="G94" i="2"/>
  <c r="H94" i="2"/>
  <c r="I94" i="2"/>
  <c r="J94" i="2"/>
  <c r="K94" i="2"/>
  <c r="L94" i="2"/>
  <c r="M94" i="2"/>
  <c r="N94" i="2"/>
  <c r="O94" i="2"/>
  <c r="B773" i="2"/>
  <c r="C773" i="2"/>
  <c r="D773" i="2"/>
  <c r="E773" i="2"/>
  <c r="F773" i="2"/>
  <c r="G773" i="2"/>
  <c r="H773" i="2"/>
  <c r="I773" i="2"/>
  <c r="J773" i="2"/>
  <c r="K773" i="2"/>
  <c r="L773" i="2"/>
  <c r="M773" i="2"/>
  <c r="N773" i="2"/>
  <c r="O773" i="2"/>
  <c r="B740" i="2"/>
  <c r="C740" i="2"/>
  <c r="D740" i="2"/>
  <c r="E740" i="2"/>
  <c r="F740" i="2"/>
  <c r="G740" i="2"/>
  <c r="H740" i="2"/>
  <c r="I740" i="2"/>
  <c r="J740" i="2"/>
  <c r="K740" i="2"/>
  <c r="L740" i="2"/>
  <c r="M740" i="2"/>
  <c r="N740" i="2"/>
  <c r="O740" i="2"/>
  <c r="B771" i="2"/>
  <c r="C771" i="2"/>
  <c r="D771" i="2"/>
  <c r="E771" i="2"/>
  <c r="F771" i="2"/>
  <c r="G771" i="2"/>
  <c r="H771" i="2"/>
  <c r="I771" i="2"/>
  <c r="J771" i="2"/>
  <c r="K771" i="2"/>
  <c r="L771" i="2"/>
  <c r="M771" i="2"/>
  <c r="N771" i="2"/>
  <c r="O771" i="2"/>
  <c r="B202" i="2"/>
  <c r="C202" i="2"/>
  <c r="D202" i="2"/>
  <c r="E202" i="2"/>
  <c r="F202" i="2"/>
  <c r="G202" i="2"/>
  <c r="H202" i="2"/>
  <c r="I202" i="2"/>
  <c r="J202" i="2"/>
  <c r="K202" i="2"/>
  <c r="L202" i="2"/>
  <c r="M202" i="2"/>
  <c r="N202" i="2"/>
  <c r="O202" i="2"/>
  <c r="B1240" i="2"/>
  <c r="D1240" i="2"/>
  <c r="E1240" i="2"/>
  <c r="F1240" i="2"/>
  <c r="G1240" i="2"/>
  <c r="H1240" i="2"/>
  <c r="I1240" i="2"/>
  <c r="J1240" i="2"/>
  <c r="K1240" i="2"/>
  <c r="L1240" i="2"/>
  <c r="M1240" i="2"/>
  <c r="N1240" i="2"/>
  <c r="O1240" i="2"/>
  <c r="B835" i="2"/>
  <c r="C835" i="2"/>
  <c r="D835" i="2"/>
  <c r="E835" i="2"/>
  <c r="F835" i="2"/>
  <c r="G835" i="2"/>
  <c r="H835" i="2"/>
  <c r="I835" i="2"/>
  <c r="J835" i="2"/>
  <c r="K835" i="2"/>
  <c r="L835" i="2"/>
  <c r="M835" i="2"/>
  <c r="N835" i="2"/>
  <c r="O835" i="2"/>
  <c r="B834" i="2"/>
  <c r="C834" i="2"/>
  <c r="D834" i="2"/>
  <c r="E834" i="2"/>
  <c r="F834" i="2"/>
  <c r="G834" i="2"/>
  <c r="H834" i="2"/>
  <c r="I834" i="2"/>
  <c r="J834" i="2"/>
  <c r="K834" i="2"/>
  <c r="L834" i="2"/>
  <c r="M834" i="2"/>
  <c r="N834" i="2"/>
  <c r="O834" i="2"/>
  <c r="B994" i="2"/>
  <c r="C994" i="2"/>
  <c r="D994" i="2"/>
  <c r="E994" i="2"/>
  <c r="F994" i="2"/>
  <c r="G994" i="2"/>
  <c r="H994" i="2"/>
  <c r="I994" i="2"/>
  <c r="J994" i="2"/>
  <c r="K994" i="2"/>
  <c r="L994" i="2"/>
  <c r="M994" i="2"/>
  <c r="N994" i="2"/>
  <c r="O994" i="2"/>
  <c r="B80" i="2"/>
  <c r="C80" i="2"/>
  <c r="D80" i="2"/>
  <c r="E80" i="2"/>
  <c r="F80" i="2"/>
  <c r="G80" i="2"/>
  <c r="H80" i="2"/>
  <c r="I80" i="2"/>
  <c r="J80" i="2"/>
  <c r="K80" i="2"/>
  <c r="L80" i="2"/>
  <c r="M80" i="2"/>
  <c r="N80" i="2"/>
  <c r="O80" i="2"/>
  <c r="B1137" i="2"/>
  <c r="C1137" i="2"/>
  <c r="D1137" i="2"/>
  <c r="E1137" i="2"/>
  <c r="F1137" i="2"/>
  <c r="G1137" i="2"/>
  <c r="H1137" i="2"/>
  <c r="I1137" i="2"/>
  <c r="J1137" i="2"/>
  <c r="K1137" i="2"/>
  <c r="L1137" i="2"/>
  <c r="M1137" i="2"/>
  <c r="N1137" i="2"/>
  <c r="O1137" i="2"/>
  <c r="B806" i="2"/>
  <c r="C806" i="2"/>
  <c r="D806" i="2"/>
  <c r="E806" i="2"/>
  <c r="F806" i="2"/>
  <c r="G806" i="2"/>
  <c r="H806" i="2"/>
  <c r="I806" i="2"/>
  <c r="J806" i="2"/>
  <c r="K806" i="2"/>
  <c r="L806" i="2"/>
  <c r="M806" i="2"/>
  <c r="N806" i="2"/>
  <c r="O806" i="2"/>
  <c r="B683" i="2"/>
  <c r="C683" i="2"/>
  <c r="D683" i="2"/>
  <c r="E683" i="2"/>
  <c r="F683" i="2"/>
  <c r="G683" i="2"/>
  <c r="H683" i="2"/>
  <c r="I683" i="2"/>
  <c r="J683" i="2"/>
  <c r="K683" i="2"/>
  <c r="L683" i="2"/>
  <c r="M683" i="2"/>
  <c r="N683" i="2"/>
  <c r="O683" i="2"/>
  <c r="B40" i="2"/>
  <c r="C40" i="2"/>
  <c r="D40" i="2"/>
  <c r="E40" i="2"/>
  <c r="F40" i="2"/>
  <c r="G40" i="2"/>
  <c r="H40" i="2"/>
  <c r="I40" i="2"/>
  <c r="J40" i="2"/>
  <c r="K40" i="2"/>
  <c r="L40" i="2"/>
  <c r="M40" i="2"/>
  <c r="N40" i="2"/>
  <c r="O40" i="2"/>
  <c r="B1165" i="2"/>
  <c r="C1165" i="2"/>
  <c r="D1165" i="2"/>
  <c r="E1165" i="2"/>
  <c r="F1165" i="2"/>
  <c r="G1165" i="2"/>
  <c r="H1165" i="2"/>
  <c r="I1165" i="2"/>
  <c r="J1165" i="2"/>
  <c r="K1165" i="2"/>
  <c r="L1165" i="2"/>
  <c r="M1165" i="2"/>
  <c r="N1165" i="2"/>
  <c r="O1165" i="2"/>
  <c r="B1112" i="2"/>
  <c r="C1112" i="2"/>
  <c r="D1112" i="2"/>
  <c r="E1112" i="2"/>
  <c r="F1112" i="2"/>
  <c r="G1112" i="2"/>
  <c r="H1112" i="2"/>
  <c r="I1112" i="2"/>
  <c r="J1112" i="2"/>
  <c r="K1112" i="2"/>
  <c r="L1112" i="2"/>
  <c r="M1112" i="2"/>
  <c r="N1112" i="2"/>
  <c r="O1112" i="2"/>
  <c r="B373" i="2"/>
  <c r="C373" i="2"/>
  <c r="D373" i="2"/>
  <c r="E373" i="2"/>
  <c r="F373" i="2"/>
  <c r="G373" i="2"/>
  <c r="H373" i="2"/>
  <c r="I373" i="2"/>
  <c r="J373" i="2"/>
  <c r="K373" i="2"/>
  <c r="L373" i="2"/>
  <c r="M373" i="2"/>
  <c r="N373" i="2"/>
  <c r="O373" i="2"/>
  <c r="B1086" i="2"/>
  <c r="C1086" i="2"/>
  <c r="D1086" i="2"/>
  <c r="E1086" i="2"/>
  <c r="F1086" i="2"/>
  <c r="G1086" i="2"/>
  <c r="H1086" i="2"/>
  <c r="I1086" i="2"/>
  <c r="J1086" i="2"/>
  <c r="K1086" i="2"/>
  <c r="L1086" i="2"/>
  <c r="M1086" i="2"/>
  <c r="N1086" i="2"/>
  <c r="O1086" i="2"/>
  <c r="B378" i="2"/>
  <c r="C378" i="2"/>
  <c r="D378" i="2"/>
  <c r="E378" i="2"/>
  <c r="F378" i="2"/>
  <c r="G378" i="2"/>
  <c r="H378" i="2"/>
  <c r="I378" i="2"/>
  <c r="J378" i="2"/>
  <c r="K378" i="2"/>
  <c r="L378" i="2"/>
  <c r="M378" i="2"/>
  <c r="N378" i="2"/>
  <c r="O378" i="2"/>
  <c r="B1262" i="2"/>
  <c r="C1262" i="2"/>
  <c r="D1262" i="2"/>
  <c r="E1262" i="2"/>
  <c r="F1262" i="2"/>
  <c r="G1262" i="2"/>
  <c r="H1262" i="2"/>
  <c r="I1262" i="2"/>
  <c r="J1262" i="2"/>
  <c r="K1262" i="2"/>
  <c r="L1262" i="2"/>
  <c r="M1262" i="2"/>
  <c r="N1262" i="2"/>
  <c r="O1262" i="2"/>
  <c r="B932" i="2"/>
  <c r="C932" i="2"/>
  <c r="D932" i="2"/>
  <c r="E932" i="2"/>
  <c r="F932" i="2"/>
  <c r="G932" i="2"/>
  <c r="H932" i="2"/>
  <c r="I932" i="2"/>
  <c r="J932" i="2"/>
  <c r="K932" i="2"/>
  <c r="L932" i="2"/>
  <c r="M932" i="2"/>
  <c r="N932" i="2"/>
  <c r="O932" i="2"/>
  <c r="B922" i="2"/>
  <c r="C922" i="2"/>
  <c r="D922" i="2"/>
  <c r="E922" i="2"/>
  <c r="F922" i="2"/>
  <c r="G922" i="2"/>
  <c r="H922" i="2"/>
  <c r="I922" i="2"/>
  <c r="J922" i="2"/>
  <c r="K922" i="2"/>
  <c r="L922" i="2"/>
  <c r="M922" i="2"/>
  <c r="N922" i="2"/>
  <c r="O922" i="2"/>
  <c r="B1174" i="2"/>
  <c r="C1174" i="2"/>
  <c r="D1174" i="2"/>
  <c r="E1174" i="2"/>
  <c r="F1174" i="2"/>
  <c r="G1174" i="2"/>
  <c r="H1174" i="2"/>
  <c r="I1174" i="2"/>
  <c r="J1174" i="2"/>
  <c r="K1174" i="2"/>
  <c r="L1174" i="2"/>
  <c r="M1174" i="2"/>
  <c r="N1174" i="2"/>
  <c r="O1174" i="2"/>
  <c r="B1088" i="2"/>
  <c r="C1088" i="2"/>
  <c r="D1088" i="2"/>
  <c r="E1088" i="2"/>
  <c r="F1088" i="2"/>
  <c r="G1088" i="2"/>
  <c r="H1088" i="2"/>
  <c r="I1088" i="2"/>
  <c r="J1088" i="2"/>
  <c r="K1088" i="2"/>
  <c r="L1088" i="2"/>
  <c r="M1088" i="2"/>
  <c r="N1088" i="2"/>
  <c r="O1088" i="2"/>
  <c r="B167" i="2"/>
  <c r="C167" i="2"/>
  <c r="D167" i="2"/>
  <c r="E167" i="2"/>
  <c r="F167" i="2"/>
  <c r="G167" i="2"/>
  <c r="H167" i="2"/>
  <c r="I167" i="2"/>
  <c r="J167" i="2"/>
  <c r="K167" i="2"/>
  <c r="L167" i="2"/>
  <c r="M167" i="2"/>
  <c r="N167" i="2"/>
  <c r="O167" i="2"/>
  <c r="B342" i="2"/>
  <c r="C342" i="2"/>
  <c r="D342" i="2"/>
  <c r="E342" i="2"/>
  <c r="F342" i="2"/>
  <c r="G342" i="2"/>
  <c r="H342" i="2"/>
  <c r="I342" i="2"/>
  <c r="J342" i="2"/>
  <c r="K342" i="2"/>
  <c r="L342" i="2"/>
  <c r="M342" i="2"/>
  <c r="N342" i="2"/>
  <c r="O342" i="2"/>
  <c r="B838" i="2"/>
  <c r="C838" i="2"/>
  <c r="D838" i="2"/>
  <c r="E838" i="2"/>
  <c r="F838" i="2"/>
  <c r="G838" i="2"/>
  <c r="H838" i="2"/>
  <c r="I838" i="2"/>
  <c r="J838" i="2"/>
  <c r="K838" i="2"/>
  <c r="L838" i="2"/>
  <c r="M838" i="2"/>
  <c r="N838" i="2"/>
  <c r="O838" i="2"/>
  <c r="B216" i="2"/>
  <c r="C216" i="2"/>
  <c r="D216" i="2"/>
  <c r="E216" i="2"/>
  <c r="F216" i="2"/>
  <c r="G216" i="2"/>
  <c r="H216" i="2"/>
  <c r="I216" i="2"/>
  <c r="J216" i="2"/>
  <c r="K216" i="2"/>
  <c r="L216" i="2"/>
  <c r="M216" i="2"/>
  <c r="N216" i="2"/>
  <c r="O216" i="2"/>
  <c r="B926" i="2"/>
  <c r="C926" i="2"/>
  <c r="D926" i="2"/>
  <c r="E926" i="2"/>
  <c r="F926" i="2"/>
  <c r="G926" i="2"/>
  <c r="H926" i="2"/>
  <c r="I926" i="2"/>
  <c r="J926" i="2"/>
  <c r="K926" i="2"/>
  <c r="L926" i="2"/>
  <c r="M926" i="2"/>
  <c r="N926" i="2"/>
  <c r="O926" i="2"/>
  <c r="B687" i="2"/>
  <c r="C687" i="2"/>
  <c r="D687" i="2"/>
  <c r="E687" i="2"/>
  <c r="F687" i="2"/>
  <c r="G687" i="2"/>
  <c r="H687" i="2"/>
  <c r="I687" i="2"/>
  <c r="J687" i="2"/>
  <c r="K687" i="2"/>
  <c r="L687" i="2"/>
  <c r="M687" i="2"/>
  <c r="N687" i="2"/>
  <c r="O687" i="2"/>
  <c r="B659" i="2"/>
  <c r="C659" i="2"/>
  <c r="D659" i="2"/>
  <c r="E659" i="2"/>
  <c r="F659" i="2"/>
  <c r="G659" i="2"/>
  <c r="H659" i="2"/>
  <c r="I659" i="2"/>
  <c r="J659" i="2"/>
  <c r="K659" i="2"/>
  <c r="L659" i="2"/>
  <c r="M659" i="2"/>
  <c r="N659" i="2"/>
  <c r="O659" i="2"/>
  <c r="B822" i="2"/>
  <c r="C822" i="2"/>
  <c r="D822" i="2"/>
  <c r="E822" i="2"/>
  <c r="F822" i="2"/>
  <c r="G822" i="2"/>
  <c r="H822" i="2"/>
  <c r="I822" i="2"/>
  <c r="J822" i="2"/>
  <c r="K822" i="2"/>
  <c r="L822" i="2"/>
  <c r="M822" i="2"/>
  <c r="N822" i="2"/>
  <c r="O822" i="2"/>
  <c r="B1312" i="2"/>
  <c r="C1312" i="2"/>
  <c r="D1312" i="2"/>
  <c r="E1312" i="2"/>
  <c r="F1312" i="2"/>
  <c r="G1312" i="2"/>
  <c r="H1312" i="2"/>
  <c r="I1312" i="2"/>
  <c r="J1312" i="2"/>
  <c r="K1312" i="2"/>
  <c r="L1312" i="2"/>
  <c r="M1312" i="2"/>
  <c r="N1312" i="2"/>
  <c r="O1312" i="2"/>
  <c r="B507" i="2"/>
  <c r="C507" i="2"/>
  <c r="D507" i="2"/>
  <c r="E507" i="2"/>
  <c r="F507" i="2"/>
  <c r="G507" i="2"/>
  <c r="H507" i="2"/>
  <c r="I507" i="2"/>
  <c r="J507" i="2"/>
  <c r="K507" i="2"/>
  <c r="L507" i="2"/>
  <c r="M507" i="2"/>
  <c r="N507" i="2"/>
  <c r="O507" i="2"/>
  <c r="B844" i="2"/>
  <c r="C844" i="2"/>
  <c r="D844" i="2"/>
  <c r="E844" i="2"/>
  <c r="F844" i="2"/>
  <c r="G844" i="2"/>
  <c r="H844" i="2"/>
  <c r="I844" i="2"/>
  <c r="J844" i="2"/>
  <c r="K844" i="2"/>
  <c r="L844" i="2"/>
  <c r="M844" i="2"/>
  <c r="N844" i="2"/>
  <c r="O844" i="2"/>
  <c r="B763" i="2"/>
  <c r="C763" i="2"/>
  <c r="D763" i="2"/>
  <c r="E763" i="2"/>
  <c r="F763" i="2"/>
  <c r="G763" i="2"/>
  <c r="H763" i="2"/>
  <c r="I763" i="2"/>
  <c r="J763" i="2"/>
  <c r="K763" i="2"/>
  <c r="L763" i="2"/>
  <c r="M763" i="2"/>
  <c r="N763" i="2"/>
  <c r="O763" i="2"/>
  <c r="B751" i="2"/>
  <c r="C751" i="2"/>
  <c r="D751" i="2"/>
  <c r="E751" i="2"/>
  <c r="F751" i="2"/>
  <c r="G751" i="2"/>
  <c r="H751" i="2"/>
  <c r="I751" i="2"/>
  <c r="J751" i="2"/>
  <c r="K751" i="2"/>
  <c r="L751" i="2"/>
  <c r="M751" i="2"/>
  <c r="N751" i="2"/>
  <c r="O751" i="2"/>
  <c r="B780" i="2"/>
  <c r="C780" i="2"/>
  <c r="D780" i="2"/>
  <c r="E780" i="2"/>
  <c r="F780" i="2"/>
  <c r="G780" i="2"/>
  <c r="H780" i="2"/>
  <c r="I780" i="2"/>
  <c r="J780" i="2"/>
  <c r="K780" i="2"/>
  <c r="L780" i="2"/>
  <c r="M780" i="2"/>
  <c r="N780" i="2"/>
  <c r="O780" i="2"/>
  <c r="B747" i="2"/>
  <c r="C747" i="2"/>
  <c r="D747" i="2"/>
  <c r="E747" i="2"/>
  <c r="F747" i="2"/>
  <c r="G747" i="2"/>
  <c r="H747" i="2"/>
  <c r="I747" i="2"/>
  <c r="J747" i="2"/>
  <c r="K747" i="2"/>
  <c r="L747" i="2"/>
  <c r="M747" i="2"/>
  <c r="N747" i="2"/>
  <c r="O747" i="2"/>
  <c r="B809" i="2"/>
  <c r="C809" i="2"/>
  <c r="D809" i="2"/>
  <c r="E809" i="2"/>
  <c r="F809" i="2"/>
  <c r="G809" i="2"/>
  <c r="H809" i="2"/>
  <c r="I809" i="2"/>
  <c r="J809" i="2"/>
  <c r="K809" i="2"/>
  <c r="L809" i="2"/>
  <c r="M809" i="2"/>
  <c r="N809" i="2"/>
  <c r="O809" i="2"/>
  <c r="B840" i="2"/>
  <c r="C840" i="2"/>
  <c r="D840" i="2"/>
  <c r="E840" i="2"/>
  <c r="F840" i="2"/>
  <c r="G840" i="2"/>
  <c r="H840" i="2"/>
  <c r="I840" i="2"/>
  <c r="J840" i="2"/>
  <c r="K840" i="2"/>
  <c r="L840" i="2"/>
  <c r="M840" i="2"/>
  <c r="N840" i="2"/>
  <c r="O840" i="2"/>
  <c r="B485" i="2"/>
  <c r="C485" i="2"/>
  <c r="D485" i="2"/>
  <c r="E485" i="2"/>
  <c r="F485" i="2"/>
  <c r="G485" i="2"/>
  <c r="H485" i="2"/>
  <c r="I485" i="2"/>
  <c r="J485" i="2"/>
  <c r="K485" i="2"/>
  <c r="L485" i="2"/>
  <c r="M485" i="2"/>
  <c r="N485" i="2"/>
  <c r="O485" i="2"/>
  <c r="B192" i="2"/>
  <c r="C192" i="2"/>
  <c r="D192" i="2"/>
  <c r="E192" i="2"/>
  <c r="F192" i="2"/>
  <c r="G192" i="2"/>
  <c r="H192" i="2"/>
  <c r="I192" i="2"/>
  <c r="J192" i="2"/>
  <c r="K192" i="2"/>
  <c r="L192" i="2"/>
  <c r="M192" i="2"/>
  <c r="N192" i="2"/>
  <c r="O192" i="2"/>
  <c r="B207" i="2"/>
  <c r="C207" i="2"/>
  <c r="D207" i="2"/>
  <c r="E207" i="2"/>
  <c r="F207" i="2"/>
  <c r="G207" i="2"/>
  <c r="H207" i="2"/>
  <c r="I207" i="2"/>
  <c r="J207" i="2"/>
  <c r="K207" i="2"/>
  <c r="L207" i="2"/>
  <c r="M207" i="2"/>
  <c r="N207" i="2"/>
  <c r="O207" i="2"/>
  <c r="B357" i="2"/>
  <c r="C357" i="2"/>
  <c r="D357" i="2"/>
  <c r="E357" i="2"/>
  <c r="F357" i="2"/>
  <c r="G357" i="2"/>
  <c r="H357" i="2"/>
  <c r="I357" i="2"/>
  <c r="J357" i="2"/>
  <c r="K357" i="2"/>
  <c r="L357" i="2"/>
  <c r="M357" i="2"/>
  <c r="N357" i="2"/>
  <c r="O357" i="2"/>
  <c r="B261" i="2"/>
  <c r="C261" i="2"/>
  <c r="D261" i="2"/>
  <c r="E261" i="2"/>
  <c r="F261" i="2"/>
  <c r="G261" i="2"/>
  <c r="H261" i="2"/>
  <c r="I261" i="2"/>
  <c r="J261" i="2"/>
  <c r="K261" i="2"/>
  <c r="L261" i="2"/>
  <c r="M261" i="2"/>
  <c r="N261" i="2"/>
  <c r="O261" i="2"/>
  <c r="B243" i="2"/>
  <c r="C243" i="2"/>
  <c r="D243" i="2"/>
  <c r="E243" i="2"/>
  <c r="F243" i="2"/>
  <c r="G243" i="2"/>
  <c r="H243" i="2"/>
  <c r="I243" i="2"/>
  <c r="J243" i="2"/>
  <c r="K243" i="2"/>
  <c r="L243" i="2"/>
  <c r="M243" i="2"/>
  <c r="N243" i="2"/>
  <c r="O243" i="2"/>
  <c r="B988" i="2"/>
  <c r="C988" i="2"/>
  <c r="D988" i="2"/>
  <c r="E988" i="2"/>
  <c r="F988" i="2"/>
  <c r="G988" i="2"/>
  <c r="H988" i="2"/>
  <c r="I988" i="2"/>
  <c r="J988" i="2"/>
  <c r="K988" i="2"/>
  <c r="L988" i="2"/>
  <c r="M988" i="2"/>
  <c r="N988" i="2"/>
  <c r="O988" i="2"/>
  <c r="B920" i="2"/>
  <c r="C920" i="2"/>
  <c r="D920" i="2"/>
  <c r="E920" i="2"/>
  <c r="F920" i="2"/>
  <c r="G920" i="2"/>
  <c r="H920" i="2"/>
  <c r="I920" i="2"/>
  <c r="J920" i="2"/>
  <c r="K920" i="2"/>
  <c r="L920" i="2"/>
  <c r="M920" i="2"/>
  <c r="N920" i="2"/>
  <c r="O920" i="2"/>
  <c r="B156" i="2"/>
  <c r="C156" i="2"/>
  <c r="D156" i="2"/>
  <c r="E156" i="2"/>
  <c r="F156" i="2"/>
  <c r="G156" i="2"/>
  <c r="H156" i="2"/>
  <c r="I156" i="2"/>
  <c r="J156" i="2"/>
  <c r="K156" i="2"/>
  <c r="L156" i="2"/>
  <c r="M156" i="2"/>
  <c r="N156" i="2"/>
  <c r="O156" i="2"/>
  <c r="B1048" i="2"/>
  <c r="C1048" i="2"/>
  <c r="D1048" i="2"/>
  <c r="E1048" i="2"/>
  <c r="F1048" i="2"/>
  <c r="G1048" i="2"/>
  <c r="H1048" i="2"/>
  <c r="I1048" i="2"/>
  <c r="J1048" i="2"/>
  <c r="K1048" i="2"/>
  <c r="L1048" i="2"/>
  <c r="M1048" i="2"/>
  <c r="N1048" i="2"/>
  <c r="O1048" i="2"/>
  <c r="B556" i="2"/>
  <c r="C556" i="2"/>
  <c r="D556" i="2"/>
  <c r="E556" i="2"/>
  <c r="F556" i="2"/>
  <c r="G556" i="2"/>
  <c r="H556" i="2"/>
  <c r="I556" i="2"/>
  <c r="J556" i="2"/>
  <c r="K556" i="2"/>
  <c r="L556" i="2"/>
  <c r="M556" i="2"/>
  <c r="N556" i="2"/>
  <c r="O556" i="2"/>
  <c r="B200" i="2"/>
  <c r="C200" i="2"/>
  <c r="D200" i="2"/>
  <c r="E200" i="2"/>
  <c r="F200" i="2"/>
  <c r="G200" i="2"/>
  <c r="H200" i="2"/>
  <c r="I200" i="2"/>
  <c r="J200" i="2"/>
  <c r="K200" i="2"/>
  <c r="L200" i="2"/>
  <c r="M200" i="2"/>
  <c r="N200" i="2"/>
  <c r="O200" i="2"/>
  <c r="B1372" i="2"/>
  <c r="C1372" i="2"/>
  <c r="D1372" i="2"/>
  <c r="E1372" i="2"/>
  <c r="F1372" i="2"/>
  <c r="G1372" i="2"/>
  <c r="H1372" i="2"/>
  <c r="I1372" i="2"/>
  <c r="J1372" i="2"/>
  <c r="K1372" i="2"/>
  <c r="L1372" i="2"/>
  <c r="M1372" i="2"/>
  <c r="N1372" i="2"/>
  <c r="O1372" i="2"/>
  <c r="B1212" i="2"/>
  <c r="C1212" i="2"/>
  <c r="D1212" i="2"/>
  <c r="E1212" i="2"/>
  <c r="F1212" i="2"/>
  <c r="G1212" i="2"/>
  <c r="H1212" i="2"/>
  <c r="I1212" i="2"/>
  <c r="J1212" i="2"/>
  <c r="K1212" i="2"/>
  <c r="L1212" i="2"/>
  <c r="M1212" i="2"/>
  <c r="N1212" i="2"/>
  <c r="O1212" i="2"/>
  <c r="B547" i="2"/>
  <c r="C547" i="2"/>
  <c r="D547" i="2"/>
  <c r="E547" i="2"/>
  <c r="F547" i="2"/>
  <c r="G547" i="2"/>
  <c r="H547" i="2"/>
  <c r="I547" i="2"/>
  <c r="J547" i="2"/>
  <c r="K547" i="2"/>
  <c r="L547" i="2"/>
  <c r="M547" i="2"/>
  <c r="N547" i="2"/>
  <c r="O547" i="2"/>
  <c r="B1361" i="2"/>
  <c r="C1361" i="2"/>
  <c r="D1361" i="2"/>
  <c r="E1361" i="2"/>
  <c r="F1361" i="2"/>
  <c r="G1361" i="2"/>
  <c r="H1361" i="2"/>
  <c r="I1361" i="2"/>
  <c r="J1361" i="2"/>
  <c r="K1361" i="2"/>
  <c r="L1361" i="2"/>
  <c r="M1361" i="2"/>
  <c r="N1361" i="2"/>
  <c r="O1361" i="2"/>
  <c r="B23" i="2"/>
  <c r="C23" i="2"/>
  <c r="D23" i="2"/>
  <c r="E23" i="2"/>
  <c r="F23" i="2"/>
  <c r="G23" i="2"/>
  <c r="H23" i="2"/>
  <c r="I23" i="2"/>
  <c r="J23" i="2"/>
  <c r="K23" i="2"/>
  <c r="L23" i="2"/>
  <c r="M23" i="2"/>
  <c r="N23" i="2"/>
  <c r="O23" i="2"/>
  <c r="B444" i="2"/>
  <c r="C444" i="2"/>
  <c r="D444" i="2"/>
  <c r="E444" i="2"/>
  <c r="F444" i="2"/>
  <c r="G444" i="2"/>
  <c r="H444" i="2"/>
  <c r="I444" i="2"/>
  <c r="J444" i="2"/>
  <c r="K444" i="2"/>
  <c r="L444" i="2"/>
  <c r="M444" i="2"/>
  <c r="N444" i="2"/>
  <c r="O444" i="2"/>
  <c r="B613" i="2"/>
  <c r="C613" i="2"/>
  <c r="D613" i="2"/>
  <c r="E613" i="2"/>
  <c r="F613" i="2"/>
  <c r="G613" i="2"/>
  <c r="H613" i="2"/>
  <c r="I613" i="2"/>
  <c r="J613" i="2"/>
  <c r="K613" i="2"/>
  <c r="L613" i="2"/>
  <c r="M613" i="2"/>
  <c r="N613" i="2"/>
  <c r="O613" i="2"/>
  <c r="B1244" i="2"/>
  <c r="C1244" i="2"/>
  <c r="D1244" i="2"/>
  <c r="E1244" i="2"/>
  <c r="F1244" i="2"/>
  <c r="G1244" i="2"/>
  <c r="H1244" i="2"/>
  <c r="I1244" i="2"/>
  <c r="J1244" i="2"/>
  <c r="K1244" i="2"/>
  <c r="L1244" i="2"/>
  <c r="M1244" i="2"/>
  <c r="N1244" i="2"/>
  <c r="O1244" i="2"/>
  <c r="B561" i="2"/>
  <c r="C561" i="2"/>
  <c r="D561" i="2"/>
  <c r="E561" i="2"/>
  <c r="F561" i="2"/>
  <c r="G561" i="2"/>
  <c r="H561" i="2"/>
  <c r="I561" i="2"/>
  <c r="J561" i="2"/>
  <c r="K561" i="2"/>
  <c r="L561" i="2"/>
  <c r="M561" i="2"/>
  <c r="N561" i="2"/>
  <c r="O561" i="2"/>
  <c r="B692" i="2"/>
  <c r="C692" i="2"/>
  <c r="D692" i="2"/>
  <c r="E692" i="2"/>
  <c r="F692" i="2"/>
  <c r="G692" i="2"/>
  <c r="H692" i="2"/>
  <c r="I692" i="2"/>
  <c r="J692" i="2"/>
  <c r="K692" i="2"/>
  <c r="L692" i="2"/>
  <c r="M692" i="2"/>
  <c r="N692" i="2"/>
  <c r="O692" i="2"/>
  <c r="B502" i="2"/>
  <c r="D502" i="2"/>
  <c r="E502" i="2"/>
  <c r="F502" i="2"/>
  <c r="G502" i="2"/>
  <c r="H502" i="2"/>
  <c r="I502" i="2"/>
  <c r="J502" i="2"/>
  <c r="K502" i="2"/>
  <c r="L502" i="2"/>
  <c r="M502" i="2"/>
  <c r="N502" i="2"/>
  <c r="O502" i="2"/>
  <c r="B44" i="2"/>
  <c r="C44" i="2"/>
  <c r="D44" i="2"/>
  <c r="E44" i="2"/>
  <c r="F44" i="2"/>
  <c r="G44" i="2"/>
  <c r="H44" i="2"/>
  <c r="I44" i="2"/>
  <c r="J44" i="2"/>
  <c r="K44" i="2"/>
  <c r="L44" i="2"/>
  <c r="M44" i="2"/>
  <c r="N44" i="2"/>
  <c r="O44" i="2"/>
  <c r="B209" i="2"/>
  <c r="C209" i="2"/>
  <c r="D209" i="2"/>
  <c r="E209" i="2"/>
  <c r="F209" i="2"/>
  <c r="G209" i="2"/>
  <c r="H209" i="2"/>
  <c r="I209" i="2"/>
  <c r="J209" i="2"/>
  <c r="K209" i="2"/>
  <c r="L209" i="2"/>
  <c r="M209" i="2"/>
  <c r="N209" i="2"/>
  <c r="O209" i="2"/>
  <c r="B666" i="2"/>
  <c r="C666" i="2"/>
  <c r="D666" i="2"/>
  <c r="E666" i="2"/>
  <c r="F666" i="2"/>
  <c r="G666" i="2"/>
  <c r="H666" i="2"/>
  <c r="I666" i="2"/>
  <c r="J666" i="2"/>
  <c r="K666" i="2"/>
  <c r="L666" i="2"/>
  <c r="M666" i="2"/>
  <c r="N666" i="2"/>
  <c r="O666" i="2"/>
  <c r="B928" i="2"/>
  <c r="C928" i="2"/>
  <c r="D928" i="2"/>
  <c r="E928" i="2"/>
  <c r="F928" i="2"/>
  <c r="G928" i="2"/>
  <c r="H928" i="2"/>
  <c r="I928" i="2"/>
  <c r="J928" i="2"/>
  <c r="K928" i="2"/>
  <c r="L928" i="2"/>
  <c r="M928" i="2"/>
  <c r="N928" i="2"/>
  <c r="O928" i="2"/>
  <c r="B108" i="2"/>
  <c r="C108" i="2"/>
  <c r="D108" i="2"/>
  <c r="E108" i="2"/>
  <c r="F108" i="2"/>
  <c r="G108" i="2"/>
  <c r="H108" i="2"/>
  <c r="I108" i="2"/>
  <c r="J108" i="2"/>
  <c r="K108" i="2"/>
  <c r="L108" i="2"/>
  <c r="M108" i="2"/>
  <c r="N108" i="2"/>
  <c r="O108" i="2"/>
  <c r="B1019" i="2"/>
  <c r="C1019" i="2"/>
  <c r="D1019" i="2"/>
  <c r="E1019" i="2"/>
  <c r="F1019" i="2"/>
  <c r="G1019" i="2"/>
  <c r="H1019" i="2"/>
  <c r="I1019" i="2"/>
  <c r="J1019" i="2"/>
  <c r="K1019" i="2"/>
  <c r="L1019" i="2"/>
  <c r="M1019" i="2"/>
  <c r="N1019" i="2"/>
  <c r="O1019" i="2"/>
  <c r="B846" i="2"/>
  <c r="C846" i="2"/>
  <c r="D846" i="2"/>
  <c r="E846" i="2"/>
  <c r="F846" i="2"/>
  <c r="G846" i="2"/>
  <c r="H846" i="2"/>
  <c r="I846" i="2"/>
  <c r="J846" i="2"/>
  <c r="K846" i="2"/>
  <c r="L846" i="2"/>
  <c r="M846" i="2"/>
  <c r="N846" i="2"/>
  <c r="O846" i="2"/>
  <c r="B451" i="2"/>
  <c r="C451" i="2"/>
  <c r="D451" i="2"/>
  <c r="E451" i="2"/>
  <c r="F451" i="2"/>
  <c r="G451" i="2"/>
  <c r="H451" i="2"/>
  <c r="I451" i="2"/>
  <c r="J451" i="2"/>
  <c r="K451" i="2"/>
  <c r="L451" i="2"/>
  <c r="M451" i="2"/>
  <c r="N451" i="2"/>
  <c r="O451" i="2"/>
  <c r="B301" i="2"/>
  <c r="C301" i="2"/>
  <c r="D301" i="2"/>
  <c r="E301" i="2"/>
  <c r="F301" i="2"/>
  <c r="G301" i="2"/>
  <c r="H301" i="2"/>
  <c r="I301" i="2"/>
  <c r="J301" i="2"/>
  <c r="K301" i="2"/>
  <c r="L301" i="2"/>
  <c r="M301" i="2"/>
  <c r="N301" i="2"/>
  <c r="O301" i="2"/>
  <c r="B375" i="2"/>
  <c r="C375" i="2"/>
  <c r="D375" i="2"/>
  <c r="E375" i="2"/>
  <c r="F375" i="2"/>
  <c r="G375" i="2"/>
  <c r="H375" i="2"/>
  <c r="I375" i="2"/>
  <c r="J375" i="2"/>
  <c r="K375" i="2"/>
  <c r="L375" i="2"/>
  <c r="M375" i="2"/>
  <c r="N375" i="2"/>
  <c r="O375" i="2"/>
  <c r="B249" i="2"/>
  <c r="D249" i="2"/>
  <c r="E249" i="2"/>
  <c r="F249" i="2"/>
  <c r="G249" i="2"/>
  <c r="H249" i="2"/>
  <c r="I249" i="2"/>
  <c r="J249" i="2"/>
  <c r="K249" i="2"/>
  <c r="L249" i="2"/>
  <c r="M249" i="2"/>
  <c r="N249" i="2"/>
  <c r="O249" i="2"/>
  <c r="B1078" i="2"/>
  <c r="C1078" i="2"/>
  <c r="D1078" i="2"/>
  <c r="E1078" i="2"/>
  <c r="F1078" i="2"/>
  <c r="G1078" i="2"/>
  <c r="H1078" i="2"/>
  <c r="I1078" i="2"/>
  <c r="J1078" i="2"/>
  <c r="K1078" i="2"/>
  <c r="L1078" i="2"/>
  <c r="M1078" i="2"/>
  <c r="N1078" i="2"/>
  <c r="O1078" i="2"/>
  <c r="B276" i="2"/>
  <c r="C276" i="2"/>
  <c r="D276" i="2"/>
  <c r="E276" i="2"/>
  <c r="F276" i="2"/>
  <c r="G276" i="2"/>
  <c r="H276" i="2"/>
  <c r="I276" i="2"/>
  <c r="J276" i="2"/>
  <c r="K276" i="2"/>
  <c r="L276" i="2"/>
  <c r="M276" i="2"/>
  <c r="N276" i="2"/>
  <c r="O276" i="2"/>
  <c r="B652" i="2"/>
  <c r="C652" i="2"/>
  <c r="D652" i="2"/>
  <c r="E652" i="2"/>
  <c r="F652" i="2"/>
  <c r="G652" i="2"/>
  <c r="H652" i="2"/>
  <c r="I652" i="2"/>
  <c r="J652" i="2"/>
  <c r="K652" i="2"/>
  <c r="L652" i="2"/>
  <c r="M652" i="2"/>
  <c r="N652" i="2"/>
  <c r="O652" i="2"/>
  <c r="B518" i="2"/>
  <c r="C518" i="2"/>
  <c r="D518" i="2"/>
  <c r="E518" i="2"/>
  <c r="F518" i="2"/>
  <c r="G518" i="2"/>
  <c r="H518" i="2"/>
  <c r="I518" i="2"/>
  <c r="J518" i="2"/>
  <c r="K518" i="2"/>
  <c r="L518" i="2"/>
  <c r="M518" i="2"/>
  <c r="N518" i="2"/>
  <c r="O518" i="2"/>
  <c r="B776" i="2"/>
  <c r="C776" i="2"/>
  <c r="D776" i="2"/>
  <c r="E776" i="2"/>
  <c r="F776" i="2"/>
  <c r="G776" i="2"/>
  <c r="H776" i="2"/>
  <c r="I776" i="2"/>
  <c r="J776" i="2"/>
  <c r="K776" i="2"/>
  <c r="L776" i="2"/>
  <c r="M776" i="2"/>
  <c r="N776" i="2"/>
  <c r="O776" i="2"/>
  <c r="B326" i="2"/>
  <c r="C326" i="2"/>
  <c r="D326" i="2"/>
  <c r="E326" i="2"/>
  <c r="F326" i="2"/>
  <c r="G326" i="2"/>
  <c r="H326" i="2"/>
  <c r="I326" i="2"/>
  <c r="J326" i="2"/>
  <c r="K326" i="2"/>
  <c r="L326" i="2"/>
  <c r="M326" i="2"/>
  <c r="N326" i="2"/>
  <c r="O326" i="2"/>
  <c r="B1251" i="2"/>
  <c r="C1251" i="2"/>
  <c r="D1251" i="2"/>
  <c r="E1251" i="2"/>
  <c r="F1251" i="2"/>
  <c r="G1251" i="2"/>
  <c r="H1251" i="2"/>
  <c r="I1251" i="2"/>
  <c r="J1251" i="2"/>
  <c r="K1251" i="2"/>
  <c r="L1251" i="2"/>
  <c r="M1251" i="2"/>
  <c r="N1251" i="2"/>
  <c r="O1251" i="2"/>
  <c r="B1358" i="2"/>
  <c r="C1358" i="2"/>
  <c r="D1358" i="2"/>
  <c r="E1358" i="2"/>
  <c r="F1358" i="2"/>
  <c r="G1358" i="2"/>
  <c r="H1358" i="2"/>
  <c r="I1358" i="2"/>
  <c r="J1358" i="2"/>
  <c r="K1358" i="2"/>
  <c r="L1358" i="2"/>
  <c r="M1358" i="2"/>
  <c r="N1358" i="2"/>
  <c r="O1358" i="2"/>
  <c r="B433" i="2"/>
  <c r="C433" i="2"/>
  <c r="D433" i="2"/>
  <c r="E433" i="2"/>
  <c r="F433" i="2"/>
  <c r="G433" i="2"/>
  <c r="H433" i="2"/>
  <c r="I433" i="2"/>
  <c r="J433" i="2"/>
  <c r="K433" i="2"/>
  <c r="L433" i="2"/>
  <c r="M433" i="2"/>
  <c r="N433" i="2"/>
  <c r="O433" i="2"/>
  <c r="B1159" i="2"/>
  <c r="C1159" i="2"/>
  <c r="D1159" i="2"/>
  <c r="E1159" i="2"/>
  <c r="F1159" i="2"/>
  <c r="G1159" i="2"/>
  <c r="H1159" i="2"/>
  <c r="I1159" i="2"/>
  <c r="J1159" i="2"/>
  <c r="K1159" i="2"/>
  <c r="L1159" i="2"/>
  <c r="M1159" i="2"/>
  <c r="N1159" i="2"/>
  <c r="O1159" i="2"/>
  <c r="B777" i="2"/>
  <c r="C777" i="2"/>
  <c r="D777" i="2"/>
  <c r="E777" i="2"/>
  <c r="F777" i="2"/>
  <c r="G777" i="2"/>
  <c r="H777" i="2"/>
  <c r="I777" i="2"/>
  <c r="J777" i="2"/>
  <c r="K777" i="2"/>
  <c r="L777" i="2"/>
  <c r="M777" i="2"/>
  <c r="N777" i="2"/>
  <c r="O777" i="2"/>
  <c r="B872" i="2"/>
  <c r="C872" i="2"/>
  <c r="D872" i="2"/>
  <c r="E872" i="2"/>
  <c r="F872" i="2"/>
  <c r="G872" i="2"/>
  <c r="H872" i="2"/>
  <c r="I872" i="2"/>
  <c r="J872" i="2"/>
  <c r="K872" i="2"/>
  <c r="L872" i="2"/>
  <c r="M872" i="2"/>
  <c r="N872" i="2"/>
  <c r="O872" i="2"/>
  <c r="B441" i="2"/>
  <c r="C441" i="2"/>
  <c r="D441" i="2"/>
  <c r="E441" i="2"/>
  <c r="F441" i="2"/>
  <c r="G441" i="2"/>
  <c r="H441" i="2"/>
  <c r="I441" i="2"/>
  <c r="J441" i="2"/>
  <c r="K441" i="2"/>
  <c r="L441" i="2"/>
  <c r="M441" i="2"/>
  <c r="N441" i="2"/>
  <c r="O441" i="2"/>
  <c r="B798" i="2"/>
  <c r="C798" i="2"/>
  <c r="D798" i="2"/>
  <c r="E798" i="2"/>
  <c r="F798" i="2"/>
  <c r="G798" i="2"/>
  <c r="H798" i="2"/>
  <c r="I798" i="2"/>
  <c r="J798" i="2"/>
  <c r="K798" i="2"/>
  <c r="L798" i="2"/>
  <c r="M798" i="2"/>
  <c r="N798" i="2"/>
  <c r="O798" i="2"/>
  <c r="B696" i="2"/>
  <c r="C696" i="2"/>
  <c r="D696" i="2"/>
  <c r="E696" i="2"/>
  <c r="F696" i="2"/>
  <c r="G696" i="2"/>
  <c r="H696" i="2"/>
  <c r="I696" i="2"/>
  <c r="J696" i="2"/>
  <c r="K696" i="2"/>
  <c r="L696" i="2"/>
  <c r="M696" i="2"/>
  <c r="N696" i="2"/>
  <c r="O696" i="2"/>
  <c r="B519" i="2"/>
  <c r="C519" i="2"/>
  <c r="D519" i="2"/>
  <c r="E519" i="2"/>
  <c r="F519" i="2"/>
  <c r="G519" i="2"/>
  <c r="H519" i="2"/>
  <c r="I519" i="2"/>
  <c r="J519" i="2"/>
  <c r="K519" i="2"/>
  <c r="L519" i="2"/>
  <c r="M519" i="2"/>
  <c r="N519" i="2"/>
  <c r="O519" i="2"/>
  <c r="B867" i="2"/>
  <c r="C867" i="2"/>
  <c r="D867" i="2"/>
  <c r="E867" i="2"/>
  <c r="F867" i="2"/>
  <c r="G867" i="2"/>
  <c r="H867" i="2"/>
  <c r="I867" i="2"/>
  <c r="J867" i="2"/>
  <c r="K867" i="2"/>
  <c r="L867" i="2"/>
  <c r="M867" i="2"/>
  <c r="N867" i="2"/>
  <c r="O867" i="2"/>
  <c r="B183" i="2"/>
  <c r="C183" i="2"/>
  <c r="D183" i="2"/>
  <c r="E183" i="2"/>
  <c r="F183" i="2"/>
  <c r="G183" i="2"/>
  <c r="H183" i="2"/>
  <c r="I183" i="2"/>
  <c r="J183" i="2"/>
  <c r="K183" i="2"/>
  <c r="L183" i="2"/>
  <c r="M183" i="2"/>
  <c r="N183" i="2"/>
  <c r="O183" i="2"/>
  <c r="B904" i="2"/>
  <c r="C904" i="2"/>
  <c r="D904" i="2"/>
  <c r="E904" i="2"/>
  <c r="F904" i="2"/>
  <c r="G904" i="2"/>
  <c r="H904" i="2"/>
  <c r="I904" i="2"/>
  <c r="J904" i="2"/>
  <c r="K904" i="2"/>
  <c r="L904" i="2"/>
  <c r="M904" i="2"/>
  <c r="N904" i="2"/>
  <c r="O904" i="2"/>
  <c r="B956" i="2"/>
  <c r="C956" i="2"/>
  <c r="D956" i="2"/>
  <c r="E956" i="2"/>
  <c r="F956" i="2"/>
  <c r="G956" i="2"/>
  <c r="H956" i="2"/>
  <c r="I956" i="2"/>
  <c r="J956" i="2"/>
  <c r="K956" i="2"/>
  <c r="L956" i="2"/>
  <c r="M956" i="2"/>
  <c r="N956" i="2"/>
  <c r="O956" i="2"/>
  <c r="B737" i="2"/>
  <c r="C737" i="2"/>
  <c r="D737" i="2"/>
  <c r="E737" i="2"/>
  <c r="F737" i="2"/>
  <c r="G737" i="2"/>
  <c r="H737" i="2"/>
  <c r="I737" i="2"/>
  <c r="J737" i="2"/>
  <c r="K737" i="2"/>
  <c r="L737" i="2"/>
  <c r="M737" i="2"/>
  <c r="N737" i="2"/>
  <c r="O737" i="2"/>
  <c r="B1310" i="2"/>
  <c r="C1310" i="2"/>
  <c r="D1310" i="2"/>
  <c r="E1310" i="2"/>
  <c r="F1310" i="2"/>
  <c r="G1310" i="2"/>
  <c r="H1310" i="2"/>
  <c r="I1310" i="2"/>
  <c r="J1310" i="2"/>
  <c r="K1310" i="2"/>
  <c r="L1310" i="2"/>
  <c r="M1310" i="2"/>
  <c r="N1310" i="2"/>
  <c r="O1310" i="2"/>
  <c r="B731" i="2"/>
  <c r="C731" i="2"/>
  <c r="D731" i="2"/>
  <c r="E731" i="2"/>
  <c r="F731" i="2"/>
  <c r="G731" i="2"/>
  <c r="H731" i="2"/>
  <c r="I731" i="2"/>
  <c r="J731" i="2"/>
  <c r="K731" i="2"/>
  <c r="L731" i="2"/>
  <c r="M731" i="2"/>
  <c r="N731" i="2"/>
  <c r="O731" i="2"/>
  <c r="B31" i="2"/>
  <c r="C31" i="2"/>
  <c r="D31" i="2"/>
  <c r="E31" i="2"/>
  <c r="F31" i="2"/>
  <c r="G31" i="2"/>
  <c r="H31" i="2"/>
  <c r="I31" i="2"/>
  <c r="J31" i="2"/>
  <c r="K31" i="2"/>
  <c r="L31" i="2"/>
  <c r="M31" i="2"/>
  <c r="N31" i="2"/>
  <c r="O31" i="2"/>
  <c r="B918" i="2"/>
  <c r="C918" i="2"/>
  <c r="D918" i="2"/>
  <c r="E918" i="2"/>
  <c r="F918" i="2"/>
  <c r="G918" i="2"/>
  <c r="H918" i="2"/>
  <c r="I918" i="2"/>
  <c r="J918" i="2"/>
  <c r="K918" i="2"/>
  <c r="L918" i="2"/>
  <c r="M918" i="2"/>
  <c r="N918" i="2"/>
  <c r="O918" i="2"/>
  <c r="B500" i="2"/>
  <c r="C500" i="2"/>
  <c r="D500" i="2"/>
  <c r="E500" i="2"/>
  <c r="F500" i="2"/>
  <c r="G500" i="2"/>
  <c r="H500" i="2"/>
  <c r="I500" i="2"/>
  <c r="J500" i="2"/>
  <c r="K500" i="2"/>
  <c r="L500" i="2"/>
  <c r="M500" i="2"/>
  <c r="N500" i="2"/>
  <c r="O500" i="2"/>
  <c r="B1071" i="2"/>
  <c r="C1071" i="2"/>
  <c r="D1071" i="2"/>
  <c r="E1071" i="2"/>
  <c r="F1071" i="2"/>
  <c r="G1071" i="2"/>
  <c r="H1071" i="2"/>
  <c r="I1071" i="2"/>
  <c r="J1071" i="2"/>
  <c r="K1071" i="2"/>
  <c r="L1071" i="2"/>
  <c r="M1071" i="2"/>
  <c r="N1071" i="2"/>
  <c r="O1071" i="2"/>
  <c r="B938" i="2"/>
  <c r="C938" i="2"/>
  <c r="D938" i="2"/>
  <c r="E938" i="2"/>
  <c r="F938" i="2"/>
  <c r="G938" i="2"/>
  <c r="H938" i="2"/>
  <c r="I938" i="2"/>
  <c r="J938" i="2"/>
  <c r="K938" i="2"/>
  <c r="L938" i="2"/>
  <c r="M938" i="2"/>
  <c r="N938" i="2"/>
  <c r="O938" i="2"/>
  <c r="B520" i="2"/>
  <c r="C520" i="2"/>
  <c r="D520" i="2"/>
  <c r="E520" i="2"/>
  <c r="F520" i="2"/>
  <c r="G520" i="2"/>
  <c r="H520" i="2"/>
  <c r="I520" i="2"/>
  <c r="J520" i="2"/>
  <c r="K520" i="2"/>
  <c r="L520" i="2"/>
  <c r="M520" i="2"/>
  <c r="N520" i="2"/>
  <c r="O520" i="2"/>
  <c r="B969" i="2"/>
  <c r="C969" i="2"/>
  <c r="D969" i="2"/>
  <c r="E969" i="2"/>
  <c r="F969" i="2"/>
  <c r="G969" i="2"/>
  <c r="H969" i="2"/>
  <c r="I969" i="2"/>
  <c r="J969" i="2"/>
  <c r="K969" i="2"/>
  <c r="L969" i="2"/>
  <c r="M969" i="2"/>
  <c r="N969" i="2"/>
  <c r="O969" i="2"/>
  <c r="B764" i="2"/>
  <c r="C764" i="2"/>
  <c r="D764" i="2"/>
  <c r="E764" i="2"/>
  <c r="F764" i="2"/>
  <c r="G764" i="2"/>
  <c r="H764" i="2"/>
  <c r="I764" i="2"/>
  <c r="J764" i="2"/>
  <c r="K764" i="2"/>
  <c r="L764" i="2"/>
  <c r="M764" i="2"/>
  <c r="N764" i="2"/>
  <c r="O764" i="2"/>
  <c r="B284" i="2"/>
  <c r="C284" i="2"/>
  <c r="D284" i="2"/>
  <c r="E284" i="2"/>
  <c r="F284" i="2"/>
  <c r="G284" i="2"/>
  <c r="H284" i="2"/>
  <c r="I284" i="2"/>
  <c r="J284" i="2"/>
  <c r="K284" i="2"/>
  <c r="L284" i="2"/>
  <c r="M284" i="2"/>
  <c r="N284" i="2"/>
  <c r="O284" i="2"/>
  <c r="B1010" i="2"/>
  <c r="C1010" i="2"/>
  <c r="D1010" i="2"/>
  <c r="E1010" i="2"/>
  <c r="F1010" i="2"/>
  <c r="G1010" i="2"/>
  <c r="H1010" i="2"/>
  <c r="I1010" i="2"/>
  <c r="J1010" i="2"/>
  <c r="K1010" i="2"/>
  <c r="L1010" i="2"/>
  <c r="M1010" i="2"/>
  <c r="N1010" i="2"/>
  <c r="O1010" i="2"/>
  <c r="B362" i="2"/>
  <c r="C362" i="2"/>
  <c r="D362" i="2"/>
  <c r="E362" i="2"/>
  <c r="F362" i="2"/>
  <c r="G362" i="2"/>
  <c r="H362" i="2"/>
  <c r="I362" i="2"/>
  <c r="J362" i="2"/>
  <c r="K362" i="2"/>
  <c r="L362" i="2"/>
  <c r="M362" i="2"/>
  <c r="N362" i="2"/>
  <c r="O362" i="2"/>
  <c r="B172" i="2"/>
  <c r="C172" i="2"/>
  <c r="D172" i="2"/>
  <c r="E172" i="2"/>
  <c r="F172" i="2"/>
  <c r="G172" i="2"/>
  <c r="H172" i="2"/>
  <c r="I172" i="2"/>
  <c r="J172" i="2"/>
  <c r="K172" i="2"/>
  <c r="L172" i="2"/>
  <c r="M172" i="2"/>
  <c r="N172" i="2"/>
  <c r="O172" i="2"/>
  <c r="B893" i="2"/>
  <c r="C893" i="2"/>
  <c r="D893" i="2"/>
  <c r="E893" i="2"/>
  <c r="F893" i="2"/>
  <c r="G893" i="2"/>
  <c r="H893" i="2"/>
  <c r="I893" i="2"/>
  <c r="J893" i="2"/>
  <c r="K893" i="2"/>
  <c r="L893" i="2"/>
  <c r="M893" i="2"/>
  <c r="N893" i="2"/>
  <c r="O893" i="2"/>
  <c r="B1192" i="2"/>
  <c r="C1192" i="2"/>
  <c r="D1192" i="2"/>
  <c r="E1192" i="2"/>
  <c r="F1192" i="2"/>
  <c r="G1192" i="2"/>
  <c r="H1192" i="2"/>
  <c r="I1192" i="2"/>
  <c r="J1192" i="2"/>
  <c r="K1192" i="2"/>
  <c r="L1192" i="2"/>
  <c r="M1192" i="2"/>
  <c r="N1192" i="2"/>
  <c r="O1192" i="2"/>
  <c r="B1193" i="2"/>
  <c r="C1193" i="2"/>
  <c r="D1193" i="2"/>
  <c r="E1193" i="2"/>
  <c r="F1193" i="2"/>
  <c r="G1193" i="2"/>
  <c r="H1193" i="2"/>
  <c r="I1193" i="2"/>
  <c r="J1193" i="2"/>
  <c r="K1193" i="2"/>
  <c r="L1193" i="2"/>
  <c r="M1193" i="2"/>
  <c r="N1193" i="2"/>
  <c r="O1193" i="2"/>
  <c r="B245" i="2"/>
  <c r="C245" i="2"/>
  <c r="D245" i="2"/>
  <c r="E245" i="2"/>
  <c r="F245" i="2"/>
  <c r="G245" i="2"/>
  <c r="H245" i="2"/>
  <c r="I245" i="2"/>
  <c r="J245" i="2"/>
  <c r="K245" i="2"/>
  <c r="L245" i="2"/>
  <c r="M245" i="2"/>
  <c r="N245" i="2"/>
  <c r="O245" i="2"/>
  <c r="B95" i="2"/>
  <c r="C95" i="2"/>
  <c r="D95" i="2"/>
  <c r="E95" i="2"/>
  <c r="F95" i="2"/>
  <c r="G95" i="2"/>
  <c r="H95" i="2"/>
  <c r="I95" i="2"/>
  <c r="J95" i="2"/>
  <c r="K95" i="2"/>
  <c r="L95" i="2"/>
  <c r="M95" i="2"/>
  <c r="N95" i="2"/>
  <c r="O95" i="2"/>
  <c r="B909" i="2"/>
  <c r="C909" i="2"/>
  <c r="D909" i="2"/>
  <c r="E909" i="2"/>
  <c r="F909" i="2"/>
  <c r="G909" i="2"/>
  <c r="H909" i="2"/>
  <c r="I909" i="2"/>
  <c r="J909" i="2"/>
  <c r="K909" i="2"/>
  <c r="L909" i="2"/>
  <c r="M909" i="2"/>
  <c r="N909" i="2"/>
  <c r="O909" i="2"/>
  <c r="B1155" i="2"/>
  <c r="C1155" i="2"/>
  <c r="D1155" i="2"/>
  <c r="E1155" i="2"/>
  <c r="F1155" i="2"/>
  <c r="G1155" i="2"/>
  <c r="H1155" i="2"/>
  <c r="I1155" i="2"/>
  <c r="J1155" i="2"/>
  <c r="K1155" i="2"/>
  <c r="L1155" i="2"/>
  <c r="M1155" i="2"/>
  <c r="N1155" i="2"/>
  <c r="O1155" i="2"/>
  <c r="B412" i="2"/>
  <c r="C412" i="2"/>
  <c r="D412" i="2"/>
  <c r="E412" i="2"/>
  <c r="F412" i="2"/>
  <c r="G412" i="2"/>
  <c r="H412" i="2"/>
  <c r="I412" i="2"/>
  <c r="J412" i="2"/>
  <c r="K412" i="2"/>
  <c r="L412" i="2"/>
  <c r="M412" i="2"/>
  <c r="N412" i="2"/>
  <c r="O412" i="2"/>
  <c r="B154" i="2"/>
  <c r="C154" i="2"/>
  <c r="D154" i="2"/>
  <c r="E154" i="2"/>
  <c r="F154" i="2"/>
  <c r="G154" i="2"/>
  <c r="H154" i="2"/>
  <c r="I154" i="2"/>
  <c r="J154" i="2"/>
  <c r="K154" i="2"/>
  <c r="L154" i="2"/>
  <c r="M154" i="2"/>
  <c r="N154" i="2"/>
  <c r="O154" i="2"/>
  <c r="B768" i="2"/>
  <c r="C768" i="2"/>
  <c r="D768" i="2"/>
  <c r="E768" i="2"/>
  <c r="F768" i="2"/>
  <c r="G768" i="2"/>
  <c r="H768" i="2"/>
  <c r="I768" i="2"/>
  <c r="J768" i="2"/>
  <c r="K768" i="2"/>
  <c r="L768" i="2"/>
  <c r="M768" i="2"/>
  <c r="N768" i="2"/>
  <c r="O768" i="2"/>
  <c r="B287" i="2"/>
  <c r="C287" i="2"/>
  <c r="D287" i="2"/>
  <c r="E287" i="2"/>
  <c r="F287" i="2"/>
  <c r="G287" i="2"/>
  <c r="H287" i="2"/>
  <c r="I287" i="2"/>
  <c r="J287" i="2"/>
  <c r="K287" i="2"/>
  <c r="L287" i="2"/>
  <c r="M287" i="2"/>
  <c r="N287" i="2"/>
  <c r="O287" i="2"/>
  <c r="B558" i="2"/>
  <c r="C558" i="2"/>
  <c r="D558" i="2"/>
  <c r="E558" i="2"/>
  <c r="F558" i="2"/>
  <c r="G558" i="2"/>
  <c r="H558" i="2"/>
  <c r="I558" i="2"/>
  <c r="J558" i="2"/>
  <c r="K558" i="2"/>
  <c r="L558" i="2"/>
  <c r="M558" i="2"/>
  <c r="N558" i="2"/>
  <c r="O558" i="2"/>
  <c r="B778" i="2"/>
  <c r="C778" i="2"/>
  <c r="D778" i="2"/>
  <c r="E778" i="2"/>
  <c r="F778" i="2"/>
  <c r="G778" i="2"/>
  <c r="H778" i="2"/>
  <c r="I778" i="2"/>
  <c r="J778" i="2"/>
  <c r="K778" i="2"/>
  <c r="L778" i="2"/>
  <c r="M778" i="2"/>
  <c r="N778" i="2"/>
  <c r="O778" i="2"/>
  <c r="B700" i="2"/>
  <c r="C700" i="2"/>
  <c r="D700" i="2"/>
  <c r="E700" i="2"/>
  <c r="F700" i="2"/>
  <c r="G700" i="2"/>
  <c r="H700" i="2"/>
  <c r="I700" i="2"/>
  <c r="J700" i="2"/>
  <c r="K700" i="2"/>
  <c r="L700" i="2"/>
  <c r="M700" i="2"/>
  <c r="N700" i="2"/>
  <c r="O700" i="2"/>
  <c r="B469" i="2"/>
  <c r="C469" i="2"/>
  <c r="D469" i="2"/>
  <c r="E469" i="2"/>
  <c r="F469" i="2"/>
  <c r="G469" i="2"/>
  <c r="H469" i="2"/>
  <c r="I469" i="2"/>
  <c r="J469" i="2"/>
  <c r="K469" i="2"/>
  <c r="L469" i="2"/>
  <c r="M469" i="2"/>
  <c r="N469" i="2"/>
  <c r="O469" i="2"/>
  <c r="B632" i="2"/>
  <c r="C632" i="2"/>
  <c r="D632" i="2"/>
  <c r="E632" i="2"/>
  <c r="F632" i="2"/>
  <c r="G632" i="2"/>
  <c r="H632" i="2"/>
  <c r="I632" i="2"/>
  <c r="J632" i="2"/>
  <c r="K632" i="2"/>
  <c r="L632" i="2"/>
  <c r="M632" i="2"/>
  <c r="N632" i="2"/>
  <c r="O632" i="2"/>
  <c r="B843" i="2"/>
  <c r="C843" i="2"/>
  <c r="D843" i="2"/>
  <c r="E843" i="2"/>
  <c r="F843" i="2"/>
  <c r="G843" i="2"/>
  <c r="H843" i="2"/>
  <c r="I843" i="2"/>
  <c r="J843" i="2"/>
  <c r="K843" i="2"/>
  <c r="L843" i="2"/>
  <c r="M843" i="2"/>
  <c r="N843" i="2"/>
  <c r="O843" i="2"/>
  <c r="B977" i="2"/>
  <c r="C977" i="2"/>
  <c r="D977" i="2"/>
  <c r="E977" i="2"/>
  <c r="F977" i="2"/>
  <c r="G977" i="2"/>
  <c r="H977" i="2"/>
  <c r="I977" i="2"/>
  <c r="J977" i="2"/>
  <c r="K977" i="2"/>
  <c r="L977" i="2"/>
  <c r="M977" i="2"/>
  <c r="N977" i="2"/>
  <c r="O977" i="2"/>
  <c r="B437" i="2"/>
  <c r="C437" i="2"/>
  <c r="D437" i="2"/>
  <c r="E437" i="2"/>
  <c r="F437" i="2"/>
  <c r="G437" i="2"/>
  <c r="H437" i="2"/>
  <c r="I437" i="2"/>
  <c r="J437" i="2"/>
  <c r="K437" i="2"/>
  <c r="L437" i="2"/>
  <c r="M437" i="2"/>
  <c r="N437" i="2"/>
  <c r="O437" i="2"/>
  <c r="B1272" i="2"/>
  <c r="C1272" i="2"/>
  <c r="D1272" i="2"/>
  <c r="E1272" i="2"/>
  <c r="F1272" i="2"/>
  <c r="G1272" i="2"/>
  <c r="H1272" i="2"/>
  <c r="I1272" i="2"/>
  <c r="J1272" i="2"/>
  <c r="K1272" i="2"/>
  <c r="L1272" i="2"/>
  <c r="M1272" i="2"/>
  <c r="N1272" i="2"/>
  <c r="O1272" i="2"/>
  <c r="B474" i="2"/>
  <c r="C474" i="2"/>
  <c r="D474" i="2"/>
  <c r="E474" i="2"/>
  <c r="F474" i="2"/>
  <c r="G474" i="2"/>
  <c r="H474" i="2"/>
  <c r="I474" i="2"/>
  <c r="J474" i="2"/>
  <c r="K474" i="2"/>
  <c r="L474" i="2"/>
  <c r="M474" i="2"/>
  <c r="N474" i="2"/>
  <c r="O474" i="2"/>
  <c r="B62" i="2"/>
  <c r="C62" i="2"/>
  <c r="D62" i="2"/>
  <c r="E62" i="2"/>
  <c r="F62" i="2"/>
  <c r="G62" i="2"/>
  <c r="H62" i="2"/>
  <c r="I62" i="2"/>
  <c r="J62" i="2"/>
  <c r="K62" i="2"/>
  <c r="L62" i="2"/>
  <c r="M62" i="2"/>
  <c r="N62" i="2"/>
  <c r="O62" i="2"/>
  <c r="B1349" i="2"/>
  <c r="C1349" i="2"/>
  <c r="D1349" i="2"/>
  <c r="E1349" i="2"/>
  <c r="F1349" i="2"/>
  <c r="G1349" i="2"/>
  <c r="H1349" i="2"/>
  <c r="I1349" i="2"/>
  <c r="J1349" i="2"/>
  <c r="K1349" i="2"/>
  <c r="L1349" i="2"/>
  <c r="M1349" i="2"/>
  <c r="N1349" i="2"/>
  <c r="O1349" i="2"/>
  <c r="B1013" i="2"/>
  <c r="C1013" i="2"/>
  <c r="D1013" i="2"/>
  <c r="E1013" i="2"/>
  <c r="F1013" i="2"/>
  <c r="G1013" i="2"/>
  <c r="H1013" i="2"/>
  <c r="I1013" i="2"/>
  <c r="J1013" i="2"/>
  <c r="K1013" i="2"/>
  <c r="L1013" i="2"/>
  <c r="M1013" i="2"/>
  <c r="N1013" i="2"/>
  <c r="O1013" i="2"/>
  <c r="B1032" i="2"/>
  <c r="C1032" i="2"/>
  <c r="D1032" i="2"/>
  <c r="E1032" i="2"/>
  <c r="F1032" i="2"/>
  <c r="G1032" i="2"/>
  <c r="H1032" i="2"/>
  <c r="I1032" i="2"/>
  <c r="J1032" i="2"/>
  <c r="K1032" i="2"/>
  <c r="L1032" i="2"/>
  <c r="M1032" i="2"/>
  <c r="N1032" i="2"/>
  <c r="O1032" i="2"/>
  <c r="B1268" i="2"/>
  <c r="C1268" i="2"/>
  <c r="D1268" i="2"/>
  <c r="E1268" i="2"/>
  <c r="F1268" i="2"/>
  <c r="G1268" i="2"/>
  <c r="H1268" i="2"/>
  <c r="I1268" i="2"/>
  <c r="J1268" i="2"/>
  <c r="K1268" i="2"/>
  <c r="L1268" i="2"/>
  <c r="M1268" i="2"/>
  <c r="N1268" i="2"/>
  <c r="O1268" i="2"/>
  <c r="B328" i="2"/>
  <c r="C328" i="2"/>
  <c r="D328" i="2"/>
  <c r="E328" i="2"/>
  <c r="F328" i="2"/>
  <c r="G328" i="2"/>
  <c r="H328" i="2"/>
  <c r="I328" i="2"/>
  <c r="J328" i="2"/>
  <c r="K328" i="2"/>
  <c r="L328" i="2"/>
  <c r="M328" i="2"/>
  <c r="N328" i="2"/>
  <c r="O328" i="2"/>
  <c r="B517" i="2"/>
  <c r="C517" i="2"/>
  <c r="D517" i="2"/>
  <c r="E517" i="2"/>
  <c r="F517" i="2"/>
  <c r="G517" i="2"/>
  <c r="H517" i="2"/>
  <c r="I517" i="2"/>
  <c r="J517" i="2"/>
  <c r="K517" i="2"/>
  <c r="L517" i="2"/>
  <c r="M517" i="2"/>
  <c r="N517" i="2"/>
  <c r="O517" i="2"/>
  <c r="B728" i="2"/>
  <c r="C728" i="2"/>
  <c r="D728" i="2"/>
  <c r="E728" i="2"/>
  <c r="F728" i="2"/>
  <c r="G728" i="2"/>
  <c r="H728" i="2"/>
  <c r="I728" i="2"/>
  <c r="J728" i="2"/>
  <c r="K728" i="2"/>
  <c r="L728" i="2"/>
  <c r="M728" i="2"/>
  <c r="N728" i="2"/>
  <c r="O728" i="2"/>
  <c r="B4" i="2"/>
  <c r="C4" i="2"/>
  <c r="D4" i="2"/>
  <c r="E4" i="2"/>
  <c r="F4" i="2"/>
  <c r="G4" i="2"/>
  <c r="H4" i="2"/>
  <c r="I4" i="2"/>
  <c r="J4" i="2"/>
  <c r="K4" i="2"/>
  <c r="L4" i="2"/>
  <c r="M4" i="2"/>
  <c r="N4" i="2"/>
  <c r="O4" i="2"/>
  <c r="B393" i="2"/>
  <c r="C393" i="2"/>
  <c r="D393" i="2"/>
  <c r="E393" i="2"/>
  <c r="F393" i="2"/>
  <c r="G393" i="2"/>
  <c r="H393" i="2"/>
  <c r="I393" i="2"/>
  <c r="J393" i="2"/>
  <c r="K393" i="2"/>
  <c r="L393" i="2"/>
  <c r="M393" i="2"/>
  <c r="N393" i="2"/>
  <c r="O393" i="2"/>
  <c r="B1003" i="2"/>
  <c r="C1003" i="2"/>
  <c r="D1003" i="2"/>
  <c r="E1003" i="2"/>
  <c r="F1003" i="2"/>
  <c r="G1003" i="2"/>
  <c r="H1003" i="2"/>
  <c r="I1003" i="2"/>
  <c r="J1003" i="2"/>
  <c r="K1003" i="2"/>
  <c r="L1003" i="2"/>
  <c r="M1003" i="2"/>
  <c r="N1003" i="2"/>
  <c r="O1003" i="2"/>
  <c r="B1179" i="2"/>
  <c r="C1179" i="2"/>
  <c r="D1179" i="2"/>
  <c r="E1179" i="2"/>
  <c r="F1179" i="2"/>
  <c r="G1179" i="2"/>
  <c r="H1179" i="2"/>
  <c r="I1179" i="2"/>
  <c r="J1179" i="2"/>
  <c r="K1179" i="2"/>
  <c r="L1179" i="2"/>
  <c r="M1179" i="2"/>
  <c r="N1179" i="2"/>
  <c r="O1179" i="2"/>
  <c r="B535" i="2"/>
  <c r="C535" i="2"/>
  <c r="D535" i="2"/>
  <c r="E535" i="2"/>
  <c r="F535" i="2"/>
  <c r="G535" i="2"/>
  <c r="H535" i="2"/>
  <c r="I535" i="2"/>
  <c r="J535" i="2"/>
  <c r="K535" i="2"/>
  <c r="L535" i="2"/>
  <c r="M535" i="2"/>
  <c r="N535" i="2"/>
  <c r="O535" i="2"/>
  <c r="B538" i="2"/>
  <c r="C538" i="2"/>
  <c r="D538" i="2"/>
  <c r="E538" i="2"/>
  <c r="F538" i="2"/>
  <c r="G538" i="2"/>
  <c r="H538" i="2"/>
  <c r="I538" i="2"/>
  <c r="J538" i="2"/>
  <c r="K538" i="2"/>
  <c r="L538" i="2"/>
  <c r="M538" i="2"/>
  <c r="N538" i="2"/>
  <c r="O538" i="2"/>
  <c r="B78" i="2"/>
  <c r="C78" i="2"/>
  <c r="D78" i="2"/>
  <c r="E78" i="2"/>
  <c r="F78" i="2"/>
  <c r="G78" i="2"/>
  <c r="H78" i="2"/>
  <c r="I78" i="2"/>
  <c r="J78" i="2"/>
  <c r="K78" i="2"/>
  <c r="L78" i="2"/>
  <c r="M78" i="2"/>
  <c r="N78" i="2"/>
  <c r="O78" i="2"/>
  <c r="B662" i="2"/>
  <c r="C662" i="2"/>
  <c r="D662" i="2"/>
  <c r="E662" i="2"/>
  <c r="F662" i="2"/>
  <c r="G662" i="2"/>
  <c r="H662" i="2"/>
  <c r="I662" i="2"/>
  <c r="J662" i="2"/>
  <c r="K662" i="2"/>
  <c r="L662" i="2"/>
  <c r="M662" i="2"/>
  <c r="N662" i="2"/>
  <c r="O662" i="2"/>
  <c r="B1047" i="2"/>
  <c r="C1047" i="2"/>
  <c r="D1047" i="2"/>
  <c r="E1047" i="2"/>
  <c r="F1047" i="2"/>
  <c r="G1047" i="2"/>
  <c r="H1047" i="2"/>
  <c r="I1047" i="2"/>
  <c r="J1047" i="2"/>
  <c r="K1047" i="2"/>
  <c r="L1047" i="2"/>
  <c r="M1047" i="2"/>
  <c r="N1047" i="2"/>
  <c r="O1047" i="2"/>
  <c r="B206" i="2"/>
  <c r="C206" i="2"/>
  <c r="D206" i="2"/>
  <c r="E206" i="2"/>
  <c r="F206" i="2"/>
  <c r="G206" i="2"/>
  <c r="H206" i="2"/>
  <c r="I206" i="2"/>
  <c r="J206" i="2"/>
  <c r="K206" i="2"/>
  <c r="L206" i="2"/>
  <c r="M206" i="2"/>
  <c r="N206" i="2"/>
  <c r="O206" i="2"/>
  <c r="B735" i="2"/>
  <c r="C735" i="2"/>
  <c r="D735" i="2"/>
  <c r="E735" i="2"/>
  <c r="F735" i="2"/>
  <c r="G735" i="2"/>
  <c r="H735" i="2"/>
  <c r="I735" i="2"/>
  <c r="J735" i="2"/>
  <c r="K735" i="2"/>
  <c r="L735" i="2"/>
  <c r="M735" i="2"/>
  <c r="N735" i="2"/>
  <c r="O735" i="2"/>
  <c r="B1163" i="2"/>
  <c r="C1163" i="2"/>
  <c r="D1163" i="2"/>
  <c r="E1163" i="2"/>
  <c r="F1163" i="2"/>
  <c r="G1163" i="2"/>
  <c r="H1163" i="2"/>
  <c r="I1163" i="2"/>
  <c r="J1163" i="2"/>
  <c r="K1163" i="2"/>
  <c r="L1163" i="2"/>
  <c r="M1163" i="2"/>
  <c r="N1163" i="2"/>
  <c r="O1163" i="2"/>
  <c r="B356" i="2"/>
  <c r="C356" i="2"/>
  <c r="D356" i="2"/>
  <c r="E356" i="2"/>
  <c r="F356" i="2"/>
  <c r="G356" i="2"/>
  <c r="H356" i="2"/>
  <c r="I356" i="2"/>
  <c r="J356" i="2"/>
  <c r="K356" i="2"/>
  <c r="L356" i="2"/>
  <c r="M356" i="2"/>
  <c r="N356" i="2"/>
  <c r="O356" i="2"/>
  <c r="B1064" i="2"/>
  <c r="C1064" i="2"/>
  <c r="D1064" i="2"/>
  <c r="E1064" i="2"/>
  <c r="F1064" i="2"/>
  <c r="G1064" i="2"/>
  <c r="H1064" i="2"/>
  <c r="I1064" i="2"/>
  <c r="J1064" i="2"/>
  <c r="K1064" i="2"/>
  <c r="L1064" i="2"/>
  <c r="M1064" i="2"/>
  <c r="N1064" i="2"/>
  <c r="O1064" i="2"/>
  <c r="B189" i="2"/>
  <c r="C189" i="2"/>
  <c r="D189" i="2"/>
  <c r="E189" i="2"/>
  <c r="F189" i="2"/>
  <c r="G189" i="2"/>
  <c r="H189" i="2"/>
  <c r="I189" i="2"/>
  <c r="J189" i="2"/>
  <c r="K189" i="2"/>
  <c r="L189" i="2"/>
  <c r="M189" i="2"/>
  <c r="N189" i="2"/>
  <c r="O189" i="2"/>
  <c r="B358" i="2"/>
  <c r="C358" i="2"/>
  <c r="D358" i="2"/>
  <c r="E358" i="2"/>
  <c r="F358" i="2"/>
  <c r="G358" i="2"/>
  <c r="H358" i="2"/>
  <c r="I358" i="2"/>
  <c r="J358" i="2"/>
  <c r="K358" i="2"/>
  <c r="L358" i="2"/>
  <c r="M358" i="2"/>
  <c r="N358" i="2"/>
  <c r="O358" i="2"/>
  <c r="B967" i="2"/>
  <c r="C967" i="2"/>
  <c r="D967" i="2"/>
  <c r="E967" i="2"/>
  <c r="F967" i="2"/>
  <c r="G967" i="2"/>
  <c r="H967" i="2"/>
  <c r="I967" i="2"/>
  <c r="J967" i="2"/>
  <c r="K967" i="2"/>
  <c r="L967" i="2"/>
  <c r="M967" i="2"/>
  <c r="N967" i="2"/>
  <c r="O967" i="2"/>
  <c r="B387" i="2"/>
  <c r="C387" i="2"/>
  <c r="D387" i="2"/>
  <c r="E387" i="2"/>
  <c r="F387" i="2"/>
  <c r="G387" i="2"/>
  <c r="H387" i="2"/>
  <c r="I387" i="2"/>
  <c r="J387" i="2"/>
  <c r="K387" i="2"/>
  <c r="L387" i="2"/>
  <c r="M387" i="2"/>
  <c r="N387" i="2"/>
  <c r="O387" i="2"/>
  <c r="B428" i="2"/>
  <c r="C428" i="2"/>
  <c r="D428" i="2"/>
  <c r="E428" i="2"/>
  <c r="F428" i="2"/>
  <c r="G428" i="2"/>
  <c r="H428" i="2"/>
  <c r="I428" i="2"/>
  <c r="J428" i="2"/>
  <c r="K428" i="2"/>
  <c r="L428" i="2"/>
  <c r="M428" i="2"/>
  <c r="N428" i="2"/>
  <c r="O428" i="2"/>
  <c r="B67" i="2"/>
  <c r="C67" i="2"/>
  <c r="D67" i="2"/>
  <c r="E67" i="2"/>
  <c r="F67" i="2"/>
  <c r="G67" i="2"/>
  <c r="H67" i="2"/>
  <c r="I67" i="2"/>
  <c r="J67" i="2"/>
  <c r="K67" i="2"/>
  <c r="L67" i="2"/>
  <c r="M67" i="2"/>
  <c r="N67" i="2"/>
  <c r="O67" i="2"/>
  <c r="B384" i="2"/>
  <c r="C384" i="2"/>
  <c r="D384" i="2"/>
  <c r="E384" i="2"/>
  <c r="F384" i="2"/>
  <c r="G384" i="2"/>
  <c r="H384" i="2"/>
  <c r="I384" i="2"/>
  <c r="J384" i="2"/>
  <c r="K384" i="2"/>
  <c r="L384" i="2"/>
  <c r="M384" i="2"/>
  <c r="N384" i="2"/>
  <c r="O384" i="2"/>
  <c r="B298" i="2"/>
  <c r="C298" i="2"/>
  <c r="D298" i="2"/>
  <c r="E298" i="2"/>
  <c r="F298" i="2"/>
  <c r="G298" i="2"/>
  <c r="H298" i="2"/>
  <c r="I298" i="2"/>
  <c r="J298" i="2"/>
  <c r="K298" i="2"/>
  <c r="L298" i="2"/>
  <c r="M298" i="2"/>
  <c r="N298" i="2"/>
  <c r="O298" i="2"/>
  <c r="B810" i="2"/>
  <c r="C810" i="2"/>
  <c r="D810" i="2"/>
  <c r="E810" i="2"/>
  <c r="F810" i="2"/>
  <c r="G810" i="2"/>
  <c r="H810" i="2"/>
  <c r="I810" i="2"/>
  <c r="J810" i="2"/>
  <c r="K810" i="2"/>
  <c r="L810" i="2"/>
  <c r="M810" i="2"/>
  <c r="N810" i="2"/>
  <c r="O810" i="2"/>
  <c r="B1376" i="2"/>
  <c r="C1376" i="2"/>
  <c r="D1376" i="2"/>
  <c r="E1376" i="2"/>
  <c r="F1376" i="2"/>
  <c r="G1376" i="2"/>
  <c r="H1376" i="2"/>
  <c r="I1376" i="2"/>
  <c r="J1376" i="2"/>
  <c r="K1376" i="2"/>
  <c r="L1376" i="2"/>
  <c r="M1376" i="2"/>
  <c r="N1376" i="2"/>
  <c r="O1376" i="2"/>
  <c r="B1062" i="2"/>
  <c r="D1062" i="2"/>
  <c r="E1062" i="2"/>
  <c r="F1062" i="2"/>
  <c r="G1062" i="2"/>
  <c r="H1062" i="2"/>
  <c r="I1062" i="2"/>
  <c r="J1062" i="2"/>
  <c r="K1062" i="2"/>
  <c r="L1062" i="2"/>
  <c r="M1062" i="2"/>
  <c r="N1062" i="2"/>
  <c r="O1062" i="2"/>
  <c r="B443" i="2"/>
  <c r="C443" i="2"/>
  <c r="D443" i="2"/>
  <c r="E443" i="2"/>
  <c r="F443" i="2"/>
  <c r="G443" i="2"/>
  <c r="H443" i="2"/>
  <c r="I443" i="2"/>
  <c r="J443" i="2"/>
  <c r="K443" i="2"/>
  <c r="L443" i="2"/>
  <c r="M443" i="2"/>
  <c r="N443" i="2"/>
  <c r="O443" i="2"/>
  <c r="B1040" i="2"/>
  <c r="C1040" i="2"/>
  <c r="D1040" i="2"/>
  <c r="E1040" i="2"/>
  <c r="F1040" i="2"/>
  <c r="G1040" i="2"/>
  <c r="H1040" i="2"/>
  <c r="I1040" i="2"/>
  <c r="J1040" i="2"/>
  <c r="K1040" i="2"/>
  <c r="L1040" i="2"/>
  <c r="M1040" i="2"/>
  <c r="N1040" i="2"/>
  <c r="O1040" i="2"/>
  <c r="B774" i="2"/>
  <c r="C774" i="2"/>
  <c r="D774" i="2"/>
  <c r="E774" i="2"/>
  <c r="F774" i="2"/>
  <c r="G774" i="2"/>
  <c r="H774" i="2"/>
  <c r="I774" i="2"/>
  <c r="J774" i="2"/>
  <c r="K774" i="2"/>
  <c r="L774" i="2"/>
  <c r="M774" i="2"/>
  <c r="N774" i="2"/>
  <c r="O774" i="2"/>
  <c r="B1302" i="2"/>
  <c r="D1302" i="2"/>
  <c r="E1302" i="2"/>
  <c r="F1302" i="2"/>
  <c r="G1302" i="2"/>
  <c r="H1302" i="2"/>
  <c r="I1302" i="2"/>
  <c r="J1302" i="2"/>
  <c r="K1302" i="2"/>
  <c r="L1302" i="2"/>
  <c r="M1302" i="2"/>
  <c r="N1302" i="2"/>
  <c r="O1302" i="2"/>
  <c r="B1189" i="2"/>
  <c r="C1189" i="2"/>
  <c r="D1189" i="2"/>
  <c r="E1189" i="2"/>
  <c r="F1189" i="2"/>
  <c r="G1189" i="2"/>
  <c r="H1189" i="2"/>
  <c r="I1189" i="2"/>
  <c r="J1189" i="2"/>
  <c r="K1189" i="2"/>
  <c r="L1189" i="2"/>
  <c r="M1189" i="2"/>
  <c r="N1189" i="2"/>
  <c r="O1189" i="2"/>
  <c r="B553" i="2"/>
  <c r="C553" i="2"/>
  <c r="D553" i="2"/>
  <c r="E553" i="2"/>
  <c r="F553" i="2"/>
  <c r="G553" i="2"/>
  <c r="H553" i="2"/>
  <c r="I553" i="2"/>
  <c r="J553" i="2"/>
  <c r="K553" i="2"/>
  <c r="L553" i="2"/>
  <c r="M553" i="2"/>
  <c r="N553" i="2"/>
  <c r="O553" i="2"/>
  <c r="B537" i="2"/>
  <c r="C537" i="2"/>
  <c r="D537" i="2"/>
  <c r="E537" i="2"/>
  <c r="F537" i="2"/>
  <c r="G537" i="2"/>
  <c r="H537" i="2"/>
  <c r="I537" i="2"/>
  <c r="J537" i="2"/>
  <c r="K537" i="2"/>
  <c r="L537" i="2"/>
  <c r="M537" i="2"/>
  <c r="N537" i="2"/>
  <c r="O537" i="2"/>
  <c r="B886" i="2"/>
  <c r="C886" i="2"/>
  <c r="D886" i="2"/>
  <c r="E886" i="2"/>
  <c r="F886" i="2"/>
  <c r="G886" i="2"/>
  <c r="H886" i="2"/>
  <c r="I886" i="2"/>
  <c r="J886" i="2"/>
  <c r="K886" i="2"/>
  <c r="L886" i="2"/>
  <c r="M886" i="2"/>
  <c r="N886" i="2"/>
  <c r="O886" i="2"/>
  <c r="B1282" i="2"/>
  <c r="C1282" i="2"/>
  <c r="D1282" i="2"/>
  <c r="E1282" i="2"/>
  <c r="F1282" i="2"/>
  <c r="G1282" i="2"/>
  <c r="H1282" i="2"/>
  <c r="I1282" i="2"/>
  <c r="J1282" i="2"/>
  <c r="K1282" i="2"/>
  <c r="L1282" i="2"/>
  <c r="M1282" i="2"/>
  <c r="N1282" i="2"/>
  <c r="O1282" i="2"/>
  <c r="B1326" i="2"/>
  <c r="C1326" i="2"/>
  <c r="D1326" i="2"/>
  <c r="E1326" i="2"/>
  <c r="F1326" i="2"/>
  <c r="G1326" i="2"/>
  <c r="H1326" i="2"/>
  <c r="I1326" i="2"/>
  <c r="J1326" i="2"/>
  <c r="K1326" i="2"/>
  <c r="L1326" i="2"/>
  <c r="M1326" i="2"/>
  <c r="N1326" i="2"/>
  <c r="O1326" i="2"/>
  <c r="B481" i="2"/>
  <c r="C481" i="2"/>
  <c r="D481" i="2"/>
  <c r="E481" i="2"/>
  <c r="F481" i="2"/>
  <c r="G481" i="2"/>
  <c r="H481" i="2"/>
  <c r="I481" i="2"/>
  <c r="J481" i="2"/>
  <c r="K481" i="2"/>
  <c r="L481" i="2"/>
  <c r="M481" i="2"/>
  <c r="N481" i="2"/>
  <c r="O481" i="2"/>
  <c r="B1160" i="2"/>
  <c r="C1160" i="2"/>
  <c r="D1160" i="2"/>
  <c r="E1160" i="2"/>
  <c r="F1160" i="2"/>
  <c r="G1160" i="2"/>
  <c r="H1160" i="2"/>
  <c r="I1160" i="2"/>
  <c r="J1160" i="2"/>
  <c r="K1160" i="2"/>
  <c r="L1160" i="2"/>
  <c r="M1160" i="2"/>
  <c r="N1160" i="2"/>
  <c r="O1160" i="2"/>
  <c r="B1314" i="2"/>
  <c r="C1314" i="2"/>
  <c r="D1314" i="2"/>
  <c r="E1314" i="2"/>
  <c r="F1314" i="2"/>
  <c r="G1314" i="2"/>
  <c r="H1314" i="2"/>
  <c r="I1314" i="2"/>
  <c r="J1314" i="2"/>
  <c r="K1314" i="2"/>
  <c r="L1314" i="2"/>
  <c r="M1314" i="2"/>
  <c r="N1314" i="2"/>
  <c r="O1314" i="2"/>
  <c r="B394" i="2"/>
  <c r="C394" i="2"/>
  <c r="D394" i="2"/>
  <c r="E394" i="2"/>
  <c r="F394" i="2"/>
  <c r="G394" i="2"/>
  <c r="H394" i="2"/>
  <c r="I394" i="2"/>
  <c r="J394" i="2"/>
  <c r="K394" i="2"/>
  <c r="L394" i="2"/>
  <c r="M394" i="2"/>
  <c r="N394" i="2"/>
  <c r="O394" i="2"/>
  <c r="B49" i="2"/>
  <c r="C49" i="2"/>
  <c r="D49" i="2"/>
  <c r="E49" i="2"/>
  <c r="F49" i="2"/>
  <c r="G49" i="2"/>
  <c r="H49" i="2"/>
  <c r="I49" i="2"/>
  <c r="J49" i="2"/>
  <c r="K49" i="2"/>
  <c r="L49" i="2"/>
  <c r="M49" i="2"/>
  <c r="N49" i="2"/>
  <c r="O49" i="2"/>
  <c r="B992" i="2"/>
  <c r="C992" i="2"/>
  <c r="D992" i="2"/>
  <c r="E992" i="2"/>
  <c r="F992" i="2"/>
  <c r="G992" i="2"/>
  <c r="H992" i="2"/>
  <c r="I992" i="2"/>
  <c r="J992" i="2"/>
  <c r="K992" i="2"/>
  <c r="L992" i="2"/>
  <c r="M992" i="2"/>
  <c r="N992" i="2"/>
  <c r="O992" i="2"/>
  <c r="B955" i="2"/>
  <c r="C955" i="2"/>
  <c r="D955" i="2"/>
  <c r="E955" i="2"/>
  <c r="F955" i="2"/>
  <c r="G955" i="2"/>
  <c r="H955" i="2"/>
  <c r="I955" i="2"/>
  <c r="J955" i="2"/>
  <c r="K955" i="2"/>
  <c r="L955" i="2"/>
  <c r="M955" i="2"/>
  <c r="N955" i="2"/>
  <c r="O955" i="2"/>
  <c r="B159" i="2"/>
  <c r="C159" i="2"/>
  <c r="D159" i="2"/>
  <c r="E159" i="2"/>
  <c r="F159" i="2"/>
  <c r="G159" i="2"/>
  <c r="H159" i="2"/>
  <c r="I159" i="2"/>
  <c r="J159" i="2"/>
  <c r="K159" i="2"/>
  <c r="L159" i="2"/>
  <c r="M159" i="2"/>
  <c r="N159" i="2"/>
  <c r="O159" i="2"/>
  <c r="B1158" i="2"/>
  <c r="C1158" i="2"/>
  <c r="D1158" i="2"/>
  <c r="E1158" i="2"/>
  <c r="F1158" i="2"/>
  <c r="G1158" i="2"/>
  <c r="H1158" i="2"/>
  <c r="I1158" i="2"/>
  <c r="J1158" i="2"/>
  <c r="K1158" i="2"/>
  <c r="L1158" i="2"/>
  <c r="M1158" i="2"/>
  <c r="N1158" i="2"/>
  <c r="O1158" i="2"/>
  <c r="B801" i="2"/>
  <c r="C801" i="2"/>
  <c r="D801" i="2"/>
  <c r="E801" i="2"/>
  <c r="F801" i="2"/>
  <c r="G801" i="2"/>
  <c r="H801" i="2"/>
  <c r="I801" i="2"/>
  <c r="J801" i="2"/>
  <c r="K801" i="2"/>
  <c r="L801" i="2"/>
  <c r="M801" i="2"/>
  <c r="N801" i="2"/>
  <c r="O801" i="2"/>
  <c r="B490" i="2"/>
  <c r="C490" i="2"/>
  <c r="D490" i="2"/>
  <c r="E490" i="2"/>
  <c r="F490" i="2"/>
  <c r="G490" i="2"/>
  <c r="H490" i="2"/>
  <c r="I490" i="2"/>
  <c r="J490" i="2"/>
  <c r="K490" i="2"/>
  <c r="L490" i="2"/>
  <c r="M490" i="2"/>
  <c r="N490" i="2"/>
  <c r="O490" i="2"/>
  <c r="B338" i="2"/>
  <c r="C338" i="2"/>
  <c r="D338" i="2"/>
  <c r="E338" i="2"/>
  <c r="F338" i="2"/>
  <c r="G338" i="2"/>
  <c r="H338" i="2"/>
  <c r="I338" i="2"/>
  <c r="J338" i="2"/>
  <c r="K338" i="2"/>
  <c r="L338" i="2"/>
  <c r="M338" i="2"/>
  <c r="N338" i="2"/>
  <c r="O338" i="2"/>
  <c r="B688" i="2"/>
  <c r="C688" i="2"/>
  <c r="D688" i="2"/>
  <c r="E688" i="2"/>
  <c r="F688" i="2"/>
  <c r="G688" i="2"/>
  <c r="H688" i="2"/>
  <c r="I688" i="2"/>
  <c r="J688" i="2"/>
  <c r="K688" i="2"/>
  <c r="L688" i="2"/>
  <c r="M688" i="2"/>
  <c r="N688" i="2"/>
  <c r="O688" i="2"/>
  <c r="B894" i="2"/>
  <c r="C894" i="2"/>
  <c r="D894" i="2"/>
  <c r="E894" i="2"/>
  <c r="F894" i="2"/>
  <c r="G894" i="2"/>
  <c r="H894" i="2"/>
  <c r="I894" i="2"/>
  <c r="J894" i="2"/>
  <c r="K894" i="2"/>
  <c r="L894" i="2"/>
  <c r="M894" i="2"/>
  <c r="N894" i="2"/>
  <c r="O894" i="2"/>
  <c r="B330" i="2"/>
  <c r="C330" i="2"/>
  <c r="D330" i="2"/>
  <c r="E330" i="2"/>
  <c r="F330" i="2"/>
  <c r="G330" i="2"/>
  <c r="H330" i="2"/>
  <c r="I330" i="2"/>
  <c r="J330" i="2"/>
  <c r="K330" i="2"/>
  <c r="L330" i="2"/>
  <c r="M330" i="2"/>
  <c r="N330" i="2"/>
  <c r="O330" i="2"/>
  <c r="B71" i="2"/>
  <c r="C71" i="2"/>
  <c r="D71" i="2"/>
  <c r="E71" i="2"/>
  <c r="F71" i="2"/>
  <c r="G71" i="2"/>
  <c r="H71" i="2"/>
  <c r="I71" i="2"/>
  <c r="J71" i="2"/>
  <c r="K71" i="2"/>
  <c r="L71" i="2"/>
  <c r="M71" i="2"/>
  <c r="N71" i="2"/>
  <c r="O71" i="2"/>
  <c r="B1135" i="2"/>
  <c r="C1135" i="2"/>
  <c r="D1135" i="2"/>
  <c r="E1135" i="2"/>
  <c r="F1135" i="2"/>
  <c r="G1135" i="2"/>
  <c r="H1135" i="2"/>
  <c r="I1135" i="2"/>
  <c r="J1135" i="2"/>
  <c r="K1135" i="2"/>
  <c r="L1135" i="2"/>
  <c r="M1135" i="2"/>
  <c r="N1135" i="2"/>
  <c r="O1135" i="2"/>
  <c r="B360" i="2"/>
  <c r="C360" i="2"/>
  <c r="D360" i="2"/>
  <c r="E360" i="2"/>
  <c r="F360" i="2"/>
  <c r="G360" i="2"/>
  <c r="H360" i="2"/>
  <c r="I360" i="2"/>
  <c r="J360" i="2"/>
  <c r="K360" i="2"/>
  <c r="L360" i="2"/>
  <c r="M360" i="2"/>
  <c r="N360" i="2"/>
  <c r="O360" i="2"/>
  <c r="B1171" i="2"/>
  <c r="C1171" i="2"/>
  <c r="D1171" i="2"/>
  <c r="E1171" i="2"/>
  <c r="F1171" i="2"/>
  <c r="G1171" i="2"/>
  <c r="H1171" i="2"/>
  <c r="I1171" i="2"/>
  <c r="J1171" i="2"/>
  <c r="K1171" i="2"/>
  <c r="L1171" i="2"/>
  <c r="M1171" i="2"/>
  <c r="N1171" i="2"/>
  <c r="O1171" i="2"/>
  <c r="B237" i="2"/>
  <c r="C237" i="2"/>
  <c r="D237" i="2"/>
  <c r="E237" i="2"/>
  <c r="F237" i="2"/>
  <c r="G237" i="2"/>
  <c r="H237" i="2"/>
  <c r="I237" i="2"/>
  <c r="J237" i="2"/>
  <c r="K237" i="2"/>
  <c r="L237" i="2"/>
  <c r="M237" i="2"/>
  <c r="N237" i="2"/>
  <c r="O237" i="2"/>
  <c r="B855" i="2"/>
  <c r="C855" i="2"/>
  <c r="D855" i="2"/>
  <c r="E855" i="2"/>
  <c r="F855" i="2"/>
  <c r="G855" i="2"/>
  <c r="H855" i="2"/>
  <c r="I855" i="2"/>
  <c r="J855" i="2"/>
  <c r="K855" i="2"/>
  <c r="L855" i="2"/>
  <c r="M855" i="2"/>
  <c r="N855" i="2"/>
  <c r="O855" i="2"/>
  <c r="B1173" i="2"/>
  <c r="C1173" i="2"/>
  <c r="D1173" i="2"/>
  <c r="E1173" i="2"/>
  <c r="F1173" i="2"/>
  <c r="G1173" i="2"/>
  <c r="H1173" i="2"/>
  <c r="I1173" i="2"/>
  <c r="J1173" i="2"/>
  <c r="K1173" i="2"/>
  <c r="L1173" i="2"/>
  <c r="M1173" i="2"/>
  <c r="N1173" i="2"/>
  <c r="O1173" i="2"/>
  <c r="B711" i="2"/>
  <c r="C711" i="2"/>
  <c r="D711" i="2"/>
  <c r="E711" i="2"/>
  <c r="F711" i="2"/>
  <c r="G711" i="2"/>
  <c r="H711" i="2"/>
  <c r="I711" i="2"/>
  <c r="J711" i="2"/>
  <c r="K711" i="2"/>
  <c r="L711" i="2"/>
  <c r="M711" i="2"/>
  <c r="N711" i="2"/>
  <c r="O711" i="2"/>
  <c r="B796" i="2"/>
  <c r="C796" i="2"/>
  <c r="D796" i="2"/>
  <c r="E796" i="2"/>
  <c r="F796" i="2"/>
  <c r="G796" i="2"/>
  <c r="H796" i="2"/>
  <c r="I796" i="2"/>
  <c r="J796" i="2"/>
  <c r="K796" i="2"/>
  <c r="L796" i="2"/>
  <c r="M796" i="2"/>
  <c r="N796" i="2"/>
  <c r="O796" i="2"/>
  <c r="B106" i="2"/>
  <c r="C106" i="2"/>
  <c r="D106" i="2"/>
  <c r="E106" i="2"/>
  <c r="F106" i="2"/>
  <c r="G106" i="2"/>
  <c r="H106" i="2"/>
  <c r="I106" i="2"/>
  <c r="J106" i="2"/>
  <c r="K106" i="2"/>
  <c r="L106" i="2"/>
  <c r="M106" i="2"/>
  <c r="N106" i="2"/>
  <c r="O106" i="2"/>
  <c r="B657" i="2"/>
  <c r="C657" i="2"/>
  <c r="D657" i="2"/>
  <c r="E657" i="2"/>
  <c r="F657" i="2"/>
  <c r="G657" i="2"/>
  <c r="H657" i="2"/>
  <c r="I657" i="2"/>
  <c r="J657" i="2"/>
  <c r="K657" i="2"/>
  <c r="L657" i="2"/>
  <c r="M657" i="2"/>
  <c r="N657" i="2"/>
  <c r="O657" i="2"/>
  <c r="B748" i="2"/>
  <c r="C748" i="2"/>
  <c r="D748" i="2"/>
  <c r="E748" i="2"/>
  <c r="F748" i="2"/>
  <c r="G748" i="2"/>
  <c r="H748" i="2"/>
  <c r="I748" i="2"/>
  <c r="J748" i="2"/>
  <c r="K748" i="2"/>
  <c r="L748" i="2"/>
  <c r="M748" i="2"/>
  <c r="N748" i="2"/>
  <c r="O748" i="2"/>
  <c r="B892" i="2"/>
  <c r="C892" i="2"/>
  <c r="D892" i="2"/>
  <c r="E892" i="2"/>
  <c r="F892" i="2"/>
  <c r="G892" i="2"/>
  <c r="H892" i="2"/>
  <c r="I892" i="2"/>
  <c r="J892" i="2"/>
  <c r="K892" i="2"/>
  <c r="L892" i="2"/>
  <c r="M892" i="2"/>
  <c r="N892" i="2"/>
  <c r="O892" i="2"/>
  <c r="B1043" i="2"/>
  <c r="C1043" i="2"/>
  <c r="D1043" i="2"/>
  <c r="E1043" i="2"/>
  <c r="F1043" i="2"/>
  <c r="G1043" i="2"/>
  <c r="H1043" i="2"/>
  <c r="I1043" i="2"/>
  <c r="J1043" i="2"/>
  <c r="K1043" i="2"/>
  <c r="L1043" i="2"/>
  <c r="M1043" i="2"/>
  <c r="N1043" i="2"/>
  <c r="O1043" i="2"/>
  <c r="B940" i="2"/>
  <c r="C940" i="2"/>
  <c r="D940" i="2"/>
  <c r="E940" i="2"/>
  <c r="F940" i="2"/>
  <c r="G940" i="2"/>
  <c r="H940" i="2"/>
  <c r="I940" i="2"/>
  <c r="J940" i="2"/>
  <c r="K940" i="2"/>
  <c r="L940" i="2"/>
  <c r="M940" i="2"/>
  <c r="N940" i="2"/>
  <c r="O940" i="2"/>
  <c r="B415" i="2"/>
  <c r="C415" i="2"/>
  <c r="D415" i="2"/>
  <c r="E415" i="2"/>
  <c r="F415" i="2"/>
  <c r="G415" i="2"/>
  <c r="H415" i="2"/>
  <c r="I415" i="2"/>
  <c r="J415" i="2"/>
  <c r="K415" i="2"/>
  <c r="L415" i="2"/>
  <c r="M415" i="2"/>
  <c r="N415" i="2"/>
  <c r="O415" i="2"/>
  <c r="B1084" i="2"/>
  <c r="C1084" i="2"/>
  <c r="D1084" i="2"/>
  <c r="E1084" i="2"/>
  <c r="F1084" i="2"/>
  <c r="G1084" i="2"/>
  <c r="H1084" i="2"/>
  <c r="I1084" i="2"/>
  <c r="J1084" i="2"/>
  <c r="K1084" i="2"/>
  <c r="L1084" i="2"/>
  <c r="M1084" i="2"/>
  <c r="N1084" i="2"/>
  <c r="O1084" i="2"/>
  <c r="B1187" i="2"/>
  <c r="C1187" i="2"/>
  <c r="D1187" i="2"/>
  <c r="E1187" i="2"/>
  <c r="F1187" i="2"/>
  <c r="G1187" i="2"/>
  <c r="H1187" i="2"/>
  <c r="I1187" i="2"/>
  <c r="J1187" i="2"/>
  <c r="K1187" i="2"/>
  <c r="L1187" i="2"/>
  <c r="M1187" i="2"/>
  <c r="N1187" i="2"/>
  <c r="O1187" i="2"/>
  <c r="B1196" i="2"/>
  <c r="C1196" i="2"/>
  <c r="D1196" i="2"/>
  <c r="E1196" i="2"/>
  <c r="F1196" i="2"/>
  <c r="G1196" i="2"/>
  <c r="H1196" i="2"/>
  <c r="I1196" i="2"/>
  <c r="J1196" i="2"/>
  <c r="K1196" i="2"/>
  <c r="L1196" i="2"/>
  <c r="M1196" i="2"/>
  <c r="N1196" i="2"/>
  <c r="O1196" i="2"/>
  <c r="B120" i="2"/>
  <c r="C120" i="2"/>
  <c r="D120" i="2"/>
  <c r="E120" i="2"/>
  <c r="F120" i="2"/>
  <c r="G120" i="2"/>
  <c r="H120" i="2"/>
  <c r="I120" i="2"/>
  <c r="J120" i="2"/>
  <c r="K120" i="2"/>
  <c r="L120" i="2"/>
  <c r="M120" i="2"/>
  <c r="N120" i="2"/>
  <c r="O120" i="2"/>
  <c r="B1024" i="2"/>
  <c r="C1024" i="2"/>
  <c r="D1024" i="2"/>
  <c r="E1024" i="2"/>
  <c r="F1024" i="2"/>
  <c r="G1024" i="2"/>
  <c r="H1024" i="2"/>
  <c r="I1024" i="2"/>
  <c r="J1024" i="2"/>
  <c r="K1024" i="2"/>
  <c r="L1024" i="2"/>
  <c r="M1024" i="2"/>
  <c r="N1024" i="2"/>
  <c r="O1024" i="2"/>
  <c r="B335" i="2"/>
  <c r="C335" i="2"/>
  <c r="D335" i="2"/>
  <c r="E335" i="2"/>
  <c r="F335" i="2"/>
  <c r="G335" i="2"/>
  <c r="H335" i="2"/>
  <c r="I335" i="2"/>
  <c r="J335" i="2"/>
  <c r="K335" i="2"/>
  <c r="L335" i="2"/>
  <c r="M335" i="2"/>
  <c r="N335" i="2"/>
  <c r="O335" i="2"/>
  <c r="B1257" i="2"/>
  <c r="C1257" i="2"/>
  <c r="D1257" i="2"/>
  <c r="E1257" i="2"/>
  <c r="F1257" i="2"/>
  <c r="G1257" i="2"/>
  <c r="H1257" i="2"/>
  <c r="I1257" i="2"/>
  <c r="J1257" i="2"/>
  <c r="K1257" i="2"/>
  <c r="L1257" i="2"/>
  <c r="M1257" i="2"/>
  <c r="N1257" i="2"/>
  <c r="O1257" i="2"/>
  <c r="B199" i="2"/>
  <c r="C199" i="2"/>
  <c r="D199" i="2"/>
  <c r="E199" i="2"/>
  <c r="F199" i="2"/>
  <c r="G199" i="2"/>
  <c r="H199" i="2"/>
  <c r="I199" i="2"/>
  <c r="J199" i="2"/>
  <c r="K199" i="2"/>
  <c r="L199" i="2"/>
  <c r="M199" i="2"/>
  <c r="N199" i="2"/>
  <c r="O199" i="2"/>
  <c r="B236" i="2"/>
  <c r="C236" i="2"/>
  <c r="D236" i="2"/>
  <c r="E236" i="2"/>
  <c r="F236" i="2"/>
  <c r="G236" i="2"/>
  <c r="H236" i="2"/>
  <c r="I236" i="2"/>
  <c r="J236" i="2"/>
  <c r="K236" i="2"/>
  <c r="L236" i="2"/>
  <c r="M236" i="2"/>
  <c r="N236" i="2"/>
  <c r="O236" i="2"/>
  <c r="B743" i="2"/>
  <c r="C743" i="2"/>
  <c r="D743" i="2"/>
  <c r="E743" i="2"/>
  <c r="F743" i="2"/>
  <c r="G743" i="2"/>
  <c r="H743" i="2"/>
  <c r="I743" i="2"/>
  <c r="J743" i="2"/>
  <c r="K743" i="2"/>
  <c r="L743" i="2"/>
  <c r="M743" i="2"/>
  <c r="N743" i="2"/>
  <c r="O743" i="2"/>
  <c r="B290" i="2"/>
  <c r="C290" i="2"/>
  <c r="D290" i="2"/>
  <c r="E290" i="2"/>
  <c r="F290" i="2"/>
  <c r="G290" i="2"/>
  <c r="H290" i="2"/>
  <c r="I290" i="2"/>
  <c r="J290" i="2"/>
  <c r="K290" i="2"/>
  <c r="L290" i="2"/>
  <c r="M290" i="2"/>
  <c r="N290" i="2"/>
  <c r="O290" i="2"/>
  <c r="B407" i="2"/>
  <c r="C407" i="2"/>
  <c r="D407" i="2"/>
  <c r="E407" i="2"/>
  <c r="F407" i="2"/>
  <c r="G407" i="2"/>
  <c r="H407" i="2"/>
  <c r="I407" i="2"/>
  <c r="J407" i="2"/>
  <c r="K407" i="2"/>
  <c r="L407" i="2"/>
  <c r="M407" i="2"/>
  <c r="N407" i="2"/>
  <c r="O407" i="2"/>
  <c r="B752" i="2"/>
  <c r="C752" i="2"/>
  <c r="D752" i="2"/>
  <c r="E752" i="2"/>
  <c r="F752" i="2"/>
  <c r="G752" i="2"/>
  <c r="H752" i="2"/>
  <c r="I752" i="2"/>
  <c r="J752" i="2"/>
  <c r="K752" i="2"/>
  <c r="L752" i="2"/>
  <c r="M752" i="2"/>
  <c r="N752" i="2"/>
  <c r="O752" i="2"/>
  <c r="B2" i="2"/>
  <c r="C2" i="2"/>
  <c r="D2" i="2"/>
  <c r="E2" i="2"/>
  <c r="F2" i="2"/>
  <c r="G2" i="2"/>
  <c r="H2" i="2"/>
  <c r="I2" i="2"/>
  <c r="J2" i="2"/>
  <c r="K2" i="2"/>
  <c r="L2" i="2"/>
  <c r="M2" i="2"/>
  <c r="N2" i="2"/>
  <c r="O2" i="2"/>
  <c r="B37" i="2"/>
  <c r="C37" i="2"/>
  <c r="D37" i="2"/>
  <c r="E37" i="2"/>
  <c r="F37" i="2"/>
  <c r="G37" i="2"/>
  <c r="H37" i="2"/>
  <c r="I37" i="2"/>
  <c r="J37" i="2"/>
  <c r="K37" i="2"/>
  <c r="L37" i="2"/>
  <c r="M37" i="2"/>
  <c r="N37" i="2"/>
  <c r="O37" i="2"/>
  <c r="B464" i="2"/>
  <c r="C464" i="2"/>
  <c r="D464" i="2"/>
  <c r="E464" i="2"/>
  <c r="F464" i="2"/>
  <c r="G464" i="2"/>
  <c r="H464" i="2"/>
  <c r="I464" i="2"/>
  <c r="J464" i="2"/>
  <c r="K464" i="2"/>
  <c r="L464" i="2"/>
  <c r="M464" i="2"/>
  <c r="N464" i="2"/>
  <c r="O464" i="2"/>
  <c r="B1000" i="2"/>
  <c r="C1000" i="2"/>
  <c r="D1000" i="2"/>
  <c r="E1000" i="2"/>
  <c r="F1000" i="2"/>
  <c r="G1000" i="2"/>
  <c r="H1000" i="2"/>
  <c r="I1000" i="2"/>
  <c r="J1000" i="2"/>
  <c r="K1000" i="2"/>
  <c r="L1000" i="2"/>
  <c r="M1000" i="2"/>
  <c r="N1000" i="2"/>
  <c r="O1000" i="2"/>
  <c r="B367" i="2"/>
  <c r="C367" i="2"/>
  <c r="D367" i="2"/>
  <c r="E367" i="2"/>
  <c r="F367" i="2"/>
  <c r="G367" i="2"/>
  <c r="H367" i="2"/>
  <c r="I367" i="2"/>
  <c r="J367" i="2"/>
  <c r="K367" i="2"/>
  <c r="L367" i="2"/>
  <c r="M367" i="2"/>
  <c r="N367" i="2"/>
  <c r="O367" i="2"/>
  <c r="B323" i="2"/>
  <c r="C323" i="2"/>
  <c r="D323" i="2"/>
  <c r="E323" i="2"/>
  <c r="F323" i="2"/>
  <c r="G323" i="2"/>
  <c r="H323" i="2"/>
  <c r="I323" i="2"/>
  <c r="J323" i="2"/>
  <c r="K323" i="2"/>
  <c r="L323" i="2"/>
  <c r="M323" i="2"/>
  <c r="N323" i="2"/>
  <c r="O323" i="2"/>
  <c r="B895" i="2"/>
  <c r="C895" i="2"/>
  <c r="D895" i="2"/>
  <c r="E895" i="2"/>
  <c r="F895" i="2"/>
  <c r="G895" i="2"/>
  <c r="H895" i="2"/>
  <c r="I895" i="2"/>
  <c r="J895" i="2"/>
  <c r="K895" i="2"/>
  <c r="L895" i="2"/>
  <c r="M895" i="2"/>
  <c r="N895" i="2"/>
  <c r="O895" i="2"/>
  <c r="B786" i="2"/>
  <c r="C786" i="2"/>
  <c r="D786" i="2"/>
  <c r="E786" i="2"/>
  <c r="F786" i="2"/>
  <c r="G786" i="2"/>
  <c r="H786" i="2"/>
  <c r="I786" i="2"/>
  <c r="J786" i="2"/>
  <c r="K786" i="2"/>
  <c r="L786" i="2"/>
  <c r="M786" i="2"/>
  <c r="N786" i="2"/>
  <c r="O786" i="2"/>
  <c r="B222" i="2"/>
  <c r="C222" i="2"/>
  <c r="D222" i="2"/>
  <c r="E222" i="2"/>
  <c r="F222" i="2"/>
  <c r="G222" i="2"/>
  <c r="H222" i="2"/>
  <c r="I222" i="2"/>
  <c r="J222" i="2"/>
  <c r="K222" i="2"/>
  <c r="L222" i="2"/>
  <c r="M222" i="2"/>
  <c r="N222" i="2"/>
  <c r="O222" i="2"/>
  <c r="B559" i="2"/>
  <c r="C559" i="2"/>
  <c r="D559" i="2"/>
  <c r="E559" i="2"/>
  <c r="F559" i="2"/>
  <c r="G559" i="2"/>
  <c r="H559" i="2"/>
  <c r="I559" i="2"/>
  <c r="J559" i="2"/>
  <c r="K559" i="2"/>
  <c r="L559" i="2"/>
  <c r="M559" i="2"/>
  <c r="N559" i="2"/>
  <c r="O559" i="2"/>
  <c r="B72" i="2"/>
  <c r="C72" i="2"/>
  <c r="D72" i="2"/>
  <c r="E72" i="2"/>
  <c r="F72" i="2"/>
  <c r="G72" i="2"/>
  <c r="H72" i="2"/>
  <c r="I72" i="2"/>
  <c r="J72" i="2"/>
  <c r="K72" i="2"/>
  <c r="L72" i="2"/>
  <c r="M72" i="2"/>
  <c r="N72" i="2"/>
  <c r="O72" i="2"/>
  <c r="B499" i="2"/>
  <c r="C499" i="2"/>
  <c r="D499" i="2"/>
  <c r="E499" i="2"/>
  <c r="F499" i="2"/>
  <c r="G499" i="2"/>
  <c r="H499" i="2"/>
  <c r="I499" i="2"/>
  <c r="J499" i="2"/>
  <c r="K499" i="2"/>
  <c r="L499" i="2"/>
  <c r="M499" i="2"/>
  <c r="N499" i="2"/>
  <c r="O499" i="2"/>
  <c r="B1110" i="2"/>
  <c r="C1110" i="2"/>
  <c r="D1110" i="2"/>
  <c r="E1110" i="2"/>
  <c r="F1110" i="2"/>
  <c r="G1110" i="2"/>
  <c r="H1110" i="2"/>
  <c r="I1110" i="2"/>
  <c r="J1110" i="2"/>
  <c r="K1110" i="2"/>
  <c r="L1110" i="2"/>
  <c r="M1110" i="2"/>
  <c r="N1110" i="2"/>
  <c r="O1110" i="2"/>
  <c r="B898" i="2"/>
  <c r="C898" i="2"/>
  <c r="D898" i="2"/>
  <c r="E898" i="2"/>
  <c r="R898" i="2" s="1"/>
  <c r="F898" i="2"/>
  <c r="G898" i="2"/>
  <c r="H898" i="2"/>
  <c r="I898" i="2"/>
  <c r="J898" i="2"/>
  <c r="K898" i="2"/>
  <c r="L898" i="2"/>
  <c r="M898" i="2"/>
  <c r="N898" i="2"/>
  <c r="O898" i="2"/>
  <c r="B981" i="2"/>
  <c r="C981" i="2"/>
  <c r="D981" i="2"/>
  <c r="E981" i="2"/>
  <c r="F981" i="2"/>
  <c r="G981" i="2"/>
  <c r="H981" i="2"/>
  <c r="I981" i="2"/>
  <c r="J981" i="2"/>
  <c r="K981" i="2"/>
  <c r="L981" i="2"/>
  <c r="M981" i="2"/>
  <c r="N981" i="2"/>
  <c r="O981" i="2"/>
  <c r="B874" i="2"/>
  <c r="C874" i="2"/>
  <c r="D874" i="2"/>
  <c r="E874" i="2"/>
  <c r="F874" i="2"/>
  <c r="G874" i="2"/>
  <c r="H874" i="2"/>
  <c r="I874" i="2"/>
  <c r="J874" i="2"/>
  <c r="K874" i="2"/>
  <c r="L874" i="2"/>
  <c r="M874" i="2"/>
  <c r="N874" i="2"/>
  <c r="O874" i="2"/>
  <c r="B991" i="2"/>
  <c r="C991" i="2"/>
  <c r="D991" i="2"/>
  <c r="E991" i="2"/>
  <c r="F991" i="2"/>
  <c r="G991" i="2"/>
  <c r="H991" i="2"/>
  <c r="I991" i="2"/>
  <c r="J991" i="2"/>
  <c r="K991" i="2"/>
  <c r="L991" i="2"/>
  <c r="M991" i="2"/>
  <c r="N991" i="2"/>
  <c r="O991" i="2"/>
  <c r="B761" i="2"/>
  <c r="C761" i="2"/>
  <c r="D761" i="2"/>
  <c r="E761" i="2"/>
  <c r="F761" i="2"/>
  <c r="G761" i="2"/>
  <c r="H761" i="2"/>
  <c r="I761" i="2"/>
  <c r="J761" i="2"/>
  <c r="K761" i="2"/>
  <c r="L761" i="2"/>
  <c r="M761" i="2"/>
  <c r="N761" i="2"/>
  <c r="O761" i="2"/>
  <c r="B986" i="2"/>
  <c r="D986" i="2"/>
  <c r="E986" i="2"/>
  <c r="F986" i="2"/>
  <c r="G986" i="2"/>
  <c r="H986" i="2"/>
  <c r="I986" i="2"/>
  <c r="J986" i="2"/>
  <c r="K986" i="2"/>
  <c r="L986" i="2"/>
  <c r="M986" i="2"/>
  <c r="N986" i="2"/>
  <c r="O986" i="2"/>
  <c r="B322" i="2"/>
  <c r="C322" i="2"/>
  <c r="D322" i="2"/>
  <c r="E322" i="2"/>
  <c r="F322" i="2"/>
  <c r="G322" i="2"/>
  <c r="H322" i="2"/>
  <c r="I322" i="2"/>
  <c r="J322" i="2"/>
  <c r="K322" i="2"/>
  <c r="L322" i="2"/>
  <c r="M322" i="2"/>
  <c r="N322" i="2"/>
  <c r="O322" i="2"/>
  <c r="B1073" i="2"/>
  <c r="C1073" i="2"/>
  <c r="D1073" i="2"/>
  <c r="E1073" i="2"/>
  <c r="F1073" i="2"/>
  <c r="G1073" i="2"/>
  <c r="H1073" i="2"/>
  <c r="I1073" i="2"/>
  <c r="J1073" i="2"/>
  <c r="K1073" i="2"/>
  <c r="L1073" i="2"/>
  <c r="M1073" i="2"/>
  <c r="N1073" i="2"/>
  <c r="O1073" i="2"/>
  <c r="B919" i="2"/>
  <c r="C919" i="2"/>
  <c r="D919" i="2"/>
  <c r="E919" i="2"/>
  <c r="F919" i="2"/>
  <c r="G919" i="2"/>
  <c r="H919" i="2"/>
  <c r="I919" i="2"/>
  <c r="J919" i="2"/>
  <c r="K919" i="2"/>
  <c r="L919" i="2"/>
  <c r="M919" i="2"/>
  <c r="N919" i="2"/>
  <c r="O919" i="2"/>
  <c r="B629" i="2"/>
  <c r="C629" i="2"/>
  <c r="D629" i="2"/>
  <c r="E629" i="2"/>
  <c r="F629" i="2"/>
  <c r="G629" i="2"/>
  <c r="H629" i="2"/>
  <c r="I629" i="2"/>
  <c r="J629" i="2"/>
  <c r="K629" i="2"/>
  <c r="L629" i="2"/>
  <c r="M629" i="2"/>
  <c r="N629" i="2"/>
  <c r="O629" i="2"/>
  <c r="B1178" i="2"/>
  <c r="C1178" i="2"/>
  <c r="D1178" i="2"/>
  <c r="E1178" i="2"/>
  <c r="F1178" i="2"/>
  <c r="G1178" i="2"/>
  <c r="H1178" i="2"/>
  <c r="I1178" i="2"/>
  <c r="J1178" i="2"/>
  <c r="K1178" i="2"/>
  <c r="L1178" i="2"/>
  <c r="M1178" i="2"/>
  <c r="N1178" i="2"/>
  <c r="O1178" i="2"/>
  <c r="B1041" i="2"/>
  <c r="C1041" i="2"/>
  <c r="D1041" i="2"/>
  <c r="E1041" i="2"/>
  <c r="F1041" i="2"/>
  <c r="G1041" i="2"/>
  <c r="H1041" i="2"/>
  <c r="I1041" i="2"/>
  <c r="J1041" i="2"/>
  <c r="K1041" i="2"/>
  <c r="L1041" i="2"/>
  <c r="M1041" i="2"/>
  <c r="N1041" i="2"/>
  <c r="O1041" i="2"/>
  <c r="B489" i="2"/>
  <c r="C489" i="2"/>
  <c r="D489" i="2"/>
  <c r="E489" i="2"/>
  <c r="F489" i="2"/>
  <c r="G489" i="2"/>
  <c r="H489" i="2"/>
  <c r="I489" i="2"/>
  <c r="J489" i="2"/>
  <c r="K489" i="2"/>
  <c r="L489" i="2"/>
  <c r="M489" i="2"/>
  <c r="N489" i="2"/>
  <c r="O489" i="2"/>
  <c r="B730" i="2"/>
  <c r="C730" i="2"/>
  <c r="D730" i="2"/>
  <c r="E730" i="2"/>
  <c r="F730" i="2"/>
  <c r="G730" i="2"/>
  <c r="H730" i="2"/>
  <c r="I730" i="2"/>
  <c r="J730" i="2"/>
  <c r="K730" i="2"/>
  <c r="L730" i="2"/>
  <c r="M730" i="2"/>
  <c r="N730" i="2"/>
  <c r="O730" i="2"/>
  <c r="B508" i="2"/>
  <c r="C508" i="2"/>
  <c r="D508" i="2"/>
  <c r="E508" i="2"/>
  <c r="F508" i="2"/>
  <c r="G508" i="2"/>
  <c r="H508" i="2"/>
  <c r="I508" i="2"/>
  <c r="J508" i="2"/>
  <c r="K508" i="2"/>
  <c r="L508" i="2"/>
  <c r="M508" i="2"/>
  <c r="N508" i="2"/>
  <c r="O508" i="2"/>
  <c r="B664" i="2"/>
  <c r="C664" i="2"/>
  <c r="D664" i="2"/>
  <c r="E664" i="2"/>
  <c r="F664" i="2"/>
  <c r="G664" i="2"/>
  <c r="H664" i="2"/>
  <c r="I664" i="2"/>
  <c r="J664" i="2"/>
  <c r="K664" i="2"/>
  <c r="L664" i="2"/>
  <c r="M664" i="2"/>
  <c r="N664" i="2"/>
  <c r="O664" i="2"/>
  <c r="B204" i="2"/>
  <c r="C204" i="2"/>
  <c r="D204" i="2"/>
  <c r="E204" i="2"/>
  <c r="F204" i="2"/>
  <c r="G204" i="2"/>
  <c r="H204" i="2"/>
  <c r="I204" i="2"/>
  <c r="J204" i="2"/>
  <c r="K204" i="2"/>
  <c r="L204" i="2"/>
  <c r="M204" i="2"/>
  <c r="N204" i="2"/>
  <c r="O204" i="2"/>
  <c r="B318" i="2"/>
  <c r="C318" i="2"/>
  <c r="D318" i="2"/>
  <c r="E318" i="2"/>
  <c r="F318" i="2"/>
  <c r="G318" i="2"/>
  <c r="H318" i="2"/>
  <c r="I318" i="2"/>
  <c r="J318" i="2"/>
  <c r="K318" i="2"/>
  <c r="L318" i="2"/>
  <c r="M318" i="2"/>
  <c r="N318" i="2"/>
  <c r="O318" i="2"/>
  <c r="B225" i="2"/>
  <c r="C225" i="2"/>
  <c r="D225" i="2"/>
  <c r="E225" i="2"/>
  <c r="F225" i="2"/>
  <c r="G225" i="2"/>
  <c r="H225" i="2"/>
  <c r="I225" i="2"/>
  <c r="J225" i="2"/>
  <c r="K225" i="2"/>
  <c r="L225" i="2"/>
  <c r="M225" i="2"/>
  <c r="N225" i="2"/>
  <c r="O225" i="2"/>
  <c r="B304" i="2"/>
  <c r="C304" i="2"/>
  <c r="D304" i="2"/>
  <c r="E304" i="2"/>
  <c r="F304" i="2"/>
  <c r="G304" i="2"/>
  <c r="H304" i="2"/>
  <c r="I304" i="2"/>
  <c r="J304" i="2"/>
  <c r="K304" i="2"/>
  <c r="L304" i="2"/>
  <c r="M304" i="2"/>
  <c r="N304" i="2"/>
  <c r="O304" i="2"/>
  <c r="B980" i="2"/>
  <c r="C980" i="2"/>
  <c r="D980" i="2"/>
  <c r="E980" i="2"/>
  <c r="F980" i="2"/>
  <c r="G980" i="2"/>
  <c r="H980" i="2"/>
  <c r="I980" i="2"/>
  <c r="J980" i="2"/>
  <c r="K980" i="2"/>
  <c r="L980" i="2"/>
  <c r="M980" i="2"/>
  <c r="N980" i="2"/>
  <c r="O980" i="2"/>
  <c r="B456" i="2"/>
  <c r="C456" i="2"/>
  <c r="D456" i="2"/>
  <c r="E456" i="2"/>
  <c r="F456" i="2"/>
  <c r="G456" i="2"/>
  <c r="H456" i="2"/>
  <c r="I456" i="2"/>
  <c r="J456" i="2"/>
  <c r="K456" i="2"/>
  <c r="L456" i="2"/>
  <c r="M456" i="2"/>
  <c r="N456" i="2"/>
  <c r="O456" i="2"/>
  <c r="B814" i="2"/>
  <c r="C814" i="2"/>
  <c r="D814" i="2"/>
  <c r="E814" i="2"/>
  <c r="F814" i="2"/>
  <c r="G814" i="2"/>
  <c r="H814" i="2"/>
  <c r="I814" i="2"/>
  <c r="J814" i="2"/>
  <c r="K814" i="2"/>
  <c r="L814" i="2"/>
  <c r="M814" i="2"/>
  <c r="N814" i="2"/>
  <c r="O814" i="2"/>
  <c r="B1131" i="2"/>
  <c r="C1131" i="2"/>
  <c r="D1131" i="2"/>
  <c r="E1131" i="2"/>
  <c r="F1131" i="2"/>
  <c r="G1131" i="2"/>
  <c r="H1131" i="2"/>
  <c r="I1131" i="2"/>
  <c r="J1131" i="2"/>
  <c r="K1131" i="2"/>
  <c r="L1131" i="2"/>
  <c r="M1131" i="2"/>
  <c r="N1131" i="2"/>
  <c r="O1131" i="2"/>
  <c r="B793" i="2"/>
  <c r="C793" i="2"/>
  <c r="D793" i="2"/>
  <c r="E793" i="2"/>
  <c r="F793" i="2"/>
  <c r="G793" i="2"/>
  <c r="H793" i="2"/>
  <c r="I793" i="2"/>
  <c r="J793" i="2"/>
  <c r="K793" i="2"/>
  <c r="L793" i="2"/>
  <c r="M793" i="2"/>
  <c r="N793" i="2"/>
  <c r="O793" i="2"/>
  <c r="B1146" i="2"/>
  <c r="C1146" i="2"/>
  <c r="D1146" i="2"/>
  <c r="E1146" i="2"/>
  <c r="F1146" i="2"/>
  <c r="G1146" i="2"/>
  <c r="H1146" i="2"/>
  <c r="I1146" i="2"/>
  <c r="J1146" i="2"/>
  <c r="K1146" i="2"/>
  <c r="L1146" i="2"/>
  <c r="M1146" i="2"/>
  <c r="N1146" i="2"/>
  <c r="O1146" i="2"/>
  <c r="B634" i="2"/>
  <c r="C634" i="2"/>
  <c r="D634" i="2"/>
  <c r="E634" i="2"/>
  <c r="F634" i="2"/>
  <c r="G634" i="2"/>
  <c r="H634" i="2"/>
  <c r="I634" i="2"/>
  <c r="J634" i="2"/>
  <c r="K634" i="2"/>
  <c r="L634" i="2"/>
  <c r="M634" i="2"/>
  <c r="N634" i="2"/>
  <c r="O634" i="2"/>
  <c r="B1197" i="2"/>
  <c r="C1197" i="2"/>
  <c r="D1197" i="2"/>
  <c r="E1197" i="2"/>
  <c r="F1197" i="2"/>
  <c r="G1197" i="2"/>
  <c r="H1197" i="2"/>
  <c r="I1197" i="2"/>
  <c r="J1197" i="2"/>
  <c r="K1197" i="2"/>
  <c r="L1197" i="2"/>
  <c r="M1197" i="2"/>
  <c r="N1197" i="2"/>
  <c r="O1197" i="2"/>
  <c r="B1279" i="2"/>
  <c r="C1279" i="2"/>
  <c r="D1279" i="2"/>
  <c r="E1279" i="2"/>
  <c r="F1279" i="2"/>
  <c r="G1279" i="2"/>
  <c r="H1279" i="2"/>
  <c r="I1279" i="2"/>
  <c r="J1279" i="2"/>
  <c r="K1279" i="2"/>
  <c r="L1279" i="2"/>
  <c r="M1279" i="2"/>
  <c r="N1279" i="2"/>
  <c r="O1279" i="2"/>
  <c r="B628" i="2"/>
  <c r="C628" i="2"/>
  <c r="D628" i="2"/>
  <c r="E628" i="2"/>
  <c r="F628" i="2"/>
  <c r="G628" i="2"/>
  <c r="H628" i="2"/>
  <c r="I628" i="2"/>
  <c r="J628" i="2"/>
  <c r="K628" i="2"/>
  <c r="L628" i="2"/>
  <c r="M628" i="2"/>
  <c r="N628" i="2"/>
  <c r="O628" i="2"/>
  <c r="B195" i="2"/>
  <c r="C195" i="2"/>
  <c r="D195" i="2"/>
  <c r="E195" i="2"/>
  <c r="F195" i="2"/>
  <c r="G195" i="2"/>
  <c r="H195" i="2"/>
  <c r="I195" i="2"/>
  <c r="J195" i="2"/>
  <c r="K195" i="2"/>
  <c r="L195" i="2"/>
  <c r="M195" i="2"/>
  <c r="N195" i="2"/>
  <c r="O195" i="2"/>
  <c r="B1065" i="2"/>
  <c r="C1065" i="2"/>
  <c r="D1065" i="2"/>
  <c r="E1065" i="2"/>
  <c r="F1065" i="2"/>
  <c r="G1065" i="2"/>
  <c r="H1065" i="2"/>
  <c r="I1065" i="2"/>
  <c r="J1065" i="2"/>
  <c r="K1065" i="2"/>
  <c r="L1065" i="2"/>
  <c r="M1065" i="2"/>
  <c r="N1065" i="2"/>
  <c r="O1065" i="2"/>
  <c r="B179" i="2"/>
  <c r="C179" i="2"/>
  <c r="D179" i="2"/>
  <c r="E179" i="2"/>
  <c r="F179" i="2"/>
  <c r="G179" i="2"/>
  <c r="H179" i="2"/>
  <c r="I179" i="2"/>
  <c r="J179" i="2"/>
  <c r="K179" i="2"/>
  <c r="L179" i="2"/>
  <c r="M179" i="2"/>
  <c r="N179" i="2"/>
  <c r="O179" i="2"/>
  <c r="B390" i="2"/>
  <c r="C390" i="2"/>
  <c r="D390" i="2"/>
  <c r="E390" i="2"/>
  <c r="F390" i="2"/>
  <c r="G390" i="2"/>
  <c r="H390" i="2"/>
  <c r="I390" i="2"/>
  <c r="J390" i="2"/>
  <c r="K390" i="2"/>
  <c r="L390" i="2"/>
  <c r="M390" i="2"/>
  <c r="N390" i="2"/>
  <c r="O390" i="2"/>
  <c r="B1276" i="2"/>
  <c r="C1276" i="2"/>
  <c r="D1276" i="2"/>
  <c r="E1276" i="2"/>
  <c r="F1276" i="2"/>
  <c r="G1276" i="2"/>
  <c r="H1276" i="2"/>
  <c r="I1276" i="2"/>
  <c r="J1276" i="2"/>
  <c r="K1276" i="2"/>
  <c r="L1276" i="2"/>
  <c r="M1276" i="2"/>
  <c r="N1276" i="2"/>
  <c r="O1276" i="2"/>
  <c r="B244" i="2"/>
  <c r="C244" i="2"/>
  <c r="D244" i="2"/>
  <c r="E244" i="2"/>
  <c r="F244" i="2"/>
  <c r="G244" i="2"/>
  <c r="H244" i="2"/>
  <c r="I244" i="2"/>
  <c r="J244" i="2"/>
  <c r="K244" i="2"/>
  <c r="L244" i="2"/>
  <c r="M244" i="2"/>
  <c r="N244" i="2"/>
  <c r="O244" i="2"/>
  <c r="B725" i="2"/>
  <c r="C725" i="2"/>
  <c r="D725" i="2"/>
  <c r="E725" i="2"/>
  <c r="F725" i="2"/>
  <c r="G725" i="2"/>
  <c r="H725" i="2"/>
  <c r="I725" i="2"/>
  <c r="J725" i="2"/>
  <c r="K725" i="2"/>
  <c r="L725" i="2"/>
  <c r="M725" i="2"/>
  <c r="N725" i="2"/>
  <c r="O725" i="2"/>
  <c r="B366" i="2"/>
  <c r="C366" i="2"/>
  <c r="D366" i="2"/>
  <c r="E366" i="2"/>
  <c r="F366" i="2"/>
  <c r="G366" i="2"/>
  <c r="H366" i="2"/>
  <c r="I366" i="2"/>
  <c r="J366" i="2"/>
  <c r="K366" i="2"/>
  <c r="L366" i="2"/>
  <c r="M366" i="2"/>
  <c r="N366" i="2"/>
  <c r="O366" i="2"/>
  <c r="B452" i="2"/>
  <c r="C452" i="2"/>
  <c r="D452" i="2"/>
  <c r="E452" i="2"/>
  <c r="F452" i="2"/>
  <c r="G452" i="2"/>
  <c r="H452" i="2"/>
  <c r="I452" i="2"/>
  <c r="J452" i="2"/>
  <c r="K452" i="2"/>
  <c r="L452" i="2"/>
  <c r="M452" i="2"/>
  <c r="N452" i="2"/>
  <c r="O452" i="2"/>
  <c r="B1141" i="2"/>
  <c r="C1141" i="2"/>
  <c r="D1141" i="2"/>
  <c r="E1141" i="2"/>
  <c r="F1141" i="2"/>
  <c r="G1141" i="2"/>
  <c r="H1141" i="2"/>
  <c r="I1141" i="2"/>
  <c r="J1141" i="2"/>
  <c r="K1141" i="2"/>
  <c r="L1141" i="2"/>
  <c r="M1141" i="2"/>
  <c r="N1141" i="2"/>
  <c r="O1141" i="2"/>
  <c r="B178" i="2"/>
  <c r="D178" i="2"/>
  <c r="E178" i="2"/>
  <c r="F178" i="2"/>
  <c r="G178" i="2"/>
  <c r="H178" i="2"/>
  <c r="I178" i="2"/>
  <c r="J178" i="2"/>
  <c r="K178" i="2"/>
  <c r="L178" i="2"/>
  <c r="M178" i="2"/>
  <c r="N178" i="2"/>
  <c r="O178" i="2"/>
  <c r="B226" i="2"/>
  <c r="C226" i="2"/>
  <c r="D226" i="2"/>
  <c r="E226" i="2"/>
  <c r="F226" i="2"/>
  <c r="G226" i="2"/>
  <c r="H226" i="2"/>
  <c r="I226" i="2"/>
  <c r="J226" i="2"/>
  <c r="K226" i="2"/>
  <c r="L226" i="2"/>
  <c r="M226" i="2"/>
  <c r="N226" i="2"/>
  <c r="O226" i="2"/>
  <c r="B484" i="2"/>
  <c r="C484" i="2"/>
  <c r="D484" i="2"/>
  <c r="E484" i="2"/>
  <c r="F484" i="2"/>
  <c r="G484" i="2"/>
  <c r="H484" i="2"/>
  <c r="I484" i="2"/>
  <c r="J484" i="2"/>
  <c r="K484" i="2"/>
  <c r="L484" i="2"/>
  <c r="M484" i="2"/>
  <c r="N484" i="2"/>
  <c r="O484" i="2"/>
  <c r="B1271" i="2"/>
  <c r="C1271" i="2"/>
  <c r="D1271" i="2"/>
  <c r="E1271" i="2"/>
  <c r="F1271" i="2"/>
  <c r="G1271" i="2"/>
  <c r="H1271" i="2"/>
  <c r="I1271" i="2"/>
  <c r="J1271" i="2"/>
  <c r="K1271" i="2"/>
  <c r="L1271" i="2"/>
  <c r="M1271" i="2"/>
  <c r="N1271" i="2"/>
  <c r="O1271" i="2"/>
  <c r="B1355" i="2"/>
  <c r="C1355" i="2"/>
  <c r="D1355" i="2"/>
  <c r="E1355" i="2"/>
  <c r="F1355" i="2"/>
  <c r="G1355" i="2"/>
  <c r="H1355" i="2"/>
  <c r="I1355" i="2"/>
  <c r="J1355" i="2"/>
  <c r="K1355" i="2"/>
  <c r="L1355" i="2"/>
  <c r="M1355" i="2"/>
  <c r="N1355" i="2"/>
  <c r="O1355" i="2"/>
  <c r="B647" i="2"/>
  <c r="C647" i="2"/>
  <c r="D647" i="2"/>
  <c r="E647" i="2"/>
  <c r="F647" i="2"/>
  <c r="G647" i="2"/>
  <c r="H647" i="2"/>
  <c r="I647" i="2"/>
  <c r="J647" i="2"/>
  <c r="K647" i="2"/>
  <c r="L647" i="2"/>
  <c r="M647" i="2"/>
  <c r="N647" i="2"/>
  <c r="O647" i="2"/>
  <c r="B591" i="2"/>
  <c r="C591" i="2"/>
  <c r="D591" i="2"/>
  <c r="E591" i="2"/>
  <c r="F591" i="2"/>
  <c r="G591" i="2"/>
  <c r="H591" i="2"/>
  <c r="I591" i="2"/>
  <c r="J591" i="2"/>
  <c r="K591" i="2"/>
  <c r="L591" i="2"/>
  <c r="M591" i="2"/>
  <c r="N591" i="2"/>
  <c r="O591" i="2"/>
  <c r="B442" i="2"/>
  <c r="C442" i="2"/>
  <c r="D442" i="2"/>
  <c r="E442" i="2"/>
  <c r="F442" i="2"/>
  <c r="G442" i="2"/>
  <c r="H442" i="2"/>
  <c r="I442" i="2"/>
  <c r="J442" i="2"/>
  <c r="K442" i="2"/>
  <c r="L442" i="2"/>
  <c r="M442" i="2"/>
  <c r="N442" i="2"/>
  <c r="O442" i="2"/>
  <c r="B392" i="2"/>
  <c r="C392" i="2"/>
  <c r="D392" i="2"/>
  <c r="E392" i="2"/>
  <c r="F392" i="2"/>
  <c r="G392" i="2"/>
  <c r="H392" i="2"/>
  <c r="I392" i="2"/>
  <c r="J392" i="2"/>
  <c r="K392" i="2"/>
  <c r="L392" i="2"/>
  <c r="M392" i="2"/>
  <c r="N392" i="2"/>
  <c r="O392" i="2"/>
  <c r="B813" i="2"/>
  <c r="C813" i="2"/>
  <c r="D813" i="2"/>
  <c r="E813" i="2"/>
  <c r="F813" i="2"/>
  <c r="G813" i="2"/>
  <c r="H813" i="2"/>
  <c r="I813" i="2"/>
  <c r="J813" i="2"/>
  <c r="K813" i="2"/>
  <c r="L813" i="2"/>
  <c r="M813" i="2"/>
  <c r="N813" i="2"/>
  <c r="O813" i="2"/>
  <c r="B1320" i="2"/>
  <c r="C1320" i="2"/>
  <c r="D1320" i="2"/>
  <c r="E1320" i="2"/>
  <c r="F1320" i="2"/>
  <c r="G1320" i="2"/>
  <c r="H1320" i="2"/>
  <c r="I1320" i="2"/>
  <c r="J1320" i="2"/>
  <c r="K1320" i="2"/>
  <c r="L1320" i="2"/>
  <c r="M1320" i="2"/>
  <c r="N1320" i="2"/>
  <c r="O1320" i="2"/>
  <c r="B985" i="2"/>
  <c r="C985" i="2"/>
  <c r="D985" i="2"/>
  <c r="E985" i="2"/>
  <c r="F985" i="2"/>
  <c r="G985" i="2"/>
  <c r="H985" i="2"/>
  <c r="I985" i="2"/>
  <c r="J985" i="2"/>
  <c r="K985" i="2"/>
  <c r="L985" i="2"/>
  <c r="M985" i="2"/>
  <c r="N985" i="2"/>
  <c r="O985" i="2"/>
  <c r="B1128" i="2"/>
  <c r="C1128" i="2"/>
  <c r="D1128" i="2"/>
  <c r="E1128" i="2"/>
  <c r="F1128" i="2"/>
  <c r="G1128" i="2"/>
  <c r="H1128" i="2"/>
  <c r="I1128" i="2"/>
  <c r="J1128" i="2"/>
  <c r="K1128" i="2"/>
  <c r="L1128" i="2"/>
  <c r="M1128" i="2"/>
  <c r="N1128" i="2"/>
  <c r="O1128" i="2"/>
  <c r="B661" i="2"/>
  <c r="C661" i="2"/>
  <c r="D661" i="2"/>
  <c r="E661" i="2"/>
  <c r="F661" i="2"/>
  <c r="G661" i="2"/>
  <c r="H661" i="2"/>
  <c r="I661" i="2"/>
  <c r="J661" i="2"/>
  <c r="K661" i="2"/>
  <c r="L661" i="2"/>
  <c r="M661" i="2"/>
  <c r="N661" i="2"/>
  <c r="O661" i="2"/>
  <c r="B1077" i="2"/>
  <c r="C1077" i="2"/>
  <c r="D1077" i="2"/>
  <c r="E1077" i="2"/>
  <c r="F1077" i="2"/>
  <c r="G1077" i="2"/>
  <c r="H1077" i="2"/>
  <c r="I1077" i="2"/>
  <c r="J1077" i="2"/>
  <c r="K1077" i="2"/>
  <c r="L1077" i="2"/>
  <c r="M1077" i="2"/>
  <c r="N1077" i="2"/>
  <c r="O1077" i="2"/>
  <c r="B1303" i="2"/>
  <c r="C1303" i="2"/>
  <c r="D1303" i="2"/>
  <c r="E1303" i="2"/>
  <c r="F1303" i="2"/>
  <c r="G1303" i="2"/>
  <c r="H1303" i="2"/>
  <c r="I1303" i="2"/>
  <c r="J1303" i="2"/>
  <c r="K1303" i="2"/>
  <c r="L1303" i="2"/>
  <c r="M1303" i="2"/>
  <c r="N1303" i="2"/>
  <c r="O1303" i="2"/>
  <c r="B1066" i="2"/>
  <c r="C1066" i="2"/>
  <c r="D1066" i="2"/>
  <c r="E1066" i="2"/>
  <c r="F1066" i="2"/>
  <c r="G1066" i="2"/>
  <c r="H1066" i="2"/>
  <c r="I1066" i="2"/>
  <c r="J1066" i="2"/>
  <c r="K1066" i="2"/>
  <c r="L1066" i="2"/>
  <c r="M1066" i="2"/>
  <c r="N1066" i="2"/>
  <c r="O1066" i="2"/>
  <c r="B1033" i="2"/>
  <c r="C1033" i="2"/>
  <c r="D1033" i="2"/>
  <c r="E1033" i="2"/>
  <c r="F1033" i="2"/>
  <c r="G1033" i="2"/>
  <c r="H1033" i="2"/>
  <c r="I1033" i="2"/>
  <c r="J1033" i="2"/>
  <c r="K1033" i="2"/>
  <c r="L1033" i="2"/>
  <c r="M1033" i="2"/>
  <c r="N1033" i="2"/>
  <c r="O1033" i="2"/>
  <c r="B503" i="2"/>
  <c r="C503" i="2"/>
  <c r="D503" i="2"/>
  <c r="E503" i="2"/>
  <c r="F503" i="2"/>
  <c r="G503" i="2"/>
  <c r="H503" i="2"/>
  <c r="I503" i="2"/>
  <c r="J503" i="2"/>
  <c r="K503" i="2"/>
  <c r="L503" i="2"/>
  <c r="M503" i="2"/>
  <c r="N503" i="2"/>
  <c r="O503" i="2"/>
  <c r="B641" i="2"/>
  <c r="C641" i="2"/>
  <c r="D641" i="2"/>
  <c r="E641" i="2"/>
  <c r="F641" i="2"/>
  <c r="G641" i="2"/>
  <c r="H641" i="2"/>
  <c r="I641" i="2"/>
  <c r="J641" i="2"/>
  <c r="K641" i="2"/>
  <c r="L641" i="2"/>
  <c r="M641" i="2"/>
  <c r="N641" i="2"/>
  <c r="O641" i="2"/>
  <c r="B1294" i="2"/>
  <c r="C1294" i="2"/>
  <c r="D1294" i="2"/>
  <c r="E1294" i="2"/>
  <c r="F1294" i="2"/>
  <c r="G1294" i="2"/>
  <c r="H1294" i="2"/>
  <c r="I1294" i="2"/>
  <c r="J1294" i="2"/>
  <c r="K1294" i="2"/>
  <c r="L1294" i="2"/>
  <c r="M1294" i="2"/>
  <c r="N1294" i="2"/>
  <c r="O1294" i="2"/>
  <c r="B718" i="2"/>
  <c r="C718" i="2"/>
  <c r="D718" i="2"/>
  <c r="E718" i="2"/>
  <c r="F718" i="2"/>
  <c r="G718" i="2"/>
  <c r="H718" i="2"/>
  <c r="I718" i="2"/>
  <c r="J718" i="2"/>
  <c r="K718" i="2"/>
  <c r="L718" i="2"/>
  <c r="M718" i="2"/>
  <c r="N718" i="2"/>
  <c r="O718" i="2"/>
  <c r="B115" i="2"/>
  <c r="C115" i="2"/>
  <c r="D115" i="2"/>
  <c r="E115" i="2"/>
  <c r="F115" i="2"/>
  <c r="G115" i="2"/>
  <c r="H115" i="2"/>
  <c r="I115" i="2"/>
  <c r="J115" i="2"/>
  <c r="K115" i="2"/>
  <c r="L115" i="2"/>
  <c r="M115" i="2"/>
  <c r="N115" i="2"/>
  <c r="O115" i="2"/>
  <c r="B1108" i="2"/>
  <c r="C1108" i="2"/>
  <c r="D1108" i="2"/>
  <c r="E1108" i="2"/>
  <c r="F1108" i="2"/>
  <c r="G1108" i="2"/>
  <c r="H1108" i="2"/>
  <c r="I1108" i="2"/>
  <c r="J1108" i="2"/>
  <c r="K1108" i="2"/>
  <c r="L1108" i="2"/>
  <c r="M1108" i="2"/>
  <c r="N1108" i="2"/>
  <c r="O1108" i="2"/>
  <c r="B732" i="2"/>
  <c r="C732" i="2"/>
  <c r="D732" i="2"/>
  <c r="E732" i="2"/>
  <c r="F732" i="2"/>
  <c r="G732" i="2"/>
  <c r="H732" i="2"/>
  <c r="I732" i="2"/>
  <c r="J732" i="2"/>
  <c r="K732" i="2"/>
  <c r="L732" i="2"/>
  <c r="M732" i="2"/>
  <c r="N732" i="2"/>
  <c r="O732" i="2"/>
  <c r="B862" i="2"/>
  <c r="C862" i="2"/>
  <c r="D862" i="2"/>
  <c r="E862" i="2"/>
  <c r="F862" i="2"/>
  <c r="G862" i="2"/>
  <c r="H862" i="2"/>
  <c r="I862" i="2"/>
  <c r="J862" i="2"/>
  <c r="K862" i="2"/>
  <c r="L862" i="2"/>
  <c r="M862" i="2"/>
  <c r="N862" i="2"/>
  <c r="O862" i="2"/>
  <c r="B307" i="2"/>
  <c r="D307" i="2"/>
  <c r="E307" i="2"/>
  <c r="F307" i="2"/>
  <c r="G307" i="2"/>
  <c r="H307" i="2"/>
  <c r="I307" i="2"/>
  <c r="J307" i="2"/>
  <c r="K307" i="2"/>
  <c r="L307" i="2"/>
  <c r="M307" i="2"/>
  <c r="N307" i="2"/>
  <c r="O307" i="2"/>
  <c r="B684" i="2"/>
  <c r="C684" i="2"/>
  <c r="D684" i="2"/>
  <c r="E684" i="2"/>
  <c r="F684" i="2"/>
  <c r="G684" i="2"/>
  <c r="H684" i="2"/>
  <c r="I684" i="2"/>
  <c r="J684" i="2"/>
  <c r="K684" i="2"/>
  <c r="L684" i="2"/>
  <c r="M684" i="2"/>
  <c r="N684" i="2"/>
  <c r="O684" i="2"/>
  <c r="B1122" i="2"/>
  <c r="C1122" i="2"/>
  <c r="D1122" i="2"/>
  <c r="E1122" i="2"/>
  <c r="F1122" i="2"/>
  <c r="G1122" i="2"/>
  <c r="H1122" i="2"/>
  <c r="I1122" i="2"/>
  <c r="J1122" i="2"/>
  <c r="K1122" i="2"/>
  <c r="L1122" i="2"/>
  <c r="M1122" i="2"/>
  <c r="N1122" i="2"/>
  <c r="O1122" i="2"/>
  <c r="B605" i="2"/>
  <c r="C605" i="2"/>
  <c r="D605" i="2"/>
  <c r="E605" i="2"/>
  <c r="F605" i="2"/>
  <c r="G605" i="2"/>
  <c r="H605" i="2"/>
  <c r="I605" i="2"/>
  <c r="J605" i="2"/>
  <c r="K605" i="2"/>
  <c r="L605" i="2"/>
  <c r="M605" i="2"/>
  <c r="N605" i="2"/>
  <c r="O605" i="2"/>
  <c r="B1180" i="2"/>
  <c r="C1180" i="2"/>
  <c r="D1180" i="2"/>
  <c r="E1180" i="2"/>
  <c r="F1180" i="2"/>
  <c r="G1180" i="2"/>
  <c r="H1180" i="2"/>
  <c r="I1180" i="2"/>
  <c r="J1180" i="2"/>
  <c r="K1180" i="2"/>
  <c r="L1180" i="2"/>
  <c r="M1180" i="2"/>
  <c r="N1180" i="2"/>
  <c r="O1180" i="2"/>
  <c r="B1199" i="2"/>
  <c r="C1199" i="2"/>
  <c r="D1199" i="2"/>
  <c r="E1199" i="2"/>
  <c r="F1199" i="2"/>
  <c r="G1199" i="2"/>
  <c r="H1199" i="2"/>
  <c r="I1199" i="2"/>
  <c r="J1199" i="2"/>
  <c r="K1199" i="2"/>
  <c r="L1199" i="2"/>
  <c r="M1199" i="2"/>
  <c r="N1199" i="2"/>
  <c r="O1199" i="2"/>
  <c r="B750" i="2"/>
  <c r="C750" i="2"/>
  <c r="D750" i="2"/>
  <c r="E750" i="2"/>
  <c r="F750" i="2"/>
  <c r="G750" i="2"/>
  <c r="H750" i="2"/>
  <c r="I750" i="2"/>
  <c r="J750" i="2"/>
  <c r="K750" i="2"/>
  <c r="L750" i="2"/>
  <c r="M750" i="2"/>
  <c r="N750" i="2"/>
  <c r="O750" i="2"/>
  <c r="B960" i="2"/>
  <c r="C960" i="2"/>
  <c r="D960" i="2"/>
  <c r="E960" i="2"/>
  <c r="F960" i="2"/>
  <c r="G960" i="2"/>
  <c r="H960" i="2"/>
  <c r="I960" i="2"/>
  <c r="J960" i="2"/>
  <c r="K960" i="2"/>
  <c r="L960" i="2"/>
  <c r="M960" i="2"/>
  <c r="N960" i="2"/>
  <c r="O960" i="2"/>
  <c r="B22" i="2"/>
  <c r="C22" i="2"/>
  <c r="D22" i="2"/>
  <c r="E22" i="2"/>
  <c r="F22" i="2"/>
  <c r="G22" i="2"/>
  <c r="H22" i="2"/>
  <c r="I22" i="2"/>
  <c r="J22" i="2"/>
  <c r="K22" i="2"/>
  <c r="L22" i="2"/>
  <c r="M22" i="2"/>
  <c r="N22" i="2"/>
  <c r="O22" i="2"/>
  <c r="B315" i="2"/>
  <c r="C315" i="2"/>
  <c r="D315" i="2"/>
  <c r="E315" i="2"/>
  <c r="F315" i="2"/>
  <c r="G315" i="2"/>
  <c r="H315" i="2"/>
  <c r="I315" i="2"/>
  <c r="J315" i="2"/>
  <c r="K315" i="2"/>
  <c r="L315" i="2"/>
  <c r="M315" i="2"/>
  <c r="N315" i="2"/>
  <c r="O315" i="2"/>
  <c r="B1138" i="2"/>
  <c r="C1138" i="2"/>
  <c r="D1138" i="2"/>
  <c r="E1138" i="2"/>
  <c r="F1138" i="2"/>
  <c r="G1138" i="2"/>
  <c r="H1138" i="2"/>
  <c r="I1138" i="2"/>
  <c r="J1138" i="2"/>
  <c r="K1138" i="2"/>
  <c r="L1138" i="2"/>
  <c r="M1138" i="2"/>
  <c r="N1138" i="2"/>
  <c r="O1138" i="2"/>
  <c r="B1038" i="2"/>
  <c r="C1038" i="2"/>
  <c r="D1038" i="2"/>
  <c r="E1038" i="2"/>
  <c r="F1038" i="2"/>
  <c r="G1038" i="2"/>
  <c r="H1038" i="2"/>
  <c r="I1038" i="2"/>
  <c r="J1038" i="2"/>
  <c r="K1038" i="2"/>
  <c r="L1038" i="2"/>
  <c r="M1038" i="2"/>
  <c r="N1038" i="2"/>
  <c r="O1038" i="2"/>
  <c r="B419" i="2"/>
  <c r="C419" i="2"/>
  <c r="D419" i="2"/>
  <c r="E419" i="2"/>
  <c r="F419" i="2"/>
  <c r="G419" i="2"/>
  <c r="H419" i="2"/>
  <c r="I419" i="2"/>
  <c r="J419" i="2"/>
  <c r="K419" i="2"/>
  <c r="L419" i="2"/>
  <c r="M419" i="2"/>
  <c r="N419" i="2"/>
  <c r="O419" i="2"/>
  <c r="B1230" i="2"/>
  <c r="C1230" i="2"/>
  <c r="D1230" i="2"/>
  <c r="E1230" i="2"/>
  <c r="F1230" i="2"/>
  <c r="G1230" i="2"/>
  <c r="H1230" i="2"/>
  <c r="I1230" i="2"/>
  <c r="J1230" i="2"/>
  <c r="K1230" i="2"/>
  <c r="L1230" i="2"/>
  <c r="M1230" i="2"/>
  <c r="N1230" i="2"/>
  <c r="O1230" i="2"/>
  <c r="B577" i="2"/>
  <c r="C577" i="2"/>
  <c r="D577" i="2"/>
  <c r="E577" i="2"/>
  <c r="F577" i="2"/>
  <c r="G577" i="2"/>
  <c r="H577" i="2"/>
  <c r="I577" i="2"/>
  <c r="J577" i="2"/>
  <c r="K577" i="2"/>
  <c r="L577" i="2"/>
  <c r="M577" i="2"/>
  <c r="N577" i="2"/>
  <c r="O577" i="2"/>
  <c r="B1191" i="2"/>
  <c r="C1191" i="2"/>
  <c r="D1191" i="2"/>
  <c r="E1191" i="2"/>
  <c r="F1191" i="2"/>
  <c r="G1191" i="2"/>
  <c r="H1191" i="2"/>
  <c r="I1191" i="2"/>
  <c r="J1191" i="2"/>
  <c r="K1191" i="2"/>
  <c r="L1191" i="2"/>
  <c r="M1191" i="2"/>
  <c r="N1191" i="2"/>
  <c r="O1191" i="2"/>
  <c r="B570" i="2"/>
  <c r="C570" i="2"/>
  <c r="D570" i="2"/>
  <c r="E570" i="2"/>
  <c r="F570" i="2"/>
  <c r="G570" i="2"/>
  <c r="H570" i="2"/>
  <c r="I570" i="2"/>
  <c r="J570" i="2"/>
  <c r="K570" i="2"/>
  <c r="L570" i="2"/>
  <c r="M570" i="2"/>
  <c r="N570" i="2"/>
  <c r="O570" i="2"/>
  <c r="B1283" i="2"/>
  <c r="C1283" i="2"/>
  <c r="D1283" i="2"/>
  <c r="E1283" i="2"/>
  <c r="F1283" i="2"/>
  <c r="G1283" i="2"/>
  <c r="H1283" i="2"/>
  <c r="I1283" i="2"/>
  <c r="J1283" i="2"/>
  <c r="K1283" i="2"/>
  <c r="L1283" i="2"/>
  <c r="M1283" i="2"/>
  <c r="N1283" i="2"/>
  <c r="O1283" i="2"/>
  <c r="B665" i="2"/>
  <c r="C665" i="2"/>
  <c r="D665" i="2"/>
  <c r="E665" i="2"/>
  <c r="F665" i="2"/>
  <c r="G665" i="2"/>
  <c r="H665" i="2"/>
  <c r="I665" i="2"/>
  <c r="J665" i="2"/>
  <c r="K665" i="2"/>
  <c r="L665" i="2"/>
  <c r="M665" i="2"/>
  <c r="N665" i="2"/>
  <c r="O665" i="2"/>
  <c r="B230" i="2"/>
  <c r="C230" i="2"/>
  <c r="D230" i="2"/>
  <c r="E230" i="2"/>
  <c r="F230" i="2"/>
  <c r="G230" i="2"/>
  <c r="H230" i="2"/>
  <c r="I230" i="2"/>
  <c r="J230" i="2"/>
  <c r="K230" i="2"/>
  <c r="L230" i="2"/>
  <c r="M230" i="2"/>
  <c r="N230" i="2"/>
  <c r="O230" i="2"/>
  <c r="B439" i="2"/>
  <c r="D439" i="2"/>
  <c r="E439" i="2"/>
  <c r="F439" i="2"/>
  <c r="G439" i="2"/>
  <c r="H439" i="2"/>
  <c r="I439" i="2"/>
  <c r="J439" i="2"/>
  <c r="K439" i="2"/>
  <c r="L439" i="2"/>
  <c r="M439" i="2"/>
  <c r="N439" i="2"/>
  <c r="O439" i="2"/>
  <c r="B599" i="2"/>
  <c r="C599" i="2"/>
  <c r="D599" i="2"/>
  <c r="E599" i="2"/>
  <c r="F599" i="2"/>
  <c r="G599" i="2"/>
  <c r="H599" i="2"/>
  <c r="I599" i="2"/>
  <c r="J599" i="2"/>
  <c r="K599" i="2"/>
  <c r="L599" i="2"/>
  <c r="M599" i="2"/>
  <c r="N599" i="2"/>
  <c r="O599" i="2"/>
  <c r="B1331" i="2"/>
  <c r="C1331" i="2"/>
  <c r="D1331" i="2"/>
  <c r="E1331" i="2"/>
  <c r="F1331" i="2"/>
  <c r="G1331" i="2"/>
  <c r="H1331" i="2"/>
  <c r="I1331" i="2"/>
  <c r="J1331" i="2"/>
  <c r="K1331" i="2"/>
  <c r="L1331" i="2"/>
  <c r="M1331" i="2"/>
  <c r="N1331" i="2"/>
  <c r="O1331" i="2"/>
  <c r="B669" i="2"/>
  <c r="C669" i="2"/>
  <c r="D669" i="2"/>
  <c r="E669" i="2"/>
  <c r="F669" i="2"/>
  <c r="G669" i="2"/>
  <c r="H669" i="2"/>
  <c r="I669" i="2"/>
  <c r="J669" i="2"/>
  <c r="K669" i="2"/>
  <c r="L669" i="2"/>
  <c r="M669" i="2"/>
  <c r="N669" i="2"/>
  <c r="O669" i="2"/>
  <c r="B1322" i="2"/>
  <c r="C1322" i="2"/>
  <c r="D1322" i="2"/>
  <c r="E1322" i="2"/>
  <c r="F1322" i="2"/>
  <c r="G1322" i="2"/>
  <c r="H1322" i="2"/>
  <c r="I1322" i="2"/>
  <c r="J1322" i="2"/>
  <c r="K1322" i="2"/>
  <c r="L1322" i="2"/>
  <c r="M1322" i="2"/>
  <c r="N1322" i="2"/>
  <c r="O1322" i="2"/>
  <c r="B190" i="2"/>
  <c r="C190" i="2"/>
  <c r="D190" i="2"/>
  <c r="E190" i="2"/>
  <c r="F190" i="2"/>
  <c r="G190" i="2"/>
  <c r="H190" i="2"/>
  <c r="I190" i="2"/>
  <c r="J190" i="2"/>
  <c r="K190" i="2"/>
  <c r="L190" i="2"/>
  <c r="M190" i="2"/>
  <c r="N190" i="2"/>
  <c r="O190" i="2"/>
  <c r="B77" i="2"/>
  <c r="C77" i="2"/>
  <c r="D77" i="2"/>
  <c r="E77" i="2"/>
  <c r="F77" i="2"/>
  <c r="G77" i="2"/>
  <c r="H77" i="2"/>
  <c r="I77" i="2"/>
  <c r="J77" i="2"/>
  <c r="K77" i="2"/>
  <c r="L77" i="2"/>
  <c r="M77" i="2"/>
  <c r="N77" i="2"/>
  <c r="O77" i="2"/>
  <c r="B311" i="2"/>
  <c r="C311" i="2"/>
  <c r="D311" i="2"/>
  <c r="E311" i="2"/>
  <c r="F311" i="2"/>
  <c r="G311" i="2"/>
  <c r="H311" i="2"/>
  <c r="I311" i="2"/>
  <c r="J311" i="2"/>
  <c r="K311" i="2"/>
  <c r="L311" i="2"/>
  <c r="M311" i="2"/>
  <c r="N311" i="2"/>
  <c r="O311" i="2"/>
  <c r="B1026" i="2"/>
  <c r="C1026" i="2"/>
  <c r="D1026" i="2"/>
  <c r="E1026" i="2"/>
  <c r="F1026" i="2"/>
  <c r="G1026" i="2"/>
  <c r="H1026" i="2"/>
  <c r="I1026" i="2"/>
  <c r="J1026" i="2"/>
  <c r="K1026" i="2"/>
  <c r="L1026" i="2"/>
  <c r="M1026" i="2"/>
  <c r="N1026" i="2"/>
  <c r="O1026" i="2"/>
  <c r="B1057" i="2"/>
  <c r="C1057" i="2"/>
  <c r="D1057" i="2"/>
  <c r="E1057" i="2"/>
  <c r="F1057" i="2"/>
  <c r="G1057" i="2"/>
  <c r="H1057" i="2"/>
  <c r="I1057" i="2"/>
  <c r="J1057" i="2"/>
  <c r="K1057" i="2"/>
  <c r="L1057" i="2"/>
  <c r="M1057" i="2"/>
  <c r="N1057" i="2"/>
  <c r="O1057" i="2"/>
  <c r="B425" i="2"/>
  <c r="C425" i="2"/>
  <c r="D425" i="2"/>
  <c r="E425" i="2"/>
  <c r="F425" i="2"/>
  <c r="G425" i="2"/>
  <c r="H425" i="2"/>
  <c r="I425" i="2"/>
  <c r="J425" i="2"/>
  <c r="K425" i="2"/>
  <c r="L425" i="2"/>
  <c r="M425" i="2"/>
  <c r="N425" i="2"/>
  <c r="O425" i="2"/>
  <c r="B1006" i="2"/>
  <c r="C1006" i="2"/>
  <c r="D1006" i="2"/>
  <c r="E1006" i="2"/>
  <c r="F1006" i="2"/>
  <c r="G1006" i="2"/>
  <c r="H1006" i="2"/>
  <c r="I1006" i="2"/>
  <c r="J1006" i="2"/>
  <c r="K1006" i="2"/>
  <c r="L1006" i="2"/>
  <c r="M1006" i="2"/>
  <c r="N1006" i="2"/>
  <c r="O1006" i="2"/>
  <c r="B395" i="2"/>
  <c r="C395" i="2"/>
  <c r="D395" i="2"/>
  <c r="E395" i="2"/>
  <c r="F395" i="2"/>
  <c r="G395" i="2"/>
  <c r="H395" i="2"/>
  <c r="I395" i="2"/>
  <c r="J395" i="2"/>
  <c r="K395" i="2"/>
  <c r="L395" i="2"/>
  <c r="M395" i="2"/>
  <c r="N395" i="2"/>
  <c r="O395" i="2"/>
  <c r="B461" i="2"/>
  <c r="C461" i="2"/>
  <c r="D461" i="2"/>
  <c r="E461" i="2"/>
  <c r="F461" i="2"/>
  <c r="G461" i="2"/>
  <c r="H461" i="2"/>
  <c r="I461" i="2"/>
  <c r="J461" i="2"/>
  <c r="K461" i="2"/>
  <c r="L461" i="2"/>
  <c r="M461" i="2"/>
  <c r="N461" i="2"/>
  <c r="O461" i="2"/>
  <c r="B332" i="2"/>
  <c r="C332" i="2"/>
  <c r="D332" i="2"/>
  <c r="E332" i="2"/>
  <c r="F332" i="2"/>
  <c r="G332" i="2"/>
  <c r="H332" i="2"/>
  <c r="I332" i="2"/>
  <c r="J332" i="2"/>
  <c r="K332" i="2"/>
  <c r="L332" i="2"/>
  <c r="M332" i="2"/>
  <c r="N332" i="2"/>
  <c r="O332" i="2"/>
  <c r="B1274" i="2"/>
  <c r="C1274" i="2"/>
  <c r="D1274" i="2"/>
  <c r="E1274" i="2"/>
  <c r="F1274" i="2"/>
  <c r="G1274" i="2"/>
  <c r="H1274" i="2"/>
  <c r="I1274" i="2"/>
  <c r="J1274" i="2"/>
  <c r="K1274" i="2"/>
  <c r="L1274" i="2"/>
  <c r="M1274" i="2"/>
  <c r="N1274" i="2"/>
  <c r="O1274" i="2"/>
  <c r="B957" i="2"/>
  <c r="C957" i="2"/>
  <c r="D957" i="2"/>
  <c r="E957" i="2"/>
  <c r="F957" i="2"/>
  <c r="G957" i="2"/>
  <c r="H957" i="2"/>
  <c r="I957" i="2"/>
  <c r="J957" i="2"/>
  <c r="K957" i="2"/>
  <c r="L957" i="2"/>
  <c r="M957" i="2"/>
  <c r="N957" i="2"/>
  <c r="O957" i="2"/>
  <c r="B602" i="2"/>
  <c r="C602" i="2"/>
  <c r="D602" i="2"/>
  <c r="E602" i="2"/>
  <c r="F602" i="2"/>
  <c r="G602" i="2"/>
  <c r="H602" i="2"/>
  <c r="I602" i="2"/>
  <c r="J602" i="2"/>
  <c r="K602" i="2"/>
  <c r="L602" i="2"/>
  <c r="M602" i="2"/>
  <c r="N602" i="2"/>
  <c r="O602" i="2"/>
  <c r="B873" i="2"/>
  <c r="C873" i="2"/>
  <c r="D873" i="2"/>
  <c r="E873" i="2"/>
  <c r="F873" i="2"/>
  <c r="G873" i="2"/>
  <c r="H873" i="2"/>
  <c r="I873" i="2"/>
  <c r="J873" i="2"/>
  <c r="K873" i="2"/>
  <c r="L873" i="2"/>
  <c r="M873" i="2"/>
  <c r="N873" i="2"/>
  <c r="O873" i="2"/>
  <c r="B282" i="2"/>
  <c r="C282" i="2"/>
  <c r="D282" i="2"/>
  <c r="E282" i="2"/>
  <c r="F282" i="2"/>
  <c r="G282" i="2"/>
  <c r="H282" i="2"/>
  <c r="I282" i="2"/>
  <c r="J282" i="2"/>
  <c r="K282" i="2"/>
  <c r="L282" i="2"/>
  <c r="M282" i="2"/>
  <c r="N282" i="2"/>
  <c r="O282" i="2"/>
  <c r="B729" i="2"/>
  <c r="C729" i="2"/>
  <c r="D729" i="2"/>
  <c r="E729" i="2"/>
  <c r="F729" i="2"/>
  <c r="G729" i="2"/>
  <c r="H729" i="2"/>
  <c r="I729" i="2"/>
  <c r="J729" i="2"/>
  <c r="K729" i="2"/>
  <c r="L729" i="2"/>
  <c r="M729" i="2"/>
  <c r="N729" i="2"/>
  <c r="O729" i="2"/>
  <c r="B701" i="2"/>
  <c r="C701" i="2"/>
  <c r="D701" i="2"/>
  <c r="E701" i="2"/>
  <c r="F701" i="2"/>
  <c r="G701" i="2"/>
  <c r="H701" i="2"/>
  <c r="I701" i="2"/>
  <c r="J701" i="2"/>
  <c r="K701" i="2"/>
  <c r="L701" i="2"/>
  <c r="M701" i="2"/>
  <c r="N701" i="2"/>
  <c r="O701" i="2"/>
  <c r="B1082" i="2"/>
  <c r="C1082" i="2"/>
  <c r="D1082" i="2"/>
  <c r="E1082" i="2"/>
  <c r="F1082" i="2"/>
  <c r="G1082" i="2"/>
  <c r="H1082" i="2"/>
  <c r="I1082" i="2"/>
  <c r="J1082" i="2"/>
  <c r="K1082" i="2"/>
  <c r="L1082" i="2"/>
  <c r="M1082" i="2"/>
  <c r="N1082" i="2"/>
  <c r="O1082" i="2"/>
  <c r="B707" i="2"/>
  <c r="C707" i="2"/>
  <c r="D707" i="2"/>
  <c r="E707" i="2"/>
  <c r="F707" i="2"/>
  <c r="G707" i="2"/>
  <c r="H707" i="2"/>
  <c r="I707" i="2"/>
  <c r="J707" i="2"/>
  <c r="K707" i="2"/>
  <c r="L707" i="2"/>
  <c r="M707" i="2"/>
  <c r="N707" i="2"/>
  <c r="O707" i="2"/>
  <c r="B695" i="2"/>
  <c r="C695" i="2"/>
  <c r="D695" i="2"/>
  <c r="E695" i="2"/>
  <c r="F695" i="2"/>
  <c r="G695" i="2"/>
  <c r="H695" i="2"/>
  <c r="I695" i="2"/>
  <c r="J695" i="2"/>
  <c r="K695" i="2"/>
  <c r="L695" i="2"/>
  <c r="M695" i="2"/>
  <c r="N695" i="2"/>
  <c r="O695" i="2"/>
  <c r="B672" i="2"/>
  <c r="C672" i="2"/>
  <c r="D672" i="2"/>
  <c r="E672" i="2"/>
  <c r="F672" i="2"/>
  <c r="G672" i="2"/>
  <c r="H672" i="2"/>
  <c r="I672" i="2"/>
  <c r="J672" i="2"/>
  <c r="K672" i="2"/>
  <c r="L672" i="2"/>
  <c r="M672" i="2"/>
  <c r="N672" i="2"/>
  <c r="O672" i="2"/>
  <c r="B114" i="2"/>
  <c r="C114" i="2"/>
  <c r="D114" i="2"/>
  <c r="E114" i="2"/>
  <c r="F114" i="2"/>
  <c r="G114" i="2"/>
  <c r="H114" i="2"/>
  <c r="I114" i="2"/>
  <c r="J114" i="2"/>
  <c r="K114" i="2"/>
  <c r="L114" i="2"/>
  <c r="M114" i="2"/>
  <c r="N114" i="2"/>
  <c r="O114" i="2"/>
  <c r="B566" i="2"/>
  <c r="C566" i="2"/>
  <c r="D566" i="2"/>
  <c r="E566" i="2"/>
  <c r="F566" i="2"/>
  <c r="G566" i="2"/>
  <c r="H566" i="2"/>
  <c r="I566" i="2"/>
  <c r="J566" i="2"/>
  <c r="K566" i="2"/>
  <c r="L566" i="2"/>
  <c r="M566" i="2"/>
  <c r="N566" i="2"/>
  <c r="O566" i="2"/>
  <c r="B241" i="2"/>
  <c r="C241" i="2"/>
  <c r="D241" i="2"/>
  <c r="E241" i="2"/>
  <c r="F241" i="2"/>
  <c r="G241" i="2"/>
  <c r="H241" i="2"/>
  <c r="I241" i="2"/>
  <c r="J241" i="2"/>
  <c r="K241" i="2"/>
  <c r="L241" i="2"/>
  <c r="M241" i="2"/>
  <c r="N241" i="2"/>
  <c r="O241" i="2"/>
  <c r="B447" i="2"/>
  <c r="C447" i="2"/>
  <c r="D447" i="2"/>
  <c r="E447" i="2"/>
  <c r="F447" i="2"/>
  <c r="G447" i="2"/>
  <c r="H447" i="2"/>
  <c r="I447" i="2"/>
  <c r="J447" i="2"/>
  <c r="K447" i="2"/>
  <c r="L447" i="2"/>
  <c r="M447" i="2"/>
  <c r="N447" i="2"/>
  <c r="O447" i="2"/>
  <c r="B316" i="2"/>
  <c r="C316" i="2"/>
  <c r="D316" i="2"/>
  <c r="E316" i="2"/>
  <c r="F316" i="2"/>
  <c r="G316" i="2"/>
  <c r="H316" i="2"/>
  <c r="I316" i="2"/>
  <c r="J316" i="2"/>
  <c r="K316" i="2"/>
  <c r="L316" i="2"/>
  <c r="M316" i="2"/>
  <c r="N316" i="2"/>
  <c r="O316" i="2"/>
  <c r="B842" i="2"/>
  <c r="C842" i="2"/>
  <c r="D842" i="2"/>
  <c r="E842" i="2"/>
  <c r="F842" i="2"/>
  <c r="G842" i="2"/>
  <c r="H842" i="2"/>
  <c r="I842" i="2"/>
  <c r="J842" i="2"/>
  <c r="K842" i="2"/>
  <c r="L842" i="2"/>
  <c r="M842" i="2"/>
  <c r="N842" i="2"/>
  <c r="O842" i="2"/>
  <c r="B586" i="2"/>
  <c r="C586" i="2"/>
  <c r="D586" i="2"/>
  <c r="E586" i="2"/>
  <c r="F586" i="2"/>
  <c r="G586" i="2"/>
  <c r="H586" i="2"/>
  <c r="I586" i="2"/>
  <c r="J586" i="2"/>
  <c r="K586" i="2"/>
  <c r="L586" i="2"/>
  <c r="M586" i="2"/>
  <c r="N586" i="2"/>
  <c r="O586" i="2"/>
  <c r="B231" i="2"/>
  <c r="C231" i="2"/>
  <c r="D231" i="2"/>
  <c r="E231" i="2"/>
  <c r="F231" i="2"/>
  <c r="G231" i="2"/>
  <c r="H231" i="2"/>
  <c r="I231" i="2"/>
  <c r="J231" i="2"/>
  <c r="K231" i="2"/>
  <c r="L231" i="2"/>
  <c r="M231" i="2"/>
  <c r="N231" i="2"/>
  <c r="O231" i="2"/>
  <c r="B423" i="2"/>
  <c r="C423" i="2"/>
  <c r="D423" i="2"/>
  <c r="E423" i="2"/>
  <c r="F423" i="2"/>
  <c r="G423" i="2"/>
  <c r="H423" i="2"/>
  <c r="I423" i="2"/>
  <c r="J423" i="2"/>
  <c r="K423" i="2"/>
  <c r="L423" i="2"/>
  <c r="M423" i="2"/>
  <c r="N423" i="2"/>
  <c r="O423" i="2"/>
  <c r="B1259" i="2"/>
  <c r="C1259" i="2"/>
  <c r="D1259" i="2"/>
  <c r="E1259" i="2"/>
  <c r="F1259" i="2"/>
  <c r="G1259" i="2"/>
  <c r="H1259" i="2"/>
  <c r="I1259" i="2"/>
  <c r="J1259" i="2"/>
  <c r="K1259" i="2"/>
  <c r="L1259" i="2"/>
  <c r="M1259" i="2"/>
  <c r="N1259" i="2"/>
  <c r="O1259" i="2"/>
  <c r="B901" i="2"/>
  <c r="C901" i="2"/>
  <c r="D901" i="2"/>
  <c r="E901" i="2"/>
  <c r="F901" i="2"/>
  <c r="G901" i="2"/>
  <c r="H901" i="2"/>
  <c r="I901" i="2"/>
  <c r="J901" i="2"/>
  <c r="K901" i="2"/>
  <c r="L901" i="2"/>
  <c r="M901" i="2"/>
  <c r="N901" i="2"/>
  <c r="O901" i="2"/>
  <c r="B58" i="2"/>
  <c r="C58" i="2"/>
  <c r="D58" i="2"/>
  <c r="E58" i="2"/>
  <c r="F58" i="2"/>
  <c r="G58" i="2"/>
  <c r="H58" i="2"/>
  <c r="I58" i="2"/>
  <c r="J58" i="2"/>
  <c r="K58" i="2"/>
  <c r="L58" i="2"/>
  <c r="M58" i="2"/>
  <c r="N58" i="2"/>
  <c r="O58" i="2"/>
  <c r="B18" i="2"/>
  <c r="C18" i="2"/>
  <c r="D18" i="2"/>
  <c r="E18" i="2"/>
  <c r="F18" i="2"/>
  <c r="G18" i="2"/>
  <c r="H18" i="2"/>
  <c r="I18" i="2"/>
  <c r="J18" i="2"/>
  <c r="K18" i="2"/>
  <c r="L18" i="2"/>
  <c r="M18" i="2"/>
  <c r="N18" i="2"/>
  <c r="O18" i="2"/>
  <c r="B233" i="2"/>
  <c r="C233" i="2"/>
  <c r="D233" i="2"/>
  <c r="E233" i="2"/>
  <c r="F233" i="2"/>
  <c r="G233" i="2"/>
  <c r="H233" i="2"/>
  <c r="I233" i="2"/>
  <c r="J233" i="2"/>
  <c r="K233" i="2"/>
  <c r="L233" i="2"/>
  <c r="M233" i="2"/>
  <c r="N233" i="2"/>
  <c r="O233" i="2"/>
  <c r="B610" i="2"/>
  <c r="C610" i="2"/>
  <c r="D610" i="2"/>
  <c r="E610" i="2"/>
  <c r="F610" i="2"/>
  <c r="G610" i="2"/>
  <c r="H610" i="2"/>
  <c r="I610" i="2"/>
  <c r="J610" i="2"/>
  <c r="K610" i="2"/>
  <c r="L610" i="2"/>
  <c r="M610" i="2"/>
  <c r="N610" i="2"/>
  <c r="O610" i="2"/>
  <c r="B467" i="2"/>
  <c r="C467" i="2"/>
  <c r="D467" i="2"/>
  <c r="E467" i="2"/>
  <c r="F467" i="2"/>
  <c r="G467" i="2"/>
  <c r="H467" i="2"/>
  <c r="I467" i="2"/>
  <c r="J467" i="2"/>
  <c r="K467" i="2"/>
  <c r="L467" i="2"/>
  <c r="M467" i="2"/>
  <c r="N467" i="2"/>
  <c r="O467" i="2"/>
  <c r="B1195" i="2"/>
  <c r="C1195" i="2"/>
  <c r="D1195" i="2"/>
  <c r="E1195" i="2"/>
  <c r="F1195" i="2"/>
  <c r="G1195" i="2"/>
  <c r="H1195" i="2"/>
  <c r="I1195" i="2"/>
  <c r="J1195" i="2"/>
  <c r="K1195" i="2"/>
  <c r="L1195" i="2"/>
  <c r="M1195" i="2"/>
  <c r="N1195" i="2"/>
  <c r="O1195" i="2"/>
  <c r="B757" i="2"/>
  <c r="C757" i="2"/>
  <c r="D757" i="2"/>
  <c r="E757" i="2"/>
  <c r="F757" i="2"/>
  <c r="G757" i="2"/>
  <c r="H757" i="2"/>
  <c r="I757" i="2"/>
  <c r="J757" i="2"/>
  <c r="K757" i="2"/>
  <c r="L757" i="2"/>
  <c r="M757" i="2"/>
  <c r="N757" i="2"/>
  <c r="O757" i="2"/>
  <c r="B391" i="2"/>
  <c r="C391" i="2"/>
  <c r="D391" i="2"/>
  <c r="E391" i="2"/>
  <c r="F391" i="2"/>
  <c r="G391" i="2"/>
  <c r="H391" i="2"/>
  <c r="I391" i="2"/>
  <c r="J391" i="2"/>
  <c r="K391" i="2"/>
  <c r="L391" i="2"/>
  <c r="M391" i="2"/>
  <c r="N391" i="2"/>
  <c r="O391" i="2"/>
  <c r="B529" i="2"/>
  <c r="C529" i="2"/>
  <c r="D529" i="2"/>
  <c r="E529" i="2"/>
  <c r="F529" i="2"/>
  <c r="G529" i="2"/>
  <c r="H529" i="2"/>
  <c r="I529" i="2"/>
  <c r="J529" i="2"/>
  <c r="K529" i="2"/>
  <c r="L529" i="2"/>
  <c r="M529" i="2"/>
  <c r="N529" i="2"/>
  <c r="O529" i="2"/>
  <c r="B623" i="2"/>
  <c r="C623" i="2"/>
  <c r="D623" i="2"/>
  <c r="E623" i="2"/>
  <c r="F623" i="2"/>
  <c r="G623" i="2"/>
  <c r="H623" i="2"/>
  <c r="I623" i="2"/>
  <c r="J623" i="2"/>
  <c r="K623" i="2"/>
  <c r="L623" i="2"/>
  <c r="M623" i="2"/>
  <c r="N623" i="2"/>
  <c r="O623" i="2"/>
  <c r="B889" i="2"/>
  <c r="C889" i="2"/>
  <c r="D889" i="2"/>
  <c r="E889" i="2"/>
  <c r="F889" i="2"/>
  <c r="G889" i="2"/>
  <c r="H889" i="2"/>
  <c r="I889" i="2"/>
  <c r="J889" i="2"/>
  <c r="K889" i="2"/>
  <c r="L889" i="2"/>
  <c r="M889" i="2"/>
  <c r="N889" i="2"/>
  <c r="O889" i="2"/>
  <c r="B43" i="2"/>
  <c r="C43" i="2"/>
  <c r="D43" i="2"/>
  <c r="E43" i="2"/>
  <c r="F43" i="2"/>
  <c r="G43" i="2"/>
  <c r="H43" i="2"/>
  <c r="I43" i="2"/>
  <c r="J43" i="2"/>
  <c r="K43" i="2"/>
  <c r="L43" i="2"/>
  <c r="M43" i="2"/>
  <c r="N43" i="2"/>
  <c r="O43" i="2"/>
  <c r="B1083" i="2"/>
  <c r="C1083" i="2"/>
  <c r="D1083" i="2"/>
  <c r="E1083" i="2"/>
  <c r="F1083" i="2"/>
  <c r="G1083" i="2"/>
  <c r="H1083" i="2"/>
  <c r="I1083" i="2"/>
  <c r="J1083" i="2"/>
  <c r="K1083" i="2"/>
  <c r="L1083" i="2"/>
  <c r="M1083" i="2"/>
  <c r="N1083" i="2"/>
  <c r="O1083" i="2"/>
  <c r="B453" i="2"/>
  <c r="C453" i="2"/>
  <c r="D453" i="2"/>
  <c r="E453" i="2"/>
  <c r="F453" i="2"/>
  <c r="G453" i="2"/>
  <c r="H453" i="2"/>
  <c r="I453" i="2"/>
  <c r="J453" i="2"/>
  <c r="K453" i="2"/>
  <c r="L453" i="2"/>
  <c r="M453" i="2"/>
  <c r="N453" i="2"/>
  <c r="O453" i="2"/>
  <c r="B876" i="2"/>
  <c r="C876" i="2"/>
  <c r="D876" i="2"/>
  <c r="E876" i="2"/>
  <c r="F876" i="2"/>
  <c r="G876" i="2"/>
  <c r="H876" i="2"/>
  <c r="I876" i="2"/>
  <c r="J876" i="2"/>
  <c r="K876" i="2"/>
  <c r="L876" i="2"/>
  <c r="M876" i="2"/>
  <c r="N876" i="2"/>
  <c r="O876" i="2"/>
  <c r="B1291" i="2"/>
  <c r="C1291" i="2"/>
  <c r="D1291" i="2"/>
  <c r="E1291" i="2"/>
  <c r="F1291" i="2"/>
  <c r="G1291" i="2"/>
  <c r="H1291" i="2"/>
  <c r="I1291" i="2"/>
  <c r="J1291" i="2"/>
  <c r="K1291" i="2"/>
  <c r="L1291" i="2"/>
  <c r="M1291" i="2"/>
  <c r="N1291" i="2"/>
  <c r="O1291" i="2"/>
  <c r="B345" i="2"/>
  <c r="C345" i="2"/>
  <c r="D345" i="2"/>
  <c r="E345" i="2"/>
  <c r="F345" i="2"/>
  <c r="G345" i="2"/>
  <c r="H345" i="2"/>
  <c r="I345" i="2"/>
  <c r="J345" i="2"/>
  <c r="K345" i="2"/>
  <c r="L345" i="2"/>
  <c r="M345" i="2"/>
  <c r="N345" i="2"/>
  <c r="O345" i="2"/>
  <c r="B460" i="2"/>
  <c r="C460" i="2"/>
  <c r="D460" i="2"/>
  <c r="E460" i="2"/>
  <c r="F460" i="2"/>
  <c r="G460" i="2"/>
  <c r="H460" i="2"/>
  <c r="I460" i="2"/>
  <c r="J460" i="2"/>
  <c r="K460" i="2"/>
  <c r="L460" i="2"/>
  <c r="M460" i="2"/>
  <c r="N460" i="2"/>
  <c r="O460" i="2"/>
  <c r="B309" i="2"/>
  <c r="C309" i="2"/>
  <c r="D309" i="2"/>
  <c r="E309" i="2"/>
  <c r="F309" i="2"/>
  <c r="G309" i="2"/>
  <c r="H309" i="2"/>
  <c r="I309" i="2"/>
  <c r="J309" i="2"/>
  <c r="K309" i="2"/>
  <c r="L309" i="2"/>
  <c r="M309" i="2"/>
  <c r="N309" i="2"/>
  <c r="O309" i="2"/>
  <c r="B294" i="2"/>
  <c r="C294" i="2"/>
  <c r="D294" i="2"/>
  <c r="E294" i="2"/>
  <c r="F294" i="2"/>
  <c r="G294" i="2"/>
  <c r="H294" i="2"/>
  <c r="I294" i="2"/>
  <c r="J294" i="2"/>
  <c r="K294" i="2"/>
  <c r="L294" i="2"/>
  <c r="M294" i="2"/>
  <c r="N294" i="2"/>
  <c r="O294" i="2"/>
  <c r="B297" i="2"/>
  <c r="C297" i="2"/>
  <c r="D297" i="2"/>
  <c r="E297" i="2"/>
  <c r="F297" i="2"/>
  <c r="G297" i="2"/>
  <c r="H297" i="2"/>
  <c r="I297" i="2"/>
  <c r="J297" i="2"/>
  <c r="K297" i="2"/>
  <c r="L297" i="2"/>
  <c r="M297" i="2"/>
  <c r="N297" i="2"/>
  <c r="O297" i="2"/>
  <c r="B1011" i="2"/>
  <c r="C1011" i="2"/>
  <c r="D1011" i="2"/>
  <c r="E1011" i="2"/>
  <c r="F1011" i="2"/>
  <c r="G1011" i="2"/>
  <c r="H1011" i="2"/>
  <c r="I1011" i="2"/>
  <c r="J1011" i="2"/>
  <c r="K1011" i="2"/>
  <c r="L1011" i="2"/>
  <c r="M1011" i="2"/>
  <c r="N1011" i="2"/>
  <c r="O1011" i="2"/>
  <c r="B63" i="2"/>
  <c r="C63" i="2"/>
  <c r="D63" i="2"/>
  <c r="E63" i="2"/>
  <c r="F63" i="2"/>
  <c r="G63" i="2"/>
  <c r="H63" i="2"/>
  <c r="I63" i="2"/>
  <c r="J63" i="2"/>
  <c r="K63" i="2"/>
  <c r="L63" i="2"/>
  <c r="M63" i="2"/>
  <c r="N63" i="2"/>
  <c r="O63" i="2"/>
  <c r="B832" i="2"/>
  <c r="C832" i="2"/>
  <c r="D832" i="2"/>
  <c r="E832" i="2"/>
  <c r="F832" i="2"/>
  <c r="G832" i="2"/>
  <c r="H832" i="2"/>
  <c r="I832" i="2"/>
  <c r="J832" i="2"/>
  <c r="K832" i="2"/>
  <c r="L832" i="2"/>
  <c r="M832" i="2"/>
  <c r="N832" i="2"/>
  <c r="O832" i="2"/>
  <c r="B949" i="2"/>
  <c r="C949" i="2"/>
  <c r="D949" i="2"/>
  <c r="E949" i="2"/>
  <c r="F949" i="2"/>
  <c r="G949" i="2"/>
  <c r="H949" i="2"/>
  <c r="I949" i="2"/>
  <c r="J949" i="2"/>
  <c r="K949" i="2"/>
  <c r="L949" i="2"/>
  <c r="M949" i="2"/>
  <c r="N949" i="2"/>
  <c r="O949" i="2"/>
  <c r="B168" i="2"/>
  <c r="C168" i="2"/>
  <c r="D168" i="2"/>
  <c r="E168" i="2"/>
  <c r="F168" i="2"/>
  <c r="G168" i="2"/>
  <c r="H168" i="2"/>
  <c r="I168" i="2"/>
  <c r="J168" i="2"/>
  <c r="K168" i="2"/>
  <c r="L168" i="2"/>
  <c r="M168" i="2"/>
  <c r="N168" i="2"/>
  <c r="O168" i="2"/>
  <c r="B910" i="2"/>
  <c r="C910" i="2"/>
  <c r="D910" i="2"/>
  <c r="E910" i="2"/>
  <c r="F910" i="2"/>
  <c r="G910" i="2"/>
  <c r="H910" i="2"/>
  <c r="I910" i="2"/>
  <c r="J910" i="2"/>
  <c r="K910" i="2"/>
  <c r="L910" i="2"/>
  <c r="M910" i="2"/>
  <c r="N910" i="2"/>
  <c r="O910" i="2"/>
  <c r="B568" i="2"/>
  <c r="C568" i="2"/>
  <c r="D568" i="2"/>
  <c r="E568" i="2"/>
  <c r="F568" i="2"/>
  <c r="G568" i="2"/>
  <c r="H568" i="2"/>
  <c r="I568" i="2"/>
  <c r="J568" i="2"/>
  <c r="K568" i="2"/>
  <c r="L568" i="2"/>
  <c r="M568" i="2"/>
  <c r="N568" i="2"/>
  <c r="O568" i="2"/>
  <c r="B879" i="2"/>
  <c r="C879" i="2"/>
  <c r="D879" i="2"/>
  <c r="E879" i="2"/>
  <c r="F879" i="2"/>
  <c r="G879" i="2"/>
  <c r="H879" i="2"/>
  <c r="I879" i="2"/>
  <c r="J879" i="2"/>
  <c r="K879" i="2"/>
  <c r="L879" i="2"/>
  <c r="M879" i="2"/>
  <c r="N879" i="2"/>
  <c r="O879" i="2"/>
  <c r="B531" i="2"/>
  <c r="C531" i="2"/>
  <c r="D531" i="2"/>
  <c r="E531" i="2"/>
  <c r="F531" i="2"/>
  <c r="G531" i="2"/>
  <c r="H531" i="2"/>
  <c r="I531" i="2"/>
  <c r="J531" i="2"/>
  <c r="K531" i="2"/>
  <c r="L531" i="2"/>
  <c r="M531" i="2"/>
  <c r="N531" i="2"/>
  <c r="O531" i="2"/>
  <c r="B885" i="2"/>
  <c r="C885" i="2"/>
  <c r="D885" i="2"/>
  <c r="E885" i="2"/>
  <c r="F885" i="2"/>
  <c r="G885" i="2"/>
  <c r="H885" i="2"/>
  <c r="I885" i="2"/>
  <c r="J885" i="2"/>
  <c r="K885" i="2"/>
  <c r="L885" i="2"/>
  <c r="M885" i="2"/>
  <c r="N885" i="2"/>
  <c r="O885" i="2"/>
  <c r="B1144" i="2"/>
  <c r="C1144" i="2"/>
  <c r="D1144" i="2"/>
  <c r="E1144" i="2"/>
  <c r="F1144" i="2"/>
  <c r="G1144" i="2"/>
  <c r="H1144" i="2"/>
  <c r="I1144" i="2"/>
  <c r="J1144" i="2"/>
  <c r="K1144" i="2"/>
  <c r="L1144" i="2"/>
  <c r="M1144" i="2"/>
  <c r="N1144" i="2"/>
  <c r="O1144" i="2"/>
  <c r="B663" i="2"/>
  <c r="C663" i="2"/>
  <c r="D663" i="2"/>
  <c r="E663" i="2"/>
  <c r="F663" i="2"/>
  <c r="G663" i="2"/>
  <c r="H663" i="2"/>
  <c r="I663" i="2"/>
  <c r="J663" i="2"/>
  <c r="K663" i="2"/>
  <c r="L663" i="2"/>
  <c r="M663" i="2"/>
  <c r="N663" i="2"/>
  <c r="O663" i="2"/>
  <c r="B964" i="2"/>
  <c r="C964" i="2"/>
  <c r="D964" i="2"/>
  <c r="E964" i="2"/>
  <c r="F964" i="2"/>
  <c r="G964" i="2"/>
  <c r="H964" i="2"/>
  <c r="I964" i="2"/>
  <c r="J964" i="2"/>
  <c r="K964" i="2"/>
  <c r="L964" i="2"/>
  <c r="M964" i="2"/>
  <c r="N964" i="2"/>
  <c r="O964" i="2"/>
  <c r="B302" i="2"/>
  <c r="C302" i="2"/>
  <c r="D302" i="2"/>
  <c r="E302" i="2"/>
  <c r="F302" i="2"/>
  <c r="G302" i="2"/>
  <c r="H302" i="2"/>
  <c r="I302" i="2"/>
  <c r="J302" i="2"/>
  <c r="K302" i="2"/>
  <c r="L302" i="2"/>
  <c r="M302" i="2"/>
  <c r="N302" i="2"/>
  <c r="O302" i="2"/>
  <c r="B285" i="2"/>
  <c r="C285" i="2"/>
  <c r="D285" i="2"/>
  <c r="E285" i="2"/>
  <c r="F285" i="2"/>
  <c r="G285" i="2"/>
  <c r="H285" i="2"/>
  <c r="I285" i="2"/>
  <c r="J285" i="2"/>
  <c r="K285" i="2"/>
  <c r="L285" i="2"/>
  <c r="M285" i="2"/>
  <c r="N285" i="2"/>
  <c r="O285" i="2"/>
  <c r="B654" i="2"/>
  <c r="C654" i="2"/>
  <c r="D654" i="2"/>
  <c r="E654" i="2"/>
  <c r="F654" i="2"/>
  <c r="G654" i="2"/>
  <c r="H654" i="2"/>
  <c r="I654" i="2"/>
  <c r="J654" i="2"/>
  <c r="K654" i="2"/>
  <c r="L654" i="2"/>
  <c r="M654" i="2"/>
  <c r="N654" i="2"/>
  <c r="O654" i="2"/>
  <c r="B995" i="2"/>
  <c r="C995" i="2"/>
  <c r="D995" i="2"/>
  <c r="E995" i="2"/>
  <c r="F995" i="2"/>
  <c r="G995" i="2"/>
  <c r="H995" i="2"/>
  <c r="I995" i="2"/>
  <c r="J995" i="2"/>
  <c r="K995" i="2"/>
  <c r="L995" i="2"/>
  <c r="M995" i="2"/>
  <c r="N995" i="2"/>
  <c r="O995" i="2"/>
  <c r="B185" i="2"/>
  <c r="C185" i="2"/>
  <c r="D185" i="2"/>
  <c r="E185" i="2"/>
  <c r="F185" i="2"/>
  <c r="G185" i="2"/>
  <c r="H185" i="2"/>
  <c r="I185" i="2"/>
  <c r="J185" i="2"/>
  <c r="K185" i="2"/>
  <c r="L185" i="2"/>
  <c r="M185" i="2"/>
  <c r="N185" i="2"/>
  <c r="O185" i="2"/>
  <c r="B33" i="2"/>
  <c r="C33" i="2"/>
  <c r="D33" i="2"/>
  <c r="E33" i="2"/>
  <c r="F33" i="2"/>
  <c r="G33" i="2"/>
  <c r="H33" i="2"/>
  <c r="I33" i="2"/>
  <c r="J33" i="2"/>
  <c r="K33" i="2"/>
  <c r="L33" i="2"/>
  <c r="M33" i="2"/>
  <c r="N33" i="2"/>
  <c r="O33" i="2"/>
  <c r="B736" i="2"/>
  <c r="C736" i="2"/>
  <c r="D736" i="2"/>
  <c r="E736" i="2"/>
  <c r="F736" i="2"/>
  <c r="G736" i="2"/>
  <c r="H736" i="2"/>
  <c r="I736" i="2"/>
  <c r="J736" i="2"/>
  <c r="K736" i="2"/>
  <c r="L736" i="2"/>
  <c r="M736" i="2"/>
  <c r="N736" i="2"/>
  <c r="O736" i="2"/>
  <c r="B1374" i="2"/>
  <c r="C1374" i="2"/>
  <c r="D1374" i="2"/>
  <c r="E1374" i="2"/>
  <c r="F1374" i="2"/>
  <c r="G1374" i="2"/>
  <c r="H1374" i="2"/>
  <c r="I1374" i="2"/>
  <c r="J1374" i="2"/>
  <c r="K1374" i="2"/>
  <c r="L1374" i="2"/>
  <c r="M1374" i="2"/>
  <c r="N1374" i="2"/>
  <c r="O1374" i="2"/>
  <c r="B565" i="2"/>
  <c r="C565" i="2"/>
  <c r="D565" i="2"/>
  <c r="E565" i="2"/>
  <c r="F565" i="2"/>
  <c r="G565" i="2"/>
  <c r="H565" i="2"/>
  <c r="I565" i="2"/>
  <c r="J565" i="2"/>
  <c r="K565" i="2"/>
  <c r="L565" i="2"/>
  <c r="M565" i="2"/>
  <c r="N565" i="2"/>
  <c r="O565" i="2"/>
  <c r="B418" i="2"/>
  <c r="C418" i="2"/>
  <c r="D418" i="2"/>
  <c r="E418" i="2"/>
  <c r="F418" i="2"/>
  <c r="G418" i="2"/>
  <c r="H418" i="2"/>
  <c r="I418" i="2"/>
  <c r="J418" i="2"/>
  <c r="K418" i="2"/>
  <c r="L418" i="2"/>
  <c r="M418" i="2"/>
  <c r="N418" i="2"/>
  <c r="O418" i="2"/>
  <c r="B7" i="2"/>
  <c r="C7" i="2"/>
  <c r="D7" i="2"/>
  <c r="E7" i="2"/>
  <c r="F7" i="2"/>
  <c r="G7" i="2"/>
  <c r="H7" i="2"/>
  <c r="I7" i="2"/>
  <c r="J7" i="2"/>
  <c r="K7" i="2"/>
  <c r="L7" i="2"/>
  <c r="M7" i="2"/>
  <c r="N7" i="2"/>
  <c r="O7" i="2"/>
  <c r="B1016" i="2"/>
  <c r="C1016" i="2"/>
  <c r="D1016" i="2"/>
  <c r="E1016" i="2"/>
  <c r="F1016" i="2"/>
  <c r="G1016" i="2"/>
  <c r="H1016" i="2"/>
  <c r="I1016" i="2"/>
  <c r="J1016" i="2"/>
  <c r="K1016" i="2"/>
  <c r="L1016" i="2"/>
  <c r="M1016" i="2"/>
  <c r="N1016" i="2"/>
  <c r="O1016" i="2"/>
  <c r="B915" i="2"/>
  <c r="C915" i="2"/>
  <c r="D915" i="2"/>
  <c r="E915" i="2"/>
  <c r="F915" i="2"/>
  <c r="G915" i="2"/>
  <c r="H915" i="2"/>
  <c r="I915" i="2"/>
  <c r="J915" i="2"/>
  <c r="K915" i="2"/>
  <c r="L915" i="2"/>
  <c r="M915" i="2"/>
  <c r="N915" i="2"/>
  <c r="O915" i="2"/>
  <c r="B501" i="2"/>
  <c r="C501" i="2"/>
  <c r="D501" i="2"/>
  <c r="E501" i="2"/>
  <c r="F501" i="2"/>
  <c r="G501" i="2"/>
  <c r="H501" i="2"/>
  <c r="I501" i="2"/>
  <c r="J501" i="2"/>
  <c r="K501" i="2"/>
  <c r="L501" i="2"/>
  <c r="M501" i="2"/>
  <c r="N501" i="2"/>
  <c r="O501" i="2"/>
  <c r="B480" i="2"/>
  <c r="C480" i="2"/>
  <c r="D480" i="2"/>
  <c r="E480" i="2"/>
  <c r="F480" i="2"/>
  <c r="G480" i="2"/>
  <c r="H480" i="2"/>
  <c r="I480" i="2"/>
  <c r="J480" i="2"/>
  <c r="K480" i="2"/>
  <c r="L480" i="2"/>
  <c r="M480" i="2"/>
  <c r="N480" i="2"/>
  <c r="O480" i="2"/>
  <c r="B10" i="2"/>
  <c r="C10" i="2"/>
  <c r="D10" i="2"/>
  <c r="E10" i="2"/>
  <c r="F10" i="2"/>
  <c r="G10" i="2"/>
  <c r="H10" i="2"/>
  <c r="I10" i="2"/>
  <c r="J10" i="2"/>
  <c r="K10" i="2"/>
  <c r="L10" i="2"/>
  <c r="M10" i="2"/>
  <c r="N10" i="2"/>
  <c r="O10" i="2"/>
  <c r="B1232" i="2"/>
  <c r="C1232" i="2"/>
  <c r="D1232" i="2"/>
  <c r="E1232" i="2"/>
  <c r="F1232" i="2"/>
  <c r="G1232" i="2"/>
  <c r="H1232" i="2"/>
  <c r="I1232" i="2"/>
  <c r="J1232" i="2"/>
  <c r="K1232" i="2"/>
  <c r="L1232" i="2"/>
  <c r="M1232" i="2"/>
  <c r="N1232" i="2"/>
  <c r="O1232" i="2"/>
  <c r="B1213" i="2"/>
  <c r="C1213" i="2"/>
  <c r="D1213" i="2"/>
  <c r="E1213" i="2"/>
  <c r="F1213" i="2"/>
  <c r="G1213" i="2"/>
  <c r="H1213" i="2"/>
  <c r="I1213" i="2"/>
  <c r="J1213" i="2"/>
  <c r="K1213" i="2"/>
  <c r="L1213" i="2"/>
  <c r="M1213" i="2"/>
  <c r="N1213" i="2"/>
  <c r="O1213" i="2"/>
  <c r="B337" i="2"/>
  <c r="C337" i="2"/>
  <c r="D337" i="2"/>
  <c r="E337" i="2"/>
  <c r="F337" i="2"/>
  <c r="G337" i="2"/>
  <c r="H337" i="2"/>
  <c r="I337" i="2"/>
  <c r="J337" i="2"/>
  <c r="K337" i="2"/>
  <c r="L337" i="2"/>
  <c r="M337" i="2"/>
  <c r="N337" i="2"/>
  <c r="O337" i="2"/>
  <c r="B66" i="2"/>
  <c r="C66" i="2"/>
  <c r="D66" i="2"/>
  <c r="E66" i="2"/>
  <c r="F66" i="2"/>
  <c r="G66" i="2"/>
  <c r="H66" i="2"/>
  <c r="I66" i="2"/>
  <c r="J66" i="2"/>
  <c r="K66" i="2"/>
  <c r="L66" i="2"/>
  <c r="M66" i="2"/>
  <c r="N66" i="2"/>
  <c r="O66" i="2"/>
  <c r="B1253" i="2"/>
  <c r="C1253" i="2"/>
  <c r="D1253" i="2"/>
  <c r="E1253" i="2"/>
  <c r="F1253" i="2"/>
  <c r="G1253" i="2"/>
  <c r="H1253" i="2"/>
  <c r="I1253" i="2"/>
  <c r="J1253" i="2"/>
  <c r="K1253" i="2"/>
  <c r="L1253" i="2"/>
  <c r="M1253" i="2"/>
  <c r="N1253" i="2"/>
  <c r="O1253" i="2"/>
  <c r="B228" i="2"/>
  <c r="D228" i="2"/>
  <c r="E228" i="2"/>
  <c r="F228" i="2"/>
  <c r="G228" i="2"/>
  <c r="H228" i="2"/>
  <c r="I228" i="2"/>
  <c r="J228" i="2"/>
  <c r="K228" i="2"/>
  <c r="L228" i="2"/>
  <c r="M228" i="2"/>
  <c r="N228" i="2"/>
  <c r="O228" i="2"/>
  <c r="B1317" i="2"/>
  <c r="C1317" i="2"/>
  <c r="D1317" i="2"/>
  <c r="E1317" i="2"/>
  <c r="F1317" i="2"/>
  <c r="G1317" i="2"/>
  <c r="H1317" i="2"/>
  <c r="I1317" i="2"/>
  <c r="J1317" i="2"/>
  <c r="K1317" i="2"/>
  <c r="L1317" i="2"/>
  <c r="M1317" i="2"/>
  <c r="N1317" i="2"/>
  <c r="O1317" i="2"/>
  <c r="B359" i="2"/>
  <c r="C359" i="2"/>
  <c r="D359" i="2"/>
  <c r="E359" i="2"/>
  <c r="F359" i="2"/>
  <c r="G359" i="2"/>
  <c r="H359" i="2"/>
  <c r="I359" i="2"/>
  <c r="J359" i="2"/>
  <c r="K359" i="2"/>
  <c r="L359" i="2"/>
  <c r="M359" i="2"/>
  <c r="N359" i="2"/>
  <c r="O359" i="2"/>
  <c r="B539" i="2"/>
  <c r="C539" i="2"/>
  <c r="D539" i="2"/>
  <c r="E539" i="2"/>
  <c r="F539" i="2"/>
  <c r="G539" i="2"/>
  <c r="H539" i="2"/>
  <c r="I539" i="2"/>
  <c r="J539" i="2"/>
  <c r="K539" i="2"/>
  <c r="L539" i="2"/>
  <c r="M539" i="2"/>
  <c r="N539" i="2"/>
  <c r="O539" i="2"/>
  <c r="B1201" i="2"/>
  <c r="C1201" i="2"/>
  <c r="D1201" i="2"/>
  <c r="E1201" i="2"/>
  <c r="F1201" i="2"/>
  <c r="G1201" i="2"/>
  <c r="H1201" i="2"/>
  <c r="I1201" i="2"/>
  <c r="J1201" i="2"/>
  <c r="K1201" i="2"/>
  <c r="L1201" i="2"/>
  <c r="M1201" i="2"/>
  <c r="N1201" i="2"/>
  <c r="O1201" i="2"/>
  <c r="B887" i="2"/>
  <c r="C887" i="2"/>
  <c r="D887" i="2"/>
  <c r="E887" i="2"/>
  <c r="F887" i="2"/>
  <c r="G887" i="2"/>
  <c r="H887" i="2"/>
  <c r="I887" i="2"/>
  <c r="J887" i="2"/>
  <c r="K887" i="2"/>
  <c r="L887" i="2"/>
  <c r="M887" i="2"/>
  <c r="N887" i="2"/>
  <c r="O887" i="2"/>
  <c r="B267" i="2"/>
  <c r="C267" i="2"/>
  <c r="D267" i="2"/>
  <c r="E267" i="2"/>
  <c r="F267" i="2"/>
  <c r="G267" i="2"/>
  <c r="H267" i="2"/>
  <c r="I267" i="2"/>
  <c r="J267" i="2"/>
  <c r="K267" i="2"/>
  <c r="L267" i="2"/>
  <c r="M267" i="2"/>
  <c r="N267" i="2"/>
  <c r="O267" i="2"/>
  <c r="B1329" i="2"/>
  <c r="C1329" i="2"/>
  <c r="D1329" i="2"/>
  <c r="E1329" i="2"/>
  <c r="F1329" i="2"/>
  <c r="G1329" i="2"/>
  <c r="H1329" i="2"/>
  <c r="I1329" i="2"/>
  <c r="J1329" i="2"/>
  <c r="K1329" i="2"/>
  <c r="L1329" i="2"/>
  <c r="M1329" i="2"/>
  <c r="N1329" i="2"/>
  <c r="O1329" i="2"/>
  <c r="B608" i="2"/>
  <c r="C608" i="2"/>
  <c r="D608" i="2"/>
  <c r="E608" i="2"/>
  <c r="F608" i="2"/>
  <c r="G608" i="2"/>
  <c r="H608" i="2"/>
  <c r="I608" i="2"/>
  <c r="J608" i="2"/>
  <c r="K608" i="2"/>
  <c r="L608" i="2"/>
  <c r="M608" i="2"/>
  <c r="N608" i="2"/>
  <c r="O608" i="2"/>
  <c r="B671" i="2"/>
  <c r="C671" i="2"/>
  <c r="D671" i="2"/>
  <c r="E671" i="2"/>
  <c r="F671" i="2"/>
  <c r="G671" i="2"/>
  <c r="H671" i="2"/>
  <c r="I671" i="2"/>
  <c r="J671" i="2"/>
  <c r="K671" i="2"/>
  <c r="L671" i="2"/>
  <c r="M671" i="2"/>
  <c r="N671" i="2"/>
  <c r="O671" i="2"/>
  <c r="B213" i="2"/>
  <c r="C213" i="2"/>
  <c r="D213" i="2"/>
  <c r="E213" i="2"/>
  <c r="F213" i="2"/>
  <c r="G213" i="2"/>
  <c r="H213" i="2"/>
  <c r="I213" i="2"/>
  <c r="J213" i="2"/>
  <c r="K213" i="2"/>
  <c r="L213" i="2"/>
  <c r="M213" i="2"/>
  <c r="N213" i="2"/>
  <c r="O213" i="2"/>
  <c r="B370" i="2"/>
  <c r="C370" i="2"/>
  <c r="D370" i="2"/>
  <c r="E370" i="2"/>
  <c r="F370" i="2"/>
  <c r="G370" i="2"/>
  <c r="H370" i="2"/>
  <c r="I370" i="2"/>
  <c r="J370" i="2"/>
  <c r="K370" i="2"/>
  <c r="L370" i="2"/>
  <c r="M370" i="2"/>
  <c r="N370" i="2"/>
  <c r="O370" i="2"/>
  <c r="B56" i="2"/>
  <c r="C56" i="2"/>
  <c r="D56" i="2"/>
  <c r="E56" i="2"/>
  <c r="F56" i="2"/>
  <c r="G56" i="2"/>
  <c r="H56" i="2"/>
  <c r="I56" i="2"/>
  <c r="J56" i="2"/>
  <c r="K56" i="2"/>
  <c r="L56" i="2"/>
  <c r="M56" i="2"/>
  <c r="N56" i="2"/>
  <c r="O56" i="2"/>
  <c r="B1344" i="2"/>
  <c r="D1344" i="2"/>
  <c r="E1344" i="2"/>
  <c r="F1344" i="2"/>
  <c r="G1344" i="2"/>
  <c r="H1344" i="2"/>
  <c r="I1344" i="2"/>
  <c r="J1344" i="2"/>
  <c r="K1344" i="2"/>
  <c r="L1344" i="2"/>
  <c r="M1344" i="2"/>
  <c r="N1344" i="2"/>
  <c r="O1344" i="2"/>
  <c r="B381" i="2"/>
  <c r="C381" i="2"/>
  <c r="D381" i="2"/>
  <c r="E381" i="2"/>
  <c r="F381" i="2"/>
  <c r="G381" i="2"/>
  <c r="H381" i="2"/>
  <c r="I381" i="2"/>
  <c r="J381" i="2"/>
  <c r="K381" i="2"/>
  <c r="L381" i="2"/>
  <c r="M381" i="2"/>
  <c r="N381" i="2"/>
  <c r="O381" i="2"/>
  <c r="B1152" i="2"/>
  <c r="C1152" i="2"/>
  <c r="D1152" i="2"/>
  <c r="E1152" i="2"/>
  <c r="F1152" i="2"/>
  <c r="G1152" i="2"/>
  <c r="H1152" i="2"/>
  <c r="I1152" i="2"/>
  <c r="J1152" i="2"/>
  <c r="K1152" i="2"/>
  <c r="L1152" i="2"/>
  <c r="M1152" i="2"/>
  <c r="N1152" i="2"/>
  <c r="O1152" i="2"/>
  <c r="B1034" i="2"/>
  <c r="C1034" i="2"/>
  <c r="D1034" i="2"/>
  <c r="E1034" i="2"/>
  <c r="F1034" i="2"/>
  <c r="G1034" i="2"/>
  <c r="H1034" i="2"/>
  <c r="I1034" i="2"/>
  <c r="J1034" i="2"/>
  <c r="K1034" i="2"/>
  <c r="L1034" i="2"/>
  <c r="M1034" i="2"/>
  <c r="N1034" i="2"/>
  <c r="O1034" i="2"/>
  <c r="B109" i="2"/>
  <c r="C109" i="2"/>
  <c r="D109" i="2"/>
  <c r="E109" i="2"/>
  <c r="F109" i="2"/>
  <c r="G109" i="2"/>
  <c r="H109" i="2"/>
  <c r="I109" i="2"/>
  <c r="J109" i="2"/>
  <c r="K109" i="2"/>
  <c r="L109" i="2"/>
  <c r="M109" i="2"/>
  <c r="N109" i="2"/>
  <c r="O109" i="2"/>
  <c r="B402" i="2"/>
  <c r="C402" i="2"/>
  <c r="D402" i="2"/>
  <c r="E402" i="2"/>
  <c r="F402" i="2"/>
  <c r="G402" i="2"/>
  <c r="H402" i="2"/>
  <c r="I402" i="2"/>
  <c r="J402" i="2"/>
  <c r="K402" i="2"/>
  <c r="L402" i="2"/>
  <c r="M402" i="2"/>
  <c r="N402" i="2"/>
  <c r="O402" i="2"/>
  <c r="B355" i="2"/>
  <c r="C355" i="2"/>
  <c r="D355" i="2"/>
  <c r="E355" i="2"/>
  <c r="F355" i="2"/>
  <c r="G355" i="2"/>
  <c r="H355" i="2"/>
  <c r="I355" i="2"/>
  <c r="J355" i="2"/>
  <c r="K355" i="2"/>
  <c r="L355" i="2"/>
  <c r="M355" i="2"/>
  <c r="N355" i="2"/>
  <c r="O355" i="2"/>
  <c r="B1235" i="2"/>
  <c r="C1235" i="2"/>
  <c r="D1235" i="2"/>
  <c r="E1235" i="2"/>
  <c r="F1235" i="2"/>
  <c r="G1235" i="2"/>
  <c r="H1235" i="2"/>
  <c r="I1235" i="2"/>
  <c r="J1235" i="2"/>
  <c r="K1235" i="2"/>
  <c r="L1235" i="2"/>
  <c r="M1235" i="2"/>
  <c r="N1235" i="2"/>
  <c r="O1235" i="2"/>
  <c r="B532" i="2"/>
  <c r="C532" i="2"/>
  <c r="D532" i="2"/>
  <c r="E532" i="2"/>
  <c r="F532" i="2"/>
  <c r="G532" i="2"/>
  <c r="H532" i="2"/>
  <c r="I532" i="2"/>
  <c r="J532" i="2"/>
  <c r="K532" i="2"/>
  <c r="L532" i="2"/>
  <c r="M532" i="2"/>
  <c r="N532" i="2"/>
  <c r="O532" i="2"/>
  <c r="B1025" i="2"/>
  <c r="C1025" i="2"/>
  <c r="D1025" i="2"/>
  <c r="E1025" i="2"/>
  <c r="F1025" i="2"/>
  <c r="G1025" i="2"/>
  <c r="H1025" i="2"/>
  <c r="I1025" i="2"/>
  <c r="J1025" i="2"/>
  <c r="K1025" i="2"/>
  <c r="L1025" i="2"/>
  <c r="M1025" i="2"/>
  <c r="N1025" i="2"/>
  <c r="O1025" i="2"/>
  <c r="B273" i="2"/>
  <c r="C273" i="2"/>
  <c r="D273" i="2"/>
  <c r="E273" i="2"/>
  <c r="F273" i="2"/>
  <c r="G273" i="2"/>
  <c r="H273" i="2"/>
  <c r="I273" i="2"/>
  <c r="J273" i="2"/>
  <c r="K273" i="2"/>
  <c r="L273" i="2"/>
  <c r="M273" i="2"/>
  <c r="N273" i="2"/>
  <c r="O273" i="2"/>
  <c r="B317" i="2"/>
  <c r="C317" i="2"/>
  <c r="D317" i="2"/>
  <c r="E317" i="2"/>
  <c r="F317" i="2"/>
  <c r="G317" i="2"/>
  <c r="H317" i="2"/>
  <c r="I317" i="2"/>
  <c r="J317" i="2"/>
  <c r="K317" i="2"/>
  <c r="L317" i="2"/>
  <c r="M317" i="2"/>
  <c r="N317" i="2"/>
  <c r="O317" i="2"/>
  <c r="B631" i="2"/>
  <c r="C631" i="2"/>
  <c r="D631" i="2"/>
  <c r="E631" i="2"/>
  <c r="F631" i="2"/>
  <c r="G631" i="2"/>
  <c r="H631" i="2"/>
  <c r="I631" i="2"/>
  <c r="J631" i="2"/>
  <c r="K631" i="2"/>
  <c r="L631" i="2"/>
  <c r="M631" i="2"/>
  <c r="N631" i="2"/>
  <c r="O631" i="2"/>
  <c r="B1238" i="2"/>
  <c r="C1238" i="2"/>
  <c r="D1238" i="2"/>
  <c r="E1238" i="2"/>
  <c r="F1238" i="2"/>
  <c r="G1238" i="2"/>
  <c r="H1238" i="2"/>
  <c r="I1238" i="2"/>
  <c r="J1238" i="2"/>
  <c r="K1238" i="2"/>
  <c r="L1238" i="2"/>
  <c r="M1238" i="2"/>
  <c r="N1238" i="2"/>
  <c r="O1238" i="2"/>
  <c r="B720" i="2"/>
  <c r="C720" i="2"/>
  <c r="D720" i="2"/>
  <c r="E720" i="2"/>
  <c r="F720" i="2"/>
  <c r="G720" i="2"/>
  <c r="H720" i="2"/>
  <c r="I720" i="2"/>
  <c r="J720" i="2"/>
  <c r="K720" i="2"/>
  <c r="L720" i="2"/>
  <c r="M720" i="2"/>
  <c r="N720" i="2"/>
  <c r="O720" i="2"/>
  <c r="B961" i="2"/>
  <c r="C961" i="2"/>
  <c r="D961" i="2"/>
  <c r="E961" i="2"/>
  <c r="F961" i="2"/>
  <c r="G961" i="2"/>
  <c r="H961" i="2"/>
  <c r="I961" i="2"/>
  <c r="J961" i="2"/>
  <c r="K961" i="2"/>
  <c r="L961" i="2"/>
  <c r="M961" i="2"/>
  <c r="N961" i="2"/>
  <c r="O961" i="2"/>
  <c r="B152" i="2"/>
  <c r="C152" i="2"/>
  <c r="D152" i="2"/>
  <c r="E152" i="2"/>
  <c r="F152" i="2"/>
  <c r="G152" i="2"/>
  <c r="H152" i="2"/>
  <c r="I152" i="2"/>
  <c r="J152" i="2"/>
  <c r="K152" i="2"/>
  <c r="L152" i="2"/>
  <c r="M152" i="2"/>
  <c r="N152" i="2"/>
  <c r="O152" i="2"/>
  <c r="B1236" i="2"/>
  <c r="C1236" i="2"/>
  <c r="D1236" i="2"/>
  <c r="E1236" i="2"/>
  <c r="F1236" i="2"/>
  <c r="G1236" i="2"/>
  <c r="H1236" i="2"/>
  <c r="I1236" i="2"/>
  <c r="J1236" i="2"/>
  <c r="K1236" i="2"/>
  <c r="L1236" i="2"/>
  <c r="M1236" i="2"/>
  <c r="N1236" i="2"/>
  <c r="O1236" i="2"/>
  <c r="B721" i="2"/>
  <c r="C721" i="2"/>
  <c r="D721" i="2"/>
  <c r="E721" i="2"/>
  <c r="F721" i="2"/>
  <c r="G721" i="2"/>
  <c r="H721" i="2"/>
  <c r="I721" i="2"/>
  <c r="J721" i="2"/>
  <c r="K721" i="2"/>
  <c r="L721" i="2"/>
  <c r="M721" i="2"/>
  <c r="N721" i="2"/>
  <c r="O721" i="2"/>
  <c r="B53" i="2"/>
  <c r="C53" i="2"/>
  <c r="D53" i="2"/>
  <c r="E53" i="2"/>
  <c r="F53" i="2"/>
  <c r="G53" i="2"/>
  <c r="H53" i="2"/>
  <c r="I53" i="2"/>
  <c r="J53" i="2"/>
  <c r="K53" i="2"/>
  <c r="L53" i="2"/>
  <c r="M53" i="2"/>
  <c r="N53" i="2"/>
  <c r="O53" i="2"/>
  <c r="B1222" i="2"/>
  <c r="C1222" i="2"/>
  <c r="D1222" i="2"/>
  <c r="E1222" i="2"/>
  <c r="F1222" i="2"/>
  <c r="G1222" i="2"/>
  <c r="H1222" i="2"/>
  <c r="I1222" i="2"/>
  <c r="J1222" i="2"/>
  <c r="K1222" i="2"/>
  <c r="L1222" i="2"/>
  <c r="M1222" i="2"/>
  <c r="N1222" i="2"/>
  <c r="O1222" i="2"/>
  <c r="B606" i="2"/>
  <c r="C606" i="2"/>
  <c r="D606" i="2"/>
  <c r="E606" i="2"/>
  <c r="F606" i="2"/>
  <c r="G606" i="2"/>
  <c r="H606" i="2"/>
  <c r="I606" i="2"/>
  <c r="J606" i="2"/>
  <c r="K606" i="2"/>
  <c r="L606" i="2"/>
  <c r="M606" i="2"/>
  <c r="N606" i="2"/>
  <c r="O606" i="2"/>
  <c r="B916" i="2"/>
  <c r="D916" i="2"/>
  <c r="E916" i="2"/>
  <c r="F916" i="2"/>
  <c r="G916" i="2"/>
  <c r="H916" i="2"/>
  <c r="I916" i="2"/>
  <c r="J916" i="2"/>
  <c r="K916" i="2"/>
  <c r="L916" i="2"/>
  <c r="M916" i="2"/>
  <c r="N916" i="2"/>
  <c r="O916" i="2"/>
  <c r="B289" i="2"/>
  <c r="C289" i="2"/>
  <c r="D289" i="2"/>
  <c r="E289" i="2"/>
  <c r="F289" i="2"/>
  <c r="G289" i="2"/>
  <c r="H289" i="2"/>
  <c r="I289" i="2"/>
  <c r="J289" i="2"/>
  <c r="K289" i="2"/>
  <c r="L289" i="2"/>
  <c r="M289" i="2"/>
  <c r="N289" i="2"/>
  <c r="O289" i="2"/>
  <c r="B205" i="2"/>
  <c r="C205" i="2"/>
  <c r="D205" i="2"/>
  <c r="E205" i="2"/>
  <c r="F205" i="2"/>
  <c r="G205" i="2"/>
  <c r="H205" i="2"/>
  <c r="I205" i="2"/>
  <c r="J205" i="2"/>
  <c r="K205" i="2"/>
  <c r="L205" i="2"/>
  <c r="M205" i="2"/>
  <c r="N205" i="2"/>
  <c r="O205" i="2"/>
  <c r="B343" i="2"/>
  <c r="C343" i="2"/>
  <c r="D343" i="2"/>
  <c r="E343" i="2"/>
  <c r="F343" i="2"/>
  <c r="G343" i="2"/>
  <c r="H343" i="2"/>
  <c r="I343" i="2"/>
  <c r="J343" i="2"/>
  <c r="K343" i="2"/>
  <c r="L343" i="2"/>
  <c r="M343" i="2"/>
  <c r="N343" i="2"/>
  <c r="O343" i="2"/>
  <c r="B1167" i="2"/>
  <c r="C1167" i="2"/>
  <c r="D1167" i="2"/>
  <c r="E1167" i="2"/>
  <c r="F1167" i="2"/>
  <c r="G1167" i="2"/>
  <c r="H1167" i="2"/>
  <c r="I1167" i="2"/>
  <c r="J1167" i="2"/>
  <c r="K1167" i="2"/>
  <c r="L1167" i="2"/>
  <c r="M1167" i="2"/>
  <c r="N1167" i="2"/>
  <c r="O1167" i="2"/>
  <c r="B744" i="2"/>
  <c r="C744" i="2"/>
  <c r="D744" i="2"/>
  <c r="E744" i="2"/>
  <c r="F744" i="2"/>
  <c r="G744" i="2"/>
  <c r="H744" i="2"/>
  <c r="I744" i="2"/>
  <c r="J744" i="2"/>
  <c r="K744" i="2"/>
  <c r="L744" i="2"/>
  <c r="M744" i="2"/>
  <c r="N744" i="2"/>
  <c r="O744" i="2"/>
  <c r="B604" i="2"/>
  <c r="C604" i="2"/>
  <c r="D604" i="2"/>
  <c r="E604" i="2"/>
  <c r="F604" i="2"/>
  <c r="G604" i="2"/>
  <c r="H604" i="2"/>
  <c r="I604" i="2"/>
  <c r="J604" i="2"/>
  <c r="K604" i="2"/>
  <c r="L604" i="2"/>
  <c r="M604" i="2"/>
  <c r="N604" i="2"/>
  <c r="O604" i="2"/>
  <c r="B369" i="2"/>
  <c r="C369" i="2"/>
  <c r="D369" i="2"/>
  <c r="E369" i="2"/>
  <c r="F369" i="2"/>
  <c r="G369" i="2"/>
  <c r="H369" i="2"/>
  <c r="I369" i="2"/>
  <c r="J369" i="2"/>
  <c r="K369" i="2"/>
  <c r="L369" i="2"/>
  <c r="M369" i="2"/>
  <c r="N369" i="2"/>
  <c r="O369" i="2"/>
  <c r="B45" i="2"/>
  <c r="C45" i="2"/>
  <c r="D45" i="2"/>
  <c r="E45" i="2"/>
  <c r="F45" i="2"/>
  <c r="G45" i="2"/>
  <c r="H45" i="2"/>
  <c r="I45" i="2"/>
  <c r="J45" i="2"/>
  <c r="K45" i="2"/>
  <c r="L45" i="2"/>
  <c r="M45" i="2"/>
  <c r="N45" i="2"/>
  <c r="O45" i="2"/>
  <c r="B457" i="2"/>
  <c r="C457" i="2"/>
  <c r="D457" i="2"/>
  <c r="E457" i="2"/>
  <c r="F457" i="2"/>
  <c r="G457" i="2"/>
  <c r="H457" i="2"/>
  <c r="I457" i="2"/>
  <c r="J457" i="2"/>
  <c r="K457" i="2"/>
  <c r="L457" i="2"/>
  <c r="M457" i="2"/>
  <c r="N457" i="2"/>
  <c r="O457" i="2"/>
  <c r="B510" i="2"/>
  <c r="C510" i="2"/>
  <c r="D510" i="2"/>
  <c r="E510" i="2"/>
  <c r="F510" i="2"/>
  <c r="G510" i="2"/>
  <c r="H510" i="2"/>
  <c r="I510" i="2"/>
  <c r="J510" i="2"/>
  <c r="K510" i="2"/>
  <c r="L510" i="2"/>
  <c r="M510" i="2"/>
  <c r="N510" i="2"/>
  <c r="O510" i="2"/>
  <c r="B374" i="2"/>
  <c r="C374" i="2"/>
  <c r="D374" i="2"/>
  <c r="E374" i="2"/>
  <c r="F374" i="2"/>
  <c r="G374" i="2"/>
  <c r="H374" i="2"/>
  <c r="I374" i="2"/>
  <c r="J374" i="2"/>
  <c r="K374" i="2"/>
  <c r="L374" i="2"/>
  <c r="M374" i="2"/>
  <c r="N374" i="2"/>
  <c r="O374" i="2"/>
  <c r="B184" i="2"/>
  <c r="C184" i="2"/>
  <c r="D184" i="2"/>
  <c r="E184" i="2"/>
  <c r="F184" i="2"/>
  <c r="G184" i="2"/>
  <c r="H184" i="2"/>
  <c r="I184" i="2"/>
  <c r="J184" i="2"/>
  <c r="K184" i="2"/>
  <c r="L184" i="2"/>
  <c r="M184" i="2"/>
  <c r="N184" i="2"/>
  <c r="O184" i="2"/>
  <c r="B947" i="2"/>
  <c r="C947" i="2"/>
  <c r="D947" i="2"/>
  <c r="E947" i="2"/>
  <c r="F947" i="2"/>
  <c r="G947" i="2"/>
  <c r="H947" i="2"/>
  <c r="I947" i="2"/>
  <c r="J947" i="2"/>
  <c r="K947" i="2"/>
  <c r="L947" i="2"/>
  <c r="M947" i="2"/>
  <c r="N947" i="2"/>
  <c r="O947" i="2"/>
  <c r="B875" i="2"/>
  <c r="C875" i="2"/>
  <c r="D875" i="2"/>
  <c r="E875" i="2"/>
  <c r="F875" i="2"/>
  <c r="G875" i="2"/>
  <c r="H875" i="2"/>
  <c r="I875" i="2"/>
  <c r="J875" i="2"/>
  <c r="K875" i="2"/>
  <c r="L875" i="2"/>
  <c r="M875" i="2"/>
  <c r="N875" i="2"/>
  <c r="O875" i="2"/>
  <c r="B593" i="2"/>
  <c r="C593" i="2"/>
  <c r="D593" i="2"/>
  <c r="E593" i="2"/>
  <c r="F593" i="2"/>
  <c r="G593" i="2"/>
  <c r="H593" i="2"/>
  <c r="I593" i="2"/>
  <c r="J593" i="2"/>
  <c r="K593" i="2"/>
  <c r="L593" i="2"/>
  <c r="M593" i="2"/>
  <c r="N593" i="2"/>
  <c r="O593" i="2"/>
  <c r="B1008" i="2"/>
  <c r="C1008" i="2"/>
  <c r="D1008" i="2"/>
  <c r="E1008" i="2"/>
  <c r="F1008" i="2"/>
  <c r="G1008" i="2"/>
  <c r="H1008" i="2"/>
  <c r="I1008" i="2"/>
  <c r="J1008" i="2"/>
  <c r="K1008" i="2"/>
  <c r="L1008" i="2"/>
  <c r="M1008" i="2"/>
  <c r="N1008" i="2"/>
  <c r="O1008" i="2"/>
  <c r="B253" i="2"/>
  <c r="C253" i="2"/>
  <c r="D253" i="2"/>
  <c r="E253" i="2"/>
  <c r="F253" i="2"/>
  <c r="G253" i="2"/>
  <c r="H253" i="2"/>
  <c r="I253" i="2"/>
  <c r="J253" i="2"/>
  <c r="K253" i="2"/>
  <c r="L253" i="2"/>
  <c r="M253" i="2"/>
  <c r="N253" i="2"/>
  <c r="O253" i="2"/>
  <c r="B320" i="2"/>
  <c r="C320" i="2"/>
  <c r="D320" i="2"/>
  <c r="E320" i="2"/>
  <c r="F320" i="2"/>
  <c r="G320" i="2"/>
  <c r="H320" i="2"/>
  <c r="I320" i="2"/>
  <c r="J320" i="2"/>
  <c r="K320" i="2"/>
  <c r="L320" i="2"/>
  <c r="M320" i="2"/>
  <c r="N320" i="2"/>
  <c r="O320" i="2"/>
  <c r="B386" i="2"/>
  <c r="C386" i="2"/>
  <c r="D386" i="2"/>
  <c r="E386" i="2"/>
  <c r="F386" i="2"/>
  <c r="G386" i="2"/>
  <c r="H386" i="2"/>
  <c r="I386" i="2"/>
  <c r="J386" i="2"/>
  <c r="K386" i="2"/>
  <c r="L386" i="2"/>
  <c r="M386" i="2"/>
  <c r="N386" i="2"/>
  <c r="O386" i="2"/>
  <c r="B569" i="2"/>
  <c r="C569" i="2"/>
  <c r="D569" i="2"/>
  <c r="E569" i="2"/>
  <c r="F569" i="2"/>
  <c r="G569" i="2"/>
  <c r="H569" i="2"/>
  <c r="I569" i="2"/>
  <c r="J569" i="2"/>
  <c r="K569" i="2"/>
  <c r="L569" i="2"/>
  <c r="M569" i="2"/>
  <c r="N569" i="2"/>
  <c r="O569" i="2"/>
  <c r="B1096" i="2"/>
  <c r="C1096" i="2"/>
  <c r="D1096" i="2"/>
  <c r="E1096" i="2"/>
  <c r="F1096" i="2"/>
  <c r="G1096" i="2"/>
  <c r="H1096" i="2"/>
  <c r="I1096" i="2"/>
  <c r="J1096" i="2"/>
  <c r="K1096" i="2"/>
  <c r="L1096" i="2"/>
  <c r="M1096" i="2"/>
  <c r="N1096" i="2"/>
  <c r="O1096" i="2"/>
  <c r="B847" i="2"/>
  <c r="C847" i="2"/>
  <c r="D847" i="2"/>
  <c r="E847" i="2"/>
  <c r="F847" i="2"/>
  <c r="G847" i="2"/>
  <c r="H847" i="2"/>
  <c r="I847" i="2"/>
  <c r="J847" i="2"/>
  <c r="K847" i="2"/>
  <c r="L847" i="2"/>
  <c r="M847" i="2"/>
  <c r="N847" i="2"/>
  <c r="O847" i="2"/>
  <c r="B76" i="2"/>
  <c r="C76" i="2"/>
  <c r="D76" i="2"/>
  <c r="E76" i="2"/>
  <c r="F76" i="2"/>
  <c r="G76" i="2"/>
  <c r="H76" i="2"/>
  <c r="I76" i="2"/>
  <c r="J76" i="2"/>
  <c r="K76" i="2"/>
  <c r="L76" i="2"/>
  <c r="M76" i="2"/>
  <c r="N76" i="2"/>
  <c r="O76" i="2"/>
  <c r="B1336" i="2"/>
  <c r="C1336" i="2"/>
  <c r="D1336" i="2"/>
  <c r="E1336" i="2"/>
  <c r="F1336" i="2"/>
  <c r="G1336" i="2"/>
  <c r="H1336" i="2"/>
  <c r="I1336" i="2"/>
  <c r="J1336" i="2"/>
  <c r="K1336" i="2"/>
  <c r="L1336" i="2"/>
  <c r="M1336" i="2"/>
  <c r="N1336" i="2"/>
  <c r="O1336" i="2"/>
  <c r="B760" i="2"/>
  <c r="C760" i="2"/>
  <c r="D760" i="2"/>
  <c r="E760" i="2"/>
  <c r="F760" i="2"/>
  <c r="G760" i="2"/>
  <c r="H760" i="2"/>
  <c r="I760" i="2"/>
  <c r="J760" i="2"/>
  <c r="K760" i="2"/>
  <c r="L760" i="2"/>
  <c r="M760" i="2"/>
  <c r="N760" i="2"/>
  <c r="O760" i="2"/>
  <c r="B211" i="2"/>
  <c r="C211" i="2"/>
  <c r="D211" i="2"/>
  <c r="E211" i="2"/>
  <c r="F211" i="2"/>
  <c r="G211" i="2"/>
  <c r="H211" i="2"/>
  <c r="I211" i="2"/>
  <c r="J211" i="2"/>
  <c r="K211" i="2"/>
  <c r="L211" i="2"/>
  <c r="M211" i="2"/>
  <c r="N211" i="2"/>
  <c r="O211" i="2"/>
  <c r="B1335" i="2"/>
  <c r="C1335" i="2"/>
  <c r="D1335" i="2"/>
  <c r="E1335" i="2"/>
  <c r="F1335" i="2"/>
  <c r="G1335" i="2"/>
  <c r="H1335" i="2"/>
  <c r="I1335" i="2"/>
  <c r="J1335" i="2"/>
  <c r="K1335" i="2"/>
  <c r="L1335" i="2"/>
  <c r="M1335" i="2"/>
  <c r="N1335" i="2"/>
  <c r="O1335" i="2"/>
  <c r="B1087" i="2"/>
  <c r="C1087" i="2"/>
  <c r="D1087" i="2"/>
  <c r="E1087" i="2"/>
  <c r="F1087" i="2"/>
  <c r="G1087" i="2"/>
  <c r="H1087" i="2"/>
  <c r="I1087" i="2"/>
  <c r="J1087" i="2"/>
  <c r="K1087" i="2"/>
  <c r="L1087" i="2"/>
  <c r="M1087" i="2"/>
  <c r="N1087" i="2"/>
  <c r="O1087" i="2"/>
  <c r="B454" i="2"/>
  <c r="C454" i="2"/>
  <c r="D454" i="2"/>
  <c r="E454" i="2"/>
  <c r="F454" i="2"/>
  <c r="G454" i="2"/>
  <c r="H454" i="2"/>
  <c r="I454" i="2"/>
  <c r="J454" i="2"/>
  <c r="K454" i="2"/>
  <c r="L454" i="2"/>
  <c r="M454" i="2"/>
  <c r="N454" i="2"/>
  <c r="O454" i="2"/>
  <c r="B191" i="2"/>
  <c r="C191" i="2"/>
  <c r="D191" i="2"/>
  <c r="E191" i="2"/>
  <c r="F191" i="2"/>
  <c r="G191" i="2"/>
  <c r="H191" i="2"/>
  <c r="I191" i="2"/>
  <c r="J191" i="2"/>
  <c r="K191" i="2"/>
  <c r="L191" i="2"/>
  <c r="M191" i="2"/>
  <c r="N191" i="2"/>
  <c r="O191" i="2"/>
  <c r="B611" i="2"/>
  <c r="C611" i="2"/>
  <c r="D611" i="2"/>
  <c r="E611" i="2"/>
  <c r="F611" i="2"/>
  <c r="G611" i="2"/>
  <c r="H611" i="2"/>
  <c r="I611" i="2"/>
  <c r="J611" i="2"/>
  <c r="K611" i="2"/>
  <c r="L611" i="2"/>
  <c r="M611" i="2"/>
  <c r="N611" i="2"/>
  <c r="O611" i="2"/>
  <c r="B697" i="2"/>
  <c r="C697" i="2"/>
  <c r="D697" i="2"/>
  <c r="E697" i="2"/>
  <c r="F697" i="2"/>
  <c r="G697" i="2"/>
  <c r="H697" i="2"/>
  <c r="I697" i="2"/>
  <c r="J697" i="2"/>
  <c r="K697" i="2"/>
  <c r="L697" i="2"/>
  <c r="M697" i="2"/>
  <c r="N697" i="2"/>
  <c r="O697" i="2"/>
  <c r="B759" i="2"/>
  <c r="C759" i="2"/>
  <c r="D759" i="2"/>
  <c r="E759" i="2"/>
  <c r="F759" i="2"/>
  <c r="G759" i="2"/>
  <c r="H759" i="2"/>
  <c r="I759" i="2"/>
  <c r="J759" i="2"/>
  <c r="K759" i="2"/>
  <c r="L759" i="2"/>
  <c r="M759" i="2"/>
  <c r="N759" i="2"/>
  <c r="O759" i="2"/>
  <c r="B1354" i="2"/>
  <c r="C1354" i="2"/>
  <c r="D1354" i="2"/>
  <c r="E1354" i="2"/>
  <c r="F1354" i="2"/>
  <c r="G1354" i="2"/>
  <c r="H1354" i="2"/>
  <c r="I1354" i="2"/>
  <c r="J1354" i="2"/>
  <c r="K1354" i="2"/>
  <c r="L1354" i="2"/>
  <c r="M1354" i="2"/>
  <c r="N1354" i="2"/>
  <c r="O1354" i="2"/>
  <c r="B385" i="2"/>
  <c r="C385" i="2"/>
  <c r="D385" i="2"/>
  <c r="E385" i="2"/>
  <c r="F385" i="2"/>
  <c r="G385" i="2"/>
  <c r="H385" i="2"/>
  <c r="I385" i="2"/>
  <c r="J385" i="2"/>
  <c r="K385" i="2"/>
  <c r="L385" i="2"/>
  <c r="M385" i="2"/>
  <c r="N385" i="2"/>
  <c r="O385" i="2"/>
  <c r="B352" i="2"/>
  <c r="C352" i="2"/>
  <c r="D352" i="2"/>
  <c r="E352" i="2"/>
  <c r="F352" i="2"/>
  <c r="G352" i="2"/>
  <c r="H352" i="2"/>
  <c r="I352" i="2"/>
  <c r="J352" i="2"/>
  <c r="K352" i="2"/>
  <c r="L352" i="2"/>
  <c r="M352" i="2"/>
  <c r="N352" i="2"/>
  <c r="O352" i="2"/>
  <c r="B46" i="2"/>
  <c r="C46" i="2"/>
  <c r="D46" i="2"/>
  <c r="E46" i="2"/>
  <c r="F46" i="2"/>
  <c r="G46" i="2"/>
  <c r="H46" i="2"/>
  <c r="I46" i="2"/>
  <c r="J46" i="2"/>
  <c r="K46" i="2"/>
  <c r="L46" i="2"/>
  <c r="M46" i="2"/>
  <c r="N46" i="2"/>
  <c r="O46" i="2"/>
  <c r="B1203" i="2"/>
  <c r="C1203" i="2"/>
  <c r="D1203" i="2"/>
  <c r="E1203" i="2"/>
  <c r="F1203" i="2"/>
  <c r="G1203" i="2"/>
  <c r="H1203" i="2"/>
  <c r="I1203" i="2"/>
  <c r="J1203" i="2"/>
  <c r="K1203" i="2"/>
  <c r="L1203" i="2"/>
  <c r="M1203" i="2"/>
  <c r="N1203" i="2"/>
  <c r="O1203" i="2"/>
  <c r="B686" i="2"/>
  <c r="C686" i="2"/>
  <c r="D686" i="2"/>
  <c r="E686" i="2"/>
  <c r="F686" i="2"/>
  <c r="G686" i="2"/>
  <c r="H686" i="2"/>
  <c r="I686" i="2"/>
  <c r="J686" i="2"/>
  <c r="K686" i="2"/>
  <c r="L686" i="2"/>
  <c r="M686" i="2"/>
  <c r="N686" i="2"/>
  <c r="O686" i="2"/>
  <c r="B899" i="2"/>
  <c r="C899" i="2"/>
  <c r="D899" i="2"/>
  <c r="E899" i="2"/>
  <c r="F899" i="2"/>
  <c r="G899" i="2"/>
  <c r="H899" i="2"/>
  <c r="I899" i="2"/>
  <c r="J899" i="2"/>
  <c r="K899" i="2"/>
  <c r="L899" i="2"/>
  <c r="M899" i="2"/>
  <c r="N899" i="2"/>
  <c r="O899" i="2"/>
  <c r="B432" i="2"/>
  <c r="C432" i="2"/>
  <c r="D432" i="2"/>
  <c r="E432" i="2"/>
  <c r="F432" i="2"/>
  <c r="G432" i="2"/>
  <c r="H432" i="2"/>
  <c r="I432" i="2"/>
  <c r="J432" i="2"/>
  <c r="K432" i="2"/>
  <c r="L432" i="2"/>
  <c r="M432" i="2"/>
  <c r="N432" i="2"/>
  <c r="O432" i="2"/>
  <c r="B590" i="2"/>
  <c r="C590" i="2"/>
  <c r="D590" i="2"/>
  <c r="E590" i="2"/>
  <c r="F590" i="2"/>
  <c r="G590" i="2"/>
  <c r="H590" i="2"/>
  <c r="I590" i="2"/>
  <c r="J590" i="2"/>
  <c r="K590" i="2"/>
  <c r="L590" i="2"/>
  <c r="M590" i="2"/>
  <c r="N590" i="2"/>
  <c r="O590" i="2"/>
  <c r="B246" i="2"/>
  <c r="C246" i="2"/>
  <c r="D246" i="2"/>
  <c r="E246" i="2"/>
  <c r="F246" i="2"/>
  <c r="G246" i="2"/>
  <c r="H246" i="2"/>
  <c r="I246" i="2"/>
  <c r="J246" i="2"/>
  <c r="K246" i="2"/>
  <c r="L246" i="2"/>
  <c r="M246" i="2"/>
  <c r="N246" i="2"/>
  <c r="O246" i="2"/>
  <c r="B1104" i="2"/>
  <c r="C1104" i="2"/>
  <c r="D1104" i="2"/>
  <c r="E1104" i="2"/>
  <c r="F1104" i="2"/>
  <c r="G1104" i="2"/>
  <c r="H1104" i="2"/>
  <c r="I1104" i="2"/>
  <c r="J1104" i="2"/>
  <c r="K1104" i="2"/>
  <c r="L1104" i="2"/>
  <c r="M1104" i="2"/>
  <c r="N1104" i="2"/>
  <c r="O1104" i="2"/>
  <c r="B525" i="2"/>
  <c r="C525" i="2"/>
  <c r="D525" i="2"/>
  <c r="E525" i="2"/>
  <c r="F525" i="2"/>
  <c r="G525" i="2"/>
  <c r="H525" i="2"/>
  <c r="I525" i="2"/>
  <c r="J525" i="2"/>
  <c r="K525" i="2"/>
  <c r="L525" i="2"/>
  <c r="M525" i="2"/>
  <c r="N525" i="2"/>
  <c r="O525" i="2"/>
  <c r="B1049" i="2"/>
  <c r="C1049" i="2"/>
  <c r="D1049" i="2"/>
  <c r="E1049" i="2"/>
  <c r="F1049" i="2"/>
  <c r="G1049" i="2"/>
  <c r="H1049" i="2"/>
  <c r="I1049" i="2"/>
  <c r="J1049" i="2"/>
  <c r="K1049" i="2"/>
  <c r="L1049" i="2"/>
  <c r="M1049" i="2"/>
  <c r="N1049" i="2"/>
  <c r="O1049" i="2"/>
  <c r="B487" i="2"/>
  <c r="C487" i="2"/>
  <c r="D487" i="2"/>
  <c r="E487" i="2"/>
  <c r="F487" i="2"/>
  <c r="G487" i="2"/>
  <c r="H487" i="2"/>
  <c r="I487" i="2"/>
  <c r="J487" i="2"/>
  <c r="K487" i="2"/>
  <c r="L487" i="2"/>
  <c r="M487" i="2"/>
  <c r="N487" i="2"/>
  <c r="O487" i="2"/>
  <c r="B888" i="2"/>
  <c r="C888" i="2"/>
  <c r="D888" i="2"/>
  <c r="E888" i="2"/>
  <c r="F888" i="2"/>
  <c r="G888" i="2"/>
  <c r="H888" i="2"/>
  <c r="I888" i="2"/>
  <c r="J888" i="2"/>
  <c r="K888" i="2"/>
  <c r="L888" i="2"/>
  <c r="M888" i="2"/>
  <c r="N888" i="2"/>
  <c r="O888" i="2"/>
  <c r="B668" i="2"/>
  <c r="C668" i="2"/>
  <c r="D668" i="2"/>
  <c r="E668" i="2"/>
  <c r="F668" i="2"/>
  <c r="G668" i="2"/>
  <c r="H668" i="2"/>
  <c r="I668" i="2"/>
  <c r="J668" i="2"/>
  <c r="K668" i="2"/>
  <c r="L668" i="2"/>
  <c r="M668" i="2"/>
  <c r="N668" i="2"/>
  <c r="O668" i="2"/>
  <c r="B270" i="2"/>
  <c r="C270" i="2"/>
  <c r="D270" i="2"/>
  <c r="E270" i="2"/>
  <c r="F270" i="2"/>
  <c r="G270" i="2"/>
  <c r="H270" i="2"/>
  <c r="I270" i="2"/>
  <c r="J270" i="2"/>
  <c r="K270" i="2"/>
  <c r="L270" i="2"/>
  <c r="M270" i="2"/>
  <c r="N270" i="2"/>
  <c r="O270" i="2"/>
  <c r="B1101" i="2"/>
  <c r="C1101" i="2"/>
  <c r="D1101" i="2"/>
  <c r="E1101" i="2"/>
  <c r="F1101" i="2"/>
  <c r="G1101" i="2"/>
  <c r="H1101" i="2"/>
  <c r="I1101" i="2"/>
  <c r="J1101" i="2"/>
  <c r="K1101" i="2"/>
  <c r="L1101" i="2"/>
  <c r="M1101" i="2"/>
  <c r="N1101" i="2"/>
  <c r="O1101" i="2"/>
  <c r="B112" i="2"/>
  <c r="C112" i="2"/>
  <c r="D112" i="2"/>
  <c r="E112" i="2"/>
  <c r="F112" i="2"/>
  <c r="G112" i="2"/>
  <c r="H112" i="2"/>
  <c r="I112" i="2"/>
  <c r="J112" i="2"/>
  <c r="K112" i="2"/>
  <c r="L112" i="2"/>
  <c r="M112" i="2"/>
  <c r="N112" i="2"/>
  <c r="O112" i="2"/>
  <c r="B165" i="2"/>
  <c r="C165" i="2"/>
  <c r="D165" i="2"/>
  <c r="E165" i="2"/>
  <c r="F165" i="2"/>
  <c r="G165" i="2"/>
  <c r="H165" i="2"/>
  <c r="I165" i="2"/>
  <c r="J165" i="2"/>
  <c r="K165" i="2"/>
  <c r="L165" i="2"/>
  <c r="M165" i="2"/>
  <c r="N165" i="2"/>
  <c r="O165" i="2"/>
  <c r="B790" i="2"/>
  <c r="C790" i="2"/>
  <c r="D790" i="2"/>
  <c r="E790" i="2"/>
  <c r="F790" i="2"/>
  <c r="G790" i="2"/>
  <c r="H790" i="2"/>
  <c r="I790" i="2"/>
  <c r="J790" i="2"/>
  <c r="K790" i="2"/>
  <c r="L790" i="2"/>
  <c r="M790" i="2"/>
  <c r="N790" i="2"/>
  <c r="O790" i="2"/>
  <c r="B812" i="2"/>
  <c r="C812" i="2"/>
  <c r="D812" i="2"/>
  <c r="E812" i="2"/>
  <c r="F812" i="2"/>
  <c r="G812" i="2"/>
  <c r="H812" i="2"/>
  <c r="I812" i="2"/>
  <c r="J812" i="2"/>
  <c r="K812" i="2"/>
  <c r="L812" i="2"/>
  <c r="M812" i="2"/>
  <c r="N812" i="2"/>
  <c r="O812" i="2"/>
  <c r="B234" i="2"/>
  <c r="C234" i="2"/>
  <c r="D234" i="2"/>
  <c r="E234" i="2"/>
  <c r="F234" i="2"/>
  <c r="G234" i="2"/>
  <c r="H234" i="2"/>
  <c r="I234" i="2"/>
  <c r="J234" i="2"/>
  <c r="K234" i="2"/>
  <c r="L234" i="2"/>
  <c r="M234" i="2"/>
  <c r="N234" i="2"/>
  <c r="O234" i="2"/>
  <c r="B166" i="2"/>
  <c r="C166" i="2"/>
  <c r="D166" i="2"/>
  <c r="E166" i="2"/>
  <c r="F166" i="2"/>
  <c r="G166" i="2"/>
  <c r="H166" i="2"/>
  <c r="I166" i="2"/>
  <c r="J166" i="2"/>
  <c r="K166" i="2"/>
  <c r="L166" i="2"/>
  <c r="M166" i="2"/>
  <c r="N166" i="2"/>
  <c r="O166" i="2"/>
  <c r="B1321" i="2"/>
  <c r="C1321" i="2"/>
  <c r="D1321" i="2"/>
  <c r="E1321" i="2"/>
  <c r="F1321" i="2"/>
  <c r="G1321" i="2"/>
  <c r="H1321" i="2"/>
  <c r="I1321" i="2"/>
  <c r="J1321" i="2"/>
  <c r="K1321" i="2"/>
  <c r="L1321" i="2"/>
  <c r="M1321" i="2"/>
  <c r="N1321" i="2"/>
  <c r="O1321" i="2"/>
  <c r="B1319" i="2"/>
  <c r="C1319" i="2"/>
  <c r="D1319" i="2"/>
  <c r="E1319" i="2"/>
  <c r="F1319" i="2"/>
  <c r="G1319" i="2"/>
  <c r="H1319" i="2"/>
  <c r="I1319" i="2"/>
  <c r="J1319" i="2"/>
  <c r="K1319" i="2"/>
  <c r="L1319" i="2"/>
  <c r="M1319" i="2"/>
  <c r="N1319" i="2"/>
  <c r="O1319" i="2"/>
  <c r="B126" i="2"/>
  <c r="C126" i="2"/>
  <c r="D126" i="2"/>
  <c r="E126" i="2"/>
  <c r="F126" i="2"/>
  <c r="G126" i="2"/>
  <c r="H126" i="2"/>
  <c r="I126" i="2"/>
  <c r="J126" i="2"/>
  <c r="K126" i="2"/>
  <c r="L126" i="2"/>
  <c r="M126" i="2"/>
  <c r="N126" i="2"/>
  <c r="O126" i="2"/>
  <c r="B197" i="2"/>
  <c r="C197" i="2"/>
  <c r="D197" i="2"/>
  <c r="E197" i="2"/>
  <c r="F197" i="2"/>
  <c r="G197" i="2"/>
  <c r="H197" i="2"/>
  <c r="I197" i="2"/>
  <c r="J197" i="2"/>
  <c r="K197" i="2"/>
  <c r="L197" i="2"/>
  <c r="M197" i="2"/>
  <c r="N197" i="2"/>
  <c r="O197" i="2"/>
  <c r="B1154" i="2"/>
  <c r="C1154" i="2"/>
  <c r="D1154" i="2"/>
  <c r="E1154" i="2"/>
  <c r="F1154" i="2"/>
  <c r="G1154" i="2"/>
  <c r="H1154" i="2"/>
  <c r="I1154" i="2"/>
  <c r="J1154" i="2"/>
  <c r="K1154" i="2"/>
  <c r="L1154" i="2"/>
  <c r="M1154" i="2"/>
  <c r="N1154" i="2"/>
  <c r="O1154" i="2"/>
  <c r="B491" i="2"/>
  <c r="C491" i="2"/>
  <c r="D491" i="2"/>
  <c r="E491" i="2"/>
  <c r="F491" i="2"/>
  <c r="G491" i="2"/>
  <c r="H491" i="2"/>
  <c r="I491" i="2"/>
  <c r="J491" i="2"/>
  <c r="K491" i="2"/>
  <c r="L491" i="2"/>
  <c r="M491" i="2"/>
  <c r="N491" i="2"/>
  <c r="O491" i="2"/>
  <c r="B1143" i="2"/>
  <c r="C1143" i="2"/>
  <c r="D1143" i="2"/>
  <c r="E1143" i="2"/>
  <c r="F1143" i="2"/>
  <c r="G1143" i="2"/>
  <c r="H1143" i="2"/>
  <c r="I1143" i="2"/>
  <c r="J1143" i="2"/>
  <c r="K1143" i="2"/>
  <c r="L1143" i="2"/>
  <c r="M1143" i="2"/>
  <c r="N1143" i="2"/>
  <c r="O1143" i="2"/>
  <c r="B494" i="2"/>
  <c r="C494" i="2"/>
  <c r="D494" i="2"/>
  <c r="E494" i="2"/>
  <c r="F494" i="2"/>
  <c r="G494" i="2"/>
  <c r="H494" i="2"/>
  <c r="I494" i="2"/>
  <c r="J494" i="2"/>
  <c r="K494" i="2"/>
  <c r="L494" i="2"/>
  <c r="M494" i="2"/>
  <c r="N494" i="2"/>
  <c r="O494" i="2"/>
  <c r="B996" i="2"/>
  <c r="C996" i="2"/>
  <c r="D996" i="2"/>
  <c r="E996" i="2"/>
  <c r="F996" i="2"/>
  <c r="G996" i="2"/>
  <c r="H996" i="2"/>
  <c r="I996" i="2"/>
  <c r="J996" i="2"/>
  <c r="K996" i="2"/>
  <c r="L996" i="2"/>
  <c r="M996" i="2"/>
  <c r="N996" i="2"/>
  <c r="O996" i="2"/>
  <c r="B147" i="2"/>
  <c r="C147" i="2"/>
  <c r="D147" i="2"/>
  <c r="E147" i="2"/>
  <c r="F147" i="2"/>
  <c r="G147" i="2"/>
  <c r="H147" i="2"/>
  <c r="I147" i="2"/>
  <c r="J147" i="2"/>
  <c r="K147" i="2"/>
  <c r="L147" i="2"/>
  <c r="M147" i="2"/>
  <c r="N147" i="2"/>
  <c r="O147" i="2"/>
  <c r="B794" i="2"/>
  <c r="C794" i="2"/>
  <c r="D794" i="2"/>
  <c r="E794" i="2"/>
  <c r="F794" i="2"/>
  <c r="G794" i="2"/>
  <c r="H794" i="2"/>
  <c r="I794" i="2"/>
  <c r="J794" i="2"/>
  <c r="K794" i="2"/>
  <c r="L794" i="2"/>
  <c r="M794" i="2"/>
  <c r="N794" i="2"/>
  <c r="O794" i="2"/>
  <c r="B218" i="2"/>
  <c r="C218" i="2"/>
  <c r="D218" i="2"/>
  <c r="E218" i="2"/>
  <c r="F218" i="2"/>
  <c r="G218" i="2"/>
  <c r="H218" i="2"/>
  <c r="I218" i="2"/>
  <c r="J218" i="2"/>
  <c r="K218" i="2"/>
  <c r="L218" i="2"/>
  <c r="M218" i="2"/>
  <c r="N218" i="2"/>
  <c r="O218" i="2"/>
  <c r="B268" i="2"/>
  <c r="C268" i="2"/>
  <c r="D268" i="2"/>
  <c r="E268" i="2"/>
  <c r="F268" i="2"/>
  <c r="G268" i="2"/>
  <c r="H268" i="2"/>
  <c r="I268" i="2"/>
  <c r="J268" i="2"/>
  <c r="K268" i="2"/>
  <c r="L268" i="2"/>
  <c r="M268" i="2"/>
  <c r="N268" i="2"/>
  <c r="O268" i="2"/>
  <c r="B677" i="2"/>
  <c r="C677" i="2"/>
  <c r="D677" i="2"/>
  <c r="E677" i="2"/>
  <c r="F677" i="2"/>
  <c r="G677" i="2"/>
  <c r="H677" i="2"/>
  <c r="I677" i="2"/>
  <c r="J677" i="2"/>
  <c r="K677" i="2"/>
  <c r="L677" i="2"/>
  <c r="M677" i="2"/>
  <c r="N677" i="2"/>
  <c r="O677" i="2"/>
  <c r="B169" i="2"/>
  <c r="C169" i="2"/>
  <c r="D169" i="2"/>
  <c r="E169" i="2"/>
  <c r="F169" i="2"/>
  <c r="G169" i="2"/>
  <c r="H169" i="2"/>
  <c r="I169" i="2"/>
  <c r="J169" i="2"/>
  <c r="K169" i="2"/>
  <c r="L169" i="2"/>
  <c r="M169" i="2"/>
  <c r="N169" i="2"/>
  <c r="O169" i="2"/>
  <c r="B160" i="2"/>
  <c r="C160" i="2"/>
  <c r="D160" i="2"/>
  <c r="E160" i="2"/>
  <c r="F160" i="2"/>
  <c r="G160" i="2"/>
  <c r="H160" i="2"/>
  <c r="I160" i="2"/>
  <c r="J160" i="2"/>
  <c r="K160" i="2"/>
  <c r="L160" i="2"/>
  <c r="M160" i="2"/>
  <c r="N160" i="2"/>
  <c r="O160" i="2"/>
  <c r="B262" i="2"/>
  <c r="C262" i="2"/>
  <c r="D262" i="2"/>
  <c r="E262" i="2"/>
  <c r="F262" i="2"/>
  <c r="G262" i="2"/>
  <c r="H262" i="2"/>
  <c r="I262" i="2"/>
  <c r="J262" i="2"/>
  <c r="K262" i="2"/>
  <c r="L262" i="2"/>
  <c r="M262" i="2"/>
  <c r="N262" i="2"/>
  <c r="O262" i="2"/>
  <c r="B1347" i="2"/>
  <c r="C1347" i="2"/>
  <c r="D1347" i="2"/>
  <c r="E1347" i="2"/>
  <c r="F1347" i="2"/>
  <c r="G1347" i="2"/>
  <c r="H1347" i="2"/>
  <c r="I1347" i="2"/>
  <c r="J1347" i="2"/>
  <c r="K1347" i="2"/>
  <c r="L1347" i="2"/>
  <c r="M1347" i="2"/>
  <c r="N1347" i="2"/>
  <c r="O1347" i="2"/>
  <c r="B417" i="2"/>
  <c r="C417" i="2"/>
  <c r="D417" i="2"/>
  <c r="E417" i="2"/>
  <c r="F417" i="2"/>
  <c r="G417" i="2"/>
  <c r="H417" i="2"/>
  <c r="I417" i="2"/>
  <c r="J417" i="2"/>
  <c r="K417" i="2"/>
  <c r="L417" i="2"/>
  <c r="M417" i="2"/>
  <c r="N417" i="2"/>
  <c r="O417" i="2"/>
  <c r="B144" i="2"/>
  <c r="C144" i="2"/>
  <c r="D144" i="2"/>
  <c r="E144" i="2"/>
  <c r="F144" i="2"/>
  <c r="G144" i="2"/>
  <c r="H144" i="2"/>
  <c r="I144" i="2"/>
  <c r="J144" i="2"/>
  <c r="K144" i="2"/>
  <c r="L144" i="2"/>
  <c r="M144" i="2"/>
  <c r="N144" i="2"/>
  <c r="O144" i="2"/>
  <c r="B917" i="2"/>
  <c r="C917" i="2"/>
  <c r="D917" i="2"/>
  <c r="E917" i="2"/>
  <c r="F917" i="2"/>
  <c r="G917" i="2"/>
  <c r="H917" i="2"/>
  <c r="I917" i="2"/>
  <c r="J917" i="2"/>
  <c r="K917" i="2"/>
  <c r="L917" i="2"/>
  <c r="M917" i="2"/>
  <c r="N917" i="2"/>
  <c r="O917" i="2"/>
  <c r="B38" i="2"/>
  <c r="C38" i="2"/>
  <c r="D38" i="2"/>
  <c r="E38" i="2"/>
  <c r="F38" i="2"/>
  <c r="G38" i="2"/>
  <c r="H38" i="2"/>
  <c r="I38" i="2"/>
  <c r="J38" i="2"/>
  <c r="K38" i="2"/>
  <c r="L38" i="2"/>
  <c r="M38" i="2"/>
  <c r="N38" i="2"/>
  <c r="O38" i="2"/>
  <c r="B363" i="2"/>
  <c r="C363" i="2"/>
  <c r="D363" i="2"/>
  <c r="E363" i="2"/>
  <c r="F363" i="2"/>
  <c r="G363" i="2"/>
  <c r="H363" i="2"/>
  <c r="I363" i="2"/>
  <c r="J363" i="2"/>
  <c r="K363" i="2"/>
  <c r="L363" i="2"/>
  <c r="M363" i="2"/>
  <c r="N363" i="2"/>
  <c r="O363" i="2"/>
  <c r="B582" i="2"/>
  <c r="C582" i="2"/>
  <c r="D582" i="2"/>
  <c r="E582" i="2"/>
  <c r="F582" i="2"/>
  <c r="G582" i="2"/>
  <c r="H582" i="2"/>
  <c r="I582" i="2"/>
  <c r="J582" i="2"/>
  <c r="K582" i="2"/>
  <c r="L582" i="2"/>
  <c r="M582" i="2"/>
  <c r="N582" i="2"/>
  <c r="O582" i="2"/>
  <c r="B468" i="2"/>
  <c r="C468" i="2"/>
  <c r="D468" i="2"/>
  <c r="E468" i="2"/>
  <c r="F468" i="2"/>
  <c r="G468" i="2"/>
  <c r="H468" i="2"/>
  <c r="I468" i="2"/>
  <c r="J468" i="2"/>
  <c r="K468" i="2"/>
  <c r="L468" i="2"/>
  <c r="M468" i="2"/>
  <c r="N468" i="2"/>
  <c r="O468" i="2"/>
  <c r="B146" i="2"/>
  <c r="C146" i="2"/>
  <c r="D146" i="2"/>
  <c r="E146" i="2"/>
  <c r="F146" i="2"/>
  <c r="G146" i="2"/>
  <c r="H146" i="2"/>
  <c r="I146" i="2"/>
  <c r="J146" i="2"/>
  <c r="K146" i="2"/>
  <c r="L146" i="2"/>
  <c r="M146" i="2"/>
  <c r="N146" i="2"/>
  <c r="O146" i="2"/>
  <c r="B667" i="2"/>
  <c r="C667" i="2"/>
  <c r="D667" i="2"/>
  <c r="E667" i="2"/>
  <c r="F667" i="2"/>
  <c r="G667" i="2"/>
  <c r="H667" i="2"/>
  <c r="I667" i="2"/>
  <c r="J667" i="2"/>
  <c r="K667" i="2"/>
  <c r="L667" i="2"/>
  <c r="M667" i="2"/>
  <c r="N667" i="2"/>
  <c r="O667" i="2"/>
  <c r="B34" i="2"/>
  <c r="C34" i="2"/>
  <c r="D34" i="2"/>
  <c r="E34" i="2"/>
  <c r="F34" i="2"/>
  <c r="G34" i="2"/>
  <c r="H34" i="2"/>
  <c r="I34" i="2"/>
  <c r="J34" i="2"/>
  <c r="K34" i="2"/>
  <c r="L34" i="2"/>
  <c r="M34" i="2"/>
  <c r="N34" i="2"/>
  <c r="O34" i="2"/>
  <c r="B400" i="2"/>
  <c r="C400" i="2"/>
  <c r="D400" i="2"/>
  <c r="E400" i="2"/>
  <c r="F400" i="2"/>
  <c r="G400" i="2"/>
  <c r="H400" i="2"/>
  <c r="I400" i="2"/>
  <c r="J400" i="2"/>
  <c r="K400" i="2"/>
  <c r="L400" i="2"/>
  <c r="M400" i="2"/>
  <c r="N400" i="2"/>
  <c r="O400" i="2"/>
  <c r="B1194" i="2"/>
  <c r="C1194" i="2"/>
  <c r="D1194" i="2"/>
  <c r="E1194" i="2"/>
  <c r="F1194" i="2"/>
  <c r="G1194" i="2"/>
  <c r="H1194" i="2"/>
  <c r="I1194" i="2"/>
  <c r="J1194" i="2"/>
  <c r="K1194" i="2"/>
  <c r="L1194" i="2"/>
  <c r="M1194" i="2"/>
  <c r="N1194" i="2"/>
  <c r="O1194" i="2"/>
  <c r="B353" i="2"/>
  <c r="C353" i="2"/>
  <c r="D353" i="2"/>
  <c r="E353" i="2"/>
  <c r="F353" i="2"/>
  <c r="G353" i="2"/>
  <c r="H353" i="2"/>
  <c r="I353" i="2"/>
  <c r="J353" i="2"/>
  <c r="K353" i="2"/>
  <c r="L353" i="2"/>
  <c r="M353" i="2"/>
  <c r="N353" i="2"/>
  <c r="O353" i="2"/>
  <c r="B1118" i="2"/>
  <c r="C1118" i="2"/>
  <c r="D1118" i="2"/>
  <c r="E1118" i="2"/>
  <c r="F1118" i="2"/>
  <c r="G1118" i="2"/>
  <c r="H1118" i="2"/>
  <c r="I1118" i="2"/>
  <c r="J1118" i="2"/>
  <c r="K1118" i="2"/>
  <c r="L1118" i="2"/>
  <c r="M1118" i="2"/>
  <c r="N1118" i="2"/>
  <c r="O1118" i="2"/>
  <c r="B35" i="2"/>
  <c r="G5" i="5" s="1"/>
  <c r="C35" i="2"/>
  <c r="D35" i="2"/>
  <c r="E3" i="5" s="1"/>
  <c r="E35" i="2"/>
  <c r="F3" i="5" s="1"/>
  <c r="F35" i="2"/>
  <c r="G3" i="5" s="1"/>
  <c r="G35" i="2"/>
  <c r="H3" i="5" s="1"/>
  <c r="H35" i="2"/>
  <c r="I3" i="5" s="1"/>
  <c r="I35" i="2"/>
  <c r="J3" i="5" s="1"/>
  <c r="J35" i="2"/>
  <c r="K3" i="5" s="1"/>
  <c r="K35" i="2"/>
  <c r="L3" i="5" s="1"/>
  <c r="L35" i="2"/>
  <c r="M3" i="5" s="1"/>
  <c r="M35" i="2"/>
  <c r="N3" i="5" s="1"/>
  <c r="N35" i="2"/>
  <c r="O3" i="5" s="1"/>
  <c r="O35" i="2"/>
  <c r="P3" i="5" s="1"/>
  <c r="B465" i="2"/>
  <c r="C465" i="2"/>
  <c r="D465" i="2"/>
  <c r="E465" i="2"/>
  <c r="F465" i="2"/>
  <c r="G465" i="2"/>
  <c r="H465" i="2"/>
  <c r="I465" i="2"/>
  <c r="J465" i="2"/>
  <c r="K465" i="2"/>
  <c r="L465" i="2"/>
  <c r="M465" i="2"/>
  <c r="N465" i="2"/>
  <c r="O465" i="2"/>
  <c r="B174" i="2"/>
  <c r="C174" i="2"/>
  <c r="D174" i="2"/>
  <c r="E174" i="2"/>
  <c r="F174" i="2"/>
  <c r="G174" i="2"/>
  <c r="H174" i="2"/>
  <c r="I174" i="2"/>
  <c r="J174" i="2"/>
  <c r="K174" i="2"/>
  <c r="L174" i="2"/>
  <c r="M174" i="2"/>
  <c r="N174" i="2"/>
  <c r="O174" i="2"/>
  <c r="B329" i="2"/>
  <c r="C329" i="2"/>
  <c r="D329" i="2"/>
  <c r="E329" i="2"/>
  <c r="F329" i="2"/>
  <c r="G329" i="2"/>
  <c r="H329" i="2"/>
  <c r="I329" i="2"/>
  <c r="J329" i="2"/>
  <c r="K329" i="2"/>
  <c r="L329" i="2"/>
  <c r="M329" i="2"/>
  <c r="N329" i="2"/>
  <c r="O329" i="2"/>
  <c r="B90" i="2"/>
  <c r="C90" i="2"/>
  <c r="D90" i="2"/>
  <c r="E90" i="2"/>
  <c r="F90" i="2"/>
  <c r="G90" i="2"/>
  <c r="H90" i="2"/>
  <c r="I90" i="2"/>
  <c r="J90" i="2"/>
  <c r="K90" i="2"/>
  <c r="L90" i="2"/>
  <c r="M90" i="2"/>
  <c r="N90" i="2"/>
  <c r="O90" i="2"/>
  <c r="B477" i="2"/>
  <c r="C477" i="2"/>
  <c r="D477" i="2"/>
  <c r="E477" i="2"/>
  <c r="F477" i="2"/>
  <c r="G477" i="2"/>
  <c r="H477" i="2"/>
  <c r="I477" i="2"/>
  <c r="J477" i="2"/>
  <c r="K477" i="2"/>
  <c r="L477" i="2"/>
  <c r="M477" i="2"/>
  <c r="N477" i="2"/>
  <c r="O477" i="2"/>
  <c r="B935" i="2"/>
  <c r="C935" i="2"/>
  <c r="D935" i="2"/>
  <c r="E935" i="2"/>
  <c r="F935" i="2"/>
  <c r="G935" i="2"/>
  <c r="H935" i="2"/>
  <c r="I935" i="2"/>
  <c r="J935" i="2"/>
  <c r="K935" i="2"/>
  <c r="L935" i="2"/>
  <c r="M935" i="2"/>
  <c r="N935" i="2"/>
  <c r="O935" i="2"/>
  <c r="B1352" i="2"/>
  <c r="C1352" i="2"/>
  <c r="D1352" i="2"/>
  <c r="E1352" i="2"/>
  <c r="F1352" i="2"/>
  <c r="G1352" i="2"/>
  <c r="H1352" i="2"/>
  <c r="I1352" i="2"/>
  <c r="J1352" i="2"/>
  <c r="K1352" i="2"/>
  <c r="L1352" i="2"/>
  <c r="M1352" i="2"/>
  <c r="N1352" i="2"/>
  <c r="O1352" i="2"/>
  <c r="B705" i="2"/>
  <c r="C705" i="2"/>
  <c r="D705" i="2"/>
  <c r="E705" i="2"/>
  <c r="F705" i="2"/>
  <c r="G705" i="2"/>
  <c r="H705" i="2"/>
  <c r="I705" i="2"/>
  <c r="J705" i="2"/>
  <c r="K705" i="2"/>
  <c r="L705" i="2"/>
  <c r="M705" i="2"/>
  <c r="N705" i="2"/>
  <c r="O705" i="2"/>
  <c r="B1018" i="2"/>
  <c r="C1018" i="2"/>
  <c r="D1018" i="2"/>
  <c r="E1018" i="2"/>
  <c r="F1018" i="2"/>
  <c r="G1018" i="2"/>
  <c r="H1018" i="2"/>
  <c r="I1018" i="2"/>
  <c r="J1018" i="2"/>
  <c r="K1018" i="2"/>
  <c r="L1018" i="2"/>
  <c r="M1018" i="2"/>
  <c r="N1018" i="2"/>
  <c r="O1018" i="2"/>
  <c r="B673" i="2"/>
  <c r="C673" i="2"/>
  <c r="D673" i="2"/>
  <c r="E673" i="2"/>
  <c r="F673" i="2"/>
  <c r="G673" i="2"/>
  <c r="H673" i="2"/>
  <c r="I673" i="2"/>
  <c r="J673" i="2"/>
  <c r="K673" i="2"/>
  <c r="L673" i="2"/>
  <c r="M673" i="2"/>
  <c r="N673" i="2"/>
  <c r="O673" i="2"/>
  <c r="B278" i="2"/>
  <c r="C278" i="2"/>
  <c r="D278" i="2"/>
  <c r="E278" i="2"/>
  <c r="F278" i="2"/>
  <c r="G278" i="2"/>
  <c r="H278" i="2"/>
  <c r="I278" i="2"/>
  <c r="J278" i="2"/>
  <c r="K278" i="2"/>
  <c r="L278" i="2"/>
  <c r="M278" i="2"/>
  <c r="N278" i="2"/>
  <c r="O278" i="2"/>
  <c r="B257" i="2"/>
  <c r="C257" i="2"/>
  <c r="D257" i="2"/>
  <c r="E257" i="2"/>
  <c r="F257" i="2"/>
  <c r="G257" i="2"/>
  <c r="H257" i="2"/>
  <c r="I257" i="2"/>
  <c r="J257" i="2"/>
  <c r="K257" i="2"/>
  <c r="L257" i="2"/>
  <c r="M257" i="2"/>
  <c r="N257" i="2"/>
  <c r="O257" i="2"/>
  <c r="B99" i="2"/>
  <c r="C99" i="2"/>
  <c r="D99" i="2"/>
  <c r="E99" i="2"/>
  <c r="F99" i="2"/>
  <c r="G99" i="2"/>
  <c r="H99" i="2"/>
  <c r="I99" i="2"/>
  <c r="J99" i="2"/>
  <c r="K99" i="2"/>
  <c r="L99" i="2"/>
  <c r="M99" i="2"/>
  <c r="N99" i="2"/>
  <c r="O99" i="2"/>
  <c r="B651" i="2"/>
  <c r="C651" i="2"/>
  <c r="D651" i="2"/>
  <c r="E651" i="2"/>
  <c r="F651" i="2"/>
  <c r="G651" i="2"/>
  <c r="H651" i="2"/>
  <c r="I651" i="2"/>
  <c r="J651" i="2"/>
  <c r="K651" i="2"/>
  <c r="L651" i="2"/>
  <c r="M651" i="2"/>
  <c r="N651" i="2"/>
  <c r="O651" i="2"/>
  <c r="B685" i="2"/>
  <c r="C685" i="2"/>
  <c r="D685" i="2"/>
  <c r="E685" i="2"/>
  <c r="F685" i="2"/>
  <c r="G685" i="2"/>
  <c r="H685" i="2"/>
  <c r="I685" i="2"/>
  <c r="J685" i="2"/>
  <c r="K685" i="2"/>
  <c r="L685" i="2"/>
  <c r="M685" i="2"/>
  <c r="N685" i="2"/>
  <c r="O685" i="2"/>
  <c r="B607" i="2"/>
  <c r="C607" i="2"/>
  <c r="D607" i="2"/>
  <c r="E607" i="2"/>
  <c r="F607" i="2"/>
  <c r="G607" i="2"/>
  <c r="H607" i="2"/>
  <c r="I607" i="2"/>
  <c r="J607" i="2"/>
  <c r="K607" i="2"/>
  <c r="L607" i="2"/>
  <c r="M607" i="2"/>
  <c r="N607" i="2"/>
  <c r="O607" i="2"/>
  <c r="B733" i="2"/>
  <c r="C733" i="2"/>
  <c r="D733" i="2"/>
  <c r="E733" i="2"/>
  <c r="F733" i="2"/>
  <c r="G733" i="2"/>
  <c r="H733" i="2"/>
  <c r="I733" i="2"/>
  <c r="J733" i="2"/>
  <c r="K733" i="2"/>
  <c r="L733" i="2"/>
  <c r="M733" i="2"/>
  <c r="N733" i="2"/>
  <c r="O733" i="2"/>
  <c r="B149" i="2"/>
  <c r="C149" i="2"/>
  <c r="D149" i="2"/>
  <c r="E149" i="2"/>
  <c r="F149" i="2"/>
  <c r="G149" i="2"/>
  <c r="H149" i="2"/>
  <c r="I149" i="2"/>
  <c r="J149" i="2"/>
  <c r="K149" i="2"/>
  <c r="L149" i="2"/>
  <c r="M149" i="2"/>
  <c r="N149" i="2"/>
  <c r="O149" i="2"/>
  <c r="B414" i="2"/>
  <c r="C414" i="2"/>
  <c r="D414" i="2"/>
  <c r="E414" i="2"/>
  <c r="F414" i="2"/>
  <c r="G414" i="2"/>
  <c r="H414" i="2"/>
  <c r="I414" i="2"/>
  <c r="J414" i="2"/>
  <c r="K414" i="2"/>
  <c r="L414" i="2"/>
  <c r="M414" i="2"/>
  <c r="N414" i="2"/>
  <c r="O414" i="2"/>
  <c r="B445" i="2"/>
  <c r="C445" i="2"/>
  <c r="D445" i="2"/>
  <c r="E445" i="2"/>
  <c r="F445" i="2"/>
  <c r="G445" i="2"/>
  <c r="H445" i="2"/>
  <c r="I445" i="2"/>
  <c r="J445" i="2"/>
  <c r="K445" i="2"/>
  <c r="L445" i="2"/>
  <c r="M445" i="2"/>
  <c r="N445" i="2"/>
  <c r="O445" i="2"/>
  <c r="B857" i="2"/>
  <c r="C857" i="2"/>
  <c r="D857" i="2"/>
  <c r="E857" i="2"/>
  <c r="F857" i="2"/>
  <c r="G857" i="2"/>
  <c r="H857" i="2"/>
  <c r="I857" i="2"/>
  <c r="J857" i="2"/>
  <c r="K857" i="2"/>
  <c r="L857" i="2"/>
  <c r="M857" i="2"/>
  <c r="N857" i="2"/>
  <c r="O857" i="2"/>
  <c r="B551" i="2"/>
  <c r="C551" i="2"/>
  <c r="D551" i="2"/>
  <c r="E551" i="2"/>
  <c r="F551" i="2"/>
  <c r="G551" i="2"/>
  <c r="H551" i="2"/>
  <c r="I551" i="2"/>
  <c r="J551" i="2"/>
  <c r="K551" i="2"/>
  <c r="L551" i="2"/>
  <c r="M551" i="2"/>
  <c r="N551" i="2"/>
  <c r="O551" i="2"/>
  <c r="B972" i="2"/>
  <c r="D972" i="2"/>
  <c r="E972" i="2"/>
  <c r="F972" i="2"/>
  <c r="G972" i="2"/>
  <c r="H972" i="2"/>
  <c r="I972" i="2"/>
  <c r="J972" i="2"/>
  <c r="K972" i="2"/>
  <c r="L972" i="2"/>
  <c r="M972" i="2"/>
  <c r="N972" i="2"/>
  <c r="O972" i="2"/>
  <c r="B251" i="2"/>
  <c r="C251" i="2"/>
  <c r="D251" i="2"/>
  <c r="E251" i="2"/>
  <c r="F251" i="2"/>
  <c r="G251" i="2"/>
  <c r="H251" i="2"/>
  <c r="I251" i="2"/>
  <c r="J251" i="2"/>
  <c r="K251" i="2"/>
  <c r="L251" i="2"/>
  <c r="M251" i="2"/>
  <c r="N251" i="2"/>
  <c r="O251" i="2"/>
  <c r="B952" i="2"/>
  <c r="C952" i="2"/>
  <c r="D952" i="2"/>
  <c r="E952" i="2"/>
  <c r="F952" i="2"/>
  <c r="G952" i="2"/>
  <c r="H952" i="2"/>
  <c r="I952" i="2"/>
  <c r="J952" i="2"/>
  <c r="K952" i="2"/>
  <c r="L952" i="2"/>
  <c r="M952" i="2"/>
  <c r="N952" i="2"/>
  <c r="O952" i="2"/>
  <c r="B52" i="2"/>
  <c r="C52" i="2"/>
  <c r="D52" i="2"/>
  <c r="E52" i="2"/>
  <c r="F52" i="2"/>
  <c r="G52" i="2"/>
  <c r="H52" i="2"/>
  <c r="I52" i="2"/>
  <c r="J52" i="2"/>
  <c r="K52" i="2"/>
  <c r="L52" i="2"/>
  <c r="M52" i="2"/>
  <c r="N52" i="2"/>
  <c r="O52" i="2"/>
  <c r="B61" i="2"/>
  <c r="C61" i="2"/>
  <c r="D61" i="2"/>
  <c r="E61" i="2"/>
  <c r="F61" i="2"/>
  <c r="G61" i="2"/>
  <c r="H61" i="2"/>
  <c r="I61" i="2"/>
  <c r="J61" i="2"/>
  <c r="K61" i="2"/>
  <c r="L61" i="2"/>
  <c r="M61" i="2"/>
  <c r="N61" i="2"/>
  <c r="O61" i="2"/>
  <c r="B403" i="2"/>
  <c r="C403" i="2"/>
  <c r="D403" i="2"/>
  <c r="E403" i="2"/>
  <c r="F403" i="2"/>
  <c r="G403" i="2"/>
  <c r="H403" i="2"/>
  <c r="I403" i="2"/>
  <c r="J403" i="2"/>
  <c r="K403" i="2"/>
  <c r="L403" i="2"/>
  <c r="M403" i="2"/>
  <c r="N403" i="2"/>
  <c r="O403" i="2"/>
  <c r="B142" i="2"/>
  <c r="C142" i="2"/>
  <c r="D142" i="2"/>
  <c r="E142" i="2"/>
  <c r="F142" i="2"/>
  <c r="G142" i="2"/>
  <c r="H142" i="2"/>
  <c r="I142" i="2"/>
  <c r="J142" i="2"/>
  <c r="K142" i="2"/>
  <c r="L142" i="2"/>
  <c r="M142" i="2"/>
  <c r="N142" i="2"/>
  <c r="O142" i="2"/>
  <c r="B624" i="2"/>
  <c r="C624" i="2"/>
  <c r="D624" i="2"/>
  <c r="E624" i="2"/>
  <c r="F624" i="2"/>
  <c r="G624" i="2"/>
  <c r="H624" i="2"/>
  <c r="I624" i="2"/>
  <c r="J624" i="2"/>
  <c r="K624" i="2"/>
  <c r="L624" i="2"/>
  <c r="M624" i="2"/>
  <c r="N624" i="2"/>
  <c r="O624" i="2"/>
  <c r="B1046" i="2"/>
  <c r="C1046" i="2"/>
  <c r="D1046" i="2"/>
  <c r="E1046" i="2"/>
  <c r="F1046" i="2"/>
  <c r="G1046" i="2"/>
  <c r="H1046" i="2"/>
  <c r="I1046" i="2"/>
  <c r="J1046" i="2"/>
  <c r="K1046" i="2"/>
  <c r="L1046" i="2"/>
  <c r="M1046" i="2"/>
  <c r="N1046" i="2"/>
  <c r="O1046" i="2"/>
  <c r="B621" i="2"/>
  <c r="C621" i="2"/>
  <c r="D621" i="2"/>
  <c r="E621" i="2"/>
  <c r="F621" i="2"/>
  <c r="G621" i="2"/>
  <c r="H621" i="2"/>
  <c r="I621" i="2"/>
  <c r="J621" i="2"/>
  <c r="K621" i="2"/>
  <c r="L621" i="2"/>
  <c r="M621" i="2"/>
  <c r="N621" i="2"/>
  <c r="O621" i="2"/>
  <c r="B130" i="2"/>
  <c r="C130" i="2"/>
  <c r="D130" i="2"/>
  <c r="E130" i="2"/>
  <c r="F130" i="2"/>
  <c r="G130" i="2"/>
  <c r="H130" i="2"/>
  <c r="I130" i="2"/>
  <c r="J130" i="2"/>
  <c r="K130" i="2"/>
  <c r="L130" i="2"/>
  <c r="M130" i="2"/>
  <c r="N130" i="2"/>
  <c r="O130" i="2"/>
  <c r="B127" i="2"/>
  <c r="C127" i="2"/>
  <c r="D127" i="2"/>
  <c r="E127" i="2"/>
  <c r="F127" i="2"/>
  <c r="G127" i="2"/>
  <c r="H127" i="2"/>
  <c r="I127" i="2"/>
  <c r="J127" i="2"/>
  <c r="K127" i="2"/>
  <c r="L127" i="2"/>
  <c r="M127" i="2"/>
  <c r="N127" i="2"/>
  <c r="O127" i="2"/>
  <c r="B824" i="2"/>
  <c r="C824" i="2"/>
  <c r="D824" i="2"/>
  <c r="E824" i="2"/>
  <c r="F824" i="2"/>
  <c r="G824" i="2"/>
  <c r="H824" i="2"/>
  <c r="I824" i="2"/>
  <c r="J824" i="2"/>
  <c r="K824" i="2"/>
  <c r="L824" i="2"/>
  <c r="M824" i="2"/>
  <c r="N824" i="2"/>
  <c r="O824" i="2"/>
  <c r="B240" i="2"/>
  <c r="C240" i="2"/>
  <c r="D240" i="2"/>
  <c r="E240" i="2"/>
  <c r="F240" i="2"/>
  <c r="G240" i="2"/>
  <c r="H240" i="2"/>
  <c r="I240" i="2"/>
  <c r="J240" i="2"/>
  <c r="K240" i="2"/>
  <c r="L240" i="2"/>
  <c r="M240" i="2"/>
  <c r="N240" i="2"/>
  <c r="O240" i="2"/>
  <c r="B248" i="2"/>
  <c r="C248" i="2"/>
  <c r="D248" i="2"/>
  <c r="E248" i="2"/>
  <c r="F248" i="2"/>
  <c r="G248" i="2"/>
  <c r="H248" i="2"/>
  <c r="I248" i="2"/>
  <c r="J248" i="2"/>
  <c r="K248" i="2"/>
  <c r="L248" i="2"/>
  <c r="M248" i="2"/>
  <c r="N248" i="2"/>
  <c r="O248" i="2"/>
  <c r="B131" i="2"/>
  <c r="C131" i="2"/>
  <c r="D131" i="2"/>
  <c r="E131" i="2"/>
  <c r="F131" i="2"/>
  <c r="G131" i="2"/>
  <c r="H131" i="2"/>
  <c r="I131" i="2"/>
  <c r="J131" i="2"/>
  <c r="K131" i="2"/>
  <c r="L131" i="2"/>
  <c r="M131" i="2"/>
  <c r="N131" i="2"/>
  <c r="O131" i="2"/>
  <c r="B151" i="2"/>
  <c r="C151" i="2"/>
  <c r="D151" i="2"/>
  <c r="E151" i="2"/>
  <c r="F151" i="2"/>
  <c r="G151" i="2"/>
  <c r="H151" i="2"/>
  <c r="I151" i="2"/>
  <c r="J151" i="2"/>
  <c r="K151" i="2"/>
  <c r="L151" i="2"/>
  <c r="M151" i="2"/>
  <c r="N151" i="2"/>
  <c r="O151" i="2"/>
  <c r="B1239" i="2"/>
  <c r="C1239" i="2"/>
  <c r="D1239" i="2"/>
  <c r="E1239" i="2"/>
  <c r="F1239" i="2"/>
  <c r="G1239" i="2"/>
  <c r="H1239" i="2"/>
  <c r="I1239" i="2"/>
  <c r="J1239" i="2"/>
  <c r="K1239" i="2"/>
  <c r="L1239" i="2"/>
  <c r="M1239" i="2"/>
  <c r="N1239" i="2"/>
  <c r="O1239" i="2"/>
  <c r="B266" i="2"/>
  <c r="C266" i="2"/>
  <c r="D266" i="2"/>
  <c r="E266" i="2"/>
  <c r="F266" i="2"/>
  <c r="G266" i="2"/>
  <c r="H266" i="2"/>
  <c r="I266" i="2"/>
  <c r="J266" i="2"/>
  <c r="K266" i="2"/>
  <c r="L266" i="2"/>
  <c r="M266" i="2"/>
  <c r="N266" i="2"/>
  <c r="O266" i="2"/>
  <c r="B459" i="2"/>
  <c r="C459" i="2"/>
  <c r="D459" i="2"/>
  <c r="E459" i="2"/>
  <c r="F459" i="2"/>
  <c r="G459" i="2"/>
  <c r="H459" i="2"/>
  <c r="I459" i="2"/>
  <c r="J459" i="2"/>
  <c r="K459" i="2"/>
  <c r="L459" i="2"/>
  <c r="M459" i="2"/>
  <c r="N459" i="2"/>
  <c r="O459" i="2"/>
  <c r="B408" i="2"/>
  <c r="C408" i="2"/>
  <c r="D408" i="2"/>
  <c r="E408" i="2"/>
  <c r="F408" i="2"/>
  <c r="G408" i="2"/>
  <c r="H408" i="2"/>
  <c r="I408" i="2"/>
  <c r="J408" i="2"/>
  <c r="K408" i="2"/>
  <c r="L408" i="2"/>
  <c r="M408" i="2"/>
  <c r="N408" i="2"/>
  <c r="O408" i="2"/>
  <c r="B1055" i="2"/>
  <c r="C1055" i="2"/>
  <c r="D1055" i="2"/>
  <c r="E1055" i="2"/>
  <c r="F1055" i="2"/>
  <c r="G1055" i="2"/>
  <c r="H1055" i="2"/>
  <c r="I1055" i="2"/>
  <c r="J1055" i="2"/>
  <c r="K1055" i="2"/>
  <c r="L1055" i="2"/>
  <c r="M1055" i="2"/>
  <c r="N1055" i="2"/>
  <c r="O1055" i="2"/>
  <c r="B123" i="2"/>
  <c r="C123" i="2"/>
  <c r="D123" i="2"/>
  <c r="E123" i="2"/>
  <c r="F123" i="2"/>
  <c r="G123" i="2"/>
  <c r="H123" i="2"/>
  <c r="I123" i="2"/>
  <c r="J123" i="2"/>
  <c r="K123" i="2"/>
  <c r="L123" i="2"/>
  <c r="M123" i="2"/>
  <c r="N123" i="2"/>
  <c r="O123" i="2"/>
  <c r="B710" i="2"/>
  <c r="C710" i="2"/>
  <c r="D710" i="2"/>
  <c r="E710" i="2"/>
  <c r="F710" i="2"/>
  <c r="G710" i="2"/>
  <c r="H710" i="2"/>
  <c r="I710" i="2"/>
  <c r="J710" i="2"/>
  <c r="K710" i="2"/>
  <c r="L710" i="2"/>
  <c r="M710" i="2"/>
  <c r="N710" i="2"/>
  <c r="O710" i="2"/>
  <c r="B36" i="2"/>
  <c r="C36" i="2"/>
  <c r="D36" i="2"/>
  <c r="E36" i="2"/>
  <c r="F36" i="2"/>
  <c r="G36" i="2"/>
  <c r="H36" i="2"/>
  <c r="I36" i="2"/>
  <c r="J36" i="2"/>
  <c r="K36" i="2"/>
  <c r="L36" i="2"/>
  <c r="M36" i="2"/>
  <c r="N36" i="2"/>
  <c r="O36" i="2"/>
  <c r="B272" i="2"/>
  <c r="C272" i="2"/>
  <c r="D272" i="2"/>
  <c r="E272" i="2"/>
  <c r="F272" i="2"/>
  <c r="G272" i="2"/>
  <c r="H272" i="2"/>
  <c r="I272" i="2"/>
  <c r="J272" i="2"/>
  <c r="K272" i="2"/>
  <c r="L272" i="2"/>
  <c r="M272" i="2"/>
  <c r="N272" i="2"/>
  <c r="O272" i="2"/>
  <c r="B145" i="2"/>
  <c r="C145" i="2"/>
  <c r="D145" i="2"/>
  <c r="E145" i="2"/>
  <c r="F145" i="2"/>
  <c r="G145" i="2"/>
  <c r="H145" i="2"/>
  <c r="I145" i="2"/>
  <c r="J145" i="2"/>
  <c r="K145" i="2"/>
  <c r="L145" i="2"/>
  <c r="M145" i="2"/>
  <c r="N145" i="2"/>
  <c r="O145" i="2"/>
  <c r="B129" i="2"/>
  <c r="C129" i="2"/>
  <c r="D129" i="2"/>
  <c r="E129" i="2"/>
  <c r="F129" i="2"/>
  <c r="G129" i="2"/>
  <c r="H129" i="2"/>
  <c r="I129" i="2"/>
  <c r="J129" i="2"/>
  <c r="K129" i="2"/>
  <c r="L129" i="2"/>
  <c r="M129" i="2"/>
  <c r="N129" i="2"/>
  <c r="O129" i="2"/>
  <c r="B739" i="2"/>
  <c r="C739" i="2"/>
  <c r="D739" i="2"/>
  <c r="E739" i="2"/>
  <c r="F739" i="2"/>
  <c r="G739" i="2"/>
  <c r="H739" i="2"/>
  <c r="I739" i="2"/>
  <c r="J739" i="2"/>
  <c r="K739" i="2"/>
  <c r="L739" i="2"/>
  <c r="M739" i="2"/>
  <c r="N739" i="2"/>
  <c r="O739" i="2"/>
  <c r="B143" i="2"/>
  <c r="C143" i="2"/>
  <c r="D143" i="2"/>
  <c r="E143" i="2"/>
  <c r="F143" i="2"/>
  <c r="G143" i="2"/>
  <c r="H143" i="2"/>
  <c r="I143" i="2"/>
  <c r="J143" i="2"/>
  <c r="K143" i="2"/>
  <c r="L143" i="2"/>
  <c r="M143" i="2"/>
  <c r="N143" i="2"/>
  <c r="O143" i="2"/>
  <c r="B376" i="2"/>
  <c r="C376" i="2"/>
  <c r="D376" i="2"/>
  <c r="E376" i="2"/>
  <c r="F376" i="2"/>
  <c r="G376" i="2"/>
  <c r="H376" i="2"/>
  <c r="I376" i="2"/>
  <c r="J376" i="2"/>
  <c r="K376" i="2"/>
  <c r="L376" i="2"/>
  <c r="M376" i="2"/>
  <c r="N376" i="2"/>
  <c r="O376" i="2"/>
  <c r="B680" i="2"/>
  <c r="C680" i="2"/>
  <c r="D680" i="2"/>
  <c r="E680" i="2"/>
  <c r="F680" i="2"/>
  <c r="G680" i="2"/>
  <c r="H680" i="2"/>
  <c r="I680" i="2"/>
  <c r="J680" i="2"/>
  <c r="K680" i="2"/>
  <c r="L680" i="2"/>
  <c r="M680" i="2"/>
  <c r="N680" i="2"/>
  <c r="O680" i="2"/>
  <c r="B150" i="2"/>
  <c r="C150" i="2"/>
  <c r="D150" i="2"/>
  <c r="E150" i="2"/>
  <c r="F150" i="2"/>
  <c r="G150" i="2"/>
  <c r="H150" i="2"/>
  <c r="I150" i="2"/>
  <c r="J150" i="2"/>
  <c r="K150" i="2"/>
  <c r="L150" i="2"/>
  <c r="M150" i="2"/>
  <c r="N150" i="2"/>
  <c r="O150" i="2"/>
  <c r="B125" i="2"/>
  <c r="C125" i="2"/>
  <c r="D125" i="2"/>
  <c r="E125" i="2"/>
  <c r="F125" i="2"/>
  <c r="G125" i="2"/>
  <c r="H125" i="2"/>
  <c r="I125" i="2"/>
  <c r="J125" i="2"/>
  <c r="K125" i="2"/>
  <c r="L125" i="2"/>
  <c r="M125" i="2"/>
  <c r="N125" i="2"/>
  <c r="O125" i="2"/>
  <c r="B42" i="2"/>
  <c r="C42" i="2"/>
  <c r="D42" i="2"/>
  <c r="E42" i="2"/>
  <c r="F42" i="2"/>
  <c r="G42" i="2"/>
  <c r="H42" i="2"/>
  <c r="I42" i="2"/>
  <c r="J42" i="2"/>
  <c r="K42" i="2"/>
  <c r="L42" i="2"/>
  <c r="M42" i="2"/>
  <c r="N42" i="2"/>
  <c r="O42" i="2"/>
  <c r="B128" i="2"/>
  <c r="C128" i="2"/>
  <c r="D128" i="2"/>
  <c r="E128" i="2"/>
  <c r="F128" i="2"/>
  <c r="G128" i="2"/>
  <c r="H128" i="2"/>
  <c r="I128" i="2"/>
  <c r="J128" i="2"/>
  <c r="K128" i="2"/>
  <c r="L128" i="2"/>
  <c r="M128" i="2"/>
  <c r="N128" i="2"/>
  <c r="O128" i="2"/>
  <c r="B132" i="2"/>
  <c r="C132" i="2"/>
  <c r="D132" i="2"/>
  <c r="E132" i="2"/>
  <c r="F132" i="2"/>
  <c r="G132" i="2"/>
  <c r="H132" i="2"/>
  <c r="I132" i="2"/>
  <c r="J132" i="2"/>
  <c r="K132" i="2"/>
  <c r="L132" i="2"/>
  <c r="M132" i="2"/>
  <c r="N132" i="2"/>
  <c r="O132" i="2"/>
  <c r="B133" i="2"/>
  <c r="C133" i="2"/>
  <c r="D133" i="2"/>
  <c r="E133" i="2"/>
  <c r="F133" i="2"/>
  <c r="G133" i="2"/>
  <c r="H133" i="2"/>
  <c r="I133" i="2"/>
  <c r="J133" i="2"/>
  <c r="K133" i="2"/>
  <c r="L133" i="2"/>
  <c r="M133" i="2"/>
  <c r="N133" i="2"/>
  <c r="O133" i="2"/>
  <c r="B528" i="2"/>
  <c r="C528" i="2"/>
  <c r="D528" i="2"/>
  <c r="E528" i="2"/>
  <c r="F528" i="2"/>
  <c r="G528" i="2"/>
  <c r="H528" i="2"/>
  <c r="I528" i="2"/>
  <c r="J528" i="2"/>
  <c r="K528" i="2"/>
  <c r="L528" i="2"/>
  <c r="M528" i="2"/>
  <c r="N528" i="2"/>
  <c r="O528" i="2"/>
  <c r="B478" i="2"/>
  <c r="C478" i="2"/>
  <c r="D478" i="2"/>
  <c r="E478" i="2"/>
  <c r="F478" i="2"/>
  <c r="G478" i="2"/>
  <c r="H478" i="2"/>
  <c r="I478" i="2"/>
  <c r="J478" i="2"/>
  <c r="K478" i="2"/>
  <c r="L478" i="2"/>
  <c r="M478" i="2"/>
  <c r="N478" i="2"/>
  <c r="O478" i="2"/>
  <c r="B134" i="2"/>
  <c r="C134" i="2"/>
  <c r="D134" i="2"/>
  <c r="E134" i="2"/>
  <c r="F134" i="2"/>
  <c r="G134" i="2"/>
  <c r="H134" i="2"/>
  <c r="I134" i="2"/>
  <c r="J134" i="2"/>
  <c r="K134" i="2"/>
  <c r="L134" i="2"/>
  <c r="M134" i="2"/>
  <c r="N134" i="2"/>
  <c r="O134" i="2"/>
  <c r="B148" i="2"/>
  <c r="C148" i="2"/>
  <c r="D148" i="2"/>
  <c r="E148" i="2"/>
  <c r="F148" i="2"/>
  <c r="G148" i="2"/>
  <c r="H148" i="2"/>
  <c r="I148" i="2"/>
  <c r="J148" i="2"/>
  <c r="K148" i="2"/>
  <c r="L148" i="2"/>
  <c r="M148" i="2"/>
  <c r="N148" i="2"/>
  <c r="O148" i="2"/>
  <c r="B1023" i="2"/>
  <c r="C1023" i="2"/>
  <c r="D1023" i="2"/>
  <c r="P1023" i="2" s="1"/>
  <c r="E1023" i="2"/>
  <c r="F1023" i="2"/>
  <c r="G1023" i="2"/>
  <c r="H1023" i="2"/>
  <c r="I1023" i="2"/>
  <c r="J1023" i="2"/>
  <c r="K1023" i="2"/>
  <c r="L1023" i="2"/>
  <c r="M1023" i="2"/>
  <c r="N1023" i="2"/>
  <c r="O1023" i="2"/>
  <c r="B770" i="2"/>
  <c r="C770" i="2"/>
  <c r="D770" i="2"/>
  <c r="E770" i="2"/>
  <c r="F770" i="2"/>
  <c r="G770" i="2"/>
  <c r="H770" i="2"/>
  <c r="I770" i="2"/>
  <c r="J770" i="2"/>
  <c r="K770" i="2"/>
  <c r="L770" i="2"/>
  <c r="M770" i="2"/>
  <c r="N770" i="2"/>
  <c r="O770" i="2"/>
  <c r="B818" i="2"/>
  <c r="C818" i="2"/>
  <c r="D818" i="2"/>
  <c r="E818" i="2"/>
  <c r="F818" i="2"/>
  <c r="G818" i="2"/>
  <c r="H818" i="2"/>
  <c r="I818" i="2"/>
  <c r="J818" i="2"/>
  <c r="K818" i="2"/>
  <c r="L818" i="2"/>
  <c r="M818" i="2"/>
  <c r="N818" i="2"/>
  <c r="O818" i="2"/>
  <c r="B124" i="2"/>
  <c r="C124" i="2"/>
  <c r="D124" i="2"/>
  <c r="E124" i="2"/>
  <c r="F124" i="2"/>
  <c r="G124" i="2"/>
  <c r="H124" i="2"/>
  <c r="I124" i="2"/>
  <c r="J124" i="2"/>
  <c r="K124" i="2"/>
  <c r="L124" i="2"/>
  <c r="M124" i="2"/>
  <c r="N124" i="2"/>
  <c r="O124" i="2"/>
  <c r="B135" i="2"/>
  <c r="C135" i="2"/>
  <c r="D135" i="2"/>
  <c r="E135" i="2"/>
  <c r="F135" i="2"/>
  <c r="G135" i="2"/>
  <c r="H135" i="2"/>
  <c r="I135" i="2"/>
  <c r="J135" i="2"/>
  <c r="K135" i="2"/>
  <c r="L135" i="2"/>
  <c r="M135" i="2"/>
  <c r="N135" i="2"/>
  <c r="O135" i="2"/>
  <c r="B136" i="2"/>
  <c r="C136" i="2"/>
  <c r="D136" i="2"/>
  <c r="E136" i="2"/>
  <c r="F136" i="2"/>
  <c r="G136" i="2"/>
  <c r="H136" i="2"/>
  <c r="I136" i="2"/>
  <c r="J136" i="2"/>
  <c r="K136" i="2"/>
  <c r="L136" i="2"/>
  <c r="M136" i="2"/>
  <c r="N136" i="2"/>
  <c r="O136" i="2"/>
  <c r="B137" i="2"/>
  <c r="C137" i="2"/>
  <c r="D137" i="2"/>
  <c r="E137" i="2"/>
  <c r="F137" i="2"/>
  <c r="G137" i="2"/>
  <c r="H137" i="2"/>
  <c r="I137" i="2"/>
  <c r="J137" i="2"/>
  <c r="K137" i="2"/>
  <c r="L137" i="2"/>
  <c r="M137" i="2"/>
  <c r="N137" i="2"/>
  <c r="O137" i="2"/>
  <c r="B138" i="2"/>
  <c r="C138" i="2"/>
  <c r="D138" i="2"/>
  <c r="E138" i="2"/>
  <c r="F138" i="2"/>
  <c r="R138" i="2" s="1"/>
  <c r="G138" i="2"/>
  <c r="H138" i="2"/>
  <c r="I138" i="2"/>
  <c r="J138" i="2"/>
  <c r="K138" i="2"/>
  <c r="L138" i="2"/>
  <c r="M138" i="2"/>
  <c r="N138" i="2"/>
  <c r="O138" i="2"/>
  <c r="B139" i="2"/>
  <c r="C139" i="2"/>
  <c r="D139" i="2"/>
  <c r="E139" i="2"/>
  <c r="F139" i="2"/>
  <c r="G139" i="2"/>
  <c r="H139" i="2"/>
  <c r="I139" i="2"/>
  <c r="J139" i="2"/>
  <c r="K139" i="2"/>
  <c r="L139" i="2"/>
  <c r="M139" i="2"/>
  <c r="N139" i="2"/>
  <c r="O139" i="2"/>
  <c r="B581" i="2"/>
  <c r="C581" i="2"/>
  <c r="D581" i="2"/>
  <c r="E581" i="2"/>
  <c r="F581" i="2"/>
  <c r="G581" i="2"/>
  <c r="H581" i="2"/>
  <c r="I581" i="2"/>
  <c r="J581" i="2"/>
  <c r="K581" i="2"/>
  <c r="L581" i="2"/>
  <c r="M581" i="2"/>
  <c r="N581" i="2"/>
  <c r="O581" i="2"/>
  <c r="B1123" i="2"/>
  <c r="C1123" i="2"/>
  <c r="D1123" i="2"/>
  <c r="E1123" i="2"/>
  <c r="F1123" i="2"/>
  <c r="G1123" i="2"/>
  <c r="H1123" i="2"/>
  <c r="I1123" i="2"/>
  <c r="J1123" i="2"/>
  <c r="K1123" i="2"/>
  <c r="L1123" i="2"/>
  <c r="M1123" i="2"/>
  <c r="N1123" i="2"/>
  <c r="O1123" i="2"/>
  <c r="B140" i="2"/>
  <c r="C140" i="2"/>
  <c r="D140" i="2"/>
  <c r="E140" i="2"/>
  <c r="F140" i="2"/>
  <c r="G140" i="2"/>
  <c r="H140" i="2"/>
  <c r="I140" i="2"/>
  <c r="J140" i="2"/>
  <c r="K140" i="2"/>
  <c r="L140" i="2"/>
  <c r="M140" i="2"/>
  <c r="N140" i="2"/>
  <c r="O140" i="2"/>
  <c r="B141" i="2"/>
  <c r="C141" i="2"/>
  <c r="D141" i="2"/>
  <c r="E141" i="2"/>
  <c r="F141" i="2"/>
  <c r="G141" i="2"/>
  <c r="H141" i="2"/>
  <c r="I141" i="2"/>
  <c r="J141" i="2"/>
  <c r="K141" i="2"/>
  <c r="L141" i="2"/>
  <c r="M141" i="2"/>
  <c r="N141" i="2"/>
  <c r="O141" i="2"/>
  <c r="B224" i="2"/>
  <c r="C224" i="2"/>
  <c r="D224" i="2"/>
  <c r="E224" i="2"/>
  <c r="F224" i="2"/>
  <c r="G224" i="2"/>
  <c r="H224" i="2"/>
  <c r="I224" i="2"/>
  <c r="J224" i="2"/>
  <c r="K224" i="2"/>
  <c r="L224" i="2"/>
  <c r="M224" i="2"/>
  <c r="N224" i="2"/>
  <c r="O224" i="2"/>
  <c r="AB3" i="2"/>
  <c r="AB2" i="2"/>
  <c r="AB92" i="2"/>
  <c r="AB4" i="2"/>
  <c r="AB19" i="2"/>
  <c r="AB30" i="2"/>
  <c r="AB20" i="2"/>
  <c r="AB9" i="2"/>
  <c r="AB32" i="2"/>
  <c r="AB6" i="2"/>
  <c r="AB17" i="2"/>
  <c r="AB78" i="2"/>
  <c r="AB90" i="2"/>
  <c r="AB69" i="2"/>
  <c r="AB73" i="2"/>
  <c r="AB95" i="2"/>
  <c r="AB88" i="2"/>
  <c r="AB87" i="2"/>
  <c r="AB23" i="2"/>
  <c r="AB119" i="2"/>
  <c r="AB8" i="2"/>
  <c r="AB114" i="2"/>
  <c r="AB106" i="2"/>
  <c r="AB94" i="2"/>
  <c r="AB13" i="2"/>
  <c r="AB86" i="2"/>
  <c r="AB25" i="2"/>
  <c r="AB11" i="2"/>
  <c r="AB29" i="2"/>
  <c r="AB97" i="2"/>
  <c r="AB12" i="2"/>
  <c r="AB122" i="2"/>
  <c r="AB33" i="2"/>
  <c r="AB26" i="2"/>
  <c r="AB28" i="2"/>
  <c r="AB24" i="2"/>
  <c r="AB74" i="2"/>
  <c r="AB10" i="2"/>
  <c r="AB121" i="2"/>
  <c r="AB27" i="2"/>
  <c r="AB76" i="2"/>
  <c r="AB80" i="2"/>
  <c r="AB118" i="2"/>
  <c r="AB70" i="2"/>
  <c r="AB18" i="2"/>
  <c r="AB116" i="2"/>
  <c r="AB79" i="2"/>
  <c r="AB120" i="2"/>
  <c r="AB117" i="2"/>
  <c r="AB75" i="2"/>
  <c r="AB99" i="2"/>
  <c r="AB34" i="2"/>
  <c r="AB89" i="2"/>
  <c r="AB112" i="2"/>
  <c r="AB7" i="2"/>
  <c r="AB82" i="2"/>
  <c r="AB111" i="2"/>
  <c r="AB91" i="2"/>
  <c r="AB98" i="2"/>
  <c r="AB85" i="2"/>
  <c r="AB84" i="2"/>
  <c r="AB113" i="2"/>
  <c r="AB108" i="2"/>
  <c r="AB115" i="2"/>
  <c r="AB71" i="2"/>
  <c r="AB104" i="2"/>
  <c r="AB105" i="2"/>
  <c r="AB100" i="2"/>
  <c r="AB21" i="2"/>
  <c r="AB15" i="2"/>
  <c r="AB31" i="2"/>
  <c r="AB72" i="2"/>
  <c r="AB103" i="2"/>
  <c r="AB77" i="2"/>
  <c r="AB93" i="2"/>
  <c r="AB16" i="2"/>
  <c r="AB14" i="2"/>
  <c r="AB110" i="2"/>
  <c r="AB107" i="2"/>
  <c r="AB22" i="2"/>
  <c r="AB102" i="2"/>
  <c r="AB81" i="2"/>
  <c r="AB96" i="2"/>
  <c r="AB83" i="2"/>
  <c r="AB109" i="2"/>
  <c r="AB101" i="2"/>
  <c r="AB449" i="2"/>
  <c r="AB413" i="2"/>
  <c r="AB161" i="2"/>
  <c r="AB310" i="2"/>
  <c r="AB1375" i="2"/>
  <c r="AB331" i="2"/>
  <c r="AB260" i="2"/>
  <c r="AB389" i="2"/>
  <c r="AB164" i="2"/>
  <c r="AB548" i="2"/>
  <c r="AB264" i="2"/>
  <c r="AB516" i="2"/>
  <c r="AB1145" i="2"/>
  <c r="AB417" i="2"/>
  <c r="AB935" i="2"/>
  <c r="AB236" i="2"/>
  <c r="AB499" i="2"/>
  <c r="AB778" i="2"/>
  <c r="AB615" i="2"/>
  <c r="AB420" i="2"/>
  <c r="AB480" i="2"/>
  <c r="AB312" i="2"/>
  <c r="AB50" i="2"/>
  <c r="AB1364" i="2"/>
  <c r="AB1183" i="2"/>
  <c r="AB546" i="2"/>
  <c r="AB396" i="2"/>
  <c r="AB49" i="2"/>
  <c r="AB216" i="2"/>
  <c r="AB692" i="2"/>
  <c r="AB325" i="2"/>
  <c r="AB649" i="2"/>
  <c r="AB181" i="2"/>
  <c r="AB512" i="2"/>
  <c r="AB477" i="2"/>
  <c r="AB1257" i="2"/>
  <c r="AB259" i="2"/>
  <c r="AB685" i="2"/>
  <c r="AB156" i="2"/>
  <c r="AB421" i="2"/>
  <c r="AB397" i="2"/>
  <c r="AB680" i="2"/>
  <c r="AB223" i="2"/>
  <c r="AB215" i="2"/>
  <c r="AB39" i="2"/>
  <c r="AB200" i="2"/>
  <c r="AB47" i="2"/>
  <c r="AB993" i="2"/>
  <c r="AB493" i="2"/>
  <c r="AB697" i="2"/>
  <c r="AB933" i="2"/>
  <c r="AB964" i="2"/>
  <c r="AB238" i="2"/>
  <c r="AB1279" i="2"/>
  <c r="AB40" i="2"/>
  <c r="AB220" i="2"/>
  <c r="AB179" i="2"/>
  <c r="AB243" i="2"/>
  <c r="AB1292" i="2"/>
  <c r="AB734" i="2"/>
  <c r="AB840" i="2"/>
  <c r="AB248" i="2"/>
  <c r="AB198" i="2"/>
  <c r="AB337" i="2"/>
  <c r="AB203" i="2"/>
  <c r="AB759" i="2"/>
  <c r="AB751" i="2"/>
  <c r="AB586" i="2"/>
  <c r="AB827" i="2"/>
  <c r="AB233" i="2"/>
  <c r="AB439" i="2"/>
  <c r="AB406" i="2"/>
  <c r="AB501" i="2"/>
  <c r="AB737" i="2"/>
  <c r="AB403" i="2"/>
  <c r="AB556" i="2"/>
  <c r="AB279" i="2"/>
  <c r="AB1197" i="2"/>
  <c r="AB1138" i="2"/>
  <c r="AB511" i="2"/>
  <c r="AB719" i="2"/>
  <c r="AB526" i="2"/>
  <c r="AB281" i="2"/>
  <c r="AB190" i="2"/>
  <c r="AB46" i="2"/>
  <c r="AB62" i="2"/>
  <c r="AB643" i="2"/>
  <c r="AB249" i="2"/>
  <c r="AB186" i="2"/>
  <c r="AB682" i="2"/>
  <c r="AB60" i="2"/>
  <c r="AB357" i="2"/>
  <c r="AB351" i="2"/>
  <c r="AB253" i="2"/>
  <c r="AB226" i="2"/>
  <c r="AB462" i="2"/>
  <c r="AB41" i="2"/>
  <c r="AB173" i="2"/>
  <c r="AB593" i="2"/>
  <c r="AB369" i="2"/>
  <c r="AB698" i="2"/>
  <c r="AB446" i="2"/>
  <c r="AB908" i="2"/>
  <c r="AB1091" i="2"/>
  <c r="AB963" i="2"/>
  <c r="AB153" i="2"/>
  <c r="AB772" i="2"/>
  <c r="AB170" i="2"/>
  <c r="AB263" i="2"/>
  <c r="AB321" i="2"/>
  <c r="AB801" i="2"/>
  <c r="AB333" i="2"/>
  <c r="AB178" i="2"/>
  <c r="AB318" i="2"/>
  <c r="AB911" i="2"/>
  <c r="AB271" i="2"/>
  <c r="AB1117" i="2"/>
  <c r="AB1349" i="2"/>
  <c r="AB542" i="2"/>
  <c r="AB365" i="2"/>
  <c r="AB470" i="2"/>
  <c r="AB889" i="2"/>
  <c r="AB180" i="2"/>
  <c r="AB212" i="2"/>
  <c r="AB464" i="2"/>
  <c r="AB176" i="2"/>
  <c r="AB829" i="2"/>
  <c r="AB232" i="2"/>
  <c r="AB340" i="2"/>
  <c r="AB219" i="2"/>
  <c r="AB467" i="2"/>
  <c r="AB1311" i="2"/>
  <c r="AB618" i="2"/>
  <c r="AB798" i="2"/>
  <c r="AB123" i="2"/>
  <c r="AB746" i="2"/>
  <c r="AB124" i="2"/>
  <c r="AB376" i="2"/>
  <c r="AB1239" i="2"/>
  <c r="AB408" i="2"/>
  <c r="AB344" i="2"/>
  <c r="AB125" i="2"/>
  <c r="AB676" i="2"/>
  <c r="AB557" i="2"/>
  <c r="AB497" i="2"/>
  <c r="AB440" i="2"/>
  <c r="AB683" i="2"/>
  <c r="AB307" i="2"/>
  <c r="AB42" i="2"/>
  <c r="AB314" i="2"/>
  <c r="AB171" i="2"/>
  <c r="AB288" i="2"/>
  <c r="AB655" i="2"/>
  <c r="AB811" i="2"/>
  <c r="AB579" i="2"/>
  <c r="AB1028" i="2"/>
  <c r="AB177" i="2"/>
  <c r="AB163" i="2"/>
  <c r="AB350" i="2"/>
  <c r="AB1046" i="2"/>
  <c r="AB821" i="2"/>
  <c r="AB956" i="2"/>
  <c r="AB465" i="2"/>
  <c r="AB722" i="2"/>
  <c r="AB126" i="2"/>
  <c r="AB159" i="2"/>
  <c r="AB639" i="2"/>
  <c r="AB951" i="2"/>
  <c r="AB828" i="2"/>
  <c r="AB305" i="2"/>
  <c r="AB174" i="2"/>
  <c r="AB1096" i="2"/>
  <c r="AB872" i="2"/>
  <c r="AB776" i="2"/>
  <c r="AB127" i="2"/>
  <c r="AB1050" i="2"/>
  <c r="AB855" i="2"/>
  <c r="AB192" i="2"/>
  <c r="AB221" i="2"/>
  <c r="AB946" i="2"/>
  <c r="AB756" i="2"/>
  <c r="AB620" i="2"/>
  <c r="AB187" i="2"/>
  <c r="AB275" i="2"/>
  <c r="AB378" i="2"/>
  <c r="AB1321" i="2"/>
  <c r="AB399" i="2"/>
  <c r="AB835" i="2"/>
  <c r="AB923" i="2"/>
  <c r="AB452" i="2"/>
  <c r="AB463" i="2"/>
  <c r="AB128" i="2"/>
  <c r="AB1125" i="2"/>
  <c r="AB1086" i="2"/>
  <c r="AB585" i="2"/>
  <c r="AB400" i="2"/>
  <c r="AB485" i="2"/>
  <c r="AB1076" i="2"/>
  <c r="AB820" i="2"/>
  <c r="AB269" i="2"/>
  <c r="AB1332" i="2"/>
  <c r="AB382" i="2"/>
  <c r="AB1261" i="2"/>
  <c r="AB732" i="2"/>
  <c r="AB1060" i="2"/>
  <c r="AB411" i="2"/>
  <c r="AB430" i="2"/>
  <c r="AB1137" i="2"/>
  <c r="AB624" i="2"/>
  <c r="AB1216" i="2"/>
  <c r="AB961" i="2"/>
  <c r="AB937" i="2"/>
  <c r="AB392" i="2"/>
  <c r="AB506" i="2"/>
  <c r="AB883" i="2"/>
  <c r="AB353" i="2"/>
  <c r="AB955" i="2"/>
  <c r="AB182" i="2"/>
  <c r="AB1075" i="2"/>
  <c r="AB458" i="2"/>
  <c r="AB563" i="2"/>
  <c r="AB175" i="2"/>
  <c r="AB1243" i="2"/>
  <c r="AB783" i="2"/>
  <c r="AB1358" i="2"/>
  <c r="AB1108" i="2"/>
  <c r="AB1165" i="2"/>
  <c r="AB254" i="2"/>
  <c r="AB241" i="2"/>
  <c r="AB562" i="2"/>
  <c r="AB870" i="2"/>
  <c r="AB381" i="2"/>
  <c r="AB925" i="2"/>
  <c r="AB1288" i="2"/>
  <c r="AB600" i="2"/>
  <c r="AB982" i="2"/>
  <c r="AB1009" i="2"/>
  <c r="AB1062" i="2"/>
  <c r="AB831" i="2"/>
  <c r="AB750" i="2"/>
  <c r="AB1241" i="2"/>
  <c r="AB432" i="2"/>
  <c r="AB256" i="2"/>
  <c r="AB631" i="2"/>
  <c r="AB584" i="2"/>
  <c r="AB1365" i="2"/>
  <c r="AB1079" i="2"/>
  <c r="AB405" i="2"/>
  <c r="AB488" i="2"/>
  <c r="AB603" i="2"/>
  <c r="AB59" i="2"/>
  <c r="AB300" i="2"/>
  <c r="AB361" i="2"/>
  <c r="AB569" i="2"/>
  <c r="AB595" i="2"/>
  <c r="AB250" i="2"/>
  <c r="AB514" i="2"/>
  <c r="AB932" i="2"/>
  <c r="AB691" i="2"/>
  <c r="AB162" i="2"/>
  <c r="AB598" i="2"/>
  <c r="AB196" i="2"/>
  <c r="AB204" i="2"/>
  <c r="AB214" i="2"/>
  <c r="AB374" i="2"/>
  <c r="AB472" i="2"/>
  <c r="AB1129" i="2"/>
  <c r="AB1085" i="2"/>
  <c r="AB383" i="2"/>
  <c r="AB461" i="2"/>
  <c r="AB416" i="2"/>
  <c r="AB237" i="2"/>
  <c r="AB791" i="2"/>
  <c r="AB1021" i="2"/>
  <c r="AB211" i="2"/>
  <c r="AB129" i="2"/>
  <c r="AB402" i="2"/>
  <c r="AB774" i="2"/>
  <c r="AB645" i="2"/>
  <c r="AB625" i="2"/>
  <c r="AB805" i="2"/>
  <c r="AB426" i="2"/>
  <c r="AB608" i="2"/>
  <c r="AB795" i="2"/>
  <c r="AB1205" i="2"/>
  <c r="AB674" i="2"/>
  <c r="AB901" i="2"/>
  <c r="AB1019" i="2"/>
  <c r="AB1277" i="2"/>
  <c r="AB695" i="2"/>
  <c r="AB1192" i="2"/>
  <c r="AB611" i="2"/>
  <c r="AB1191" i="2"/>
  <c r="AB830" i="2"/>
  <c r="AB217" i="2"/>
  <c r="AB699" i="2"/>
  <c r="AB451" i="2"/>
  <c r="AB349" i="2"/>
  <c r="AB169" i="2"/>
  <c r="AB571" i="2"/>
  <c r="AB1273" i="2"/>
  <c r="AB284" i="2"/>
  <c r="AB64" i="2"/>
  <c r="AB1003" i="2"/>
  <c r="AB789" i="2"/>
  <c r="AB67" i="2"/>
  <c r="AB239" i="2"/>
  <c r="AB553" i="2"/>
  <c r="AB398" i="2"/>
  <c r="AB572" i="2"/>
  <c r="AB401" i="2"/>
  <c r="AB1246" i="2"/>
  <c r="AB544" i="2"/>
  <c r="AB358" i="2"/>
  <c r="AB273" i="2"/>
  <c r="AB652" i="2"/>
  <c r="AB710" i="2"/>
  <c r="AB1253" i="2"/>
  <c r="AB208" i="2"/>
  <c r="AB1194" i="2"/>
  <c r="AB1161" i="2"/>
  <c r="AB425" i="2"/>
  <c r="AB1058" i="2"/>
  <c r="AB202" i="2"/>
  <c r="AB447" i="2"/>
  <c r="AB496" i="2"/>
  <c r="AB188" i="2"/>
  <c r="AB763" i="2"/>
  <c r="AB1220" i="2"/>
  <c r="AB422" i="2"/>
  <c r="AB443" i="2"/>
  <c r="AB354" i="2"/>
  <c r="AB37" i="2"/>
  <c r="AB1198" i="2"/>
  <c r="AB1144" i="2"/>
  <c r="AB853" i="2"/>
  <c r="AB671" i="2"/>
  <c r="AB622" i="2"/>
  <c r="AB1218" i="2"/>
  <c r="AB939" i="2"/>
  <c r="AB194" i="2"/>
  <c r="AB749" i="2"/>
  <c r="AB158" i="2"/>
  <c r="AB1275" i="2"/>
  <c r="AB210" i="2"/>
  <c r="AB1193" i="2"/>
  <c r="AB1111" i="2"/>
  <c r="AB838" i="2"/>
  <c r="AB235" i="2"/>
  <c r="AB255" i="2"/>
  <c r="AB359" i="2"/>
  <c r="AB327" i="2"/>
  <c r="AB130" i="2"/>
  <c r="AB283" i="2"/>
  <c r="AB329" i="2"/>
  <c r="AB412" i="2"/>
  <c r="AB348" i="2"/>
  <c r="AB1030" i="2"/>
  <c r="AB530" i="2"/>
  <c r="AB1343" i="2"/>
  <c r="AB803" i="2"/>
  <c r="AB914" i="2"/>
  <c r="AB1278" i="2"/>
  <c r="AB630" i="2"/>
  <c r="AB131" i="2"/>
  <c r="AB224" i="2"/>
  <c r="AB1123" i="2"/>
  <c r="AB133" i="2"/>
  <c r="AB137" i="2"/>
  <c r="AB136" i="2"/>
  <c r="AB134" i="2"/>
  <c r="AB138" i="2"/>
  <c r="AB135" i="2"/>
  <c r="AB478" i="2"/>
  <c r="AB139" i="2"/>
  <c r="AB141" i="2"/>
  <c r="AB818" i="2"/>
  <c r="AB132" i="2"/>
  <c r="AB140" i="2"/>
  <c r="AB272" i="2"/>
  <c r="AB581" i="2"/>
  <c r="AB444" i="2"/>
  <c r="AB1120" i="2"/>
  <c r="AB455" i="2"/>
  <c r="AB720" i="2"/>
  <c r="AB1016" i="2"/>
  <c r="AB1227" i="2"/>
  <c r="AB1185" i="2"/>
  <c r="AB648" i="2"/>
  <c r="AB297" i="2"/>
  <c r="AB160" i="2"/>
  <c r="AB549" i="2"/>
  <c r="AB602" i="2"/>
  <c r="AB877" i="2"/>
  <c r="AB1042" i="2"/>
  <c r="AB1012" i="2"/>
  <c r="AB1378" i="2"/>
  <c r="AB298" i="2"/>
  <c r="AB1018" i="2"/>
  <c r="AB1328" i="2"/>
  <c r="AB1131" i="2"/>
  <c r="AB942" i="2"/>
  <c r="AB1090" i="2"/>
  <c r="AB540" i="2"/>
  <c r="AB54" i="2"/>
  <c r="AB494" i="2"/>
  <c r="AB38" i="2"/>
  <c r="AB438" i="2"/>
  <c r="AB1228" i="2"/>
  <c r="AB1119" i="2"/>
  <c r="AB303" i="2"/>
  <c r="AB873" i="2"/>
  <c r="AB808" i="2"/>
  <c r="AB1071" i="2"/>
  <c r="AB319" i="2"/>
  <c r="AB1040" i="2"/>
  <c r="AB1340" i="2"/>
  <c r="AB561" i="2"/>
  <c r="AB1186" i="2"/>
  <c r="AB633" i="2"/>
  <c r="AB979" i="2"/>
  <c r="AB675" i="2"/>
  <c r="AB315" i="2"/>
  <c r="AB282" i="2"/>
  <c r="AB371" i="2"/>
  <c r="AB207" i="2"/>
  <c r="AB302" i="2"/>
  <c r="AB424" i="2"/>
  <c r="AB44" i="2"/>
  <c r="AB334" i="2"/>
  <c r="AB335" i="2"/>
  <c r="AB43" i="2"/>
  <c r="AB850" i="2"/>
  <c r="AB479" i="2"/>
  <c r="AB634" i="2"/>
  <c r="AB1187" i="2"/>
  <c r="AB731" i="2"/>
  <c r="AB591" i="2"/>
  <c r="AB518" i="2"/>
  <c r="AB1336" i="2"/>
  <c r="AB1237" i="2"/>
  <c r="AB762" i="2"/>
  <c r="AB1147" i="2"/>
  <c r="AB1283" i="2"/>
  <c r="AB836" i="2"/>
  <c r="AB68" i="2"/>
  <c r="AB701" i="2"/>
  <c r="AB913" i="2"/>
  <c r="AB1150" i="2"/>
  <c r="AB1344" i="2"/>
  <c r="AB1151" i="2"/>
  <c r="AB787" i="2"/>
  <c r="AB577" i="2"/>
  <c r="AB229" i="2"/>
  <c r="AB958" i="2"/>
  <c r="AB900" i="2"/>
  <c r="AB1289" i="2"/>
  <c r="AB781" i="2"/>
  <c r="AB527" i="2"/>
  <c r="AB707" i="2"/>
  <c r="AB543" i="2"/>
  <c r="AB664" i="2"/>
  <c r="AB51" i="2"/>
  <c r="AB1201" i="2"/>
  <c r="AB295" i="2"/>
  <c r="AB410" i="2"/>
  <c r="AB1303" i="2"/>
  <c r="AB894" i="2"/>
  <c r="AB509" i="2"/>
  <c r="AB227" i="2"/>
  <c r="AB612" i="2"/>
  <c r="AB837" i="2"/>
  <c r="AB296" i="2"/>
  <c r="AB395" i="2"/>
  <c r="AB1264" i="2"/>
  <c r="AB703" i="2"/>
  <c r="AB632" i="2"/>
  <c r="AB1140" i="2"/>
  <c r="AB35" i="2"/>
  <c r="AB172" i="2"/>
  <c r="AB1371" i="2"/>
  <c r="AB1115" i="2"/>
  <c r="AB1208" i="2"/>
  <c r="AB266" i="2"/>
  <c r="AB268" i="2"/>
  <c r="AB142" i="2"/>
  <c r="AB606" i="2"/>
  <c r="AB589" i="2"/>
  <c r="AB456" i="2"/>
  <c r="AB1359" i="2"/>
  <c r="AB690" i="2"/>
  <c r="AB45" i="2"/>
  <c r="AB309" i="2"/>
  <c r="AB972" i="2"/>
  <c r="AB459" i="2"/>
  <c r="AB520" i="2"/>
  <c r="AB864" i="2"/>
  <c r="AB931" i="2"/>
  <c r="AB1105" i="2"/>
  <c r="AB1001" i="2"/>
  <c r="AB713" i="2"/>
  <c r="AB1153" i="2"/>
  <c r="AB502" i="2"/>
  <c r="AB936" i="2"/>
  <c r="AB372" i="2"/>
  <c r="AB1173" i="2"/>
  <c r="AB1242" i="2"/>
  <c r="AB985" i="2"/>
  <c r="AB345" i="2"/>
  <c r="AB927" i="2"/>
  <c r="AB885" i="2"/>
  <c r="AB481" i="2"/>
  <c r="AB230" i="2"/>
  <c r="AB693" i="2"/>
  <c r="AB278" i="2"/>
  <c r="AB702" i="2"/>
  <c r="AB1272" i="2"/>
  <c r="AB1339" i="2"/>
  <c r="AB1325" i="2"/>
  <c r="AB1011" i="2"/>
  <c r="AB280" i="2"/>
  <c r="AB1109" i="2"/>
  <c r="AB363" i="2"/>
  <c r="AB487" i="2"/>
  <c r="AB812" i="2"/>
  <c r="AB1295" i="2"/>
  <c r="AB623" i="2"/>
  <c r="AB231" i="2"/>
  <c r="AB659" i="2"/>
  <c r="AB945" i="2"/>
  <c r="AB1368" i="2"/>
  <c r="AB293" i="2"/>
  <c r="AB627" i="2"/>
  <c r="AB184" i="2"/>
  <c r="AB1110" i="2"/>
  <c r="AB267" i="2"/>
  <c r="AB917" i="2"/>
  <c r="AB704" i="2"/>
  <c r="AB373" i="2"/>
  <c r="AB941" i="2"/>
  <c r="AB427" i="2"/>
  <c r="AB285" i="2"/>
  <c r="AB665" i="2"/>
  <c r="AB1025" i="2"/>
  <c r="AB450" i="2"/>
  <c r="AB274" i="2"/>
  <c r="AB301" i="2"/>
  <c r="AB466" i="2"/>
  <c r="AB535" i="2"/>
  <c r="AB504" i="2"/>
  <c r="AB1347" i="2"/>
  <c r="AB386" i="2"/>
  <c r="AB1032" i="2"/>
  <c r="AB1293" i="2"/>
  <c r="AB1063" i="2"/>
  <c r="AB380" i="2"/>
  <c r="AB959" i="2"/>
  <c r="AB289" i="2"/>
  <c r="AB1254" i="2"/>
  <c r="AB792" i="2"/>
  <c r="AB1322" i="2"/>
  <c r="AB434" i="2"/>
  <c r="AB61" i="2"/>
  <c r="AB328" i="2"/>
  <c r="AB513" i="2"/>
  <c r="AB943" i="2"/>
  <c r="AB832" i="2"/>
  <c r="AB1315" i="2"/>
  <c r="AB56" i="2"/>
  <c r="AB377" i="2"/>
  <c r="AB1244" i="2"/>
  <c r="AB1222" i="2"/>
  <c r="AB36" i="2"/>
  <c r="AB663" i="2"/>
  <c r="AB860" i="2"/>
  <c r="AB868" i="2"/>
  <c r="AB578" i="2"/>
  <c r="AB735" i="2"/>
  <c r="AB629" i="2"/>
  <c r="AB201" i="2"/>
  <c r="AB559" i="2"/>
  <c r="AB534" i="2"/>
  <c r="AB1296" i="2"/>
  <c r="AB1053" i="2"/>
  <c r="AB799" i="2"/>
  <c r="AB558" i="2"/>
  <c r="AB1263" i="2"/>
  <c r="AB1225" i="2"/>
  <c r="AB1235" i="2"/>
  <c r="AB1002" i="2"/>
  <c r="AB1049" i="2"/>
  <c r="AB547" i="2"/>
  <c r="AB206" i="2"/>
  <c r="AB407" i="2"/>
  <c r="AB635" i="2"/>
  <c r="AB775" i="2"/>
  <c r="AB143" i="2"/>
  <c r="AB930" i="2"/>
  <c r="AB404" i="2"/>
  <c r="AB884" i="2"/>
  <c r="AB741" i="2"/>
  <c r="AB437" i="2"/>
  <c r="AB862" i="2"/>
  <c r="AB815" i="2"/>
  <c r="AB687" i="2"/>
  <c r="AB607" i="2"/>
  <c r="AB758" i="2"/>
  <c r="AB575" i="2"/>
  <c r="AB1285" i="2"/>
  <c r="AB1074" i="2"/>
  <c r="AB610" i="2"/>
  <c r="AB638" i="2"/>
  <c r="AB495" i="2"/>
  <c r="AB583" i="2"/>
  <c r="AB1314" i="2"/>
  <c r="AB1290" i="2"/>
  <c r="AB686" i="2"/>
  <c r="AB920" i="2"/>
  <c r="AB155" i="2"/>
  <c r="AB879" i="2"/>
  <c r="AB1280" i="2"/>
  <c r="AB536" i="2"/>
  <c r="AB1118" i="2"/>
  <c r="AB976" i="2"/>
  <c r="AB823" i="2"/>
  <c r="AB1302" i="2"/>
  <c r="AB265" i="2"/>
  <c r="AB869" i="2"/>
  <c r="AB454" i="2"/>
  <c r="AB767" i="2"/>
  <c r="AB705" i="2"/>
  <c r="AB874" i="2"/>
  <c r="AB861" i="2"/>
  <c r="AB474" i="2"/>
  <c r="AB800" i="2"/>
  <c r="AB1008" i="2"/>
  <c r="AB1310" i="2"/>
  <c r="AB492" i="2"/>
  <c r="AB1116" i="2"/>
  <c r="AB816" i="2"/>
  <c r="AB270" i="2"/>
  <c r="AB809" i="2"/>
  <c r="AB564" i="2"/>
  <c r="AB390" i="2"/>
  <c r="AB1276" i="2"/>
  <c r="AB550" i="2"/>
  <c r="AB242" i="2"/>
  <c r="AB323" i="2"/>
  <c r="AB1329" i="2"/>
  <c r="AB1316" i="2"/>
  <c r="AB646" i="2"/>
  <c r="AB859" i="2"/>
  <c r="AB1207" i="2"/>
  <c r="AB910" i="2"/>
  <c r="AB604" i="2"/>
  <c r="AB938" i="2"/>
  <c r="AB1212" i="2"/>
  <c r="AB852" i="2"/>
  <c r="AB317" i="2"/>
  <c r="AB1200" i="2"/>
  <c r="AB1353" i="2"/>
  <c r="AB1362" i="2"/>
  <c r="AB251" i="2"/>
  <c r="AB568" i="2"/>
  <c r="AB1004" i="2"/>
  <c r="AB1234" i="2"/>
  <c r="AB969" i="2"/>
  <c r="AB777" i="2"/>
  <c r="AB744" i="2"/>
  <c r="AB1084" i="2"/>
  <c r="AB903" i="2"/>
  <c r="AB662" i="2"/>
  <c r="AB764" i="2"/>
  <c r="AB594" i="2"/>
  <c r="AB962" i="2"/>
  <c r="AB157" i="2"/>
  <c r="AB503" i="2"/>
  <c r="AB582" i="2"/>
  <c r="AB745" i="2"/>
  <c r="AB368" i="2"/>
  <c r="AB292" i="2"/>
  <c r="AB294" i="2"/>
  <c r="AB990" i="2"/>
  <c r="AB947" i="2"/>
  <c r="AB166" i="2"/>
  <c r="AB858" i="2"/>
  <c r="AB747" i="2"/>
  <c r="AB299" i="2"/>
  <c r="AB326" i="2"/>
  <c r="AB847" i="2"/>
  <c r="AB754" i="2"/>
  <c r="AB429" i="2"/>
  <c r="AB999" i="2"/>
  <c r="AB978" i="2"/>
  <c r="AB1104" i="2"/>
  <c r="AB871" i="2"/>
  <c r="AB576" i="2"/>
  <c r="AB897" i="2"/>
  <c r="AB391" i="2"/>
  <c r="AB919" i="2"/>
  <c r="AB448" i="2"/>
  <c r="AB640" i="2"/>
  <c r="AB736" i="2"/>
  <c r="AB1333" i="2"/>
  <c r="AB716" i="2"/>
  <c r="AB1152" i="2"/>
  <c r="AB727" i="2"/>
  <c r="AB533" i="2"/>
  <c r="AB360" i="2"/>
  <c r="AB1136" i="2"/>
  <c r="AB341" i="2"/>
  <c r="AB813" i="2"/>
  <c r="AB521" i="2"/>
  <c r="AB65" i="2"/>
  <c r="AB922" i="2"/>
  <c r="AB370" i="2"/>
  <c r="AB1338" i="2"/>
  <c r="AB944" i="2"/>
  <c r="AB817" i="2"/>
  <c r="AB1113" i="2"/>
  <c r="AB904" i="2"/>
  <c r="AB1061" i="2"/>
  <c r="AB636" i="2"/>
  <c r="AB1369" i="2"/>
  <c r="AB1224" i="2"/>
  <c r="AB1093" i="2"/>
  <c r="AB637" i="2"/>
  <c r="AB436" i="2"/>
  <c r="AB573" i="2"/>
  <c r="AB1098" i="2"/>
  <c r="AB66" i="2"/>
  <c r="AB661" i="2"/>
  <c r="AB760" i="2"/>
  <c r="AB1260" i="2"/>
  <c r="AB580" i="2"/>
  <c r="AB1334" i="2"/>
  <c r="AB441" i="2"/>
  <c r="AB183" i="2"/>
  <c r="AB644" i="2"/>
  <c r="AB1374" i="2"/>
  <c r="AB924" i="2"/>
  <c r="AB490" i="2"/>
  <c r="AB1072" i="2"/>
  <c r="AB505" i="2"/>
  <c r="AB865" i="2"/>
  <c r="AB468" i="2"/>
  <c r="AB1031" i="2"/>
  <c r="AB587" i="2"/>
  <c r="AB1101" i="2"/>
  <c r="AB1148" i="2"/>
  <c r="AB1221" i="2"/>
  <c r="AB324" i="2"/>
  <c r="AB144" i="2"/>
  <c r="AB881" i="2"/>
  <c r="AB668" i="2"/>
  <c r="AB681" i="2"/>
  <c r="AB992" i="2"/>
  <c r="AB650" i="2"/>
  <c r="AB1379" i="2"/>
  <c r="AB1092" i="2"/>
  <c r="AB442" i="2"/>
  <c r="AB856" i="2"/>
  <c r="AB967" i="2"/>
  <c r="AB519" i="2"/>
  <c r="AB240" i="2"/>
  <c r="AB723" i="2"/>
  <c r="AB653" i="2"/>
  <c r="AB1230" i="2"/>
  <c r="AB588" i="2"/>
  <c r="AB1360" i="2"/>
  <c r="AB971" i="2"/>
  <c r="AB545" i="2"/>
  <c r="AB195" i="2"/>
  <c r="AB554" i="2"/>
  <c r="AB1087" i="2"/>
  <c r="AB491" i="2"/>
  <c r="AB1259" i="2"/>
  <c r="AB843" i="2"/>
  <c r="AB991" i="2"/>
  <c r="AB539" i="2"/>
  <c r="AB1236" i="2"/>
  <c r="AB729" i="2"/>
  <c r="AB222" i="2"/>
  <c r="AB844" i="2"/>
  <c r="AB848" i="2"/>
  <c r="AB839" i="2"/>
  <c r="AB469" i="2"/>
  <c r="AB950" i="2"/>
  <c r="AB1133" i="2"/>
  <c r="AB1081" i="2"/>
  <c r="AB1057" i="2"/>
  <c r="AB657" i="2"/>
  <c r="AB1351" i="2"/>
  <c r="AB997" i="2"/>
  <c r="AB517" i="2"/>
  <c r="AB453" i="2"/>
  <c r="AB385" i="2"/>
  <c r="AB909" i="2"/>
  <c r="AB952" i="2"/>
  <c r="AB1094" i="2"/>
  <c r="AB761" i="2"/>
  <c r="AB409" i="2"/>
  <c r="AB1029" i="2"/>
  <c r="AB524" i="2"/>
  <c r="AB1352" i="2"/>
  <c r="AB669" i="2"/>
  <c r="AB700" i="2"/>
  <c r="AB887" i="2"/>
  <c r="AB916" i="2"/>
  <c r="AB515" i="2"/>
  <c r="AB52" i="2"/>
  <c r="AB460" i="2"/>
  <c r="AB508" i="2"/>
  <c r="AB628" i="2"/>
  <c r="AB555" i="2"/>
  <c r="AB1000" i="2"/>
  <c r="AB145" i="2"/>
  <c r="AB696" i="2"/>
  <c r="AB1036" i="2"/>
  <c r="AB322" i="2"/>
  <c r="AB168" i="2"/>
  <c r="AB146" i="2"/>
  <c r="AB523" i="2"/>
  <c r="AB1066" i="2"/>
  <c r="AB1020" i="2"/>
  <c r="AB1141" i="2"/>
  <c r="AB1059" i="2"/>
  <c r="AB975" i="2"/>
  <c r="AB346" i="2"/>
  <c r="AB1357" i="2"/>
  <c r="AB473" i="2"/>
  <c r="AB921" i="2"/>
  <c r="AB614" i="2"/>
  <c r="AB757" i="2"/>
  <c r="AB1281" i="2"/>
  <c r="AB995" i="2"/>
  <c r="AB651" i="2"/>
  <c r="AB597" i="2"/>
  <c r="AB1006" i="2"/>
  <c r="AB642" i="2"/>
  <c r="AB983" i="2"/>
  <c r="AB1282" i="2"/>
  <c r="AB621" i="2"/>
  <c r="AB532" i="2"/>
  <c r="AB1331" i="2"/>
  <c r="AB1258" i="2"/>
  <c r="AB841" i="2"/>
  <c r="AB332" i="2"/>
  <c r="AB733" i="2"/>
  <c r="AB336" i="2"/>
  <c r="AB498" i="2"/>
  <c r="AB366" i="2"/>
  <c r="AB814" i="2"/>
  <c r="AB541" i="2"/>
  <c r="AB673" i="2"/>
  <c r="AB797" i="2"/>
  <c r="AB876" i="2"/>
  <c r="AB779" i="2"/>
  <c r="AB1202" i="2"/>
  <c r="AB949" i="2"/>
  <c r="AB565" i="2"/>
  <c r="AB388" i="2"/>
  <c r="AB1217" i="2"/>
  <c r="AB1323" i="2"/>
  <c r="AB1308" i="2"/>
  <c r="AB1232" i="2"/>
  <c r="AB1196" i="2"/>
  <c r="AB977" i="2"/>
  <c r="AB1299" i="2"/>
  <c r="AB1037" i="2"/>
  <c r="AB1274" i="2"/>
  <c r="AB605" i="2"/>
  <c r="AB185" i="2"/>
  <c r="AB980" i="2"/>
  <c r="AB906" i="2"/>
  <c r="AB1182" i="2"/>
  <c r="AB743" i="2"/>
  <c r="AB234" i="2"/>
  <c r="AB1214" i="2"/>
  <c r="AB771" i="2"/>
  <c r="AB1337" i="2"/>
  <c r="AB308" i="2"/>
  <c r="AB167" i="2"/>
  <c r="AB1179" i="2"/>
  <c r="AB609" i="2"/>
  <c r="AB1270" i="2"/>
  <c r="AB968" i="2"/>
  <c r="AB304" i="2"/>
  <c r="AB1210" i="2"/>
  <c r="AB679" i="2"/>
  <c r="AB807" i="2"/>
  <c r="AB560" i="2"/>
  <c r="AB753" i="2"/>
  <c r="AB882" i="2"/>
  <c r="AB1271" i="2"/>
  <c r="AB423" i="2"/>
  <c r="AB907" i="2"/>
  <c r="AB1284" i="2"/>
  <c r="AB1045" i="2"/>
  <c r="AB379" i="2"/>
  <c r="AB1376" i="2"/>
  <c r="AB257" i="2"/>
  <c r="AB247" i="2"/>
  <c r="AB912" i="2"/>
  <c r="AB1034" i="2"/>
  <c r="AB1262" i="2"/>
  <c r="AB1014" i="2"/>
  <c r="AB740" i="2"/>
  <c r="AB574" i="2"/>
  <c r="AB616" i="2"/>
  <c r="AB1051" i="2"/>
  <c r="AB728" i="2"/>
  <c r="AB1122" i="2"/>
  <c r="AB1100" i="2"/>
  <c r="AB1354" i="2"/>
  <c r="AB489" i="2"/>
  <c r="AB1127" i="2"/>
  <c r="AB726" i="2"/>
  <c r="AB986" i="2"/>
  <c r="AB1304" i="2"/>
  <c r="AB926" i="2"/>
  <c r="AB1370" i="2"/>
  <c r="AB435" i="2"/>
  <c r="AB567" i="2"/>
  <c r="AB1231" i="2"/>
  <c r="AB712" i="2"/>
  <c r="AB189" i="2"/>
  <c r="AB1167" i="2"/>
  <c r="AB290" i="2"/>
  <c r="AB1044" i="2"/>
  <c r="AB890" i="2"/>
  <c r="AB356" i="2"/>
  <c r="AB1078" i="2"/>
  <c r="AB724" i="2"/>
  <c r="AB313" i="2"/>
  <c r="AB1168" i="2"/>
  <c r="AB457" i="2"/>
  <c r="AB934" i="2"/>
  <c r="AB866" i="2"/>
  <c r="AB893" i="2"/>
  <c r="AB1163" i="2"/>
  <c r="AB225" i="2"/>
  <c r="AB316" i="2"/>
  <c r="AB752" i="2"/>
  <c r="AB825" i="2"/>
  <c r="AB1067" i="2"/>
  <c r="AB154" i="2"/>
  <c r="AB1330" i="2"/>
  <c r="AB689" i="2"/>
  <c r="AB1195" i="2"/>
  <c r="AB819" i="2"/>
  <c r="AB748" i="2"/>
  <c r="AB330" i="2"/>
  <c r="AB1250" i="2"/>
  <c r="AB902" i="2"/>
  <c r="AB886" i="2"/>
  <c r="AB1175" i="2"/>
  <c r="AB475" i="2"/>
  <c r="AB209" i="2"/>
  <c r="AB725" i="2"/>
  <c r="AB311" i="2"/>
  <c r="AB306" i="2"/>
  <c r="AB1162" i="2"/>
  <c r="AB1156" i="2"/>
  <c r="AB1171" i="2"/>
  <c r="AB147" i="2"/>
  <c r="AB1318" i="2"/>
  <c r="AB670" i="2"/>
  <c r="AB1317" i="2"/>
  <c r="AB1160" i="2"/>
  <c r="AB846" i="2"/>
  <c r="AB1064" i="2"/>
  <c r="AB1174" i="2"/>
  <c r="AB984" i="2"/>
  <c r="AB1130" i="2"/>
  <c r="AB788" i="2"/>
  <c r="AB1251" i="2"/>
  <c r="AB414" i="2"/>
  <c r="AB1300" i="2"/>
  <c r="AB666" i="2"/>
  <c r="AB393" i="2"/>
  <c r="AB863" i="2"/>
  <c r="AB522" i="2"/>
  <c r="AB199" i="2"/>
  <c r="AB1301" i="2"/>
  <c r="AB537" i="2"/>
  <c r="AB1320" i="2"/>
  <c r="AB915" i="2"/>
  <c r="AB989" i="2"/>
  <c r="AB1324" i="2"/>
  <c r="AB277" i="2"/>
  <c r="AB1226" i="2"/>
  <c r="AB1203" i="2"/>
  <c r="AB647" i="2"/>
  <c r="AB1180" i="2"/>
  <c r="AB1112" i="2"/>
  <c r="AB599" i="2"/>
  <c r="AB822" i="2"/>
  <c r="AB1142" i="2"/>
  <c r="AB905" i="2"/>
  <c r="AB677" i="2"/>
  <c r="AB1181" i="2"/>
  <c r="AB1099" i="2"/>
  <c r="AB1157" i="2"/>
  <c r="AB1023" i="2"/>
  <c r="AB1035" i="2"/>
  <c r="AB1107" i="2"/>
  <c r="AB433" i="2"/>
  <c r="AB1342" i="2"/>
  <c r="AB1211" i="2"/>
  <c r="AB262" i="2"/>
  <c r="AB510" i="2"/>
  <c r="AB362" i="2"/>
  <c r="AB1106" i="2"/>
  <c r="AB1097" i="2"/>
  <c r="AB528" i="2"/>
  <c r="AB994" i="2"/>
  <c r="AB148" i="2"/>
  <c r="AB538" i="2"/>
  <c r="AB245" i="2"/>
  <c r="AB715" i="2"/>
  <c r="AB419" i="2"/>
  <c r="AB375" i="2"/>
  <c r="AB1233" i="2"/>
  <c r="AB1298" i="2"/>
  <c r="AB1124" i="2"/>
  <c r="AB484" i="2"/>
  <c r="AB525" i="2"/>
  <c r="AB1155" i="2"/>
  <c r="AB193" i="2"/>
  <c r="AB1010" i="2"/>
  <c r="AB244" i="2"/>
  <c r="AB1341" i="2"/>
  <c r="AB1149" i="2"/>
  <c r="AB1238" i="2"/>
  <c r="AB338" i="2"/>
  <c r="AB1188" i="2"/>
  <c r="AB1048" i="2"/>
  <c r="AB1215" i="2"/>
  <c r="AB1268" i="2"/>
  <c r="AB780" i="2"/>
  <c r="AB1065" i="2"/>
  <c r="AB476" i="2"/>
  <c r="AB1026" i="2"/>
  <c r="AB1367" i="2"/>
  <c r="AB1169" i="2"/>
  <c r="AB721" i="2"/>
  <c r="AB149" i="2"/>
  <c r="AB1121" i="2"/>
  <c r="AB1213" i="2"/>
  <c r="AB1199" i="2"/>
  <c r="AB246" i="2"/>
  <c r="AB1377" i="2"/>
  <c r="AB1327" i="2"/>
  <c r="AB996" i="2"/>
  <c r="AB150" i="2"/>
  <c r="AB428" i="2"/>
  <c r="AB1189" i="2"/>
  <c r="AB1041" i="2"/>
  <c r="AB694" i="2"/>
  <c r="AB1043" i="2"/>
  <c r="AB810" i="2"/>
  <c r="AB1095" i="2"/>
  <c r="AB1319" i="2"/>
  <c r="AB1265" i="2"/>
  <c r="AB529" i="2"/>
  <c r="AB714" i="2"/>
  <c r="AB867" i="2"/>
  <c r="AB551" i="2"/>
  <c r="AB1052" i="2"/>
  <c r="AB367" i="2"/>
  <c r="AB672" i="2"/>
  <c r="AB566" i="2"/>
  <c r="AB738" i="2"/>
  <c r="AB1372" i="2"/>
  <c r="AB785" i="2"/>
  <c r="AB770" i="2"/>
  <c r="AB58" i="2"/>
  <c r="AB276" i="2"/>
  <c r="AB1356" i="2"/>
  <c r="AB1128" i="2"/>
  <c r="AB486" i="2"/>
  <c r="AB806" i="2"/>
  <c r="AB1229" i="2"/>
  <c r="AB552" i="2"/>
  <c r="AB1073" i="2"/>
  <c r="AB53" i="2"/>
  <c r="AB291" i="2"/>
  <c r="AB151" i="2"/>
  <c r="AB660" i="2"/>
  <c r="AB766" i="2"/>
  <c r="AB854" i="2"/>
  <c r="AB769" i="2"/>
  <c r="AB1007" i="2"/>
  <c r="AB706" i="2"/>
  <c r="AB888" i="2"/>
  <c r="AB1291" i="2"/>
  <c r="AB1088" i="2"/>
  <c r="AB998" i="2"/>
  <c r="AB1223" i="2"/>
  <c r="AB739" i="2"/>
  <c r="AB1307" i="2"/>
  <c r="AB387" i="2"/>
  <c r="AB773" i="2"/>
  <c r="AB960" i="2"/>
  <c r="AB1355" i="2"/>
  <c r="AB1269" i="2"/>
  <c r="AB1312" i="2"/>
  <c r="AB1286" i="2"/>
  <c r="AB286" i="2"/>
  <c r="AB228" i="2"/>
  <c r="AB742" i="2"/>
  <c r="AB1326" i="2"/>
  <c r="AB343" i="2"/>
  <c r="AB896" i="2"/>
  <c r="AB678" i="2"/>
  <c r="AB768" i="2"/>
  <c r="AB1146" i="2"/>
  <c r="AB849" i="2"/>
  <c r="AB482" i="2"/>
  <c r="AB1348" i="2"/>
  <c r="AB782" i="2"/>
  <c r="AB500" i="2"/>
  <c r="AB880" i="2"/>
  <c r="AB708" i="2"/>
  <c r="AB258" i="2"/>
  <c r="AB833" i="2"/>
  <c r="AB765" i="2"/>
  <c r="AB252" i="2"/>
  <c r="AB718" i="2"/>
  <c r="AB1024" i="2"/>
  <c r="AB786" i="2"/>
  <c r="AB1350" i="2"/>
  <c r="AB394" i="2"/>
  <c r="AB592" i="2"/>
  <c r="AB1287" i="2"/>
  <c r="AB339" i="2"/>
  <c r="AB845" i="2"/>
  <c r="AB957" i="2"/>
  <c r="AB717" i="2"/>
  <c r="AB1240" i="2"/>
  <c r="AB1373" i="2"/>
  <c r="AB1363" i="2"/>
  <c r="AB794" i="2"/>
  <c r="AB1297" i="2"/>
  <c r="AB320" i="2"/>
  <c r="AB1256" i="2"/>
  <c r="AB988" i="2"/>
  <c r="AB165" i="2"/>
  <c r="AB445" i="2"/>
  <c r="AB824" i="2"/>
  <c r="AB1069" i="2"/>
  <c r="AB1252" i="2"/>
  <c r="AB1206" i="2"/>
  <c r="AB1070" i="2"/>
  <c r="AB667" i="2"/>
  <c r="AB1178" i="2"/>
  <c r="AB1080" i="2"/>
  <c r="AB384" i="2"/>
  <c r="AB826" i="2"/>
  <c r="AB1102" i="2"/>
  <c r="AB1309" i="2"/>
  <c r="AB1245" i="2"/>
  <c r="AB892" i="2"/>
  <c r="AB1089" i="2"/>
  <c r="AB784" i="2"/>
  <c r="AB619" i="2"/>
  <c r="AB1294" i="2"/>
  <c r="AB851" i="2"/>
  <c r="AB1055" i="2"/>
  <c r="AB1103" i="2"/>
  <c r="AB730" i="2"/>
  <c r="AB857" i="2"/>
  <c r="AB1068" i="2"/>
  <c r="AB974" i="2"/>
  <c r="AB1027" i="2"/>
  <c r="AB1022" i="2"/>
  <c r="AB918" i="2"/>
  <c r="AB1335" i="2"/>
  <c r="AB415" i="2"/>
  <c r="AB1170" i="2"/>
  <c r="AB355" i="2"/>
  <c r="AB1082" i="2"/>
  <c r="AB205" i="2"/>
  <c r="AB1177" i="2"/>
  <c r="AB948" i="2"/>
  <c r="AB1056" i="2"/>
  <c r="AB875" i="2"/>
  <c r="AB834" i="2"/>
  <c r="AB1039" i="2"/>
  <c r="AB1054" i="2"/>
  <c r="AB1247" i="2"/>
  <c r="AB1126" i="2"/>
  <c r="AB418" i="2"/>
  <c r="AB898" i="2"/>
  <c r="AB1190" i="2"/>
  <c r="AB929" i="2"/>
  <c r="AB953" i="2"/>
  <c r="AB1266" i="2"/>
  <c r="AB1267" i="2"/>
  <c r="AB1248" i="2"/>
  <c r="AB842" i="2"/>
  <c r="AB1139" i="2"/>
  <c r="AB570" i="2"/>
  <c r="AB1033" i="2"/>
  <c r="AB793" i="2"/>
  <c r="AB1361" i="2"/>
  <c r="AB790" i="2"/>
  <c r="AB613" i="2"/>
  <c r="AB804" i="2"/>
  <c r="AB601" i="2"/>
  <c r="AB1135" i="2"/>
  <c r="AB626" i="2"/>
  <c r="AB55" i="2"/>
  <c r="AB431" i="2"/>
  <c r="AB711" i="2"/>
  <c r="AB928" i="2"/>
  <c r="AB218" i="2"/>
  <c r="AB940" i="2"/>
  <c r="AB596" i="2"/>
  <c r="AB347" i="2"/>
  <c r="AB656" i="2"/>
  <c r="AB1132" i="2"/>
  <c r="AB1114" i="2"/>
  <c r="AB1005" i="2"/>
  <c r="AB895" i="2"/>
  <c r="AB1158" i="2"/>
  <c r="AB1083" i="2"/>
  <c r="AB483" i="2"/>
  <c r="AB654" i="2"/>
  <c r="AB471" i="2"/>
  <c r="AB966" i="2"/>
  <c r="AB1219" i="2"/>
  <c r="AB970" i="2"/>
  <c r="AB973" i="2"/>
  <c r="AB1159" i="2"/>
  <c r="AB1249" i="2"/>
  <c r="AB152" i="2"/>
  <c r="AB658" i="2"/>
  <c r="AB1313" i="2"/>
  <c r="AB1305" i="2"/>
  <c r="AB197" i="2"/>
  <c r="AB802" i="2"/>
  <c r="AB1038" i="2"/>
  <c r="AB1134" i="2"/>
  <c r="AB57" i="2"/>
  <c r="AB1047" i="2"/>
  <c r="AB1345" i="2"/>
  <c r="AB1176" i="2"/>
  <c r="AB688" i="2"/>
  <c r="AB981" i="2"/>
  <c r="AB891" i="2"/>
  <c r="AB1013" i="2"/>
  <c r="AB590" i="2"/>
  <c r="AB1166" i="2"/>
  <c r="AB1143" i="2"/>
  <c r="AB965" i="2"/>
  <c r="AB1077" i="2"/>
  <c r="AB213" i="2"/>
  <c r="AB1204" i="2"/>
  <c r="AB261" i="2"/>
  <c r="AB507" i="2"/>
  <c r="AB63" i="2"/>
  <c r="AB1255" i="2"/>
  <c r="AB617" i="2"/>
  <c r="AB954" i="2"/>
  <c r="AB796" i="2"/>
  <c r="AB191" i="2"/>
  <c r="AB1164" i="2"/>
  <c r="AB1154" i="2"/>
  <c r="AB1209" i="2"/>
  <c r="AB641" i="2"/>
  <c r="AB1172" i="2"/>
  <c r="AB755" i="2"/>
  <c r="AB1366" i="2"/>
  <c r="AB878" i="2"/>
  <c r="AB287" i="2"/>
  <c r="AB1184" i="2"/>
  <c r="AB364" i="2"/>
  <c r="AB1017" i="2"/>
  <c r="AB48" i="2"/>
  <c r="AB1015" i="2"/>
  <c r="AB684" i="2"/>
  <c r="AB1306" i="2"/>
  <c r="AB899" i="2"/>
  <c r="AB342" i="2"/>
  <c r="AB709" i="2"/>
  <c r="AB531" i="2"/>
  <c r="AB987" i="2"/>
  <c r="AB1346" i="2"/>
  <c r="AB352" i="2"/>
  <c r="AB5" i="2"/>
  <c r="AA5" i="2"/>
  <c r="AA3" i="2"/>
  <c r="AA2" i="2"/>
  <c r="AA92" i="2"/>
  <c r="AA4" i="2"/>
  <c r="AA19" i="2"/>
  <c r="AA30" i="2"/>
  <c r="AA20" i="2"/>
  <c r="AA9" i="2"/>
  <c r="AA32" i="2"/>
  <c r="AA6" i="2"/>
  <c r="AA17" i="2"/>
  <c r="AA78" i="2"/>
  <c r="AA90" i="2"/>
  <c r="AA69" i="2"/>
  <c r="AA73" i="2"/>
  <c r="AA95" i="2"/>
  <c r="AA88" i="2"/>
  <c r="AA87" i="2"/>
  <c r="AA23" i="2"/>
  <c r="AA119" i="2"/>
  <c r="AA8" i="2"/>
  <c r="AA114" i="2"/>
  <c r="AA106" i="2"/>
  <c r="AA94" i="2"/>
  <c r="AA13" i="2"/>
  <c r="AA86" i="2"/>
  <c r="AA25" i="2"/>
  <c r="AA11" i="2"/>
  <c r="AA29" i="2"/>
  <c r="AA97" i="2"/>
  <c r="AA12" i="2"/>
  <c r="AA122" i="2"/>
  <c r="AA33" i="2"/>
  <c r="AA26" i="2"/>
  <c r="AA28" i="2"/>
  <c r="AA24" i="2"/>
  <c r="AA74" i="2"/>
  <c r="AA10" i="2"/>
  <c r="AA121" i="2"/>
  <c r="AA27" i="2"/>
  <c r="AA76" i="2"/>
  <c r="AA80" i="2"/>
  <c r="AA118" i="2"/>
  <c r="AA70" i="2"/>
  <c r="AA18" i="2"/>
  <c r="AA116" i="2"/>
  <c r="AA79" i="2"/>
  <c r="AA120" i="2"/>
  <c r="AA117" i="2"/>
  <c r="AA75" i="2"/>
  <c r="AA99" i="2"/>
  <c r="AA34" i="2"/>
  <c r="AA89" i="2"/>
  <c r="AA112" i="2"/>
  <c r="AA7" i="2"/>
  <c r="AA82" i="2"/>
  <c r="AA111" i="2"/>
  <c r="AA91" i="2"/>
  <c r="AA98" i="2"/>
  <c r="AA85" i="2"/>
  <c r="AA84" i="2"/>
  <c r="AA113" i="2"/>
  <c r="AA108" i="2"/>
  <c r="AA115" i="2"/>
  <c r="AA71" i="2"/>
  <c r="AA104" i="2"/>
  <c r="AA105" i="2"/>
  <c r="AA100" i="2"/>
  <c r="AA21" i="2"/>
  <c r="AA15" i="2"/>
  <c r="AA31" i="2"/>
  <c r="AA72" i="2"/>
  <c r="AA103" i="2"/>
  <c r="AA77" i="2"/>
  <c r="AA93" i="2"/>
  <c r="AA16" i="2"/>
  <c r="AA14" i="2"/>
  <c r="AA110" i="2"/>
  <c r="AA107" i="2"/>
  <c r="AA22" i="2"/>
  <c r="AA102" i="2"/>
  <c r="AA81" i="2"/>
  <c r="AA96" i="2"/>
  <c r="AA83" i="2"/>
  <c r="AA109" i="2"/>
  <c r="AA101" i="2"/>
  <c r="AA449" i="2"/>
  <c r="AA413" i="2"/>
  <c r="AA161" i="2"/>
  <c r="AA310" i="2"/>
  <c r="AA1375" i="2"/>
  <c r="AA331" i="2"/>
  <c r="AA260" i="2"/>
  <c r="AA389" i="2"/>
  <c r="AA164" i="2"/>
  <c r="AA548" i="2"/>
  <c r="AA264" i="2"/>
  <c r="AA516" i="2"/>
  <c r="AA1145" i="2"/>
  <c r="AA417" i="2"/>
  <c r="AA935" i="2"/>
  <c r="AA236" i="2"/>
  <c r="AA499" i="2"/>
  <c r="AA778" i="2"/>
  <c r="AA615" i="2"/>
  <c r="AA420" i="2"/>
  <c r="AA480" i="2"/>
  <c r="AA312" i="2"/>
  <c r="AA50" i="2"/>
  <c r="AA1364" i="2"/>
  <c r="AA1183" i="2"/>
  <c r="AA546" i="2"/>
  <c r="AA396" i="2"/>
  <c r="AA49" i="2"/>
  <c r="AA216" i="2"/>
  <c r="AA692" i="2"/>
  <c r="AA325" i="2"/>
  <c r="AA649" i="2"/>
  <c r="AA181" i="2"/>
  <c r="AA512" i="2"/>
  <c r="AA477" i="2"/>
  <c r="AA1257" i="2"/>
  <c r="AA259" i="2"/>
  <c r="AA685" i="2"/>
  <c r="AA156" i="2"/>
  <c r="AA421" i="2"/>
  <c r="AA397" i="2"/>
  <c r="AA680" i="2"/>
  <c r="AA223" i="2"/>
  <c r="AA215" i="2"/>
  <c r="AA39" i="2"/>
  <c r="AA200" i="2"/>
  <c r="AA47" i="2"/>
  <c r="AA993" i="2"/>
  <c r="AA493" i="2"/>
  <c r="AA697" i="2"/>
  <c r="AA933" i="2"/>
  <c r="AA964" i="2"/>
  <c r="AA238" i="2"/>
  <c r="AA1279" i="2"/>
  <c r="AA40" i="2"/>
  <c r="AA220" i="2"/>
  <c r="AA179" i="2"/>
  <c r="AA243" i="2"/>
  <c r="AA1292" i="2"/>
  <c r="AA734" i="2"/>
  <c r="AA840" i="2"/>
  <c r="AA248" i="2"/>
  <c r="AA198" i="2"/>
  <c r="AA337" i="2"/>
  <c r="AA203" i="2"/>
  <c r="AA759" i="2"/>
  <c r="AA751" i="2"/>
  <c r="AA586" i="2"/>
  <c r="AA827" i="2"/>
  <c r="AA233" i="2"/>
  <c r="AA439" i="2"/>
  <c r="AA406" i="2"/>
  <c r="AA501" i="2"/>
  <c r="AA737" i="2"/>
  <c r="AA403" i="2"/>
  <c r="AA556" i="2"/>
  <c r="AA279" i="2"/>
  <c r="AA1197" i="2"/>
  <c r="AA1138" i="2"/>
  <c r="AA511" i="2"/>
  <c r="AA719" i="2"/>
  <c r="AA526" i="2"/>
  <c r="AA281" i="2"/>
  <c r="AA190" i="2"/>
  <c r="AA46" i="2"/>
  <c r="AA62" i="2"/>
  <c r="AA643" i="2"/>
  <c r="AA249" i="2"/>
  <c r="AA186" i="2"/>
  <c r="AA682" i="2"/>
  <c r="AA60" i="2"/>
  <c r="AA357" i="2"/>
  <c r="AA351" i="2"/>
  <c r="AA253" i="2"/>
  <c r="AA226" i="2"/>
  <c r="AA462" i="2"/>
  <c r="AA41" i="2"/>
  <c r="AA173" i="2"/>
  <c r="AA593" i="2"/>
  <c r="AA369" i="2"/>
  <c r="AA698" i="2"/>
  <c r="AA446" i="2"/>
  <c r="AA908" i="2"/>
  <c r="AA1091" i="2"/>
  <c r="AA963" i="2"/>
  <c r="AA153" i="2"/>
  <c r="AA772" i="2"/>
  <c r="AA170" i="2"/>
  <c r="AA263" i="2"/>
  <c r="AA321" i="2"/>
  <c r="AA801" i="2"/>
  <c r="AA333" i="2"/>
  <c r="AA178" i="2"/>
  <c r="AA318" i="2"/>
  <c r="AA911" i="2"/>
  <c r="AA271" i="2"/>
  <c r="AA1117" i="2"/>
  <c r="AA1349" i="2"/>
  <c r="AA542" i="2"/>
  <c r="AA365" i="2"/>
  <c r="AA470" i="2"/>
  <c r="AA889" i="2"/>
  <c r="AA180" i="2"/>
  <c r="AA212" i="2"/>
  <c r="AA464" i="2"/>
  <c r="AA176" i="2"/>
  <c r="AA829" i="2"/>
  <c r="AA232" i="2"/>
  <c r="AA340" i="2"/>
  <c r="AA219" i="2"/>
  <c r="AA467" i="2"/>
  <c r="AA1311" i="2"/>
  <c r="AA618" i="2"/>
  <c r="AA798" i="2"/>
  <c r="AA123" i="2"/>
  <c r="AA746" i="2"/>
  <c r="AA124" i="2"/>
  <c r="AA376" i="2"/>
  <c r="AA1239" i="2"/>
  <c r="AA408" i="2"/>
  <c r="AA344" i="2"/>
  <c r="AA125" i="2"/>
  <c r="AA676" i="2"/>
  <c r="AA557" i="2"/>
  <c r="AA497" i="2"/>
  <c r="AA440" i="2"/>
  <c r="AA683" i="2"/>
  <c r="AA307" i="2"/>
  <c r="AA42" i="2"/>
  <c r="AA314" i="2"/>
  <c r="AA171" i="2"/>
  <c r="AA288" i="2"/>
  <c r="AA655" i="2"/>
  <c r="AA811" i="2"/>
  <c r="AA579" i="2"/>
  <c r="AA1028" i="2"/>
  <c r="AA177" i="2"/>
  <c r="AA163" i="2"/>
  <c r="AA350" i="2"/>
  <c r="AA1046" i="2"/>
  <c r="AA821" i="2"/>
  <c r="AA956" i="2"/>
  <c r="AA465" i="2"/>
  <c r="AA722" i="2"/>
  <c r="AA126" i="2"/>
  <c r="AA159" i="2"/>
  <c r="AA639" i="2"/>
  <c r="AA951" i="2"/>
  <c r="AA828" i="2"/>
  <c r="AA305" i="2"/>
  <c r="AA174" i="2"/>
  <c r="AA1096" i="2"/>
  <c r="AA872" i="2"/>
  <c r="AA776" i="2"/>
  <c r="AA127" i="2"/>
  <c r="AA1050" i="2"/>
  <c r="AA855" i="2"/>
  <c r="AA192" i="2"/>
  <c r="AA221" i="2"/>
  <c r="AA946" i="2"/>
  <c r="AA756" i="2"/>
  <c r="AA620" i="2"/>
  <c r="AA187" i="2"/>
  <c r="AA275" i="2"/>
  <c r="AA378" i="2"/>
  <c r="AA1321" i="2"/>
  <c r="AA399" i="2"/>
  <c r="AA835" i="2"/>
  <c r="AA923" i="2"/>
  <c r="AA452" i="2"/>
  <c r="AA463" i="2"/>
  <c r="AA128" i="2"/>
  <c r="AA1125" i="2"/>
  <c r="AA1086" i="2"/>
  <c r="AA585" i="2"/>
  <c r="AA400" i="2"/>
  <c r="AA485" i="2"/>
  <c r="AA1076" i="2"/>
  <c r="AA820" i="2"/>
  <c r="AA269" i="2"/>
  <c r="AA1332" i="2"/>
  <c r="AA382" i="2"/>
  <c r="AA1261" i="2"/>
  <c r="AA732" i="2"/>
  <c r="AA1060" i="2"/>
  <c r="AA411" i="2"/>
  <c r="AA430" i="2"/>
  <c r="AA1137" i="2"/>
  <c r="AA624" i="2"/>
  <c r="AA1216" i="2"/>
  <c r="AA961" i="2"/>
  <c r="AA937" i="2"/>
  <c r="AA392" i="2"/>
  <c r="AA506" i="2"/>
  <c r="AA883" i="2"/>
  <c r="AA353" i="2"/>
  <c r="AA955" i="2"/>
  <c r="AA182" i="2"/>
  <c r="AA1075" i="2"/>
  <c r="AA458" i="2"/>
  <c r="AA563" i="2"/>
  <c r="AA175" i="2"/>
  <c r="AA1243" i="2"/>
  <c r="AA783" i="2"/>
  <c r="AA1358" i="2"/>
  <c r="AA1108" i="2"/>
  <c r="AA1165" i="2"/>
  <c r="AA254" i="2"/>
  <c r="AA241" i="2"/>
  <c r="AA562" i="2"/>
  <c r="AA870" i="2"/>
  <c r="AA381" i="2"/>
  <c r="AA925" i="2"/>
  <c r="AA1288" i="2"/>
  <c r="AA600" i="2"/>
  <c r="AA982" i="2"/>
  <c r="AA1009" i="2"/>
  <c r="AA1062" i="2"/>
  <c r="AA831" i="2"/>
  <c r="AA750" i="2"/>
  <c r="AA1241" i="2"/>
  <c r="AA432" i="2"/>
  <c r="AA256" i="2"/>
  <c r="AA631" i="2"/>
  <c r="AA584" i="2"/>
  <c r="AA1365" i="2"/>
  <c r="AA1079" i="2"/>
  <c r="AA405" i="2"/>
  <c r="AA488" i="2"/>
  <c r="AA603" i="2"/>
  <c r="AA59" i="2"/>
  <c r="AA300" i="2"/>
  <c r="AA361" i="2"/>
  <c r="AA569" i="2"/>
  <c r="AA595" i="2"/>
  <c r="AA250" i="2"/>
  <c r="AA514" i="2"/>
  <c r="AA932" i="2"/>
  <c r="AA691" i="2"/>
  <c r="AA162" i="2"/>
  <c r="AA598" i="2"/>
  <c r="AA196" i="2"/>
  <c r="AA204" i="2"/>
  <c r="AA214" i="2"/>
  <c r="AA374" i="2"/>
  <c r="AA472" i="2"/>
  <c r="AA1129" i="2"/>
  <c r="AA1085" i="2"/>
  <c r="AA383" i="2"/>
  <c r="AA461" i="2"/>
  <c r="AA416" i="2"/>
  <c r="AA237" i="2"/>
  <c r="AA791" i="2"/>
  <c r="AA1021" i="2"/>
  <c r="AA211" i="2"/>
  <c r="AA129" i="2"/>
  <c r="AA402" i="2"/>
  <c r="AA774" i="2"/>
  <c r="AA645" i="2"/>
  <c r="AA625" i="2"/>
  <c r="AA805" i="2"/>
  <c r="AA426" i="2"/>
  <c r="AA608" i="2"/>
  <c r="AA795" i="2"/>
  <c r="AA1205" i="2"/>
  <c r="AA674" i="2"/>
  <c r="AA901" i="2"/>
  <c r="AA1019" i="2"/>
  <c r="AA1277" i="2"/>
  <c r="AA695" i="2"/>
  <c r="AA1192" i="2"/>
  <c r="AA611" i="2"/>
  <c r="AA1191" i="2"/>
  <c r="AA830" i="2"/>
  <c r="AA217" i="2"/>
  <c r="AA699" i="2"/>
  <c r="AA451" i="2"/>
  <c r="AA349" i="2"/>
  <c r="AA169" i="2"/>
  <c r="AA571" i="2"/>
  <c r="AA1273" i="2"/>
  <c r="AA284" i="2"/>
  <c r="AA64" i="2"/>
  <c r="AA1003" i="2"/>
  <c r="AA789" i="2"/>
  <c r="AA67" i="2"/>
  <c r="AA239" i="2"/>
  <c r="AA553" i="2"/>
  <c r="AA398" i="2"/>
  <c r="AA572" i="2"/>
  <c r="AA401" i="2"/>
  <c r="AA1246" i="2"/>
  <c r="AA544" i="2"/>
  <c r="AA358" i="2"/>
  <c r="AA273" i="2"/>
  <c r="AA652" i="2"/>
  <c r="AA710" i="2"/>
  <c r="AA1253" i="2"/>
  <c r="AA208" i="2"/>
  <c r="AA1194" i="2"/>
  <c r="AA1161" i="2"/>
  <c r="AA425" i="2"/>
  <c r="AA1058" i="2"/>
  <c r="AA202" i="2"/>
  <c r="AA447" i="2"/>
  <c r="AA496" i="2"/>
  <c r="AA188" i="2"/>
  <c r="AA763" i="2"/>
  <c r="AA1220" i="2"/>
  <c r="AA422" i="2"/>
  <c r="AA443" i="2"/>
  <c r="AA354" i="2"/>
  <c r="AA37" i="2"/>
  <c r="AA1198" i="2"/>
  <c r="AA1144" i="2"/>
  <c r="AA853" i="2"/>
  <c r="AA671" i="2"/>
  <c r="AA622" i="2"/>
  <c r="AA1218" i="2"/>
  <c r="AA939" i="2"/>
  <c r="AA194" i="2"/>
  <c r="AA749" i="2"/>
  <c r="AA158" i="2"/>
  <c r="AA1275" i="2"/>
  <c r="AA210" i="2"/>
  <c r="AA1193" i="2"/>
  <c r="AA1111" i="2"/>
  <c r="AA838" i="2"/>
  <c r="AA235" i="2"/>
  <c r="AA255" i="2"/>
  <c r="AA359" i="2"/>
  <c r="AA327" i="2"/>
  <c r="AA130" i="2"/>
  <c r="AA283" i="2"/>
  <c r="AA329" i="2"/>
  <c r="AA412" i="2"/>
  <c r="AA348" i="2"/>
  <c r="AA1030" i="2"/>
  <c r="AA530" i="2"/>
  <c r="AA1343" i="2"/>
  <c r="AA803" i="2"/>
  <c r="AA914" i="2"/>
  <c r="AA1278" i="2"/>
  <c r="AA630" i="2"/>
  <c r="AA131" i="2"/>
  <c r="AA224" i="2"/>
  <c r="AA1123" i="2"/>
  <c r="AA133" i="2"/>
  <c r="AA137" i="2"/>
  <c r="AA136" i="2"/>
  <c r="AA134" i="2"/>
  <c r="AA138" i="2"/>
  <c r="AA135" i="2"/>
  <c r="AA478" i="2"/>
  <c r="AA139" i="2"/>
  <c r="AA141" i="2"/>
  <c r="AA818" i="2"/>
  <c r="AA132" i="2"/>
  <c r="AA140" i="2"/>
  <c r="AA272" i="2"/>
  <c r="AA581" i="2"/>
  <c r="AA444" i="2"/>
  <c r="AA1120" i="2"/>
  <c r="AA455" i="2"/>
  <c r="AA720" i="2"/>
  <c r="AA1016" i="2"/>
  <c r="AA1227" i="2"/>
  <c r="AA1185" i="2"/>
  <c r="AA648" i="2"/>
  <c r="AA297" i="2"/>
  <c r="AA160" i="2"/>
  <c r="AA549" i="2"/>
  <c r="AA602" i="2"/>
  <c r="AA877" i="2"/>
  <c r="AA1042" i="2"/>
  <c r="AA1012" i="2"/>
  <c r="AA1378" i="2"/>
  <c r="AA298" i="2"/>
  <c r="AA1018" i="2"/>
  <c r="AA1328" i="2"/>
  <c r="AA1131" i="2"/>
  <c r="AA942" i="2"/>
  <c r="AA1090" i="2"/>
  <c r="AA540" i="2"/>
  <c r="AA54" i="2"/>
  <c r="AA494" i="2"/>
  <c r="AA38" i="2"/>
  <c r="AA438" i="2"/>
  <c r="AA1228" i="2"/>
  <c r="AA1119" i="2"/>
  <c r="AA303" i="2"/>
  <c r="AA873" i="2"/>
  <c r="AA808" i="2"/>
  <c r="AA1071" i="2"/>
  <c r="AA319" i="2"/>
  <c r="AA1040" i="2"/>
  <c r="AA1340" i="2"/>
  <c r="AA561" i="2"/>
  <c r="AA1186" i="2"/>
  <c r="AA633" i="2"/>
  <c r="AA979" i="2"/>
  <c r="AA675" i="2"/>
  <c r="AA315" i="2"/>
  <c r="AA282" i="2"/>
  <c r="AA371" i="2"/>
  <c r="AA207" i="2"/>
  <c r="AA302" i="2"/>
  <c r="AA424" i="2"/>
  <c r="AA44" i="2"/>
  <c r="AA334" i="2"/>
  <c r="AA335" i="2"/>
  <c r="AA43" i="2"/>
  <c r="AA850" i="2"/>
  <c r="AA479" i="2"/>
  <c r="AA634" i="2"/>
  <c r="AA1187" i="2"/>
  <c r="AA731" i="2"/>
  <c r="AA591" i="2"/>
  <c r="AA518" i="2"/>
  <c r="AA1336" i="2"/>
  <c r="AA1237" i="2"/>
  <c r="AA762" i="2"/>
  <c r="AA1147" i="2"/>
  <c r="AA1283" i="2"/>
  <c r="AA836" i="2"/>
  <c r="AA68" i="2"/>
  <c r="AA701" i="2"/>
  <c r="AA913" i="2"/>
  <c r="AA1150" i="2"/>
  <c r="AA1344" i="2"/>
  <c r="AA1151" i="2"/>
  <c r="AA787" i="2"/>
  <c r="AA577" i="2"/>
  <c r="AA229" i="2"/>
  <c r="AA958" i="2"/>
  <c r="AA900" i="2"/>
  <c r="AA1289" i="2"/>
  <c r="AA781" i="2"/>
  <c r="AA527" i="2"/>
  <c r="AA707" i="2"/>
  <c r="AA543" i="2"/>
  <c r="AA664" i="2"/>
  <c r="AA51" i="2"/>
  <c r="AA1201" i="2"/>
  <c r="AA295" i="2"/>
  <c r="AA410" i="2"/>
  <c r="AA1303" i="2"/>
  <c r="AA894" i="2"/>
  <c r="AA509" i="2"/>
  <c r="AA227" i="2"/>
  <c r="AA612" i="2"/>
  <c r="AA837" i="2"/>
  <c r="AA296" i="2"/>
  <c r="AA395" i="2"/>
  <c r="AA1264" i="2"/>
  <c r="AA703" i="2"/>
  <c r="AA632" i="2"/>
  <c r="AA1140" i="2"/>
  <c r="AA35" i="2"/>
  <c r="AA172" i="2"/>
  <c r="AA1371" i="2"/>
  <c r="AA1115" i="2"/>
  <c r="AA1208" i="2"/>
  <c r="AA266" i="2"/>
  <c r="AA268" i="2"/>
  <c r="AA142" i="2"/>
  <c r="AA606" i="2"/>
  <c r="AA589" i="2"/>
  <c r="AA456" i="2"/>
  <c r="AA1359" i="2"/>
  <c r="AA690" i="2"/>
  <c r="AA45" i="2"/>
  <c r="AA309" i="2"/>
  <c r="AA972" i="2"/>
  <c r="AA459" i="2"/>
  <c r="AA520" i="2"/>
  <c r="AA864" i="2"/>
  <c r="AA931" i="2"/>
  <c r="AA1105" i="2"/>
  <c r="AA1001" i="2"/>
  <c r="AA713" i="2"/>
  <c r="AA1153" i="2"/>
  <c r="AA502" i="2"/>
  <c r="AA936" i="2"/>
  <c r="AA372" i="2"/>
  <c r="AA1173" i="2"/>
  <c r="AA1242" i="2"/>
  <c r="AA985" i="2"/>
  <c r="AA345" i="2"/>
  <c r="AA927" i="2"/>
  <c r="AA885" i="2"/>
  <c r="AA481" i="2"/>
  <c r="AA230" i="2"/>
  <c r="AA693" i="2"/>
  <c r="AA278" i="2"/>
  <c r="AA702" i="2"/>
  <c r="AA1272" i="2"/>
  <c r="AA1339" i="2"/>
  <c r="AA1325" i="2"/>
  <c r="AA1011" i="2"/>
  <c r="AA280" i="2"/>
  <c r="AA1109" i="2"/>
  <c r="AA363" i="2"/>
  <c r="AA487" i="2"/>
  <c r="AA812" i="2"/>
  <c r="AA1295" i="2"/>
  <c r="AA623" i="2"/>
  <c r="AA231" i="2"/>
  <c r="AA659" i="2"/>
  <c r="AA945" i="2"/>
  <c r="AA1368" i="2"/>
  <c r="AA293" i="2"/>
  <c r="AA627" i="2"/>
  <c r="AA184" i="2"/>
  <c r="AA1110" i="2"/>
  <c r="AA267" i="2"/>
  <c r="AA917" i="2"/>
  <c r="AA704" i="2"/>
  <c r="AA373" i="2"/>
  <c r="AA941" i="2"/>
  <c r="AA427" i="2"/>
  <c r="AA285" i="2"/>
  <c r="AA665" i="2"/>
  <c r="AA1025" i="2"/>
  <c r="AA450" i="2"/>
  <c r="AA274" i="2"/>
  <c r="AA301" i="2"/>
  <c r="AA466" i="2"/>
  <c r="AA535" i="2"/>
  <c r="AA504" i="2"/>
  <c r="AA1347" i="2"/>
  <c r="AA386" i="2"/>
  <c r="AA1032" i="2"/>
  <c r="AA1293" i="2"/>
  <c r="AA1063" i="2"/>
  <c r="AA380" i="2"/>
  <c r="AA959" i="2"/>
  <c r="AA289" i="2"/>
  <c r="AA1254" i="2"/>
  <c r="AA792" i="2"/>
  <c r="AA1322" i="2"/>
  <c r="AA434" i="2"/>
  <c r="AA61" i="2"/>
  <c r="AA328" i="2"/>
  <c r="AA513" i="2"/>
  <c r="AA943" i="2"/>
  <c r="AA832" i="2"/>
  <c r="AA1315" i="2"/>
  <c r="AA56" i="2"/>
  <c r="AA377" i="2"/>
  <c r="AA1244" i="2"/>
  <c r="AA1222" i="2"/>
  <c r="AA36" i="2"/>
  <c r="AA663" i="2"/>
  <c r="AA860" i="2"/>
  <c r="AA868" i="2"/>
  <c r="AA578" i="2"/>
  <c r="AA735" i="2"/>
  <c r="AA629" i="2"/>
  <c r="AA201" i="2"/>
  <c r="AA559" i="2"/>
  <c r="AA534" i="2"/>
  <c r="AA1296" i="2"/>
  <c r="AA1053" i="2"/>
  <c r="AA799" i="2"/>
  <c r="AA558" i="2"/>
  <c r="AA1263" i="2"/>
  <c r="AA1225" i="2"/>
  <c r="AA1235" i="2"/>
  <c r="AA1002" i="2"/>
  <c r="AA1049" i="2"/>
  <c r="AA547" i="2"/>
  <c r="AA206" i="2"/>
  <c r="AA407" i="2"/>
  <c r="AA635" i="2"/>
  <c r="AA775" i="2"/>
  <c r="AA143" i="2"/>
  <c r="AA930" i="2"/>
  <c r="AA404" i="2"/>
  <c r="AA884" i="2"/>
  <c r="AA741" i="2"/>
  <c r="AA437" i="2"/>
  <c r="AA862" i="2"/>
  <c r="AA815" i="2"/>
  <c r="AA687" i="2"/>
  <c r="AA607" i="2"/>
  <c r="AA758" i="2"/>
  <c r="AA575" i="2"/>
  <c r="AA1285" i="2"/>
  <c r="AA1074" i="2"/>
  <c r="AA610" i="2"/>
  <c r="AA638" i="2"/>
  <c r="AA495" i="2"/>
  <c r="AA583" i="2"/>
  <c r="AA1314" i="2"/>
  <c r="AA1290" i="2"/>
  <c r="AA686" i="2"/>
  <c r="AA920" i="2"/>
  <c r="AA155" i="2"/>
  <c r="AA879" i="2"/>
  <c r="AA1280" i="2"/>
  <c r="AA536" i="2"/>
  <c r="AA1118" i="2"/>
  <c r="AA976" i="2"/>
  <c r="AA823" i="2"/>
  <c r="AA1302" i="2"/>
  <c r="AA265" i="2"/>
  <c r="AA869" i="2"/>
  <c r="AA454" i="2"/>
  <c r="AA767" i="2"/>
  <c r="AA705" i="2"/>
  <c r="AA874" i="2"/>
  <c r="AA861" i="2"/>
  <c r="AA474" i="2"/>
  <c r="AA800" i="2"/>
  <c r="AA1008" i="2"/>
  <c r="AA1310" i="2"/>
  <c r="AA492" i="2"/>
  <c r="AA1116" i="2"/>
  <c r="AA816" i="2"/>
  <c r="AA270" i="2"/>
  <c r="AA809" i="2"/>
  <c r="AA564" i="2"/>
  <c r="AA390" i="2"/>
  <c r="AA1276" i="2"/>
  <c r="AA550" i="2"/>
  <c r="AA242" i="2"/>
  <c r="AA323" i="2"/>
  <c r="AA1329" i="2"/>
  <c r="AA1316" i="2"/>
  <c r="AA646" i="2"/>
  <c r="AA859" i="2"/>
  <c r="AA1207" i="2"/>
  <c r="AA910" i="2"/>
  <c r="AA604" i="2"/>
  <c r="AA938" i="2"/>
  <c r="AA1212" i="2"/>
  <c r="AA852" i="2"/>
  <c r="AA317" i="2"/>
  <c r="AA1200" i="2"/>
  <c r="AA1353" i="2"/>
  <c r="AA1362" i="2"/>
  <c r="AA251" i="2"/>
  <c r="AA568" i="2"/>
  <c r="AA1004" i="2"/>
  <c r="AA1234" i="2"/>
  <c r="AA969" i="2"/>
  <c r="AA777" i="2"/>
  <c r="AA744" i="2"/>
  <c r="AA1084" i="2"/>
  <c r="AA903" i="2"/>
  <c r="AA662" i="2"/>
  <c r="AA764" i="2"/>
  <c r="AA594" i="2"/>
  <c r="AA962" i="2"/>
  <c r="AA157" i="2"/>
  <c r="AA503" i="2"/>
  <c r="AA582" i="2"/>
  <c r="AA745" i="2"/>
  <c r="AA368" i="2"/>
  <c r="AA292" i="2"/>
  <c r="AA294" i="2"/>
  <c r="AA990" i="2"/>
  <c r="AA947" i="2"/>
  <c r="AA166" i="2"/>
  <c r="AA858" i="2"/>
  <c r="AA747" i="2"/>
  <c r="AA299" i="2"/>
  <c r="AA326" i="2"/>
  <c r="AA847" i="2"/>
  <c r="AA754" i="2"/>
  <c r="AA429" i="2"/>
  <c r="AA999" i="2"/>
  <c r="AA978" i="2"/>
  <c r="AA1104" i="2"/>
  <c r="AA871" i="2"/>
  <c r="AA576" i="2"/>
  <c r="AA897" i="2"/>
  <c r="AA391" i="2"/>
  <c r="AA919" i="2"/>
  <c r="AA448" i="2"/>
  <c r="AA640" i="2"/>
  <c r="AA736" i="2"/>
  <c r="AA1333" i="2"/>
  <c r="AA716" i="2"/>
  <c r="AA1152" i="2"/>
  <c r="AA727" i="2"/>
  <c r="AA533" i="2"/>
  <c r="AA360" i="2"/>
  <c r="AA1136" i="2"/>
  <c r="AA341" i="2"/>
  <c r="AA813" i="2"/>
  <c r="AA521" i="2"/>
  <c r="AA65" i="2"/>
  <c r="AA922" i="2"/>
  <c r="AA370" i="2"/>
  <c r="AA1338" i="2"/>
  <c r="AA944" i="2"/>
  <c r="AA817" i="2"/>
  <c r="AA1113" i="2"/>
  <c r="AA904" i="2"/>
  <c r="AA1061" i="2"/>
  <c r="AA636" i="2"/>
  <c r="AA1369" i="2"/>
  <c r="AA1224" i="2"/>
  <c r="AA1093" i="2"/>
  <c r="AA637" i="2"/>
  <c r="AA436" i="2"/>
  <c r="AA573" i="2"/>
  <c r="AA1098" i="2"/>
  <c r="AA66" i="2"/>
  <c r="AA661" i="2"/>
  <c r="AA760" i="2"/>
  <c r="AA1260" i="2"/>
  <c r="AA580" i="2"/>
  <c r="AA1334" i="2"/>
  <c r="AA441" i="2"/>
  <c r="AA183" i="2"/>
  <c r="AA644" i="2"/>
  <c r="AA1374" i="2"/>
  <c r="AA924" i="2"/>
  <c r="AA490" i="2"/>
  <c r="AA1072" i="2"/>
  <c r="AA505" i="2"/>
  <c r="AA865" i="2"/>
  <c r="AA468" i="2"/>
  <c r="AA1031" i="2"/>
  <c r="AA587" i="2"/>
  <c r="AA1101" i="2"/>
  <c r="AA1148" i="2"/>
  <c r="AA1221" i="2"/>
  <c r="AA324" i="2"/>
  <c r="AA144" i="2"/>
  <c r="AA881" i="2"/>
  <c r="AA668" i="2"/>
  <c r="AA681" i="2"/>
  <c r="AA992" i="2"/>
  <c r="AA650" i="2"/>
  <c r="AA1379" i="2"/>
  <c r="AA1092" i="2"/>
  <c r="AA442" i="2"/>
  <c r="AA856" i="2"/>
  <c r="AA967" i="2"/>
  <c r="AA519" i="2"/>
  <c r="AA240" i="2"/>
  <c r="AA723" i="2"/>
  <c r="AA653" i="2"/>
  <c r="AA1230" i="2"/>
  <c r="AA588" i="2"/>
  <c r="AA1360" i="2"/>
  <c r="AA971" i="2"/>
  <c r="AA545" i="2"/>
  <c r="AA195" i="2"/>
  <c r="AA554" i="2"/>
  <c r="AA1087" i="2"/>
  <c r="AA491" i="2"/>
  <c r="AA1259" i="2"/>
  <c r="AA843" i="2"/>
  <c r="AA991" i="2"/>
  <c r="AA539" i="2"/>
  <c r="AA1236" i="2"/>
  <c r="AA729" i="2"/>
  <c r="AA222" i="2"/>
  <c r="AA844" i="2"/>
  <c r="AA848" i="2"/>
  <c r="AA839" i="2"/>
  <c r="AA469" i="2"/>
  <c r="AA950" i="2"/>
  <c r="AA1133" i="2"/>
  <c r="AA1081" i="2"/>
  <c r="AA1057" i="2"/>
  <c r="AA657" i="2"/>
  <c r="AA1351" i="2"/>
  <c r="AA997" i="2"/>
  <c r="AA517" i="2"/>
  <c r="AA453" i="2"/>
  <c r="AA385" i="2"/>
  <c r="AA909" i="2"/>
  <c r="AA952" i="2"/>
  <c r="AA1094" i="2"/>
  <c r="AA761" i="2"/>
  <c r="AA409" i="2"/>
  <c r="AA1029" i="2"/>
  <c r="AA524" i="2"/>
  <c r="AA1352" i="2"/>
  <c r="AA669" i="2"/>
  <c r="AA700" i="2"/>
  <c r="AA887" i="2"/>
  <c r="AA916" i="2"/>
  <c r="AA515" i="2"/>
  <c r="AA52" i="2"/>
  <c r="AA460" i="2"/>
  <c r="AA508" i="2"/>
  <c r="AA628" i="2"/>
  <c r="AA555" i="2"/>
  <c r="AA1000" i="2"/>
  <c r="AA145" i="2"/>
  <c r="AA696" i="2"/>
  <c r="AA1036" i="2"/>
  <c r="AA322" i="2"/>
  <c r="AA168" i="2"/>
  <c r="AA146" i="2"/>
  <c r="AA523" i="2"/>
  <c r="AA1066" i="2"/>
  <c r="AA1020" i="2"/>
  <c r="AA1141" i="2"/>
  <c r="AA1059" i="2"/>
  <c r="AA975" i="2"/>
  <c r="AA346" i="2"/>
  <c r="AA1357" i="2"/>
  <c r="AA473" i="2"/>
  <c r="AA921" i="2"/>
  <c r="AA614" i="2"/>
  <c r="AA757" i="2"/>
  <c r="AA1281" i="2"/>
  <c r="AA995" i="2"/>
  <c r="AA651" i="2"/>
  <c r="AA597" i="2"/>
  <c r="AA1006" i="2"/>
  <c r="AA642" i="2"/>
  <c r="AA983" i="2"/>
  <c r="AA1282" i="2"/>
  <c r="AA621" i="2"/>
  <c r="AA532" i="2"/>
  <c r="AA1331" i="2"/>
  <c r="AA1258" i="2"/>
  <c r="AA841" i="2"/>
  <c r="AA332" i="2"/>
  <c r="AA733" i="2"/>
  <c r="AA336" i="2"/>
  <c r="AA498" i="2"/>
  <c r="AA366" i="2"/>
  <c r="AA814" i="2"/>
  <c r="AA541" i="2"/>
  <c r="AA673" i="2"/>
  <c r="AA797" i="2"/>
  <c r="AA876" i="2"/>
  <c r="AA779" i="2"/>
  <c r="AA1202" i="2"/>
  <c r="AA949" i="2"/>
  <c r="AA565" i="2"/>
  <c r="AA388" i="2"/>
  <c r="AA1217" i="2"/>
  <c r="AA1323" i="2"/>
  <c r="AA1308" i="2"/>
  <c r="AA1232" i="2"/>
  <c r="AA1196" i="2"/>
  <c r="AA977" i="2"/>
  <c r="AA1299" i="2"/>
  <c r="AA1037" i="2"/>
  <c r="AA1274" i="2"/>
  <c r="AA605" i="2"/>
  <c r="AA185" i="2"/>
  <c r="AA980" i="2"/>
  <c r="AA906" i="2"/>
  <c r="AA1182" i="2"/>
  <c r="AA743" i="2"/>
  <c r="AA234" i="2"/>
  <c r="AA1214" i="2"/>
  <c r="AA771" i="2"/>
  <c r="AA1337" i="2"/>
  <c r="AA308" i="2"/>
  <c r="AA167" i="2"/>
  <c r="AA1179" i="2"/>
  <c r="AA609" i="2"/>
  <c r="AA1270" i="2"/>
  <c r="AA968" i="2"/>
  <c r="AA304" i="2"/>
  <c r="AA1210" i="2"/>
  <c r="AA679" i="2"/>
  <c r="AA807" i="2"/>
  <c r="AA560" i="2"/>
  <c r="AA753" i="2"/>
  <c r="AA882" i="2"/>
  <c r="AA1271" i="2"/>
  <c r="AA423" i="2"/>
  <c r="AA907" i="2"/>
  <c r="AA1284" i="2"/>
  <c r="AA1045" i="2"/>
  <c r="AA379" i="2"/>
  <c r="AA1376" i="2"/>
  <c r="AA257" i="2"/>
  <c r="AA247" i="2"/>
  <c r="AA912" i="2"/>
  <c r="AA1034" i="2"/>
  <c r="AA1262" i="2"/>
  <c r="AA1014" i="2"/>
  <c r="AA740" i="2"/>
  <c r="AA574" i="2"/>
  <c r="AA616" i="2"/>
  <c r="AA1051" i="2"/>
  <c r="AA728" i="2"/>
  <c r="AA1122" i="2"/>
  <c r="AA1100" i="2"/>
  <c r="AA1354" i="2"/>
  <c r="AA489" i="2"/>
  <c r="AA1127" i="2"/>
  <c r="AA726" i="2"/>
  <c r="AA986" i="2"/>
  <c r="AA1304" i="2"/>
  <c r="AA926" i="2"/>
  <c r="AA1370" i="2"/>
  <c r="AA435" i="2"/>
  <c r="AA567" i="2"/>
  <c r="AA1231" i="2"/>
  <c r="AA712" i="2"/>
  <c r="AA189" i="2"/>
  <c r="AA1167" i="2"/>
  <c r="AA290" i="2"/>
  <c r="AA1044" i="2"/>
  <c r="AA890" i="2"/>
  <c r="AA356" i="2"/>
  <c r="AA1078" i="2"/>
  <c r="AA724" i="2"/>
  <c r="AA313" i="2"/>
  <c r="AA1168" i="2"/>
  <c r="AA457" i="2"/>
  <c r="AA934" i="2"/>
  <c r="AA866" i="2"/>
  <c r="AA893" i="2"/>
  <c r="AA1163" i="2"/>
  <c r="AA225" i="2"/>
  <c r="AA316" i="2"/>
  <c r="AA752" i="2"/>
  <c r="AA825" i="2"/>
  <c r="AA1067" i="2"/>
  <c r="AA154" i="2"/>
  <c r="AA1330" i="2"/>
  <c r="AA689" i="2"/>
  <c r="AA1195" i="2"/>
  <c r="AA819" i="2"/>
  <c r="AA748" i="2"/>
  <c r="AA330" i="2"/>
  <c r="AA1250" i="2"/>
  <c r="AA902" i="2"/>
  <c r="AA886" i="2"/>
  <c r="AA1175" i="2"/>
  <c r="AA475" i="2"/>
  <c r="AA209" i="2"/>
  <c r="AA725" i="2"/>
  <c r="AA311" i="2"/>
  <c r="AA306" i="2"/>
  <c r="AA1162" i="2"/>
  <c r="AA1156" i="2"/>
  <c r="AA1171" i="2"/>
  <c r="AA147" i="2"/>
  <c r="AA1318" i="2"/>
  <c r="AA670" i="2"/>
  <c r="AA1317" i="2"/>
  <c r="AA1160" i="2"/>
  <c r="AA846" i="2"/>
  <c r="AA1064" i="2"/>
  <c r="AA1174" i="2"/>
  <c r="AA984" i="2"/>
  <c r="AA1130" i="2"/>
  <c r="AA788" i="2"/>
  <c r="AA1251" i="2"/>
  <c r="AA414" i="2"/>
  <c r="AA1300" i="2"/>
  <c r="AA666" i="2"/>
  <c r="AA393" i="2"/>
  <c r="AA863" i="2"/>
  <c r="AA522" i="2"/>
  <c r="AA199" i="2"/>
  <c r="AA1301" i="2"/>
  <c r="AA537" i="2"/>
  <c r="AA1320" i="2"/>
  <c r="AA915" i="2"/>
  <c r="AA989" i="2"/>
  <c r="AA1324" i="2"/>
  <c r="AA277" i="2"/>
  <c r="AA1226" i="2"/>
  <c r="AA1203" i="2"/>
  <c r="AA647" i="2"/>
  <c r="AA1180" i="2"/>
  <c r="AA1112" i="2"/>
  <c r="AA599" i="2"/>
  <c r="AA822" i="2"/>
  <c r="AA1142" i="2"/>
  <c r="AA905" i="2"/>
  <c r="AA677" i="2"/>
  <c r="AA1181" i="2"/>
  <c r="AA1099" i="2"/>
  <c r="AA1157" i="2"/>
  <c r="AA1023" i="2"/>
  <c r="AA1035" i="2"/>
  <c r="AA1107" i="2"/>
  <c r="AA433" i="2"/>
  <c r="AA1342" i="2"/>
  <c r="AA1211" i="2"/>
  <c r="AA262" i="2"/>
  <c r="AA510" i="2"/>
  <c r="AA362" i="2"/>
  <c r="AA1106" i="2"/>
  <c r="AA1097" i="2"/>
  <c r="AA528" i="2"/>
  <c r="AA994" i="2"/>
  <c r="AA148" i="2"/>
  <c r="AA538" i="2"/>
  <c r="AA245" i="2"/>
  <c r="AA715" i="2"/>
  <c r="AA419" i="2"/>
  <c r="AA375" i="2"/>
  <c r="AA1233" i="2"/>
  <c r="AA1298" i="2"/>
  <c r="AA1124" i="2"/>
  <c r="AA484" i="2"/>
  <c r="AA525" i="2"/>
  <c r="AA1155" i="2"/>
  <c r="AA193" i="2"/>
  <c r="AA1010" i="2"/>
  <c r="AA244" i="2"/>
  <c r="AA1341" i="2"/>
  <c r="AA1149" i="2"/>
  <c r="AA1238" i="2"/>
  <c r="AA338" i="2"/>
  <c r="AA1188" i="2"/>
  <c r="AA1048" i="2"/>
  <c r="AA1215" i="2"/>
  <c r="AA1268" i="2"/>
  <c r="AA780" i="2"/>
  <c r="AA1065" i="2"/>
  <c r="AA476" i="2"/>
  <c r="AA1026" i="2"/>
  <c r="AA1367" i="2"/>
  <c r="AA1169" i="2"/>
  <c r="AA721" i="2"/>
  <c r="AA149" i="2"/>
  <c r="AA1121" i="2"/>
  <c r="AA1213" i="2"/>
  <c r="AA1199" i="2"/>
  <c r="AA246" i="2"/>
  <c r="AA1377" i="2"/>
  <c r="AA1327" i="2"/>
  <c r="AA996" i="2"/>
  <c r="AA150" i="2"/>
  <c r="AA428" i="2"/>
  <c r="AA1189" i="2"/>
  <c r="AA1041" i="2"/>
  <c r="AA694" i="2"/>
  <c r="AA1043" i="2"/>
  <c r="AA810" i="2"/>
  <c r="AA1095" i="2"/>
  <c r="AA1319" i="2"/>
  <c r="AA1265" i="2"/>
  <c r="AA529" i="2"/>
  <c r="AA714" i="2"/>
  <c r="AA867" i="2"/>
  <c r="AA551" i="2"/>
  <c r="AA1052" i="2"/>
  <c r="AA367" i="2"/>
  <c r="AA672" i="2"/>
  <c r="AA566" i="2"/>
  <c r="AA738" i="2"/>
  <c r="AA1372" i="2"/>
  <c r="AA785" i="2"/>
  <c r="AA770" i="2"/>
  <c r="AA58" i="2"/>
  <c r="AA276" i="2"/>
  <c r="AA1356" i="2"/>
  <c r="AA1128" i="2"/>
  <c r="AA486" i="2"/>
  <c r="AA806" i="2"/>
  <c r="AA1229" i="2"/>
  <c r="AA552" i="2"/>
  <c r="AA1073" i="2"/>
  <c r="AA53" i="2"/>
  <c r="AA291" i="2"/>
  <c r="AA151" i="2"/>
  <c r="AA660" i="2"/>
  <c r="AA766" i="2"/>
  <c r="AA854" i="2"/>
  <c r="AA769" i="2"/>
  <c r="AA1007" i="2"/>
  <c r="AA706" i="2"/>
  <c r="AA888" i="2"/>
  <c r="AA1291" i="2"/>
  <c r="AA1088" i="2"/>
  <c r="AA998" i="2"/>
  <c r="AA1223" i="2"/>
  <c r="AA739" i="2"/>
  <c r="AA1307" i="2"/>
  <c r="AA387" i="2"/>
  <c r="AA773" i="2"/>
  <c r="AA960" i="2"/>
  <c r="AA1355" i="2"/>
  <c r="AA1269" i="2"/>
  <c r="AA1312" i="2"/>
  <c r="AA1286" i="2"/>
  <c r="AA286" i="2"/>
  <c r="AA228" i="2"/>
  <c r="AA742" i="2"/>
  <c r="AA1326" i="2"/>
  <c r="AA343" i="2"/>
  <c r="AA896" i="2"/>
  <c r="AA678" i="2"/>
  <c r="AA768" i="2"/>
  <c r="AA1146" i="2"/>
  <c r="AA849" i="2"/>
  <c r="AA482" i="2"/>
  <c r="AA1348" i="2"/>
  <c r="AA782" i="2"/>
  <c r="AA500" i="2"/>
  <c r="AA880" i="2"/>
  <c r="AA708" i="2"/>
  <c r="AA258" i="2"/>
  <c r="AA833" i="2"/>
  <c r="AA765" i="2"/>
  <c r="AA252" i="2"/>
  <c r="AA718" i="2"/>
  <c r="AA1024" i="2"/>
  <c r="AA786" i="2"/>
  <c r="AA1350" i="2"/>
  <c r="AA394" i="2"/>
  <c r="AA592" i="2"/>
  <c r="AA1287" i="2"/>
  <c r="AA339" i="2"/>
  <c r="AA845" i="2"/>
  <c r="AA957" i="2"/>
  <c r="AA717" i="2"/>
  <c r="AA1240" i="2"/>
  <c r="AA1373" i="2"/>
  <c r="AA1363" i="2"/>
  <c r="AA794" i="2"/>
  <c r="AA1297" i="2"/>
  <c r="AA320" i="2"/>
  <c r="AA1256" i="2"/>
  <c r="AA988" i="2"/>
  <c r="AA165" i="2"/>
  <c r="AA445" i="2"/>
  <c r="AA824" i="2"/>
  <c r="AA1069" i="2"/>
  <c r="AA1252" i="2"/>
  <c r="AA1206" i="2"/>
  <c r="AA1070" i="2"/>
  <c r="AA667" i="2"/>
  <c r="AA1178" i="2"/>
  <c r="AA1080" i="2"/>
  <c r="AA384" i="2"/>
  <c r="AA826" i="2"/>
  <c r="AA1102" i="2"/>
  <c r="AA1309" i="2"/>
  <c r="AA1245" i="2"/>
  <c r="AA892" i="2"/>
  <c r="AA1089" i="2"/>
  <c r="AA784" i="2"/>
  <c r="AA619" i="2"/>
  <c r="AA1294" i="2"/>
  <c r="AA851" i="2"/>
  <c r="AA1055" i="2"/>
  <c r="AA1103" i="2"/>
  <c r="AA730" i="2"/>
  <c r="AA857" i="2"/>
  <c r="AA1068" i="2"/>
  <c r="AA974" i="2"/>
  <c r="AA1027" i="2"/>
  <c r="AA1022" i="2"/>
  <c r="AA918" i="2"/>
  <c r="AA1335" i="2"/>
  <c r="AA415" i="2"/>
  <c r="AA1170" i="2"/>
  <c r="AA355" i="2"/>
  <c r="AA1082" i="2"/>
  <c r="AA205" i="2"/>
  <c r="AA1177" i="2"/>
  <c r="AA948" i="2"/>
  <c r="AA1056" i="2"/>
  <c r="AA875" i="2"/>
  <c r="AA834" i="2"/>
  <c r="AA1039" i="2"/>
  <c r="AA1054" i="2"/>
  <c r="AA1247" i="2"/>
  <c r="AA1126" i="2"/>
  <c r="AA418" i="2"/>
  <c r="AA898" i="2"/>
  <c r="AA1190" i="2"/>
  <c r="AA929" i="2"/>
  <c r="AA953" i="2"/>
  <c r="AA1266" i="2"/>
  <c r="AA1267" i="2"/>
  <c r="AA1248" i="2"/>
  <c r="AA842" i="2"/>
  <c r="AA1139" i="2"/>
  <c r="AA570" i="2"/>
  <c r="AA1033" i="2"/>
  <c r="AA793" i="2"/>
  <c r="AA1361" i="2"/>
  <c r="AA790" i="2"/>
  <c r="AA613" i="2"/>
  <c r="AA804" i="2"/>
  <c r="AA601" i="2"/>
  <c r="AA1135" i="2"/>
  <c r="AA626" i="2"/>
  <c r="AA55" i="2"/>
  <c r="AA431" i="2"/>
  <c r="AA711" i="2"/>
  <c r="AA928" i="2"/>
  <c r="AA218" i="2"/>
  <c r="AA940" i="2"/>
  <c r="AA596" i="2"/>
  <c r="AA347" i="2"/>
  <c r="AA656" i="2"/>
  <c r="AA1132" i="2"/>
  <c r="AA1114" i="2"/>
  <c r="AA1005" i="2"/>
  <c r="AA895" i="2"/>
  <c r="AA1158" i="2"/>
  <c r="AA1083" i="2"/>
  <c r="AA483" i="2"/>
  <c r="AA654" i="2"/>
  <c r="AA471" i="2"/>
  <c r="AA966" i="2"/>
  <c r="AA1219" i="2"/>
  <c r="AA970" i="2"/>
  <c r="AA973" i="2"/>
  <c r="AA1159" i="2"/>
  <c r="AA1249" i="2"/>
  <c r="AA152" i="2"/>
  <c r="AA658" i="2"/>
  <c r="AA1313" i="2"/>
  <c r="AA1305" i="2"/>
  <c r="AA197" i="2"/>
  <c r="AA802" i="2"/>
  <c r="AA1038" i="2"/>
  <c r="AA1134" i="2"/>
  <c r="AA57" i="2"/>
  <c r="AA1047" i="2"/>
  <c r="AA1345" i="2"/>
  <c r="AA1176" i="2"/>
  <c r="AA688" i="2"/>
  <c r="AA981" i="2"/>
  <c r="AA891" i="2"/>
  <c r="AA1013" i="2"/>
  <c r="AA590" i="2"/>
  <c r="AA1166" i="2"/>
  <c r="AA1143" i="2"/>
  <c r="AA965" i="2"/>
  <c r="AA1077" i="2"/>
  <c r="AA213" i="2"/>
  <c r="AA1204" i="2"/>
  <c r="AA261" i="2"/>
  <c r="AA507" i="2"/>
  <c r="AA63" i="2"/>
  <c r="AA1255" i="2"/>
  <c r="AA617" i="2"/>
  <c r="AA954" i="2"/>
  <c r="AA796" i="2"/>
  <c r="AA191" i="2"/>
  <c r="AA1164" i="2"/>
  <c r="AA1154" i="2"/>
  <c r="AA1209" i="2"/>
  <c r="AA641" i="2"/>
  <c r="AA1172" i="2"/>
  <c r="AA755" i="2"/>
  <c r="AA1366" i="2"/>
  <c r="AA878" i="2"/>
  <c r="AA287" i="2"/>
  <c r="AA1184" i="2"/>
  <c r="AA364" i="2"/>
  <c r="AA1017" i="2"/>
  <c r="AA48" i="2"/>
  <c r="AA1015" i="2"/>
  <c r="AA684" i="2"/>
  <c r="AA1306" i="2"/>
  <c r="AA899" i="2"/>
  <c r="AA342" i="2"/>
  <c r="AA709" i="2"/>
  <c r="AA531" i="2"/>
  <c r="AA987" i="2"/>
  <c r="AA1346" i="2"/>
  <c r="AA352" i="2"/>
  <c r="AM5" i="3"/>
  <c r="X534" i="2" s="1"/>
  <c r="AN5" i="3"/>
  <c r="Y534" i="2"/>
  <c r="Z534" i="2" s="1"/>
  <c r="AM6" i="3"/>
  <c r="X1371" i="2" s="1"/>
  <c r="AN6" i="3"/>
  <c r="Y1371" i="2" s="1"/>
  <c r="AM7" i="3"/>
  <c r="X1348" i="2" s="1"/>
  <c r="AN7" i="3"/>
  <c r="Y1348" i="2" s="1"/>
  <c r="AM8" i="3"/>
  <c r="X645" i="2" s="1"/>
  <c r="AN8" i="3"/>
  <c r="Y645" i="2"/>
  <c r="AM9" i="3"/>
  <c r="X978" i="2" s="1"/>
  <c r="AN9" i="3"/>
  <c r="Y978" i="2"/>
  <c r="AM10" i="3"/>
  <c r="X839" i="2" s="1"/>
  <c r="AN10" i="3"/>
  <c r="Y839" i="2" s="1"/>
  <c r="AM11" i="3"/>
  <c r="AN11" i="3"/>
  <c r="AM12" i="3"/>
  <c r="X734" i="2" s="1"/>
  <c r="AN12" i="3"/>
  <c r="Y734" i="2" s="1"/>
  <c r="AM13" i="3"/>
  <c r="X815" i="2" s="1"/>
  <c r="AN13" i="3"/>
  <c r="Y815" i="2" s="1"/>
  <c r="AM14" i="3"/>
  <c r="X951" i="2" s="1"/>
  <c r="AN14" i="3"/>
  <c r="Y951" i="2" s="1"/>
  <c r="AM15" i="3"/>
  <c r="X1117" i="2"/>
  <c r="AN15" i="3"/>
  <c r="Y1117" i="2" s="1"/>
  <c r="AM16" i="3"/>
  <c r="X264" i="2" s="1"/>
  <c r="AN16" i="3"/>
  <c r="Y264" i="2" s="1"/>
  <c r="AM17" i="3"/>
  <c r="X1051" i="2" s="1"/>
  <c r="AN17" i="3"/>
  <c r="Y1051" i="2" s="1"/>
  <c r="AM18" i="3"/>
  <c r="X238" i="2" s="1"/>
  <c r="AN18" i="3"/>
  <c r="Y238" i="2" s="1"/>
  <c r="AM19" i="3"/>
  <c r="AN19" i="3"/>
  <c r="Y98" i="2" s="1"/>
  <c r="AM20" i="3"/>
  <c r="X1255" i="2" s="1"/>
  <c r="AN20" i="3"/>
  <c r="Y1255" i="2" s="1"/>
  <c r="AM21" i="3"/>
  <c r="X1069" i="2" s="1"/>
  <c r="AN21" i="3"/>
  <c r="Y1069" i="2" s="1"/>
  <c r="AM22" i="3"/>
  <c r="X401" i="2" s="1"/>
  <c r="AN22" i="3"/>
  <c r="Y401" i="2"/>
  <c r="AM23" i="3"/>
  <c r="X1105" i="2" s="1"/>
  <c r="AN23" i="3"/>
  <c r="Y1105" i="2"/>
  <c r="AM24" i="3"/>
  <c r="X724" i="2" s="1"/>
  <c r="AN24" i="3"/>
  <c r="Y724" i="2" s="1"/>
  <c r="AM25" i="3"/>
  <c r="X907" i="2" s="1"/>
  <c r="AN25" i="3"/>
  <c r="Y907" i="2"/>
  <c r="AM26" i="3"/>
  <c r="X1031" i="2" s="1"/>
  <c r="AN26" i="3"/>
  <c r="Y1031" i="2" s="1"/>
  <c r="AM27" i="3"/>
  <c r="X1004" i="2" s="1"/>
  <c r="AN27" i="3"/>
  <c r="Y1004" i="2"/>
  <c r="AM28" i="3"/>
  <c r="X1169" i="2" s="1"/>
  <c r="AN28" i="3"/>
  <c r="Y1169" i="2" s="1"/>
  <c r="AM29" i="3"/>
  <c r="X1165" i="2" s="1"/>
  <c r="AN29" i="3"/>
  <c r="Y1165" i="2" s="1"/>
  <c r="AM30" i="3"/>
  <c r="X698" i="2" s="1"/>
  <c r="AN30" i="3"/>
  <c r="Y698" i="2" s="1"/>
  <c r="Z698" i="2" s="1"/>
  <c r="AM31" i="3"/>
  <c r="X1357" i="2" s="1"/>
  <c r="AN31" i="3"/>
  <c r="Y1357" i="2"/>
  <c r="AM32" i="3"/>
  <c r="X397" i="2" s="1"/>
  <c r="AN32" i="3"/>
  <c r="Y397" i="2" s="1"/>
  <c r="AM33" i="3"/>
  <c r="X69" i="2" s="1"/>
  <c r="AN33" i="3"/>
  <c r="AM34" i="3"/>
  <c r="X821" i="2" s="1"/>
  <c r="AN34" i="3"/>
  <c r="Y821" i="2" s="1"/>
  <c r="AM35" i="3"/>
  <c r="X829" i="2" s="1"/>
  <c r="AN35" i="3"/>
  <c r="Y829" i="2" s="1"/>
  <c r="AM36" i="3"/>
  <c r="X574" i="2"/>
  <c r="AN36" i="3"/>
  <c r="Y574" i="2" s="1"/>
  <c r="AM37" i="3"/>
  <c r="X256" i="2"/>
  <c r="AN37" i="3"/>
  <c r="Y256" i="2" s="1"/>
  <c r="AM38" i="3"/>
  <c r="X783" i="2" s="1"/>
  <c r="AN38" i="3"/>
  <c r="Y783" i="2" s="1"/>
  <c r="AM39" i="3"/>
  <c r="X1221" i="2"/>
  <c r="AN39" i="3"/>
  <c r="Y1221" i="2" s="1"/>
  <c r="AM40" i="3"/>
  <c r="X709" i="2" s="1"/>
  <c r="Z709" i="2" s="1"/>
  <c r="AN40" i="3"/>
  <c r="Y709" i="2" s="1"/>
  <c r="AM41" i="3"/>
  <c r="X196" i="2"/>
  <c r="AN41" i="3"/>
  <c r="Y196" i="2" s="1"/>
  <c r="AM42" i="3"/>
  <c r="X15" i="2" s="1"/>
  <c r="AN42" i="3"/>
  <c r="AM43" i="3"/>
  <c r="X449" i="2" s="1"/>
  <c r="AN43" i="3"/>
  <c r="Y449" i="2"/>
  <c r="AM44" i="3"/>
  <c r="X762" i="2" s="1"/>
  <c r="AN44" i="3"/>
  <c r="Y762" i="2" s="1"/>
  <c r="AM45" i="3"/>
  <c r="AN45" i="3"/>
  <c r="AM46" i="3"/>
  <c r="X472" i="2" s="1"/>
  <c r="AN46" i="3"/>
  <c r="Y472" i="2" s="1"/>
  <c r="AM47" i="3"/>
  <c r="AN47" i="3"/>
  <c r="AM48" i="3"/>
  <c r="X1142" i="2" s="1"/>
  <c r="AN48" i="3"/>
  <c r="Y1142" i="2" s="1"/>
  <c r="AM49" i="3"/>
  <c r="X678" i="2" s="1"/>
  <c r="Z678" i="2" s="1"/>
  <c r="AN49" i="3"/>
  <c r="Y678" i="2" s="1"/>
  <c r="AM50" i="3"/>
  <c r="X488" i="2" s="1"/>
  <c r="AN50" i="3"/>
  <c r="Y488" i="2" s="1"/>
  <c r="AM51" i="3"/>
  <c r="X639" i="2" s="1"/>
  <c r="AN51" i="3"/>
  <c r="Y639" i="2"/>
  <c r="AM52" i="3"/>
  <c r="X1368" i="2" s="1"/>
  <c r="AN52" i="3"/>
  <c r="Y1368" i="2" s="1"/>
  <c r="AM53" i="3"/>
  <c r="X100" i="2" s="1"/>
  <c r="AN53" i="3"/>
  <c r="AM54" i="3"/>
  <c r="X1324" i="2" s="1"/>
  <c r="AN54" i="3"/>
  <c r="Y1324" i="2" s="1"/>
  <c r="AM55" i="3"/>
  <c r="X346" i="2" s="1"/>
  <c r="Z346" i="2" s="1"/>
  <c r="AN55" i="3"/>
  <c r="Y346" i="2" s="1"/>
  <c r="AM56" i="3"/>
  <c r="X702" i="2"/>
  <c r="AN56" i="3"/>
  <c r="Y702" i="2" s="1"/>
  <c r="AM57" i="3"/>
  <c r="X1378" i="2"/>
  <c r="AN57" i="3"/>
  <c r="Y1378" i="2" s="1"/>
  <c r="AM58" i="3"/>
  <c r="X1127" i="2" s="1"/>
  <c r="AN58" i="3"/>
  <c r="Y1127" i="2" s="1"/>
  <c r="AM59" i="3"/>
  <c r="X336" i="2"/>
  <c r="AN59" i="3"/>
  <c r="Y336" i="2" s="1"/>
  <c r="AM60" i="3"/>
  <c r="AN60" i="3"/>
  <c r="AM61" i="3"/>
  <c r="X940" i="2" s="1"/>
  <c r="AN61" i="3"/>
  <c r="Y940" i="2"/>
  <c r="AM62" i="3"/>
  <c r="X223" i="2" s="1"/>
  <c r="AN62" i="3"/>
  <c r="Y223" i="2" s="1"/>
  <c r="AM63" i="3"/>
  <c r="X524" i="2" s="1"/>
  <c r="AN63" i="3"/>
  <c r="Y524" i="2" s="1"/>
  <c r="AM64" i="3"/>
  <c r="X859" i="2" s="1"/>
  <c r="AN64" i="3"/>
  <c r="Y859" i="2" s="1"/>
  <c r="AM65" i="3"/>
  <c r="X953" i="2" s="1"/>
  <c r="AN65" i="3"/>
  <c r="Y953" i="2"/>
  <c r="AM66" i="3"/>
  <c r="X420" i="2" s="1"/>
  <c r="AN66" i="3"/>
  <c r="Y420" i="2" s="1"/>
  <c r="AM67" i="3"/>
  <c r="X712" i="2" s="1"/>
  <c r="AN67" i="3"/>
  <c r="Y712" i="2" s="1"/>
  <c r="AM68" i="3"/>
  <c r="X396" i="2" s="1"/>
  <c r="AN68" i="3"/>
  <c r="Y396" i="2" s="1"/>
  <c r="Z396" i="2" s="1"/>
  <c r="AM69" i="3"/>
  <c r="X1074" i="2" s="1"/>
  <c r="AN69" i="3"/>
  <c r="Y1074" i="2"/>
  <c r="AM70" i="3"/>
  <c r="X562" i="2" s="1"/>
  <c r="AN70" i="3"/>
  <c r="Y562" i="2" s="1"/>
  <c r="AM71" i="3"/>
  <c r="X1365" i="2" s="1"/>
  <c r="AN71" i="3"/>
  <c r="Y1365" i="2" s="1"/>
  <c r="AM72" i="3"/>
  <c r="X1111" i="2" s="1"/>
  <c r="AN72" i="3"/>
  <c r="Y1111" i="2"/>
  <c r="AM73" i="3"/>
  <c r="X930" i="2" s="1"/>
  <c r="AN73" i="3"/>
  <c r="Y930" i="2"/>
  <c r="AM74" i="3"/>
  <c r="X1039" i="2" s="1"/>
  <c r="AN74" i="3"/>
  <c r="Y1039" i="2" s="1"/>
  <c r="AM75" i="3"/>
  <c r="X1229" i="2" s="1"/>
  <c r="AN75" i="3"/>
  <c r="Y1229" i="2"/>
  <c r="AM76" i="3"/>
  <c r="X182" i="2" s="1"/>
  <c r="AN76" i="3"/>
  <c r="Y182" i="2" s="1"/>
  <c r="AM77" i="3"/>
  <c r="AN77" i="3"/>
  <c r="AM78" i="3"/>
  <c r="X1356" i="2" s="1"/>
  <c r="AN78" i="3"/>
  <c r="Y1356" i="2" s="1"/>
  <c r="AM79" i="3"/>
  <c r="X929" i="2"/>
  <c r="AN79" i="3"/>
  <c r="Y929" i="2" s="1"/>
  <c r="AM80" i="3"/>
  <c r="X389" i="2" s="1"/>
  <c r="AN80" i="3"/>
  <c r="Y389" i="2" s="1"/>
  <c r="AM81" i="3"/>
  <c r="X547" i="2" s="1"/>
  <c r="AN81" i="3"/>
  <c r="Y547" i="2" s="1"/>
  <c r="AM82" i="3"/>
  <c r="X1093" i="2" s="1"/>
  <c r="AN82" i="3"/>
  <c r="Y1093" i="2" s="1"/>
  <c r="AM83" i="3"/>
  <c r="X1210" i="2"/>
  <c r="AN83" i="3"/>
  <c r="Y1210" i="2" s="1"/>
  <c r="AM84" i="3"/>
  <c r="X436" i="2" s="1"/>
  <c r="AN84" i="3"/>
  <c r="Y436" i="2" s="1"/>
  <c r="AM85" i="3"/>
  <c r="X13" i="2" s="1"/>
  <c r="AN85" i="3"/>
  <c r="AM86" i="3"/>
  <c r="AN86" i="3"/>
  <c r="AM87" i="3"/>
  <c r="X548" i="2" s="1"/>
  <c r="AN87" i="3"/>
  <c r="Y548" i="2" s="1"/>
  <c r="AM88" i="3"/>
  <c r="X620" i="2" s="1"/>
  <c r="Z620" i="2" s="1"/>
  <c r="AN88" i="3"/>
  <c r="Y620" i="2" s="1"/>
  <c r="AM89" i="3"/>
  <c r="X296" i="2"/>
  <c r="AN89" i="3"/>
  <c r="Y296" i="2" s="1"/>
  <c r="AM90" i="3"/>
  <c r="X1254" i="2" s="1"/>
  <c r="AN90" i="3"/>
  <c r="Y1254" i="2" s="1"/>
  <c r="AM91" i="3"/>
  <c r="X1157" i="2" s="1"/>
  <c r="Z1157" i="2" s="1"/>
  <c r="AN91" i="3"/>
  <c r="Y1157" i="2" s="1"/>
  <c r="AM92" i="3"/>
  <c r="X782" i="2"/>
  <c r="AN92" i="3"/>
  <c r="Y782" i="2" s="1"/>
  <c r="AM93" i="3"/>
  <c r="AN93" i="3"/>
  <c r="AM94" i="3"/>
  <c r="X161" i="2" s="1"/>
  <c r="Z161" i="2" s="1"/>
  <c r="AN94" i="3"/>
  <c r="Y161" i="2"/>
  <c r="AM95" i="3"/>
  <c r="X1337" i="2" s="1"/>
  <c r="AN95" i="3"/>
  <c r="Y1337" i="2"/>
  <c r="AM96" i="3"/>
  <c r="X799" i="2" s="1"/>
  <c r="AN96" i="3"/>
  <c r="Y799" i="2"/>
  <c r="AM97" i="3"/>
  <c r="X941" i="2" s="1"/>
  <c r="AN97" i="3"/>
  <c r="Y941" i="2"/>
  <c r="AM98" i="3"/>
  <c r="AN98" i="3"/>
  <c r="Y88" i="2" s="1"/>
  <c r="AM99" i="3"/>
  <c r="X1330" i="2"/>
  <c r="AN99" i="3"/>
  <c r="Y1330" i="2" s="1"/>
  <c r="Z1330" i="2" s="1"/>
  <c r="AM100" i="3"/>
  <c r="X789" i="2"/>
  <c r="AN100" i="3"/>
  <c r="Y789" i="2" s="1"/>
  <c r="AM101" i="3"/>
  <c r="X525" i="2"/>
  <c r="AN101" i="3"/>
  <c r="Y525" i="2" s="1"/>
  <c r="AM102" i="3"/>
  <c r="X853" i="2"/>
  <c r="AN102" i="3"/>
  <c r="Y853" i="2" s="1"/>
  <c r="AM103" i="3"/>
  <c r="X203" i="2"/>
  <c r="AN103" i="3"/>
  <c r="Y203" i="2" s="1"/>
  <c r="Z203" i="2" s="1"/>
  <c r="AM104" i="3"/>
  <c r="X221" i="2"/>
  <c r="AN104" i="3"/>
  <c r="Y221" i="2" s="1"/>
  <c r="AM105" i="3"/>
  <c r="X927" i="2"/>
  <c r="AN105" i="3"/>
  <c r="Y927" i="2" s="1"/>
  <c r="AM106" i="3"/>
  <c r="X1037" i="2"/>
  <c r="AN106" i="3"/>
  <c r="Y1037" i="2" s="1"/>
  <c r="AM107" i="3"/>
  <c r="X1260" i="2"/>
  <c r="AN107" i="3"/>
  <c r="Y1260" i="2" s="1"/>
  <c r="Z1260" i="2" s="1"/>
  <c r="AM108" i="3"/>
  <c r="X625" i="2"/>
  <c r="AN108" i="3"/>
  <c r="Y625" i="2" s="1"/>
  <c r="Z625" i="2" s="1"/>
  <c r="AM109" i="3"/>
  <c r="X1002" i="2"/>
  <c r="AN109" i="3"/>
  <c r="Y1002" i="2" s="1"/>
  <c r="AM110" i="3"/>
  <c r="X1088" i="2"/>
  <c r="AN110" i="3"/>
  <c r="Y1088" i="2" s="1"/>
  <c r="AM111" i="3"/>
  <c r="X485" i="2"/>
  <c r="AN111" i="3"/>
  <c r="Y485" i="2" s="1"/>
  <c r="Z485" i="2" s="1"/>
  <c r="AM112" i="3"/>
  <c r="X571" i="2"/>
  <c r="AN112" i="3"/>
  <c r="Y571" i="2" s="1"/>
  <c r="AM113" i="3"/>
  <c r="X679" i="2"/>
  <c r="AN113" i="3"/>
  <c r="Y679" i="2" s="1"/>
  <c r="Z679" i="2" s="1"/>
  <c r="AM114" i="3"/>
  <c r="AN114" i="3"/>
  <c r="Y54" i="2" s="1"/>
  <c r="AM115" i="3"/>
  <c r="X1134" i="2" s="1"/>
  <c r="AN115" i="3"/>
  <c r="Y1134" i="2"/>
  <c r="AM116" i="3"/>
  <c r="AN116" i="3"/>
  <c r="AM117" i="3"/>
  <c r="X249" i="2"/>
  <c r="AN117" i="3"/>
  <c r="Y249" i="2" s="1"/>
  <c r="Z249" i="2" s="1"/>
  <c r="AM118" i="3"/>
  <c r="X791" i="2"/>
  <c r="AN118" i="3"/>
  <c r="Y791" i="2" s="1"/>
  <c r="AM119" i="3"/>
  <c r="X215" i="2"/>
  <c r="AN119" i="3"/>
  <c r="Y215" i="2" s="1"/>
  <c r="AM120" i="3"/>
  <c r="X1237" i="2"/>
  <c r="AN120" i="3"/>
  <c r="Y1237" i="2" s="1"/>
  <c r="AM121" i="3"/>
  <c r="X1217" i="2"/>
  <c r="AN121" i="3"/>
  <c r="Y1217" i="2" s="1"/>
  <c r="Z1217" i="2" s="1"/>
  <c r="AM122" i="3"/>
  <c r="X340" i="2"/>
  <c r="AN122" i="3"/>
  <c r="Y340" i="2" s="1"/>
  <c r="AM123" i="3"/>
  <c r="X968" i="2"/>
  <c r="AN123" i="3"/>
  <c r="Y968" i="2" s="1"/>
  <c r="AM124" i="3"/>
  <c r="X633" i="2"/>
  <c r="AN124" i="3"/>
  <c r="Y633" i="2" s="1"/>
  <c r="AM125" i="3"/>
  <c r="X808" i="2"/>
  <c r="AN125" i="3"/>
  <c r="Y808" i="2" s="1"/>
  <c r="Z808" i="2" s="1"/>
  <c r="AM126" i="3"/>
  <c r="X1328" i="2"/>
  <c r="AN126" i="3"/>
  <c r="Y1328" i="2" s="1"/>
  <c r="AM127" i="3"/>
  <c r="X493" i="2"/>
  <c r="AN127" i="3"/>
  <c r="Y493" i="2" s="1"/>
  <c r="Z493" i="2" s="1"/>
  <c r="AM128" i="3"/>
  <c r="AN128" i="3"/>
  <c r="AM129" i="3"/>
  <c r="X640" i="2" s="1"/>
  <c r="AN129" i="3"/>
  <c r="Y640" i="2"/>
  <c r="AM130" i="3"/>
  <c r="X1241" i="2" s="1"/>
  <c r="Z1241" i="2" s="1"/>
  <c r="AN130" i="3"/>
  <c r="Y1241" i="2"/>
  <c r="AM131" i="3"/>
  <c r="X870" i="2" s="1"/>
  <c r="AN131" i="3"/>
  <c r="Y870" i="2"/>
  <c r="AM132" i="3"/>
  <c r="X713" i="2" s="1"/>
  <c r="AN132" i="3"/>
  <c r="Y713" i="2"/>
  <c r="AM133" i="3"/>
  <c r="X1042" i="2" s="1"/>
  <c r="AN133" i="3"/>
  <c r="Y1042" i="2"/>
  <c r="AM134" i="3"/>
  <c r="X928" i="2" s="1"/>
  <c r="AN134" i="3"/>
  <c r="Y928" i="2"/>
  <c r="AM135" i="3"/>
  <c r="X1345" i="2" s="1"/>
  <c r="AN135" i="3"/>
  <c r="Y1345" i="2"/>
  <c r="AM136" i="3"/>
  <c r="X939" i="2" s="1"/>
  <c r="AN136" i="3"/>
  <c r="Y939" i="2"/>
  <c r="AM137" i="3"/>
  <c r="X637" i="2" s="1"/>
  <c r="AN137" i="3"/>
  <c r="Y637" i="2"/>
  <c r="AM138" i="3"/>
  <c r="AN138" i="3"/>
  <c r="AM139" i="3"/>
  <c r="X1063" i="2"/>
  <c r="AN139" i="3"/>
  <c r="Y1063" i="2" s="1"/>
  <c r="Z1063" i="2" s="1"/>
  <c r="AM140" i="3"/>
  <c r="X521" i="2"/>
  <c r="AN140" i="3"/>
  <c r="Y521" i="2" s="1"/>
  <c r="AM141" i="3"/>
  <c r="X656" i="2"/>
  <c r="AN141" i="3"/>
  <c r="Y656" i="2" s="1"/>
  <c r="AM142" i="3"/>
  <c r="X1184" i="2"/>
  <c r="AN142" i="3"/>
  <c r="Y1184" i="2" s="1"/>
  <c r="AM143" i="3"/>
  <c r="X795" i="2"/>
  <c r="AN143" i="3"/>
  <c r="Y795" i="2" s="1"/>
  <c r="Z795" i="2" s="1"/>
  <c r="AM144" i="3"/>
  <c r="AN144" i="3"/>
  <c r="Y29" i="2" s="1"/>
  <c r="AM145" i="3"/>
  <c r="X399" i="2" s="1"/>
  <c r="AN145" i="3"/>
  <c r="Y399" i="2"/>
  <c r="AM146" i="3"/>
  <c r="X776" i="2" s="1"/>
  <c r="Z776" i="2" s="1"/>
  <c r="AN146" i="3"/>
  <c r="Y776" i="2"/>
  <c r="AM147" i="3"/>
  <c r="X405" i="2" s="1"/>
  <c r="AN147" i="3"/>
  <c r="Y405" i="2"/>
  <c r="AM148" i="3"/>
  <c r="X1080" i="2" s="1"/>
  <c r="Z1080" i="2" s="1"/>
  <c r="AN148" i="3"/>
  <c r="Y1080" i="2"/>
  <c r="AM149" i="3"/>
  <c r="X1186" i="2" s="1"/>
  <c r="AN149" i="3"/>
  <c r="Y1186" i="2"/>
  <c r="AM150" i="3"/>
  <c r="X754" i="2" s="1"/>
  <c r="AN150" i="3"/>
  <c r="Y754" i="2"/>
  <c r="AM151" i="3"/>
  <c r="X934" i="2" s="1"/>
  <c r="AN151" i="3"/>
  <c r="Y934" i="2"/>
  <c r="AM152" i="3"/>
  <c r="X615" i="2" s="1"/>
  <c r="Z615" i="2" s="1"/>
  <c r="AN152" i="3"/>
  <c r="Y615" i="2"/>
  <c r="AM153" i="3"/>
  <c r="X481" i="2" s="1"/>
  <c r="AN153" i="3"/>
  <c r="Y481" i="2"/>
  <c r="AM154" i="3"/>
  <c r="X1022" i="2" s="1"/>
  <c r="AN154" i="3"/>
  <c r="Y1022" i="2"/>
  <c r="AM155" i="3"/>
  <c r="X281" i="2" s="1"/>
  <c r="AN155" i="3"/>
  <c r="Y281" i="2"/>
  <c r="AM156" i="3"/>
  <c r="X681" i="2" s="1"/>
  <c r="Z681" i="2" s="1"/>
  <c r="AN156" i="3"/>
  <c r="Y681" i="2"/>
  <c r="AM157" i="3"/>
  <c r="X1174" i="2" s="1"/>
  <c r="AN157" i="3"/>
  <c r="Y1174" i="2"/>
  <c r="AM158" i="3"/>
  <c r="X1079" i="2" s="1"/>
  <c r="AN158" i="3"/>
  <c r="Y1079" i="2"/>
  <c r="AM159" i="3"/>
  <c r="X1262" i="2" s="1"/>
  <c r="AN159" i="3"/>
  <c r="Y1262" i="2"/>
  <c r="AM160" i="3"/>
  <c r="X1075" i="2" s="1"/>
  <c r="Z1075" i="2" s="1"/>
  <c r="AN160" i="3"/>
  <c r="Y1075" i="2"/>
  <c r="AM161" i="3"/>
  <c r="X504" i="2" s="1"/>
  <c r="AN161" i="3"/>
  <c r="Y504" i="2"/>
  <c r="AM162" i="3"/>
  <c r="X1350" i="2" s="1"/>
  <c r="Z1350" i="2" s="1"/>
  <c r="AN162" i="3"/>
  <c r="Y1350" i="2"/>
  <c r="AM163" i="3"/>
  <c r="X406" i="2" s="1"/>
  <c r="Z406" i="2" s="1"/>
  <c r="AN163" i="3"/>
  <c r="Y406" i="2"/>
  <c r="AM164" i="3"/>
  <c r="X1187" i="2" s="1"/>
  <c r="Z1187" i="2" s="1"/>
  <c r="AN164" i="3"/>
  <c r="Y1187" i="2"/>
  <c r="AM165" i="3"/>
  <c r="X886" i="2" s="1"/>
  <c r="AN165" i="3"/>
  <c r="Y886" i="2"/>
  <c r="AM166" i="3"/>
  <c r="X1269" i="2" s="1"/>
  <c r="AN166" i="3"/>
  <c r="Y1269" i="2"/>
  <c r="AM167" i="3"/>
  <c r="X816" i="2" s="1"/>
  <c r="AN167" i="3"/>
  <c r="Y816" i="2"/>
  <c r="AM168" i="3"/>
  <c r="X674" i="2" s="1"/>
  <c r="Z674" i="2" s="1"/>
  <c r="AN168" i="3"/>
  <c r="Y674" i="2"/>
  <c r="AM169" i="3"/>
  <c r="X312" i="2" s="1"/>
  <c r="AN169" i="3"/>
  <c r="Y312" i="2"/>
  <c r="AM170" i="3"/>
  <c r="X938" i="2" s="1"/>
  <c r="AN170" i="3"/>
  <c r="Y938" i="2"/>
  <c r="AM171" i="3"/>
  <c r="X775" i="2" s="1"/>
  <c r="AN171" i="3"/>
  <c r="Y775" i="2"/>
  <c r="AM172" i="3"/>
  <c r="X1301" i="2" s="1"/>
  <c r="AN172" i="3"/>
  <c r="Y1301" i="2"/>
  <c r="AM173" i="3"/>
  <c r="X1258" i="2" s="1"/>
  <c r="AN173" i="3"/>
  <c r="Y1258" i="2"/>
  <c r="AM174" i="3"/>
  <c r="X970" i="2"/>
  <c r="AN174" i="3"/>
  <c r="Y970" i="2"/>
  <c r="AM175" i="3"/>
  <c r="X933" i="2"/>
  <c r="AN175" i="3"/>
  <c r="Y933" i="2"/>
  <c r="AM176" i="3"/>
  <c r="X914" i="2"/>
  <c r="AN176" i="3"/>
  <c r="Y914" i="2"/>
  <c r="AM177" i="3"/>
  <c r="X931" i="2"/>
  <c r="AN177" i="3"/>
  <c r="Y931" i="2"/>
  <c r="AM178" i="3"/>
  <c r="X1163" i="2"/>
  <c r="Z1163" i="2" s="1"/>
  <c r="AN178" i="3"/>
  <c r="Y1163" i="2"/>
  <c r="AM179" i="3"/>
  <c r="X164" i="2"/>
  <c r="AN179" i="3"/>
  <c r="Y164" i="2"/>
  <c r="AM180" i="3"/>
  <c r="X321" i="2"/>
  <c r="AN180" i="3"/>
  <c r="Y321" i="2"/>
  <c r="AM181" i="3"/>
  <c r="X1219" i="2"/>
  <c r="AN181" i="3"/>
  <c r="Y1219" i="2"/>
  <c r="AM182" i="3"/>
  <c r="X1367" i="2"/>
  <c r="AN182" i="3"/>
  <c r="Y1367" i="2"/>
  <c r="AM183" i="3"/>
  <c r="X333" i="2"/>
  <c r="AN183" i="3"/>
  <c r="Y333" i="2"/>
  <c r="AM184" i="3"/>
  <c r="X1327" i="2"/>
  <c r="AN184" i="3"/>
  <c r="Y1327" i="2"/>
  <c r="AM185" i="3"/>
  <c r="X1358" i="2"/>
  <c r="AN185" i="3"/>
  <c r="Y1358" i="2"/>
  <c r="AM186" i="3"/>
  <c r="X693" i="2"/>
  <c r="AN186" i="3"/>
  <c r="Y693" i="2"/>
  <c r="AM187" i="3"/>
  <c r="X1316" i="2"/>
  <c r="AN187" i="3"/>
  <c r="Y1316" i="2"/>
  <c r="AM188" i="3"/>
  <c r="X162" i="2"/>
  <c r="AN188" i="3"/>
  <c r="Y162" i="2"/>
  <c r="AM189" i="3"/>
  <c r="X19" i="2" s="1"/>
  <c r="AN189" i="3"/>
  <c r="Y19" i="2" s="1"/>
  <c r="AM190" i="3"/>
  <c r="X515" i="2"/>
  <c r="AN190" i="3"/>
  <c r="Y515" i="2"/>
  <c r="AM191" i="3"/>
  <c r="X1334" i="2"/>
  <c r="AN191" i="3"/>
  <c r="Y1334" i="2"/>
  <c r="AM192" i="3"/>
  <c r="X759" i="2"/>
  <c r="AN192" i="3"/>
  <c r="Y759" i="2"/>
  <c r="AM193" i="3"/>
  <c r="X288" i="2"/>
  <c r="AN193" i="3"/>
  <c r="Y288" i="2"/>
  <c r="AM194" i="3"/>
  <c r="X723" i="2"/>
  <c r="AN194" i="3"/>
  <c r="Y723" i="2"/>
  <c r="AM195" i="3"/>
  <c r="X516" i="2"/>
  <c r="AN195" i="3"/>
  <c r="Y516" i="2"/>
  <c r="AM196" i="3"/>
  <c r="X554" i="2"/>
  <c r="AN196" i="3"/>
  <c r="Y554" i="2"/>
  <c r="AM197" i="3"/>
  <c r="AN197" i="3"/>
  <c r="AM198" i="3"/>
  <c r="X798" i="2"/>
  <c r="AN198" i="3"/>
  <c r="Y798" i="2"/>
  <c r="AM199" i="3"/>
  <c r="X1205" i="2"/>
  <c r="AN199" i="3"/>
  <c r="Y1205" i="2"/>
  <c r="AM200" i="3"/>
  <c r="X556" i="2"/>
  <c r="AN200" i="3"/>
  <c r="Y556" i="2"/>
  <c r="AM201" i="3"/>
  <c r="X511" i="2"/>
  <c r="Z511" i="2" s="1"/>
  <c r="AN201" i="3"/>
  <c r="Y511" i="2"/>
  <c r="AM202" i="3"/>
  <c r="AN202" i="3"/>
  <c r="AM203" i="3"/>
  <c r="X1211" i="2"/>
  <c r="AN203" i="3"/>
  <c r="Y1211" i="2"/>
  <c r="AM204" i="3"/>
  <c r="X361" i="2"/>
  <c r="AN204" i="3"/>
  <c r="Y361" i="2"/>
  <c r="AM205" i="3"/>
  <c r="AN205" i="3"/>
  <c r="AM206" i="3"/>
  <c r="X75" i="2" s="1"/>
  <c r="AN206" i="3"/>
  <c r="Y75" i="2" s="1"/>
  <c r="AM207" i="3"/>
  <c r="X497" i="2"/>
  <c r="AN207" i="3"/>
  <c r="Y497" i="2"/>
  <c r="AM208" i="3"/>
  <c r="X715" i="2"/>
  <c r="AN208" i="3"/>
  <c r="Y715" i="2"/>
  <c r="AM209" i="3"/>
  <c r="X380" i="2"/>
  <c r="AN209" i="3"/>
  <c r="Y380" i="2"/>
  <c r="AM210" i="3"/>
  <c r="X1209" i="2"/>
  <c r="AN210" i="3"/>
  <c r="Y1209" i="2"/>
  <c r="AM211" i="3"/>
  <c r="X921" i="2"/>
  <c r="AN211" i="3"/>
  <c r="Y921" i="2"/>
  <c r="AM212" i="3"/>
  <c r="AN212" i="3"/>
  <c r="Y97" i="2" s="1"/>
  <c r="AM213" i="3"/>
  <c r="X1190" i="2"/>
  <c r="AN213" i="3"/>
  <c r="Y1190" i="2"/>
  <c r="AM214" i="3"/>
  <c r="X339" i="2"/>
  <c r="AN214" i="3"/>
  <c r="Y339" i="2"/>
  <c r="AM215" i="3"/>
  <c r="X507" i="2"/>
  <c r="AN215" i="3"/>
  <c r="Y507" i="2"/>
  <c r="AM216" i="3"/>
  <c r="X643" i="2"/>
  <c r="AN216" i="3"/>
  <c r="Y643" i="2"/>
  <c r="AM217" i="3"/>
  <c r="X426" i="2"/>
  <c r="AN217" i="3"/>
  <c r="Y426" i="2"/>
  <c r="AM218" i="3"/>
  <c r="X1183" i="2"/>
  <c r="AN218" i="3"/>
  <c r="Y1183" i="2"/>
  <c r="AM219" i="3"/>
  <c r="X1181" i="2"/>
  <c r="AN219" i="3"/>
  <c r="Y1181" i="2"/>
  <c r="AM220" i="3"/>
  <c r="X756" i="2"/>
  <c r="AN220" i="3"/>
  <c r="Y756" i="2"/>
  <c r="AM221" i="3"/>
  <c r="X1107" i="2"/>
  <c r="AN221" i="3"/>
  <c r="Y1107" i="2"/>
  <c r="AM222" i="3"/>
  <c r="X1207" i="2"/>
  <c r="AN222" i="3"/>
  <c r="Y1207" i="2"/>
  <c r="AM223" i="3"/>
  <c r="X1109" i="2"/>
  <c r="AN223" i="3"/>
  <c r="Y1109" i="2"/>
  <c r="AM224" i="3"/>
  <c r="AN224" i="3"/>
  <c r="AM225" i="3"/>
  <c r="X527" i="2"/>
  <c r="AN225" i="3"/>
  <c r="Y527" i="2"/>
  <c r="AM226" i="3"/>
  <c r="X526" i="2"/>
  <c r="AN226" i="3"/>
  <c r="Y526" i="2"/>
  <c r="AM227" i="3"/>
  <c r="X576" i="2"/>
  <c r="AN227" i="3"/>
  <c r="Y576" i="2"/>
  <c r="AM228" i="3"/>
  <c r="X792" i="2"/>
  <c r="AN228" i="3"/>
  <c r="Y792" i="2"/>
  <c r="AM229" i="3"/>
  <c r="X580" i="2"/>
  <c r="AN229" i="3"/>
  <c r="Y580" i="2"/>
  <c r="AM230" i="3"/>
  <c r="X427" i="2"/>
  <c r="AN230" i="3"/>
  <c r="Y427" i="2"/>
  <c r="AM231" i="3"/>
  <c r="X482" i="2"/>
  <c r="AN231" i="3"/>
  <c r="Y482" i="2"/>
  <c r="AM232" i="3"/>
  <c r="AN232" i="3"/>
  <c r="AM233" i="3"/>
  <c r="X666" i="2"/>
  <c r="AN233" i="3"/>
  <c r="Y666" i="2"/>
  <c r="AM234" i="3"/>
  <c r="X727" i="2"/>
  <c r="AN234" i="3"/>
  <c r="Y727" i="2"/>
  <c r="AM235" i="3"/>
  <c r="X1332" i="2"/>
  <c r="AN235" i="3"/>
  <c r="Y1332" i="2"/>
  <c r="AM236" i="3"/>
  <c r="X654" i="2"/>
  <c r="AN236" i="3"/>
  <c r="Y654" i="2"/>
  <c r="AM237" i="3"/>
  <c r="X982" i="2"/>
  <c r="AN237" i="3"/>
  <c r="Y982" i="2"/>
  <c r="AM238" i="3"/>
  <c r="X716" i="2"/>
  <c r="AN238" i="3"/>
  <c r="Y716" i="2"/>
  <c r="AM239" i="3"/>
  <c r="X835" i="2"/>
  <c r="AN239" i="3"/>
  <c r="Y835" i="2"/>
  <c r="AM240" i="3"/>
  <c r="X1242" i="2"/>
  <c r="AN240" i="3"/>
  <c r="Y1242" i="2"/>
  <c r="AM241" i="3"/>
  <c r="X987" i="2"/>
  <c r="AN241" i="3"/>
  <c r="Y987" i="2"/>
  <c r="AM242" i="3"/>
  <c r="X612" i="2"/>
  <c r="AN242" i="3"/>
  <c r="Y612" i="2"/>
  <c r="AM243" i="3"/>
  <c r="X661" i="2"/>
  <c r="AN243" i="3"/>
  <c r="Y661" i="2"/>
  <c r="AM244" i="3"/>
  <c r="X635" i="2"/>
  <c r="AN244" i="3"/>
  <c r="Y635" i="2"/>
  <c r="AM245" i="3"/>
  <c r="X280" i="2"/>
  <c r="AN245" i="3"/>
  <c r="Y280" i="2"/>
  <c r="AM246" i="3"/>
  <c r="X303" i="2"/>
  <c r="AN246" i="3"/>
  <c r="Y303" i="2"/>
  <c r="AM247" i="3"/>
  <c r="X364" i="2"/>
  <c r="AN247" i="3"/>
  <c r="Y364" i="2"/>
  <c r="AM248" i="3"/>
  <c r="X937" i="2"/>
  <c r="AN248" i="3"/>
  <c r="Y937" i="2"/>
  <c r="AM249" i="3"/>
  <c r="X1147" i="2"/>
  <c r="AN249" i="3"/>
  <c r="Y1147" i="2"/>
  <c r="AM250" i="3"/>
  <c r="X856" i="2"/>
  <c r="AN250" i="3"/>
  <c r="Y856" i="2"/>
  <c r="AM251" i="3"/>
  <c r="X31" i="2" s="1"/>
  <c r="AN251" i="3"/>
  <c r="AM252" i="3"/>
  <c r="X319" i="2"/>
  <c r="AN252" i="3"/>
  <c r="Y319" i="2"/>
  <c r="AM253" i="3"/>
  <c r="X313" i="2"/>
  <c r="AN253" i="3"/>
  <c r="Y313" i="2"/>
  <c r="AM254" i="3"/>
  <c r="X877" i="2"/>
  <c r="AN254" i="3"/>
  <c r="Y877" i="2"/>
  <c r="AM255" i="3"/>
  <c r="X1044" i="2"/>
  <c r="AN255" i="3"/>
  <c r="Y1044" i="2"/>
  <c r="AM256" i="3"/>
  <c r="X229" i="2"/>
  <c r="AN256" i="3"/>
  <c r="Y229" i="2"/>
  <c r="AM257" i="3"/>
  <c r="X557" i="2"/>
  <c r="AN257" i="3"/>
  <c r="Y557" i="2"/>
  <c r="AM258" i="3"/>
  <c r="X1192" i="2"/>
  <c r="AN258" i="3"/>
  <c r="Y1192" i="2"/>
  <c r="AM259" i="3"/>
  <c r="AN259" i="3"/>
  <c r="Y105" i="2" s="1"/>
  <c r="AM260" i="3"/>
  <c r="X1159" i="2"/>
  <c r="AN260" i="3"/>
  <c r="Y1159" i="2"/>
  <c r="AM261" i="3"/>
  <c r="X558" i="2"/>
  <c r="AN261" i="3"/>
  <c r="Y558" i="2"/>
  <c r="AM262" i="3"/>
  <c r="X86" i="2" s="1"/>
  <c r="AN262" i="3"/>
  <c r="AM263" i="3"/>
  <c r="X1068" i="2"/>
  <c r="AN263" i="3"/>
  <c r="Y1068" i="2"/>
  <c r="AM264" i="3"/>
  <c r="X271" i="2"/>
  <c r="AN264" i="3"/>
  <c r="Y271" i="2"/>
  <c r="AM265" i="3"/>
  <c r="X1346" i="2"/>
  <c r="AN265" i="3"/>
  <c r="Y1346" i="2"/>
  <c r="AM266" i="3"/>
  <c r="X1233" i="2"/>
  <c r="AN266" i="3"/>
  <c r="Y1233" i="2"/>
  <c r="AM267" i="3"/>
  <c r="X1166" i="2"/>
  <c r="AN267" i="3"/>
  <c r="Y1166" i="2"/>
  <c r="AM268" i="3"/>
  <c r="X1294" i="2"/>
  <c r="AN268" i="3"/>
  <c r="Y1294" i="2"/>
  <c r="AM269" i="3"/>
  <c r="X1341" i="2"/>
  <c r="AN269" i="3"/>
  <c r="Y1341" i="2"/>
  <c r="AM270" i="3"/>
  <c r="X676" i="2"/>
  <c r="AN270" i="3"/>
  <c r="Y676" i="2"/>
  <c r="AM271" i="3"/>
  <c r="X259" i="2"/>
  <c r="AN271" i="3"/>
  <c r="Y259" i="2"/>
  <c r="AM272" i="3"/>
  <c r="X650" i="2"/>
  <c r="AN272" i="3"/>
  <c r="Y650" i="2"/>
  <c r="AM273" i="3"/>
  <c r="X1263" i="2"/>
  <c r="AN273" i="3"/>
  <c r="Y1263" i="2"/>
  <c r="AM274" i="3"/>
  <c r="X188" i="2"/>
  <c r="AN274" i="3"/>
  <c r="Y188" i="2"/>
  <c r="AM275" i="3"/>
  <c r="X1227" i="2"/>
  <c r="AN275" i="3"/>
  <c r="Y1227" i="2"/>
  <c r="AM276" i="3"/>
  <c r="X699" i="2"/>
  <c r="AN276" i="3"/>
  <c r="Y699" i="2"/>
  <c r="AM277" i="3"/>
  <c r="X1070" i="2"/>
  <c r="AN277" i="3"/>
  <c r="Y1070" i="2"/>
  <c r="AM278" i="3"/>
  <c r="X540" i="2"/>
  <c r="AN278" i="3"/>
  <c r="Y540" i="2"/>
  <c r="AM279" i="3"/>
  <c r="X1172" i="2"/>
  <c r="AN279" i="3"/>
  <c r="Y1172" i="2"/>
  <c r="AM280" i="3"/>
  <c r="X1295" i="2"/>
  <c r="AN280" i="3"/>
  <c r="Y1295" i="2"/>
  <c r="AM281" i="3"/>
  <c r="X854" i="2"/>
  <c r="AN281" i="3"/>
  <c r="Y854" i="2"/>
  <c r="AM282" i="3"/>
  <c r="X324" i="2"/>
  <c r="AN282" i="3"/>
  <c r="Y324" i="2"/>
  <c r="AM283" i="3"/>
  <c r="X618" i="2"/>
  <c r="AN283" i="3"/>
  <c r="Y618" i="2"/>
  <c r="AM284" i="3"/>
  <c r="X1119" i="2"/>
  <c r="AN284" i="3"/>
  <c r="Y1119" i="2"/>
  <c r="AM285" i="3"/>
  <c r="X512" i="2"/>
  <c r="AN285" i="3"/>
  <c r="Y512" i="2"/>
  <c r="Z512" i="2" s="1"/>
  <c r="AM286" i="3"/>
  <c r="X1036" i="2"/>
  <c r="AN286" i="3"/>
  <c r="Y1036" i="2"/>
  <c r="AM287" i="3"/>
  <c r="X279" i="2"/>
  <c r="AN287" i="3"/>
  <c r="Y279" i="2"/>
  <c r="AM288" i="3"/>
  <c r="X546" i="2"/>
  <c r="AN288" i="3"/>
  <c r="Y546" i="2"/>
  <c r="AM289" i="3"/>
  <c r="X731" i="2"/>
  <c r="AN289" i="3"/>
  <c r="Y731" i="2"/>
  <c r="AM290" i="3"/>
  <c r="X440" i="2"/>
  <c r="AN290" i="3"/>
  <c r="Y440" i="2"/>
  <c r="AM291" i="3"/>
  <c r="X194" i="2"/>
  <c r="AN291" i="3"/>
  <c r="Y194" i="2"/>
  <c r="AM292" i="3"/>
  <c r="X642" i="2"/>
  <c r="AN292" i="3"/>
  <c r="Y642" i="2"/>
  <c r="AM293" i="3"/>
  <c r="X1281" i="2"/>
  <c r="AN293" i="3"/>
  <c r="Y1281" i="2"/>
  <c r="AM294" i="3"/>
  <c r="X404" i="2"/>
  <c r="AN294" i="3"/>
  <c r="Y404" i="2"/>
  <c r="AM295" i="3"/>
  <c r="X1086" i="2"/>
  <c r="AN295" i="3"/>
  <c r="Y1086" i="2"/>
  <c r="AM296" i="3"/>
  <c r="X287" i="2"/>
  <c r="AN296" i="3"/>
  <c r="Y287" i="2"/>
  <c r="AM297" i="3"/>
  <c r="AN297" i="3"/>
  <c r="AM298" i="3"/>
  <c r="X811" i="2"/>
  <c r="AN298" i="3"/>
  <c r="Y811" i="2"/>
  <c r="AM299" i="3"/>
  <c r="X773" i="2"/>
  <c r="AN299" i="3"/>
  <c r="Y773" i="2"/>
  <c r="AM300" i="3"/>
  <c r="X1333" i="2"/>
  <c r="AN300" i="3"/>
  <c r="Y1333" i="2"/>
  <c r="AM301" i="3"/>
  <c r="X314" i="2"/>
  <c r="AN301" i="3"/>
  <c r="Y314" i="2"/>
  <c r="AM302" i="3"/>
  <c r="AN302" i="3"/>
  <c r="Y26" i="2" s="1"/>
  <c r="AM303" i="3"/>
  <c r="X543" i="2"/>
  <c r="AN303" i="3"/>
  <c r="Y543" i="2"/>
  <c r="AM304" i="3"/>
  <c r="AN304" i="3"/>
  <c r="AM305" i="3"/>
  <c r="X1108" i="2"/>
  <c r="AN305" i="3"/>
  <c r="Y1108" i="2"/>
  <c r="AM306" i="3"/>
  <c r="X1130" i="2"/>
  <c r="Z1130" i="2" s="1"/>
  <c r="AN306" i="3"/>
  <c r="Y1130" i="2"/>
  <c r="AM307" i="3"/>
  <c r="AN307" i="3"/>
  <c r="Y39" i="2" s="1"/>
  <c r="AM308" i="3"/>
  <c r="X1136" i="2"/>
  <c r="AN308" i="3"/>
  <c r="Y1136" i="2"/>
  <c r="AM309" i="3"/>
  <c r="X1060" i="2"/>
  <c r="AN309" i="3"/>
  <c r="Y1060" i="2"/>
  <c r="AM310" i="3"/>
  <c r="X1095" i="2"/>
  <c r="AN310" i="3"/>
  <c r="Y1095" i="2"/>
  <c r="AM311" i="3"/>
  <c r="X959" i="2"/>
  <c r="AN311" i="3"/>
  <c r="Y959" i="2"/>
  <c r="AM312" i="3"/>
  <c r="X1273" i="2"/>
  <c r="AN312" i="3"/>
  <c r="Y1273" i="2"/>
  <c r="AM313" i="3"/>
  <c r="X924" i="2"/>
  <c r="AN313" i="3"/>
  <c r="Y924" i="2"/>
  <c r="AM314" i="3"/>
  <c r="X1170" i="2"/>
  <c r="AN314" i="3"/>
  <c r="Y1170" i="2"/>
  <c r="AM315" i="3"/>
  <c r="X1305" i="2"/>
  <c r="AN315" i="3"/>
  <c r="Y1305" i="2"/>
  <c r="AM316" i="3"/>
  <c r="AN316" i="3"/>
  <c r="AM317" i="3"/>
  <c r="X523" i="2"/>
  <c r="AN317" i="3"/>
  <c r="Y523" i="2"/>
  <c r="AM318" i="3"/>
  <c r="X648" i="2"/>
  <c r="AN318" i="3"/>
  <c r="Y648" i="2"/>
  <c r="AM319" i="3"/>
  <c r="X122" i="2" s="1"/>
  <c r="AN319" i="3"/>
  <c r="AM320" i="3"/>
  <c r="AN320" i="3"/>
  <c r="AM321" i="3"/>
  <c r="X305" i="2"/>
  <c r="AN321" i="3"/>
  <c r="Y305" i="2"/>
  <c r="AM322" i="3"/>
  <c r="X922" i="2"/>
  <c r="AN322" i="3"/>
  <c r="Y922" i="2"/>
  <c r="AM323" i="3"/>
  <c r="X830" i="2"/>
  <c r="AN323" i="3"/>
  <c r="Y830" i="2"/>
  <c r="AM324" i="3"/>
  <c r="X606" i="2"/>
  <c r="AN324" i="3"/>
  <c r="Y606" i="2"/>
  <c r="AM325" i="3"/>
  <c r="X800" i="2"/>
  <c r="AN325" i="3"/>
  <c r="Y800" i="2"/>
  <c r="AM326" i="3"/>
  <c r="X869" i="2"/>
  <c r="AN326" i="3"/>
  <c r="Y869" i="2"/>
  <c r="AM327" i="3"/>
  <c r="X83" i="2" s="1"/>
  <c r="AN327" i="3"/>
  <c r="Y83" i="2" s="1"/>
  <c r="AM328" i="3"/>
  <c r="X176" i="2"/>
  <c r="AN328" i="3"/>
  <c r="Y176" i="2"/>
  <c r="AM329" i="3"/>
  <c r="X753" i="2"/>
  <c r="AN329" i="3"/>
  <c r="Y753" i="2"/>
  <c r="AM330" i="3"/>
  <c r="AN330" i="3"/>
  <c r="Y78" i="2" s="1"/>
  <c r="AM331" i="3"/>
  <c r="X863" i="2"/>
  <c r="Z863" i="2" s="1"/>
  <c r="AN331" i="3"/>
  <c r="Y863" i="2"/>
  <c r="AM332" i="3"/>
  <c r="X443" i="2"/>
  <c r="AN332" i="3"/>
  <c r="Y443" i="2"/>
  <c r="AM333" i="3"/>
  <c r="X616" i="2"/>
  <c r="AN333" i="3"/>
  <c r="Y616" i="2"/>
  <c r="AM334" i="3"/>
  <c r="X1020" i="2"/>
  <c r="AN334" i="3"/>
  <c r="Y1020" i="2"/>
  <c r="AM335" i="3"/>
  <c r="X415" i="2"/>
  <c r="AN335" i="3"/>
  <c r="Y415" i="2"/>
  <c r="AM336" i="3"/>
  <c r="X999" i="2"/>
  <c r="AN336" i="3"/>
  <c r="Y999" i="2"/>
  <c r="AM337" i="3"/>
  <c r="X722" i="2"/>
  <c r="AN337" i="3"/>
  <c r="Y722" i="2"/>
  <c r="AM338" i="3"/>
  <c r="X1306" i="2"/>
  <c r="AN338" i="3"/>
  <c r="Y1306" i="2"/>
  <c r="AM339" i="3"/>
  <c r="AN339" i="3"/>
  <c r="AM340" i="3"/>
  <c r="X845" i="2"/>
  <c r="AN340" i="3"/>
  <c r="Y845" i="2"/>
  <c r="Z845" i="2" s="1"/>
  <c r="AM341" i="3"/>
  <c r="X912" i="2"/>
  <c r="AN341" i="3"/>
  <c r="Y912" i="2"/>
  <c r="Z912" i="2" s="1"/>
  <c r="AM342" i="3"/>
  <c r="X1168" i="2"/>
  <c r="AN342" i="3"/>
  <c r="Y1168" i="2"/>
  <c r="AM343" i="3"/>
  <c r="X239" i="2"/>
  <c r="AN343" i="3"/>
  <c r="Y239" i="2"/>
  <c r="AM344" i="3"/>
  <c r="X726" i="2"/>
  <c r="AN344" i="3"/>
  <c r="Y726" i="2"/>
  <c r="Z726" i="2" s="1"/>
  <c r="AM345" i="3"/>
  <c r="X1250" i="2"/>
  <c r="AN345" i="3"/>
  <c r="Y1250" i="2"/>
  <c r="AM346" i="3"/>
  <c r="X167" i="2"/>
  <c r="AN346" i="3"/>
  <c r="Y167" i="2"/>
  <c r="AM347" i="3"/>
  <c r="X1215" i="2"/>
  <c r="AN347" i="3"/>
  <c r="Y1215" i="2"/>
  <c r="AM348" i="3"/>
  <c r="X942" i="2"/>
  <c r="AN348" i="3"/>
  <c r="Y942" i="2"/>
  <c r="AM349" i="3"/>
  <c r="AN349" i="3"/>
  <c r="AM350" i="3"/>
  <c r="X331" i="2"/>
  <c r="AN350" i="3"/>
  <c r="Y331" i="2"/>
  <c r="AM351" i="3"/>
  <c r="X1007" i="2"/>
  <c r="Z1007" i="2" s="1"/>
  <c r="AN351" i="3"/>
  <c r="Y1007" i="2"/>
  <c r="AM352" i="3"/>
  <c r="X517" i="2"/>
  <c r="AN352" i="3"/>
  <c r="Y517" i="2"/>
  <c r="AM353" i="3"/>
  <c r="X1124" i="2"/>
  <c r="Z1124" i="2" s="1"/>
  <c r="AN353" i="3"/>
  <c r="Y1124" i="2"/>
  <c r="AM354" i="3"/>
  <c r="X466" i="2"/>
  <c r="AN354" i="3"/>
  <c r="Y466" i="2"/>
  <c r="AM355" i="3"/>
  <c r="X1369" i="2"/>
  <c r="AN355" i="3"/>
  <c r="Y1369" i="2"/>
  <c r="AM356" i="3"/>
  <c r="X173" i="2"/>
  <c r="Z173" i="2" s="1"/>
  <c r="AN356" i="3"/>
  <c r="Y173" i="2"/>
  <c r="AM357" i="3"/>
  <c r="X1056" i="2"/>
  <c r="Z1056" i="2" s="1"/>
  <c r="AN357" i="3"/>
  <c r="Y1056" i="2"/>
  <c r="AM358" i="3"/>
  <c r="AN358" i="3"/>
  <c r="Y82" i="2" s="1"/>
  <c r="AM359" i="3"/>
  <c r="X764" i="2"/>
  <c r="AN359" i="3"/>
  <c r="Y764" i="2"/>
  <c r="AM360" i="3"/>
  <c r="X506" i="2"/>
  <c r="AN360" i="3"/>
  <c r="Y506" i="2"/>
  <c r="AM361" i="3"/>
  <c r="X920" i="2"/>
  <c r="AN361" i="3"/>
  <c r="Y920" i="2"/>
  <c r="AM362" i="3"/>
  <c r="AN362" i="3"/>
  <c r="AM363" i="3"/>
  <c r="X1362" i="2"/>
  <c r="AN363" i="3"/>
  <c r="Y1362" i="2"/>
  <c r="AM364" i="3"/>
  <c r="X1089" i="2"/>
  <c r="AN364" i="3"/>
  <c r="Y1089" i="2"/>
  <c r="AM365" i="3"/>
  <c r="X1114" i="2"/>
  <c r="Z1114" i="2" s="1"/>
  <c r="AN365" i="3"/>
  <c r="Y1114" i="2"/>
  <c r="AM366" i="3"/>
  <c r="X390" i="2"/>
  <c r="AN366" i="3"/>
  <c r="Y390" i="2"/>
  <c r="AM367" i="3"/>
  <c r="X1351" i="2"/>
  <c r="Z1351" i="2" s="1"/>
  <c r="AN367" i="3"/>
  <c r="Y1351" i="2"/>
  <c r="AM368" i="3"/>
  <c r="X802" i="2"/>
  <c r="AN368" i="3"/>
  <c r="Y802" i="2"/>
  <c r="AM369" i="3"/>
  <c r="X745" i="2"/>
  <c r="AN369" i="3"/>
  <c r="Y745" i="2"/>
  <c r="AM370" i="3"/>
  <c r="X74" i="2" s="1"/>
  <c r="AN370" i="3"/>
  <c r="AM371" i="3"/>
  <c r="X614" i="2"/>
  <c r="AN371" i="3"/>
  <c r="Y614" i="2"/>
  <c r="AM372" i="3"/>
  <c r="AN372" i="3"/>
  <c r="Y79" i="2" s="1"/>
  <c r="AM373" i="3"/>
  <c r="X872" i="2"/>
  <c r="AN373" i="3"/>
  <c r="Y872" i="2"/>
  <c r="AM374" i="3"/>
  <c r="X1148" i="2"/>
  <c r="AN374" i="3"/>
  <c r="Y1148" i="2"/>
  <c r="AM375" i="3"/>
  <c r="X84" i="2" s="1"/>
  <c r="AN375" i="3"/>
  <c r="Y84" i="2" s="1"/>
  <c r="AM376" i="3"/>
  <c r="X728" i="2"/>
  <c r="AN376" i="3"/>
  <c r="Y728" i="2"/>
  <c r="AM377" i="3"/>
  <c r="X1090" i="2"/>
  <c r="AN377" i="3"/>
  <c r="Y1090" i="2"/>
  <c r="AM378" i="3"/>
  <c r="X177" i="2"/>
  <c r="AN378" i="3"/>
  <c r="Y177" i="2"/>
  <c r="AM379" i="3"/>
  <c r="X801" i="2"/>
  <c r="AN379" i="3"/>
  <c r="Y801" i="2"/>
  <c r="AM380" i="3"/>
  <c r="X905" i="2"/>
  <c r="AN380" i="3"/>
  <c r="Y905" i="2"/>
  <c r="AM381" i="3"/>
  <c r="X1339" i="2"/>
  <c r="AN381" i="3"/>
  <c r="Y1339" i="2"/>
  <c r="Z1339" i="2" s="1"/>
  <c r="AM382" i="3"/>
  <c r="X275" i="2"/>
  <c r="AN382" i="3"/>
  <c r="Y275" i="2"/>
  <c r="AM383" i="3"/>
  <c r="X1102" i="2"/>
  <c r="AN383" i="3"/>
  <c r="Y1102" i="2"/>
  <c r="AM384" i="3"/>
  <c r="X1234" i="2"/>
  <c r="AN384" i="3"/>
  <c r="Y1234" i="2"/>
  <c r="AM385" i="3"/>
  <c r="X214" i="2"/>
  <c r="AN385" i="3"/>
  <c r="Y214" i="2"/>
  <c r="AM386" i="3"/>
  <c r="X325" i="2"/>
  <c r="AN386" i="3"/>
  <c r="Y325" i="2"/>
  <c r="Z325" i="2" s="1"/>
  <c r="AM387" i="3"/>
  <c r="X1342" i="2"/>
  <c r="AN387" i="3"/>
  <c r="Y1342" i="2"/>
  <c r="AM388" i="3"/>
  <c r="X421" i="2"/>
  <c r="AN388" i="3"/>
  <c r="Y421" i="2"/>
  <c r="Z421" i="2" s="1"/>
  <c r="AM389" i="3"/>
  <c r="X255" i="2"/>
  <c r="AN389" i="3"/>
  <c r="Y255" i="2"/>
  <c r="AM390" i="3"/>
  <c r="X963" i="2"/>
  <c r="AN390" i="3"/>
  <c r="Y963" i="2"/>
  <c r="Z963" i="2" s="1"/>
  <c r="AM391" i="3"/>
  <c r="AN391" i="3"/>
  <c r="AM392" i="3"/>
  <c r="X274" i="2"/>
  <c r="Z274" i="2" s="1"/>
  <c r="AN392" i="3"/>
  <c r="Y274" i="2"/>
  <c r="AM393" i="3"/>
  <c r="X900" i="2"/>
  <c r="Z900" i="2" s="1"/>
  <c r="AN393" i="3"/>
  <c r="Y900" i="2"/>
  <c r="AM394" i="3"/>
  <c r="X220" i="2"/>
  <c r="Z220" i="2" s="1"/>
  <c r="AN394" i="3"/>
  <c r="Y220" i="2"/>
  <c r="AM395" i="3"/>
  <c r="X1098" i="2"/>
  <c r="Z1098" i="2" s="1"/>
  <c r="AN395" i="3"/>
  <c r="Y1098" i="2"/>
  <c r="AM396" i="3"/>
  <c r="X181" i="2"/>
  <c r="AN396" i="3"/>
  <c r="Y181" i="2"/>
  <c r="AM397" i="3"/>
  <c r="X967" i="2"/>
  <c r="Z967" i="2" s="1"/>
  <c r="AN397" i="3"/>
  <c r="Y967" i="2"/>
  <c r="AM398" i="3"/>
  <c r="X187" i="2"/>
  <c r="AN398" i="3"/>
  <c r="Y187" i="2"/>
  <c r="AM399" i="3"/>
  <c r="X769" i="2"/>
  <c r="AN399" i="3"/>
  <c r="Y769" i="2"/>
  <c r="AM400" i="3"/>
  <c r="X760" i="2"/>
  <c r="AN400" i="3"/>
  <c r="Y760" i="2"/>
  <c r="AM401" i="3"/>
  <c r="X774" i="2"/>
  <c r="AN401" i="3"/>
  <c r="Y774" i="2"/>
  <c r="AM402" i="3"/>
  <c r="X627" i="2"/>
  <c r="AN402" i="3"/>
  <c r="Y627" i="2"/>
  <c r="AM403" i="3"/>
  <c r="X1277" i="2"/>
  <c r="AN403" i="3"/>
  <c r="Y1277" i="2"/>
  <c r="AM404" i="3"/>
  <c r="X846" i="2"/>
  <c r="Z846" i="2" s="1"/>
  <c r="AN404" i="3"/>
  <c r="Y846" i="2"/>
  <c r="AM405" i="3"/>
  <c r="X613" i="2"/>
  <c r="AN405" i="3"/>
  <c r="Y613" i="2"/>
  <c r="AM406" i="3"/>
  <c r="X747" i="2"/>
  <c r="Z747" i="2" s="1"/>
  <c r="AN406" i="3"/>
  <c r="Y747" i="2"/>
  <c r="AM407" i="3"/>
  <c r="X283" i="2"/>
  <c r="Z283" i="2" s="1"/>
  <c r="AN407" i="3"/>
  <c r="Y283" i="2"/>
  <c r="AM408" i="3"/>
  <c r="X438" i="2"/>
  <c r="AN408" i="3"/>
  <c r="Y438" i="2"/>
  <c r="AM409" i="3"/>
  <c r="X260" i="2"/>
  <c r="AN409" i="3"/>
  <c r="Y260" i="2"/>
  <c r="AM410" i="3"/>
  <c r="AN410" i="3"/>
  <c r="Y28" i="2" s="1"/>
  <c r="AM411" i="3"/>
  <c r="X805" i="2"/>
  <c r="AN411" i="3"/>
  <c r="Y805" i="2"/>
  <c r="AM412" i="3"/>
  <c r="X849" i="2"/>
  <c r="AN412" i="3"/>
  <c r="Y849" i="2"/>
  <c r="AM413" i="3"/>
  <c r="X1092" i="2"/>
  <c r="AN413" i="3"/>
  <c r="Y1092" i="2"/>
  <c r="AM414" i="3"/>
  <c r="X913" i="2"/>
  <c r="AN414" i="3"/>
  <c r="Y913" i="2"/>
  <c r="AM415" i="3"/>
  <c r="X473" i="2"/>
  <c r="AN415" i="3"/>
  <c r="Y473" i="2"/>
  <c r="AM416" i="3"/>
  <c r="AN416" i="3"/>
  <c r="AM417" i="3"/>
  <c r="X737" i="2"/>
  <c r="AN417" i="3"/>
  <c r="Y737" i="2"/>
  <c r="AM418" i="3"/>
  <c r="X422" i="2"/>
  <c r="AN418" i="3"/>
  <c r="Y422" i="2"/>
  <c r="AM419" i="3"/>
  <c r="X883" i="2"/>
  <c r="AN419" i="3"/>
  <c r="Y883" i="2"/>
  <c r="AM420" i="3"/>
  <c r="X1151" i="2"/>
  <c r="AN420" i="3"/>
  <c r="Y1151" i="2"/>
  <c r="AM421" i="3"/>
  <c r="AN421" i="3"/>
  <c r="AM422" i="3"/>
  <c r="X450" i="2"/>
  <c r="AN422" i="3"/>
  <c r="Y450" i="2"/>
  <c r="AM423" i="3"/>
  <c r="X1216" i="2"/>
  <c r="AN423" i="3"/>
  <c r="Y1216" i="2"/>
  <c r="AM424" i="3"/>
  <c r="X751" i="2"/>
  <c r="AN424" i="3"/>
  <c r="Y751" i="2"/>
  <c r="AM425" i="3"/>
  <c r="X216" i="2"/>
  <c r="AN425" i="3"/>
  <c r="Y216" i="2"/>
  <c r="AM426" i="3"/>
  <c r="X1076" i="2"/>
  <c r="AN426" i="3"/>
  <c r="Y1076" i="2"/>
  <c r="AM427" i="3"/>
  <c r="X719" i="2"/>
  <c r="AN427" i="3"/>
  <c r="Y719" i="2"/>
  <c r="Z719" i="2" s="1"/>
  <c r="AM428" i="3"/>
  <c r="X1323" i="2"/>
  <c r="AN428" i="3"/>
  <c r="Y1323" i="2"/>
  <c r="AM429" i="3"/>
  <c r="X983" i="2"/>
  <c r="AN429" i="3"/>
  <c r="Y983" i="2"/>
  <c r="AM430" i="3"/>
  <c r="X950" i="2"/>
  <c r="AN430" i="3"/>
  <c r="Y950" i="2"/>
  <c r="Z950" i="2" s="1"/>
  <c r="AM431" i="3"/>
  <c r="X1355" i="2"/>
  <c r="AN431" i="3"/>
  <c r="Y1355" i="2"/>
  <c r="AM432" i="3"/>
  <c r="X1162" i="2"/>
  <c r="AN432" i="3"/>
  <c r="Y1162" i="2"/>
  <c r="Z1162" i="2" s="1"/>
  <c r="AM433" i="3"/>
  <c r="X971" i="2"/>
  <c r="AN433" i="3"/>
  <c r="Y971" i="2"/>
  <c r="AM434" i="3"/>
  <c r="X1300" i="2"/>
  <c r="AN434" i="3"/>
  <c r="Y1300" i="2"/>
  <c r="AM435" i="3"/>
  <c r="X601" i="2"/>
  <c r="AN435" i="3"/>
  <c r="Y601" i="2"/>
  <c r="AM436" i="3"/>
  <c r="X509" i="2"/>
  <c r="AN436" i="3"/>
  <c r="Y509" i="2"/>
  <c r="Z509" i="2" s="1"/>
  <c r="AM437" i="3"/>
  <c r="X349" i="2"/>
  <c r="AN437" i="3"/>
  <c r="Y349" i="2"/>
  <c r="Z349" i="2" s="1"/>
  <c r="AM438" i="3"/>
  <c r="X749" i="2"/>
  <c r="AN438" i="3"/>
  <c r="Y749" i="2"/>
  <c r="AM439" i="3"/>
  <c r="X1185" i="2"/>
  <c r="AN439" i="3"/>
  <c r="Y1185" i="2"/>
  <c r="Z1185" i="2" s="1"/>
  <c r="AM440" i="3"/>
  <c r="X578" i="2"/>
  <c r="AN440" i="3"/>
  <c r="Y578" i="2"/>
  <c r="AM441" i="3"/>
  <c r="X1058" i="2"/>
  <c r="AN441" i="3"/>
  <c r="Y1058" i="2"/>
  <c r="AM442" i="3"/>
  <c r="X1304" i="2"/>
  <c r="AN442" i="3"/>
  <c r="Y1304" i="2"/>
  <c r="AM443" i="3"/>
  <c r="X1214" i="2"/>
  <c r="AN443" i="3"/>
  <c r="Y1214" i="2"/>
  <c r="Z1214" i="2" s="1"/>
  <c r="AM444" i="3"/>
  <c r="X398" i="2"/>
  <c r="AN444" i="3"/>
  <c r="Y398" i="2"/>
  <c r="AM445" i="3"/>
  <c r="X617" i="2"/>
  <c r="AN445" i="3"/>
  <c r="Y617" i="2"/>
  <c r="Z617" i="2" s="1"/>
  <c r="AM446" i="3"/>
  <c r="X923" i="2"/>
  <c r="AN446" i="3"/>
  <c r="Y923" i="2"/>
  <c r="AM447" i="3"/>
  <c r="X763" i="2"/>
  <c r="AN447" i="3"/>
  <c r="Y763" i="2"/>
  <c r="AM448" i="3"/>
  <c r="X1116" i="2"/>
  <c r="AN448" i="3"/>
  <c r="Y1116" i="2"/>
  <c r="AM449" i="3"/>
  <c r="X1308" i="2"/>
  <c r="AN449" i="3"/>
  <c r="Y1308" i="2"/>
  <c r="AM450" i="3"/>
  <c r="X1009" i="2"/>
  <c r="AN450" i="3"/>
  <c r="Y1009" i="2"/>
  <c r="Z1009" i="2" s="1"/>
  <c r="AM451" i="3"/>
  <c r="X300" i="2"/>
  <c r="AN451" i="3"/>
  <c r="Y300" i="2"/>
  <c r="AM452" i="3"/>
  <c r="X470" i="2"/>
  <c r="AN452" i="3"/>
  <c r="Y470" i="2"/>
  <c r="AM453" i="3"/>
  <c r="AN453" i="3"/>
  <c r="AM454" i="3"/>
  <c r="X49" i="2" s="1"/>
  <c r="AN454" i="3"/>
  <c r="Y49" i="2" s="1"/>
  <c r="AM455" i="3"/>
  <c r="AN455" i="3"/>
  <c r="Y119" i="2" s="1"/>
  <c r="AM456" i="3"/>
  <c r="X1249" i="2"/>
  <c r="AN456" i="3"/>
  <c r="Y1249" i="2"/>
  <c r="AM457" i="3"/>
  <c r="X841" i="2"/>
  <c r="AN457" i="3"/>
  <c r="Y841" i="2"/>
  <c r="AM458" i="3"/>
  <c r="AN458" i="3"/>
  <c r="Y3" i="2" s="1"/>
  <c r="AM459" i="3"/>
  <c r="X563" i="2"/>
  <c r="AN459" i="3"/>
  <c r="Y563" i="2"/>
  <c r="Z563" i="2" s="1"/>
  <c r="AM460" i="3"/>
  <c r="X1177" i="2"/>
  <c r="AN460" i="3"/>
  <c r="Y1177" i="2"/>
  <c r="AM461" i="3"/>
  <c r="X838" i="2"/>
  <c r="AN461" i="3"/>
  <c r="Y838" i="2"/>
  <c r="AM462" i="3"/>
  <c r="X583" i="2"/>
  <c r="AN462" i="3"/>
  <c r="Y583" i="2"/>
  <c r="AM463" i="3"/>
  <c r="X649" i="2"/>
  <c r="AN463" i="3"/>
  <c r="Y649" i="2"/>
  <c r="Z649" i="2" s="1"/>
  <c r="AM464" i="3"/>
  <c r="X1126" i="2"/>
  <c r="AN464" i="3"/>
  <c r="Y1126" i="2"/>
  <c r="Z1126" i="2" s="1"/>
  <c r="AM465" i="3"/>
  <c r="X323" i="2"/>
  <c r="AN465" i="3"/>
  <c r="Y323" i="2"/>
  <c r="AM466" i="3"/>
  <c r="X746" i="2"/>
  <c r="AN466" i="3"/>
  <c r="Y746" i="2"/>
  <c r="AM467" i="3"/>
  <c r="X1240" i="2"/>
  <c r="AN467" i="3"/>
  <c r="Y1240" i="2"/>
  <c r="AM468" i="3"/>
  <c r="X827" i="2"/>
  <c r="AN468" i="3"/>
  <c r="Y827" i="2"/>
  <c r="Z827" i="2" s="1"/>
  <c r="AM469" i="3"/>
  <c r="X530" i="2"/>
  <c r="AN469" i="3"/>
  <c r="Y530" i="2"/>
  <c r="Z530" i="2" s="1"/>
  <c r="AM470" i="3"/>
  <c r="X1361" i="2"/>
  <c r="AN470" i="3"/>
  <c r="Y1361" i="2"/>
  <c r="Z1361" i="2" s="1"/>
  <c r="AM471" i="3"/>
  <c r="X1293" i="2"/>
  <c r="AN471" i="3"/>
  <c r="Y1293" i="2"/>
  <c r="Z1293" i="2" s="1"/>
  <c r="AM472" i="3"/>
  <c r="X328" i="2"/>
  <c r="AN472" i="3"/>
  <c r="Y328" i="2"/>
  <c r="Z328" i="2" s="1"/>
  <c r="AM473" i="3"/>
  <c r="X932" i="2"/>
  <c r="AN473" i="3"/>
  <c r="Y932" i="2"/>
  <c r="Z932" i="2" s="1"/>
  <c r="AM474" i="3"/>
  <c r="X1115" i="2"/>
  <c r="AN474" i="3"/>
  <c r="Y1115" i="2"/>
  <c r="AM475" i="3"/>
  <c r="X1128" i="2"/>
  <c r="AN475" i="3"/>
  <c r="Y1128" i="2"/>
  <c r="Z1128" i="2" s="1"/>
  <c r="AM476" i="3"/>
  <c r="X1113" i="2"/>
  <c r="AN476" i="3"/>
  <c r="Y1113" i="2"/>
  <c r="Z1113" i="2" s="1"/>
  <c r="AM477" i="3"/>
  <c r="X492" i="2"/>
  <c r="AN477" i="3"/>
  <c r="Y492" i="2"/>
  <c r="Z492" i="2" s="1"/>
  <c r="AM478" i="3"/>
  <c r="X670" i="2"/>
  <c r="AN478" i="3"/>
  <c r="Y670" i="2"/>
  <c r="Z670" i="2" s="1"/>
  <c r="AM479" i="3"/>
  <c r="X1032" i="2"/>
  <c r="AN479" i="3"/>
  <c r="Y1032" i="2"/>
  <c r="Z1032" i="2" s="1"/>
  <c r="AM480" i="3"/>
  <c r="X1349" i="2"/>
  <c r="AN480" i="3"/>
  <c r="Y1349" i="2"/>
  <c r="Z1349" i="2" s="1"/>
  <c r="AM481" i="3"/>
  <c r="X1132" i="2"/>
  <c r="AN481" i="3"/>
  <c r="Y1132" i="2"/>
  <c r="AM482" i="3"/>
  <c r="X958" i="2"/>
  <c r="AN482" i="3"/>
  <c r="Y958" i="2"/>
  <c r="AM483" i="3"/>
  <c r="X1261" i="2"/>
  <c r="AN483" i="3"/>
  <c r="Y1261" i="2"/>
  <c r="AM484" i="3"/>
  <c r="X955" i="2"/>
  <c r="AN484" i="3"/>
  <c r="Y955" i="2"/>
  <c r="AM485" i="3"/>
  <c r="X1267" i="2"/>
  <c r="AN485" i="3"/>
  <c r="Y1267" i="2"/>
  <c r="Z1267" i="2" s="1"/>
  <c r="AM486" i="3"/>
  <c r="X1024" i="2"/>
  <c r="AN486" i="3"/>
  <c r="Y1024" i="2"/>
  <c r="AM487" i="3"/>
  <c r="X960" i="2"/>
  <c r="AN487" i="3"/>
  <c r="Y960" i="2"/>
  <c r="Z960" i="2" s="1"/>
  <c r="AM488" i="3"/>
  <c r="AN488" i="3"/>
  <c r="AM489" i="3"/>
  <c r="X366" i="2"/>
  <c r="Z366" i="2" s="1"/>
  <c r="AN489" i="3"/>
  <c r="Y366" i="2"/>
  <c r="AM490" i="3"/>
  <c r="X541" i="2"/>
  <c r="Z541" i="2" s="1"/>
  <c r="AN490" i="3"/>
  <c r="Y541" i="2"/>
  <c r="AM491" i="3"/>
  <c r="X1010" i="2"/>
  <c r="AN491" i="3"/>
  <c r="Y1010" i="2"/>
  <c r="AM492" i="3"/>
  <c r="X594" i="2"/>
  <c r="AN492" i="3"/>
  <c r="Y594" i="2"/>
  <c r="AM493" i="3"/>
  <c r="X577" i="2"/>
  <c r="Z577" i="2" s="1"/>
  <c r="AN493" i="3"/>
  <c r="Y577" i="2"/>
  <c r="AM494" i="3"/>
  <c r="X998" i="2"/>
  <c r="AN494" i="3"/>
  <c r="Y998" i="2"/>
  <c r="AM495" i="3"/>
  <c r="X137" i="2"/>
  <c r="AN495" i="3"/>
  <c r="Y137" i="2"/>
  <c r="AM496" i="3"/>
  <c r="X772" i="2"/>
  <c r="AN496" i="3"/>
  <c r="Y772" i="2"/>
  <c r="AM497" i="3"/>
  <c r="X579" i="2"/>
  <c r="AN497" i="3"/>
  <c r="Y579" i="2"/>
  <c r="AM498" i="3"/>
  <c r="X891" i="2"/>
  <c r="AN498" i="3"/>
  <c r="Y891" i="2"/>
  <c r="AM499" i="3"/>
  <c r="X513" i="2"/>
  <c r="Z513" i="2" s="1"/>
  <c r="AN499" i="3"/>
  <c r="Y513" i="2"/>
  <c r="AM500" i="3"/>
  <c r="X330" i="2"/>
  <c r="AN500" i="3"/>
  <c r="Y330" i="2"/>
  <c r="AM501" i="3"/>
  <c r="X1266" i="2"/>
  <c r="AN501" i="3"/>
  <c r="Y1266" i="2"/>
  <c r="AM502" i="3"/>
  <c r="X584" i="2"/>
  <c r="AN502" i="3"/>
  <c r="Y584" i="2"/>
  <c r="AM503" i="3"/>
  <c r="X837" i="2"/>
  <c r="Z837" i="2" s="1"/>
  <c r="AN503" i="3"/>
  <c r="Y837" i="2"/>
  <c r="AM504" i="3"/>
  <c r="X1061" i="2"/>
  <c r="AN504" i="3"/>
  <c r="Y1061" i="2"/>
  <c r="AM505" i="3"/>
  <c r="X365" i="2"/>
  <c r="Z365" i="2" s="1"/>
  <c r="AN505" i="3"/>
  <c r="Y365" i="2"/>
  <c r="AM506" i="3"/>
  <c r="X918" i="2"/>
  <c r="AN506" i="3"/>
  <c r="Y918" i="2"/>
  <c r="AM507" i="3"/>
  <c r="X351" i="2"/>
  <c r="Z351" i="2" s="1"/>
  <c r="AN507" i="3"/>
  <c r="Y351" i="2"/>
  <c r="AM508" i="3"/>
  <c r="X490" i="2"/>
  <c r="AN508" i="3"/>
  <c r="Y490" i="2"/>
  <c r="AM509" i="3"/>
  <c r="X1085" i="2"/>
  <c r="AN509" i="3"/>
  <c r="Y1085" i="2"/>
  <c r="AM510" i="3"/>
  <c r="X704" i="2"/>
  <c r="Z704" i="2" s="1"/>
  <c r="AN510" i="3"/>
  <c r="Y704" i="2"/>
  <c r="AM511" i="3"/>
  <c r="X703" i="2"/>
  <c r="AN511" i="3"/>
  <c r="Y703" i="2"/>
  <c r="AM512" i="3"/>
  <c r="X806" i="2"/>
  <c r="AN512" i="3"/>
  <c r="Y806" i="2"/>
  <c r="AM513" i="3"/>
  <c r="X416" i="2"/>
  <c r="Z416" i="2" s="1"/>
  <c r="AN513" i="3"/>
  <c r="Y416" i="2"/>
  <c r="AM514" i="3"/>
  <c r="X212" i="2"/>
  <c r="Z212" i="2" s="1"/>
  <c r="AN514" i="3"/>
  <c r="Y212" i="2"/>
  <c r="AM515" i="3"/>
  <c r="X437" i="2"/>
  <c r="Z437" i="2" s="1"/>
  <c r="AN515" i="3"/>
  <c r="Y437" i="2"/>
  <c r="AM516" i="3"/>
  <c r="X1326" i="2"/>
  <c r="Z1326" i="2" s="1"/>
  <c r="AN516" i="3"/>
  <c r="Y1326" i="2"/>
  <c r="AM517" i="3"/>
  <c r="X231" i="2"/>
  <c r="Z231" i="2" s="1"/>
  <c r="AN517" i="3"/>
  <c r="Y231" i="2"/>
  <c r="AM518" i="3"/>
  <c r="X694" i="2"/>
  <c r="AN518" i="3"/>
  <c r="Y694" i="2"/>
  <c r="AM519" i="3"/>
  <c r="X367" i="2"/>
  <c r="Z367" i="2" s="1"/>
  <c r="AN519" i="3"/>
  <c r="Y367" i="2"/>
  <c r="AM520" i="3"/>
  <c r="X1133" i="2"/>
  <c r="AN520" i="3"/>
  <c r="Y1133" i="2"/>
  <c r="AM521" i="3"/>
  <c r="X902" i="2"/>
  <c r="AN521" i="3"/>
  <c r="Y902" i="2"/>
  <c r="AM522" i="3"/>
  <c r="X1125" i="2"/>
  <c r="AN522" i="3"/>
  <c r="Y1125" i="2"/>
  <c r="AM523" i="3"/>
  <c r="X1129" i="2"/>
  <c r="AN523" i="3"/>
  <c r="Y1129" i="2"/>
  <c r="AM524" i="3"/>
  <c r="X871" i="2"/>
  <c r="Z871" i="2" s="1"/>
  <c r="AN524" i="3"/>
  <c r="Y871" i="2"/>
  <c r="AM525" i="3"/>
  <c r="X462" i="2"/>
  <c r="AN525" i="3"/>
  <c r="Y462" i="2"/>
  <c r="AM526" i="3"/>
  <c r="X1244" i="2"/>
  <c r="AN526" i="3"/>
  <c r="Y1244" i="2"/>
  <c r="AM527" i="3"/>
  <c r="X318" i="2"/>
  <c r="AN527" i="3"/>
  <c r="Y318" i="2"/>
  <c r="AM528" i="3"/>
  <c r="X636" i="2"/>
  <c r="AN528" i="3"/>
  <c r="Y636" i="2"/>
  <c r="AM529" i="3"/>
  <c r="X425" i="2"/>
  <c r="Z425" i="2" s="1"/>
  <c r="AN529" i="3"/>
  <c r="Y425" i="2"/>
  <c r="AM530" i="3"/>
  <c r="X1021" i="2"/>
  <c r="AN530" i="3"/>
  <c r="Y1021" i="2"/>
  <c r="AM531" i="3"/>
  <c r="X943" i="2"/>
  <c r="Z943" i="2" s="1"/>
  <c r="AN531" i="3"/>
  <c r="Y943" i="2"/>
  <c r="AM532" i="3"/>
  <c r="AN532" i="3"/>
  <c r="Y60" i="2" s="1"/>
  <c r="AM533" i="3"/>
  <c r="X1247" i="2"/>
  <c r="AN533" i="3"/>
  <c r="Y1247" i="2"/>
  <c r="AM534" i="3"/>
  <c r="X973" i="2"/>
  <c r="AN534" i="3"/>
  <c r="Y973" i="2"/>
  <c r="Z973" i="2" s="1"/>
  <c r="AM535" i="3"/>
  <c r="X860" i="2"/>
  <c r="AN535" i="3"/>
  <c r="Y860" i="2"/>
  <c r="AM536" i="3"/>
  <c r="X1015" i="2"/>
  <c r="AN536" i="3"/>
  <c r="Y1015" i="2"/>
  <c r="Z1015" i="2" s="1"/>
  <c r="AM537" i="3"/>
  <c r="X225" i="2"/>
  <c r="AN537" i="3"/>
  <c r="Y225" i="2"/>
  <c r="AM538" i="3"/>
  <c r="X1028" i="2"/>
  <c r="AN538" i="3"/>
  <c r="Y1028" i="2"/>
  <c r="AM539" i="3"/>
  <c r="X291" i="2"/>
  <c r="AN539" i="3"/>
  <c r="Y291" i="2"/>
  <c r="Z291" i="2" s="1"/>
  <c r="AM540" i="3"/>
  <c r="X1264" i="2"/>
  <c r="AN540" i="3"/>
  <c r="Y1264" i="2"/>
  <c r="AM541" i="3"/>
  <c r="X1153" i="2"/>
  <c r="AN541" i="3"/>
  <c r="Y1153" i="2"/>
  <c r="AM542" i="3"/>
  <c r="X208" i="2"/>
  <c r="AN542" i="3"/>
  <c r="Y208" i="2"/>
  <c r="AM543" i="3"/>
  <c r="X788" i="2"/>
  <c r="AN543" i="3"/>
  <c r="Y788" i="2"/>
  <c r="AM544" i="3"/>
  <c r="AN544" i="3"/>
  <c r="AM545" i="3"/>
  <c r="X40" i="2" s="1"/>
  <c r="AN545" i="3"/>
  <c r="Y40" i="2" s="1"/>
  <c r="AM546" i="3"/>
  <c r="X977" i="2"/>
  <c r="AN546" i="3"/>
  <c r="Y977" i="2"/>
  <c r="Z977" i="2" s="1"/>
  <c r="AM547" i="3"/>
  <c r="X1278" i="2"/>
  <c r="AN547" i="3"/>
  <c r="Y1278" i="2"/>
  <c r="Z1278" i="2" s="1"/>
  <c r="AM548" i="3"/>
  <c r="X560" i="2"/>
  <c r="AN548" i="3"/>
  <c r="Y560" i="2"/>
  <c r="AM549" i="3"/>
  <c r="X949" i="2"/>
  <c r="AN549" i="3"/>
  <c r="Y949" i="2"/>
  <c r="Z949" i="2" s="1"/>
  <c r="AM550" i="3"/>
  <c r="X170" i="2"/>
  <c r="AN550" i="3"/>
  <c r="Y170" i="2"/>
  <c r="Z170" i="2" s="1"/>
  <c r="AM551" i="3"/>
  <c r="X1189" i="2"/>
  <c r="AN551" i="3"/>
  <c r="Y1189" i="2"/>
  <c r="Z1189" i="2" s="1"/>
  <c r="AM552" i="3"/>
  <c r="X1321" i="2"/>
  <c r="AN552" i="3"/>
  <c r="Y1321" i="2"/>
  <c r="AM553" i="3"/>
  <c r="X1014" i="2"/>
  <c r="AN553" i="3"/>
  <c r="Y1014" i="2"/>
  <c r="AM554" i="3"/>
  <c r="X1094" i="2"/>
  <c r="AN554" i="3"/>
  <c r="Y1094" i="2"/>
  <c r="Z1094" i="2" s="1"/>
  <c r="AM555" i="3"/>
  <c r="AN555" i="3"/>
  <c r="Y71" i="2" s="1"/>
  <c r="AM556" i="3"/>
  <c r="X1285" i="2"/>
  <c r="AN556" i="3"/>
  <c r="Y1285" i="2"/>
  <c r="AM557" i="3"/>
  <c r="X430" i="2"/>
  <c r="Z430" i="2" s="1"/>
  <c r="AN557" i="3"/>
  <c r="Y430" i="2"/>
  <c r="AM558" i="3"/>
  <c r="X867" i="2"/>
  <c r="AN558" i="3"/>
  <c r="Y867" i="2"/>
  <c r="AM559" i="3"/>
  <c r="X672" i="2"/>
  <c r="AN559" i="3"/>
  <c r="Y672" i="2"/>
  <c r="AM560" i="3"/>
  <c r="X603" i="2"/>
  <c r="AN560" i="3"/>
  <c r="Y603" i="2"/>
  <c r="AM561" i="3"/>
  <c r="AN561" i="3"/>
  <c r="AM562" i="3"/>
  <c r="AN562" i="3"/>
  <c r="Y55" i="2" s="1"/>
  <c r="AM563" i="3"/>
  <c r="X954" i="2"/>
  <c r="AN563" i="3"/>
  <c r="Y954" i="2"/>
  <c r="AM564" i="3"/>
  <c r="X354" i="2"/>
  <c r="Z354" i="2" s="1"/>
  <c r="AN564" i="3"/>
  <c r="Y354" i="2"/>
  <c r="AM565" i="3"/>
  <c r="X596" i="2"/>
  <c r="Z596" i="2" s="1"/>
  <c r="AN565" i="3"/>
  <c r="Y596" i="2"/>
  <c r="AM566" i="3"/>
  <c r="X1081" i="2"/>
  <c r="Z1081" i="2" s="1"/>
  <c r="AN566" i="3"/>
  <c r="Y1081" i="2"/>
  <c r="AM567" i="3"/>
  <c r="X475" i="2"/>
  <c r="Z475" i="2" s="1"/>
  <c r="AN567" i="3"/>
  <c r="Y475" i="2"/>
  <c r="AM568" i="3"/>
  <c r="X997" i="2"/>
  <c r="Z997" i="2" s="1"/>
  <c r="AN568" i="3"/>
  <c r="Y997" i="2"/>
  <c r="AM569" i="3"/>
  <c r="X23" i="2" s="1"/>
  <c r="AN569" i="3"/>
  <c r="Y23" i="2" s="1"/>
  <c r="Z23" i="2" s="1"/>
  <c r="AM570" i="3"/>
  <c r="X974" i="2"/>
  <c r="AN570" i="3"/>
  <c r="Y974" i="2"/>
  <c r="Z974" i="2" s="1"/>
  <c r="AM571" i="3"/>
  <c r="X1226" i="2"/>
  <c r="AN571" i="3"/>
  <c r="Y1226" i="2"/>
  <c r="Z1226" i="2" s="1"/>
  <c r="AM572" i="3"/>
  <c r="X1212" i="2"/>
  <c r="AN572" i="3"/>
  <c r="Y1212" i="2"/>
  <c r="AM573" i="3"/>
  <c r="X844" i="2"/>
  <c r="AN573" i="3"/>
  <c r="Y844" i="2"/>
  <c r="AM574" i="3"/>
  <c r="X227" i="2"/>
  <c r="AN574" i="3"/>
  <c r="Y227" i="2"/>
  <c r="AM575" i="3"/>
  <c r="X909" i="2"/>
  <c r="AN575" i="3"/>
  <c r="Y909" i="2"/>
  <c r="AM576" i="3"/>
  <c r="X1257" i="2"/>
  <c r="AN576" i="3"/>
  <c r="Y1257" i="2"/>
  <c r="Z1257" i="2" s="1"/>
  <c r="AM577" i="3"/>
  <c r="X1035" i="2"/>
  <c r="AN577" i="3"/>
  <c r="Y1035" i="2"/>
  <c r="AM578" i="3"/>
  <c r="X1311" i="2"/>
  <c r="AN578" i="3"/>
  <c r="Y1311" i="2"/>
  <c r="AM579" i="3"/>
  <c r="AN579" i="3"/>
  <c r="Y64" i="2" s="1"/>
  <c r="AM580" i="3"/>
  <c r="X1156" i="2"/>
  <c r="Z1156" i="2" s="1"/>
  <c r="AN580" i="3"/>
  <c r="Y1156" i="2"/>
  <c r="AM581" i="3"/>
  <c r="X1268" i="2"/>
  <c r="Z1268" i="2" s="1"/>
  <c r="AN581" i="3"/>
  <c r="Y1268" i="2"/>
  <c r="AM582" i="3"/>
  <c r="X273" i="2"/>
  <c r="Z273" i="2" s="1"/>
  <c r="AN582" i="3"/>
  <c r="Y273" i="2"/>
  <c r="AM583" i="3"/>
  <c r="X673" i="2"/>
  <c r="Z673" i="2" s="1"/>
  <c r="AN583" i="3"/>
  <c r="Y673" i="2"/>
  <c r="AM584" i="3"/>
  <c r="X1370" i="2"/>
  <c r="Z1370" i="2" s="1"/>
  <c r="AN584" i="3"/>
  <c r="Y1370" i="2"/>
  <c r="AM585" i="3"/>
  <c r="X158" i="2"/>
  <c r="AN585" i="3"/>
  <c r="Y158" i="2"/>
  <c r="AM586" i="3"/>
  <c r="X518" i="2"/>
  <c r="Z518" i="2" s="1"/>
  <c r="AN586" i="3"/>
  <c r="Y518" i="2"/>
  <c r="AM587" i="3"/>
  <c r="X896" i="2"/>
  <c r="AN587" i="3"/>
  <c r="Y896" i="2"/>
  <c r="AM588" i="3"/>
  <c r="X1232" i="2"/>
  <c r="Z1232" i="2" s="1"/>
  <c r="AN588" i="3"/>
  <c r="Y1232" i="2"/>
  <c r="AM589" i="3"/>
  <c r="X979" i="2"/>
  <c r="AN589" i="3"/>
  <c r="Y979" i="2"/>
  <c r="AM590" i="3"/>
  <c r="X1309" i="2"/>
  <c r="Z1309" i="2" s="1"/>
  <c r="AN590" i="3"/>
  <c r="Y1309" i="2"/>
  <c r="AM591" i="3"/>
  <c r="X379" i="2"/>
  <c r="AN591" i="3"/>
  <c r="Y379" i="2"/>
  <c r="AM592" i="3"/>
  <c r="X1000" i="2"/>
  <c r="AN592" i="3"/>
  <c r="Y1000" i="2"/>
  <c r="AM593" i="3"/>
  <c r="X828" i="2"/>
  <c r="Z828" i="2" s="1"/>
  <c r="AN593" i="3"/>
  <c r="Y828" i="2"/>
  <c r="AM594" i="3"/>
  <c r="X1313" i="2"/>
  <c r="Z1313" i="2" s="1"/>
  <c r="AN594" i="3"/>
  <c r="Y1313" i="2"/>
  <c r="AM595" i="3"/>
  <c r="X191" i="2"/>
  <c r="AN595" i="3"/>
  <c r="Y191" i="2"/>
  <c r="AM596" i="3"/>
  <c r="X95" i="2" s="1"/>
  <c r="AN596" i="3"/>
  <c r="Y95" i="2" s="1"/>
  <c r="Z95" i="2" s="1"/>
  <c r="AM597" i="3"/>
  <c r="X1064" i="2"/>
  <c r="AN597" i="3"/>
  <c r="Y1064" i="2"/>
  <c r="Z1064" i="2" s="1"/>
  <c r="AM598" i="3"/>
  <c r="X585" i="2"/>
  <c r="AN598" i="3"/>
  <c r="Y585" i="2"/>
  <c r="AM599" i="3"/>
  <c r="X843" i="2"/>
  <c r="AN599" i="3"/>
  <c r="Y843" i="2"/>
  <c r="AM600" i="3"/>
  <c r="X1067" i="2"/>
  <c r="AN600" i="3"/>
  <c r="Y1067" i="2"/>
  <c r="AM601" i="3"/>
  <c r="X652" i="2"/>
  <c r="AN601" i="3"/>
  <c r="Y652" i="2"/>
  <c r="Z652" i="2" s="1"/>
  <c r="AM602" i="3"/>
  <c r="X986" i="2"/>
  <c r="AN602" i="3"/>
  <c r="Y986" i="2"/>
  <c r="AM603" i="3"/>
  <c r="X1027" i="2"/>
  <c r="AN603" i="3"/>
  <c r="Y1027" i="2"/>
  <c r="Z1027" i="2" s="1"/>
  <c r="AM604" i="3"/>
  <c r="X1054" i="2"/>
  <c r="AN604" i="3"/>
  <c r="Y1054" i="2"/>
  <c r="Z1054" i="2" s="1"/>
  <c r="AM605" i="3"/>
  <c r="X935" i="2"/>
  <c r="AN605" i="3"/>
  <c r="Y935" i="2"/>
  <c r="Z935" i="2" s="1"/>
  <c r="AM606" i="3"/>
  <c r="X1287" i="2"/>
  <c r="AN606" i="3"/>
  <c r="Y1287" i="2"/>
  <c r="AM607" i="3"/>
  <c r="X334" i="2"/>
  <c r="AN607" i="3"/>
  <c r="Y334" i="2"/>
  <c r="AM608" i="3"/>
  <c r="X424" i="2"/>
  <c r="AN608" i="3"/>
  <c r="Y424" i="2"/>
  <c r="Z424" i="2" s="1"/>
  <c r="AM609" i="3"/>
  <c r="X1146" i="2"/>
  <c r="AN609" i="3"/>
  <c r="Y1146" i="2"/>
  <c r="AM610" i="3"/>
  <c r="X180" i="2"/>
  <c r="AN610" i="3"/>
  <c r="Y180" i="2"/>
  <c r="AM611" i="3"/>
  <c r="X268" i="2"/>
  <c r="AN611" i="3"/>
  <c r="Y268" i="2"/>
  <c r="AM612" i="3"/>
  <c r="X1375" i="2"/>
  <c r="AN612" i="3"/>
  <c r="Y1375" i="2"/>
  <c r="AM613" i="3"/>
  <c r="X683" i="2"/>
  <c r="AN613" i="3"/>
  <c r="Y683" i="2"/>
  <c r="Z683" i="2" s="1"/>
  <c r="AM614" i="3"/>
  <c r="X429" i="2"/>
  <c r="AN614" i="3"/>
  <c r="Y429" i="2"/>
  <c r="AM615" i="3"/>
  <c r="AN615" i="3"/>
  <c r="Y5" i="2" s="1"/>
  <c r="AM616" i="3"/>
  <c r="X809" i="2"/>
  <c r="AN616" i="3"/>
  <c r="Y809" i="2"/>
  <c r="AM617" i="3"/>
  <c r="X233" i="2"/>
  <c r="Z233" i="2" s="1"/>
  <c r="AN617" i="3"/>
  <c r="Y233" i="2"/>
  <c r="AM618" i="3"/>
  <c r="X882" i="2"/>
  <c r="Z882" i="2" s="1"/>
  <c r="AN618" i="3"/>
  <c r="Y882" i="2"/>
  <c r="AM619" i="3"/>
  <c r="X908" i="2"/>
  <c r="Z908" i="2" s="1"/>
  <c r="AN619" i="3"/>
  <c r="Y908" i="2"/>
  <c r="AM620" i="3"/>
  <c r="X911" i="2"/>
  <c r="Z911" i="2" s="1"/>
  <c r="AN620" i="3"/>
  <c r="Y911" i="2"/>
  <c r="AM621" i="3"/>
  <c r="X290" i="2"/>
  <c r="Z290" i="2" s="1"/>
  <c r="AN621" i="3"/>
  <c r="Y290" i="2"/>
  <c r="AM622" i="3"/>
  <c r="X861" i="2"/>
  <c r="Z861" i="2" s="1"/>
  <c r="AN622" i="3"/>
  <c r="Y861" i="2"/>
  <c r="AM623" i="3"/>
  <c r="X793" i="2"/>
  <c r="AN623" i="3"/>
  <c r="Y793" i="2"/>
  <c r="AM624" i="3"/>
  <c r="X24" i="2" s="1"/>
  <c r="AN624" i="3"/>
  <c r="Y24" i="2" s="1"/>
  <c r="AM625" i="3"/>
  <c r="X428" i="2"/>
  <c r="AN625" i="3"/>
  <c r="Y428" i="2"/>
  <c r="Z428" i="2" s="1"/>
  <c r="AM626" i="3"/>
  <c r="X1083" i="2"/>
  <c r="AN626" i="3"/>
  <c r="Y1083" i="2"/>
  <c r="AM627" i="3"/>
  <c r="X1030" i="2"/>
  <c r="AN627" i="3"/>
  <c r="Y1030" i="2"/>
  <c r="AM628" i="3"/>
  <c r="X1065" i="2"/>
  <c r="AN628" i="3"/>
  <c r="Y1065" i="2"/>
  <c r="AM629" i="3"/>
  <c r="X1372" i="2"/>
  <c r="AN629" i="3"/>
  <c r="Y1372" i="2"/>
  <c r="AM630" i="3"/>
  <c r="X1173" i="2"/>
  <c r="AN630" i="3"/>
  <c r="Y1173" i="2"/>
  <c r="Z1173" i="2" s="1"/>
  <c r="AM631" i="3"/>
  <c r="X1078" i="2"/>
  <c r="AN631" i="3"/>
  <c r="Y1078" i="2"/>
  <c r="AM632" i="3"/>
  <c r="AN632" i="3"/>
  <c r="AM633" i="3"/>
  <c r="X1363" i="2"/>
  <c r="Z1363" i="2" s="1"/>
  <c r="AN633" i="3"/>
  <c r="Y1363" i="2"/>
  <c r="AM634" i="3"/>
  <c r="X730" i="2"/>
  <c r="AN634" i="3"/>
  <c r="Y730" i="2"/>
  <c r="AM635" i="3"/>
  <c r="X1071" i="2"/>
  <c r="AN635" i="3"/>
  <c r="Y1071" i="2"/>
  <c r="AM636" i="3"/>
  <c r="X308" i="2"/>
  <c r="Z308" i="2" s="1"/>
  <c r="AN636" i="3"/>
  <c r="Y308" i="2"/>
  <c r="AM637" i="3"/>
  <c r="X1171" i="2"/>
  <c r="Z1171" i="2" s="1"/>
  <c r="AN637" i="3"/>
  <c r="Y1171" i="2"/>
  <c r="AM638" i="3"/>
  <c r="X700" i="2"/>
  <c r="Z700" i="2" s="1"/>
  <c r="AN638" i="3"/>
  <c r="Y700" i="2"/>
  <c r="AM639" i="3"/>
  <c r="X992" i="2"/>
  <c r="AN639" i="3"/>
  <c r="Y992" i="2"/>
  <c r="AM640" i="3"/>
  <c r="X552" i="2"/>
  <c r="Z552" i="2" s="1"/>
  <c r="AN640" i="3"/>
  <c r="Y552" i="2"/>
  <c r="AM641" i="3"/>
  <c r="X936" i="2"/>
  <c r="AN641" i="3"/>
  <c r="Y936" i="2"/>
  <c r="AM642" i="3"/>
  <c r="X1072" i="2"/>
  <c r="Z1072" i="2" s="1"/>
  <c r="AN642" i="3"/>
  <c r="Y1072" i="2"/>
  <c r="AM643" i="3"/>
  <c r="X1223" i="2"/>
  <c r="Z1223" i="2" s="1"/>
  <c r="AN643" i="3"/>
  <c r="Y1223" i="2"/>
  <c r="AM644" i="3"/>
  <c r="X961" i="2"/>
  <c r="Z961" i="2" s="1"/>
  <c r="AN644" i="3"/>
  <c r="Y961" i="2"/>
  <c r="AM645" i="3"/>
  <c r="X538" i="2"/>
  <c r="Z538" i="2" s="1"/>
  <c r="AN645" i="3"/>
  <c r="Y538" i="2"/>
  <c r="AM646" i="3"/>
  <c r="X993" i="2"/>
  <c r="Z993" i="2" s="1"/>
  <c r="AN646" i="3"/>
  <c r="Y993" i="2"/>
  <c r="AM647" i="3"/>
  <c r="X209" i="2"/>
  <c r="Z209" i="2" s="1"/>
  <c r="AN647" i="3"/>
  <c r="Y209" i="2"/>
  <c r="AM648" i="3"/>
  <c r="X175" i="2"/>
  <c r="Z175" i="2" s="1"/>
  <c r="AN648" i="3"/>
  <c r="Y175" i="2"/>
  <c r="AM649" i="3"/>
  <c r="X691" i="2"/>
  <c r="AN649" i="3"/>
  <c r="Y691" i="2"/>
  <c r="AM650" i="3"/>
  <c r="X1194" i="2"/>
  <c r="Z1194" i="2" s="1"/>
  <c r="AN650" i="3"/>
  <c r="Y1194" i="2"/>
  <c r="AM651" i="3"/>
  <c r="X179" i="2"/>
  <c r="Z179" i="2" s="1"/>
  <c r="AN651" i="3"/>
  <c r="Y179" i="2"/>
  <c r="AM652" i="3"/>
  <c r="X460" i="2"/>
  <c r="Z460" i="2" s="1"/>
  <c r="AN652" i="3"/>
  <c r="Y460" i="2"/>
  <c r="AM653" i="3"/>
  <c r="X385" i="2"/>
  <c r="AN653" i="3"/>
  <c r="Y385" i="2"/>
  <c r="AM654" i="3"/>
  <c r="X1338" i="2"/>
  <c r="AN654" i="3"/>
  <c r="Y1338" i="2"/>
  <c r="AM655" i="3"/>
  <c r="AN655" i="3"/>
  <c r="Y21" i="2" s="1"/>
  <c r="AM656" i="3"/>
  <c r="X944" i="2"/>
  <c r="AN656" i="3"/>
  <c r="Y944" i="2"/>
  <c r="AM657" i="3"/>
  <c r="X448" i="2"/>
  <c r="AN657" i="3"/>
  <c r="Y448" i="2"/>
  <c r="AM658" i="3"/>
  <c r="X1001" i="2"/>
  <c r="AN658" i="3"/>
  <c r="Y1001" i="2"/>
  <c r="AM659" i="3"/>
  <c r="X1040" i="2"/>
  <c r="AN659" i="3"/>
  <c r="Y1040" i="2"/>
  <c r="AM660" i="3"/>
  <c r="X1231" i="2"/>
  <c r="AN660" i="3"/>
  <c r="Y1231" i="2"/>
  <c r="Z1231" i="2" s="1"/>
  <c r="AM661" i="3"/>
  <c r="X383" i="2"/>
  <c r="AN661" i="3"/>
  <c r="Y383" i="2"/>
  <c r="Z383" i="2" s="1"/>
  <c r="AM662" i="3"/>
  <c r="X486" i="2"/>
  <c r="AN662" i="3"/>
  <c r="Y486" i="2"/>
  <c r="AM663" i="3"/>
  <c r="X1206" i="2"/>
  <c r="AN663" i="3"/>
  <c r="Y1206" i="2"/>
  <c r="AM664" i="3"/>
  <c r="X262" i="2"/>
  <c r="AN664" i="3"/>
  <c r="Y262" i="2"/>
  <c r="Z262" i="2" s="1"/>
  <c r="AM665" i="3"/>
  <c r="X826" i="2"/>
  <c r="AN665" i="3"/>
  <c r="Y826" i="2"/>
  <c r="AM666" i="3"/>
  <c r="X498" i="2"/>
  <c r="AN666" i="3"/>
  <c r="Y498" i="2"/>
  <c r="AM667" i="3"/>
  <c r="X735" i="2"/>
  <c r="AN667" i="3"/>
  <c r="Y735" i="2"/>
  <c r="AM668" i="3"/>
  <c r="X150" i="2"/>
  <c r="AN668" i="3"/>
  <c r="Y150" i="2"/>
  <c r="AM669" i="3"/>
  <c r="X412" i="2"/>
  <c r="AN669" i="3"/>
  <c r="Y412" i="2"/>
  <c r="AM670" i="3"/>
  <c r="X1283" i="2"/>
  <c r="AN670" i="3"/>
  <c r="Y1283" i="2"/>
  <c r="AM671" i="3"/>
  <c r="X1279" i="2"/>
  <c r="AN671" i="3"/>
  <c r="Y1279" i="2"/>
  <c r="AM672" i="3"/>
  <c r="X499" i="2"/>
  <c r="AN672" i="3"/>
  <c r="Y499" i="2"/>
  <c r="AM673" i="3"/>
  <c r="X542" i="2"/>
  <c r="AN673" i="3"/>
  <c r="Y542" i="2"/>
  <c r="AM674" i="3"/>
  <c r="X1099" i="2"/>
  <c r="AN674" i="3"/>
  <c r="Y1099" i="2"/>
  <c r="AM675" i="3"/>
  <c r="X455" i="2"/>
  <c r="AN675" i="3"/>
  <c r="Y455" i="2"/>
  <c r="AM676" i="3"/>
  <c r="X634" i="2"/>
  <c r="AN676" i="3"/>
  <c r="Y634" i="2"/>
  <c r="Z634" i="2" s="1"/>
  <c r="AM677" i="3"/>
  <c r="X708" i="2"/>
  <c r="AN677" i="3"/>
  <c r="Y708" i="2"/>
  <c r="AM678" i="3"/>
  <c r="X1320" i="2"/>
  <c r="AN678" i="3"/>
  <c r="Y1320" i="2"/>
  <c r="AM679" i="3"/>
  <c r="X1135" i="2"/>
  <c r="AN679" i="3"/>
  <c r="Y1135" i="2"/>
  <c r="AM680" i="3"/>
  <c r="X743" i="2"/>
  <c r="AN680" i="3"/>
  <c r="Y743" i="2"/>
  <c r="AM681" i="3"/>
  <c r="X1364" i="2"/>
  <c r="AN681" i="3"/>
  <c r="Y1364" i="2"/>
  <c r="Z1364" i="2" s="1"/>
  <c r="AM682" i="3"/>
  <c r="X1145" i="2"/>
  <c r="AN682" i="3"/>
  <c r="Y1145" i="2"/>
  <c r="AM683" i="3"/>
  <c r="X767" i="2"/>
  <c r="AN683" i="3"/>
  <c r="Y767" i="2"/>
  <c r="AM684" i="3"/>
  <c r="X1110" i="2"/>
  <c r="AN684" i="3"/>
  <c r="Y1110" i="2"/>
  <c r="AM685" i="3"/>
  <c r="X881" i="2"/>
  <c r="AN685" i="3"/>
  <c r="Y881" i="2"/>
  <c r="AM686" i="3"/>
  <c r="X1302" i="2"/>
  <c r="AN686" i="3"/>
  <c r="Y1302" i="2"/>
  <c r="AM687" i="3"/>
  <c r="X864" i="2"/>
  <c r="AN687" i="3"/>
  <c r="Y864" i="2"/>
  <c r="AM688" i="3"/>
  <c r="X342" i="2"/>
  <c r="AN688" i="3"/>
  <c r="Y342" i="2"/>
  <c r="AM689" i="3"/>
  <c r="X1053" i="2"/>
  <c r="AN689" i="3"/>
  <c r="Y1053" i="2"/>
  <c r="AM690" i="3"/>
  <c r="X1359" i="2"/>
  <c r="AN690" i="3"/>
  <c r="Y1359" i="2"/>
  <c r="AM691" i="3"/>
  <c r="X1048" i="2"/>
  <c r="AN691" i="3"/>
  <c r="Y1048" i="2"/>
  <c r="AM692" i="3"/>
  <c r="X600" i="2"/>
  <c r="AN692" i="3"/>
  <c r="Y600" i="2"/>
  <c r="AM693" i="3"/>
  <c r="X1307" i="2"/>
  <c r="AN693" i="3"/>
  <c r="Y1307" i="2"/>
  <c r="AM694" i="3"/>
  <c r="X411" i="2"/>
  <c r="AN694" i="3"/>
  <c r="Y411" i="2"/>
  <c r="AM695" i="3"/>
  <c r="X868" i="2"/>
  <c r="AN695" i="3"/>
  <c r="Y868" i="2"/>
  <c r="AM696" i="3"/>
  <c r="X990" i="2"/>
  <c r="AN696" i="3"/>
  <c r="Y990" i="2"/>
  <c r="AM697" i="3"/>
  <c r="X261" i="2"/>
  <c r="AN697" i="3"/>
  <c r="Y261" i="2"/>
  <c r="AM698" i="3"/>
  <c r="X1062" i="2"/>
  <c r="AN698" i="3"/>
  <c r="Y1062" i="2"/>
  <c r="Z1062" i="2" s="1"/>
  <c r="AM699" i="3"/>
  <c r="X434" i="2"/>
  <c r="AN699" i="3"/>
  <c r="Y434" i="2"/>
  <c r="AM700" i="3"/>
  <c r="AN700" i="3"/>
  <c r="Y103" i="2" s="1"/>
  <c r="AM701" i="3"/>
  <c r="X62" i="2" s="1"/>
  <c r="AN701" i="3"/>
  <c r="Y62" i="2" s="1"/>
  <c r="Z62" i="2" s="1"/>
  <c r="AM702" i="3"/>
  <c r="X768" i="2"/>
  <c r="AN702" i="3"/>
  <c r="Y768" i="2"/>
  <c r="AM703" i="3"/>
  <c r="X1246" i="2"/>
  <c r="AN703" i="3"/>
  <c r="Y1246" i="2"/>
  <c r="AM704" i="3"/>
  <c r="X292" i="2"/>
  <c r="AN704" i="3"/>
  <c r="Y292" i="2"/>
  <c r="AM705" i="3"/>
  <c r="X897" i="2"/>
  <c r="AN705" i="3"/>
  <c r="Y897" i="2"/>
  <c r="Z897" i="2" s="1"/>
  <c r="AM706" i="3"/>
  <c r="X1045" i="2"/>
  <c r="AN706" i="3"/>
  <c r="Y1045" i="2"/>
  <c r="AM707" i="3"/>
  <c r="X1176" i="2"/>
  <c r="AN707" i="3"/>
  <c r="Y1176" i="2"/>
  <c r="Z1176" i="2" s="1"/>
  <c r="AM708" i="3"/>
  <c r="X823" i="2"/>
  <c r="AN708" i="3"/>
  <c r="Y823" i="2"/>
  <c r="AM709" i="3"/>
  <c r="X855" i="2"/>
  <c r="AN709" i="3"/>
  <c r="Y855" i="2"/>
  <c r="AM710" i="3"/>
  <c r="X1373" i="2"/>
  <c r="AN710" i="3"/>
  <c r="Y1373" i="2"/>
  <c r="AM711" i="3"/>
  <c r="X884" i="2"/>
  <c r="AN711" i="3"/>
  <c r="Y884" i="2"/>
  <c r="AM712" i="3"/>
  <c r="X804" i="2"/>
  <c r="AN712" i="3"/>
  <c r="Y804" i="2"/>
  <c r="AM713" i="3"/>
  <c r="X519" i="2"/>
  <c r="AN713" i="3"/>
  <c r="Y519" i="2"/>
  <c r="AM714" i="3"/>
  <c r="X1059" i="2"/>
  <c r="AN714" i="3"/>
  <c r="Y1059" i="2"/>
  <c r="AM715" i="3"/>
  <c r="X1256" i="2"/>
  <c r="AN715" i="3"/>
  <c r="Y1256" i="2"/>
  <c r="AM716" i="3"/>
  <c r="AN716" i="3"/>
  <c r="Y93" i="2" s="1"/>
  <c r="Z93" i="2" s="1"/>
  <c r="AM717" i="3"/>
  <c r="X73" i="2" s="1"/>
  <c r="AN717" i="3"/>
  <c r="Y73" i="2" s="1"/>
  <c r="Z73" i="2" s="1"/>
  <c r="AM718" i="3"/>
  <c r="X1230" i="2"/>
  <c r="AN718" i="3"/>
  <c r="Y1230" i="2"/>
  <c r="AM719" i="3"/>
  <c r="X236" i="2"/>
  <c r="AN719" i="3"/>
  <c r="Y236" i="2"/>
  <c r="AM720" i="3"/>
  <c r="X1121" i="2"/>
  <c r="AN720" i="3"/>
  <c r="Y1121" i="2"/>
  <c r="AM721" i="3"/>
  <c r="X1029" i="2"/>
  <c r="Z1029" i="2" s="1"/>
  <c r="AN721" i="3"/>
  <c r="Y1029" i="2"/>
  <c r="AM722" i="3"/>
  <c r="X344" i="2"/>
  <c r="AN722" i="3"/>
  <c r="Y344" i="2"/>
  <c r="AM723" i="3"/>
  <c r="X469" i="2"/>
  <c r="AN723" i="3"/>
  <c r="Y469" i="2"/>
  <c r="AM724" i="3"/>
  <c r="X1225" i="2"/>
  <c r="AN724" i="3"/>
  <c r="Y1225" i="2"/>
  <c r="Z1225" i="2" s="1"/>
  <c r="AM725" i="3"/>
  <c r="X755" i="2"/>
  <c r="AN725" i="3"/>
  <c r="Y755" i="2"/>
  <c r="AM726" i="3"/>
  <c r="AN726" i="3"/>
  <c r="Y112" i="2" s="1"/>
  <c r="AM727" i="3"/>
  <c r="X465" i="2"/>
  <c r="Z465" i="2" s="1"/>
  <c r="AN727" i="3"/>
  <c r="Y465" i="2"/>
  <c r="AM728" i="3"/>
  <c r="X463" i="2"/>
  <c r="AN728" i="3"/>
  <c r="Y463" i="2"/>
  <c r="AM729" i="3"/>
  <c r="X535" i="2"/>
  <c r="Z535" i="2" s="1"/>
  <c r="AN729" i="3"/>
  <c r="Y535" i="2"/>
  <c r="AM730" i="3"/>
  <c r="X659" i="2"/>
  <c r="AN730" i="3"/>
  <c r="Y659" i="2"/>
  <c r="AM731" i="3"/>
  <c r="X1243" i="2"/>
  <c r="Z1243" i="2" s="1"/>
  <c r="AN731" i="3"/>
  <c r="Y1243" i="2"/>
  <c r="AM732" i="3"/>
  <c r="X200" i="2"/>
  <c r="AN732" i="3"/>
  <c r="Y200" i="2"/>
  <c r="AM733" i="3"/>
  <c r="X848" i="2"/>
  <c r="AN733" i="3"/>
  <c r="Y848" i="2"/>
  <c r="AM734" i="3"/>
  <c r="X210" i="2"/>
  <c r="Z210" i="2" s="1"/>
  <c r="AN734" i="3"/>
  <c r="Y210" i="2"/>
  <c r="AM735" i="3"/>
  <c r="X690" i="2"/>
  <c r="Z690" i="2" s="1"/>
  <c r="AN735" i="3"/>
  <c r="Y690" i="2"/>
  <c r="AM736" i="3"/>
  <c r="X1248" i="2"/>
  <c r="Z1248" i="2" s="1"/>
  <c r="AN736" i="3"/>
  <c r="Y1248" i="2"/>
  <c r="AM737" i="3"/>
  <c r="X862" i="2"/>
  <c r="Z862" i="2" s="1"/>
  <c r="AN737" i="3"/>
  <c r="Y862" i="2"/>
  <c r="AM738" i="3"/>
  <c r="X628" i="2"/>
  <c r="Z628" i="2" s="1"/>
  <c r="AN738" i="3"/>
  <c r="Y628" i="2"/>
  <c r="AM739" i="3"/>
  <c r="X198" i="2"/>
  <c r="Z198" i="2" s="1"/>
  <c r="AN739" i="3"/>
  <c r="Y198" i="2"/>
  <c r="AM740" i="3"/>
  <c r="X265" i="2"/>
  <c r="AN740" i="3"/>
  <c r="Y265" i="2"/>
  <c r="AM741" i="3"/>
  <c r="X1202" i="2"/>
  <c r="Z1202" i="2" s="1"/>
  <c r="AN741" i="3"/>
  <c r="Y1202" i="2"/>
  <c r="AM742" i="3"/>
  <c r="X522" i="2"/>
  <c r="Z522" i="2" s="1"/>
  <c r="AN742" i="3"/>
  <c r="Y522" i="2"/>
  <c r="AM743" i="3"/>
  <c r="X285" i="2"/>
  <c r="Z285" i="2" s="1"/>
  <c r="AN743" i="3"/>
  <c r="Y285" i="2"/>
  <c r="AM744" i="3"/>
  <c r="X1091" i="2"/>
  <c r="AN744" i="3"/>
  <c r="Y1091" i="2"/>
  <c r="AM745" i="3"/>
  <c r="X1236" i="2"/>
  <c r="Z1236" i="2" s="1"/>
  <c r="AN745" i="3"/>
  <c r="Y1236" i="2"/>
  <c r="AM746" i="3"/>
  <c r="X1329" i="2"/>
  <c r="AN746" i="3"/>
  <c r="Y1329" i="2"/>
  <c r="Z1329" i="2" s="1"/>
  <c r="AM747" i="3"/>
  <c r="X1360" i="2"/>
  <c r="AN747" i="3"/>
  <c r="Y1360" i="2"/>
  <c r="AM748" i="3"/>
  <c r="X304" i="2"/>
  <c r="AN748" i="3"/>
  <c r="Y304" i="2"/>
  <c r="AM749" i="3"/>
  <c r="X244" i="2"/>
  <c r="AN749" i="3"/>
  <c r="Y244" i="2"/>
  <c r="AM750" i="3"/>
  <c r="X956" i="2"/>
  <c r="AN750" i="3"/>
  <c r="Y956" i="2"/>
  <c r="AM751" i="3"/>
  <c r="X393" i="2"/>
  <c r="AN751" i="3"/>
  <c r="Y393" i="2"/>
  <c r="AM752" i="3"/>
  <c r="X692" i="2"/>
  <c r="AN752" i="3"/>
  <c r="Y692" i="2"/>
  <c r="AM753" i="3"/>
  <c r="X858" i="2"/>
  <c r="AN753" i="3"/>
  <c r="Y858" i="2"/>
  <c r="AM754" i="3"/>
  <c r="X153" i="2"/>
  <c r="AN754" i="3"/>
  <c r="Y153" i="2"/>
  <c r="Z153" i="2" s="1"/>
  <c r="AM755" i="3"/>
  <c r="X1379" i="2"/>
  <c r="AN755" i="3"/>
  <c r="Y1379" i="2"/>
  <c r="AM756" i="3"/>
  <c r="X609" i="2"/>
  <c r="AN756" i="3"/>
  <c r="Y609" i="2"/>
  <c r="AM757" i="3"/>
  <c r="X1197" i="2"/>
  <c r="AN757" i="3"/>
  <c r="Y1197" i="2"/>
  <c r="AM758" i="3"/>
  <c r="X825" i="2"/>
  <c r="AN758" i="3"/>
  <c r="Y825" i="2"/>
  <c r="AM759" i="3"/>
  <c r="AN759" i="3"/>
  <c r="Y16" i="2" s="1"/>
  <c r="AM760" i="3"/>
  <c r="X1286" i="2"/>
  <c r="AN760" i="3"/>
  <c r="Y1286" i="2"/>
  <c r="AM761" i="3"/>
  <c r="X1164" i="2"/>
  <c r="Z1164" i="2" s="1"/>
  <c r="AN761" i="3"/>
  <c r="Y1164" i="2"/>
  <c r="AM762" i="3"/>
  <c r="X1112" i="2"/>
  <c r="Z1112" i="2" s="1"/>
  <c r="AN762" i="3"/>
  <c r="Y1112" i="2"/>
  <c r="AM763" i="3"/>
  <c r="X1050" i="2"/>
  <c r="Z1050" i="2" s="1"/>
  <c r="AN763" i="3"/>
  <c r="Y1050" i="2"/>
  <c r="AM764" i="3"/>
  <c r="X337" i="2"/>
  <c r="Z337" i="2" s="1"/>
  <c r="AN764" i="3"/>
  <c r="Y337" i="2"/>
  <c r="AM765" i="3"/>
  <c r="X822" i="2"/>
  <c r="Z822" i="2" s="1"/>
  <c r="AN765" i="3"/>
  <c r="Y822" i="2"/>
  <c r="AM766" i="3"/>
  <c r="X1245" i="2"/>
  <c r="Z1245" i="2" s="1"/>
  <c r="AN766" i="3"/>
  <c r="Y1245" i="2"/>
  <c r="AM767" i="3"/>
  <c r="X284" i="2"/>
  <c r="Z284" i="2" s="1"/>
  <c r="AN767" i="3"/>
  <c r="Y284" i="2"/>
  <c r="AM768" i="3"/>
  <c r="X695" i="2"/>
  <c r="Z695" i="2" s="1"/>
  <c r="AN768" i="3"/>
  <c r="Y695" i="2"/>
  <c r="AM769" i="3"/>
  <c r="AN769" i="3"/>
  <c r="Y72" i="2" s="1"/>
  <c r="Z72" i="2" s="1"/>
  <c r="AM770" i="3"/>
  <c r="X235" i="2"/>
  <c r="AN770" i="3"/>
  <c r="Y235" i="2"/>
  <c r="AM771" i="3"/>
  <c r="X1005" i="2"/>
  <c r="AN771" i="3"/>
  <c r="Y1005" i="2"/>
  <c r="Z1005" i="2" s="1"/>
  <c r="AM772" i="3"/>
  <c r="X156" i="2"/>
  <c r="Z156" i="2" s="1"/>
  <c r="AN772" i="3"/>
  <c r="Y156" i="2"/>
  <c r="AM773" i="3"/>
  <c r="X377" i="2"/>
  <c r="AN773" i="3"/>
  <c r="Y377" i="2"/>
  <c r="AM774" i="3"/>
  <c r="X622" i="2"/>
  <c r="Z622" i="2" s="1"/>
  <c r="AN774" i="3"/>
  <c r="Y622" i="2"/>
  <c r="AM775" i="3"/>
  <c r="X810" i="2"/>
  <c r="AN775" i="3"/>
  <c r="Y810" i="2"/>
  <c r="AM776" i="3"/>
  <c r="X476" i="2"/>
  <c r="AN776" i="3"/>
  <c r="Y476" i="2"/>
  <c r="AM777" i="3"/>
  <c r="X514" i="2"/>
  <c r="AN777" i="3"/>
  <c r="Y514" i="2"/>
  <c r="AM778" i="3"/>
  <c r="X1312" i="2"/>
  <c r="AN778" i="3"/>
  <c r="Y1312" i="2"/>
  <c r="AM779" i="3"/>
  <c r="X1299" i="2"/>
  <c r="AN779" i="3"/>
  <c r="Y1299" i="2"/>
  <c r="AM780" i="3"/>
  <c r="X228" i="2"/>
  <c r="AN780" i="3"/>
  <c r="Y228" i="2"/>
  <c r="AM781" i="3"/>
  <c r="X842" i="2"/>
  <c r="AN781" i="3"/>
  <c r="Y842" i="2"/>
  <c r="AM782" i="3"/>
  <c r="X1106" i="2"/>
  <c r="Z1106" i="2" s="1"/>
  <c r="AN782" i="3"/>
  <c r="Y1106" i="2"/>
  <c r="AM783" i="3"/>
  <c r="X994" i="2"/>
  <c r="Z994" i="2" s="1"/>
  <c r="AN783" i="3"/>
  <c r="Y994" i="2"/>
  <c r="AM784" i="3"/>
  <c r="X183" i="2"/>
  <c r="AN784" i="3"/>
  <c r="Y183" i="2"/>
  <c r="AM785" i="3"/>
  <c r="X1259" i="2"/>
  <c r="AN785" i="3"/>
  <c r="Y1259" i="2"/>
  <c r="AM786" i="3"/>
  <c r="X148" i="2"/>
  <c r="AN786" i="3"/>
  <c r="Y148" i="2"/>
  <c r="AM787" i="3"/>
  <c r="X817" i="2"/>
  <c r="AN787" i="3"/>
  <c r="Y817" i="2"/>
  <c r="AM788" i="3"/>
  <c r="X655" i="2"/>
  <c r="AN788" i="3"/>
  <c r="Y655" i="2"/>
  <c r="AM789" i="3"/>
  <c r="X307" i="2"/>
  <c r="AN789" i="3"/>
  <c r="Y307" i="2"/>
  <c r="AM790" i="3"/>
  <c r="X820" i="2"/>
  <c r="AN790" i="3"/>
  <c r="Y820" i="2"/>
  <c r="AM791" i="3"/>
  <c r="X926" i="2"/>
  <c r="AN791" i="3"/>
  <c r="Y926" i="2"/>
  <c r="AM792" i="3"/>
  <c r="X707" i="2"/>
  <c r="AN792" i="3"/>
  <c r="Y707" i="2"/>
  <c r="AM793" i="3"/>
  <c r="X1101" i="2"/>
  <c r="AN793" i="3"/>
  <c r="Y1101" i="2"/>
  <c r="AM794" i="3"/>
  <c r="X976" i="2"/>
  <c r="AN794" i="3"/>
  <c r="Y976" i="2"/>
  <c r="AM795" i="3"/>
  <c r="X431" i="2"/>
  <c r="AN795" i="3"/>
  <c r="Y431" i="2"/>
  <c r="AM796" i="3"/>
  <c r="X895" i="2"/>
  <c r="AN796" i="3"/>
  <c r="Y895" i="2"/>
  <c r="AM797" i="3"/>
  <c r="X1284" i="2"/>
  <c r="AN797" i="3"/>
  <c r="Y1284" i="2"/>
  <c r="AM798" i="3"/>
  <c r="X441" i="2"/>
  <c r="AN798" i="3"/>
  <c r="Y441" i="2"/>
  <c r="AM799" i="3"/>
  <c r="X675" i="2"/>
  <c r="AN799" i="3"/>
  <c r="Y675" i="2"/>
  <c r="AM800" i="3"/>
  <c r="X1251" i="2"/>
  <c r="AN800" i="3"/>
  <c r="Y1251" i="2"/>
  <c r="AM801" i="3"/>
  <c r="X42" i="2" s="1"/>
  <c r="AN801" i="3"/>
  <c r="Y42" i="2" s="1"/>
  <c r="Z42" i="2" s="1"/>
  <c r="AM802" i="3"/>
  <c r="X456" i="2"/>
  <c r="Z456" i="2" s="1"/>
  <c r="AN802" i="3"/>
  <c r="Y456" i="2"/>
  <c r="AM803" i="3"/>
  <c r="X276" i="2"/>
  <c r="Z276" i="2" s="1"/>
  <c r="AN803" i="3"/>
  <c r="Y276" i="2"/>
  <c r="AM804" i="3"/>
  <c r="X348" i="2"/>
  <c r="Z348" i="2" s="1"/>
  <c r="AN804" i="3"/>
  <c r="Y348" i="2"/>
  <c r="AM805" i="3"/>
  <c r="X205" i="2"/>
  <c r="Z205" i="2" s="1"/>
  <c r="AN805" i="3"/>
  <c r="Y205" i="2"/>
  <c r="AM806" i="3"/>
  <c r="X765" i="2"/>
  <c r="AN806" i="3"/>
  <c r="Y765" i="2"/>
  <c r="AM807" i="3"/>
  <c r="X711" i="2"/>
  <c r="Z711" i="2" s="1"/>
  <c r="AN807" i="3"/>
  <c r="Y711" i="2"/>
  <c r="AM808" i="3"/>
  <c r="X738" i="2"/>
  <c r="Z738" i="2" s="1"/>
  <c r="AN808" i="3"/>
  <c r="Y738" i="2"/>
  <c r="AM809" i="3"/>
  <c r="AN809" i="3"/>
  <c r="AM810" i="3"/>
  <c r="X610" i="2"/>
  <c r="AN810" i="3"/>
  <c r="Y610" i="2"/>
  <c r="AM811" i="3"/>
  <c r="X4" i="2" s="1"/>
  <c r="AN811" i="3"/>
  <c r="Y4" i="2" s="1"/>
  <c r="Z4" i="2" s="1"/>
  <c r="AM812" i="3"/>
  <c r="X1047" i="2"/>
  <c r="Z1047" i="2" s="1"/>
  <c r="AN812" i="3"/>
  <c r="Y1047" i="2"/>
  <c r="AM813" i="3"/>
  <c r="X989" i="2"/>
  <c r="Z989" i="2" s="1"/>
  <c r="AN813" i="3"/>
  <c r="Y989" i="2"/>
  <c r="AM814" i="3"/>
  <c r="X892" i="2"/>
  <c r="AN814" i="3"/>
  <c r="Y892" i="2"/>
  <c r="AM815" i="3"/>
  <c r="X784" i="2"/>
  <c r="AN815" i="3"/>
  <c r="Y784" i="2"/>
  <c r="AM816" i="3"/>
  <c r="X295" i="2"/>
  <c r="Z295" i="2" s="1"/>
  <c r="AN816" i="3"/>
  <c r="Y295" i="2"/>
  <c r="AM817" i="3"/>
  <c r="X602" i="2"/>
  <c r="Z602" i="2" s="1"/>
  <c r="AN817" i="3"/>
  <c r="Y602" i="2"/>
  <c r="AM818" i="3"/>
  <c r="X1073" i="2"/>
  <c r="Z1073" i="2" s="1"/>
  <c r="AN818" i="3"/>
  <c r="Y1073" i="2"/>
  <c r="AM819" i="3"/>
  <c r="X1077" i="2"/>
  <c r="Z1077" i="2" s="1"/>
  <c r="AN819" i="3"/>
  <c r="Y1077" i="2"/>
  <c r="AM820" i="3"/>
  <c r="X293" i="2"/>
  <c r="Z293" i="2" s="1"/>
  <c r="AN820" i="3"/>
  <c r="Y293" i="2"/>
  <c r="AM821" i="3"/>
  <c r="X1049" i="2"/>
  <c r="Z1049" i="2" s="1"/>
  <c r="AN821" i="3"/>
  <c r="Y1049" i="2"/>
  <c r="AM822" i="3"/>
  <c r="X327" i="2"/>
  <c r="AN822" i="3"/>
  <c r="Y327" i="2"/>
  <c r="AM823" i="3"/>
  <c r="X1376" i="2"/>
  <c r="Z1376" i="2" s="1"/>
  <c r="AN823" i="3"/>
  <c r="Y1376" i="2"/>
  <c r="AM824" i="3"/>
  <c r="X740" i="2"/>
  <c r="Z740" i="2" s="1"/>
  <c r="AN824" i="3"/>
  <c r="Y740" i="2"/>
  <c r="AM825" i="3"/>
  <c r="X453" i="2"/>
  <c r="Z453" i="2" s="1"/>
  <c r="AN825" i="3"/>
  <c r="Y453" i="2"/>
  <c r="AM826" i="3"/>
  <c r="AN826" i="3"/>
  <c r="Y18" i="2" s="1"/>
  <c r="Z18" i="2" s="1"/>
  <c r="AM827" i="3"/>
  <c r="X1276" i="2"/>
  <c r="AN827" i="3"/>
  <c r="Y1276" i="2"/>
  <c r="AM828" i="3"/>
  <c r="X282" i="2"/>
  <c r="AN828" i="3"/>
  <c r="Y282" i="2"/>
  <c r="AM829" i="3"/>
  <c r="X1195" i="2"/>
  <c r="AN829" i="3"/>
  <c r="Y1195" i="2"/>
  <c r="AM830" i="3"/>
  <c r="AN830" i="3"/>
  <c r="Y101" i="2" s="1"/>
  <c r="Z101" i="2" s="1"/>
  <c r="AM831" i="3"/>
  <c r="X1120" i="2"/>
  <c r="Z1120" i="2" s="1"/>
  <c r="AN831" i="3"/>
  <c r="Y1120" i="2"/>
  <c r="AM832" i="3"/>
  <c r="X471" i="2"/>
  <c r="Z471" i="2" s="1"/>
  <c r="AN832" i="3"/>
  <c r="Y471" i="2"/>
  <c r="AM833" i="3"/>
  <c r="X623" i="2"/>
  <c r="AN833" i="3"/>
  <c r="Y623" i="2"/>
  <c r="AM834" i="3"/>
  <c r="X317" i="2"/>
  <c r="Z317" i="2" s="1"/>
  <c r="AN834" i="3"/>
  <c r="Y317" i="2"/>
  <c r="AM835" i="3"/>
  <c r="AN835" i="3"/>
  <c r="Y48" i="2" s="1"/>
  <c r="AM836" i="3"/>
  <c r="X1158" i="2"/>
  <c r="AN836" i="3"/>
  <c r="Y1158" i="2"/>
  <c r="AM837" i="3"/>
  <c r="X1220" i="2"/>
  <c r="AN837" i="3"/>
  <c r="Y1220" i="2"/>
  <c r="AM838" i="3"/>
  <c r="X245" i="2"/>
  <c r="AN838" i="3"/>
  <c r="Y245" i="2"/>
  <c r="AM839" i="3"/>
  <c r="X381" i="2"/>
  <c r="AN839" i="3"/>
  <c r="Y381" i="2"/>
  <c r="AM840" i="3"/>
  <c r="X1131" i="2"/>
  <c r="Z1131" i="2" s="1"/>
  <c r="AN840" i="3"/>
  <c r="Y1131" i="2"/>
  <c r="AM841" i="3"/>
  <c r="X836" i="2"/>
  <c r="AN841" i="3"/>
  <c r="Y836" i="2"/>
  <c r="AM842" i="3"/>
  <c r="X777" i="2"/>
  <c r="AN842" i="3"/>
  <c r="Y777" i="2"/>
  <c r="AM843" i="3"/>
  <c r="X510" i="2"/>
  <c r="AN843" i="3"/>
  <c r="Y510" i="2"/>
  <c r="AM844" i="3"/>
  <c r="X945" i="2"/>
  <c r="AN844" i="3"/>
  <c r="Y945" i="2"/>
  <c r="AM845" i="3"/>
  <c r="X537" i="2"/>
  <c r="AN845" i="3"/>
  <c r="Y537" i="2"/>
  <c r="AM846" i="3"/>
  <c r="X371" i="2"/>
  <c r="AN846" i="3"/>
  <c r="Y371" i="2"/>
  <c r="AM847" i="3"/>
  <c r="X819" i="2"/>
  <c r="AN847" i="3"/>
  <c r="Y819" i="2"/>
  <c r="AM848" i="3"/>
  <c r="X447" i="2"/>
  <c r="AN848" i="3"/>
  <c r="Y447" i="2"/>
  <c r="AM849" i="3"/>
  <c r="X192" i="2"/>
  <c r="AN849" i="3"/>
  <c r="Y192" i="2"/>
  <c r="AM850" i="3"/>
  <c r="X551" i="2"/>
  <c r="Z551" i="2" s="1"/>
  <c r="AN850" i="3"/>
  <c r="Y551" i="2"/>
  <c r="AM851" i="3"/>
  <c r="X139" i="2"/>
  <c r="AN851" i="3"/>
  <c r="Y139" i="2"/>
  <c r="AM852" i="3"/>
  <c r="X564" i="2"/>
  <c r="AN852" i="3"/>
  <c r="Y564" i="2"/>
  <c r="AM853" i="3"/>
  <c r="X831" i="2"/>
  <c r="AN853" i="3"/>
  <c r="Y831" i="2"/>
  <c r="AM854" i="3"/>
  <c r="X688" i="2"/>
  <c r="AN854" i="3"/>
  <c r="Y688" i="2"/>
  <c r="AM855" i="3"/>
  <c r="X1374" i="2"/>
  <c r="Z1374" i="2" s="1"/>
  <c r="AN855" i="3"/>
  <c r="Y1374" i="2"/>
  <c r="AM856" i="3"/>
  <c r="X459" i="2"/>
  <c r="AN856" i="3"/>
  <c r="Y459" i="2"/>
  <c r="AM857" i="3"/>
  <c r="X761" i="2"/>
  <c r="AN857" i="3"/>
  <c r="Y761" i="2"/>
  <c r="AM858" i="3"/>
  <c r="X1161" i="2"/>
  <c r="Z1161" i="2" s="1"/>
  <c r="AN858" i="3"/>
  <c r="Y1161" i="2"/>
  <c r="AM859" i="3"/>
  <c r="X1318" i="2"/>
  <c r="Z1318" i="2" s="1"/>
  <c r="AN859" i="3"/>
  <c r="Y1318" i="2"/>
  <c r="AM860" i="3"/>
  <c r="X1340" i="2"/>
  <c r="AN860" i="3"/>
  <c r="Y1340" i="2"/>
  <c r="AM861" i="3"/>
  <c r="X110" i="2" s="1"/>
  <c r="AN861" i="3"/>
  <c r="Y110" i="2" s="1"/>
  <c r="AM862" i="3"/>
  <c r="X1272" i="2"/>
  <c r="Z1272" i="2" s="1"/>
  <c r="AN862" i="3"/>
  <c r="Y1272" i="2"/>
  <c r="AM863" i="3"/>
  <c r="X243" i="2"/>
  <c r="Z243" i="2" s="1"/>
  <c r="AN863" i="3"/>
  <c r="Y243" i="2"/>
  <c r="AM864" i="3"/>
  <c r="X1366" i="2"/>
  <c r="Z1366" i="2" s="1"/>
  <c r="AN864" i="3"/>
  <c r="Y1366" i="2"/>
  <c r="AM865" i="3"/>
  <c r="X302" i="2"/>
  <c r="Z302" i="2" s="1"/>
  <c r="AN865" i="3"/>
  <c r="Y302" i="2"/>
  <c r="AM866" i="3"/>
  <c r="X286" i="2"/>
  <c r="Z286" i="2" s="1"/>
  <c r="AN866" i="3"/>
  <c r="Y286" i="2"/>
  <c r="AM867" i="3"/>
  <c r="X887" i="2"/>
  <c r="Z887" i="2" s="1"/>
  <c r="AN867" i="3"/>
  <c r="Y887" i="2"/>
  <c r="AM868" i="3"/>
  <c r="X1310" i="2"/>
  <c r="Z1310" i="2" s="1"/>
  <c r="AN868" i="3"/>
  <c r="Y1310" i="2"/>
  <c r="AM869" i="3"/>
  <c r="X1265" i="2"/>
  <c r="Z1265" i="2" s="1"/>
  <c r="AN869" i="3"/>
  <c r="Y1265" i="2"/>
  <c r="AM870" i="3"/>
  <c r="X277" i="2"/>
  <c r="Z277" i="2" s="1"/>
  <c r="AN870" i="3"/>
  <c r="Y277" i="2"/>
  <c r="AM871" i="3"/>
  <c r="X984" i="2"/>
  <c r="Z984" i="2" s="1"/>
  <c r="AN871" i="3"/>
  <c r="Y984" i="2"/>
  <c r="AM872" i="3"/>
  <c r="X347" i="2"/>
  <c r="Z347" i="2" s="1"/>
  <c r="AN872" i="3"/>
  <c r="Y347" i="2"/>
  <c r="AM873" i="3"/>
  <c r="X988" i="2"/>
  <c r="Z988" i="2" s="1"/>
  <c r="AN873" i="3"/>
  <c r="Y988" i="2"/>
  <c r="AM874" i="3"/>
  <c r="X714" i="2"/>
  <c r="AN874" i="3"/>
  <c r="Y714" i="2"/>
  <c r="AM875" i="3"/>
  <c r="X382" i="2"/>
  <c r="Z382" i="2" s="1"/>
  <c r="AN875" i="3"/>
  <c r="Y382" i="2"/>
  <c r="AM876" i="3"/>
  <c r="X599" i="2"/>
  <c r="Z599" i="2" s="1"/>
  <c r="AN876" i="3"/>
  <c r="Y599" i="2"/>
  <c r="AM877" i="3"/>
  <c r="AN877" i="3"/>
  <c r="Y61" i="2" s="1"/>
  <c r="AM878" i="3"/>
  <c r="X1182" i="2"/>
  <c r="AN878" i="3"/>
  <c r="Y1182" i="2"/>
  <c r="AM879" i="3"/>
  <c r="X195" i="2"/>
  <c r="AN879" i="3"/>
  <c r="Y195" i="2"/>
  <c r="AM880" i="3"/>
  <c r="X483" i="2"/>
  <c r="Z483" i="2" s="1"/>
  <c r="AN880" i="3"/>
  <c r="Y483" i="2"/>
  <c r="AM881" i="3"/>
  <c r="X358" i="2"/>
  <c r="AN881" i="3"/>
  <c r="Y358" i="2"/>
  <c r="AM882" i="3"/>
  <c r="X682" i="2"/>
  <c r="AN882" i="3"/>
  <c r="Y682" i="2"/>
  <c r="AM883" i="3"/>
  <c r="X658" i="2"/>
  <c r="AN883" i="3"/>
  <c r="Y658" i="2"/>
  <c r="AM884" i="3"/>
  <c r="X451" i="2"/>
  <c r="AN884" i="3"/>
  <c r="Y451" i="2"/>
  <c r="AM885" i="3"/>
  <c r="X925" i="2"/>
  <c r="AN885" i="3"/>
  <c r="Y925" i="2"/>
  <c r="AM886" i="3"/>
  <c r="X588" i="2"/>
  <c r="AN886" i="3"/>
  <c r="Y588" i="2"/>
  <c r="AM887" i="3"/>
  <c r="X1138" i="2"/>
  <c r="Z1138" i="2" s="1"/>
  <c r="AN887" i="3"/>
  <c r="Y1138" i="2"/>
  <c r="AM888" i="3"/>
  <c r="X1224" i="2"/>
  <c r="AN888" i="3"/>
  <c r="Y1224" i="2"/>
  <c r="AM889" i="3"/>
  <c r="X419" i="2"/>
  <c r="AN889" i="3"/>
  <c r="Y419" i="2"/>
  <c r="AM890" i="3"/>
  <c r="X957" i="2"/>
  <c r="AN890" i="3"/>
  <c r="Y957" i="2"/>
  <c r="AM891" i="3"/>
  <c r="X705" i="2"/>
  <c r="AN891" i="3"/>
  <c r="Y705" i="2"/>
  <c r="AM892" i="3"/>
  <c r="X1275" i="2"/>
  <c r="AN892" i="3"/>
  <c r="Y1275" i="2"/>
  <c r="AM893" i="3"/>
  <c r="X299" i="2"/>
  <c r="Z299" i="2" s="1"/>
  <c r="AN893" i="3"/>
  <c r="Y299" i="2"/>
  <c r="AM894" i="3"/>
  <c r="X250" i="2"/>
  <c r="AN894" i="3"/>
  <c r="Y250" i="2"/>
  <c r="AM895" i="3"/>
  <c r="X326" i="2"/>
  <c r="AN895" i="3"/>
  <c r="Y326" i="2"/>
  <c r="AM896" i="3"/>
  <c r="X1315" i="2"/>
  <c r="AN896" i="3"/>
  <c r="Y1315" i="2"/>
  <c r="AM897" i="3"/>
  <c r="X362" i="2"/>
  <c r="AN897" i="3"/>
  <c r="Y362" i="2"/>
  <c r="AM898" i="3"/>
  <c r="X1154" i="2"/>
  <c r="AN898" i="3"/>
  <c r="Y1154" i="2"/>
  <c r="AM899" i="3"/>
  <c r="X771" i="2"/>
  <c r="AN899" i="3"/>
  <c r="Y771" i="2"/>
  <c r="Z771" i="2" s="1"/>
  <c r="AM900" i="3"/>
  <c r="X494" i="2"/>
  <c r="AN900" i="3"/>
  <c r="Y494" i="2"/>
  <c r="AM901" i="3"/>
  <c r="X575" i="2"/>
  <c r="Z575" i="2" s="1"/>
  <c r="AN901" i="3"/>
  <c r="Y575" i="2"/>
  <c r="AM902" i="3"/>
  <c r="X252" i="2"/>
  <c r="AN902" i="3"/>
  <c r="Y252" i="2"/>
  <c r="AM903" i="3"/>
  <c r="AN903" i="3"/>
  <c r="Y77" i="2" s="1"/>
  <c r="AM904" i="3"/>
  <c r="X946" i="2"/>
  <c r="Z946" i="2" s="1"/>
  <c r="AN904" i="3"/>
  <c r="Y946" i="2"/>
  <c r="AM905" i="3"/>
  <c r="X1011" i="2"/>
  <c r="Z1011" i="2" s="1"/>
  <c r="AN905" i="3"/>
  <c r="Y1011" i="2"/>
  <c r="AM906" i="3"/>
  <c r="X660" i="2"/>
  <c r="AN906" i="3"/>
  <c r="Y660" i="2"/>
  <c r="AM907" i="3"/>
  <c r="AN907" i="3"/>
  <c r="Y17" i="2" s="1"/>
  <c r="Z17" i="2" s="1"/>
  <c r="AM908" i="3"/>
  <c r="X1303" i="2"/>
  <c r="AN908" i="3"/>
  <c r="Y1303" i="2"/>
  <c r="AM909" i="3"/>
  <c r="X320" i="2"/>
  <c r="AN909" i="3"/>
  <c r="Y320" i="2"/>
  <c r="AM910" i="3"/>
  <c r="X442" i="2"/>
  <c r="AN910" i="3"/>
  <c r="Y442" i="2"/>
  <c r="AM911" i="3"/>
  <c r="X807" i="2"/>
  <c r="AN911" i="3"/>
  <c r="Y807" i="2"/>
  <c r="AM912" i="3"/>
  <c r="X258" i="2"/>
  <c r="AN912" i="3"/>
  <c r="Y258" i="2"/>
  <c r="AM913" i="3"/>
  <c r="X778" i="2"/>
  <c r="AN913" i="3"/>
  <c r="Y778" i="2"/>
  <c r="Z778" i="2" s="1"/>
  <c r="AM914" i="3"/>
  <c r="X531" i="2"/>
  <c r="AN914" i="3"/>
  <c r="Y531" i="2"/>
  <c r="AM915" i="3"/>
  <c r="X991" i="2"/>
  <c r="AN915" i="3"/>
  <c r="Y991" i="2"/>
  <c r="AM916" i="3"/>
  <c r="X435" i="2"/>
  <c r="AN916" i="3"/>
  <c r="Y435" i="2"/>
  <c r="Z435" i="2" s="1"/>
  <c r="AM917" i="3"/>
  <c r="X508" i="2"/>
  <c r="AN917" i="3"/>
  <c r="Y508" i="2"/>
  <c r="AM918" i="3"/>
  <c r="X1208" i="2"/>
  <c r="AN918" i="3"/>
  <c r="Y1208" i="2"/>
  <c r="AM919" i="3"/>
  <c r="X915" i="2"/>
  <c r="AN919" i="3"/>
  <c r="Y915" i="2"/>
  <c r="AM920" i="3"/>
  <c r="X20" i="2" s="1"/>
  <c r="AN920" i="3"/>
  <c r="Y20" i="2" s="1"/>
  <c r="Z20" i="2" s="1"/>
  <c r="AM921" i="3"/>
  <c r="X720" i="2"/>
  <c r="AN921" i="3"/>
  <c r="Y720" i="2"/>
  <c r="AM922" i="3"/>
  <c r="X454" i="2"/>
  <c r="Z454" i="2" s="1"/>
  <c r="AN922" i="3"/>
  <c r="Y454" i="2"/>
  <c r="AM923" i="3"/>
  <c r="X787" i="2"/>
  <c r="Z787" i="2" s="1"/>
  <c r="AN923" i="3"/>
  <c r="Y787" i="2"/>
  <c r="AM924" i="3"/>
  <c r="X906" i="2"/>
  <c r="AN924" i="3"/>
  <c r="Y906" i="2"/>
  <c r="AM925" i="3"/>
  <c r="X1288" i="2"/>
  <c r="Z1288" i="2" s="1"/>
  <c r="AN925" i="3"/>
  <c r="Y1288" i="2"/>
  <c r="AM926" i="3"/>
  <c r="X193" i="2"/>
  <c r="Z193" i="2" s="1"/>
  <c r="AN926" i="3"/>
  <c r="Y193" i="2"/>
  <c r="AM927" i="3"/>
  <c r="X479" i="2"/>
  <c r="Z479" i="2" s="1"/>
  <c r="AN927" i="3"/>
  <c r="Y479" i="2"/>
  <c r="AM928" i="3"/>
  <c r="X995" i="2"/>
  <c r="Z995" i="2" s="1"/>
  <c r="AN928" i="3"/>
  <c r="Y995" i="2"/>
  <c r="AM929" i="3"/>
  <c r="X779" i="2"/>
  <c r="Z779" i="2" s="1"/>
  <c r="AN929" i="3"/>
  <c r="Y779" i="2"/>
  <c r="AM930" i="3"/>
  <c r="X662" i="2"/>
  <c r="Z662" i="2" s="1"/>
  <c r="AN930" i="3"/>
  <c r="Y662" i="2"/>
  <c r="AM931" i="3"/>
  <c r="X604" i="2"/>
  <c r="Z604" i="2" s="1"/>
  <c r="AN931" i="3"/>
  <c r="Y604" i="2"/>
  <c r="AM932" i="3"/>
  <c r="X394" i="2"/>
  <c r="Z394" i="2" s="1"/>
  <c r="AN932" i="3"/>
  <c r="Y394" i="2"/>
  <c r="AM933" i="3"/>
  <c r="AN933" i="3"/>
  <c r="Y53" i="2" s="1"/>
  <c r="Z53" i="2" s="1"/>
  <c r="AM934" i="3"/>
  <c r="X378" i="2"/>
  <c r="AN934" i="3"/>
  <c r="Y378" i="2"/>
  <c r="Z378" i="2" s="1"/>
  <c r="AM935" i="3"/>
  <c r="X619" i="2"/>
  <c r="AN935" i="3"/>
  <c r="Y619" i="2"/>
  <c r="Z619" i="2" s="1"/>
  <c r="AM936" i="3"/>
  <c r="X969" i="2"/>
  <c r="AN936" i="3"/>
  <c r="Y969" i="2"/>
  <c r="AM937" i="3"/>
  <c r="X43" i="2" s="1"/>
  <c r="AN937" i="3"/>
  <c r="AM938" i="3"/>
  <c r="X384" i="2"/>
  <c r="Z384" i="2" s="1"/>
  <c r="AN938" i="3"/>
  <c r="Y384" i="2"/>
  <c r="AM939" i="3"/>
  <c r="X758" i="2"/>
  <c r="Z758" i="2" s="1"/>
  <c r="AN939" i="3"/>
  <c r="Y758" i="2"/>
  <c r="AM940" i="3"/>
  <c r="X1143" i="2"/>
  <c r="Z1143" i="2" s="1"/>
  <c r="AN940" i="3"/>
  <c r="Y1143" i="2"/>
  <c r="AM941" i="3"/>
  <c r="X608" i="2"/>
  <c r="Z608" i="2" s="1"/>
  <c r="AN941" i="3"/>
  <c r="Y608" i="2"/>
  <c r="AM942" i="3"/>
  <c r="X559" i="2"/>
  <c r="Z559" i="2" s="1"/>
  <c r="AN942" i="3"/>
  <c r="Y559" i="2"/>
  <c r="AM943" i="3"/>
  <c r="X873" i="2"/>
  <c r="Z873" i="2" s="1"/>
  <c r="AN943" i="3"/>
  <c r="Y873" i="2"/>
  <c r="AM944" i="3"/>
  <c r="X1296" i="2"/>
  <c r="Z1296" i="2" s="1"/>
  <c r="AN944" i="3"/>
  <c r="Y1296" i="2"/>
  <c r="AM945" i="3"/>
  <c r="X752" i="2"/>
  <c r="Z752" i="2" s="1"/>
  <c r="AN945" i="3"/>
  <c r="Y752" i="2"/>
  <c r="AM946" i="3"/>
  <c r="X505" i="2"/>
  <c r="Z505" i="2" s="1"/>
  <c r="AN946" i="3"/>
  <c r="Y505" i="2"/>
  <c r="AM947" i="3"/>
  <c r="X947" i="2"/>
  <c r="Z947" i="2" s="1"/>
  <c r="AN947" i="3"/>
  <c r="Y947" i="2"/>
  <c r="AM948" i="3"/>
  <c r="X409" i="2"/>
  <c r="Z409" i="2" s="1"/>
  <c r="AN948" i="3"/>
  <c r="Y409" i="2"/>
  <c r="AM949" i="3"/>
  <c r="X898" i="2"/>
  <c r="Z898" i="2" s="1"/>
  <c r="AN949" i="3"/>
  <c r="Y898" i="2"/>
  <c r="AM950" i="3"/>
  <c r="X1377" i="2"/>
  <c r="Z1377" i="2" s="1"/>
  <c r="AN950" i="3"/>
  <c r="Y1377" i="2"/>
  <c r="AM951" i="3"/>
  <c r="AN951" i="3"/>
  <c r="Y115" i="2" s="1"/>
  <c r="AM952" i="3"/>
  <c r="X664" i="2"/>
  <c r="AN952" i="3"/>
  <c r="Y664" i="2"/>
  <c r="AM953" i="3"/>
  <c r="X1152" i="2"/>
  <c r="AN953" i="3"/>
  <c r="Y1152" i="2"/>
  <c r="Z1152" i="2" s="1"/>
  <c r="AM954" i="3"/>
  <c r="AN954" i="3"/>
  <c r="Y96" i="2" s="1"/>
  <c r="AM955" i="3"/>
  <c r="X433" i="2"/>
  <c r="Z433" i="2" s="1"/>
  <c r="AN955" i="3"/>
  <c r="Y433" i="2"/>
  <c r="AM956" i="3"/>
  <c r="AN956" i="3"/>
  <c r="Y44" i="2" s="1"/>
  <c r="Z44" i="2" s="1"/>
  <c r="AM957" i="3"/>
  <c r="X356" i="2"/>
  <c r="AN957" i="3"/>
  <c r="Y356" i="2"/>
  <c r="Z356" i="2" s="1"/>
  <c r="AM958" i="3"/>
  <c r="X219" i="2"/>
  <c r="AN958" i="3"/>
  <c r="Y219" i="2"/>
  <c r="Z219" i="2" s="1"/>
  <c r="AM959" i="3"/>
  <c r="X207" i="2"/>
  <c r="AN959" i="3"/>
  <c r="Y207" i="2"/>
  <c r="AM960" i="3"/>
  <c r="X338" i="2"/>
  <c r="AN960" i="3"/>
  <c r="Y338" i="2"/>
  <c r="Z338" i="2" s="1"/>
  <c r="AM961" i="3"/>
  <c r="X668" i="2"/>
  <c r="AN961" i="3"/>
  <c r="Y668" i="2"/>
  <c r="AM962" i="3"/>
  <c r="X1196" i="2"/>
  <c r="AN962" i="3"/>
  <c r="Y1196" i="2"/>
  <c r="AM963" i="3"/>
  <c r="X948" i="2"/>
  <c r="AN963" i="3"/>
  <c r="Y948" i="2"/>
  <c r="AM964" i="3"/>
  <c r="X199" i="2"/>
  <c r="AN964" i="3"/>
  <c r="Y199" i="2"/>
  <c r="AM965" i="3"/>
  <c r="X553" i="2"/>
  <c r="AN965" i="3"/>
  <c r="Y553" i="2"/>
  <c r="AM966" i="3"/>
  <c r="X1118" i="2"/>
  <c r="AN966" i="3"/>
  <c r="Y1118" i="2"/>
  <c r="Z1118" i="2" s="1"/>
  <c r="AM967" i="3"/>
  <c r="X1188" i="2"/>
  <c r="AN967" i="3"/>
  <c r="Y1188" i="2"/>
  <c r="Z1188" i="2" s="1"/>
  <c r="AM968" i="3"/>
  <c r="X211" i="2"/>
  <c r="AN968" i="3"/>
  <c r="Y211" i="2"/>
  <c r="AM969" i="3"/>
  <c r="X1204" i="2"/>
  <c r="AN969" i="3"/>
  <c r="Y1204" i="2"/>
  <c r="AM970" i="3"/>
  <c r="X1253" i="2"/>
  <c r="AN970" i="3"/>
  <c r="Y1253" i="2"/>
  <c r="AM971" i="3"/>
  <c r="X750" i="2"/>
  <c r="AN971" i="3"/>
  <c r="Y750" i="2"/>
  <c r="Z750" i="2" s="1"/>
  <c r="AM972" i="3"/>
  <c r="AN972" i="3"/>
  <c r="Y114" i="2" s="1"/>
  <c r="AM973" i="3"/>
  <c r="X889" i="2"/>
  <c r="Z889" i="2" s="1"/>
  <c r="AN973" i="3"/>
  <c r="Y889" i="2"/>
  <c r="AM974" i="3"/>
  <c r="AN974" i="3"/>
  <c r="Y102" i="2" s="1"/>
  <c r="Z102" i="2" s="1"/>
  <c r="AM975" i="3"/>
  <c r="X145" i="2"/>
  <c r="AN975" i="3"/>
  <c r="Y145" i="2"/>
  <c r="AM976" i="3"/>
  <c r="X1175" i="2"/>
  <c r="AN976" i="3"/>
  <c r="Y1175" i="2"/>
  <c r="AM977" i="3"/>
  <c r="X368" i="2"/>
  <c r="AN977" i="3"/>
  <c r="Y368" i="2"/>
  <c r="Z368" i="2" s="1"/>
  <c r="AM978" i="3"/>
  <c r="X352" i="2"/>
  <c r="AN978" i="3"/>
  <c r="Y352" i="2"/>
  <c r="AM979" i="3"/>
  <c r="X630" i="2"/>
  <c r="AN979" i="3"/>
  <c r="Y630" i="2"/>
  <c r="AM980" i="3"/>
  <c r="X1270" i="2"/>
  <c r="AN980" i="3"/>
  <c r="Y1270" i="2"/>
  <c r="AM981" i="3"/>
  <c r="X981" i="2"/>
  <c r="AN981" i="3"/>
  <c r="Y981" i="2"/>
  <c r="Z981" i="2" s="1"/>
  <c r="AM982" i="3"/>
  <c r="X474" i="2"/>
  <c r="AN982" i="3"/>
  <c r="Y474" i="2"/>
  <c r="AM983" i="3"/>
  <c r="X893" i="2"/>
  <c r="AN983" i="3"/>
  <c r="Y893" i="2"/>
  <c r="AM984" i="3"/>
  <c r="X242" i="2"/>
  <c r="AN984" i="3"/>
  <c r="Y242" i="2"/>
  <c r="AM985" i="3"/>
  <c r="X790" i="2"/>
  <c r="AN985" i="3"/>
  <c r="Y790" i="2"/>
  <c r="AM986" i="3"/>
  <c r="X732" i="2"/>
  <c r="AN986" i="3"/>
  <c r="Y732" i="2"/>
  <c r="AM987" i="3"/>
  <c r="X247" i="2"/>
  <c r="AN987" i="3"/>
  <c r="Y247" i="2"/>
  <c r="AM988" i="3"/>
  <c r="X696" i="2"/>
  <c r="AN988" i="3"/>
  <c r="Y696" i="2"/>
  <c r="AM989" i="3"/>
  <c r="X278" i="2"/>
  <c r="AN989" i="3"/>
  <c r="Y278" i="2"/>
  <c r="Z278" i="2" s="1"/>
  <c r="AM990" i="3"/>
  <c r="X568" i="2"/>
  <c r="AN990" i="3"/>
  <c r="Y568" i="2"/>
  <c r="Z568" i="2" s="1"/>
  <c r="AM991" i="3"/>
  <c r="X374" i="2"/>
  <c r="AN991" i="3"/>
  <c r="Y374" i="2"/>
  <c r="AM992" i="3"/>
  <c r="X445" i="2"/>
  <c r="AN992" i="3"/>
  <c r="Y445" i="2"/>
  <c r="AM993" i="3"/>
  <c r="X766" i="2"/>
  <c r="AN993" i="3"/>
  <c r="Y766" i="2"/>
  <c r="Z766" i="2" s="1"/>
  <c r="AM994" i="3"/>
  <c r="X1006" i="2"/>
  <c r="AN994" i="3"/>
  <c r="Y1006" i="2"/>
  <c r="Z1006" i="2" s="1"/>
  <c r="AM995" i="3"/>
  <c r="X329" i="2"/>
  <c r="AN995" i="3"/>
  <c r="Y329" i="2"/>
  <c r="AM996" i="3"/>
  <c r="X1298" i="2"/>
  <c r="AN996" i="3"/>
  <c r="Y1298" i="2"/>
  <c r="Z1298" i="2" s="1"/>
  <c r="AM997" i="3"/>
  <c r="X1097" i="2"/>
  <c r="AN997" i="3"/>
  <c r="Y1097" i="2"/>
  <c r="Z1097" i="2" s="1"/>
  <c r="AM998" i="3"/>
  <c r="X213" i="2"/>
  <c r="AN998" i="3"/>
  <c r="Y213" i="2"/>
  <c r="AM999" i="3"/>
  <c r="X786" i="2"/>
  <c r="AN999" i="3"/>
  <c r="Y786" i="2"/>
  <c r="AM1000" i="3"/>
  <c r="X532" i="2"/>
  <c r="AN1000" i="3"/>
  <c r="Y532" i="2"/>
  <c r="AM1001" i="3"/>
  <c r="X1314" i="2"/>
  <c r="AN1001" i="3"/>
  <c r="Y1314" i="2"/>
  <c r="AM1002" i="3"/>
  <c r="X190" i="2"/>
  <c r="AN1002" i="3"/>
  <c r="Y190" i="2"/>
  <c r="AM1003" i="3"/>
  <c r="X965" i="2"/>
  <c r="AN1003" i="3"/>
  <c r="Y965" i="2"/>
  <c r="AM1004" i="3"/>
  <c r="X1238" i="2"/>
  <c r="AN1004" i="3"/>
  <c r="Y1238" i="2"/>
  <c r="AM1005" i="3"/>
  <c r="X134" i="2"/>
  <c r="AN1005" i="3"/>
  <c r="Y134" i="2"/>
  <c r="AM1006" i="3"/>
  <c r="X598" i="2"/>
  <c r="AN1006" i="3"/>
  <c r="Y598" i="2"/>
  <c r="Z598" i="2" s="1"/>
  <c r="AM1007" i="3"/>
  <c r="AN1007" i="3"/>
  <c r="Y99" i="2" s="1"/>
  <c r="AM1008" i="3"/>
  <c r="X1018" i="2"/>
  <c r="Z1018" i="2" s="1"/>
  <c r="AN1008" i="3"/>
  <c r="Y1018" i="2"/>
  <c r="AM1009" i="3"/>
  <c r="AN1009" i="3"/>
  <c r="Y2" i="2" s="1"/>
  <c r="Z2" i="2" s="1"/>
  <c r="AM1010" i="3"/>
  <c r="X680" i="2"/>
  <c r="AN1010" i="3"/>
  <c r="Y680" i="2"/>
  <c r="AM1011" i="3"/>
  <c r="X1213" i="2"/>
  <c r="AN1011" i="3"/>
  <c r="Y1213" i="2"/>
  <c r="AM1012" i="3"/>
  <c r="X1052" i="2"/>
  <c r="AN1012" i="3"/>
  <c r="Y1052" i="2"/>
  <c r="AM1013" i="3"/>
  <c r="X372" i="2"/>
  <c r="AN1013" i="3"/>
  <c r="Y372" i="2"/>
  <c r="Z372" i="2" s="1"/>
  <c r="AM1014" i="3"/>
  <c r="X1149" i="2"/>
  <c r="AN1014" i="3"/>
  <c r="Y1149" i="2"/>
  <c r="AM1015" i="3"/>
  <c r="X725" i="2"/>
  <c r="AN1015" i="3"/>
  <c r="Y725" i="2"/>
  <c r="Z725" i="2" s="1"/>
  <c r="AM1016" i="3"/>
  <c r="AN1016" i="3"/>
  <c r="Y10" i="2" s="1"/>
  <c r="AM1017" i="3"/>
  <c r="X128" i="2"/>
  <c r="Z128" i="2" s="1"/>
  <c r="AN1017" i="3"/>
  <c r="Y128" i="2"/>
  <c r="AM1018" i="3"/>
  <c r="X355" i="2"/>
  <c r="Z355" i="2" s="1"/>
  <c r="AN1018" i="3"/>
  <c r="Y355" i="2"/>
  <c r="AM1019" i="3"/>
  <c r="X370" i="2"/>
  <c r="Z370" i="2" s="1"/>
  <c r="AN1019" i="3"/>
  <c r="Y370" i="2"/>
  <c r="AM1020" i="3"/>
  <c r="X653" i="2"/>
  <c r="Z653" i="2" s="1"/>
  <c r="AN1020" i="3"/>
  <c r="Y653" i="2"/>
  <c r="AM1021" i="3"/>
  <c r="X818" i="2"/>
  <c r="Z818" i="2" s="1"/>
  <c r="AN1021" i="3"/>
  <c r="Y818" i="2"/>
  <c r="AM1022" i="3"/>
  <c r="X834" i="2"/>
  <c r="Z834" i="2" s="1"/>
  <c r="AN1022" i="3"/>
  <c r="Y834" i="2"/>
  <c r="AM1023" i="3"/>
  <c r="X1290" i="2"/>
  <c r="Z1290" i="2" s="1"/>
  <c r="AN1023" i="3"/>
  <c r="Y1290" i="2"/>
  <c r="AM1024" i="3"/>
  <c r="X748" i="2"/>
  <c r="Z748" i="2" s="1"/>
  <c r="AN1024" i="3"/>
  <c r="Y748" i="2"/>
  <c r="AM1025" i="3"/>
  <c r="X832" i="2"/>
  <c r="Z832" i="2" s="1"/>
  <c r="AN1025" i="3"/>
  <c r="Y832" i="2"/>
  <c r="AM1026" i="3"/>
  <c r="X644" i="2"/>
  <c r="Z644" i="2" s="1"/>
  <c r="AN1026" i="3"/>
  <c r="Y644" i="2"/>
  <c r="AM1027" i="3"/>
  <c r="X549" i="2"/>
  <c r="Z549" i="2" s="1"/>
  <c r="AN1027" i="3"/>
  <c r="Y549" i="2"/>
  <c r="AM1028" i="3"/>
  <c r="X157" i="2"/>
  <c r="Z157" i="2" s="1"/>
  <c r="AN1028" i="3"/>
  <c r="Y157" i="2"/>
  <c r="AM1029" i="3"/>
  <c r="X240" i="2"/>
  <c r="Z240" i="2" s="1"/>
  <c r="AN1029" i="3"/>
  <c r="Y240" i="2"/>
  <c r="AM1030" i="3"/>
  <c r="X917" i="2"/>
  <c r="Z917" i="2" s="1"/>
  <c r="AN1030" i="3"/>
  <c r="Y917" i="2"/>
  <c r="AM1031" i="3"/>
  <c r="X400" i="2"/>
  <c r="Z400" i="2" s="1"/>
  <c r="AN1031" i="3"/>
  <c r="Y400" i="2"/>
  <c r="AM1032" i="3"/>
  <c r="X166" i="2"/>
  <c r="Z166" i="2" s="1"/>
  <c r="AN1032" i="3"/>
  <c r="Y166" i="2"/>
  <c r="AM1033" i="3"/>
  <c r="X1280" i="2"/>
  <c r="Z1280" i="2" s="1"/>
  <c r="AN1033" i="3"/>
  <c r="Y1280" i="2"/>
  <c r="AM1034" i="3"/>
  <c r="AN1034" i="3"/>
  <c r="Y34" i="2" s="1"/>
  <c r="AM1035" i="3"/>
  <c r="X335" i="2"/>
  <c r="AN1035" i="3"/>
  <c r="Y335" i="2"/>
  <c r="AM1036" i="3"/>
  <c r="X155" i="2"/>
  <c r="AN1036" i="3"/>
  <c r="Y155" i="2"/>
  <c r="Z155" i="2" s="1"/>
  <c r="AM1037" i="3"/>
  <c r="X741" i="2"/>
  <c r="AN1037" i="3"/>
  <c r="Y741" i="2"/>
  <c r="AM1038" i="3"/>
  <c r="X226" i="2"/>
  <c r="AN1038" i="3"/>
  <c r="Y226" i="2"/>
  <c r="Z226" i="2" s="1"/>
  <c r="AM1039" i="3"/>
  <c r="X626" i="2"/>
  <c r="AN1039" i="3"/>
  <c r="Y626" i="2"/>
  <c r="AM1040" i="3"/>
  <c r="X605" i="2"/>
  <c r="AN1040" i="3"/>
  <c r="Y605" i="2"/>
  <c r="AM1041" i="3"/>
  <c r="X1122" i="2"/>
  <c r="AN1041" i="3"/>
  <c r="Y1122" i="2"/>
  <c r="AM1042" i="3"/>
  <c r="X1252" i="2"/>
  <c r="AN1042" i="3"/>
  <c r="Y1252" i="2"/>
  <c r="AM1043" i="3"/>
  <c r="X813" i="2"/>
  <c r="AN1043" i="3"/>
  <c r="Y813" i="2"/>
  <c r="AM1044" i="3"/>
  <c r="X677" i="2"/>
  <c r="AN1044" i="3"/>
  <c r="Y677" i="2"/>
  <c r="AM1045" i="3"/>
  <c r="X587" i="2"/>
  <c r="AN1045" i="3"/>
  <c r="Y587" i="2"/>
  <c r="AM1046" i="3"/>
  <c r="X357" i="2"/>
  <c r="AN1046" i="3"/>
  <c r="Y357" i="2"/>
  <c r="AM1047" i="3"/>
  <c r="X1043" i="2"/>
  <c r="AN1047" i="3"/>
  <c r="Y1043" i="2"/>
  <c r="AM1048" i="3"/>
  <c r="X611" i="2"/>
  <c r="AN1048" i="3"/>
  <c r="Y611" i="2"/>
  <c r="AM1049" i="3"/>
  <c r="X812" i="2"/>
  <c r="AN1049" i="3"/>
  <c r="Y812" i="2"/>
  <c r="AM1050" i="3"/>
  <c r="X962" i="2"/>
  <c r="AN1050" i="3"/>
  <c r="Y962" i="2"/>
  <c r="AM1051" i="3"/>
  <c r="X413" i="2"/>
  <c r="AN1051" i="3"/>
  <c r="Y413" i="2"/>
  <c r="AM1052" i="3"/>
  <c r="X780" i="2"/>
  <c r="AN1052" i="3"/>
  <c r="Y780" i="2"/>
  <c r="Z780" i="2" s="1"/>
  <c r="AM1053" i="3"/>
  <c r="X1201" i="2"/>
  <c r="AN1053" i="3"/>
  <c r="Y1201" i="2"/>
  <c r="AM1054" i="3"/>
  <c r="X373" i="2"/>
  <c r="AN1054" i="3"/>
  <c r="Y373" i="2"/>
  <c r="AM1055" i="3"/>
  <c r="X1199" i="2"/>
  <c r="AN1055" i="3"/>
  <c r="Y1199" i="2"/>
  <c r="AM1056" i="3"/>
  <c r="X689" i="2"/>
  <c r="AN1056" i="3"/>
  <c r="Y689" i="2"/>
  <c r="Z689" i="2" s="1"/>
  <c r="AM1057" i="3"/>
  <c r="X484" i="2"/>
  <c r="AN1057" i="3"/>
  <c r="Y484" i="2"/>
  <c r="AM1058" i="3"/>
  <c r="X310" i="2"/>
  <c r="AN1058" i="3"/>
  <c r="Y310" i="2"/>
  <c r="AM1059" i="3"/>
  <c r="X297" i="2"/>
  <c r="AN1059" i="3"/>
  <c r="Y297" i="2"/>
  <c r="AM1060" i="3"/>
  <c r="X359" i="2"/>
  <c r="AN1060" i="3"/>
  <c r="Y359" i="2"/>
  <c r="AM1061" i="3"/>
  <c r="X432" i="2"/>
  <c r="AN1061" i="3"/>
  <c r="Y432" i="2"/>
  <c r="Z432" i="2" s="1"/>
  <c r="AM1062" i="3"/>
  <c r="X159" i="2"/>
  <c r="AN1062" i="3"/>
  <c r="Y159" i="2"/>
  <c r="AM1063" i="3"/>
  <c r="X67" i="2" s="1"/>
  <c r="AN1063" i="3"/>
  <c r="Y67" i="2" s="1"/>
  <c r="AM1064" i="3"/>
  <c r="X263" i="2"/>
  <c r="Z263" i="2" s="1"/>
  <c r="AN1064" i="3"/>
  <c r="Y263" i="2"/>
  <c r="AM1065" i="3"/>
  <c r="X687" i="2"/>
  <c r="Z687" i="2" s="1"/>
  <c r="AN1065" i="3"/>
  <c r="Y687" i="2"/>
  <c r="AM1066" i="3"/>
  <c r="X591" i="2"/>
  <c r="Z591" i="2" s="1"/>
  <c r="AN1066" i="3"/>
  <c r="Y591" i="2"/>
  <c r="AM1067" i="3"/>
  <c r="X1353" i="2"/>
  <c r="Z1353" i="2" s="1"/>
  <c r="AN1067" i="3"/>
  <c r="Y1353" i="2"/>
  <c r="AM1068" i="3"/>
  <c r="X1150" i="2"/>
  <c r="Z1150" i="2" s="1"/>
  <c r="AN1068" i="3"/>
  <c r="Y1150" i="2"/>
  <c r="AM1069" i="3"/>
  <c r="X966" i="2"/>
  <c r="Z966" i="2" s="1"/>
  <c r="AN1069" i="3"/>
  <c r="Y966" i="2"/>
  <c r="AM1070" i="3"/>
  <c r="X1123" i="2"/>
  <c r="Z1123" i="2" s="1"/>
  <c r="AN1070" i="3"/>
  <c r="Y1123" i="2"/>
  <c r="AM1071" i="3"/>
  <c r="X717" i="2"/>
  <c r="Z717" i="2" s="1"/>
  <c r="AN1071" i="3"/>
  <c r="Y717" i="2"/>
  <c r="AM1072" i="3"/>
  <c r="X392" i="2"/>
  <c r="Z392" i="2" s="1"/>
  <c r="AN1072" i="3"/>
  <c r="Y392" i="2"/>
  <c r="AM1073" i="3"/>
  <c r="X185" i="2"/>
  <c r="Z185" i="2" s="1"/>
  <c r="AN1073" i="3"/>
  <c r="Y185" i="2"/>
  <c r="AM1074" i="3"/>
  <c r="X172" i="2"/>
  <c r="Z172" i="2" s="1"/>
  <c r="AN1074" i="3"/>
  <c r="Y172" i="2"/>
  <c r="AM1075" i="3"/>
  <c r="X1218" i="2"/>
  <c r="Z1218" i="2" s="1"/>
  <c r="AN1075" i="3"/>
  <c r="Y1218" i="2"/>
  <c r="AM1076" i="3"/>
  <c r="X590" i="2"/>
  <c r="Z590" i="2" s="1"/>
  <c r="AN1076" i="3"/>
  <c r="Y590" i="2"/>
  <c r="AM1077" i="3"/>
  <c r="X646" i="2"/>
  <c r="Z646" i="2" s="1"/>
  <c r="AN1077" i="3"/>
  <c r="Y646" i="2"/>
  <c r="AM1078" i="3"/>
  <c r="X586" i="2"/>
  <c r="Z586" i="2" s="1"/>
  <c r="AN1078" i="3"/>
  <c r="Y586" i="2"/>
  <c r="AM1079" i="3"/>
  <c r="X847" i="2"/>
  <c r="Z847" i="2" s="1"/>
  <c r="AN1079" i="3"/>
  <c r="Y847" i="2"/>
  <c r="AM1080" i="3"/>
  <c r="X503" i="2"/>
  <c r="Z503" i="2" s="1"/>
  <c r="AN1080" i="3"/>
  <c r="Y503" i="2"/>
  <c r="AM1081" i="3"/>
  <c r="X1139" i="2"/>
  <c r="Z1139" i="2" s="1"/>
  <c r="AN1081" i="3"/>
  <c r="Y1139" i="2"/>
  <c r="AM1082" i="3"/>
  <c r="X1017" i="2"/>
  <c r="Z1017" i="2" s="1"/>
  <c r="AN1082" i="3"/>
  <c r="Y1017" i="2"/>
  <c r="AM1083" i="3"/>
  <c r="X539" i="2"/>
  <c r="Z539" i="2" s="1"/>
  <c r="AN1083" i="3"/>
  <c r="Y539" i="2"/>
  <c r="AM1084" i="3"/>
  <c r="X1198" i="2"/>
  <c r="Z1198" i="2" s="1"/>
  <c r="AN1084" i="3"/>
  <c r="Y1198" i="2"/>
  <c r="AM1085" i="3"/>
  <c r="X1228" i="2"/>
  <c r="Z1228" i="2" s="1"/>
  <c r="AN1085" i="3"/>
  <c r="Y1228" i="2"/>
  <c r="AM1086" i="3"/>
  <c r="AN1086" i="3"/>
  <c r="Y11" i="2" s="1"/>
  <c r="Z11" i="2" s="1"/>
  <c r="AM1087" i="3"/>
  <c r="X269" i="2"/>
  <c r="AN1087" i="3"/>
  <c r="Y269" i="2"/>
  <c r="AM1088" i="3"/>
  <c r="X500" i="2"/>
  <c r="AN1088" i="3"/>
  <c r="Y500" i="2"/>
  <c r="Z500" i="2" s="1"/>
  <c r="AM1089" i="3"/>
  <c r="X496" i="2"/>
  <c r="AN1089" i="3"/>
  <c r="Y496" i="2"/>
  <c r="AM1090" i="3"/>
  <c r="X301" i="2"/>
  <c r="AN1090" i="3"/>
  <c r="Y301" i="2"/>
  <c r="Z301" i="2" s="1"/>
  <c r="AM1091" i="3"/>
  <c r="X178" i="2"/>
  <c r="AN1091" i="3"/>
  <c r="Y178" i="2"/>
  <c r="AM1092" i="3"/>
  <c r="X316" i="2"/>
  <c r="AN1092" i="3"/>
  <c r="Y316" i="2"/>
  <c r="AM1093" i="3"/>
  <c r="X1137" i="2"/>
  <c r="AN1093" i="3"/>
  <c r="Y1137" i="2"/>
  <c r="AM1094" i="3"/>
  <c r="X446" i="2"/>
  <c r="AN1094" i="3"/>
  <c r="Y446" i="2"/>
  <c r="Z446" i="2" s="1"/>
  <c r="AM1095" i="3"/>
  <c r="X852" i="2"/>
  <c r="AN1095" i="3"/>
  <c r="Y852" i="2"/>
  <c r="AM1096" i="3"/>
  <c r="X1104" i="2"/>
  <c r="AN1096" i="3"/>
  <c r="Y1104" i="2"/>
  <c r="AM1097" i="3"/>
  <c r="X1178" i="2"/>
  <c r="AN1097" i="3"/>
  <c r="Y1178" i="2"/>
  <c r="AM1098" i="3"/>
  <c r="X350" i="2"/>
  <c r="AN1098" i="3"/>
  <c r="Y350" i="2"/>
  <c r="AM1099" i="3"/>
  <c r="X136" i="2"/>
  <c r="AN1099" i="3"/>
  <c r="Y136" i="2"/>
  <c r="AM1100" i="3"/>
  <c r="X363" i="2"/>
  <c r="AN1100" i="3"/>
  <c r="Y363" i="2"/>
  <c r="AM1101" i="3"/>
  <c r="X744" i="2"/>
  <c r="AN1101" i="3"/>
  <c r="Y744" i="2"/>
  <c r="Z744" i="2" s="1"/>
  <c r="AM1102" i="3"/>
  <c r="X37" i="2" s="1"/>
  <c r="AN1102" i="3"/>
  <c r="Y37" i="2" s="1"/>
  <c r="Z37" i="2" s="1"/>
  <c r="AM1103" i="3"/>
  <c r="X919" i="2"/>
  <c r="Z919" i="2" s="1"/>
  <c r="AN1103" i="3"/>
  <c r="Y919" i="2"/>
  <c r="AM1104" i="3"/>
  <c r="AN1104" i="3"/>
  <c r="Y91" i="2" s="1"/>
  <c r="AM1105" i="3"/>
  <c r="X894" i="2"/>
  <c r="AN1105" i="3"/>
  <c r="Y894" i="2"/>
  <c r="AM1106" i="3"/>
  <c r="X1344" i="2"/>
  <c r="AN1106" i="3"/>
  <c r="Y1344" i="2"/>
  <c r="AM1107" i="3"/>
  <c r="X647" i="2"/>
  <c r="AN1107" i="3"/>
  <c r="Y647" i="2"/>
  <c r="AM1108" i="3"/>
  <c r="X1319" i="2"/>
  <c r="AN1108" i="3"/>
  <c r="Y1319" i="2"/>
  <c r="AM1109" i="3"/>
  <c r="X1271" i="2"/>
  <c r="AN1109" i="3"/>
  <c r="Y1271" i="2"/>
  <c r="Z1271" i="2" s="1"/>
  <c r="AM1110" i="3"/>
  <c r="X1160" i="2"/>
  <c r="AN1110" i="3"/>
  <c r="Y1160" i="2"/>
  <c r="AM1111" i="3"/>
  <c r="X701" i="2"/>
  <c r="AN1111" i="3"/>
  <c r="Y701" i="2"/>
  <c r="AM1112" i="3"/>
  <c r="X665" i="2"/>
  <c r="AN1112" i="3"/>
  <c r="Y665" i="2"/>
  <c r="AM1113" i="3"/>
  <c r="X1141" i="2"/>
  <c r="AN1113" i="3"/>
  <c r="Y1141" i="2"/>
  <c r="Z1141" i="2" s="1"/>
  <c r="AM1114" i="3"/>
  <c r="X309" i="2"/>
  <c r="AN1114" i="3"/>
  <c r="Y309" i="2"/>
  <c r="Z309" i="2" s="1"/>
  <c r="AM1115" i="3"/>
  <c r="X607" i="2"/>
  <c r="AN1115" i="3"/>
  <c r="Y607" i="2"/>
  <c r="AM1116" i="3"/>
  <c r="X1140" i="2"/>
  <c r="AN1116" i="3"/>
  <c r="Y1140" i="2"/>
  <c r="Z1140" i="2" s="1"/>
  <c r="AM1117" i="3"/>
  <c r="X1322" i="2"/>
  <c r="AN1117" i="3"/>
  <c r="Y1322" i="2"/>
  <c r="Z1322" i="2" s="1"/>
  <c r="AM1118" i="3"/>
  <c r="X489" i="2"/>
  <c r="AN1118" i="3"/>
  <c r="Y489" i="2"/>
  <c r="AM1119" i="3"/>
  <c r="X418" i="2"/>
  <c r="AN1119" i="3"/>
  <c r="Y418" i="2"/>
  <c r="AM1120" i="3"/>
  <c r="X289" i="2"/>
  <c r="AN1120" i="3"/>
  <c r="Y289" i="2"/>
  <c r="AM1121" i="3"/>
  <c r="X1103" i="2"/>
  <c r="AN1121" i="3"/>
  <c r="Y1103" i="2"/>
  <c r="AM1122" i="3"/>
  <c r="X1325" i="2"/>
  <c r="AN1122" i="3"/>
  <c r="Y1325" i="2"/>
  <c r="AM1123" i="3"/>
  <c r="AN1123" i="3"/>
  <c r="Y65" i="2" s="1"/>
  <c r="AM1124" i="3"/>
  <c r="X671" i="2"/>
  <c r="Z671" i="2" s="1"/>
  <c r="AN1124" i="3"/>
  <c r="Y671" i="2"/>
  <c r="AM1125" i="3"/>
  <c r="AN1125" i="3"/>
  <c r="Y56" i="2" s="1"/>
  <c r="AM1126" i="3"/>
  <c r="AN1126" i="3"/>
  <c r="Y52" i="2" s="1"/>
  <c r="AM1127" i="3"/>
  <c r="X597" i="2"/>
  <c r="Z597" i="2" s="1"/>
  <c r="AN1127" i="3"/>
  <c r="Y597" i="2"/>
  <c r="AM1128" i="3"/>
  <c r="X467" i="2"/>
  <c r="Z467" i="2" s="1"/>
  <c r="AN1128" i="3"/>
  <c r="Y467" i="2"/>
  <c r="AM1129" i="3"/>
  <c r="X866" i="2"/>
  <c r="Z866" i="2" s="1"/>
  <c r="AN1129" i="3"/>
  <c r="Y866" i="2"/>
  <c r="AM1130" i="3"/>
  <c r="X502" i="2"/>
  <c r="Z502" i="2" s="1"/>
  <c r="AN1130" i="3"/>
  <c r="Y502" i="2"/>
  <c r="AM1131" i="3"/>
  <c r="X298" i="2"/>
  <c r="Z298" i="2" s="1"/>
  <c r="AN1131" i="3"/>
  <c r="Y298" i="2"/>
  <c r="AM1132" i="3"/>
  <c r="X140" i="2"/>
  <c r="Z140" i="2" s="1"/>
  <c r="AN1132" i="3"/>
  <c r="Y140" i="2"/>
  <c r="AM1133" i="3"/>
  <c r="X322" i="2"/>
  <c r="Z322" i="2" s="1"/>
  <c r="AN1133" i="3"/>
  <c r="Y322" i="2"/>
  <c r="AM1134" i="3"/>
  <c r="X1235" i="2"/>
  <c r="Z1235" i="2" s="1"/>
  <c r="AN1134" i="3"/>
  <c r="Y1235" i="2"/>
  <c r="AM1135" i="3"/>
  <c r="X621" i="2"/>
  <c r="AN1135" i="3"/>
  <c r="Y621" i="2"/>
  <c r="AM1136" i="3"/>
  <c r="X878" i="2"/>
  <c r="Z878" i="2" s="1"/>
  <c r="AN1136" i="3"/>
  <c r="Y878" i="2"/>
  <c r="AM1137" i="3"/>
  <c r="X1179" i="2"/>
  <c r="Z1179" i="2" s="1"/>
  <c r="AN1137" i="3"/>
  <c r="Y1179" i="2"/>
  <c r="AM1138" i="3"/>
  <c r="X1203" i="2"/>
  <c r="Z1203" i="2" s="1"/>
  <c r="AN1138" i="3"/>
  <c r="Y1203" i="2"/>
  <c r="AM1139" i="3"/>
  <c r="X1012" i="2"/>
  <c r="Z1012" i="2" s="1"/>
  <c r="AN1139" i="3"/>
  <c r="Y1012" i="2"/>
  <c r="AM1140" i="3"/>
  <c r="X528" i="2"/>
  <c r="Z528" i="2" s="1"/>
  <c r="AN1140" i="3"/>
  <c r="Y528" i="2"/>
  <c r="AM1141" i="3"/>
  <c r="X439" i="2"/>
  <c r="Z439" i="2" s="1"/>
  <c r="AN1141" i="3"/>
  <c r="Y439" i="2"/>
  <c r="AM1142" i="3"/>
  <c r="AN1142" i="3"/>
  <c r="Y38" i="2" s="1"/>
  <c r="Z38" i="2" s="1"/>
  <c r="AM1143" i="3"/>
  <c r="X697" i="2"/>
  <c r="AN1143" i="3"/>
  <c r="Y697" i="2"/>
  <c r="AM1144" i="3"/>
  <c r="X1335" i="2"/>
  <c r="AN1144" i="3"/>
  <c r="Y1335" i="2"/>
  <c r="Z1335" i="2" s="1"/>
  <c r="AM1145" i="3"/>
  <c r="X130" i="2"/>
  <c r="AN1145" i="3"/>
  <c r="Y130" i="2"/>
  <c r="Z130" i="2" s="1"/>
  <c r="AM1146" i="3"/>
  <c r="X739" i="2"/>
  <c r="AN1146" i="3"/>
  <c r="Y739" i="2"/>
  <c r="AM1147" i="3"/>
  <c r="X267" i="2"/>
  <c r="AN1147" i="3"/>
  <c r="Y267" i="2"/>
  <c r="Z267" i="2" s="1"/>
  <c r="AM1148" i="3"/>
  <c r="X144" i="2"/>
  <c r="AN1148" i="3"/>
  <c r="Y144" i="2"/>
  <c r="AM1149" i="3"/>
  <c r="X477" i="2"/>
  <c r="AN1149" i="3"/>
  <c r="Y477" i="2"/>
  <c r="AM1150" i="3"/>
  <c r="X146" i="2"/>
  <c r="AN1150" i="3"/>
  <c r="Y146" i="2"/>
  <c r="AM1151" i="3"/>
  <c r="X770" i="2"/>
  <c r="AN1151" i="3"/>
  <c r="Y770" i="2"/>
  <c r="AM1152" i="3"/>
  <c r="X890" i="2"/>
  <c r="AN1152" i="3"/>
  <c r="Y890" i="2"/>
  <c r="AM1153" i="3"/>
  <c r="X1317" i="2"/>
  <c r="AN1153" i="3"/>
  <c r="Y1317" i="2"/>
  <c r="AM1154" i="3"/>
  <c r="X781" i="2"/>
  <c r="AN1154" i="3"/>
  <c r="Y781" i="2"/>
  <c r="AM1155" i="3"/>
  <c r="X550" i="2"/>
  <c r="AN1155" i="3"/>
  <c r="Y550" i="2"/>
  <c r="AM1156" i="3"/>
  <c r="X1343" i="2"/>
  <c r="AN1156" i="3"/>
  <c r="Y1343" i="2"/>
  <c r="Z1343" i="2" s="1"/>
  <c r="AM1157" i="3"/>
  <c r="X129" i="2"/>
  <c r="AN1157" i="3"/>
  <c r="Y129" i="2"/>
  <c r="AM1158" i="3"/>
  <c r="X152" i="2"/>
  <c r="AN1158" i="3"/>
  <c r="Y152" i="2"/>
  <c r="Z152" i="2" s="1"/>
  <c r="AM1159" i="3"/>
  <c r="X667" i="2"/>
  <c r="AN1159" i="3"/>
  <c r="Y667" i="2"/>
  <c r="AM1160" i="3"/>
  <c r="X487" i="2"/>
  <c r="AN1160" i="3"/>
  <c r="Y487" i="2"/>
  <c r="AM1161" i="3"/>
  <c r="X1082" i="2"/>
  <c r="AN1161" i="3"/>
  <c r="Y1082" i="2"/>
  <c r="AM1162" i="3"/>
  <c r="X66" i="2" s="1"/>
  <c r="AN1162" i="3"/>
  <c r="Y66" i="2" s="1"/>
  <c r="AM1163" i="3"/>
  <c r="X165" i="2"/>
  <c r="Z165" i="2" s="1"/>
  <c r="AN1163" i="3"/>
  <c r="Y165" i="2"/>
  <c r="AM1164" i="3"/>
  <c r="X545" i="2"/>
  <c r="Z545" i="2" s="1"/>
  <c r="AN1164" i="3"/>
  <c r="Y545" i="2"/>
  <c r="AM1165" i="3"/>
  <c r="X901" i="2"/>
  <c r="Z901" i="2" s="1"/>
  <c r="AN1165" i="3"/>
  <c r="Y901" i="2"/>
  <c r="AM1166" i="3"/>
  <c r="X1013" i="2"/>
  <c r="Z1013" i="2" s="1"/>
  <c r="AN1166" i="3"/>
  <c r="Y1013" i="2"/>
  <c r="AM1167" i="3"/>
  <c r="X495" i="2"/>
  <c r="Z495" i="2" s="1"/>
  <c r="AN1167" i="3"/>
  <c r="Y495" i="2"/>
  <c r="AM1168" i="3"/>
  <c r="X204" i="2"/>
  <c r="Z204" i="2" s="1"/>
  <c r="AN1168" i="3"/>
  <c r="Y204" i="2"/>
  <c r="AM1169" i="3"/>
  <c r="X857" i="2"/>
  <c r="Z857" i="2" s="1"/>
  <c r="AN1169" i="3"/>
  <c r="Y857" i="2"/>
  <c r="AM1170" i="3"/>
  <c r="X985" i="2"/>
  <c r="Z985" i="2" s="1"/>
  <c r="AN1170" i="3"/>
  <c r="Y985" i="2"/>
  <c r="AM1171" i="3"/>
  <c r="X1292" i="2"/>
  <c r="Z1292" i="2" s="1"/>
  <c r="AN1171" i="3"/>
  <c r="Y1292" i="2"/>
  <c r="AM1172" i="3"/>
  <c r="X232" i="2"/>
  <c r="Z232" i="2" s="1"/>
  <c r="AN1172" i="3"/>
  <c r="Y232" i="2"/>
  <c r="AM1173" i="3"/>
  <c r="X742" i="2"/>
  <c r="Z742" i="2" s="1"/>
  <c r="AN1173" i="3"/>
  <c r="Y742" i="2"/>
  <c r="AM1174" i="3"/>
  <c r="X127" i="2"/>
  <c r="Z127" i="2" s="1"/>
  <c r="AN1174" i="3"/>
  <c r="Y127" i="2"/>
  <c r="AM1175" i="3"/>
  <c r="AN1175" i="3"/>
  <c r="Y35" i="2" s="1"/>
  <c r="Z35" i="2" s="1"/>
  <c r="AM1176" i="3"/>
  <c r="X202" i="2"/>
  <c r="AN1176" i="3"/>
  <c r="Y202" i="2"/>
  <c r="AM1177" i="3"/>
  <c r="X391" i="2"/>
  <c r="AN1177" i="3"/>
  <c r="Y391" i="2"/>
  <c r="AM1178" i="3"/>
  <c r="X536" i="2"/>
  <c r="AN1178" i="3"/>
  <c r="Y536" i="2"/>
  <c r="AM1179" i="3"/>
  <c r="X63" i="2" s="1"/>
  <c r="AN1179" i="3"/>
  <c r="Y63" i="2" s="1"/>
  <c r="Z63" i="2" s="1"/>
  <c r="AM1180" i="3"/>
  <c r="AN1180" i="3"/>
  <c r="Y109" i="2" s="1"/>
  <c r="Z109" i="2" s="1"/>
  <c r="AM1181" i="3"/>
  <c r="X68" i="2" s="1"/>
  <c r="AN1181" i="3"/>
  <c r="Y68" i="2" s="1"/>
  <c r="AM1182" i="3"/>
  <c r="X570" i="2"/>
  <c r="Z570" i="2" s="1"/>
  <c r="AN1182" i="3"/>
  <c r="Y570" i="2"/>
  <c r="AM1183" i="3"/>
  <c r="X141" i="2"/>
  <c r="Z141" i="2" s="1"/>
  <c r="AN1183" i="3"/>
  <c r="Y141" i="2"/>
  <c r="AM1184" i="3"/>
  <c r="X785" i="2"/>
  <c r="Z785" i="2" s="1"/>
  <c r="AN1184" i="3"/>
  <c r="Y785" i="2"/>
  <c r="AM1185" i="3"/>
  <c r="X353" i="2"/>
  <c r="Z353" i="2" s="1"/>
  <c r="AN1185" i="3"/>
  <c r="Y353" i="2"/>
  <c r="AM1186" i="3"/>
  <c r="X721" i="2"/>
  <c r="Z721" i="2" s="1"/>
  <c r="AN1186" i="3"/>
  <c r="Y721" i="2"/>
  <c r="AM1187" i="3"/>
  <c r="X980" i="2"/>
  <c r="Z980" i="2" s="1"/>
  <c r="AN1187" i="3"/>
  <c r="Y980" i="2"/>
  <c r="AM1188" i="3"/>
  <c r="X1026" i="2"/>
  <c r="Z1026" i="2" s="1"/>
  <c r="AN1188" i="3"/>
  <c r="Y1026" i="2"/>
  <c r="AM1189" i="3"/>
  <c r="X1025" i="2"/>
  <c r="Z1025" i="2" s="1"/>
  <c r="AN1189" i="3"/>
  <c r="Y1025" i="2"/>
  <c r="AM1190" i="3"/>
  <c r="X360" i="2"/>
  <c r="Z360" i="2" s="1"/>
  <c r="AN1190" i="3"/>
  <c r="Y360" i="2"/>
  <c r="AM1191" i="3"/>
  <c r="X520" i="2"/>
  <c r="Z520" i="2" s="1"/>
  <c r="AN1191" i="3"/>
  <c r="Y520" i="2"/>
  <c r="AM1192" i="3"/>
  <c r="X1191" i="2"/>
  <c r="Z1191" i="2" s="1"/>
  <c r="AN1192" i="3"/>
  <c r="Y1191" i="2"/>
  <c r="AM1193" i="3"/>
  <c r="X975" i="2"/>
  <c r="Z975" i="2" s="1"/>
  <c r="AN1193" i="3"/>
  <c r="Y975" i="2"/>
  <c r="AM1194" i="3"/>
  <c r="X201" i="2"/>
  <c r="Z201" i="2" s="1"/>
  <c r="AN1194" i="3"/>
  <c r="Y201" i="2"/>
  <c r="AM1195" i="3"/>
  <c r="X154" i="2"/>
  <c r="Z154" i="2" s="1"/>
  <c r="AN1195" i="3"/>
  <c r="Y154" i="2"/>
  <c r="AM1196" i="3"/>
  <c r="X241" i="2"/>
  <c r="Z241" i="2" s="1"/>
  <c r="AN1196" i="3"/>
  <c r="Y241" i="2"/>
  <c r="AM1197" i="3"/>
  <c r="X218" i="2"/>
  <c r="Z218" i="2" s="1"/>
  <c r="AN1197" i="3"/>
  <c r="Y218" i="2"/>
  <c r="AM1198" i="3"/>
  <c r="X1289" i="2"/>
  <c r="Z1289" i="2" s="1"/>
  <c r="AN1198" i="3"/>
  <c r="Y1289" i="2"/>
  <c r="AM1199" i="3"/>
  <c r="X663" i="2"/>
  <c r="Z663" i="2" s="1"/>
  <c r="AN1199" i="3"/>
  <c r="Y663" i="2"/>
  <c r="AM1200" i="3"/>
  <c r="X174" i="2"/>
  <c r="Z174" i="2" s="1"/>
  <c r="AN1200" i="3"/>
  <c r="Y174" i="2"/>
  <c r="AM1201" i="3"/>
  <c r="X592" i="2"/>
  <c r="AN1201" i="3"/>
  <c r="Y592" i="2"/>
  <c r="AM1202" i="3"/>
  <c r="X402" i="2"/>
  <c r="Z402" i="2" s="1"/>
  <c r="AN1202" i="3"/>
  <c r="Y402" i="2"/>
  <c r="AM1203" i="3"/>
  <c r="X879" i="2"/>
  <c r="Z879" i="2" s="1"/>
  <c r="AN1203" i="3"/>
  <c r="Y879" i="2"/>
  <c r="AM1204" i="3"/>
  <c r="X684" i="2"/>
  <c r="Z684" i="2" s="1"/>
  <c r="AN1204" i="3"/>
  <c r="Y684" i="2"/>
  <c r="AM1205" i="3"/>
  <c r="X1347" i="2"/>
  <c r="Z1347" i="2" s="1"/>
  <c r="AN1205" i="3"/>
  <c r="Y1347" i="2"/>
  <c r="AM1206" i="3"/>
  <c r="X1274" i="2"/>
  <c r="Z1274" i="2" s="1"/>
  <c r="AN1206" i="3"/>
  <c r="Y1274" i="2"/>
  <c r="AM1207" i="3"/>
  <c r="X501" i="2"/>
  <c r="Z501" i="2" s="1"/>
  <c r="AN1207" i="3"/>
  <c r="Y501" i="2"/>
  <c r="AM1208" i="3"/>
  <c r="X132" i="2"/>
  <c r="Z132" i="2" s="1"/>
  <c r="AN1208" i="3"/>
  <c r="Y132" i="2"/>
  <c r="AM1209" i="3"/>
  <c r="X142" i="2"/>
  <c r="Z142" i="2" s="1"/>
  <c r="AN1209" i="3"/>
  <c r="Y142" i="2"/>
  <c r="AM1210" i="3"/>
  <c r="X964" i="2"/>
  <c r="Z964" i="2" s="1"/>
  <c r="AN1210" i="3"/>
  <c r="Y964" i="2"/>
  <c r="AM1211" i="3"/>
  <c r="X410" i="2"/>
  <c r="Z410" i="2" s="1"/>
  <c r="AN1211" i="3"/>
  <c r="Y410" i="2"/>
  <c r="AM1212" i="3"/>
  <c r="X533" i="2"/>
  <c r="Z533" i="2" s="1"/>
  <c r="AN1212" i="3"/>
  <c r="Y533" i="2"/>
  <c r="AM1213" i="3"/>
  <c r="X1331" i="2"/>
  <c r="Z1331" i="2" s="1"/>
  <c r="AN1213" i="3"/>
  <c r="Y1331" i="2"/>
  <c r="AM1214" i="3"/>
  <c r="X478" i="2"/>
  <c r="Z478" i="2" s="1"/>
  <c r="AN1214" i="3"/>
  <c r="Y478" i="2"/>
  <c r="AM1215" i="3"/>
  <c r="X555" i="2"/>
  <c r="Z555" i="2" s="1"/>
  <c r="AN1215" i="3"/>
  <c r="Y555" i="2"/>
  <c r="AM1216" i="3"/>
  <c r="X386" i="2"/>
  <c r="Z386" i="2" s="1"/>
  <c r="AN1216" i="3"/>
  <c r="Y386" i="2"/>
  <c r="AM1217" i="3"/>
  <c r="X1239" i="2"/>
  <c r="Z1239" i="2" s="1"/>
  <c r="AN1217" i="3"/>
  <c r="Y1239" i="2"/>
  <c r="AM1218" i="3"/>
  <c r="X126" i="2"/>
  <c r="Z126" i="2" s="1"/>
  <c r="AN1218" i="3"/>
  <c r="Y126" i="2"/>
  <c r="AM1219" i="3"/>
  <c r="AN1219" i="3"/>
  <c r="Y58" i="2" s="1"/>
  <c r="Z58" i="2" s="1"/>
  <c r="AM1220" i="3"/>
  <c r="X865" i="2"/>
  <c r="AN1220" i="3"/>
  <c r="Y865" i="2"/>
  <c r="AM1221" i="3"/>
  <c r="X581" i="2"/>
  <c r="AN1221" i="3"/>
  <c r="Y581" i="2"/>
  <c r="AM1222" i="3"/>
  <c r="X910" i="2"/>
  <c r="AN1222" i="3"/>
  <c r="Y910" i="2"/>
  <c r="Z910" i="2" s="1"/>
  <c r="AM1223" i="3"/>
  <c r="X123" i="2"/>
  <c r="AN1223" i="3"/>
  <c r="Y123" i="2"/>
  <c r="Z123" i="2" s="1"/>
  <c r="AM1224" i="3"/>
  <c r="X254" i="2"/>
  <c r="AN1224" i="3"/>
  <c r="Y254" i="2"/>
  <c r="AM1225" i="3"/>
  <c r="X1066" i="2"/>
  <c r="AN1225" i="3"/>
  <c r="Y1066" i="2"/>
  <c r="AM1226" i="3"/>
  <c r="X272" i="2"/>
  <c r="AN1226" i="3"/>
  <c r="Y272" i="2"/>
  <c r="AM1227" i="3"/>
  <c r="X1008" i="2"/>
  <c r="AN1227" i="3"/>
  <c r="Y1008" i="2"/>
  <c r="AM1228" i="3"/>
  <c r="X1096" i="2"/>
  <c r="AN1228" i="3"/>
  <c r="Y1096" i="2"/>
  <c r="AM1229" i="3"/>
  <c r="X131" i="2"/>
  <c r="AN1229" i="3"/>
  <c r="Y131" i="2"/>
  <c r="AM1230" i="3"/>
  <c r="X266" i="2"/>
  <c r="AN1230" i="3"/>
  <c r="Y266" i="2"/>
  <c r="Z266" i="2" s="1"/>
  <c r="AM1231" i="3"/>
  <c r="X147" i="2"/>
  <c r="AN1231" i="3"/>
  <c r="Y147" i="2"/>
  <c r="AM1232" i="3"/>
  <c r="X566" i="2"/>
  <c r="AN1232" i="3"/>
  <c r="Y566" i="2"/>
  <c r="AM1233" i="3"/>
  <c r="X1041" i="2"/>
  <c r="AN1233" i="3"/>
  <c r="Y1041" i="2"/>
  <c r="Z1041" i="2" s="1"/>
  <c r="AM1234" i="3"/>
  <c r="X1100" i="2"/>
  <c r="AN1234" i="3"/>
  <c r="Y1100" i="2"/>
  <c r="AM1235" i="3"/>
  <c r="X651" i="2"/>
  <c r="AN1235" i="3"/>
  <c r="Y651" i="2"/>
  <c r="AM1236" i="3"/>
  <c r="X253" i="2"/>
  <c r="AN1236" i="3"/>
  <c r="Y253" i="2"/>
  <c r="AM1237" i="3"/>
  <c r="X1297" i="2"/>
  <c r="AN1237" i="3"/>
  <c r="Y1297" i="2"/>
  <c r="AM1238" i="3"/>
  <c r="X1352" i="2"/>
  <c r="AN1238" i="3"/>
  <c r="Y1352" i="2"/>
  <c r="AM1239" i="3"/>
  <c r="X343" i="2"/>
  <c r="AN1239" i="3"/>
  <c r="Y343" i="2"/>
  <c r="AM1240" i="3"/>
  <c r="X729" i="2"/>
  <c r="AN1240" i="3"/>
  <c r="Y729" i="2"/>
  <c r="AM1241" i="3"/>
  <c r="X1003" i="2"/>
  <c r="AN1241" i="3"/>
  <c r="Y1003" i="2"/>
  <c r="AM1242" i="3"/>
  <c r="X875" i="2"/>
  <c r="AN1242" i="3"/>
  <c r="Y875" i="2"/>
  <c r="AM1243" i="3"/>
  <c r="X237" i="2"/>
  <c r="AN1243" i="3"/>
  <c r="Y237" i="2"/>
  <c r="AM1244" i="3"/>
  <c r="X341" i="2"/>
  <c r="AN1244" i="3"/>
  <c r="Y341" i="2"/>
  <c r="Z341" i="2" s="1"/>
  <c r="AM1245" i="3"/>
  <c r="X736" i="2"/>
  <c r="AN1245" i="3"/>
  <c r="Y736" i="2"/>
  <c r="Z736" i="2" s="1"/>
  <c r="AM1246" i="3"/>
  <c r="X885" i="2"/>
  <c r="AN1246" i="3"/>
  <c r="Y885" i="2"/>
  <c r="AM1247" i="3"/>
  <c r="X168" i="2"/>
  <c r="AN1247" i="3"/>
  <c r="Y168" i="2"/>
  <c r="AM1248" i="3"/>
  <c r="X1016" i="2"/>
  <c r="AN1248" i="3"/>
  <c r="Y1016" i="2"/>
  <c r="AM1249" i="3"/>
  <c r="X452" i="2"/>
  <c r="AN1249" i="3"/>
  <c r="Y452" i="2"/>
  <c r="AM1250" i="3"/>
  <c r="X624" i="2"/>
  <c r="AN1250" i="3"/>
  <c r="Y624" i="2"/>
  <c r="Z624" i="2" s="1"/>
  <c r="AM1251" i="3"/>
  <c r="X565" i="2"/>
  <c r="AN1251" i="3"/>
  <c r="Y565" i="2"/>
  <c r="Z565" i="2" s="1"/>
  <c r="AM1252" i="3"/>
  <c r="X197" i="2"/>
  <c r="AN1252" i="3"/>
  <c r="Y197" i="2"/>
  <c r="AM1253" i="3"/>
  <c r="X686" i="2"/>
  <c r="AN1253" i="3"/>
  <c r="Y686" i="2"/>
  <c r="AM1254" i="3"/>
  <c r="X375" i="2"/>
  <c r="AN1254" i="3"/>
  <c r="Y375" i="2"/>
  <c r="AM1255" i="3"/>
  <c r="X149" i="2"/>
  <c r="AN1255" i="3"/>
  <c r="Y149" i="2"/>
  <c r="Z149" i="2" s="1"/>
  <c r="AM1256" i="3"/>
  <c r="X1055" i="2"/>
  <c r="AN1256" i="3"/>
  <c r="Y1055" i="2"/>
  <c r="AM1257" i="3"/>
  <c r="X796" i="2"/>
  <c r="AN1257" i="3"/>
  <c r="Y796" i="2"/>
  <c r="AM1258" i="3"/>
  <c r="X143" i="2"/>
  <c r="AN1258" i="3"/>
  <c r="Y143" i="2"/>
  <c r="AM1259" i="3"/>
  <c r="X589" i="2"/>
  <c r="AN1259" i="3"/>
  <c r="Y589" i="2"/>
  <c r="AM1260" i="3"/>
  <c r="X332" i="2"/>
  <c r="AN1260" i="3"/>
  <c r="Y332" i="2"/>
  <c r="AM1261" i="3"/>
  <c r="X230" i="2"/>
  <c r="AN1261" i="3"/>
  <c r="Y230" i="2"/>
  <c r="Z230" i="2" s="1"/>
  <c r="AM1262" i="3"/>
  <c r="X1087" i="2"/>
  <c r="AN1262" i="3"/>
  <c r="Y1087" i="2"/>
  <c r="AM1263" i="3"/>
  <c r="X1144" i="2"/>
  <c r="AN1263" i="3"/>
  <c r="Y1144" i="2"/>
  <c r="Z1144" i="2" s="1"/>
  <c r="AM1264" i="3"/>
  <c r="X417" i="2"/>
  <c r="AN1264" i="3"/>
  <c r="Y417" i="2"/>
  <c r="Z417" i="2" s="1"/>
  <c r="AM1265" i="3"/>
  <c r="X850" i="2"/>
  <c r="AN1265" i="3"/>
  <c r="Y850" i="2"/>
  <c r="AM1266" i="3"/>
  <c r="X217" i="2"/>
  <c r="AN1266" i="3"/>
  <c r="Y217" i="2"/>
  <c r="AM1267" i="3"/>
  <c r="X311" i="2"/>
  <c r="AN1267" i="3"/>
  <c r="Y311" i="2"/>
  <c r="AM1268" i="3"/>
  <c r="X222" i="2"/>
  <c r="AN1268" i="3"/>
  <c r="Y222" i="2"/>
  <c r="AM1269" i="3"/>
  <c r="X345" i="2"/>
  <c r="AN1269" i="3"/>
  <c r="Y345" i="2"/>
  <c r="Z345" i="2" s="1"/>
  <c r="AM1270" i="3"/>
  <c r="X407" i="2"/>
  <c r="AN1270" i="3"/>
  <c r="Y407" i="2"/>
  <c r="AM1271" i="3"/>
  <c r="X1282" i="2"/>
  <c r="AN1271" i="3"/>
  <c r="Y1282" i="2"/>
  <c r="AM1272" i="3"/>
  <c r="X814" i="2"/>
  <c r="AN1272" i="3"/>
  <c r="Y814" i="2"/>
  <c r="Z814" i="2" s="1"/>
  <c r="AM1273" i="3"/>
  <c r="X1222" i="2"/>
  <c r="AN1273" i="3"/>
  <c r="Y1222" i="2"/>
  <c r="Z1222" i="2" s="1"/>
  <c r="AM1274" i="3"/>
  <c r="X632" i="2"/>
  <c r="AN1274" i="3"/>
  <c r="Y632" i="2"/>
  <c r="AM1275" i="3"/>
  <c r="X1034" i="2"/>
  <c r="AN1275" i="3"/>
  <c r="Y1034" i="2"/>
  <c r="AM1276" i="3"/>
  <c r="X1038" i="2"/>
  <c r="AN1276" i="3"/>
  <c r="Y1038" i="2"/>
  <c r="AM1277" i="3"/>
  <c r="X794" i="2"/>
  <c r="AN1277" i="3"/>
  <c r="Y794" i="2"/>
  <c r="AM1278" i="3"/>
  <c r="X1084" i="2"/>
  <c r="AN1278" i="3"/>
  <c r="Y1084" i="2"/>
  <c r="Z1084" i="2" s="1"/>
  <c r="AM1279" i="3"/>
  <c r="X464" i="2"/>
  <c r="AN1279" i="3"/>
  <c r="Y464" i="2"/>
  <c r="AM1280" i="3"/>
  <c r="X480" i="2"/>
  <c r="AN1280" i="3"/>
  <c r="Y480" i="2"/>
  <c r="AM1281" i="3"/>
  <c r="X423" i="2"/>
  <c r="AN1281" i="3"/>
  <c r="Y423" i="2"/>
  <c r="AM1282" i="3"/>
  <c r="X169" i="2"/>
  <c r="AN1282" i="3"/>
  <c r="Y169" i="2"/>
  <c r="Z169" i="2" s="1"/>
  <c r="AM1283" i="3"/>
  <c r="X876" i="2"/>
  <c r="AN1283" i="3"/>
  <c r="Y876" i="2"/>
  <c r="AM1284" i="3"/>
  <c r="X246" i="2"/>
  <c r="AN1284" i="3"/>
  <c r="Y246" i="2"/>
  <c r="Z246" i="2" s="1"/>
  <c r="AM1285" i="3"/>
  <c r="X718" i="2"/>
  <c r="AN1285" i="3"/>
  <c r="Y718" i="2"/>
  <c r="AM1286" i="3"/>
  <c r="X206" i="2"/>
  <c r="AN1286" i="3"/>
  <c r="Y206" i="2"/>
  <c r="Z206" i="2" s="1"/>
  <c r="AM1287" i="3"/>
  <c r="X108" i="2" s="1"/>
  <c r="AN1287" i="3"/>
  <c r="Y108" i="2" s="1"/>
  <c r="Z108" i="2" s="1"/>
  <c r="AM1288" i="3"/>
  <c r="X1033" i="2"/>
  <c r="Z1033" i="2" s="1"/>
  <c r="AN1288" i="3"/>
  <c r="Y1033" i="2"/>
  <c r="AM1289" i="3"/>
  <c r="X138" i="2"/>
  <c r="Z138" i="2" s="1"/>
  <c r="AN1289" i="3"/>
  <c r="Y138" i="2"/>
  <c r="AM1290" i="3"/>
  <c r="X189" i="2"/>
  <c r="Z189" i="2" s="1"/>
  <c r="AN1290" i="3"/>
  <c r="Y189" i="2"/>
  <c r="AM1291" i="3"/>
  <c r="X468" i="2"/>
  <c r="Z468" i="2" s="1"/>
  <c r="AN1291" i="3"/>
  <c r="Y468" i="2"/>
  <c r="AM1292" i="3"/>
  <c r="X803" i="2"/>
  <c r="Z803" i="2" s="1"/>
  <c r="AN1292" i="3"/>
  <c r="Y803" i="2"/>
  <c r="AM1293" i="3"/>
  <c r="X916" i="2"/>
  <c r="Z916" i="2" s="1"/>
  <c r="AN1293" i="3"/>
  <c r="Y916" i="2"/>
  <c r="AM1294" i="3"/>
  <c r="X125" i="2"/>
  <c r="Z125" i="2" s="1"/>
  <c r="AN1294" i="3"/>
  <c r="Y125" i="2"/>
  <c r="AM1295" i="3"/>
  <c r="X491" i="2"/>
  <c r="Z491" i="2" s="1"/>
  <c r="AN1295" i="3"/>
  <c r="Y491" i="2"/>
  <c r="AM1296" i="3"/>
  <c r="X1023" i="2"/>
  <c r="Z1023" i="2" s="1"/>
  <c r="AN1296" i="3"/>
  <c r="Y1023" i="2"/>
  <c r="AM1297" i="3"/>
  <c r="X388" i="2"/>
  <c r="Z388" i="2" s="1"/>
  <c r="AN1297" i="3"/>
  <c r="Y388" i="2"/>
  <c r="AM1298" i="3"/>
  <c r="X376" i="2"/>
  <c r="Z376" i="2" s="1"/>
  <c r="AN1298" i="3"/>
  <c r="Y376" i="2"/>
  <c r="AM1299" i="3"/>
  <c r="X631" i="2"/>
  <c r="Z631" i="2" s="1"/>
  <c r="AN1299" i="3"/>
  <c r="Y631" i="2"/>
  <c r="AM1300" i="3"/>
  <c r="AN1300" i="3"/>
  <c r="Y90" i="2" s="1"/>
  <c r="Z90" i="2" s="1"/>
  <c r="AM1301" i="3"/>
  <c r="X561" i="2"/>
  <c r="AN1301" i="3"/>
  <c r="Y561" i="2"/>
  <c r="AM1302" i="3"/>
  <c r="X1155" i="2"/>
  <c r="AN1302" i="3"/>
  <c r="Y1155" i="2"/>
  <c r="AM1303" i="3"/>
  <c r="X1046" i="2"/>
  <c r="AN1303" i="3"/>
  <c r="Y1046" i="2"/>
  <c r="AM1304" i="3"/>
  <c r="X151" i="2"/>
  <c r="AN1304" i="3"/>
  <c r="Y151" i="2"/>
  <c r="AM1305" i="3"/>
  <c r="X996" i="2"/>
  <c r="AN1305" i="3"/>
  <c r="Y996" i="2"/>
  <c r="AM1306" i="3"/>
  <c r="AN1306" i="3"/>
  <c r="Y33" i="2" s="1"/>
  <c r="Z33" i="2" s="1"/>
  <c r="AM1307" i="3"/>
  <c r="X874" i="2"/>
  <c r="Z874" i="2" s="1"/>
  <c r="AN1307" i="3"/>
  <c r="Y874" i="2"/>
  <c r="AM1308" i="3"/>
  <c r="X544" i="2"/>
  <c r="Z544" i="2" s="1"/>
  <c r="AN1308" i="3"/>
  <c r="Y544" i="2"/>
  <c r="AM1309" i="3"/>
  <c r="X573" i="2"/>
  <c r="Z573" i="2" s="1"/>
  <c r="AN1309" i="3"/>
  <c r="Y573" i="2"/>
  <c r="AM1310" i="3"/>
  <c r="X408" i="2"/>
  <c r="AN1310" i="3"/>
  <c r="Y408" i="2"/>
  <c r="AM1311" i="3"/>
  <c r="AN1311" i="3"/>
  <c r="Y41" i="2" s="1"/>
  <c r="AM1312" i="3"/>
  <c r="X880" i="2"/>
  <c r="AN1312" i="3"/>
  <c r="Y880" i="2"/>
  <c r="AM1313" i="3"/>
  <c r="X972" i="2"/>
  <c r="AN1313" i="3"/>
  <c r="Y972" i="2"/>
  <c r="AM1314" i="3"/>
  <c r="X685" i="2"/>
  <c r="AN1314" i="3"/>
  <c r="Y685" i="2"/>
  <c r="AM1315" i="3"/>
  <c r="X315" i="2"/>
  <c r="AN1315" i="3"/>
  <c r="Y315" i="2"/>
  <c r="Z315" i="2" s="1"/>
  <c r="AM1316" i="3"/>
  <c r="X457" i="2"/>
  <c r="AN1316" i="3"/>
  <c r="Y457" i="2"/>
  <c r="AM1317" i="3"/>
  <c r="X461" i="2"/>
  <c r="AN1317" i="3"/>
  <c r="Y461" i="2"/>
  <c r="AM1318" i="3"/>
  <c r="X657" i="2"/>
  <c r="AN1318" i="3"/>
  <c r="Y657" i="2"/>
  <c r="AM1319" i="3"/>
  <c r="X595" i="2"/>
  <c r="AN1319" i="3"/>
  <c r="Y595" i="2"/>
  <c r="AM1320" i="3"/>
  <c r="X36" i="2" s="1"/>
  <c r="AN1320" i="3"/>
  <c r="AM1321" i="3"/>
  <c r="X833" i="2"/>
  <c r="Z833" i="2" s="1"/>
  <c r="AN1321" i="3"/>
  <c r="Y833" i="2"/>
  <c r="AM1322" i="3"/>
  <c r="X899" i="2"/>
  <c r="Z899" i="2" s="1"/>
  <c r="AN1322" i="3"/>
  <c r="Y899" i="2"/>
  <c r="AM1323" i="3"/>
  <c r="X1167" i="2"/>
  <c r="Z1167" i="2" s="1"/>
  <c r="AN1323" i="3"/>
  <c r="Y1167" i="2"/>
  <c r="AM1324" i="3"/>
  <c r="X1200" i="2"/>
  <c r="Z1200" i="2" s="1"/>
  <c r="AN1324" i="3"/>
  <c r="Y1200" i="2"/>
  <c r="AM1325" i="3"/>
  <c r="X593" i="2"/>
  <c r="Z593" i="2" s="1"/>
  <c r="AN1325" i="3"/>
  <c r="Y593" i="2"/>
  <c r="AM1326" i="3"/>
  <c r="X1057" i="2"/>
  <c r="Z1057" i="2" s="1"/>
  <c r="AN1326" i="3"/>
  <c r="Y1057" i="2"/>
  <c r="AM1327" i="3"/>
  <c r="X569" i="2"/>
  <c r="Z569" i="2" s="1"/>
  <c r="AN1327" i="3"/>
  <c r="Y569" i="2"/>
  <c r="AM1328" i="3"/>
  <c r="X888" i="2"/>
  <c r="Z888" i="2" s="1"/>
  <c r="AN1328" i="3"/>
  <c r="Y888" i="2"/>
  <c r="AM1329" i="3"/>
  <c r="X669" i="2"/>
  <c r="Z669" i="2" s="1"/>
  <c r="AN1329" i="3"/>
  <c r="Y669" i="2"/>
  <c r="AM1330" i="3"/>
  <c r="X797" i="2"/>
  <c r="Z797" i="2" s="1"/>
  <c r="AN1330" i="3"/>
  <c r="Y797" i="2"/>
  <c r="AM1331" i="3"/>
  <c r="X387" i="2"/>
  <c r="Z387" i="2" s="1"/>
  <c r="AN1331" i="3"/>
  <c r="Y387" i="2"/>
  <c r="AM1332" i="3"/>
  <c r="X840" i="2"/>
  <c r="Z840" i="2" s="1"/>
  <c r="AN1332" i="3"/>
  <c r="Y840" i="2"/>
  <c r="AM1333" i="3"/>
  <c r="X458" i="2"/>
  <c r="Z458" i="2" s="1"/>
  <c r="AN1333" i="3"/>
  <c r="Y458" i="2"/>
  <c r="AM1334" i="3"/>
  <c r="X710" i="2"/>
  <c r="Z710" i="2" s="1"/>
  <c r="AN1334" i="3"/>
  <c r="Y710" i="2"/>
  <c r="AM1335" i="3"/>
  <c r="X186" i="2"/>
  <c r="Z186" i="2" s="1"/>
  <c r="AN1335" i="3"/>
  <c r="Y186" i="2"/>
  <c r="AM1336" i="3"/>
  <c r="X306" i="2"/>
  <c r="Z306" i="2" s="1"/>
  <c r="AN1336" i="3"/>
  <c r="Y306" i="2"/>
  <c r="AM1337" i="3"/>
  <c r="X904" i="2"/>
  <c r="Z904" i="2" s="1"/>
  <c r="AN1337" i="3"/>
  <c r="Y904" i="2"/>
  <c r="AM1338" i="3"/>
  <c r="AN1338" i="3"/>
  <c r="Y7" i="2" s="1"/>
  <c r="AM1339" i="3"/>
  <c r="X76" i="2" s="1"/>
  <c r="AN1339" i="3"/>
  <c r="Y76" i="2" s="1"/>
  <c r="Z76" i="2" s="1"/>
  <c r="AM1340" i="3"/>
  <c r="X638" i="2"/>
  <c r="Z638" i="2" s="1"/>
  <c r="AN1340" i="3"/>
  <c r="Y638" i="2"/>
  <c r="AM1341" i="3"/>
  <c r="X903" i="2"/>
  <c r="Z903" i="2" s="1"/>
  <c r="AN1341" i="3"/>
  <c r="Y903" i="2"/>
  <c r="AM1342" i="3"/>
  <c r="X1180" i="2"/>
  <c r="Z1180" i="2" s="1"/>
  <c r="AN1342" i="3"/>
  <c r="Y1180" i="2"/>
  <c r="AM1343" i="3"/>
  <c r="X1193" i="2"/>
  <c r="AN1343" i="3"/>
  <c r="Y1193" i="2"/>
  <c r="AM1344" i="3"/>
  <c r="X257" i="2"/>
  <c r="Z257" i="2" s="1"/>
  <c r="AN1344" i="3"/>
  <c r="Y257" i="2"/>
  <c r="AM1345" i="3"/>
  <c r="X163" i="2"/>
  <c r="Z163" i="2" s="1"/>
  <c r="AN1345" i="3"/>
  <c r="Y163" i="2"/>
  <c r="AM1346" i="3"/>
  <c r="X757" i="2"/>
  <c r="Z757" i="2" s="1"/>
  <c r="AN1346" i="3"/>
  <c r="Y757" i="2"/>
  <c r="AM1347" i="3"/>
  <c r="X270" i="2"/>
  <c r="Z270" i="2" s="1"/>
  <c r="AN1347" i="3"/>
  <c r="Y270" i="2"/>
  <c r="AM1348" i="3"/>
  <c r="X171" i="2"/>
  <c r="Z171" i="2" s="1"/>
  <c r="AN1348" i="3"/>
  <c r="Y171" i="2"/>
  <c r="AM1349" i="3"/>
  <c r="X403" i="2"/>
  <c r="Z403" i="2" s="1"/>
  <c r="AN1349" i="3"/>
  <c r="Y403" i="2"/>
  <c r="AM1350" i="3"/>
  <c r="X133" i="2"/>
  <c r="Z133" i="2" s="1"/>
  <c r="AN1350" i="3"/>
  <c r="Y133" i="2"/>
  <c r="AM1351" i="3"/>
  <c r="X160" i="2"/>
  <c r="Z160" i="2" s="1"/>
  <c r="AN1351" i="3"/>
  <c r="Y160" i="2"/>
  <c r="AM1352" i="3"/>
  <c r="AN1352" i="3"/>
  <c r="Y6" i="2" s="1"/>
  <c r="Z6" i="2" s="1"/>
  <c r="AM1353" i="3"/>
  <c r="X582" i="2"/>
  <c r="AN1353" i="3"/>
  <c r="Y582" i="2"/>
  <c r="AM1354" i="3"/>
  <c r="X706" i="2"/>
  <c r="AN1354" i="3"/>
  <c r="Y706" i="2"/>
  <c r="AM1355" i="3"/>
  <c r="X567" i="2"/>
  <c r="AN1355" i="3"/>
  <c r="Y567" i="2"/>
  <c r="AM1356" i="3"/>
  <c r="X1019" i="2"/>
  <c r="AN1356" i="3"/>
  <c r="Y1019" i="2"/>
  <c r="AM1357" i="3"/>
  <c r="X529" i="2"/>
  <c r="AN1357" i="3"/>
  <c r="Y529" i="2"/>
  <c r="Z529" i="2" s="1"/>
  <c r="AM1358" i="3"/>
  <c r="AN1358" i="3"/>
  <c r="Y46" i="2" s="1"/>
  <c r="Z46" i="2" s="1"/>
  <c r="AM1359" i="3"/>
  <c r="X234" i="2"/>
  <c r="Z234" i="2" s="1"/>
  <c r="AN1359" i="3"/>
  <c r="Y234" i="2"/>
  <c r="AM1360" i="3"/>
  <c r="X184" i="2"/>
  <c r="Z184" i="2" s="1"/>
  <c r="AN1360" i="3"/>
  <c r="Y184" i="2"/>
  <c r="AM1361" i="3"/>
  <c r="X444" i="2"/>
  <c r="Z444" i="2" s="1"/>
  <c r="AN1361" i="3"/>
  <c r="Y444" i="2"/>
  <c r="AM1362" i="3"/>
  <c r="X824" i="2"/>
  <c r="Z824" i="2" s="1"/>
  <c r="AN1362" i="3"/>
  <c r="Y824" i="2"/>
  <c r="AM1363" i="3"/>
  <c r="X629" i="2"/>
  <c r="Z629" i="2" s="1"/>
  <c r="AN1363" i="3"/>
  <c r="Y629" i="2"/>
  <c r="AM1364" i="3"/>
  <c r="X414" i="2"/>
  <c r="Z414" i="2" s="1"/>
  <c r="AN1364" i="3"/>
  <c r="Y414" i="2"/>
  <c r="AM1365" i="3"/>
  <c r="X572" i="2"/>
  <c r="Z572" i="2" s="1"/>
  <c r="AN1365" i="3"/>
  <c r="Y572" i="2"/>
  <c r="AM1366" i="3"/>
  <c r="X395" i="2"/>
  <c r="Z395" i="2" s="1"/>
  <c r="AN1366" i="3"/>
  <c r="Y395" i="2"/>
  <c r="AM1367" i="3"/>
  <c r="X251" i="2"/>
  <c r="Z251" i="2" s="1"/>
  <c r="AN1367" i="3"/>
  <c r="Y251" i="2"/>
  <c r="AM1368" i="3"/>
  <c r="X733" i="2"/>
  <c r="Z733" i="2" s="1"/>
  <c r="AN1368" i="3"/>
  <c r="Y733" i="2"/>
  <c r="AM1369" i="3"/>
  <c r="X248" i="2"/>
  <c r="Z248" i="2" s="1"/>
  <c r="AN1369" i="3"/>
  <c r="Y248" i="2"/>
  <c r="AM1370" i="3"/>
  <c r="X369" i="2"/>
  <c r="Z369" i="2" s="1"/>
  <c r="AN1370" i="3"/>
  <c r="Y369" i="2"/>
  <c r="AM1371" i="3"/>
  <c r="X851" i="2"/>
  <c r="Z851" i="2" s="1"/>
  <c r="AN1371" i="3"/>
  <c r="Y851" i="2"/>
  <c r="AM1372" i="3"/>
  <c r="X952" i="2"/>
  <c r="Z952" i="2" s="1"/>
  <c r="AN1372" i="3"/>
  <c r="Y952" i="2"/>
  <c r="AM1373" i="3"/>
  <c r="X1354" i="2"/>
  <c r="Z1354" i="2" s="1"/>
  <c r="AN1373" i="3"/>
  <c r="Y1354" i="2"/>
  <c r="AM1374" i="3"/>
  <c r="X124" i="2"/>
  <c r="Z124" i="2" s="1"/>
  <c r="AN1374" i="3"/>
  <c r="Y124" i="2"/>
  <c r="AM1375" i="3"/>
  <c r="X294" i="2"/>
  <c r="Z294" i="2" s="1"/>
  <c r="AN1375" i="3"/>
  <c r="Y294" i="2"/>
  <c r="AM1376" i="3"/>
  <c r="X1291" i="2"/>
  <c r="Z1291" i="2" s="1"/>
  <c r="AN1376" i="3"/>
  <c r="Y1291" i="2"/>
  <c r="AM1377" i="3"/>
  <c r="X135" i="2"/>
  <c r="Z135" i="2" s="1"/>
  <c r="AN1377" i="3"/>
  <c r="Y135" i="2"/>
  <c r="AM1378" i="3"/>
  <c r="X1336" i="2"/>
  <c r="Z1336" i="2" s="1"/>
  <c r="AN1378" i="3"/>
  <c r="Y1336" i="2"/>
  <c r="AM1379" i="3"/>
  <c r="AN1379" i="3"/>
  <c r="Y45" i="2" s="1"/>
  <c r="AM1380" i="3"/>
  <c r="X224" i="2"/>
  <c r="Z224" i="2" s="1"/>
  <c r="AN1380" i="3"/>
  <c r="Y224" i="2"/>
  <c r="AM1381" i="3"/>
  <c r="X641" i="2"/>
  <c r="AN1381" i="3"/>
  <c r="Y641" i="2"/>
  <c r="AN4" i="3"/>
  <c r="Y70" i="2" s="1"/>
  <c r="AM4" i="3"/>
  <c r="X70" i="2" s="1"/>
  <c r="Z70" i="2" s="1"/>
  <c r="P1368" i="2"/>
  <c r="P640" i="2"/>
  <c r="T640" i="2" s="1"/>
  <c r="Q921" i="2"/>
  <c r="Q670" i="2"/>
  <c r="Q260" i="2"/>
  <c r="Q1094" i="2"/>
  <c r="Q1370" i="2"/>
  <c r="Q753" i="2"/>
  <c r="P787" i="2"/>
  <c r="Q974" i="2"/>
  <c r="V974" i="2" s="1"/>
  <c r="Q219" i="2"/>
  <c r="P797" i="2"/>
  <c r="P347" i="2"/>
  <c r="Q70" i="2"/>
  <c r="V70" i="2" s="1"/>
  <c r="R32" i="2"/>
  <c r="R1368" i="2"/>
  <c r="T1368" i="2" s="1"/>
  <c r="S223" i="2"/>
  <c r="R1362" i="2"/>
  <c r="T1362" i="2" s="1"/>
  <c r="S745" i="2"/>
  <c r="S260" i="2"/>
  <c r="U260" i="2" s="1"/>
  <c r="R805" i="2"/>
  <c r="S849" i="2"/>
  <c r="U849" i="2" s="1"/>
  <c r="R1014" i="2"/>
  <c r="R997" i="2"/>
  <c r="T997" i="2" s="1"/>
  <c r="S1005" i="2"/>
  <c r="R347" i="2"/>
  <c r="T347" i="2" s="1"/>
  <c r="R1275" i="2"/>
  <c r="R946" i="2"/>
  <c r="T946" i="2" s="1"/>
  <c r="R1188" i="2"/>
  <c r="Y36" i="2"/>
  <c r="Z36" i="2" s="1"/>
  <c r="Y22" i="2"/>
  <c r="Z22" i="2" s="1"/>
  <c r="Y51" i="2"/>
  <c r="Z51" i="2" s="1"/>
  <c r="Y118" i="2"/>
  <c r="Y120" i="2"/>
  <c r="Y74" i="2"/>
  <c r="Z74" i="2" s="1"/>
  <c r="Y113" i="2"/>
  <c r="Y85" i="2"/>
  <c r="Y8" i="2"/>
  <c r="Y57" i="2"/>
  <c r="Y86" i="2"/>
  <c r="Z86" i="2" s="1"/>
  <c r="Y81" i="2"/>
  <c r="Y30" i="2"/>
  <c r="Y25" i="2"/>
  <c r="Y27" i="2"/>
  <c r="Y111" i="2"/>
  <c r="Z111" i="2" s="1"/>
  <c r="Y9" i="2"/>
  <c r="Y87" i="2"/>
  <c r="Z87" i="2" s="1"/>
  <c r="Y47" i="2"/>
  <c r="Y15" i="2"/>
  <c r="X7" i="2"/>
  <c r="X33" i="2"/>
  <c r="X90" i="2"/>
  <c r="X38" i="2"/>
  <c r="X91" i="2"/>
  <c r="X10" i="2"/>
  <c r="X44" i="2"/>
  <c r="X96" i="2"/>
  <c r="X101" i="2"/>
  <c r="X18" i="2"/>
  <c r="X112" i="2"/>
  <c r="X93" i="2"/>
  <c r="X103" i="2"/>
  <c r="Z103" i="2" s="1"/>
  <c r="X22" i="2"/>
  <c r="X55" i="2"/>
  <c r="X51" i="2"/>
  <c r="X60" i="2"/>
  <c r="X118" i="2"/>
  <c r="X3" i="2"/>
  <c r="X120" i="2"/>
  <c r="X28" i="2"/>
  <c r="Z28" i="2" s="1"/>
  <c r="X79" i="2"/>
  <c r="X113" i="2"/>
  <c r="Z113" i="2" s="1"/>
  <c r="X82" i="2"/>
  <c r="X78" i="2"/>
  <c r="Z78" i="2" s="1"/>
  <c r="X85" i="2"/>
  <c r="X8" i="2"/>
  <c r="X57" i="2"/>
  <c r="X26" i="2"/>
  <c r="X81" i="2"/>
  <c r="X30" i="2"/>
  <c r="X97" i="2"/>
  <c r="Z97" i="2" s="1"/>
  <c r="X25" i="2"/>
  <c r="X29" i="2"/>
  <c r="X27" i="2"/>
  <c r="Z27" i="2" s="1"/>
  <c r="X111" i="2"/>
  <c r="X9" i="2"/>
  <c r="Z9" i="2" s="1"/>
  <c r="X54" i="2"/>
  <c r="X88" i="2"/>
  <c r="Z88" i="2" s="1"/>
  <c r="X87" i="2"/>
  <c r="X47" i="2"/>
  <c r="Z47" i="2" s="1"/>
  <c r="X109" i="2"/>
  <c r="X52" i="2"/>
  <c r="X11" i="2"/>
  <c r="X102" i="2"/>
  <c r="Y43" i="2"/>
  <c r="Z43" i="2" s="1"/>
  <c r="Y59" i="2"/>
  <c r="Z59" i="2" s="1"/>
  <c r="Y92" i="2"/>
  <c r="Z92" i="2" s="1"/>
  <c r="Y50" i="2"/>
  <c r="Y89" i="2"/>
  <c r="Z89" i="2" s="1"/>
  <c r="Y80" i="2"/>
  <c r="Z80" i="2" s="1"/>
  <c r="Y106" i="2"/>
  <c r="Y116" i="2"/>
  <c r="Z415" i="2"/>
  <c r="Y122" i="2"/>
  <c r="Z122" i="2" s="1"/>
  <c r="Y121" i="2"/>
  <c r="Y31" i="2"/>
  <c r="Z31" i="2" s="1"/>
  <c r="Y104" i="2"/>
  <c r="Z104" i="2" s="1"/>
  <c r="Y117" i="2"/>
  <c r="Y94" i="2"/>
  <c r="Y13" i="2"/>
  <c r="Z13" i="2" s="1"/>
  <c r="Y14" i="2"/>
  <c r="Y100" i="2"/>
  <c r="Y107" i="2"/>
  <c r="Y32" i="2"/>
  <c r="Y69" i="2"/>
  <c r="Y12" i="2"/>
  <c r="X34" i="2"/>
  <c r="X114" i="2"/>
  <c r="Z114" i="2" s="1"/>
  <c r="X46" i="2"/>
  <c r="X6" i="2"/>
  <c r="X45" i="2"/>
  <c r="X41" i="2"/>
  <c r="X58" i="2"/>
  <c r="X35" i="2"/>
  <c r="X56" i="2"/>
  <c r="X65" i="2"/>
  <c r="X2" i="2"/>
  <c r="X99" i="2"/>
  <c r="Z99" i="2" s="1"/>
  <c r="X115" i="2"/>
  <c r="X53" i="2"/>
  <c r="X17" i="2"/>
  <c r="X77" i="2"/>
  <c r="X61" i="2"/>
  <c r="X48" i="2"/>
  <c r="X59" i="2"/>
  <c r="X72" i="2"/>
  <c r="X16" i="2"/>
  <c r="Z16" i="2" s="1"/>
  <c r="X21" i="2"/>
  <c r="X5" i="2"/>
  <c r="X64" i="2"/>
  <c r="Z64" i="2" s="1"/>
  <c r="X92" i="2"/>
  <c r="X71" i="2"/>
  <c r="Z71" i="2" s="1"/>
  <c r="X119" i="2"/>
  <c r="X50" i="2"/>
  <c r="X89" i="2"/>
  <c r="X80" i="2"/>
  <c r="X106" i="2"/>
  <c r="Z106" i="2" s="1"/>
  <c r="X116" i="2"/>
  <c r="X39" i="2"/>
  <c r="Z39" i="2" s="1"/>
  <c r="X121" i="2"/>
  <c r="Z121" i="2" s="1"/>
  <c r="X105" i="2"/>
  <c r="X104" i="2"/>
  <c r="X117" i="2"/>
  <c r="Z117" i="2" s="1"/>
  <c r="X94" i="2"/>
  <c r="Z94" i="2" s="1"/>
  <c r="X14" i="2"/>
  <c r="X107" i="2"/>
  <c r="X32" i="2"/>
  <c r="Z32" i="2" s="1"/>
  <c r="X98" i="2"/>
  <c r="X12" i="2"/>
  <c r="Q1048" i="2"/>
  <c r="R859" i="2"/>
  <c r="R97" i="2"/>
  <c r="R596" i="2"/>
  <c r="T596" i="2" s="1"/>
  <c r="Q1130" i="2"/>
  <c r="S220" i="2"/>
  <c r="R714" i="2"/>
  <c r="S186" i="2"/>
  <c r="U186" i="2" s="1"/>
  <c r="S1229" i="2"/>
  <c r="Q724" i="2"/>
  <c r="Q589" i="2"/>
  <c r="P449" i="2"/>
  <c r="S25" i="2"/>
  <c r="U25" i="2" s="1"/>
  <c r="R973" i="2"/>
  <c r="Q516" i="2"/>
  <c r="P1275" i="2"/>
  <c r="P799" i="2"/>
  <c r="P1220" i="2"/>
  <c r="R603" i="2"/>
  <c r="Q69" i="2"/>
  <c r="R1228" i="2"/>
  <c r="Q1358" i="2"/>
  <c r="P942" i="2"/>
  <c r="Q595" i="2"/>
  <c r="P859" i="2"/>
  <c r="S252" i="2"/>
  <c r="S1353" i="2"/>
  <c r="S232" i="2"/>
  <c r="Q173" i="2"/>
  <c r="R1092" i="2"/>
  <c r="Q239" i="2"/>
  <c r="S1263" i="2"/>
  <c r="S458" i="2"/>
  <c r="W1031" i="2"/>
  <c r="AD1031" i="2" s="1"/>
  <c r="S70" i="2"/>
  <c r="R835" i="2"/>
  <c r="P865" i="2"/>
  <c r="S498" i="2"/>
  <c r="S1265" i="2"/>
  <c r="S55" i="2"/>
  <c r="S68" i="2"/>
  <c r="R92" i="2"/>
  <c r="P239" i="2"/>
  <c r="Q1263" i="2"/>
  <c r="Q975" i="2"/>
  <c r="S1260" i="2"/>
  <c r="Q734" i="2"/>
  <c r="S670" i="2"/>
  <c r="P1133" i="2"/>
  <c r="R91" i="2"/>
  <c r="S1270" i="2"/>
  <c r="P1027" i="2"/>
  <c r="P638" i="2"/>
  <c r="S921" i="2"/>
  <c r="P1188" i="2"/>
  <c r="P735" i="2"/>
  <c r="S44" i="2"/>
  <c r="P561" i="2"/>
  <c r="R261" i="2"/>
  <c r="T261" i="2" s="1"/>
  <c r="R780" i="2"/>
  <c r="S373" i="2"/>
  <c r="Q1289" i="2"/>
  <c r="S440" i="2"/>
  <c r="U440" i="2" s="1"/>
  <c r="S859" i="2"/>
  <c r="Q831" i="2"/>
  <c r="S333" i="2"/>
  <c r="S1286" i="2"/>
  <c r="S41" i="2"/>
  <c r="Q1368" i="2"/>
  <c r="P1210" i="2"/>
  <c r="W91" i="2"/>
  <c r="AD91" i="2" s="1"/>
  <c r="R88" i="2"/>
  <c r="P1370" i="2"/>
  <c r="S1027" i="2"/>
  <c r="U1027" i="2" s="1"/>
  <c r="W1014" i="2"/>
  <c r="AD1014" i="2" s="1"/>
  <c r="R545" i="2"/>
  <c r="R1250" i="2"/>
  <c r="Q495" i="2"/>
  <c r="U495" i="2" s="1"/>
  <c r="R1214" i="2"/>
  <c r="R449" i="2"/>
  <c r="Q1260" i="2"/>
  <c r="S731" i="2"/>
  <c r="R1209" i="2"/>
  <c r="P1030" i="2"/>
  <c r="Q1295" i="2"/>
  <c r="P281" i="2"/>
  <c r="T281" i="2" s="1"/>
  <c r="R1261" i="2"/>
  <c r="S1215" i="2"/>
  <c r="S8" i="2"/>
  <c r="R106" i="2"/>
  <c r="T106" i="2" s="1"/>
  <c r="S235" i="2"/>
  <c r="Q1288" i="2"/>
  <c r="S1021" i="2"/>
  <c r="P32" i="2"/>
  <c r="V32" i="2" s="1"/>
  <c r="S618" i="2"/>
  <c r="R891" i="2"/>
  <c r="P934" i="2"/>
  <c r="Q1229" i="2"/>
  <c r="R782" i="2"/>
  <c r="Q1346" i="2"/>
  <c r="R923" i="2"/>
  <c r="S724" i="2"/>
  <c r="U724" i="2" s="1"/>
  <c r="R523" i="2"/>
  <c r="S175" i="2"/>
  <c r="Q25" i="2"/>
  <c r="P973" i="2"/>
  <c r="Q1360" i="2"/>
  <c r="S753" i="2"/>
  <c r="R640" i="2"/>
  <c r="S87" i="2"/>
  <c r="R239" i="2"/>
  <c r="P722" i="2"/>
  <c r="Q839" i="2"/>
  <c r="P1362" i="2"/>
  <c r="R1009" i="2"/>
  <c r="T1009" i="2" s="1"/>
  <c r="S1052" i="2"/>
  <c r="Q1245" i="2"/>
  <c r="P348" i="2"/>
  <c r="R799" i="2"/>
  <c r="T799" i="2" s="1"/>
  <c r="S679" i="2"/>
  <c r="P397" i="2"/>
  <c r="T397" i="2" s="1"/>
  <c r="R1105" i="2"/>
  <c r="T1105" i="2" s="1"/>
  <c r="S69" i="2"/>
  <c r="R392" i="2"/>
  <c r="R356" i="2"/>
  <c r="T356" i="2" s="1"/>
  <c r="S284" i="2"/>
  <c r="U284" i="2" s="1"/>
  <c r="Q1120" i="2"/>
  <c r="S870" i="2"/>
  <c r="Q1107" i="2"/>
  <c r="S975" i="2"/>
  <c r="P217" i="2"/>
  <c r="S1309" i="2"/>
  <c r="S103" i="2"/>
  <c r="U103" i="2" s="1"/>
  <c r="R542" i="2"/>
  <c r="T542" i="2" s="1"/>
  <c r="P6" i="2"/>
  <c r="P785" i="2"/>
  <c r="S704" i="2"/>
  <c r="U704" i="2" s="1"/>
  <c r="S194" i="2"/>
  <c r="U194" i="2" s="1"/>
  <c r="S948" i="2"/>
  <c r="Q1270" i="2"/>
  <c r="Z1177" i="2"/>
  <c r="P547" i="2"/>
  <c r="T547" i="2" s="1"/>
  <c r="S156" i="2"/>
  <c r="S913" i="2"/>
  <c r="P971" i="2"/>
  <c r="V971" i="2" s="1"/>
  <c r="P473" i="2"/>
  <c r="S1304" i="2"/>
  <c r="R942" i="2"/>
  <c r="T942" i="2"/>
  <c r="P495" i="2"/>
  <c r="T495" i="2" s="1"/>
  <c r="S516" i="2"/>
  <c r="R1133" i="2"/>
  <c r="T1133" i="2"/>
  <c r="P1228" i="2"/>
  <c r="Q81" i="2"/>
  <c r="R1027" i="2"/>
  <c r="T1027" i="2" s="1"/>
  <c r="P1162" i="2"/>
  <c r="T1162" i="2" s="1"/>
  <c r="S1129" i="2"/>
  <c r="S958" i="2"/>
  <c r="P180" i="2"/>
  <c r="P658" i="2"/>
  <c r="S462" i="2"/>
  <c r="R212" i="2"/>
  <c r="P1339" i="2"/>
  <c r="R524" i="2"/>
  <c r="R26" i="2"/>
  <c r="Q542" i="2"/>
  <c r="R102" i="2"/>
  <c r="S171" i="2"/>
  <c r="Q92" i="2"/>
  <c r="R331" i="2"/>
  <c r="R514" i="2"/>
  <c r="Q933" i="2"/>
  <c r="U933" i="2" s="1"/>
  <c r="Q951" i="2"/>
  <c r="Q1225" i="2"/>
  <c r="R413" i="2"/>
  <c r="P361" i="2"/>
  <c r="V361" i="2" s="1"/>
  <c r="P341" i="2"/>
  <c r="P937" i="2"/>
  <c r="S891" i="2"/>
  <c r="W934" i="2"/>
  <c r="AE934" i="2" s="1"/>
  <c r="P1147" i="2"/>
  <c r="R1231" i="2"/>
  <c r="Q1298" i="2"/>
  <c r="R421" i="2"/>
  <c r="T421" i="2" s="1"/>
  <c r="P881" i="2"/>
  <c r="R787" i="2"/>
  <c r="P100" i="2"/>
  <c r="S589" i="2"/>
  <c r="U589" i="2"/>
  <c r="R20" i="2"/>
  <c r="S1161" i="2"/>
  <c r="Q973" i="2"/>
  <c r="P754" i="2"/>
  <c r="S219" i="2"/>
  <c r="Q640" i="2"/>
  <c r="S239" i="2"/>
  <c r="R65" i="2"/>
  <c r="R299" i="2"/>
  <c r="R1045" i="2"/>
  <c r="P1004" i="2"/>
  <c r="S533" i="2"/>
  <c r="P1169" i="2"/>
  <c r="P111" i="2"/>
  <c r="R187" i="2"/>
  <c r="R1220" i="2"/>
  <c r="P603" i="2"/>
  <c r="S783" i="2"/>
  <c r="W1228" i="2"/>
  <c r="AE1228" i="2"/>
  <c r="W734" i="2"/>
  <c r="AE734" i="2" s="1"/>
  <c r="AD734" i="2"/>
  <c r="S1368" i="2"/>
  <c r="R1210" i="2"/>
  <c r="S1127" i="2"/>
  <c r="U1127" i="2" s="1"/>
  <c r="P91" i="2"/>
  <c r="Q745" i="2"/>
  <c r="P1061" i="2"/>
  <c r="T1061" i="2" s="1"/>
  <c r="R638" i="2"/>
  <c r="T638" i="2" s="1"/>
  <c r="S805" i="2"/>
  <c r="P1139" i="2"/>
  <c r="P1250" i="2"/>
  <c r="T1250" i="2" s="1"/>
  <c r="Q513" i="2"/>
  <c r="P1214" i="2"/>
  <c r="S645" i="2"/>
  <c r="R706" i="2"/>
  <c r="P1056" i="2"/>
  <c r="R210" i="2"/>
  <c r="R281" i="2"/>
  <c r="Q21" i="2"/>
  <c r="S1107" i="2"/>
  <c r="P854" i="2"/>
  <c r="P868" i="2"/>
  <c r="Q970" i="2"/>
  <c r="Q492" i="2"/>
  <c r="R101" i="2"/>
  <c r="Q235" i="2"/>
  <c r="P869" i="2"/>
  <c r="S1115" i="2"/>
  <c r="U1115" i="2" s="1"/>
  <c r="Q161" i="2"/>
  <c r="Q399" i="2"/>
  <c r="S214" i="2"/>
  <c r="P434" i="2"/>
  <c r="S788" i="2"/>
  <c r="Q321" i="2"/>
  <c r="R422" i="2"/>
  <c r="R306" i="2"/>
  <c r="R471" i="2"/>
  <c r="P1091" i="2"/>
  <c r="S1142" i="2"/>
  <c r="Q1063" i="2"/>
  <c r="R264" i="2"/>
  <c r="T264" i="2"/>
  <c r="Q68" i="2"/>
  <c r="U68" i="2"/>
  <c r="P542" i="2"/>
  <c r="Q1070" i="2"/>
  <c r="R1097" i="2"/>
  <c r="P792" i="2"/>
  <c r="P8" i="2"/>
  <c r="S1090" i="2"/>
  <c r="S1211" i="2"/>
  <c r="R74" i="2"/>
  <c r="Q486" i="2"/>
  <c r="P92" i="2"/>
  <c r="S509" i="2"/>
  <c r="Q713" i="2"/>
  <c r="Q646" i="2"/>
  <c r="R907" i="2"/>
  <c r="S350" i="2"/>
  <c r="S1288" i="2"/>
  <c r="U1288" i="2" s="1"/>
  <c r="R176" i="2"/>
  <c r="Q1140" i="2"/>
  <c r="P933" i="2"/>
  <c r="T933" i="2" s="1"/>
  <c r="Q194" i="2"/>
  <c r="S689" i="2"/>
  <c r="S104" i="2"/>
  <c r="R1102" i="2"/>
  <c r="T1102" i="2" s="1"/>
  <c r="S1120" i="2"/>
  <c r="P97" i="2"/>
  <c r="T97" i="2" s="1"/>
  <c r="P596" i="2"/>
  <c r="Q548" i="2"/>
  <c r="S1130" i="2"/>
  <c r="S416" i="2"/>
  <c r="R1243" i="2"/>
  <c r="Q1148" i="2"/>
  <c r="U1148" i="2" s="1"/>
  <c r="R295" i="2"/>
  <c r="Q1252" i="2"/>
  <c r="Q982" i="2"/>
  <c r="P714" i="2"/>
  <c r="T714" i="2" s="1"/>
  <c r="S398" i="2"/>
  <c r="U398" i="2" s="1"/>
  <c r="R409" i="2"/>
  <c r="Q186" i="2"/>
  <c r="S1310" i="2"/>
  <c r="P1315" i="2"/>
  <c r="T1315" i="2" s="1"/>
  <c r="R607" i="2"/>
  <c r="S444" i="2"/>
  <c r="S1291" i="2"/>
  <c r="Q328" i="2"/>
  <c r="R473" i="2"/>
  <c r="R122" i="2"/>
  <c r="Q1304" i="2"/>
  <c r="S1167" i="2"/>
  <c r="P246" i="2"/>
  <c r="S991" i="2"/>
  <c r="P737" i="2"/>
  <c r="Q840" i="2"/>
  <c r="U840" i="2" s="1"/>
  <c r="R1315" i="2"/>
  <c r="R198" i="2"/>
  <c r="S840" i="2"/>
  <c r="Q1028" i="2"/>
  <c r="P732" i="2"/>
  <c r="P776" i="2"/>
  <c r="S301" i="2"/>
  <c r="U301" i="2" s="1"/>
  <c r="R988" i="2"/>
  <c r="R659" i="2"/>
  <c r="Q167" i="2"/>
  <c r="R1174" i="2"/>
  <c r="R575" i="2"/>
  <c r="T575" i="2" s="1"/>
  <c r="R254" i="2"/>
  <c r="P999" i="2"/>
  <c r="P1105" i="2"/>
  <c r="W640" i="2"/>
  <c r="AE640" i="2" s="1"/>
  <c r="P782" i="2"/>
  <c r="S1245" i="2"/>
  <c r="R722" i="2"/>
  <c r="R735" i="2"/>
  <c r="S167" i="2"/>
  <c r="U167" i="2" s="1"/>
  <c r="R343" i="2"/>
  <c r="P1141" i="2"/>
  <c r="Q192" i="2"/>
  <c r="R247" i="2"/>
  <c r="Q723" i="2"/>
  <c r="R536" i="2"/>
  <c r="Q913" i="2"/>
  <c r="U913" i="2" s="1"/>
  <c r="P1119" i="2"/>
  <c r="P1285" i="2"/>
  <c r="S1096" i="2"/>
  <c r="S1006" i="2"/>
  <c r="P664" i="2"/>
  <c r="R1000" i="2"/>
  <c r="R1160" i="2"/>
  <c r="R1032" i="2"/>
  <c r="S1328" i="2"/>
  <c r="P291" i="2"/>
  <c r="Q601" i="2"/>
  <c r="Q622" i="2"/>
  <c r="S766" i="2"/>
  <c r="R958" i="2"/>
  <c r="Q427" i="2"/>
  <c r="P212" i="2"/>
  <c r="T212" i="2" s="1"/>
  <c r="Q669" i="2"/>
  <c r="R179" i="2"/>
  <c r="P384" i="2"/>
  <c r="S778" i="2"/>
  <c r="U778" i="2" s="1"/>
  <c r="R652" i="2"/>
  <c r="T652" i="2" s="1"/>
  <c r="S209" i="2"/>
  <c r="Q1137" i="2"/>
  <c r="P1121" i="2"/>
  <c r="Q625" i="2"/>
  <c r="S572" i="2"/>
  <c r="R934" i="2"/>
  <c r="T934" i="2"/>
  <c r="R96" i="2"/>
  <c r="R531" i="2"/>
  <c r="S307" i="2"/>
  <c r="Q985" i="2"/>
  <c r="Q537" i="2"/>
  <c r="R843" i="2"/>
  <c r="R1165" i="2"/>
  <c r="S1202" i="2"/>
  <c r="P1265" i="2"/>
  <c r="P523" i="2"/>
  <c r="Q679" i="2"/>
  <c r="Q618" i="2"/>
  <c r="Q175" i="2"/>
  <c r="U175" i="2" s="1"/>
  <c r="Q798" i="2"/>
  <c r="R1013" i="2"/>
  <c r="T1013" i="2" s="1"/>
  <c r="R1066" i="2"/>
  <c r="Q634" i="2"/>
  <c r="S629" i="2"/>
  <c r="U629" i="2" s="1"/>
  <c r="Q786" i="2"/>
  <c r="R1158" i="2"/>
  <c r="R535" i="2"/>
  <c r="S696" i="2"/>
  <c r="U696" i="2" s="1"/>
  <c r="R872" i="2"/>
  <c r="R747" i="2"/>
  <c r="S839" i="2"/>
  <c r="P923" i="2"/>
  <c r="Q87" i="2"/>
  <c r="V87" i="2" s="1"/>
  <c r="AE1014" i="2"/>
  <c r="R434" i="2"/>
  <c r="R8" i="2"/>
  <c r="S982" i="2"/>
  <c r="S713" i="2"/>
  <c r="U713" i="2" s="1"/>
  <c r="P295" i="2"/>
  <c r="P1097" i="2"/>
  <c r="V1097" i="2" s="1"/>
  <c r="P65" i="2"/>
  <c r="Q1142" i="2"/>
  <c r="R196" i="2"/>
  <c r="S923" i="2"/>
  <c r="U923" i="2" s="1"/>
  <c r="Q923" i="2"/>
  <c r="R1117" i="2"/>
  <c r="P1117" i="2"/>
  <c r="S221" i="2"/>
  <c r="Q221" i="2"/>
  <c r="V221" i="2" s="1"/>
  <c r="P411" i="2"/>
  <c r="R411" i="2"/>
  <c r="R1051" i="2"/>
  <c r="T1051" i="2"/>
  <c r="P1051" i="2"/>
  <c r="S944" i="2"/>
  <c r="Q944" i="2"/>
  <c r="P562" i="2"/>
  <c r="T562" i="2" s="1"/>
  <c r="R562" i="2"/>
  <c r="Q903" i="2"/>
  <c r="S903" i="2"/>
  <c r="S997" i="2"/>
  <c r="Q997" i="2"/>
  <c r="V997" i="2" s="1"/>
  <c r="S722" i="2"/>
  <c r="W722" i="2"/>
  <c r="R856" i="2"/>
  <c r="T856" i="2" s="1"/>
  <c r="P856" i="2"/>
  <c r="P334" i="2"/>
  <c r="R334" i="2"/>
  <c r="P1200" i="2"/>
  <c r="T1200" i="2" s="1"/>
  <c r="R1200" i="2"/>
  <c r="Q1364" i="2"/>
  <c r="S1364" i="2"/>
  <c r="S795" i="2"/>
  <c r="Q795" i="2"/>
  <c r="S1362" i="2"/>
  <c r="W1362" i="2"/>
  <c r="AD1362" i="2" s="1"/>
  <c r="P965" i="2"/>
  <c r="R965" i="2"/>
  <c r="Q853" i="2"/>
  <c r="S853" i="2"/>
  <c r="U853" i="2" s="1"/>
  <c r="S1009" i="2"/>
  <c r="W1009" i="2"/>
  <c r="Q1009" i="2"/>
  <c r="V1009" i="2"/>
  <c r="R1242" i="2"/>
  <c r="P1242" i="2"/>
  <c r="S1287" i="2"/>
  <c r="Q1287" i="2"/>
  <c r="V1287" i="2" s="1"/>
  <c r="S819" i="2"/>
  <c r="Q819" i="2"/>
  <c r="W1275" i="2"/>
  <c r="Q1275" i="2"/>
  <c r="S1275" i="2"/>
  <c r="P564" i="2"/>
  <c r="R564" i="2"/>
  <c r="R830" i="2"/>
  <c r="P830" i="2"/>
  <c r="S107" i="2"/>
  <c r="U107" i="2"/>
  <c r="Q107" i="2"/>
  <c r="Q348" i="2"/>
  <c r="S348" i="2"/>
  <c r="U348" i="2" s="1"/>
  <c r="S799" i="2"/>
  <c r="W799" i="2"/>
  <c r="Q799" i="2"/>
  <c r="V799" i="2"/>
  <c r="P333" i="2"/>
  <c r="R333" i="2"/>
  <c r="P741" i="2"/>
  <c r="R741" i="2"/>
  <c r="Q227" i="2"/>
  <c r="S227" i="2"/>
  <c r="S397" i="2"/>
  <c r="Q397" i="2"/>
  <c r="U397" i="2" s="1"/>
  <c r="S1105" i="2"/>
  <c r="W1105" i="2"/>
  <c r="W1286" i="2"/>
  <c r="P1286" i="2"/>
  <c r="R1286" i="2"/>
  <c r="AD1228" i="2"/>
  <c r="P1324" i="2"/>
  <c r="S712" i="2"/>
  <c r="Q712" i="2"/>
  <c r="P1341" i="2"/>
  <c r="R1341" i="2"/>
  <c r="R50" i="2"/>
  <c r="P50" i="2"/>
  <c r="Q630" i="2"/>
  <c r="S630" i="2"/>
  <c r="R314" i="2"/>
  <c r="P314" i="2"/>
  <c r="S1186" i="2"/>
  <c r="Q1186" i="2"/>
  <c r="Q1017" i="2"/>
  <c r="S1017" i="2"/>
  <c r="S1111" i="2"/>
  <c r="U1111" i="2"/>
  <c r="Q1111" i="2"/>
  <c r="S116" i="2"/>
  <c r="Q116" i="2"/>
  <c r="P1273" i="2"/>
  <c r="R1273" i="2"/>
  <c r="R1149" i="2"/>
  <c r="P1149" i="2"/>
  <c r="W312" i="2"/>
  <c r="P312" i="2"/>
  <c r="P1224" i="2"/>
  <c r="R1224" i="2"/>
  <c r="P303" i="2"/>
  <c r="R831" i="2"/>
  <c r="P831" i="2"/>
  <c r="Q1306" i="2"/>
  <c r="S1306" i="2"/>
  <c r="U1306" i="2" s="1"/>
  <c r="S1053" i="2"/>
  <c r="Q1053" i="2"/>
  <c r="U1053" i="2" s="1"/>
  <c r="S1248" i="2"/>
  <c r="Q1248" i="2"/>
  <c r="S1176" i="2"/>
  <c r="Q1176" i="2"/>
  <c r="Q1366" i="2"/>
  <c r="S1366" i="2"/>
  <c r="R296" i="2"/>
  <c r="P296" i="2"/>
  <c r="R354" i="2"/>
  <c r="P354" i="2"/>
  <c r="P351" i="2"/>
  <c r="R351" i="2"/>
  <c r="Q1001" i="2"/>
  <c r="S1001" i="2"/>
  <c r="Q563" i="2"/>
  <c r="V563" i="2" s="1"/>
  <c r="S563" i="2"/>
  <c r="S890" i="2"/>
  <c r="Q890" i="2"/>
  <c r="R620" i="2"/>
  <c r="T620" i="2" s="1"/>
  <c r="P620" i="2"/>
  <c r="R951" i="2"/>
  <c r="P951" i="2"/>
  <c r="S927" i="2"/>
  <c r="Q927" i="2"/>
  <c r="P424" i="2"/>
  <c r="R424" i="2"/>
  <c r="S1365" i="2"/>
  <c r="Q279" i="2"/>
  <c r="S279" i="2"/>
  <c r="Q571" i="2"/>
  <c r="U571" i="2"/>
  <c r="S571" i="2"/>
  <c r="P1330" i="2"/>
  <c r="R1227" i="2"/>
  <c r="P1227" i="2"/>
  <c r="R208" i="2"/>
  <c r="P208" i="2"/>
  <c r="P1170" i="2"/>
  <c r="R1170" i="2"/>
  <c r="T1170" i="2" s="1"/>
  <c r="S1313" i="2"/>
  <c r="Q1313" i="2"/>
  <c r="Q765" i="2"/>
  <c r="U765" i="2" s="1"/>
  <c r="S765" i="2"/>
  <c r="P47" i="2"/>
  <c r="P101" i="2"/>
  <c r="S721" i="2"/>
  <c r="U721" i="2" s="1"/>
  <c r="R439" i="2"/>
  <c r="S226" i="2"/>
  <c r="R195" i="2"/>
  <c r="Q120" i="2"/>
  <c r="R774" i="2"/>
  <c r="P1003" i="2"/>
  <c r="S437" i="2"/>
  <c r="Q437" i="2"/>
  <c r="U437" i="2" s="1"/>
  <c r="R893" i="2"/>
  <c r="P1071" i="2"/>
  <c r="R1071" i="2"/>
  <c r="R737" i="2"/>
  <c r="P777" i="2"/>
  <c r="R777" i="2"/>
  <c r="Q249" i="2"/>
  <c r="R561" i="2"/>
  <c r="T561" i="2" s="1"/>
  <c r="P261" i="2"/>
  <c r="Q373" i="2"/>
  <c r="S994" i="2"/>
  <c r="Q994" i="2"/>
  <c r="U994" i="2" s="1"/>
  <c r="R865" i="2"/>
  <c r="T865" i="2" s="1"/>
  <c r="Q458" i="2"/>
  <c r="U458" i="2"/>
  <c r="P1183" i="2"/>
  <c r="R1183" i="2"/>
  <c r="P816" i="2"/>
  <c r="T816" i="2"/>
  <c r="P884" i="2"/>
  <c r="T884" i="2" s="1"/>
  <c r="R884" i="2"/>
  <c r="S365" i="2"/>
  <c r="P1068" i="2"/>
  <c r="R1068" i="2"/>
  <c r="T1068" i="2" s="1"/>
  <c r="R85" i="2"/>
  <c r="P85" i="2"/>
  <c r="P1377" i="2"/>
  <c r="T1377" i="2"/>
  <c r="R1377" i="2"/>
  <c r="S1216" i="2"/>
  <c r="S29" i="2"/>
  <c r="Q29" i="2"/>
  <c r="U29" i="2" s="1"/>
  <c r="R1151" i="2"/>
  <c r="P1151" i="2"/>
  <c r="S1332" i="2"/>
  <c r="Q340" i="2"/>
  <c r="U340" i="2" s="1"/>
  <c r="S340" i="2"/>
  <c r="S344" i="2"/>
  <c r="Q344" i="2"/>
  <c r="P675" i="2"/>
  <c r="R675" i="2"/>
  <c r="R833" i="2"/>
  <c r="P833" i="2"/>
  <c r="S466" i="2"/>
  <c r="Q993" i="2"/>
  <c r="S993" i="2"/>
  <c r="R931" i="2"/>
  <c r="P1316" i="2"/>
  <c r="V1316" i="2" s="1"/>
  <c r="R1316" i="2"/>
  <c r="S708" i="2"/>
  <c r="Q259" i="2"/>
  <c r="S259" i="2"/>
  <c r="P162" i="2"/>
  <c r="R162" i="2"/>
  <c r="P450" i="2"/>
  <c r="P98" i="2"/>
  <c r="R98" i="2"/>
  <c r="R1119" i="2"/>
  <c r="S595" i="2"/>
  <c r="W859" i="2"/>
  <c r="S21" i="2"/>
  <c r="R1285" i="2"/>
  <c r="R854" i="2"/>
  <c r="R111" i="2"/>
  <c r="T111" i="2" s="1"/>
  <c r="R47" i="2"/>
  <c r="Q307" i="2"/>
  <c r="P1032" i="2"/>
  <c r="P422" i="2"/>
  <c r="Q1332" i="2"/>
  <c r="Z1254" i="2"/>
  <c r="R418" i="2"/>
  <c r="Q566" i="2"/>
  <c r="P1050" i="2"/>
  <c r="R1050" i="2"/>
  <c r="S900" i="2"/>
  <c r="Q900" i="2"/>
  <c r="P858" i="2"/>
  <c r="R858" i="2"/>
  <c r="Q1325" i="2"/>
  <c r="U1325" i="2" s="1"/>
  <c r="S1325" i="2"/>
  <c r="R1339" i="2"/>
  <c r="Q1267" i="2"/>
  <c r="S1267" i="2"/>
  <c r="Q119" i="2"/>
  <c r="S119" i="2"/>
  <c r="P1168" i="2"/>
  <c r="R1168" i="2"/>
  <c r="Q339" i="2"/>
  <c r="S339" i="2"/>
  <c r="Q83" i="2"/>
  <c r="P1074" i="2"/>
  <c r="R1074" i="2"/>
  <c r="T1074" i="2" s="1"/>
  <c r="S815" i="2"/>
  <c r="Q815" i="2"/>
  <c r="S772" i="2"/>
  <c r="P1153" i="2"/>
  <c r="R1153" i="2"/>
  <c r="Q1246" i="2"/>
  <c r="R866" i="2"/>
  <c r="P866" i="2"/>
  <c r="Q382" i="2"/>
  <c r="R821" i="2"/>
  <c r="P821" i="2"/>
  <c r="Q315" i="2"/>
  <c r="P1084" i="2"/>
  <c r="R1084" i="2"/>
  <c r="Q474" i="2"/>
  <c r="S474" i="2"/>
  <c r="U474" i="2"/>
  <c r="P172" i="2"/>
  <c r="Q94" i="2"/>
  <c r="S94" i="2"/>
  <c r="Q1202" i="2"/>
  <c r="P463" i="2"/>
  <c r="R463" i="2"/>
  <c r="R1334" i="2"/>
  <c r="P1334" i="2"/>
  <c r="P756" i="2"/>
  <c r="R756" i="2"/>
  <c r="R902" i="2"/>
  <c r="P902" i="2"/>
  <c r="T902" i="2"/>
  <c r="W1368" i="2"/>
  <c r="P254" i="2"/>
  <c r="Q1353" i="2"/>
  <c r="P187" i="2"/>
  <c r="T187" i="2" s="1"/>
  <c r="P264" i="2"/>
  <c r="Q1365" i="2"/>
  <c r="Q1105" i="2"/>
  <c r="S917" i="2"/>
  <c r="S847" i="2"/>
  <c r="S1222" i="2"/>
  <c r="R1236" i="2"/>
  <c r="R496" i="2"/>
  <c r="P496" i="2"/>
  <c r="S497" i="2"/>
  <c r="Q497" i="2"/>
  <c r="P1098" i="2"/>
  <c r="R1098" i="2"/>
  <c r="S579" i="2"/>
  <c r="Q579" i="2"/>
  <c r="P1371" i="2"/>
  <c r="P438" i="2"/>
  <c r="W438" i="2"/>
  <c r="R438" i="2"/>
  <c r="S118" i="2"/>
  <c r="U118" i="2" s="1"/>
  <c r="Q118" i="2"/>
  <c r="Q616" i="2"/>
  <c r="S616" i="2"/>
  <c r="S1080" i="2"/>
  <c r="Q1080" i="2"/>
  <c r="S746" i="2"/>
  <c r="Q746" i="2"/>
  <c r="Q1089" i="2"/>
  <c r="S1089" i="2"/>
  <c r="P470" i="2"/>
  <c r="T470" i="2" s="1"/>
  <c r="S173" i="2"/>
  <c r="P410" i="2"/>
  <c r="R410" i="2"/>
  <c r="T410" i="2" s="1"/>
  <c r="S256" i="2"/>
  <c r="U256" i="2" s="1"/>
  <c r="Q256" i="2"/>
  <c r="S1296" i="2"/>
  <c r="Q1296" i="2"/>
  <c r="U1296" i="2" s="1"/>
  <c r="S612" i="2"/>
  <c r="U612" i="2" s="1"/>
  <c r="Q612" i="2"/>
  <c r="R959" i="2"/>
  <c r="R617" i="2"/>
  <c r="T617" i="2" s="1"/>
  <c r="P828" i="2"/>
  <c r="R828" i="2"/>
  <c r="P30" i="2"/>
  <c r="R30" i="2"/>
  <c r="T30" i="2" s="1"/>
  <c r="Q699" i="2"/>
  <c r="P506" i="2"/>
  <c r="R506" i="2"/>
  <c r="T506" i="2"/>
  <c r="Q1269" i="2"/>
  <c r="V1269" i="2" s="1"/>
  <c r="S1269" i="2"/>
  <c r="Q820" i="2"/>
  <c r="S877" i="2"/>
  <c r="U877" i="2"/>
  <c r="Q877" i="2"/>
  <c r="R13" i="2"/>
  <c r="P13" i="2"/>
  <c r="T13" i="2" s="1"/>
  <c r="P1184" i="2"/>
  <c r="T1184" i="2" s="1"/>
  <c r="R1184" i="2"/>
  <c r="Q1146" i="2"/>
  <c r="S318" i="2"/>
  <c r="U318" i="2" s="1"/>
  <c r="Q1314" i="2"/>
  <c r="V1314" i="2" s="1"/>
  <c r="P768" i="2"/>
  <c r="R243" i="2"/>
  <c r="Q844" i="2"/>
  <c r="U844" i="2" s="1"/>
  <c r="S844" i="2"/>
  <c r="R40" i="2"/>
  <c r="S773" i="2"/>
  <c r="S1079" i="2"/>
  <c r="Q1079" i="2"/>
  <c r="R863" i="2"/>
  <c r="P863" i="2"/>
  <c r="Q482" i="2"/>
  <c r="S769" i="2"/>
  <c r="Q769" i="2"/>
  <c r="P864" i="2"/>
  <c r="Q440" i="2"/>
  <c r="R878" i="2"/>
  <c r="T878" i="2" s="1"/>
  <c r="P878" i="2"/>
  <c r="S633" i="2"/>
  <c r="Q1185" i="2"/>
  <c r="S1185" i="2"/>
  <c r="U1185" i="2" s="1"/>
  <c r="R541" i="2"/>
  <c r="P541" i="2"/>
  <c r="S1305" i="2"/>
  <c r="U1305" i="2" s="1"/>
  <c r="Q1305" i="2"/>
  <c r="S1314" i="2"/>
  <c r="P1045" i="2"/>
  <c r="Q1362" i="2"/>
  <c r="S503" i="2"/>
  <c r="S1014" i="2"/>
  <c r="R341" i="2"/>
  <c r="S1298" i="2"/>
  <c r="U1298" i="2" s="1"/>
  <c r="S492" i="2"/>
  <c r="R933" i="2"/>
  <c r="Q708" i="2"/>
  <c r="P872" i="2"/>
  <c r="P883" i="2"/>
  <c r="R883" i="2"/>
  <c r="Q188" i="2"/>
  <c r="S188" i="2"/>
  <c r="R271" i="2"/>
  <c r="T271" i="2"/>
  <c r="P271" i="2"/>
  <c r="S155" i="2"/>
  <c r="U155" i="2" s="1"/>
  <c r="Q155" i="2"/>
  <c r="P157" i="2"/>
  <c r="R157" i="2"/>
  <c r="Q851" i="2"/>
  <c r="Q164" i="2"/>
  <c r="S164" i="2"/>
  <c r="P943" i="2"/>
  <c r="R943" i="2"/>
  <c r="T943" i="2" s="1"/>
  <c r="P635" i="2"/>
  <c r="Q1022" i="2"/>
  <c r="S1022" i="2"/>
  <c r="U1022" i="2" s="1"/>
  <c r="R738" i="2"/>
  <c r="Q789" i="2"/>
  <c r="S789" i="2"/>
  <c r="Q1343" i="2"/>
  <c r="S1343" i="2"/>
  <c r="P1204" i="2"/>
  <c r="R1204" i="2"/>
  <c r="P1266" i="2"/>
  <c r="R1266" i="2"/>
  <c r="P1345" i="2"/>
  <c r="R1345" i="2"/>
  <c r="S829" i="2"/>
  <c r="P1226" i="2"/>
  <c r="R1226" i="2"/>
  <c r="P242" i="2"/>
  <c r="T242" i="2"/>
  <c r="R242" i="2"/>
  <c r="Q689" i="2"/>
  <c r="R504" i="2"/>
  <c r="P504" i="2"/>
  <c r="S389" i="2"/>
  <c r="Q389" i="2"/>
  <c r="Q416" i="2"/>
  <c r="P762" i="2"/>
  <c r="T762" i="2" s="1"/>
  <c r="R762" i="2"/>
  <c r="S515" i="2"/>
  <c r="Q515" i="2"/>
  <c r="P1109" i="2"/>
  <c r="R1109" i="2"/>
  <c r="P1180" i="2"/>
  <c r="R1180" i="2"/>
  <c r="R481" i="2"/>
  <c r="Q1064" i="2"/>
  <c r="S538" i="2"/>
  <c r="U538" i="2" s="1"/>
  <c r="Q538" i="2"/>
  <c r="S328" i="2"/>
  <c r="S375" i="2"/>
  <c r="Q209" i="2"/>
  <c r="U209" i="2" s="1"/>
  <c r="P747" i="2"/>
  <c r="S507" i="2"/>
  <c r="S1289" i="2"/>
  <c r="S1099" i="2"/>
  <c r="P288" i="2"/>
  <c r="R288" i="2"/>
  <c r="Q755" i="2"/>
  <c r="S755" i="2"/>
  <c r="Q802" i="2"/>
  <c r="S308" i="2"/>
  <c r="Q308" i="2"/>
  <c r="S1249" i="2"/>
  <c r="Q1249" i="2"/>
  <c r="S1070" i="2"/>
  <c r="R1003" i="2"/>
  <c r="T1003" i="2" s="1"/>
  <c r="R470" i="2"/>
  <c r="S970" i="2"/>
  <c r="R1330" i="2"/>
  <c r="T1330" i="2" s="1"/>
  <c r="Q444" i="2"/>
  <c r="P299" i="2"/>
  <c r="Q365" i="2"/>
  <c r="Q1090" i="2"/>
  <c r="P617" i="2"/>
  <c r="Q788" i="2"/>
  <c r="S57" i="2"/>
  <c r="Q57" i="2"/>
  <c r="S275" i="2"/>
  <c r="Q275" i="2"/>
  <c r="S554" i="2"/>
  <c r="Q554" i="2"/>
  <c r="S640" i="2"/>
  <c r="U640" i="2"/>
  <c r="S250" i="2"/>
  <c r="P483" i="2"/>
  <c r="R483" i="2"/>
  <c r="T483" i="2"/>
  <c r="P193" i="2"/>
  <c r="R193" i="2"/>
  <c r="Q681" i="2"/>
  <c r="R1056" i="2"/>
  <c r="T1056" i="2" s="1"/>
  <c r="P89" i="2"/>
  <c r="R89" i="2"/>
  <c r="S615" i="2"/>
  <c r="P567" i="2"/>
  <c r="T567" i="2" s="1"/>
  <c r="R567" i="2"/>
  <c r="S229" i="2"/>
  <c r="Q229" i="2"/>
  <c r="P471" i="2"/>
  <c r="P57" i="2"/>
  <c r="R57" i="2"/>
  <c r="P1114" i="2"/>
  <c r="R1114" i="2"/>
  <c r="W1114" i="2"/>
  <c r="S1205" i="2"/>
  <c r="Q1205" i="2"/>
  <c r="Q93" i="2"/>
  <c r="S93" i="2"/>
  <c r="Q825" i="2"/>
  <c r="S825" i="2"/>
  <c r="U825" i="2" s="1"/>
  <c r="P73" i="2"/>
  <c r="R73" i="2"/>
  <c r="T73" i="2" s="1"/>
  <c r="P181" i="2"/>
  <c r="R181" i="2"/>
  <c r="Q648" i="2"/>
  <c r="Q364" i="2"/>
  <c r="P1095" i="2"/>
  <c r="R1095" i="2"/>
  <c r="T1095" i="2" s="1"/>
  <c r="S396" i="2"/>
  <c r="U396" i="2"/>
  <c r="Q396" i="2"/>
  <c r="R54" i="2"/>
  <c r="P54" i="2"/>
  <c r="P962" i="2"/>
  <c r="R327" i="2"/>
  <c r="P327" i="2"/>
  <c r="T327" i="2" s="1"/>
  <c r="S9" i="2"/>
  <c r="Q9" i="2"/>
  <c r="S511" i="2"/>
  <c r="Q511" i="2"/>
  <c r="P781" i="2"/>
  <c r="R781" i="2"/>
  <c r="S1233" i="2"/>
  <c r="Q1233" i="2"/>
  <c r="P12" i="2"/>
  <c r="R12" i="2"/>
  <c r="P117" i="2"/>
  <c r="R117" i="2"/>
  <c r="R785" i="2"/>
  <c r="R3" i="2"/>
  <c r="P3" i="2"/>
  <c r="P1323" i="2"/>
  <c r="V1323" i="2" s="1"/>
  <c r="R1323" i="2"/>
  <c r="S405" i="2"/>
  <c r="U405" i="2" s="1"/>
  <c r="Q405" i="2"/>
  <c r="Q383" i="2"/>
  <c r="S383" i="2"/>
  <c r="U383" i="2" s="1"/>
  <c r="S75" i="2"/>
  <c r="U75" i="2"/>
  <c r="Q75" i="2"/>
  <c r="Q1198" i="2"/>
  <c r="S1198" i="2"/>
  <c r="R540" i="2"/>
  <c r="P540" i="2"/>
  <c r="R1091" i="2"/>
  <c r="R1371" i="2"/>
  <c r="Q960" i="2"/>
  <c r="R814" i="2"/>
  <c r="S874" i="2"/>
  <c r="R499" i="2"/>
  <c r="P499" i="2"/>
  <c r="S407" i="2"/>
  <c r="P71" i="2"/>
  <c r="R159" i="2"/>
  <c r="Q298" i="2"/>
  <c r="S298" i="2"/>
  <c r="R412" i="2"/>
  <c r="P412" i="2"/>
  <c r="Q326" i="2"/>
  <c r="S326" i="2"/>
  <c r="R1019" i="2"/>
  <c r="P1019" i="2"/>
  <c r="P1372" i="2"/>
  <c r="R1372" i="2"/>
  <c r="S485" i="2"/>
  <c r="Q485" i="2"/>
  <c r="R822" i="2"/>
  <c r="S378" i="2"/>
  <c r="R1240" i="2"/>
  <c r="P1240" i="2"/>
  <c r="S625" i="2"/>
  <c r="Q719" i="2"/>
  <c r="S719" i="2"/>
  <c r="U719" i="2" s="1"/>
  <c r="Q544" i="2"/>
  <c r="S588" i="2"/>
  <c r="R110" i="2"/>
  <c r="P110" i="2"/>
  <c r="T110" i="2" s="1"/>
  <c r="R546" i="2"/>
  <c r="P546" i="2"/>
  <c r="R475" i="2"/>
  <c r="P475" i="2"/>
  <c r="P968" i="2"/>
  <c r="T968" i="2" s="1"/>
  <c r="R968" i="2"/>
  <c r="P265" i="2"/>
  <c r="Q1276" i="2"/>
  <c r="P535" i="2"/>
  <c r="S1148" i="2"/>
  <c r="S83" i="2"/>
  <c r="U83" i="2" s="1"/>
  <c r="R1147" i="2"/>
  <c r="R312" i="2"/>
  <c r="P738" i="2"/>
  <c r="T738" i="2"/>
  <c r="Q1161" i="2"/>
  <c r="Q1115" i="2"/>
  <c r="Q722" i="2"/>
  <c r="Q615" i="2"/>
  <c r="AD640" i="2"/>
  <c r="Q283" i="2"/>
  <c r="R555" i="2"/>
  <c r="T555" i="2"/>
  <c r="P555" i="2"/>
  <c r="Q1058" i="2"/>
  <c r="S1058" i="2"/>
  <c r="P1037" i="2"/>
  <c r="R1037" i="2"/>
  <c r="R59" i="2"/>
  <c r="P59" i="2"/>
  <c r="P580" i="2"/>
  <c r="R580" i="2"/>
  <c r="S1350" i="2"/>
  <c r="Q1350" i="2"/>
  <c r="Q1215" i="2"/>
  <c r="P896" i="2"/>
  <c r="R896" i="2"/>
  <c r="P925" i="2"/>
  <c r="R925" i="2"/>
  <c r="S694" i="2"/>
  <c r="Q694" i="2"/>
  <c r="S486" i="2"/>
  <c r="U486" i="2" s="1"/>
  <c r="R954" i="2"/>
  <c r="P954" i="2"/>
  <c r="Q1172" i="2"/>
  <c r="S1172" i="2"/>
  <c r="S845" i="2"/>
  <c r="Q845" i="2"/>
  <c r="P1284" i="2"/>
  <c r="R1284" i="2"/>
  <c r="Q104" i="2"/>
  <c r="U104" i="2"/>
  <c r="P1113" i="2"/>
  <c r="R1113" i="2"/>
  <c r="R979" i="2"/>
  <c r="P979" i="2"/>
  <c r="W979" i="2"/>
  <c r="S655" i="2"/>
  <c r="Q655" i="2"/>
  <c r="P576" i="2"/>
  <c r="V576" i="2" s="1"/>
  <c r="R576" i="2"/>
  <c r="P409" i="2"/>
  <c r="T409" i="2" s="1"/>
  <c r="R610" i="2"/>
  <c r="R236" i="2"/>
  <c r="S490" i="2"/>
  <c r="P1326" i="2"/>
  <c r="P632" i="2"/>
  <c r="R632" i="2"/>
  <c r="S287" i="2"/>
  <c r="S1251" i="2"/>
  <c r="Q44" i="2"/>
  <c r="U44" i="2"/>
  <c r="P1212" i="2"/>
  <c r="T1212" i="2"/>
  <c r="R1212" i="2"/>
  <c r="S920" i="2"/>
  <c r="S1312" i="2"/>
  <c r="R922" i="2"/>
  <c r="T922" i="2" s="1"/>
  <c r="P922" i="2"/>
  <c r="Q740" i="2"/>
  <c r="P96" i="2"/>
  <c r="P377" i="2"/>
  <c r="R377" i="2"/>
  <c r="Q704" i="2"/>
  <c r="P292" i="2"/>
  <c r="P550" i="2"/>
  <c r="R550" i="2"/>
  <c r="R1175" i="2"/>
  <c r="Q637" i="2"/>
  <c r="S637" i="2"/>
  <c r="U637" i="2"/>
  <c r="S544" i="2"/>
  <c r="W239" i="2"/>
  <c r="R100" i="2"/>
  <c r="S604" i="2"/>
  <c r="U604" i="2" s="1"/>
  <c r="Q641" i="2"/>
  <c r="S1320" i="2"/>
  <c r="P1065" i="2"/>
  <c r="S537" i="2"/>
  <c r="U537" i="2" s="1"/>
  <c r="Q778" i="2"/>
  <c r="S740" i="2"/>
  <c r="W923" i="2"/>
  <c r="R869" i="2"/>
  <c r="R937" i="2"/>
  <c r="T937" i="2" s="1"/>
  <c r="R816" i="2"/>
  <c r="Q507" i="2"/>
  <c r="P959" i="2"/>
  <c r="AE1031" i="2"/>
  <c r="Q885" i="2"/>
  <c r="P950" i="2"/>
  <c r="P1348" i="2"/>
  <c r="R1348" i="2"/>
  <c r="S1277" i="2"/>
  <c r="Q1277" i="2"/>
  <c r="S953" i="2"/>
  <c r="U953" i="2" s="1"/>
  <c r="Q953" i="2"/>
  <c r="V953" i="2" s="1"/>
  <c r="S182" i="2"/>
  <c r="Q182" i="2"/>
  <c r="Q232" i="2"/>
  <c r="R153" i="2"/>
  <c r="T153" i="2"/>
  <c r="P153" i="2"/>
  <c r="P462" i="2"/>
  <c r="W462" i="2"/>
  <c r="P1261" i="2"/>
  <c r="P1039" i="2"/>
  <c r="R1039" i="2"/>
  <c r="P349" i="2"/>
  <c r="R349" i="2"/>
  <c r="P709" i="2"/>
  <c r="R709" i="2"/>
  <c r="T709" i="2" s="1"/>
  <c r="Q214" i="2"/>
  <c r="U214" i="2"/>
  <c r="P784" i="2"/>
  <c r="R784" i="2"/>
  <c r="S1247" i="2"/>
  <c r="Q1247" i="2"/>
  <c r="P526" i="2"/>
  <c r="T526" i="2"/>
  <c r="R526" i="2"/>
  <c r="R908" i="2"/>
  <c r="P908" i="2"/>
  <c r="R543" i="2"/>
  <c r="T543" i="2" s="1"/>
  <c r="P543" i="2"/>
  <c r="Q1211" i="2"/>
  <c r="S808" i="2"/>
  <c r="Q808" i="2"/>
  <c r="S646" i="2"/>
  <c r="U646" i="2" s="1"/>
  <c r="P14" i="2"/>
  <c r="R14" i="2"/>
  <c r="P907" i="2"/>
  <c r="V907" i="2" s="1"/>
  <c r="Q826" i="2"/>
  <c r="S826" i="2"/>
  <c r="Q1124" i="2"/>
  <c r="S1124" i="2"/>
  <c r="U1124" i="2" s="1"/>
  <c r="Q945" i="2"/>
  <c r="S945" i="2"/>
  <c r="Q584" i="2"/>
  <c r="S584" i="2"/>
  <c r="P1243" i="2"/>
  <c r="P255" i="2"/>
  <c r="R255" i="2"/>
  <c r="T255" i="2" s="1"/>
  <c r="P51" i="2"/>
  <c r="R51" i="2"/>
  <c r="P591" i="2"/>
  <c r="S895" i="2"/>
  <c r="R1302" i="2"/>
  <c r="P1163" i="2"/>
  <c r="P904" i="2"/>
  <c r="R904" i="2"/>
  <c r="S798" i="2"/>
  <c r="P652" i="2"/>
  <c r="S666" i="2"/>
  <c r="S1361" i="2"/>
  <c r="U1361" i="2" s="1"/>
  <c r="Q1361" i="2"/>
  <c r="P780" i="2"/>
  <c r="Q838" i="2"/>
  <c r="S838" i="2"/>
  <c r="S1086" i="2"/>
  <c r="P479" i="2"/>
  <c r="R479" i="2"/>
  <c r="S404" i="2"/>
  <c r="S1311" i="2"/>
  <c r="S81" i="2"/>
  <c r="U81" i="2" s="1"/>
  <c r="Q557" i="2"/>
  <c r="R113" i="2"/>
  <c r="P113" i="2"/>
  <c r="S1140" i="2"/>
  <c r="P425" i="2"/>
  <c r="S820" i="2"/>
  <c r="U820" i="2" s="1"/>
  <c r="R292" i="2"/>
  <c r="R462" i="2"/>
  <c r="S364" i="2"/>
  <c r="S161" i="2"/>
  <c r="U161" i="2" s="1"/>
  <c r="P814" i="2"/>
  <c r="Q588" i="2"/>
  <c r="Q378" i="2"/>
  <c r="U378" i="2"/>
  <c r="Q404" i="2"/>
  <c r="Q633" i="2"/>
  <c r="U633" i="2"/>
  <c r="R469" i="2"/>
  <c r="P305" i="2"/>
  <c r="S1145" i="2"/>
  <c r="Q1145" i="2"/>
  <c r="P1190" i="2"/>
  <c r="R1190" i="2"/>
  <c r="R1359" i="2"/>
  <c r="P1359" i="2"/>
  <c r="P39" i="2"/>
  <c r="R39" i="2"/>
  <c r="Q1177" i="2"/>
  <c r="S1177" i="2"/>
  <c r="Q431" i="2"/>
  <c r="U431" i="2" s="1"/>
  <c r="S431" i="2"/>
  <c r="Q626" i="2"/>
  <c r="S626" i="2"/>
  <c r="U626" i="2"/>
  <c r="P882" i="2"/>
  <c r="R882" i="2"/>
  <c r="P512" i="2"/>
  <c r="R512" i="2"/>
  <c r="T512" i="2" s="1"/>
  <c r="S476" i="2"/>
  <c r="R105" i="2"/>
  <c r="P105" i="2"/>
  <c r="S399" i="2"/>
  <c r="U399" i="2" s="1"/>
  <c r="S321" i="2"/>
  <c r="U321" i="2"/>
  <c r="S1020" i="2"/>
  <c r="Q1020" i="2"/>
  <c r="P861" i="2"/>
  <c r="R861" i="2"/>
  <c r="T861" i="2"/>
  <c r="P978" i="2"/>
  <c r="R978" i="2"/>
  <c r="W171" i="2"/>
  <c r="P171" i="2"/>
  <c r="R171" i="2"/>
  <c r="P1015" i="2"/>
  <c r="R1015" i="2"/>
  <c r="T1015" i="2"/>
  <c r="P1092" i="2"/>
  <c r="Q1208" i="2"/>
  <c r="S1208" i="2"/>
  <c r="S215" i="2"/>
  <c r="Q215" i="2"/>
  <c r="R84" i="2"/>
  <c r="P84" i="2"/>
  <c r="R217" i="2"/>
  <c r="T217" i="2" s="1"/>
  <c r="P1164" i="2"/>
  <c r="R1164" i="2"/>
  <c r="Q930" i="2"/>
  <c r="S930" i="2"/>
  <c r="P1029" i="2"/>
  <c r="R1029" i="2"/>
  <c r="S346" i="2"/>
  <c r="Q346" i="2"/>
  <c r="S1036" i="2"/>
  <c r="Q1036" i="2"/>
  <c r="P1102" i="2"/>
  <c r="P413" i="2"/>
  <c r="P850" i="2"/>
  <c r="R850" i="2"/>
  <c r="S1252" i="2"/>
  <c r="Q269" i="2"/>
  <c r="S269" i="2"/>
  <c r="U269" i="2"/>
  <c r="R962" i="2"/>
  <c r="P419" i="2"/>
  <c r="Q813" i="2"/>
  <c r="V813" i="2" s="1"/>
  <c r="S813" i="2"/>
  <c r="R452" i="2"/>
  <c r="R1040" i="2"/>
  <c r="P1040" i="2"/>
  <c r="T1040" i="2" s="1"/>
  <c r="R428" i="2"/>
  <c r="T428" i="2" s="1"/>
  <c r="P1013" i="2"/>
  <c r="Q1193" i="2"/>
  <c r="S1193" i="2"/>
  <c r="Q1310" i="2"/>
  <c r="R441" i="2"/>
  <c r="Q301" i="2"/>
  <c r="S192" i="2"/>
  <c r="U192" i="2"/>
  <c r="P687" i="2"/>
  <c r="R687" i="2"/>
  <c r="P1174" i="2"/>
  <c r="P835" i="2"/>
  <c r="V835" i="2" s="1"/>
  <c r="P649" i="2"/>
  <c r="R649" i="2"/>
  <c r="R583" i="2"/>
  <c r="T583" i="2" s="1"/>
  <c r="P583" i="2"/>
  <c r="Q775" i="2"/>
  <c r="P283" i="2"/>
  <c r="T283" i="2" s="1"/>
  <c r="S911" i="2"/>
  <c r="Q911" i="2"/>
  <c r="S682" i="2"/>
  <c r="P286" i="2"/>
  <c r="R286" i="2"/>
  <c r="Q1076" i="2"/>
  <c r="S1076" i="2"/>
  <c r="Q48" i="2"/>
  <c r="P536" i="2"/>
  <c r="P1136" i="2"/>
  <c r="R1136" i="2"/>
  <c r="P958" i="2"/>
  <c r="Q963" i="2"/>
  <c r="V963" i="2" s="1"/>
  <c r="S963" i="2"/>
  <c r="S1221" i="2"/>
  <c r="Q1221" i="2"/>
  <c r="U1221" i="2" s="1"/>
  <c r="Q682" i="2"/>
  <c r="U682" i="2" s="1"/>
  <c r="P733" i="2"/>
  <c r="R467" i="2"/>
  <c r="S241" i="2"/>
  <c r="P1331" i="2"/>
  <c r="T1331" i="2" s="1"/>
  <c r="P898" i="2"/>
  <c r="T898" i="2"/>
  <c r="Q1024" i="2"/>
  <c r="S245" i="2"/>
  <c r="S48" i="2"/>
  <c r="S851" i="2"/>
  <c r="S1246" i="2"/>
  <c r="U1246" i="2"/>
  <c r="S1064" i="2"/>
  <c r="U1064" i="2"/>
  <c r="S648" i="2"/>
  <c r="R303" i="2"/>
  <c r="S681" i="2"/>
  <c r="R1169" i="2"/>
  <c r="P40" i="2"/>
  <c r="T40" i="2"/>
  <c r="P822" i="2"/>
  <c r="Q1099" i="2"/>
  <c r="Q287" i="2"/>
  <c r="Q920" i="2"/>
  <c r="Q772" i="2"/>
  <c r="S1156" i="2"/>
  <c r="Q1156" i="2"/>
  <c r="V1156" i="2"/>
  <c r="P446" i="2"/>
  <c r="R446" i="2"/>
  <c r="T446" i="2"/>
  <c r="P1035" i="2"/>
  <c r="V1035" i="2" s="1"/>
  <c r="R1035" i="2"/>
  <c r="Q1300" i="2"/>
  <c r="S1300" i="2"/>
  <c r="U1300" i="2"/>
  <c r="R1367" i="2"/>
  <c r="P1367" i="2"/>
  <c r="S1290" i="2"/>
  <c r="Q1290" i="2"/>
  <c r="U1290" i="2" s="1"/>
  <c r="S1054" i="2"/>
  <c r="Q1054" i="2"/>
  <c r="R868" i="2"/>
  <c r="Q527" i="2"/>
  <c r="U527" i="2" s="1"/>
  <c r="S527" i="2"/>
  <c r="P306" i="2"/>
  <c r="T306" i="2"/>
  <c r="Q55" i="2"/>
  <c r="S1157" i="2"/>
  <c r="Q1157" i="2"/>
  <c r="Q1369" i="2"/>
  <c r="S1369" i="2"/>
  <c r="P837" i="2"/>
  <c r="R837" i="2"/>
  <c r="T837" i="2" s="1"/>
  <c r="S1063" i="2"/>
  <c r="P1351" i="2"/>
  <c r="R1351" i="2"/>
  <c r="R792" i="2"/>
  <c r="T792" i="2"/>
  <c r="P74" i="2"/>
  <c r="P939" i="2"/>
  <c r="R939" i="2"/>
  <c r="S974" i="2"/>
  <c r="Q350" i="2"/>
  <c r="Q1379" i="2"/>
  <c r="S1379" i="2"/>
  <c r="R1085" i="2"/>
  <c r="P1085" i="2"/>
  <c r="R1258" i="2"/>
  <c r="P1258" i="2"/>
  <c r="Q1042" i="2"/>
  <c r="S1042" i="2"/>
  <c r="P1225" i="2"/>
  <c r="V1225" i="2"/>
  <c r="R1225" i="2"/>
  <c r="S660" i="2"/>
  <c r="Q660" i="2"/>
  <c r="Q238" i="2"/>
  <c r="S238" i="2"/>
  <c r="P1126" i="2"/>
  <c r="R1126" i="2"/>
  <c r="T1126" i="2"/>
  <c r="Q27" i="2"/>
  <c r="S27" i="2"/>
  <c r="P1318" i="2"/>
  <c r="R1318" i="2"/>
  <c r="S1301" i="2"/>
  <c r="Q1301" i="2"/>
  <c r="S698" i="2"/>
  <c r="U698" i="2"/>
  <c r="Q698" i="2"/>
  <c r="S642" i="2"/>
  <c r="Q642" i="2"/>
  <c r="P1356" i="2"/>
  <c r="R1356" i="2"/>
  <c r="Q990" i="2"/>
  <c r="S990" i="2"/>
  <c r="U990" i="2"/>
  <c r="Q398" i="2"/>
  <c r="Q767" i="2"/>
  <c r="S767" i="2"/>
  <c r="P210" i="2"/>
  <c r="T210" i="2"/>
  <c r="P568" i="2"/>
  <c r="Q1191" i="2"/>
  <c r="S862" i="2"/>
  <c r="Q862" i="2"/>
  <c r="S394" i="2"/>
  <c r="U394" i="2" s="1"/>
  <c r="S1189" i="2"/>
  <c r="Q1189" i="2"/>
  <c r="S969" i="2"/>
  <c r="Q969" i="2"/>
  <c r="U969" i="2" s="1"/>
  <c r="R451" i="2"/>
  <c r="R547" i="2"/>
  <c r="R1088" i="2"/>
  <c r="P1112" i="2"/>
  <c r="R1112" i="2"/>
  <c r="Q804" i="2"/>
  <c r="S804" i="2"/>
  <c r="Q1256" i="2"/>
  <c r="P247" i="2"/>
  <c r="S601" i="2"/>
  <c r="Q572" i="2"/>
  <c r="R803" i="2"/>
  <c r="S727" i="2"/>
  <c r="R258" i="2"/>
  <c r="P258" i="2"/>
  <c r="Q79" i="2"/>
  <c r="P1129" i="2"/>
  <c r="S82" i="2"/>
  <c r="Q82" i="2"/>
  <c r="S1069" i="2"/>
  <c r="P16" i="2"/>
  <c r="R16" i="2"/>
  <c r="R265" i="2"/>
  <c r="S663" i="2"/>
  <c r="Q190" i="2"/>
  <c r="S22" i="2"/>
  <c r="P1073" i="2"/>
  <c r="R1110" i="2"/>
  <c r="R743" i="2"/>
  <c r="P1187" i="2"/>
  <c r="Q688" i="2"/>
  <c r="U688" i="2" s="1"/>
  <c r="S49" i="2"/>
  <c r="Q394" i="2"/>
  <c r="P481" i="2"/>
  <c r="Q662" i="2"/>
  <c r="P1268" i="2"/>
  <c r="Q1272" i="2"/>
  <c r="S699" i="2"/>
  <c r="R172" i="2"/>
  <c r="T172" i="2" s="1"/>
  <c r="S382" i="2"/>
  <c r="R768" i="2"/>
  <c r="R1129" i="2"/>
  <c r="S802" i="2"/>
  <c r="U802" i="2" s="1"/>
  <c r="R635" i="2"/>
  <c r="T635" i="2" s="1"/>
  <c r="S548" i="2"/>
  <c r="R1004" i="2"/>
  <c r="Q1312" i="2"/>
  <c r="U1312" i="2"/>
  <c r="Q533" i="2"/>
  <c r="Q476" i="2"/>
  <c r="Q509" i="2"/>
  <c r="P176" i="2"/>
  <c r="V176" i="2" s="1"/>
  <c r="Q891" i="2"/>
  <c r="Q829" i="2"/>
  <c r="P594" i="2"/>
  <c r="R594" i="2"/>
  <c r="T594" i="2"/>
  <c r="S797" i="2"/>
  <c r="R488" i="2"/>
  <c r="P488" i="2"/>
  <c r="R639" i="2"/>
  <c r="T639" i="2" s="1"/>
  <c r="R827" i="2"/>
  <c r="T827" i="2" s="1"/>
  <c r="P827" i="2"/>
  <c r="W41" i="2"/>
  <c r="R158" i="2"/>
  <c r="P158" i="2"/>
  <c r="R371" i="2"/>
  <c r="Q807" i="2"/>
  <c r="W807" i="2"/>
  <c r="S807" i="2"/>
  <c r="U807" i="2" s="1"/>
  <c r="W1133" i="2"/>
  <c r="S1133" i="2"/>
  <c r="Q1133" i="2"/>
  <c r="V1133" i="2" s="1"/>
  <c r="R1307" i="2"/>
  <c r="P1307" i="2"/>
  <c r="T1307" i="2" s="1"/>
  <c r="P88" i="2"/>
  <c r="T88" i="2" s="1"/>
  <c r="S800" i="2"/>
  <c r="Q1027" i="2"/>
  <c r="V1027" i="2"/>
  <c r="P1093" i="2"/>
  <c r="T1093" i="2" s="1"/>
  <c r="Q1014" i="2"/>
  <c r="Q1188" i="2"/>
  <c r="V1188" i="2"/>
  <c r="P545" i="2"/>
  <c r="S347" i="2"/>
  <c r="W347" i="2"/>
  <c r="Q347" i="2"/>
  <c r="V347" i="2" s="1"/>
  <c r="W495" i="2"/>
  <c r="R336" i="2"/>
  <c r="P336" i="2"/>
  <c r="Q1182" i="2"/>
  <c r="W6" i="2"/>
  <c r="Q6" i="2"/>
  <c r="S6" i="2"/>
  <c r="P779" i="2"/>
  <c r="S90" i="2"/>
  <c r="S1154" i="2"/>
  <c r="P267" i="2"/>
  <c r="Q1317" i="2"/>
  <c r="P1016" i="2"/>
  <c r="S58" i="2"/>
  <c r="S395" i="2"/>
  <c r="R1303" i="2"/>
  <c r="Q519" i="2"/>
  <c r="R776" i="2"/>
  <c r="T776" i="2" s="1"/>
  <c r="P518" i="2"/>
  <c r="Q666" i="2"/>
  <c r="R692" i="2"/>
  <c r="T692" i="2" s="1"/>
  <c r="P809" i="2"/>
  <c r="S1137" i="2"/>
  <c r="Q80" i="2"/>
  <c r="Q849" i="2"/>
  <c r="V849" i="2" s="1"/>
  <c r="Q627" i="2"/>
  <c r="P263" i="2"/>
  <c r="P574" i="2"/>
  <c r="Q1328" i="2"/>
  <c r="S775" i="2"/>
  <c r="R1121" i="2"/>
  <c r="T1121" i="2"/>
  <c r="R283" i="2"/>
  <c r="R864" i="2"/>
  <c r="S723" i="2"/>
  <c r="P803" i="2"/>
  <c r="Q727" i="2"/>
  <c r="S622" i="2"/>
  <c r="Q870" i="2"/>
  <c r="U870" i="2" s="1"/>
  <c r="Q1309" i="2"/>
  <c r="V1309" i="2" s="1"/>
  <c r="P122" i="2"/>
  <c r="R999" i="2"/>
  <c r="Q395" i="2"/>
  <c r="S1178" i="2"/>
  <c r="U1178" i="2" s="1"/>
  <c r="S752" i="2"/>
  <c r="S892" i="2"/>
  <c r="Q855" i="2"/>
  <c r="R360" i="2"/>
  <c r="T360" i="2" s="1"/>
  <c r="P1135" i="2"/>
  <c r="P1158" i="2"/>
  <c r="P1160" i="2"/>
  <c r="T1160" i="2"/>
  <c r="Q553" i="2"/>
  <c r="P1302" i="2"/>
  <c r="S1376" i="2"/>
  <c r="S810" i="2"/>
  <c r="R384" i="2"/>
  <c r="R67" i="2"/>
  <c r="S358" i="2"/>
  <c r="Q189" i="2"/>
  <c r="P356" i="2"/>
  <c r="Q78" i="2"/>
  <c r="P1179" i="2"/>
  <c r="Q728" i="2"/>
  <c r="S728" i="2"/>
  <c r="Q517" i="2"/>
  <c r="R977" i="2"/>
  <c r="P977" i="2"/>
  <c r="P843" i="2"/>
  <c r="Q558" i="2"/>
  <c r="P154" i="2"/>
  <c r="S95" i="2"/>
  <c r="U95" i="2" s="1"/>
  <c r="Q95" i="2"/>
  <c r="P1192" i="2"/>
  <c r="R1192" i="2"/>
  <c r="P893" i="2"/>
  <c r="T893" i="2" s="1"/>
  <c r="Q284" i="2"/>
  <c r="Q764" i="2"/>
  <c r="S764" i="2"/>
  <c r="P520" i="2"/>
  <c r="T520" i="2" s="1"/>
  <c r="R520" i="2"/>
  <c r="R938" i="2"/>
  <c r="Q31" i="2"/>
  <c r="S31" i="2"/>
  <c r="Q731" i="2"/>
  <c r="P956" i="2"/>
  <c r="R956" i="2"/>
  <c r="S519" i="2"/>
  <c r="U519" i="2" s="1"/>
  <c r="P441" i="2"/>
  <c r="S249" i="2"/>
  <c r="U249" i="2"/>
  <c r="P692" i="2"/>
  <c r="Q156" i="2"/>
  <c r="P988" i="2"/>
  <c r="P243" i="2"/>
  <c r="T243" i="2"/>
  <c r="P659" i="2"/>
  <c r="S342" i="2"/>
  <c r="U342" i="2"/>
  <c r="Q1086" i="2"/>
  <c r="V1086" i="2" s="1"/>
  <c r="S627" i="2"/>
  <c r="R574" i="2"/>
  <c r="Q498" i="2"/>
  <c r="U498" i="2"/>
  <c r="P575" i="2"/>
  <c r="P715" i="2"/>
  <c r="R270" i="2"/>
  <c r="R1093" i="2"/>
  <c r="R1025" i="2"/>
  <c r="R1016" i="2"/>
  <c r="P147" i="2"/>
  <c r="S257" i="2"/>
  <c r="S315" i="2"/>
  <c r="R178" i="2"/>
  <c r="Q1055" i="2"/>
  <c r="Q663" i="2"/>
  <c r="Q191" i="2"/>
  <c r="S1317" i="2"/>
  <c r="S447" i="2"/>
  <c r="Q447" i="2"/>
  <c r="P1230" i="2"/>
  <c r="R750" i="2"/>
  <c r="R664" i="2"/>
  <c r="Q41" i="2"/>
  <c r="P639" i="2"/>
  <c r="R1268" i="2"/>
  <c r="S875" i="2"/>
  <c r="S445" i="2"/>
  <c r="R779" i="2"/>
  <c r="R1065" i="2"/>
  <c r="T1065" i="2" s="1"/>
  <c r="R1061" i="2"/>
  <c r="P743" i="2"/>
  <c r="T743" i="2" s="1"/>
  <c r="P371" i="2"/>
  <c r="Q645" i="2"/>
  <c r="U645" i="2"/>
  <c r="Q241" i="2"/>
  <c r="P67" i="2"/>
  <c r="P938" i="2"/>
  <c r="T938" i="2"/>
  <c r="P1011" i="2"/>
  <c r="R114" i="2"/>
  <c r="S484" i="2"/>
  <c r="R1179" i="2"/>
  <c r="S734" i="2"/>
  <c r="S78" i="2"/>
  <c r="Q245" i="2"/>
  <c r="Q1228" i="2"/>
  <c r="Q805" i="2"/>
  <c r="P145" i="2"/>
  <c r="P577" i="2"/>
  <c r="S1228" i="2"/>
  <c r="Q1154" i="2"/>
  <c r="Q783" i="2"/>
  <c r="S189" i="2"/>
  <c r="S662" i="2"/>
  <c r="P178" i="2"/>
  <c r="W1188" i="2"/>
  <c r="S1188" i="2"/>
  <c r="S855" i="2"/>
  <c r="Q797" i="2"/>
  <c r="Q1127" i="2"/>
  <c r="S631" i="2"/>
  <c r="P879" i="2"/>
  <c r="R1018" i="2"/>
  <c r="R154" i="2"/>
  <c r="R1139" i="2"/>
  <c r="S553" i="2"/>
  <c r="S1182" i="2"/>
  <c r="U1182" i="2"/>
  <c r="W1027" i="2"/>
  <c r="S513" i="2"/>
  <c r="S558" i="2"/>
  <c r="Q1376" i="2"/>
  <c r="Q810" i="2"/>
  <c r="Q800" i="2"/>
  <c r="R494" i="2"/>
  <c r="S46" i="2"/>
  <c r="S184" i="2"/>
  <c r="Q744" i="2"/>
  <c r="S317" i="2"/>
  <c r="S1152" i="2"/>
  <c r="S33" i="2"/>
  <c r="S885" i="2"/>
  <c r="U885" i="2" s="1"/>
  <c r="S63" i="2"/>
  <c r="R305" i="2"/>
  <c r="T305" i="2"/>
  <c r="S1295" i="2"/>
  <c r="U1295" i="2"/>
  <c r="S1028" i="2"/>
  <c r="Q252" i="2"/>
  <c r="S1358" i="2"/>
  <c r="U1358" i="2"/>
  <c r="R846" i="2"/>
  <c r="Q773" i="2"/>
  <c r="S1256" i="2"/>
  <c r="S482" i="2"/>
  <c r="U482" i="2" s="1"/>
  <c r="S905" i="2"/>
  <c r="R715" i="2"/>
  <c r="Q1012" i="2"/>
  <c r="S557" i="2"/>
  <c r="U557" i="2" s="1"/>
  <c r="Q1069" i="2"/>
  <c r="R1237" i="2"/>
  <c r="T1237" i="2"/>
  <c r="P1175" i="2"/>
  <c r="Q1216" i="2"/>
  <c r="Q103" i="2"/>
  <c r="S177" i="2"/>
  <c r="Q1327" i="2"/>
  <c r="S1327" i="2"/>
  <c r="S427" i="2"/>
  <c r="P931" i="2"/>
  <c r="R1030" i="2"/>
  <c r="R450" i="2"/>
  <c r="Q948" i="2"/>
  <c r="Q250" i="2"/>
  <c r="Q736" i="2"/>
  <c r="S985" i="2"/>
  <c r="R793" i="2"/>
  <c r="R809" i="2"/>
  <c r="R263" i="2"/>
  <c r="T263" i="2" s="1"/>
  <c r="Q905" i="2"/>
  <c r="Q177" i="2"/>
  <c r="S736" i="2"/>
  <c r="S1012" i="2"/>
  <c r="P846" i="2"/>
  <c r="Z955" i="2"/>
  <c r="Q696" i="2"/>
  <c r="Q1251" i="2"/>
  <c r="R518" i="2"/>
  <c r="Q375" i="2"/>
  <c r="P451" i="2"/>
  <c r="P502" i="2"/>
  <c r="T502" i="2" s="1"/>
  <c r="Q23" i="2"/>
  <c r="S1048" i="2"/>
  <c r="U1048" i="2" s="1"/>
  <c r="P1088" i="2"/>
  <c r="P1165" i="2"/>
  <c r="S80" i="2"/>
  <c r="P834" i="2"/>
  <c r="R971" i="2"/>
  <c r="T971" i="2"/>
  <c r="P1209" i="2"/>
  <c r="R291" i="2"/>
  <c r="R1219" i="2"/>
  <c r="P1219" i="2"/>
  <c r="R1162" i="2"/>
  <c r="P198" i="2"/>
  <c r="S79" i="2"/>
  <c r="Q1311" i="2"/>
  <c r="Q766" i="2"/>
  <c r="P1075" i="2"/>
  <c r="R1075" i="2"/>
  <c r="R614" i="2"/>
  <c r="T614" i="2" s="1"/>
  <c r="P614" i="2"/>
  <c r="Q466" i="2"/>
  <c r="V466" i="2" s="1"/>
  <c r="Q461" i="2"/>
  <c r="P204" i="2"/>
  <c r="P290" i="2"/>
  <c r="Z69" i="2"/>
  <c r="R502" i="2"/>
  <c r="S23" i="2"/>
  <c r="Q342" i="2"/>
  <c r="R834" i="2"/>
  <c r="S901" i="2"/>
  <c r="S1191" i="2"/>
  <c r="U1191" i="2"/>
  <c r="S181" i="2"/>
  <c r="Q827" i="2"/>
  <c r="W703" i="2"/>
  <c r="W1250" i="2"/>
  <c r="R1143" i="2"/>
  <c r="W343" i="2"/>
  <c r="Z983" i="2"/>
  <c r="R86" i="2"/>
  <c r="P1106" i="2"/>
  <c r="Q193" i="2"/>
  <c r="P524" i="2"/>
  <c r="Q286" i="2"/>
  <c r="U1076" i="2"/>
  <c r="S744" i="2"/>
  <c r="U173" i="2"/>
  <c r="T1265" i="2"/>
  <c r="S133" i="2"/>
  <c r="S403" i="2"/>
  <c r="P952" i="2"/>
  <c r="Q34" i="2"/>
  <c r="Q268" i="2"/>
  <c r="P1101" i="2"/>
  <c r="S1049" i="2"/>
  <c r="S1104" i="2"/>
  <c r="Q1203" i="2"/>
  <c r="S352" i="2"/>
  <c r="P1236" i="2"/>
  <c r="Q273" i="2"/>
  <c r="P532" i="2"/>
  <c r="R1213" i="2"/>
  <c r="P453" i="2"/>
  <c r="R1195" i="2"/>
  <c r="R423" i="2"/>
  <c r="T423" i="2" s="1"/>
  <c r="P695" i="2"/>
  <c r="S1322" i="2"/>
  <c r="Z1304" i="2"/>
  <c r="R385" i="2"/>
  <c r="Q1222" i="2"/>
  <c r="U1222" i="2" s="1"/>
  <c r="R877" i="2"/>
  <c r="R186" i="2"/>
  <c r="R1298" i="2"/>
  <c r="W554" i="2"/>
  <c r="AE554" i="2" s="1"/>
  <c r="S560" i="2"/>
  <c r="W753" i="2"/>
  <c r="R219" i="2"/>
  <c r="W182" i="2"/>
  <c r="AD182" i="2" s="1"/>
  <c r="P497" i="2"/>
  <c r="W797" i="2"/>
  <c r="P807" i="2"/>
  <c r="V807" i="2"/>
  <c r="Q1093" i="2"/>
  <c r="P513" i="2"/>
  <c r="Q336" i="2"/>
  <c r="S779" i="2"/>
  <c r="U779" i="2" s="1"/>
  <c r="W931" i="2"/>
  <c r="Q8" i="2"/>
  <c r="R644" i="2"/>
  <c r="U1313" i="2"/>
  <c r="T471" i="2"/>
  <c r="R1101" i="2"/>
  <c r="Z650" i="2"/>
  <c r="S667" i="2"/>
  <c r="P160" i="2"/>
  <c r="T160" i="2" s="1"/>
  <c r="S790" i="2"/>
  <c r="R432" i="2"/>
  <c r="Q604" i="2"/>
  <c r="S53" i="2"/>
  <c r="U53" i="2" s="1"/>
  <c r="S480" i="2"/>
  <c r="Z49" i="2"/>
  <c r="Z427" i="2"/>
  <c r="R733" i="2"/>
  <c r="Q1021" i="2"/>
  <c r="U1021" i="2" s="1"/>
  <c r="W877" i="2"/>
  <c r="S1281" i="2"/>
  <c r="R27" i="2"/>
  <c r="S310" i="2"/>
  <c r="Q650" i="2"/>
  <c r="S1094" i="2"/>
  <c r="Q220" i="2"/>
  <c r="U220" i="2"/>
  <c r="P891" i="2"/>
  <c r="P1156" i="2"/>
  <c r="P1298" i="2"/>
  <c r="S1072" i="2"/>
  <c r="U1072" i="2" s="1"/>
  <c r="Q560" i="2"/>
  <c r="S1360" i="2"/>
  <c r="U1360" i="2"/>
  <c r="Q324" i="2"/>
  <c r="Q1052" i="2"/>
  <c r="S436" i="2"/>
  <c r="R797" i="2"/>
  <c r="P41" i="2"/>
  <c r="R807" i="2"/>
  <c r="S1370" i="2"/>
  <c r="U1370" i="2" s="1"/>
  <c r="P1014" i="2"/>
  <c r="W221" i="2"/>
  <c r="AE221" i="2" s="1"/>
  <c r="R589" i="2"/>
  <c r="S20" i="2"/>
  <c r="P953" i="2"/>
  <c r="Q754" i="2"/>
  <c r="W944" i="2"/>
  <c r="P182" i="2"/>
  <c r="S299" i="2"/>
  <c r="W1364" i="2"/>
  <c r="AE1364" i="2" s="1"/>
  <c r="R853" i="2"/>
  <c r="S111" i="2"/>
  <c r="Q187" i="2"/>
  <c r="W783" i="2"/>
  <c r="AE783" i="2" s="1"/>
  <c r="S827" i="2"/>
  <c r="W1127" i="2"/>
  <c r="Q88" i="2"/>
  <c r="P448" i="2"/>
  <c r="S1359" i="2"/>
  <c r="R658" i="2"/>
  <c r="Z1117" i="2"/>
  <c r="Z361" i="2"/>
  <c r="Z554" i="2"/>
  <c r="R590" i="2"/>
  <c r="S454" i="2"/>
  <c r="R253" i="2"/>
  <c r="P457" i="2"/>
  <c r="Q721" i="2"/>
  <c r="R152" i="2"/>
  <c r="P961" i="2"/>
  <c r="S273" i="2"/>
  <c r="U273" i="2" s="1"/>
  <c r="R532" i="2"/>
  <c r="R1235" i="2"/>
  <c r="Q608" i="2"/>
  <c r="S228" i="2"/>
  <c r="U228" i="2" s="1"/>
  <c r="S501" i="2"/>
  <c r="R7" i="2"/>
  <c r="P418" i="2"/>
  <c r="R654" i="2"/>
  <c r="T654" i="2" s="1"/>
  <c r="S1144" i="2"/>
  <c r="R879" i="2"/>
  <c r="S832" i="2"/>
  <c r="S876" i="2"/>
  <c r="U876" i="2" s="1"/>
  <c r="P43" i="2"/>
  <c r="R586" i="2"/>
  <c r="S566" i="2"/>
  <c r="P672" i="2"/>
  <c r="T672" i="2" s="1"/>
  <c r="R695" i="2"/>
  <c r="S729" i="2"/>
  <c r="P602" i="2"/>
  <c r="P957" i="2"/>
  <c r="T957" i="2" s="1"/>
  <c r="R1026" i="2"/>
  <c r="Q1322" i="2"/>
  <c r="S669" i="2"/>
  <c r="R599" i="2"/>
  <c r="Q570" i="2"/>
  <c r="R419" i="2"/>
  <c r="Q22" i="2"/>
  <c r="S960" i="2"/>
  <c r="P1199" i="2"/>
  <c r="R1108" i="2"/>
  <c r="R115" i="2"/>
  <c r="Q503" i="2"/>
  <c r="Q1033" i="2"/>
  <c r="P1303" i="2"/>
  <c r="T1303" i="2"/>
  <c r="P1077" i="2"/>
  <c r="P442" i="2"/>
  <c r="R591" i="2"/>
  <c r="Q226" i="2"/>
  <c r="U226" i="2" s="1"/>
  <c r="P452" i="2"/>
  <c r="S1276" i="2"/>
  <c r="S634" i="2"/>
  <c r="R1131" i="2"/>
  <c r="Q225" i="2"/>
  <c r="Q318" i="2"/>
  <c r="P508" i="2"/>
  <c r="Q1178" i="2"/>
  <c r="Q629" i="2"/>
  <c r="P322" i="2"/>
  <c r="T322" i="2" s="1"/>
  <c r="S981" i="2"/>
  <c r="U981" i="2" s="1"/>
  <c r="P1110" i="2"/>
  <c r="T1110" i="2"/>
  <c r="S786" i="2"/>
  <c r="Q895" i="2"/>
  <c r="V895" i="2" s="1"/>
  <c r="R367" i="2"/>
  <c r="P1000" i="2"/>
  <c r="T1000" i="2"/>
  <c r="Q752" i="2"/>
  <c r="Q407" i="2"/>
  <c r="U407" i="2"/>
  <c r="P236" i="2"/>
  <c r="S1024" i="2"/>
  <c r="S120" i="2"/>
  <c r="R1187" i="2"/>
  <c r="Q892" i="2"/>
  <c r="Q748" i="2"/>
  <c r="P106" i="2"/>
  <c r="R796" i="2"/>
  <c r="Q237" i="2"/>
  <c r="Q1171" i="2"/>
  <c r="R1135" i="2"/>
  <c r="R71" i="2"/>
  <c r="T71" i="2"/>
  <c r="Q338" i="2"/>
  <c r="Q490" i="2"/>
  <c r="P159" i="2"/>
  <c r="T159" i="2"/>
  <c r="R1326" i="2"/>
  <c r="T1326" i="2" s="1"/>
  <c r="P774" i="2"/>
  <c r="P428" i="2"/>
  <c r="R1163" i="2"/>
  <c r="T1163" i="2" s="1"/>
  <c r="S517" i="2"/>
  <c r="S1272" i="2"/>
  <c r="S1055" i="2"/>
  <c r="P266" i="2"/>
  <c r="R146" i="2"/>
  <c r="Q847" i="2"/>
  <c r="R386" i="2"/>
  <c r="R267" i="2"/>
  <c r="P531" i="2"/>
  <c r="Q529" i="2"/>
  <c r="P1195" i="2"/>
  <c r="S1283" i="2"/>
  <c r="Q349" i="2"/>
  <c r="R28" i="2"/>
  <c r="T28" i="2" s="1"/>
  <c r="R1116" i="2"/>
  <c r="Q1204" i="2"/>
  <c r="Q203" i="2"/>
  <c r="U203" i="2" s="1"/>
  <c r="Q413" i="2"/>
  <c r="V413" i="2" s="1"/>
  <c r="P382" i="2"/>
  <c r="Q13" i="2"/>
  <c r="Q742" i="2"/>
  <c r="Q852" i="2"/>
  <c r="U852" i="2" s="1"/>
  <c r="Q1243" i="2"/>
  <c r="R1094" i="2"/>
  <c r="R398" i="2"/>
  <c r="W361" i="2"/>
  <c r="P275" i="2"/>
  <c r="S1299" i="2"/>
  <c r="U1299" i="2" s="1"/>
  <c r="P1125" i="2"/>
  <c r="R1229" i="2"/>
  <c r="Q555" i="2"/>
  <c r="W1231" i="2"/>
  <c r="AE1231" i="2" s="1"/>
  <c r="P430" i="2"/>
  <c r="T430" i="2" s="1"/>
  <c r="W1072" i="2"/>
  <c r="P724" i="2"/>
  <c r="V724" i="2"/>
  <c r="S496" i="2"/>
  <c r="S411" i="2"/>
  <c r="S1051" i="2"/>
  <c r="W1360" i="2"/>
  <c r="AD1360" i="2" s="1"/>
  <c r="S271" i="2"/>
  <c r="W562" i="2"/>
  <c r="P324" i="2"/>
  <c r="S65" i="2"/>
  <c r="S856" i="2"/>
  <c r="Q334" i="2"/>
  <c r="R260" i="2"/>
  <c r="W1045" i="2"/>
  <c r="R1255" i="2"/>
  <c r="R975" i="2"/>
  <c r="P1052" i="2"/>
  <c r="S564" i="2"/>
  <c r="U564" i="2" s="1"/>
  <c r="W830" i="2"/>
  <c r="W333" i="2"/>
  <c r="W1220" i="2"/>
  <c r="R401" i="2"/>
  <c r="W679" i="2"/>
  <c r="W639" i="2"/>
  <c r="P1260" i="2"/>
  <c r="V1260" i="2"/>
  <c r="W1210" i="2"/>
  <c r="AE1210" i="2" s="1"/>
  <c r="P670" i="2"/>
  <c r="Q91" i="2"/>
  <c r="W1307" i="2"/>
  <c r="P1270" i="2"/>
  <c r="Q1061" i="2"/>
  <c r="S638" i="2"/>
  <c r="W1093" i="2"/>
  <c r="R921" i="2"/>
  <c r="P1363" i="2"/>
  <c r="P1031" i="2"/>
  <c r="W706" i="2"/>
  <c r="AD706" i="2" s="1"/>
  <c r="P587" i="2"/>
  <c r="Z1369" i="2"/>
  <c r="W8" i="2"/>
  <c r="Z1172" i="2"/>
  <c r="Z1031" i="2"/>
  <c r="Z659" i="2"/>
  <c r="Z1148" i="2"/>
  <c r="T438" i="2"/>
  <c r="Z933" i="2"/>
  <c r="U810" i="2"/>
  <c r="T925" i="2"/>
  <c r="Z703" i="2"/>
  <c r="Z601" i="2"/>
  <c r="Z440" i="2"/>
  <c r="S140" i="2"/>
  <c r="Q133" i="2"/>
  <c r="S143" i="2"/>
  <c r="R952" i="2"/>
  <c r="Q257" i="2"/>
  <c r="P465" i="2"/>
  <c r="P146" i="2"/>
  <c r="R1347" i="2"/>
  <c r="S268" i="2"/>
  <c r="U268" i="2" s="1"/>
  <c r="R147" i="2"/>
  <c r="T147" i="2" s="1"/>
  <c r="P1319" i="2"/>
  <c r="R246" i="2"/>
  <c r="T246" i="2"/>
  <c r="S1203" i="2"/>
  <c r="P385" i="2"/>
  <c r="T385" i="2"/>
  <c r="S191" i="2"/>
  <c r="U191" i="2" s="1"/>
  <c r="P1335" i="2"/>
  <c r="P386" i="2"/>
  <c r="Q875" i="2"/>
  <c r="U875" i="2"/>
  <c r="R374" i="2"/>
  <c r="P343" i="2"/>
  <c r="P1025" i="2"/>
  <c r="S109" i="2"/>
  <c r="R381" i="2"/>
  <c r="S671" i="2"/>
  <c r="P66" i="2"/>
  <c r="Q480" i="2"/>
  <c r="P995" i="2"/>
  <c r="S949" i="2"/>
  <c r="R1011" i="2"/>
  <c r="S345" i="2"/>
  <c r="R453" i="2"/>
  <c r="T453" i="2" s="1"/>
  <c r="S529" i="2"/>
  <c r="Q58" i="2"/>
  <c r="U58" i="2"/>
  <c r="P423" i="2"/>
  <c r="P114" i="2"/>
  <c r="V114" i="2" s="1"/>
  <c r="Q701" i="2"/>
  <c r="R873" i="2"/>
  <c r="S461" i="2"/>
  <c r="R425" i="2"/>
  <c r="T425" i="2" s="1"/>
  <c r="S190" i="2"/>
  <c r="U190" i="2"/>
  <c r="R1331" i="2"/>
  <c r="Q1283" i="2"/>
  <c r="U1283" i="2" s="1"/>
  <c r="R577" i="2"/>
  <c r="T577" i="2" s="1"/>
  <c r="P750" i="2"/>
  <c r="S684" i="2"/>
  <c r="R732" i="2"/>
  <c r="S641" i="2"/>
  <c r="P1066" i="2"/>
  <c r="T1066" i="2"/>
  <c r="P392" i="2"/>
  <c r="T392" i="2"/>
  <c r="S1271" i="2"/>
  <c r="Q244" i="2"/>
  <c r="P179" i="2"/>
  <c r="S1197" i="2"/>
  <c r="P793" i="2"/>
  <c r="Q304" i="2"/>
  <c r="R204" i="2"/>
  <c r="S1041" i="2"/>
  <c r="R919" i="2"/>
  <c r="Q991" i="2"/>
  <c r="Q222" i="2"/>
  <c r="R323" i="2"/>
  <c r="Q2" i="2"/>
  <c r="R290" i="2"/>
  <c r="Q335" i="2"/>
  <c r="R1196" i="2"/>
  <c r="S1043" i="2"/>
  <c r="P657" i="2"/>
  <c r="P360" i="2"/>
  <c r="S688" i="2"/>
  <c r="R801" i="2"/>
  <c r="Q49" i="2"/>
  <c r="Q358" i="2"/>
  <c r="U358" i="2"/>
  <c r="Z1134" i="2"/>
  <c r="Z398" i="2"/>
  <c r="Z236" i="2"/>
  <c r="V1370" i="2"/>
  <c r="Z1070" i="2"/>
  <c r="W1120" i="2"/>
  <c r="R1120" i="2"/>
  <c r="P1120" i="2"/>
  <c r="S1234" i="2"/>
  <c r="U1234" i="2" s="1"/>
  <c r="Q1234" i="2"/>
  <c r="P820" i="2"/>
  <c r="R820" i="2"/>
  <c r="T820" i="2" s="1"/>
  <c r="W820" i="2"/>
  <c r="R571" i="2"/>
  <c r="P571" i="2"/>
  <c r="W571" i="2"/>
  <c r="AE571" i="2" s="1"/>
  <c r="R383" i="2"/>
  <c r="W383" i="2"/>
  <c r="R698" i="2"/>
  <c r="W698" i="2"/>
  <c r="P698" i="2"/>
  <c r="V698" i="2" s="1"/>
  <c r="W515" i="2"/>
  <c r="R515" i="2"/>
  <c r="Q1357" i="2"/>
  <c r="U1357" i="2" s="1"/>
  <c r="S1357" i="2"/>
  <c r="R990" i="2"/>
  <c r="P990" i="2"/>
  <c r="Q690" i="2"/>
  <c r="S690" i="2"/>
  <c r="P765" i="2"/>
  <c r="R765" i="2"/>
  <c r="W765" i="2"/>
  <c r="S1378" i="2"/>
  <c r="Q1378" i="2"/>
  <c r="R269" i="2"/>
  <c r="W269" i="2"/>
  <c r="Q871" i="2"/>
  <c r="S871" i="2"/>
  <c r="S1125" i="2"/>
  <c r="Q1125" i="2"/>
  <c r="U1125" i="2" s="1"/>
  <c r="Q430" i="2"/>
  <c r="S430" i="2"/>
  <c r="P554" i="2"/>
  <c r="R554" i="2"/>
  <c r="W188" i="2"/>
  <c r="P188" i="2"/>
  <c r="V188" i="2"/>
  <c r="R188" i="2"/>
  <c r="S578" i="2"/>
  <c r="Q578" i="2"/>
  <c r="W1161" i="2"/>
  <c r="R1161" i="2"/>
  <c r="P1161" i="2"/>
  <c r="W219" i="2"/>
  <c r="P219" i="2"/>
  <c r="V219" i="2"/>
  <c r="R497" i="2"/>
  <c r="W497" i="2"/>
  <c r="S1337" i="2"/>
  <c r="Q1337" i="2"/>
  <c r="P997" i="2"/>
  <c r="W997" i="2"/>
  <c r="R795" i="2"/>
  <c r="W795" i="2"/>
  <c r="S1255" i="2"/>
  <c r="Q1255" i="2"/>
  <c r="V1255" i="2" s="1"/>
  <c r="P533" i="2"/>
  <c r="R533" i="2"/>
  <c r="W533" i="2"/>
  <c r="P819" i="2"/>
  <c r="V819" i="2" s="1"/>
  <c r="R819" i="2"/>
  <c r="W819" i="2"/>
  <c r="Q24" i="2"/>
  <c r="S24" i="2"/>
  <c r="W348" i="2"/>
  <c r="R348" i="2"/>
  <c r="Q401" i="2"/>
  <c r="S401" i="2"/>
  <c r="R397" i="2"/>
  <c r="W397" i="2"/>
  <c r="Q703" i="2"/>
  <c r="S703" i="2"/>
  <c r="Q1218" i="2"/>
  <c r="S1218" i="2"/>
  <c r="P800" i="2"/>
  <c r="R800" i="2"/>
  <c r="W800" i="2"/>
  <c r="Q17" i="2"/>
  <c r="S17" i="2"/>
  <c r="S1363" i="2"/>
  <c r="Q1363" i="2"/>
  <c r="V1363" i="2" s="1"/>
  <c r="S1031" i="2"/>
  <c r="Q1031" i="2"/>
  <c r="R1182" i="2"/>
  <c r="W1182" i="2"/>
  <c r="Q587" i="2"/>
  <c r="S587" i="2"/>
  <c r="P87" i="2"/>
  <c r="R87" i="2"/>
  <c r="S965" i="2"/>
  <c r="W965" i="2"/>
  <c r="S1169" i="2"/>
  <c r="Q1169" i="2"/>
  <c r="Q1242" i="2"/>
  <c r="W1242" i="2"/>
  <c r="P516" i="2"/>
  <c r="V516" i="2"/>
  <c r="W516" i="2"/>
  <c r="P1287" i="2"/>
  <c r="R1287" i="2"/>
  <c r="P24" i="2"/>
  <c r="R24" i="2"/>
  <c r="W1245" i="2"/>
  <c r="P1245" i="2"/>
  <c r="R107" i="2"/>
  <c r="W107" i="2"/>
  <c r="S741" i="2"/>
  <c r="W741" i="2"/>
  <c r="P227" i="2"/>
  <c r="R227" i="2"/>
  <c r="W227" i="2"/>
  <c r="S603" i="2"/>
  <c r="W603" i="2"/>
  <c r="S594" i="2"/>
  <c r="W594" i="2"/>
  <c r="W69" i="2"/>
  <c r="R69" i="2"/>
  <c r="S158" i="2"/>
  <c r="W158" i="2"/>
  <c r="W371" i="2"/>
  <c r="S371" i="2"/>
  <c r="P1218" i="2"/>
  <c r="R1218" i="2"/>
  <c r="W1370" i="2"/>
  <c r="R1370" i="2"/>
  <c r="W745" i="2"/>
  <c r="P745" i="2"/>
  <c r="V745" i="2" s="1"/>
  <c r="R17" i="2"/>
  <c r="P17" i="2"/>
  <c r="W17" i="2"/>
  <c r="Q1139" i="2"/>
  <c r="S1139" i="2"/>
  <c r="S545" i="2"/>
  <c r="Q545" i="2"/>
  <c r="W545" i="2"/>
  <c r="R1005" i="2"/>
  <c r="W1005" i="2"/>
  <c r="Q946" i="2"/>
  <c r="V946" i="2" s="1"/>
  <c r="S946" i="2"/>
  <c r="W946" i="2"/>
  <c r="AE946" i="2" s="1"/>
  <c r="S1214" i="2"/>
  <c r="W1214" i="2"/>
  <c r="W223" i="2"/>
  <c r="R223" i="2"/>
  <c r="R645" i="2"/>
  <c r="W645" i="2"/>
  <c r="R70" i="2"/>
  <c r="W70" i="2"/>
  <c r="Z666" i="2"/>
  <c r="Q1045" i="2"/>
  <c r="V1045" i="2" s="1"/>
  <c r="W1139" i="2"/>
  <c r="W1052" i="2"/>
  <c r="S650" i="2"/>
  <c r="P877" i="2"/>
  <c r="T877" i="2" s="1"/>
  <c r="Z1328" i="2"/>
  <c r="Z1307" i="2"/>
  <c r="W975" i="2"/>
  <c r="R1363" i="2"/>
  <c r="W1287" i="2"/>
  <c r="W856" i="2"/>
  <c r="W921" i="2"/>
  <c r="W334" i="2"/>
  <c r="R1052" i="2"/>
  <c r="T1052" i="2" s="1"/>
  <c r="W27" i="2"/>
  <c r="AD27" i="2" s="1"/>
  <c r="S1200" i="2"/>
  <c r="W1200" i="2"/>
  <c r="R587" i="2"/>
  <c r="W903" i="2"/>
  <c r="AE903" i="2" s="1"/>
  <c r="R903" i="2"/>
  <c r="Q779" i="2"/>
  <c r="P1263" i="2"/>
  <c r="V1263" i="2"/>
  <c r="R1263" i="2"/>
  <c r="W1229" i="2"/>
  <c r="W587" i="2"/>
  <c r="Q310" i="2"/>
  <c r="R1270" i="2"/>
  <c r="W271" i="2"/>
  <c r="W564" i="2"/>
  <c r="Q20" i="2"/>
  <c r="W65" i="2"/>
  <c r="W638" i="2"/>
  <c r="R1337" i="2"/>
  <c r="W1337" i="2"/>
  <c r="P1337" i="2"/>
  <c r="S334" i="2"/>
  <c r="W853" i="2"/>
  <c r="AD853" i="2" s="1"/>
  <c r="R944" i="2"/>
  <c r="Q562" i="2"/>
  <c r="W779" i="2"/>
  <c r="S706" i="2"/>
  <c r="W990" i="2"/>
  <c r="AE990" i="2" s="1"/>
  <c r="W1156" i="2"/>
  <c r="S324" i="2"/>
  <c r="S639" i="2"/>
  <c r="P1182" i="2"/>
  <c r="P515" i="2"/>
  <c r="W589" i="2"/>
  <c r="W1298" i="2"/>
  <c r="W891" i="2"/>
  <c r="S187" i="2"/>
  <c r="P269" i="2"/>
  <c r="Q1281" i="2"/>
  <c r="T859" i="2"/>
  <c r="Q436" i="2"/>
  <c r="P795" i="2"/>
  <c r="P223" i="2"/>
  <c r="V223" i="2"/>
  <c r="S91" i="2"/>
  <c r="P383" i="2"/>
  <c r="V383" i="2"/>
  <c r="R41" i="2"/>
  <c r="T41" i="2" s="1"/>
  <c r="W513" i="2"/>
  <c r="R1156" i="2"/>
  <c r="Q1072" i="2"/>
  <c r="V1072" i="2" s="1"/>
  <c r="W214" i="2"/>
  <c r="Q28" i="2"/>
  <c r="W825" i="2"/>
  <c r="Q5" i="2"/>
  <c r="S163" i="2"/>
  <c r="R772" i="2"/>
  <c r="S1059" i="2"/>
  <c r="Q472" i="2"/>
  <c r="Q643" i="2"/>
  <c r="R104" i="2"/>
  <c r="Q912" i="2"/>
  <c r="W1016" i="2"/>
  <c r="R309" i="2"/>
  <c r="R199" i="2"/>
  <c r="S801" i="2"/>
  <c r="W1160" i="2"/>
  <c r="AE1160" i="2" s="1"/>
  <c r="P1282" i="2"/>
  <c r="V1282" i="2" s="1"/>
  <c r="R206" i="2"/>
  <c r="P393" i="2"/>
  <c r="Z1360" i="2"/>
  <c r="S222" i="2"/>
  <c r="S237" i="2"/>
  <c r="R1335" i="2"/>
  <c r="S2" i="2"/>
  <c r="R995" i="2"/>
  <c r="R442" i="2"/>
  <c r="Q1041" i="2"/>
  <c r="Q109" i="2"/>
  <c r="Z821" i="2"/>
  <c r="R1199" i="2"/>
  <c r="T1199" i="2" s="1"/>
  <c r="S335" i="2"/>
  <c r="R672" i="2"/>
  <c r="Q684" i="2"/>
  <c r="P1196" i="2"/>
  <c r="Q949" i="2"/>
  <c r="P801" i="2"/>
  <c r="Z623" i="2"/>
  <c r="Q1197" i="2"/>
  <c r="S1033" i="2"/>
  <c r="S1171" i="2"/>
  <c r="S570" i="2"/>
  <c r="U570" i="2"/>
  <c r="R465" i="2"/>
  <c r="S225" i="2"/>
  <c r="P654" i="2"/>
  <c r="P1347" i="2"/>
  <c r="T1347" i="2"/>
  <c r="Q1043" i="2"/>
  <c r="P367" i="2"/>
  <c r="T367" i="2" s="1"/>
  <c r="P42" i="2"/>
  <c r="R66" i="2"/>
  <c r="T1275" i="2"/>
  <c r="S304" i="2"/>
  <c r="P323" i="2"/>
  <c r="R657" i="2"/>
  <c r="R322" i="2"/>
  <c r="S338" i="2"/>
  <c r="R957" i="2"/>
  <c r="Q501" i="2"/>
  <c r="P796" i="2"/>
  <c r="R668" i="2"/>
  <c r="P668" i="2"/>
  <c r="Q390" i="2"/>
  <c r="S390" i="2"/>
  <c r="S701" i="2"/>
  <c r="U701" i="2"/>
  <c r="S244" i="2"/>
  <c r="P152" i="2"/>
  <c r="P919" i="2"/>
  <c r="Q981" i="2"/>
  <c r="W423" i="2"/>
  <c r="R1319" i="2"/>
  <c r="S748" i="2"/>
  <c r="R508" i="2"/>
  <c r="Q345" i="2"/>
  <c r="P873" i="2"/>
  <c r="P469" i="2"/>
  <c r="Q768" i="2"/>
  <c r="Q776" i="2"/>
  <c r="V776" i="2" s="1"/>
  <c r="R108" i="2"/>
  <c r="S502" i="2"/>
  <c r="U502" i="2" s="1"/>
  <c r="P357" i="2"/>
  <c r="R683" i="2"/>
  <c r="R202" i="2"/>
  <c r="Q263" i="2"/>
  <c r="V263" i="2" s="1"/>
  <c r="S574" i="2"/>
  <c r="P836" i="2"/>
  <c r="P644" i="2"/>
  <c r="W247" i="2"/>
  <c r="AD247" i="2" s="1"/>
  <c r="R914" i="2"/>
  <c r="R325" i="2"/>
  <c r="R950" i="2"/>
  <c r="Q198" i="2"/>
  <c r="V198" i="2" s="1"/>
  <c r="R966" i="2"/>
  <c r="P848" i="2"/>
  <c r="W1068" i="2"/>
  <c r="P702" i="2"/>
  <c r="T702" i="2" s="1"/>
  <c r="Q546" i="2"/>
  <c r="R448" i="2"/>
  <c r="W1129" i="2"/>
  <c r="R1206" i="2"/>
  <c r="Q958" i="2"/>
  <c r="V958" i="2" s="1"/>
  <c r="Q475" i="2"/>
  <c r="R1103" i="2"/>
  <c r="S122" i="2"/>
  <c r="P196" i="2"/>
  <c r="T196" i="2" s="1"/>
  <c r="W1237" i="2"/>
  <c r="W1175" i="2"/>
  <c r="R726" i="2"/>
  <c r="T726" i="2" s="1"/>
  <c r="Q675" i="2"/>
  <c r="R180" i="2"/>
  <c r="T180" i="2"/>
  <c r="Q614" i="2"/>
  <c r="R1324" i="2"/>
  <c r="T1324" i="2" s="1"/>
  <c r="Q931" i="2"/>
  <c r="P86" i="2"/>
  <c r="P592" i="2"/>
  <c r="R1044" i="2"/>
  <c r="P1342" i="2"/>
  <c r="Q859" i="2"/>
  <c r="V859" i="2" s="1"/>
  <c r="R1106" i="2"/>
  <c r="T1106" i="2" s="1"/>
  <c r="Q1190" i="2"/>
  <c r="S1037" i="2"/>
  <c r="R1254" i="2"/>
  <c r="S193" i="2"/>
  <c r="W1359" i="2"/>
  <c r="T722" i="2"/>
  <c r="U223" i="2"/>
  <c r="Z806" i="2"/>
  <c r="Z1101" i="2"/>
  <c r="Z869" i="2"/>
  <c r="Z401" i="2"/>
  <c r="Q124" i="2"/>
  <c r="Q240" i="2"/>
  <c r="W1056" i="2"/>
  <c r="R1150" i="2"/>
  <c r="Q462" i="2"/>
  <c r="Q580" i="2"/>
  <c r="R455" i="2"/>
  <c r="Q854" i="2"/>
  <c r="R1333" i="2"/>
  <c r="W882" i="2"/>
  <c r="R906" i="2"/>
  <c r="P26" i="2"/>
  <c r="R597" i="2"/>
  <c r="Q434" i="2"/>
  <c r="V434" i="2"/>
  <c r="R435" i="2"/>
  <c r="Q422" i="2"/>
  <c r="V422" i="2" s="1"/>
  <c r="P573" i="2"/>
  <c r="W57" i="2"/>
  <c r="R936" i="2"/>
  <c r="S784" i="2"/>
  <c r="P406" i="2"/>
  <c r="S264" i="2"/>
  <c r="P987" i="2"/>
  <c r="S542" i="2"/>
  <c r="P102" i="2"/>
  <c r="P170" i="2"/>
  <c r="R823" i="2"/>
  <c r="Q171" i="2"/>
  <c r="P534" i="2"/>
  <c r="S92" i="2"/>
  <c r="W939" i="2"/>
  <c r="P924" i="2"/>
  <c r="P331" i="2"/>
  <c r="T331" i="2"/>
  <c r="P121" i="2"/>
  <c r="P514" i="2"/>
  <c r="P989" i="2"/>
  <c r="Q828" i="2"/>
  <c r="S962" i="2"/>
  <c r="Q1258" i="2"/>
  <c r="V1258" i="2" s="1"/>
  <c r="S951" i="2"/>
  <c r="R749" i="2"/>
  <c r="S1225" i="2"/>
  <c r="U1225" i="2"/>
  <c r="R1060" i="2"/>
  <c r="W97" i="2"/>
  <c r="P203" i="2"/>
  <c r="V203" i="2"/>
  <c r="S3" i="2"/>
  <c r="R1181" i="2"/>
  <c r="S979" i="2"/>
  <c r="S1126" i="2"/>
  <c r="R1281" i="2"/>
  <c r="W1130" i="2"/>
  <c r="W762" i="2"/>
  <c r="Q1184" i="2"/>
  <c r="S1323" i="2"/>
  <c r="W310" i="2"/>
  <c r="W650" i="2"/>
  <c r="Q1227" i="2"/>
  <c r="W821" i="2"/>
  <c r="W1094" i="2"/>
  <c r="W1148" i="2"/>
  <c r="Q295" i="2"/>
  <c r="W208" i="2"/>
  <c r="P15" i="2"/>
  <c r="W220" i="2"/>
  <c r="P368" i="2"/>
  <c r="T368" i="2" s="1"/>
  <c r="R690" i="2"/>
  <c r="Q409" i="2"/>
  <c r="V409" i="2" s="1"/>
  <c r="R361" i="2"/>
  <c r="T361" i="2" s="1"/>
  <c r="P871" i="2"/>
  <c r="Q934" i="2"/>
  <c r="V934" i="2" s="1"/>
  <c r="P1229" i="2"/>
  <c r="S555" i="2"/>
  <c r="U555" i="2"/>
  <c r="P1231" i="2"/>
  <c r="R1346" i="2"/>
  <c r="Q1117" i="2"/>
  <c r="R881" i="2"/>
  <c r="P1072" i="2"/>
  <c r="W724" i="2"/>
  <c r="Q787" i="2"/>
  <c r="V787" i="2"/>
  <c r="R717" i="2"/>
  <c r="P560" i="2"/>
  <c r="Q50" i="2"/>
  <c r="W578" i="2"/>
  <c r="AD578" i="2" s="1"/>
  <c r="W25" i="2"/>
  <c r="W411" i="2"/>
  <c r="R1360" i="2"/>
  <c r="Q446" i="2"/>
  <c r="Q1123" i="2"/>
  <c r="V1123" i="2" s="1"/>
  <c r="Q818" i="2"/>
  <c r="P125" i="2"/>
  <c r="Q739" i="2"/>
  <c r="R272" i="2"/>
  <c r="P1239" i="2"/>
  <c r="R621" i="2"/>
  <c r="Q61" i="2"/>
  <c r="S126" i="2"/>
  <c r="S811" i="2"/>
  <c r="Z914" i="2"/>
  <c r="Z1212" i="2"/>
  <c r="V555" i="2"/>
  <c r="T747" i="2"/>
  <c r="Z811" i="2"/>
  <c r="Z275" i="2"/>
  <c r="Z693" i="2"/>
  <c r="Z1099" i="2"/>
  <c r="Z98" i="2"/>
  <c r="Z931" i="2"/>
  <c r="Z1022" i="2"/>
  <c r="Z1295" i="2"/>
  <c r="Z176" i="2"/>
  <c r="S52" i="2"/>
  <c r="Z1181" i="2"/>
  <c r="Z1333" i="2"/>
  <c r="Z1102" i="2"/>
  <c r="U239" i="2"/>
  <c r="W1190" i="2"/>
  <c r="S240" i="2"/>
  <c r="P202" i="2"/>
  <c r="Z1269" i="2"/>
  <c r="Z872" i="2"/>
  <c r="Z40" i="2"/>
  <c r="Z336" i="2"/>
  <c r="S1123" i="2"/>
  <c r="U993" i="2"/>
  <c r="Z775" i="2"/>
  <c r="Z1258" i="2"/>
  <c r="T706" i="2"/>
  <c r="R836" i="2"/>
  <c r="W958" i="2"/>
  <c r="U78" i="2"/>
  <c r="Z438" i="2"/>
  <c r="Z819" i="2"/>
  <c r="P1018" i="2"/>
  <c r="S947" i="2"/>
  <c r="Q631" i="2"/>
  <c r="P381" i="2"/>
  <c r="T381" i="2" s="1"/>
  <c r="Q1271" i="2"/>
  <c r="Z656" i="2"/>
  <c r="Z571" i="2"/>
  <c r="Z100" i="2"/>
  <c r="P139" i="2"/>
  <c r="R42" i="2"/>
  <c r="R145" i="2"/>
  <c r="T145" i="2"/>
  <c r="Z714" i="2"/>
  <c r="Z364" i="2"/>
  <c r="Z759" i="2"/>
  <c r="Z867" i="2"/>
  <c r="Z627" i="2"/>
  <c r="U1304" i="2"/>
  <c r="Z1192" i="2"/>
  <c r="T1371" i="2"/>
  <c r="Z1319" i="2"/>
  <c r="Z868" i="2"/>
  <c r="Z60" i="2"/>
  <c r="Z1207" i="2"/>
  <c r="Z255" i="2"/>
  <c r="Z618" i="2"/>
  <c r="Z1142" i="2"/>
  <c r="Z921" i="2"/>
  <c r="Z497" i="2"/>
  <c r="Z734" i="2"/>
  <c r="Z527" i="2"/>
  <c r="Z1285" i="2"/>
  <c r="Z177" i="2"/>
  <c r="Z449" i="2"/>
  <c r="P563" i="2"/>
  <c r="R563" i="2"/>
  <c r="W563" i="2"/>
  <c r="Q379" i="2"/>
  <c r="S379" i="2"/>
  <c r="P362" i="2"/>
  <c r="R362" i="2"/>
  <c r="P276" i="2"/>
  <c r="R276" i="2"/>
  <c r="W547" i="2"/>
  <c r="S547" i="2"/>
  <c r="S809" i="2"/>
  <c r="W809" i="2"/>
  <c r="AD809" i="2" s="1"/>
  <c r="Q809" i="2"/>
  <c r="U809" i="2" s="1"/>
  <c r="R751" i="2"/>
  <c r="P751" i="2"/>
  <c r="W822" i="2"/>
  <c r="Q822" i="2"/>
  <c r="V822" i="2" s="1"/>
  <c r="S822" i="2"/>
  <c r="S1088" i="2"/>
  <c r="Q1088" i="2"/>
  <c r="W1088" i="2"/>
  <c r="P932" i="2"/>
  <c r="R932" i="2"/>
  <c r="Q1112" i="2"/>
  <c r="S1112" i="2"/>
  <c r="S834" i="2"/>
  <c r="Q834" i="2"/>
  <c r="W834" i="2"/>
  <c r="S971" i="2"/>
  <c r="W971" i="2"/>
  <c r="P1293" i="2"/>
  <c r="R1293" i="2"/>
  <c r="Q865" i="2"/>
  <c r="V865" i="2" s="1"/>
  <c r="S865" i="2"/>
  <c r="W865" i="2"/>
  <c r="S283" i="2"/>
  <c r="W283" i="2"/>
  <c r="R300" i="2"/>
  <c r="P300" i="2"/>
  <c r="T300" i="2" s="1"/>
  <c r="S247" i="2"/>
  <c r="Q247" i="2"/>
  <c r="Q575" i="2"/>
  <c r="S575" i="2"/>
  <c r="U575" i="2" s="1"/>
  <c r="W575" i="2"/>
  <c r="AD575" i="2" s="1"/>
  <c r="R674" i="2"/>
  <c r="P674" i="2"/>
  <c r="S816" i="2"/>
  <c r="W816" i="2"/>
  <c r="AE816" i="2" s="1"/>
  <c r="Q816" i="2"/>
  <c r="R313" i="2"/>
  <c r="P313" i="2"/>
  <c r="W864" i="2"/>
  <c r="Q864" i="2"/>
  <c r="S864" i="2"/>
  <c r="P60" i="2"/>
  <c r="T60" i="2" s="1"/>
  <c r="R60" i="2"/>
  <c r="W286" i="2"/>
  <c r="S286" i="2"/>
  <c r="Q884" i="2"/>
  <c r="W884" i="2"/>
  <c r="S884" i="2"/>
  <c r="P845" i="2"/>
  <c r="S1085" i="2"/>
  <c r="W636" i="2"/>
  <c r="R584" i="2"/>
  <c r="W1379" i="2"/>
  <c r="P1379" i="2"/>
  <c r="V1379" i="2" s="1"/>
  <c r="P1155" i="2"/>
  <c r="R1155" i="2"/>
  <c r="R1244" i="2"/>
  <c r="P1244" i="2"/>
  <c r="T1244" i="2" s="1"/>
  <c r="W988" i="2"/>
  <c r="AE988" i="2" s="1"/>
  <c r="Q988" i="2"/>
  <c r="S988" i="2"/>
  <c r="P926" i="2"/>
  <c r="R926" i="2"/>
  <c r="Z1051" i="2"/>
  <c r="S266" i="2"/>
  <c r="R661" i="2"/>
  <c r="Q323" i="2"/>
  <c r="R330" i="2"/>
  <c r="S768" i="2"/>
  <c r="W768" i="2"/>
  <c r="Q636" i="2"/>
  <c r="S636" i="2"/>
  <c r="R443" i="2"/>
  <c r="T443" i="2" s="1"/>
  <c r="P443" i="2"/>
  <c r="W356" i="2"/>
  <c r="S356" i="2"/>
  <c r="Q356" i="2"/>
  <c r="V356" i="2" s="1"/>
  <c r="P500" i="2"/>
  <c r="R500" i="2"/>
  <c r="S776" i="2"/>
  <c r="W776" i="2"/>
  <c r="R1140" i="2"/>
  <c r="P1140" i="2"/>
  <c r="R1233" i="2"/>
  <c r="W1233" i="2"/>
  <c r="AD1233" i="2" s="1"/>
  <c r="P1233" i="2"/>
  <c r="R1349" i="2"/>
  <c r="P1349" i="2"/>
  <c r="W737" i="2"/>
  <c r="Q737" i="2"/>
  <c r="S737" i="2"/>
  <c r="P200" i="2"/>
  <c r="R200" i="2"/>
  <c r="W104" i="2"/>
  <c r="Q1059" i="2"/>
  <c r="V8" i="2"/>
  <c r="W9" i="2"/>
  <c r="AE9" i="2" s="1"/>
  <c r="R9" i="2"/>
  <c r="P9" i="2"/>
  <c r="Q609" i="2"/>
  <c r="S609" i="2"/>
  <c r="P1269" i="2"/>
  <c r="W1269" i="2"/>
  <c r="R1269" i="2"/>
  <c r="S535" i="2"/>
  <c r="W535" i="2"/>
  <c r="S1268" i="2"/>
  <c r="Q1268" i="2"/>
  <c r="W1268" i="2"/>
  <c r="AE1268" i="2" s="1"/>
  <c r="W451" i="2"/>
  <c r="Q451" i="2"/>
  <c r="S451" i="2"/>
  <c r="R357" i="2"/>
  <c r="T357" i="2" s="1"/>
  <c r="W263" i="2"/>
  <c r="S263" i="2"/>
  <c r="S643" i="2"/>
  <c r="U643" i="2" s="1"/>
  <c r="P104" i="2"/>
  <c r="Q716" i="2"/>
  <c r="S716" i="2"/>
  <c r="P511" i="2"/>
  <c r="R511" i="2"/>
  <c r="W511" i="2"/>
  <c r="W1140" i="2"/>
  <c r="R1379" i="2"/>
  <c r="Q1160" i="2"/>
  <c r="S758" i="2"/>
  <c r="Q758" i="2"/>
  <c r="U758" i="2" s="1"/>
  <c r="S977" i="2"/>
  <c r="U977" i="2" s="1"/>
  <c r="Q977" i="2"/>
  <c r="W977" i="2"/>
  <c r="S1192" i="2"/>
  <c r="U1192" i="2" s="1"/>
  <c r="W1192" i="2"/>
  <c r="AE1192" i="2" s="1"/>
  <c r="Q1192" i="2"/>
  <c r="S912" i="2"/>
  <c r="S520" i="2"/>
  <c r="Q520" i="2"/>
  <c r="V520" i="2" s="1"/>
  <c r="W520" i="2"/>
  <c r="R183" i="2"/>
  <c r="P183" i="2"/>
  <c r="W502" i="2"/>
  <c r="W1112" i="2"/>
  <c r="R393" i="2"/>
  <c r="P108" i="2"/>
  <c r="S585" i="2"/>
  <c r="Q585" i="2"/>
  <c r="Q441" i="2"/>
  <c r="W441" i="2"/>
  <c r="AE441" i="2" s="1"/>
  <c r="S441" i="2"/>
  <c r="R1159" i="2"/>
  <c r="P1159" i="2"/>
  <c r="Q502" i="2"/>
  <c r="V502" i="2" s="1"/>
  <c r="U800" i="2"/>
  <c r="R10" i="2"/>
  <c r="Z661" i="2"/>
  <c r="Z1083" i="2"/>
  <c r="Z672" i="2"/>
  <c r="R852" i="2"/>
  <c r="P852" i="2"/>
  <c r="W850" i="2"/>
  <c r="Q850" i="2"/>
  <c r="S850" i="2"/>
  <c r="P817" i="2"/>
  <c r="R817" i="2"/>
  <c r="R1067" i="2"/>
  <c r="T1067" i="2" s="1"/>
  <c r="P1067" i="2"/>
  <c r="W1356" i="2"/>
  <c r="Q1356" i="2"/>
  <c r="S1356" i="2"/>
  <c r="U1356" i="2" s="1"/>
  <c r="R493" i="2"/>
  <c r="W493" i="2"/>
  <c r="Q714" i="2"/>
  <c r="W714" i="2"/>
  <c r="S714" i="2"/>
  <c r="Q51" i="2"/>
  <c r="S51" i="2"/>
  <c r="W51" i="2"/>
  <c r="S32" i="2"/>
  <c r="U32" i="2" s="1"/>
  <c r="W32" i="2"/>
  <c r="R1217" i="2"/>
  <c r="P1217" i="2"/>
  <c r="P1299" i="2"/>
  <c r="R1299" i="2"/>
  <c r="W1299" i="2"/>
  <c r="Q782" i="2"/>
  <c r="V782" i="2" s="1"/>
  <c r="W782" i="2"/>
  <c r="AD782" i="2" s="1"/>
  <c r="S523" i="2"/>
  <c r="Q523" i="2"/>
  <c r="V523" i="2"/>
  <c r="W523" i="2"/>
  <c r="AE523" i="2" s="1"/>
  <c r="S100" i="2"/>
  <c r="Q100" i="2"/>
  <c r="P175" i="2"/>
  <c r="W175" i="2"/>
  <c r="W449" i="2"/>
  <c r="Q449" i="2"/>
  <c r="V449" i="2" s="1"/>
  <c r="W20" i="2"/>
  <c r="P20" i="2"/>
  <c r="T20" i="2"/>
  <c r="W973" i="2"/>
  <c r="AE973" i="2" s="1"/>
  <c r="S973" i="2"/>
  <c r="U973" i="2"/>
  <c r="W754" i="2"/>
  <c r="AE754" i="2" s="1"/>
  <c r="R754" i="2"/>
  <c r="T754" i="2" s="1"/>
  <c r="Q1149" i="2"/>
  <c r="S1149" i="2"/>
  <c r="W1149" i="2"/>
  <c r="S1224" i="2"/>
  <c r="W1224" i="2"/>
  <c r="Q1224" i="2"/>
  <c r="Q925" i="2"/>
  <c r="W925" i="2"/>
  <c r="Q1168" i="2"/>
  <c r="S1168" i="2"/>
  <c r="W1168" i="2"/>
  <c r="AD1168" i="2" s="1"/>
  <c r="W1284" i="2"/>
  <c r="Q1284" i="2"/>
  <c r="S1284" i="2"/>
  <c r="Q1029" i="2"/>
  <c r="V1029" i="2" s="1"/>
  <c r="Q793" i="2"/>
  <c r="V793" i="2"/>
  <c r="P464" i="2"/>
  <c r="Q290" i="2"/>
  <c r="S360" i="2"/>
  <c r="P955" i="2"/>
  <c r="R1282" i="2"/>
  <c r="Q1302" i="2"/>
  <c r="W384" i="2"/>
  <c r="Q384" i="2"/>
  <c r="V384" i="2" s="1"/>
  <c r="R387" i="2"/>
  <c r="Q1114" i="2"/>
  <c r="S1114" i="2"/>
  <c r="Q1075" i="2"/>
  <c r="V1075" i="2"/>
  <c r="W1075" i="2"/>
  <c r="P505" i="2"/>
  <c r="R505" i="2"/>
  <c r="S869" i="2"/>
  <c r="W869" i="2"/>
  <c r="Q869" i="2"/>
  <c r="W1015" i="2"/>
  <c r="W84" i="2"/>
  <c r="P742" i="2"/>
  <c r="R742" i="2"/>
  <c r="S1066" i="2"/>
  <c r="W434" i="2"/>
  <c r="S422" i="2"/>
  <c r="Q1359" i="2"/>
  <c r="S550" i="2"/>
  <c r="W550" i="2"/>
  <c r="P201" i="2"/>
  <c r="R201" i="2"/>
  <c r="Q1265" i="2"/>
  <c r="U1265" i="2"/>
  <c r="W1265" i="2"/>
  <c r="R1207" i="2"/>
  <c r="P1207" i="2"/>
  <c r="P811" i="2"/>
  <c r="R811" i="2"/>
  <c r="R1007" i="2"/>
  <c r="P1007" i="2"/>
  <c r="W866" i="2"/>
  <c r="Q866" i="2"/>
  <c r="S596" i="2"/>
  <c r="W596" i="2"/>
  <c r="Q596" i="2"/>
  <c r="V596" i="2" s="1"/>
  <c r="S1190" i="2"/>
  <c r="S931" i="2"/>
  <c r="U931" i="2" s="1"/>
  <c r="P966" i="2"/>
  <c r="R121" i="2"/>
  <c r="S580" i="2"/>
  <c r="U580" i="2" s="1"/>
  <c r="Q122" i="2"/>
  <c r="P726" i="2"/>
  <c r="W360" i="2"/>
  <c r="AE360" i="2" s="1"/>
  <c r="W295" i="2"/>
  <c r="S434" i="2"/>
  <c r="W542" i="2"/>
  <c r="W92" i="2"/>
  <c r="R170" i="2"/>
  <c r="T170" i="2" s="1"/>
  <c r="Q784" i="2"/>
  <c r="P1254" i="2"/>
  <c r="V1254" i="2" s="1"/>
  <c r="S295" i="2"/>
  <c r="R987" i="2"/>
  <c r="S934" i="2"/>
  <c r="Q979" i="2"/>
  <c r="U979" i="2" s="1"/>
  <c r="Q32" i="2"/>
  <c r="P493" i="2"/>
  <c r="W1302" i="2"/>
  <c r="R1342" i="2"/>
  <c r="R406" i="2"/>
  <c r="P1150" i="2"/>
  <c r="P455" i="2"/>
  <c r="R64" i="2"/>
  <c r="T64" i="2" s="1"/>
  <c r="P64" i="2"/>
  <c r="P277" i="2"/>
  <c r="R277" i="2"/>
  <c r="R924" i="2"/>
  <c r="P906" i="2"/>
  <c r="R1338" i="2"/>
  <c r="P1338" i="2"/>
  <c r="Q939" i="2"/>
  <c r="S939" i="2"/>
  <c r="S351" i="2"/>
  <c r="W351" i="2"/>
  <c r="Q351" i="2"/>
  <c r="V351" i="2" s="1"/>
  <c r="Q30" i="2"/>
  <c r="S30" i="2"/>
  <c r="W30" i="2"/>
  <c r="R791" i="2"/>
  <c r="T791" i="2" s="1"/>
  <c r="P791" i="2"/>
  <c r="R573" i="2"/>
  <c r="S1258" i="2"/>
  <c r="P749" i="2"/>
  <c r="Q264" i="2"/>
  <c r="V264" i="2" s="1"/>
  <c r="P1346" i="2"/>
  <c r="S210" i="2"/>
  <c r="Q210" i="2"/>
  <c r="W210" i="2"/>
  <c r="P380" i="2"/>
  <c r="R380" i="2"/>
  <c r="S1266" i="2"/>
  <c r="U1266" i="2" s="1"/>
  <c r="W1266" i="2"/>
  <c r="W14" i="2"/>
  <c r="S14" i="2"/>
  <c r="Q14" i="2"/>
  <c r="V14" i="2" s="1"/>
  <c r="Q176" i="2"/>
  <c r="S176" i="2"/>
  <c r="U176" i="2" s="1"/>
  <c r="W176" i="2"/>
  <c r="Q1102" i="2"/>
  <c r="W1102" i="2"/>
  <c r="Q97" i="2"/>
  <c r="V97" i="2" s="1"/>
  <c r="S97" i="2"/>
  <c r="W580" i="2"/>
  <c r="S1237" i="2"/>
  <c r="S925" i="2"/>
  <c r="W1225" i="2"/>
  <c r="W1227" i="2"/>
  <c r="S1075" i="2"/>
  <c r="S449" i="2"/>
  <c r="P936" i="2"/>
  <c r="Q1266" i="2"/>
  <c r="P435" i="2"/>
  <c r="Q1068" i="2"/>
  <c r="V1068" i="2" s="1"/>
  <c r="W1037" i="2"/>
  <c r="Q1037" i="2"/>
  <c r="R1132" i="2"/>
  <c r="P1132" i="2"/>
  <c r="R941" i="2"/>
  <c r="P941" i="2"/>
  <c r="S933" i="2"/>
  <c r="W933" i="2"/>
  <c r="P472" i="2"/>
  <c r="T472" i="2" s="1"/>
  <c r="R472" i="2"/>
  <c r="R848" i="2"/>
  <c r="W422" i="2"/>
  <c r="Z188" i="2"/>
  <c r="R366" i="2"/>
  <c r="W264" i="2"/>
  <c r="S675" i="2"/>
  <c r="S762" i="2"/>
  <c r="U762" i="2" s="1"/>
  <c r="R592" i="2"/>
  <c r="W962" i="2"/>
  <c r="R989" i="2"/>
  <c r="W198" i="2"/>
  <c r="W828" i="2"/>
  <c r="S1227" i="2"/>
  <c r="S782" i="2"/>
  <c r="W951" i="2"/>
  <c r="P717" i="2"/>
  <c r="P1103" i="2"/>
  <c r="V1368" i="2"/>
  <c r="W162" i="2"/>
  <c r="S162" i="2"/>
  <c r="Q162" i="2"/>
  <c r="W942" i="2"/>
  <c r="S942" i="2"/>
  <c r="S438" i="2"/>
  <c r="Q438" i="2"/>
  <c r="V438" i="2"/>
  <c r="S854" i="2"/>
  <c r="W854" i="2"/>
  <c r="Q312" i="2"/>
  <c r="S312" i="2"/>
  <c r="Q1345" i="2"/>
  <c r="S1345" i="2"/>
  <c r="W1345" i="2"/>
  <c r="R845" i="2"/>
  <c r="R1059" i="2"/>
  <c r="T1059" i="2" s="1"/>
  <c r="P1059" i="2"/>
  <c r="P1060" i="2"/>
  <c r="T1060" i="2"/>
  <c r="S866" i="2"/>
  <c r="Q1129" i="2"/>
  <c r="U1129" i="2" s="1"/>
  <c r="W784" i="2"/>
  <c r="W675" i="2"/>
  <c r="W1258" i="2"/>
  <c r="W122" i="2"/>
  <c r="R534" i="2"/>
  <c r="Q550" i="2"/>
  <c r="P823" i="2"/>
  <c r="T823" i="2" s="1"/>
  <c r="Q762" i="2"/>
  <c r="Q1237" i="2"/>
  <c r="V1237" i="2" s="1"/>
  <c r="W193" i="2"/>
  <c r="AD193" i="2" s="1"/>
  <c r="R368" i="2"/>
  <c r="S198" i="2"/>
  <c r="R175" i="2"/>
  <c r="S828" i="2"/>
  <c r="U1369" i="2"/>
  <c r="S546" i="2"/>
  <c r="U546" i="2"/>
  <c r="R203" i="2"/>
  <c r="R15" i="2"/>
  <c r="T15" i="2" s="1"/>
  <c r="Q942" i="2"/>
  <c r="V942" i="2"/>
  <c r="P1181" i="2"/>
  <c r="S297" i="2"/>
  <c r="Z883" i="2"/>
  <c r="Z576" i="2"/>
  <c r="Z225" i="2"/>
  <c r="Z762" i="2"/>
  <c r="U1107" i="2"/>
  <c r="Z937" i="2"/>
  <c r="Z715" i="2"/>
  <c r="Z1227" i="2"/>
  <c r="Z676" i="2"/>
  <c r="Z1092" i="2"/>
  <c r="R137" i="2"/>
  <c r="Q128" i="2"/>
  <c r="R150" i="2"/>
  <c r="P150" i="2"/>
  <c r="R36" i="2"/>
  <c r="Z838" i="2"/>
  <c r="Z339" i="2"/>
  <c r="Z639" i="2"/>
  <c r="U373" i="2"/>
  <c r="Z1233" i="2"/>
  <c r="Z1000" i="2"/>
  <c r="U1276" i="2"/>
  <c r="Z1174" i="2"/>
  <c r="T1032" i="2"/>
  <c r="V1120" i="2"/>
  <c r="Z1004" i="2"/>
  <c r="Z271" i="2"/>
  <c r="Z799" i="2"/>
  <c r="Z1365" i="2"/>
  <c r="Z930" i="2"/>
  <c r="Z606" i="2"/>
  <c r="Z1342" i="2"/>
  <c r="Z256" i="2"/>
  <c r="Z1093" i="2"/>
  <c r="Z1216" i="2"/>
  <c r="Z773" i="2"/>
  <c r="Z1221" i="2"/>
  <c r="Z1116" i="2"/>
  <c r="Z450" i="2"/>
  <c r="Z982" i="2"/>
  <c r="Z584" i="2"/>
  <c r="Z728" i="2"/>
  <c r="Z543" i="2"/>
  <c r="Z526" i="2"/>
  <c r="P130" i="2"/>
  <c r="Z279" i="2"/>
  <c r="R130" i="2"/>
  <c r="Q445" i="2"/>
  <c r="Q400" i="2"/>
  <c r="R139" i="2"/>
  <c r="R125" i="2"/>
  <c r="Q143" i="2"/>
  <c r="U143" i="2" s="1"/>
  <c r="Z1170" i="2"/>
  <c r="Z77" i="2"/>
  <c r="U1270" i="2"/>
  <c r="Z724" i="2"/>
  <c r="U1211" i="2"/>
  <c r="Z660" i="2"/>
  <c r="Z1109" i="2"/>
  <c r="Z835" i="2"/>
  <c r="Z1358" i="2"/>
  <c r="Z521" i="2"/>
  <c r="Z1338" i="2"/>
  <c r="Z15" i="2"/>
  <c r="Z1247" i="2"/>
  <c r="Z992" i="2"/>
  <c r="Z1249" i="2"/>
  <c r="Z767" i="2"/>
  <c r="Z843" i="2"/>
  <c r="Z580" i="2"/>
  <c r="Z1242" i="2"/>
  <c r="Z1153" i="2"/>
  <c r="R1031" i="2"/>
  <c r="Q706" i="2"/>
  <c r="V706" i="2"/>
  <c r="Z1183" i="2"/>
  <c r="Z723" i="2"/>
  <c r="Z922" i="2"/>
  <c r="Z523" i="2"/>
  <c r="Z238" i="2"/>
  <c r="Z1341" i="2"/>
  <c r="Z1037" i="2"/>
  <c r="Z85" i="2"/>
  <c r="Z162" i="2"/>
  <c r="Q52" i="2"/>
  <c r="P972" i="2"/>
  <c r="Q414" i="2"/>
  <c r="S149" i="2"/>
  <c r="P607" i="2"/>
  <c r="T607" i="2"/>
  <c r="R685" i="2"/>
  <c r="S278" i="2"/>
  <c r="P705" i="2"/>
  <c r="P1352" i="2"/>
  <c r="S329" i="2"/>
  <c r="P1118" i="2"/>
  <c r="S34" i="2"/>
  <c r="Q667" i="2"/>
  <c r="P468" i="2"/>
  <c r="S144" i="2"/>
  <c r="U144" i="2" s="1"/>
  <c r="R262" i="2"/>
  <c r="R160" i="2"/>
  <c r="P494" i="2"/>
  <c r="S197" i="2"/>
  <c r="Q126" i="2"/>
  <c r="P1321" i="2"/>
  <c r="P166" i="2"/>
  <c r="T166" i="2" s="1"/>
  <c r="Q165" i="2"/>
  <c r="P270" i="2"/>
  <c r="Q1104" i="2"/>
  <c r="P590" i="2"/>
  <c r="P432" i="2"/>
  <c r="T432" i="2" s="1"/>
  <c r="Q46" i="2"/>
  <c r="Q352" i="2"/>
  <c r="U352" i="2"/>
  <c r="Q1087" i="2"/>
  <c r="R760" i="2"/>
  <c r="Q1096" i="2"/>
  <c r="U1096" i="2"/>
  <c r="Q569" i="2"/>
  <c r="R320" i="2"/>
  <c r="P253" i="2"/>
  <c r="Q184" i="2"/>
  <c r="R457" i="2"/>
  <c r="T457" i="2"/>
  <c r="Q1167" i="2"/>
  <c r="P205" i="2"/>
  <c r="Q53" i="2"/>
  <c r="R961" i="2"/>
  <c r="T961" i="2" s="1"/>
  <c r="Q317" i="2"/>
  <c r="P1235" i="2"/>
  <c r="Q1034" i="2"/>
  <c r="V1034" i="2" s="1"/>
  <c r="Q1152" i="2"/>
  <c r="P1344" i="2"/>
  <c r="S608" i="2"/>
  <c r="P887" i="2"/>
  <c r="P1201" i="2"/>
  <c r="Q228" i="2"/>
  <c r="R337" i="2"/>
  <c r="P1213" i="2"/>
  <c r="Q915" i="2"/>
  <c r="P7" i="2"/>
  <c r="Q33" i="2"/>
  <c r="U33" i="2"/>
  <c r="P285" i="2"/>
  <c r="Q1144" i="2"/>
  <c r="R568" i="2"/>
  <c r="T568" i="2" s="1"/>
  <c r="Q832" i="2"/>
  <c r="Q63" i="2"/>
  <c r="Q1291" i="2"/>
  <c r="Q876" i="2"/>
  <c r="R43" i="2"/>
  <c r="T43" i="2" s="1"/>
  <c r="Q391" i="2"/>
  <c r="P467" i="2"/>
  <c r="T467" i="2" s="1"/>
  <c r="P610" i="2"/>
  <c r="T610" i="2" s="1"/>
  <c r="Q901" i="2"/>
  <c r="P586" i="2"/>
  <c r="T586" i="2"/>
  <c r="Q729" i="2"/>
  <c r="S282" i="2"/>
  <c r="R602" i="2"/>
  <c r="Q1006" i="2"/>
  <c r="P1057" i="2"/>
  <c r="P1026" i="2"/>
  <c r="P599" i="2"/>
  <c r="T599" i="2" s="1"/>
  <c r="R1230" i="2"/>
  <c r="P1108" i="2"/>
  <c r="P115" i="2"/>
  <c r="T115" i="2" s="1"/>
  <c r="R1077" i="2"/>
  <c r="R1141" i="2"/>
  <c r="P195" i="2"/>
  <c r="T195" i="2" s="1"/>
  <c r="S1146" i="2"/>
  <c r="P1131" i="2"/>
  <c r="R1073" i="2"/>
  <c r="Q874" i="2"/>
  <c r="R581" i="2"/>
  <c r="W137" i="2"/>
  <c r="S136" i="2"/>
  <c r="S135" i="2"/>
  <c r="R128" i="2"/>
  <c r="P459" i="2"/>
  <c r="S151" i="2"/>
  <c r="Z1184" i="2"/>
  <c r="T449" i="2"/>
  <c r="Z856" i="2"/>
  <c r="Z999" i="2"/>
  <c r="Z654" i="2"/>
  <c r="Z463" i="2"/>
  <c r="R149" i="2"/>
  <c r="W651" i="2"/>
  <c r="R34" i="2"/>
  <c r="S582" i="2"/>
  <c r="S363" i="2"/>
  <c r="U363" i="2" s="1"/>
  <c r="W794" i="2"/>
  <c r="W1238" i="2"/>
  <c r="S56" i="2"/>
  <c r="R608" i="2"/>
  <c r="W359" i="2"/>
  <c r="R228" i="2"/>
  <c r="W418" i="2"/>
  <c r="AD418" i="2" s="1"/>
  <c r="W1144" i="2"/>
  <c r="AD1144" i="2" s="1"/>
  <c r="R901" i="2"/>
  <c r="W241" i="2"/>
  <c r="S1026" i="2"/>
  <c r="R669" i="2"/>
  <c r="S605" i="2"/>
  <c r="W452" i="2"/>
  <c r="S628" i="2"/>
  <c r="W304" i="2"/>
  <c r="AD304" i="2" s="1"/>
  <c r="R225" i="2"/>
  <c r="R981" i="2"/>
  <c r="W602" i="2"/>
  <c r="W1057" i="2"/>
  <c r="AE1057" i="2" s="1"/>
  <c r="W599" i="2"/>
  <c r="W1230" i="2"/>
  <c r="P1122" i="2"/>
  <c r="S1108" i="2"/>
  <c r="S1303" i="2"/>
  <c r="P1128" i="2"/>
  <c r="W1141" i="2"/>
  <c r="S1065" i="2"/>
  <c r="W664" i="2"/>
  <c r="P489" i="2"/>
  <c r="W1073" i="2"/>
  <c r="AD1073" i="2" s="1"/>
  <c r="P559" i="2"/>
  <c r="S320" i="2"/>
  <c r="Q152" i="2"/>
  <c r="V152" i="2"/>
  <c r="S532" i="2"/>
  <c r="U532" i="2" s="1"/>
  <c r="Z841" i="2"/>
  <c r="Z54" i="2"/>
  <c r="R528" i="2"/>
  <c r="R248" i="2"/>
  <c r="U1120" i="2"/>
  <c r="Q197" i="2"/>
  <c r="Z1129" i="2"/>
  <c r="Z547" i="2"/>
  <c r="Z1308" i="2"/>
  <c r="Z164" i="2"/>
  <c r="T715" i="2"/>
  <c r="Z1311" i="2"/>
  <c r="R972" i="2"/>
  <c r="T541" i="2"/>
  <c r="U1020" i="2"/>
  <c r="Q278" i="2"/>
  <c r="P996" i="2"/>
  <c r="T996" i="2" s="1"/>
  <c r="R996" i="2"/>
  <c r="P211" i="2"/>
  <c r="R211" i="2"/>
  <c r="P289" i="2"/>
  <c r="R289" i="2"/>
  <c r="Q185" i="2"/>
  <c r="S185" i="2"/>
  <c r="P294" i="2"/>
  <c r="T294" i="2" s="1"/>
  <c r="R294" i="2"/>
  <c r="Z830" i="2"/>
  <c r="Z1323" i="2"/>
  <c r="Z635" i="2"/>
  <c r="Z782" i="2"/>
  <c r="Z1262" i="2"/>
  <c r="Z420" i="2"/>
  <c r="Z923" i="2"/>
  <c r="R1352" i="2"/>
  <c r="U708" i="2"/>
  <c r="R1321" i="2"/>
  <c r="T57" i="2"/>
  <c r="U795" i="2"/>
  <c r="U930" i="2"/>
  <c r="Z1273" i="2"/>
  <c r="Z1255" i="2"/>
  <c r="Z895" i="2"/>
  <c r="Z264" i="2"/>
  <c r="Z1263" i="2"/>
  <c r="U689" i="2"/>
  <c r="Q174" i="2"/>
  <c r="S174" i="2"/>
  <c r="U476" i="2"/>
  <c r="R1118" i="2"/>
  <c r="T658" i="2"/>
  <c r="S128" i="2"/>
  <c r="T219" i="2"/>
  <c r="Z107" i="2"/>
  <c r="Z585" i="2"/>
  <c r="Z1209" i="2"/>
  <c r="U975" i="2"/>
  <c r="R705" i="2"/>
  <c r="Z429" i="2"/>
  <c r="Z1107" i="2"/>
  <c r="Z1306" i="2"/>
  <c r="Z1237" i="2"/>
  <c r="Z524" i="2"/>
  <c r="Z941" i="2"/>
  <c r="Z1332" i="2"/>
  <c r="U921" i="2"/>
  <c r="T152" i="2"/>
  <c r="S818" i="2"/>
  <c r="U948" i="2"/>
  <c r="U563" i="2"/>
  <c r="Z223" i="2"/>
  <c r="T603" i="2"/>
  <c r="Q149" i="2"/>
  <c r="T535" i="2"/>
  <c r="P138" i="2"/>
  <c r="S423" i="2"/>
  <c r="W873" i="2"/>
  <c r="R1274" i="2"/>
  <c r="W425" i="2"/>
  <c r="R311" i="2"/>
  <c r="Q1331" i="2"/>
  <c r="R230" i="2"/>
  <c r="W577" i="2"/>
  <c r="P1038" i="2"/>
  <c r="T1038" i="2" s="1"/>
  <c r="Q750" i="2"/>
  <c r="P605" i="2"/>
  <c r="P661" i="2"/>
  <c r="S178" i="2"/>
  <c r="P366" i="2"/>
  <c r="W179" i="2"/>
  <c r="W793" i="2"/>
  <c r="R456" i="2"/>
  <c r="S204" i="2"/>
  <c r="Z1276" i="2"/>
  <c r="Z924" i="2"/>
  <c r="Z1362" i="2"/>
  <c r="Z731" i="2"/>
  <c r="Z280" i="2"/>
  <c r="Z1090" i="2"/>
  <c r="Z1159" i="2"/>
  <c r="Z287" i="2"/>
  <c r="Z854" i="2"/>
  <c r="Z303" i="2"/>
  <c r="Z636" i="2"/>
  <c r="Z215" i="2"/>
  <c r="Z235" i="2"/>
  <c r="Z57" i="2"/>
  <c r="Q1259" i="2"/>
  <c r="U1259" i="2" s="1"/>
  <c r="S1259" i="2"/>
  <c r="R231" i="2"/>
  <c r="P231" i="2"/>
  <c r="Z482" i="2"/>
  <c r="Z1345" i="2"/>
  <c r="Z968" i="2"/>
  <c r="Z29" i="2"/>
  <c r="Z754" i="2"/>
  <c r="Z1088" i="2"/>
  <c r="Z886" i="2"/>
  <c r="Z455" i="2"/>
  <c r="P685" i="2"/>
  <c r="R166" i="2"/>
  <c r="S165" i="2"/>
  <c r="S1087" i="2"/>
  <c r="Q947" i="2"/>
  <c r="R510" i="2"/>
  <c r="R205" i="2"/>
  <c r="Z783" i="2"/>
  <c r="Z877" i="2"/>
  <c r="Z749" i="2"/>
  <c r="Z1021" i="2"/>
  <c r="Z214" i="2"/>
  <c r="Z187" i="2"/>
  <c r="Z292" i="2"/>
  <c r="Z208" i="2"/>
  <c r="S739" i="2"/>
  <c r="P262" i="2"/>
  <c r="S218" i="2"/>
  <c r="U218" i="2" s="1"/>
  <c r="S391" i="2"/>
  <c r="U694" i="2"/>
  <c r="Z1186" i="2"/>
  <c r="Z574" i="2"/>
  <c r="Z499" i="2"/>
  <c r="Z722" i="2"/>
  <c r="Z10" i="2"/>
  <c r="R1023" i="2"/>
  <c r="T1023" i="2" s="1"/>
  <c r="R266" i="2"/>
  <c r="W130" i="2"/>
  <c r="Q403" i="2"/>
  <c r="U403" i="2" s="1"/>
  <c r="Q90" i="2"/>
  <c r="U90" i="2"/>
  <c r="S400" i="2"/>
  <c r="Q917" i="2"/>
  <c r="V917" i="2" s="1"/>
  <c r="Q790" i="2"/>
  <c r="Q1049" i="2"/>
  <c r="Q106" i="2"/>
  <c r="V106" i="2"/>
  <c r="P894" i="2"/>
  <c r="W1158" i="2"/>
  <c r="R1062" i="2"/>
  <c r="R967" i="2"/>
  <c r="R1047" i="2"/>
  <c r="R4" i="2"/>
  <c r="Q154" i="2"/>
  <c r="S846" i="2"/>
  <c r="U846" i="2" s="1"/>
  <c r="Q243" i="2"/>
  <c r="R771" i="2"/>
  <c r="Q291" i="2"/>
  <c r="S1183" i="2"/>
  <c r="P1297" i="2"/>
  <c r="S919" i="2"/>
  <c r="W1110" i="2"/>
  <c r="T735" i="2"/>
  <c r="U8" i="2"/>
  <c r="Z942" i="2"/>
  <c r="Z1089" i="2"/>
  <c r="Z792" i="2"/>
  <c r="Z727" i="2"/>
  <c r="Z621" i="2"/>
  <c r="Z1215" i="2"/>
  <c r="Z802" i="2"/>
  <c r="Z296" i="2"/>
  <c r="Z447" i="2"/>
  <c r="Z978" i="2"/>
  <c r="Z84" i="2"/>
  <c r="Z118" i="2"/>
  <c r="Z558" i="2"/>
  <c r="Z765" i="2"/>
  <c r="Z938" i="2"/>
  <c r="U1005" i="2"/>
  <c r="T858" i="2"/>
  <c r="T1370" i="2"/>
  <c r="T891" i="2"/>
  <c r="Z167" i="2"/>
  <c r="Z1165" i="2"/>
  <c r="Z1277" i="2"/>
  <c r="Z774" i="2"/>
  <c r="Z712" i="2"/>
  <c r="Z1166" i="2"/>
  <c r="Z419" i="2"/>
  <c r="Z648" i="2"/>
  <c r="Z614" i="2"/>
  <c r="Z645" i="2"/>
  <c r="Z716" i="2"/>
  <c r="Z507" i="2"/>
  <c r="Z562" i="2"/>
  <c r="Z158" i="2"/>
  <c r="P439" i="2"/>
  <c r="Q1320" i="2"/>
  <c r="U1320" i="2" s="1"/>
  <c r="Q484" i="2"/>
  <c r="Q454" i="2"/>
  <c r="U454" i="2" s="1"/>
  <c r="P374" i="2"/>
  <c r="P510" i="2"/>
  <c r="Q671" i="2"/>
  <c r="W1257" i="2"/>
  <c r="W1171" i="2"/>
  <c r="AE1171" i="2" s="1"/>
  <c r="R688" i="2"/>
  <c r="S428" i="2"/>
  <c r="Q387" i="2"/>
  <c r="Q206" i="2"/>
  <c r="W517" i="2"/>
  <c r="AE517" i="2" s="1"/>
  <c r="W62" i="2"/>
  <c r="W558" i="2"/>
  <c r="W909" i="2"/>
  <c r="R969" i="2"/>
  <c r="P1310" i="2"/>
  <c r="S1078" i="2"/>
  <c r="W840" i="2"/>
  <c r="P994" i="2"/>
  <c r="W911" i="2"/>
  <c r="W544" i="2"/>
  <c r="W308" i="2"/>
  <c r="AD308" i="2" s="1"/>
  <c r="W344" i="2"/>
  <c r="AE344" i="2" s="1"/>
  <c r="Q715" i="2"/>
  <c r="Q803" i="2"/>
  <c r="P880" i="2"/>
  <c r="R656" i="2"/>
  <c r="P998" i="2"/>
  <c r="S475" i="2"/>
  <c r="Q999" i="2"/>
  <c r="P1373" i="2"/>
  <c r="S902" i="2"/>
  <c r="P19" i="2"/>
  <c r="S265" i="2"/>
  <c r="S1030" i="2"/>
  <c r="S450" i="2"/>
  <c r="P1044" i="2"/>
  <c r="T1044" i="2"/>
  <c r="S1035" i="2"/>
  <c r="R426" i="2"/>
  <c r="Q314" i="2"/>
  <c r="R860" i="2"/>
  <c r="P155" i="2"/>
  <c r="S1056" i="2"/>
  <c r="S153" i="2"/>
  <c r="Q89" i="2"/>
  <c r="V89" i="2" s="1"/>
  <c r="R530" i="2"/>
  <c r="Q868" i="2"/>
  <c r="S1333" i="2"/>
  <c r="P984" i="2"/>
  <c r="P653" i="2"/>
  <c r="Q512" i="2"/>
  <c r="R280" i="2"/>
  <c r="S349" i="2"/>
  <c r="P597" i="2"/>
  <c r="P28" i="2"/>
  <c r="S471" i="2"/>
  <c r="S573" i="2"/>
  <c r="P11" i="2"/>
  <c r="P521" i="2"/>
  <c r="P1116" i="2"/>
  <c r="T1116" i="2"/>
  <c r="P319" i="2"/>
  <c r="S831" i="2"/>
  <c r="U831" i="2"/>
  <c r="R274" i="2"/>
  <c r="S792" i="2"/>
  <c r="P5" i="2"/>
  <c r="S73" i="2"/>
  <c r="W181" i="2"/>
  <c r="W1204" i="2"/>
  <c r="AE1204" i="2" s="1"/>
  <c r="R1002" i="2"/>
  <c r="Q296" i="2"/>
  <c r="W974" i="2"/>
  <c r="S959" i="2"/>
  <c r="W354" i="2"/>
  <c r="P1292" i="2"/>
  <c r="Q962" i="2"/>
  <c r="V962" i="2" s="1"/>
  <c r="W845" i="2"/>
  <c r="W1124" i="2"/>
  <c r="P716" i="2"/>
  <c r="Q506" i="2"/>
  <c r="U506" i="2" s="1"/>
  <c r="W1059" i="2"/>
  <c r="R609" i="2"/>
  <c r="S781" i="2"/>
  <c r="P346" i="2"/>
  <c r="V346" i="2" s="1"/>
  <c r="S1102" i="2"/>
  <c r="S203" i="2"/>
  <c r="W413" i="2"/>
  <c r="R382" i="2"/>
  <c r="S1243" i="2"/>
  <c r="R464" i="2"/>
  <c r="P711" i="2"/>
  <c r="Q360" i="2"/>
  <c r="P330" i="2"/>
  <c r="R955" i="2"/>
  <c r="S1160" i="2"/>
  <c r="S1302" i="2"/>
  <c r="S384" i="2"/>
  <c r="P387" i="2"/>
  <c r="P206" i="2"/>
  <c r="Q547" i="2"/>
  <c r="P683" i="2"/>
  <c r="Q971" i="2"/>
  <c r="P914" i="2"/>
  <c r="P325" i="2"/>
  <c r="T325" i="2" s="1"/>
  <c r="S1068" i="2"/>
  <c r="R702" i="2"/>
  <c r="W546" i="2"/>
  <c r="P1206" i="2"/>
  <c r="T1075" i="2"/>
  <c r="Z1121" i="2"/>
  <c r="Z788" i="2"/>
  <c r="Z934" i="2"/>
  <c r="Z1068" i="2"/>
  <c r="Z288" i="2"/>
  <c r="Z404" i="2"/>
  <c r="Z1086" i="2"/>
  <c r="Z434" i="2"/>
  <c r="Z1169" i="2"/>
  <c r="Z312" i="2"/>
  <c r="Z1079" i="2"/>
  <c r="Z594" i="2"/>
  <c r="Z1111" i="2"/>
  <c r="Z1357" i="2"/>
  <c r="Q1166" i="2"/>
  <c r="R1028" i="2"/>
  <c r="Q929" i="2"/>
  <c r="R900" i="2"/>
  <c r="Q426" i="2"/>
  <c r="P1186" i="2"/>
  <c r="V1186" i="2" s="1"/>
  <c r="S860" i="2"/>
  <c r="R681" i="2"/>
  <c r="R1290" i="2"/>
  <c r="Q388" i="2"/>
  <c r="P431" i="2"/>
  <c r="S530" i="2"/>
  <c r="Q984" i="2"/>
  <c r="Q11" i="2"/>
  <c r="V11" i="2" s="1"/>
  <c r="W1247" i="2"/>
  <c r="P825" i="2"/>
  <c r="V825" i="2" s="1"/>
  <c r="S5" i="2"/>
  <c r="R364" i="2"/>
  <c r="Q1292" i="2"/>
  <c r="P27" i="2"/>
  <c r="T27" i="2" s="1"/>
  <c r="P1094" i="2"/>
  <c r="T1094" i="2" s="1"/>
  <c r="R220" i="2"/>
  <c r="W642" i="2"/>
  <c r="R1252" i="2"/>
  <c r="W690" i="2"/>
  <c r="W409" i="2"/>
  <c r="R275" i="2"/>
  <c r="S1147" i="2"/>
  <c r="Q1299" i="2"/>
  <c r="R1125" i="2"/>
  <c r="W555" i="2"/>
  <c r="AD555" i="2" s="1"/>
  <c r="S1231" i="2"/>
  <c r="W1346" i="2"/>
  <c r="W1117" i="2"/>
  <c r="Q421" i="2"/>
  <c r="R1072" i="2"/>
  <c r="R724" i="2"/>
  <c r="W787" i="2"/>
  <c r="W100" i="2"/>
  <c r="Q717" i="2"/>
  <c r="P589" i="2"/>
  <c r="V589" i="2"/>
  <c r="W50" i="2"/>
  <c r="Q496" i="2"/>
  <c r="R578" i="2"/>
  <c r="P25" i="2"/>
  <c r="T25" i="2" s="1"/>
  <c r="R953" i="2"/>
  <c r="T953" i="2" s="1"/>
  <c r="Q411" i="2"/>
  <c r="V411" i="2" s="1"/>
  <c r="Q1051" i="2"/>
  <c r="S754" i="2"/>
  <c r="P1360" i="2"/>
  <c r="V1360" i="2"/>
  <c r="P753" i="2"/>
  <c r="P944" i="2"/>
  <c r="Q271" i="2"/>
  <c r="U271" i="2" s="1"/>
  <c r="S562" i="2"/>
  <c r="S1050" i="2"/>
  <c r="W324" i="2"/>
  <c r="W87" i="2"/>
  <c r="AE87" i="2" s="1"/>
  <c r="R182" i="2"/>
  <c r="S446" i="2"/>
  <c r="Q65" i="2"/>
  <c r="V65" i="2"/>
  <c r="Q299" i="2"/>
  <c r="W1263" i="2"/>
  <c r="AD1263" i="2" s="1"/>
  <c r="P903" i="2"/>
  <c r="Q856" i="2"/>
  <c r="Q1200" i="2"/>
  <c r="U1200" i="2"/>
  <c r="W260" i="2"/>
  <c r="S1045" i="2"/>
  <c r="Q965" i="2"/>
  <c r="P975" i="2"/>
  <c r="V975" i="2" s="1"/>
  <c r="P853" i="2"/>
  <c r="W1169" i="2"/>
  <c r="AD1169" i="2" s="1"/>
  <c r="S1242" i="2"/>
  <c r="W111" i="2"/>
  <c r="R516" i="2"/>
  <c r="Q564" i="2"/>
  <c r="V564" i="2" s="1"/>
  <c r="S830" i="2"/>
  <c r="W187" i="2"/>
  <c r="W24" i="2"/>
  <c r="R1245" i="2"/>
  <c r="T1245" i="2" s="1"/>
  <c r="P107" i="2"/>
  <c r="T107" i="2"/>
  <c r="Q333" i="2"/>
  <c r="U333" i="2" s="1"/>
  <c r="Q741" i="2"/>
  <c r="V741" i="2"/>
  <c r="P679" i="2"/>
  <c r="V679" i="2" s="1"/>
  <c r="Q1286" i="2"/>
  <c r="Q603" i="2"/>
  <c r="U603" i="2" s="1"/>
  <c r="Q594" i="2"/>
  <c r="U594" i="2" s="1"/>
  <c r="P69" i="2"/>
  <c r="Q488" i="2"/>
  <c r="Q639" i="2"/>
  <c r="W827" i="2"/>
  <c r="AD827" i="2" s="1"/>
  <c r="P734" i="2"/>
  <c r="Q158" i="2"/>
  <c r="V158" i="2"/>
  <c r="Q371" i="2"/>
  <c r="W1218" i="2"/>
  <c r="W1270" i="2"/>
  <c r="R745" i="2"/>
  <c r="T745" i="2"/>
  <c r="Q638" i="2"/>
  <c r="U638" i="2"/>
  <c r="S1093" i="2"/>
  <c r="P921" i="2"/>
  <c r="V921" i="2" s="1"/>
  <c r="W1363" i="2"/>
  <c r="P1005" i="2"/>
  <c r="R513" i="2"/>
  <c r="T513" i="2" s="1"/>
  <c r="Q1214" i="2"/>
  <c r="P645" i="2"/>
  <c r="T645" i="2"/>
  <c r="P70" i="2"/>
  <c r="P1333" i="2"/>
  <c r="P676" i="2"/>
  <c r="R676" i="2"/>
  <c r="P388" i="2"/>
  <c r="R388" i="2"/>
  <c r="S882" i="2"/>
  <c r="Q882" i="2"/>
  <c r="Q943" i="2"/>
  <c r="V943" i="2" s="1"/>
  <c r="W943" i="2"/>
  <c r="P1134" i="2"/>
  <c r="R1134" i="2"/>
  <c r="Q635" i="2"/>
  <c r="W635" i="2"/>
  <c r="S635" i="2"/>
  <c r="S306" i="2"/>
  <c r="W306" i="2"/>
  <c r="AE306" i="2" s="1"/>
  <c r="Q306" i="2"/>
  <c r="Q1091" i="2"/>
  <c r="S1091" i="2"/>
  <c r="W1091" i="2"/>
  <c r="S861" i="2"/>
  <c r="W861" i="2"/>
  <c r="AD861" i="2" s="1"/>
  <c r="Q861" i="2"/>
  <c r="S896" i="2"/>
  <c r="W896" i="2"/>
  <c r="Q896" i="2"/>
  <c r="P1375" i="2"/>
  <c r="R1375" i="2"/>
  <c r="S410" i="2"/>
  <c r="Q410" i="2"/>
  <c r="P1280" i="2"/>
  <c r="R1280" i="2"/>
  <c r="T1280" i="2" s="1"/>
  <c r="Q1097" i="2"/>
  <c r="S1097" i="2"/>
  <c r="W1097" i="2"/>
  <c r="AD1097" i="2" s="1"/>
  <c r="W543" i="2"/>
  <c r="S543" i="2"/>
  <c r="Q543" i="2"/>
  <c r="P841" i="2"/>
  <c r="R841" i="2"/>
  <c r="P983" i="2"/>
  <c r="R983" i="2"/>
  <c r="R420" i="2"/>
  <c r="P420" i="2"/>
  <c r="Q1074" i="2"/>
  <c r="W1074" i="2"/>
  <c r="S1074" i="2"/>
  <c r="U1074" i="2" s="1"/>
  <c r="P163" i="2"/>
  <c r="R163" i="2"/>
  <c r="P1241" i="2"/>
  <c r="R1241" i="2"/>
  <c r="S907" i="2"/>
  <c r="W907" i="2"/>
  <c r="Q907" i="2"/>
  <c r="S54" i="2"/>
  <c r="Q54" i="2"/>
  <c r="P1100" i="2"/>
  <c r="R1100" i="2"/>
  <c r="Q1153" i="2"/>
  <c r="U1153" i="2" s="1"/>
  <c r="W1153" i="2"/>
  <c r="S1153" i="2"/>
  <c r="P678" i="2"/>
  <c r="R678" i="2"/>
  <c r="P826" i="2"/>
  <c r="R826" i="2"/>
  <c r="S84" i="2"/>
  <c r="Q84" i="2"/>
  <c r="V84" i="2" s="1"/>
  <c r="Q811" i="2"/>
  <c r="W811" i="2"/>
  <c r="P585" i="2"/>
  <c r="R585" i="2"/>
  <c r="S327" i="2"/>
  <c r="W327" i="2"/>
  <c r="Q327" i="2"/>
  <c r="Q1085" i="2"/>
  <c r="V1085" i="2" s="1"/>
  <c r="W1085" i="2"/>
  <c r="W791" i="2"/>
  <c r="Q791" i="2"/>
  <c r="P636" i="2"/>
  <c r="R636" i="2"/>
  <c r="P890" i="2"/>
  <c r="W890" i="2"/>
  <c r="P1246" i="2"/>
  <c r="V1246" i="2"/>
  <c r="W1246" i="2"/>
  <c r="Q242" i="2"/>
  <c r="S242" i="2"/>
  <c r="W242" i="2"/>
  <c r="AD242" i="2" s="1"/>
  <c r="Q217" i="2"/>
  <c r="S217" i="2"/>
  <c r="W217" i="2"/>
  <c r="W941" i="2"/>
  <c r="AE941" i="2" s="1"/>
  <c r="Q941" i="2"/>
  <c r="P1042" i="2"/>
  <c r="V1042" i="2" s="1"/>
  <c r="W1042" i="2"/>
  <c r="AD1042" i="2" s="1"/>
  <c r="P699" i="2"/>
  <c r="T699" i="2" s="1"/>
  <c r="W699" i="2"/>
  <c r="S1164" i="2"/>
  <c r="W1164" i="2"/>
  <c r="P945" i="2"/>
  <c r="V945" i="2" s="1"/>
  <c r="W945" i="2"/>
  <c r="W930" i="2"/>
  <c r="P930" i="2"/>
  <c r="R930" i="2"/>
  <c r="S620" i="2"/>
  <c r="Q620" i="2"/>
  <c r="V620" i="2"/>
  <c r="W620" i="2"/>
  <c r="Q1007" i="2"/>
  <c r="W1007" i="2"/>
  <c r="S1007" i="2"/>
  <c r="R758" i="2"/>
  <c r="W758" i="2"/>
  <c r="P194" i="2"/>
  <c r="T194" i="2" s="1"/>
  <c r="V194" i="2"/>
  <c r="R194" i="2"/>
  <c r="P689" i="2"/>
  <c r="V689" i="2"/>
  <c r="R689" i="2"/>
  <c r="T689" i="2" s="1"/>
  <c r="W12" i="2"/>
  <c r="Q12" i="2"/>
  <c r="V12" i="2"/>
  <c r="W1029" i="2"/>
  <c r="S1029" i="2"/>
  <c r="Q749" i="2"/>
  <c r="W749" i="2"/>
  <c r="S749" i="2"/>
  <c r="R379" i="2"/>
  <c r="P379" i="2"/>
  <c r="R927" i="2"/>
  <c r="W927" i="2"/>
  <c r="AE927" i="2" s="1"/>
  <c r="P927" i="2"/>
  <c r="Q504" i="2"/>
  <c r="W504" i="2"/>
  <c r="AE504" i="2" s="1"/>
  <c r="S504" i="2"/>
  <c r="Q117" i="2"/>
  <c r="W117" i="2"/>
  <c r="W472" i="2"/>
  <c r="AE472" i="2" s="1"/>
  <c r="S472" i="2"/>
  <c r="R643" i="2"/>
  <c r="P643" i="2"/>
  <c r="P584" i="2"/>
  <c r="W584" i="2"/>
  <c r="AE584" i="2" s="1"/>
  <c r="W1036" i="2"/>
  <c r="P1036" i="2"/>
  <c r="V1036" i="2"/>
  <c r="Q424" i="2"/>
  <c r="S424" i="2"/>
  <c r="W424" i="2"/>
  <c r="S1060" i="2"/>
  <c r="Q1060" i="2"/>
  <c r="W1060" i="2"/>
  <c r="P912" i="2"/>
  <c r="R912" i="2"/>
  <c r="T912" i="2" s="1"/>
  <c r="W912" i="2"/>
  <c r="P660" i="2"/>
  <c r="V660" i="2"/>
  <c r="R660" i="2"/>
  <c r="W660" i="2"/>
  <c r="R238" i="2"/>
  <c r="P238" i="2"/>
  <c r="W238" i="2"/>
  <c r="AE238" i="2" s="1"/>
  <c r="S1113" i="2"/>
  <c r="W1113" i="2"/>
  <c r="Q785" i="2"/>
  <c r="V785" i="2"/>
  <c r="S785" i="2"/>
  <c r="U785" i="2" s="1"/>
  <c r="W785" i="2"/>
  <c r="R1234" i="2"/>
  <c r="W1234" i="2"/>
  <c r="P1234" i="2"/>
  <c r="P389" i="2"/>
  <c r="V389" i="2"/>
  <c r="W389" i="2"/>
  <c r="AD389" i="2" s="1"/>
  <c r="R389" i="2"/>
  <c r="W1365" i="2"/>
  <c r="P1365" i="2"/>
  <c r="V1365" i="2"/>
  <c r="Q3" i="2"/>
  <c r="W3" i="2"/>
  <c r="W1181" i="2"/>
  <c r="S1181" i="2"/>
  <c r="Q1181" i="2"/>
  <c r="V1181" i="2" s="1"/>
  <c r="P1021" i="2"/>
  <c r="R1021" i="2"/>
  <c r="R548" i="2"/>
  <c r="W548" i="2"/>
  <c r="Q1126" i="2"/>
  <c r="W1126" i="2"/>
  <c r="W13" i="2"/>
  <c r="S13" i="2"/>
  <c r="U13" i="2" s="1"/>
  <c r="S742" i="2"/>
  <c r="W742" i="2"/>
  <c r="P1281" i="2"/>
  <c r="T1281" i="2" s="1"/>
  <c r="W1281" i="2"/>
  <c r="P1130" i="2"/>
  <c r="V1130" i="2"/>
  <c r="R1130" i="2"/>
  <c r="P416" i="2"/>
  <c r="V416" i="2" s="1"/>
  <c r="W416" i="2"/>
  <c r="R416" i="2"/>
  <c r="W1184" i="2"/>
  <c r="AE1184" i="2" s="1"/>
  <c r="S1184" i="2"/>
  <c r="Q1323" i="2"/>
  <c r="W1323" i="2"/>
  <c r="W852" i="2"/>
  <c r="AE852" i="2" s="1"/>
  <c r="S852" i="2"/>
  <c r="P310" i="2"/>
  <c r="R310" i="2"/>
  <c r="R405" i="2"/>
  <c r="W405" i="2"/>
  <c r="P405" i="2"/>
  <c r="V405" i="2"/>
  <c r="P279" i="2"/>
  <c r="V279" i="2"/>
  <c r="R279" i="2"/>
  <c r="W279" i="2"/>
  <c r="S1318" i="2"/>
  <c r="U1318" i="2" s="1"/>
  <c r="Q1318" i="2"/>
  <c r="W1318" i="2"/>
  <c r="W1330" i="2"/>
  <c r="S1330" i="2"/>
  <c r="U1330" i="2" s="1"/>
  <c r="Q1330" i="2"/>
  <c r="V1330" i="2" s="1"/>
  <c r="Q817" i="2"/>
  <c r="W817" i="2"/>
  <c r="P650" i="2"/>
  <c r="V650" i="2" s="1"/>
  <c r="R650" i="2"/>
  <c r="W1301" i="2"/>
  <c r="AD1301" i="2" s="1"/>
  <c r="P1301" i="2"/>
  <c r="R1301" i="2"/>
  <c r="R655" i="2"/>
  <c r="P655" i="2"/>
  <c r="Q821" i="2"/>
  <c r="S821" i="2"/>
  <c r="Q1067" i="2"/>
  <c r="W1067" i="2"/>
  <c r="AE1067" i="2" s="1"/>
  <c r="S1067" i="2"/>
  <c r="P1148" i="2"/>
  <c r="R1148" i="2"/>
  <c r="W75" i="2"/>
  <c r="R75" i="2"/>
  <c r="P75" i="2"/>
  <c r="V75" i="2"/>
  <c r="S576" i="2"/>
  <c r="W576" i="2"/>
  <c r="Q576" i="2"/>
  <c r="S208" i="2"/>
  <c r="Q208" i="2"/>
  <c r="V208" i="2" s="1"/>
  <c r="Q15" i="2"/>
  <c r="W15" i="2"/>
  <c r="AD15" i="2" s="1"/>
  <c r="S15" i="2"/>
  <c r="Q255" i="2"/>
  <c r="V255" i="2" s="1"/>
  <c r="S255" i="2"/>
  <c r="W255" i="2"/>
  <c r="AD255" i="2" s="1"/>
  <c r="S1170" i="2"/>
  <c r="W1170" i="2"/>
  <c r="Q1170" i="2"/>
  <c r="V1170" i="2"/>
  <c r="Q493" i="2"/>
  <c r="S493" i="2"/>
  <c r="R1357" i="2"/>
  <c r="W1357" i="2"/>
  <c r="AE1357" i="2" s="1"/>
  <c r="P982" i="2"/>
  <c r="R982" i="2"/>
  <c r="P1198" i="2"/>
  <c r="V1198" i="2"/>
  <c r="R1198" i="2"/>
  <c r="W1109" i="2"/>
  <c r="S1109" i="2"/>
  <c r="Q1109" i="2"/>
  <c r="V1109" i="2" s="1"/>
  <c r="Q540" i="2"/>
  <c r="W540" i="2"/>
  <c r="S540" i="2"/>
  <c r="S368" i="2"/>
  <c r="W368" i="2"/>
  <c r="W1313" i="2"/>
  <c r="R1313" i="2"/>
  <c r="P1313" i="2"/>
  <c r="W398" i="2"/>
  <c r="AE398" i="2" s="1"/>
  <c r="P398" i="2"/>
  <c r="W47" i="2"/>
  <c r="S47" i="2"/>
  <c r="Q47" i="2"/>
  <c r="Q361" i="2"/>
  <c r="S361" i="2"/>
  <c r="R1378" i="2"/>
  <c r="W1378" i="2"/>
  <c r="P1378" i="2"/>
  <c r="V1378" i="2" s="1"/>
  <c r="W186" i="2"/>
  <c r="AE186" i="2" s="1"/>
  <c r="P186" i="2"/>
  <c r="T186" i="2" s="1"/>
  <c r="W767" i="2"/>
  <c r="R767" i="2"/>
  <c r="P767" i="2"/>
  <c r="S341" i="2"/>
  <c r="W341" i="2"/>
  <c r="Q341" i="2"/>
  <c r="V341" i="2"/>
  <c r="Q937" i="2"/>
  <c r="V937" i="2" s="1"/>
  <c r="W937" i="2"/>
  <c r="S937" i="2"/>
  <c r="Q1217" i="2"/>
  <c r="S1217" i="2"/>
  <c r="W1217" i="2"/>
  <c r="R871" i="2"/>
  <c r="W871" i="2"/>
  <c r="P618" i="2"/>
  <c r="V618" i="2"/>
  <c r="R618" i="2"/>
  <c r="W618" i="2"/>
  <c r="P1278" i="2"/>
  <c r="R1278" i="2"/>
  <c r="T1278" i="2" s="1"/>
  <c r="R1238" i="2"/>
  <c r="W654" i="2"/>
  <c r="R460" i="2"/>
  <c r="R491" i="2"/>
  <c r="T491" i="2" s="1"/>
  <c r="P1138" i="2"/>
  <c r="S392" i="2"/>
  <c r="W392" i="2"/>
  <c r="Q392" i="2"/>
  <c r="P730" i="2"/>
  <c r="R730" i="2"/>
  <c r="W898" i="2"/>
  <c r="S898" i="2"/>
  <c r="U898" i="2" s="1"/>
  <c r="R72" i="2"/>
  <c r="P72" i="2"/>
  <c r="S323" i="2"/>
  <c r="W323" i="2"/>
  <c r="W367" i="2"/>
  <c r="S290" i="2"/>
  <c r="W290" i="2"/>
  <c r="Q1196" i="2"/>
  <c r="S1196" i="2"/>
  <c r="Q1187" i="2"/>
  <c r="R415" i="2"/>
  <c r="T415" i="2" s="1"/>
  <c r="P415" i="2"/>
  <c r="Q657" i="2"/>
  <c r="S657" i="2"/>
  <c r="W657" i="2"/>
  <c r="AE657" i="2" s="1"/>
  <c r="W801" i="2"/>
  <c r="Q801" i="2"/>
  <c r="P992" i="2"/>
  <c r="Q1066" i="2"/>
  <c r="W1066" i="2"/>
  <c r="R135" i="2"/>
  <c r="W1136" i="2"/>
  <c r="AE1136" i="2" s="1"/>
  <c r="Q1136" i="2"/>
  <c r="W614" i="2"/>
  <c r="S614" i="2"/>
  <c r="S1285" i="2"/>
  <c r="W1285" i="2"/>
  <c r="AE1285" i="2" s="1"/>
  <c r="Q1285" i="2"/>
  <c r="P522" i="2"/>
  <c r="R522" i="2"/>
  <c r="S1261" i="2"/>
  <c r="W1261" i="2"/>
  <c r="P530" i="2"/>
  <c r="R1082" i="2"/>
  <c r="Q1065" i="2"/>
  <c r="S664" i="2"/>
  <c r="R986" i="2"/>
  <c r="P986" i="2"/>
  <c r="S138" i="2"/>
  <c r="S125" i="2"/>
  <c r="S272" i="2"/>
  <c r="Q251" i="2"/>
  <c r="Q1018" i="2"/>
  <c r="S465" i="2"/>
  <c r="Q146" i="2"/>
  <c r="V146" i="2" s="1"/>
  <c r="Q468" i="2"/>
  <c r="U468" i="2" s="1"/>
  <c r="W1321" i="2"/>
  <c r="AE1321" i="2" s="1"/>
  <c r="P234" i="2"/>
  <c r="S270" i="2"/>
  <c r="P888" i="2"/>
  <c r="V888" i="2" s="1"/>
  <c r="R487" i="2"/>
  <c r="S1354" i="2"/>
  <c r="P697" i="2"/>
  <c r="R11" i="2"/>
  <c r="W689" i="2"/>
  <c r="AD689" i="2" s="1"/>
  <c r="W831" i="2"/>
  <c r="W265" i="2"/>
  <c r="R1246" i="2"/>
  <c r="S868" i="2"/>
  <c r="W826" i="2"/>
  <c r="R1036" i="2"/>
  <c r="R319" i="2"/>
  <c r="W54" i="2"/>
  <c r="W296" i="2"/>
  <c r="W346" i="2"/>
  <c r="P36" i="2"/>
  <c r="V36" i="2" s="1"/>
  <c r="P860" i="2"/>
  <c r="V860" i="2" s="1"/>
  <c r="Q181" i="2"/>
  <c r="U181" i="2" s="1"/>
  <c r="P642" i="2"/>
  <c r="V642" i="2" s="1"/>
  <c r="P548" i="2"/>
  <c r="Q258" i="2"/>
  <c r="S258" i="2"/>
  <c r="Q1175" i="2"/>
  <c r="V1175" i="2" s="1"/>
  <c r="S1175" i="2"/>
  <c r="P929" i="2"/>
  <c r="R929" i="2"/>
  <c r="R1223" i="2"/>
  <c r="T1223" i="2" s="1"/>
  <c r="P1223" i="2"/>
  <c r="Q1273" i="2"/>
  <c r="S1273" i="2"/>
  <c r="W1273" i="2"/>
  <c r="AD1273" i="2" s="1"/>
  <c r="R18" i="2"/>
  <c r="R653" i="2"/>
  <c r="W349" i="2"/>
  <c r="AE349" i="2" s="1"/>
  <c r="P280" i="2"/>
  <c r="P224" i="2"/>
  <c r="P680" i="2"/>
  <c r="S941" i="2"/>
  <c r="Q770" i="2"/>
  <c r="S770" i="2"/>
  <c r="S408" i="2"/>
  <c r="Q408" i="2"/>
  <c r="U408" i="2" s="1"/>
  <c r="P1046" i="2"/>
  <c r="R1046" i="2"/>
  <c r="R251" i="2"/>
  <c r="P251" i="2"/>
  <c r="P935" i="2"/>
  <c r="V935" i="2" s="1"/>
  <c r="S146" i="2"/>
  <c r="W146" i="2"/>
  <c r="R582" i="2"/>
  <c r="P582" i="2"/>
  <c r="Q417" i="2"/>
  <c r="S417" i="2"/>
  <c r="R169" i="2"/>
  <c r="Q794" i="2"/>
  <c r="S794" i="2"/>
  <c r="W1319" i="2"/>
  <c r="AE1319" i="2" s="1"/>
  <c r="R888" i="2"/>
  <c r="W35" i="2"/>
  <c r="AD35" i="2" s="1"/>
  <c r="R5" i="2"/>
  <c r="W959" i="2"/>
  <c r="AD959" i="2" s="1"/>
  <c r="S512" i="2"/>
  <c r="S296" i="2"/>
  <c r="U296" i="2" s="1"/>
  <c r="Q265" i="2"/>
  <c r="Z408" i="2"/>
  <c r="S1199" i="2"/>
  <c r="Q732" i="2"/>
  <c r="V732" i="2"/>
  <c r="W732" i="2"/>
  <c r="Z5" i="2"/>
  <c r="W781" i="2"/>
  <c r="Q792" i="2"/>
  <c r="V792" i="2" s="1"/>
  <c r="W410" i="2"/>
  <c r="Q581" i="2"/>
  <c r="S581" i="2"/>
  <c r="P134" i="2"/>
  <c r="R134" i="2"/>
  <c r="P710" i="2"/>
  <c r="R151" i="2"/>
  <c r="P151" i="2"/>
  <c r="S130" i="2"/>
  <c r="U130" i="2" s="1"/>
  <c r="S468" i="2"/>
  <c r="W178" i="2"/>
  <c r="R1124" i="2"/>
  <c r="Q664" i="2"/>
  <c r="V664" i="2" s="1"/>
  <c r="P1002" i="2"/>
  <c r="P220" i="2"/>
  <c r="R468" i="2"/>
  <c r="W1252" i="2"/>
  <c r="W1196" i="2"/>
  <c r="W243" i="2"/>
  <c r="U945" i="2"/>
  <c r="W1243" i="2"/>
  <c r="R1373" i="2"/>
  <c r="W314" i="2"/>
  <c r="W716" i="2"/>
  <c r="AE716" i="2" s="1"/>
  <c r="W643" i="2"/>
  <c r="R521" i="2"/>
  <c r="T521" i="2"/>
  <c r="Q919" i="2"/>
  <c r="P1357" i="2"/>
  <c r="Q368" i="2"/>
  <c r="P274" i="2"/>
  <c r="S541" i="2"/>
  <c r="W541" i="2"/>
  <c r="P1166" i="2"/>
  <c r="R1166" i="2"/>
  <c r="R880" i="2"/>
  <c r="P718" i="2"/>
  <c r="R718" i="2"/>
  <c r="P148" i="2"/>
  <c r="R148" i="2"/>
  <c r="Q127" i="2"/>
  <c r="S127" i="2"/>
  <c r="W1198" i="2"/>
  <c r="S750" i="2"/>
  <c r="S61" i="2"/>
  <c r="R945" i="2"/>
  <c r="W655" i="2"/>
  <c r="S179" i="2"/>
  <c r="S793" i="2"/>
  <c r="U793" i="2" s="1"/>
  <c r="W1021" i="2"/>
  <c r="S314" i="2"/>
  <c r="U314" i="2"/>
  <c r="R642" i="2"/>
  <c r="W203" i="2"/>
  <c r="Q781" i="2"/>
  <c r="V781" i="2" s="1"/>
  <c r="P1252" i="2"/>
  <c r="Q329" i="2"/>
  <c r="Q1261" i="2"/>
  <c r="Q1164" i="2"/>
  <c r="Q1056" i="2"/>
  <c r="V1056" i="2"/>
  <c r="Q959" i="2"/>
  <c r="U679" i="2"/>
  <c r="P976" i="2"/>
  <c r="R976" i="2"/>
  <c r="Q1119" i="2"/>
  <c r="W1119" i="2"/>
  <c r="AD1119" i="2" s="1"/>
  <c r="S1119" i="2"/>
  <c r="Q1035" i="2"/>
  <c r="W1035" i="2"/>
  <c r="Q858" i="2"/>
  <c r="V858" i="2" s="1"/>
  <c r="S858" i="2"/>
  <c r="W858" i="2"/>
  <c r="U1036" i="2"/>
  <c r="R935" i="2"/>
  <c r="W750" i="2"/>
  <c r="Q1113" i="2"/>
  <c r="W266" i="2"/>
  <c r="W952" i="2"/>
  <c r="R1292" i="2"/>
  <c r="T1292" i="2" s="1"/>
  <c r="R711" i="2"/>
  <c r="T793" i="2"/>
  <c r="W89" i="2"/>
  <c r="W999" i="2"/>
  <c r="AE999" i="2" s="1"/>
  <c r="W194" i="2"/>
  <c r="R716" i="2"/>
  <c r="Q144" i="2"/>
  <c r="P609" i="2"/>
  <c r="P1264" i="2"/>
  <c r="R1264" i="2"/>
  <c r="Q281" i="2"/>
  <c r="S281" i="2"/>
  <c r="U281" i="2" s="1"/>
  <c r="W281" i="2"/>
  <c r="W868" i="2"/>
  <c r="R710" i="2"/>
  <c r="Q130" i="2"/>
  <c r="W512" i="2"/>
  <c r="AD512" i="2" s="1"/>
  <c r="R346" i="2"/>
  <c r="Q459" i="2"/>
  <c r="S459" i="2"/>
  <c r="Q673" i="2"/>
  <c r="V673" i="2" s="1"/>
  <c r="S673" i="2"/>
  <c r="S943" i="2"/>
  <c r="S89" i="2"/>
  <c r="W506" i="2"/>
  <c r="AD506" i="2" s="1"/>
  <c r="W982" i="2"/>
  <c r="P137" i="2"/>
  <c r="P690" i="2"/>
  <c r="R1340" i="2"/>
  <c r="T1340" i="2" s="1"/>
  <c r="P1340" i="2"/>
  <c r="W125" i="2"/>
  <c r="P647" i="2"/>
  <c r="R647" i="2"/>
  <c r="P628" i="2"/>
  <c r="R628" i="2"/>
  <c r="Z809" i="2"/>
  <c r="Q1023" i="2"/>
  <c r="V1023" i="2" s="1"/>
  <c r="Q266" i="2"/>
  <c r="Q952" i="2"/>
  <c r="S12" i="2"/>
  <c r="S1023" i="2"/>
  <c r="R699" i="2"/>
  <c r="W792" i="2"/>
  <c r="AE792" i="2" s="1"/>
  <c r="R1042" i="2"/>
  <c r="T1042" i="2" s="1"/>
  <c r="W382" i="2"/>
  <c r="R1239" i="2"/>
  <c r="W204" i="2"/>
  <c r="W919" i="2"/>
  <c r="AE919" i="2" s="1"/>
  <c r="S413" i="2"/>
  <c r="S409" i="2"/>
  <c r="W258" i="2"/>
  <c r="AE258" i="2" s="1"/>
  <c r="R984" i="2"/>
  <c r="S506" i="2"/>
  <c r="S1136" i="2"/>
  <c r="S117" i="2"/>
  <c r="R1365" i="2"/>
  <c r="P758" i="2"/>
  <c r="Q898" i="2"/>
  <c r="Z637" i="2"/>
  <c r="P1124" i="2"/>
  <c r="Q132" i="2"/>
  <c r="S132" i="2"/>
  <c r="Q129" i="2"/>
  <c r="V129" i="2" s="1"/>
  <c r="S129" i="2"/>
  <c r="S824" i="2"/>
  <c r="Q824" i="2"/>
  <c r="P35" i="2"/>
  <c r="T35" i="2" s="1"/>
  <c r="R35" i="2"/>
  <c r="S414" i="2"/>
  <c r="U414" i="2"/>
  <c r="R890" i="2"/>
  <c r="T890" i="2" s="1"/>
  <c r="S1204" i="2"/>
  <c r="U1204" i="2" s="1"/>
  <c r="S817" i="2"/>
  <c r="W609" i="2"/>
  <c r="AD609" i="2" s="1"/>
  <c r="W585" i="2"/>
  <c r="AD585" i="2" s="1"/>
  <c r="W379" i="2"/>
  <c r="S791" i="2"/>
  <c r="U791" i="2" s="1"/>
  <c r="Q1348" i="2"/>
  <c r="W1348" i="2"/>
  <c r="R712" i="2"/>
  <c r="P712" i="2"/>
  <c r="S1341" i="2"/>
  <c r="W1341" i="2"/>
  <c r="Q1341" i="2"/>
  <c r="V1341" i="2"/>
  <c r="W430" i="2"/>
  <c r="R430" i="2"/>
  <c r="P1277" i="2"/>
  <c r="V1277" i="2" s="1"/>
  <c r="W1277" i="2"/>
  <c r="AD1277" i="2" s="1"/>
  <c r="Q881" i="2"/>
  <c r="W881" i="2"/>
  <c r="P221" i="2"/>
  <c r="R221" i="2"/>
  <c r="R560" i="2"/>
  <c r="W560" i="2"/>
  <c r="W839" i="2"/>
  <c r="AD839" i="2" s="1"/>
  <c r="R839" i="2"/>
  <c r="T839" i="2" s="1"/>
  <c r="R1364" i="2"/>
  <c r="P1364" i="2"/>
  <c r="W1004" i="2"/>
  <c r="Q1004" i="2"/>
  <c r="V1004" i="2" s="1"/>
  <c r="S1004" i="2"/>
  <c r="P1255" i="2"/>
  <c r="W1255" i="2"/>
  <c r="S1220" i="2"/>
  <c r="Q1220" i="2"/>
  <c r="V1220" i="2"/>
  <c r="W401" i="2"/>
  <c r="AE401" i="2" s="1"/>
  <c r="P401" i="2"/>
  <c r="P436" i="2"/>
  <c r="R436" i="2"/>
  <c r="T436" i="2" s="1"/>
  <c r="P783" i="2"/>
  <c r="R783" i="2"/>
  <c r="R703" i="2"/>
  <c r="P703" i="2"/>
  <c r="V703" i="2" s="1"/>
  <c r="R1260" i="2"/>
  <c r="T1260" i="2" s="1"/>
  <c r="W1260" i="2"/>
  <c r="S1210" i="2"/>
  <c r="Q1210" i="2"/>
  <c r="V1210" i="2"/>
  <c r="R670" i="2"/>
  <c r="W670" i="2"/>
  <c r="P1127" i="2"/>
  <c r="V1127" i="2"/>
  <c r="R1127" i="2"/>
  <c r="Q1307" i="2"/>
  <c r="V1307" i="2"/>
  <c r="S1307" i="2"/>
  <c r="S88" i="2"/>
  <c r="W88" i="2"/>
  <c r="S1061" i="2"/>
  <c r="U1061" i="2"/>
  <c r="W1061" i="2"/>
  <c r="P805" i="2"/>
  <c r="W805" i="2"/>
  <c r="Q1250" i="2"/>
  <c r="S1250" i="2"/>
  <c r="W336" i="2"/>
  <c r="S336" i="2"/>
  <c r="Q343" i="2"/>
  <c r="V343" i="2"/>
  <c r="S152" i="2"/>
  <c r="P402" i="2"/>
  <c r="W381" i="2"/>
  <c r="R213" i="2"/>
  <c r="P539" i="2"/>
  <c r="P359" i="2"/>
  <c r="V359" i="2" s="1"/>
  <c r="S995" i="2"/>
  <c r="S654" i="2"/>
  <c r="W879" i="2"/>
  <c r="P910" i="2"/>
  <c r="R76" i="2"/>
  <c r="P45" i="2"/>
  <c r="S787" i="2"/>
  <c r="W1125" i="2"/>
  <c r="U1130" i="2"/>
  <c r="S1117" i="2"/>
  <c r="U1117" i="2"/>
  <c r="V397" i="2"/>
  <c r="U890" i="2"/>
  <c r="W496" i="2"/>
  <c r="S881" i="2"/>
  <c r="U1287" i="2"/>
  <c r="S50" i="2"/>
  <c r="R1277" i="2"/>
  <c r="R753" i="2"/>
  <c r="T85" i="2"/>
  <c r="R25" i="2"/>
  <c r="Q1050" i="2"/>
  <c r="P578" i="2"/>
  <c r="Q112" i="2"/>
  <c r="V112" i="2" s="1"/>
  <c r="S112" i="2"/>
  <c r="Q525" i="2"/>
  <c r="S525" i="2"/>
  <c r="P1354" i="2"/>
  <c r="R1354" i="2"/>
  <c r="R759" i="2"/>
  <c r="P759" i="2"/>
  <c r="S386" i="2"/>
  <c r="P56" i="2"/>
  <c r="R56" i="2"/>
  <c r="Q1329" i="2"/>
  <c r="S1329" i="2"/>
  <c r="U1329" i="2" s="1"/>
  <c r="S1253" i="2"/>
  <c r="Q1253" i="2"/>
  <c r="S531" i="2"/>
  <c r="P297" i="2"/>
  <c r="R297" i="2"/>
  <c r="P1083" i="2"/>
  <c r="R1083" i="2"/>
  <c r="Q757" i="2"/>
  <c r="U757" i="2" s="1"/>
  <c r="S757" i="2"/>
  <c r="S1348" i="2"/>
  <c r="T1240" i="2"/>
  <c r="W275" i="2"/>
  <c r="U1260" i="2"/>
  <c r="U21" i="2"/>
  <c r="R324" i="2"/>
  <c r="T324" i="2" s="1"/>
  <c r="W953" i="2"/>
  <c r="T1190" i="2"/>
  <c r="P760" i="2"/>
  <c r="P260" i="2"/>
  <c r="V260" i="2"/>
  <c r="S569" i="2"/>
  <c r="R1344" i="2"/>
  <c r="W446" i="2"/>
  <c r="T1188" i="2"/>
  <c r="S915" i="2"/>
  <c r="R887" i="2"/>
  <c r="W1050" i="2"/>
  <c r="R285" i="2"/>
  <c r="T285" i="2" s="1"/>
  <c r="W421" i="2"/>
  <c r="W1147" i="2"/>
  <c r="W488" i="2"/>
  <c r="Q830" i="2"/>
  <c r="Q1147" i="2"/>
  <c r="Q111" i="2"/>
  <c r="W712" i="2"/>
  <c r="U219" i="2"/>
  <c r="U509" i="2"/>
  <c r="T92" i="2"/>
  <c r="U566" i="2"/>
  <c r="W717" i="2"/>
  <c r="S1034" i="2"/>
  <c r="S717" i="2"/>
  <c r="R1201" i="2"/>
  <c r="W299" i="2"/>
  <c r="S421" i="2"/>
  <c r="T74" i="2"/>
  <c r="R679" i="2"/>
  <c r="W436" i="2"/>
  <c r="AE436" i="2" s="1"/>
  <c r="S488" i="2"/>
  <c r="W1051" i="2"/>
  <c r="R734" i="2"/>
  <c r="T1129" i="2"/>
  <c r="Q1231" i="2"/>
  <c r="P839" i="2"/>
  <c r="T1367" i="2"/>
  <c r="V795" i="2"/>
  <c r="P707" i="2"/>
  <c r="V1270" i="2"/>
  <c r="T869" i="2"/>
  <c r="Q282" i="2"/>
  <c r="Z137" i="2"/>
  <c r="Z498" i="2"/>
  <c r="Z954" i="2"/>
  <c r="R1057" i="2"/>
  <c r="U156" i="2"/>
  <c r="Z1108" i="2"/>
  <c r="W375" i="2"/>
  <c r="AD375" i="2" s="1"/>
  <c r="W1019" i="2"/>
  <c r="R444" i="2"/>
  <c r="P23" i="2"/>
  <c r="V23" i="2" s="1"/>
  <c r="Q1195" i="2"/>
  <c r="V1195" i="2"/>
  <c r="S467" i="2"/>
  <c r="Q423" i="2"/>
  <c r="Q114" i="2"/>
  <c r="Z769" i="2"/>
  <c r="Z1125" i="2"/>
  <c r="Z805" i="2"/>
  <c r="Z613" i="2"/>
  <c r="Z327" i="2"/>
  <c r="Z313" i="2"/>
  <c r="Z81" i="2"/>
  <c r="Z191" i="2"/>
  <c r="U1249" i="2"/>
  <c r="T422" i="2"/>
  <c r="U558" i="2"/>
  <c r="T1210" i="2"/>
  <c r="Z951" i="2"/>
  <c r="R192" i="2"/>
  <c r="W687" i="2"/>
  <c r="W806" i="2"/>
  <c r="P1274" i="2"/>
  <c r="P311" i="2"/>
  <c r="S1331" i="2"/>
  <c r="U1331" i="2" s="1"/>
  <c r="P230" i="2"/>
  <c r="V230" i="2" s="1"/>
  <c r="R1038" i="2"/>
  <c r="Z1251" i="2"/>
  <c r="Z1240" i="2"/>
  <c r="Z859" i="2"/>
  <c r="Z1085" i="2"/>
  <c r="Z1069" i="2"/>
  <c r="Q179" i="2"/>
  <c r="V179" i="2"/>
  <c r="P456" i="2"/>
  <c r="Q204" i="2"/>
  <c r="Z1190" i="2"/>
  <c r="Z784" i="2"/>
  <c r="Z1234" i="2"/>
  <c r="Z829" i="2"/>
  <c r="Z633" i="2"/>
  <c r="Z258" i="2"/>
  <c r="Z953" i="2"/>
  <c r="Z1256" i="2"/>
  <c r="Z1010" i="2"/>
  <c r="Z1030" i="2"/>
  <c r="R605" i="2"/>
  <c r="S732" i="2"/>
  <c r="Q178" i="2"/>
  <c r="P199" i="2"/>
  <c r="Q535" i="2"/>
  <c r="V535" i="2"/>
  <c r="Z777" i="2"/>
  <c r="Z481" i="2"/>
  <c r="Z793" i="2"/>
  <c r="Z1368" i="2"/>
  <c r="Z1275" i="2"/>
  <c r="Z928" i="2"/>
  <c r="Z692" i="2"/>
  <c r="Z321" i="2"/>
  <c r="Z987" i="2"/>
  <c r="Z472" i="2"/>
  <c r="Z798" i="2"/>
  <c r="Z1371" i="2"/>
  <c r="Z1305" i="2"/>
  <c r="Z1115" i="2"/>
  <c r="Z448" i="2"/>
  <c r="Z14" i="2"/>
  <c r="Z1036" i="2"/>
  <c r="Z958" i="2"/>
  <c r="Z1136" i="2"/>
  <c r="Z525" i="2"/>
  <c r="Z694" i="2"/>
  <c r="Z1205" i="2"/>
  <c r="Z772" i="2"/>
  <c r="Z1300" i="2"/>
  <c r="Z642" i="2"/>
  <c r="Z603" i="2"/>
  <c r="Z319" i="2"/>
  <c r="Z83" i="2"/>
  <c r="Z801" i="2"/>
  <c r="Z443" i="2"/>
  <c r="Z1378" i="2"/>
  <c r="Z753" i="2"/>
  <c r="Z120" i="2"/>
  <c r="Z1042" i="2"/>
  <c r="Z265" i="2"/>
  <c r="P272" i="2"/>
  <c r="P621" i="2"/>
  <c r="Q218" i="2"/>
  <c r="P320" i="2"/>
  <c r="T320" i="2" s="1"/>
  <c r="P337" i="2"/>
  <c r="T337" i="2"/>
  <c r="Z892" i="2"/>
  <c r="Z592" i="2"/>
  <c r="Z516" i="2"/>
  <c r="Z1076" i="2"/>
  <c r="Z300" i="2"/>
  <c r="Z393" i="2"/>
  <c r="Z1301" i="2"/>
  <c r="Q140" i="2"/>
  <c r="R458" i="2"/>
  <c r="S463" i="2"/>
  <c r="W682" i="2"/>
  <c r="S60" i="2"/>
  <c r="R572" i="2"/>
  <c r="R905" i="2"/>
  <c r="W950" i="2"/>
  <c r="W1012" i="2"/>
  <c r="S878" i="2"/>
  <c r="S536" i="2"/>
  <c r="S848" i="2"/>
  <c r="W1206" i="2"/>
  <c r="S968" i="2"/>
  <c r="R963" i="2"/>
  <c r="Q113" i="2"/>
  <c r="R103" i="2"/>
  <c r="R340" i="2"/>
  <c r="W976" i="2"/>
  <c r="S833" i="2"/>
  <c r="R427" i="2"/>
  <c r="Q98" i="2"/>
  <c r="S1342" i="2"/>
  <c r="W1264" i="2"/>
  <c r="R595" i="2"/>
  <c r="W1098" i="2"/>
  <c r="W1106" i="2"/>
  <c r="AE1106" i="2" s="1"/>
  <c r="W252" i="2"/>
  <c r="W1145" i="2"/>
  <c r="S483" i="2"/>
  <c r="S64" i="2"/>
  <c r="S1254" i="2"/>
  <c r="W1340" i="2"/>
  <c r="W155" i="2"/>
  <c r="P232" i="2"/>
  <c r="W1223" i="2"/>
  <c r="AE1223" i="2" s="1"/>
  <c r="R1111" i="2"/>
  <c r="Q59" i="2"/>
  <c r="S1339" i="2"/>
  <c r="W626" i="2"/>
  <c r="Q567" i="2"/>
  <c r="P161" i="2"/>
  <c r="Q573" i="2"/>
  <c r="Q1351" i="2"/>
  <c r="R1343" i="2"/>
  <c r="W163" i="2"/>
  <c r="R974" i="2"/>
  <c r="Q1226" i="2"/>
  <c r="V1226" i="2" s="1"/>
  <c r="P426" i="2"/>
  <c r="Z1210" i="2"/>
  <c r="Z556" i="2"/>
  <c r="Z583" i="2"/>
  <c r="Z342" i="2"/>
  <c r="Z390" i="2"/>
  <c r="Z200" i="2"/>
  <c r="U404" i="2"/>
  <c r="Z909" i="2"/>
  <c r="Z848" i="2"/>
  <c r="Z1346" i="2"/>
  <c r="Z244" i="2"/>
  <c r="Z466" i="2"/>
  <c r="Z194" i="2"/>
  <c r="Z1014" i="2"/>
  <c r="Z702" i="2"/>
  <c r="Z939" i="2"/>
  <c r="Z1244" i="2"/>
  <c r="Z815" i="2"/>
  <c r="Z800" i="2"/>
  <c r="Z1071" i="2"/>
  <c r="Z426" i="2"/>
  <c r="Z578" i="2"/>
  <c r="Z548" i="2"/>
  <c r="Z705" i="2"/>
  <c r="Z1337" i="2"/>
  <c r="Z1316" i="2"/>
  <c r="Z1324" i="2"/>
  <c r="Z791" i="2"/>
  <c r="Z422" i="2"/>
  <c r="Z504" i="2"/>
  <c r="Z1039" i="2"/>
  <c r="Z330" i="2"/>
  <c r="Z920" i="2"/>
  <c r="Z340" i="2"/>
  <c r="Z469" i="2"/>
  <c r="Z517" i="2"/>
  <c r="Z227" i="2"/>
  <c r="Z423" i="2"/>
  <c r="Z640" i="2"/>
  <c r="Z929" i="2"/>
  <c r="Z1334" i="2"/>
  <c r="Z1119" i="2"/>
  <c r="Z305" i="2"/>
  <c r="Z260" i="2"/>
  <c r="Z896" i="2"/>
  <c r="Z1367" i="2"/>
  <c r="Z405" i="2"/>
  <c r="Z26" i="2"/>
  <c r="Z1266" i="2"/>
  <c r="Z229" i="2"/>
  <c r="Z221" i="2"/>
  <c r="Z708" i="2"/>
  <c r="Z940" i="2"/>
  <c r="Z180" i="2"/>
  <c r="Z913" i="2"/>
  <c r="Z970" i="2"/>
  <c r="Z870" i="2"/>
  <c r="Z82" i="2"/>
  <c r="Z182" i="2"/>
  <c r="Z431" i="2"/>
  <c r="Z1132" i="2"/>
  <c r="Z333" i="2"/>
  <c r="Z8" i="2"/>
  <c r="Z1045" i="2"/>
  <c r="Z1058" i="2"/>
  <c r="Z976" i="2"/>
  <c r="Z1020" i="2"/>
  <c r="Z1146" i="2"/>
  <c r="Z488" i="2"/>
  <c r="Z239" i="2"/>
  <c r="Z927" i="2"/>
  <c r="Z506" i="2"/>
  <c r="Z971" i="2"/>
  <c r="Z399" i="2"/>
  <c r="Z643" i="2"/>
  <c r="Z1375" i="2"/>
  <c r="Z216" i="2"/>
  <c r="Z839" i="2"/>
  <c r="Z48" i="2"/>
  <c r="Z855" i="2"/>
  <c r="Z691" i="2"/>
  <c r="Z67" i="2"/>
  <c r="S880" i="2"/>
  <c r="W880" i="2"/>
  <c r="W1046" i="2"/>
  <c r="W61" i="2"/>
  <c r="AD61" i="2" s="1"/>
  <c r="S293" i="2"/>
  <c r="W293" i="2"/>
  <c r="W605" i="2"/>
  <c r="W373" i="2"/>
  <c r="AE373" i="2" s="1"/>
  <c r="P373" i="2"/>
  <c r="V373" i="2"/>
  <c r="P770" i="2"/>
  <c r="W143" i="2"/>
  <c r="W129" i="2"/>
  <c r="S36" i="2"/>
  <c r="R90" i="2"/>
  <c r="P174" i="2"/>
  <c r="S1143" i="2"/>
  <c r="W126" i="2"/>
  <c r="AE126" i="2" s="1"/>
  <c r="W888" i="2"/>
  <c r="R569" i="2"/>
  <c r="T569" i="2" s="1"/>
  <c r="Q1008" i="2"/>
  <c r="S457" i="2"/>
  <c r="P1167" i="2"/>
  <c r="R1222" i="2"/>
  <c r="S1238" i="2"/>
  <c r="S1213" i="2"/>
  <c r="R63" i="2"/>
  <c r="Q18" i="2"/>
  <c r="W1259" i="2"/>
  <c r="W1274" i="2"/>
  <c r="AE1274" i="2" s="1"/>
  <c r="W960" i="2"/>
  <c r="W503" i="2"/>
  <c r="AE503" i="2" s="1"/>
  <c r="S1128" i="2"/>
  <c r="S366" i="2"/>
  <c r="R1146" i="2"/>
  <c r="S980" i="2"/>
  <c r="R895" i="2"/>
  <c r="Q1000" i="2"/>
  <c r="V1000" i="2" s="1"/>
  <c r="S37" i="2"/>
  <c r="W969" i="2"/>
  <c r="R1310" i="2"/>
  <c r="T1310" i="2" s="1"/>
  <c r="R373" i="2"/>
  <c r="R79" i="2"/>
  <c r="R1311" i="2"/>
  <c r="R766" i="2"/>
  <c r="W1103" i="2"/>
  <c r="W1309" i="2"/>
  <c r="W113" i="2"/>
  <c r="W196" i="2"/>
  <c r="S201" i="2"/>
  <c r="S651" i="2"/>
  <c r="W278" i="2"/>
  <c r="AD278" i="2" s="1"/>
  <c r="R329" i="2"/>
  <c r="W677" i="2"/>
  <c r="AD677" i="2" s="1"/>
  <c r="W631" i="2"/>
  <c r="P501" i="2"/>
  <c r="R1144" i="2"/>
  <c r="W1291" i="2"/>
  <c r="S889" i="2"/>
  <c r="P391" i="2"/>
  <c r="S233" i="2"/>
  <c r="W901" i="2"/>
  <c r="AE901" i="2" s="1"/>
  <c r="Q842" i="2"/>
  <c r="S707" i="2"/>
  <c r="R729" i="2"/>
  <c r="R461" i="2"/>
  <c r="R395" i="2"/>
  <c r="W77" i="2"/>
  <c r="S439" i="2"/>
  <c r="W307" i="2"/>
  <c r="S1077" i="2"/>
  <c r="W484" i="2"/>
  <c r="AD484" i="2" s="1"/>
  <c r="W1041" i="2"/>
  <c r="R752" i="2"/>
  <c r="W796" i="2"/>
  <c r="S711" i="2"/>
  <c r="W855" i="2"/>
  <c r="W237" i="2"/>
  <c r="R338" i="2"/>
  <c r="Q159" i="2"/>
  <c r="V159" i="2" s="1"/>
  <c r="R189" i="2"/>
  <c r="Q1013" i="2"/>
  <c r="V1013" i="2" s="1"/>
  <c r="W632" i="2"/>
  <c r="AE632" i="2" s="1"/>
  <c r="R95" i="2"/>
  <c r="P245" i="2"/>
  <c r="W500" i="2"/>
  <c r="W696" i="2"/>
  <c r="Q1019" i="2"/>
  <c r="R156" i="2"/>
  <c r="W740" i="2"/>
  <c r="W1328" i="2"/>
  <c r="AD1328" i="2" s="1"/>
  <c r="W224" i="2"/>
  <c r="AD224" i="2" s="1"/>
  <c r="R818" i="2"/>
  <c r="Q478" i="2"/>
  <c r="S131" i="2"/>
  <c r="R824" i="2"/>
  <c r="P61" i="2"/>
  <c r="S551" i="2"/>
  <c r="R257" i="2"/>
  <c r="R278" i="2"/>
  <c r="W144" i="2"/>
  <c r="W1154" i="2"/>
  <c r="W197" i="2"/>
  <c r="W812" i="2"/>
  <c r="W165" i="2"/>
  <c r="W668" i="2"/>
  <c r="W454" i="2"/>
  <c r="AE454" i="2" s="1"/>
  <c r="S1008" i="2"/>
  <c r="R744" i="2"/>
  <c r="R53" i="2"/>
  <c r="S1235" i="2"/>
  <c r="W213" i="2"/>
  <c r="AD213" i="2" s="1"/>
  <c r="W832" i="2"/>
  <c r="R1291" i="2"/>
  <c r="S150" i="2"/>
  <c r="U150" i="2" s="1"/>
  <c r="Q1046" i="2"/>
  <c r="V1046" i="2" s="1"/>
  <c r="W685" i="2"/>
  <c r="W611" i="2"/>
  <c r="R191" i="2"/>
  <c r="W1336" i="2"/>
  <c r="AD1336" i="2" s="1"/>
  <c r="W606" i="2"/>
  <c r="R631" i="2"/>
  <c r="W355" i="2"/>
  <c r="W480" i="2"/>
  <c r="AE480" i="2" s="1"/>
  <c r="W964" i="2"/>
  <c r="S43" i="2"/>
  <c r="W889" i="2"/>
  <c r="R58" i="2"/>
  <c r="S586" i="2"/>
  <c r="R133" i="2"/>
  <c r="R143" i="2"/>
  <c r="W131" i="2"/>
  <c r="AD131" i="2" s="1"/>
  <c r="W403" i="2"/>
  <c r="W972" i="2"/>
  <c r="W477" i="2"/>
  <c r="W582" i="2"/>
  <c r="AE582" i="2" s="1"/>
  <c r="S160" i="2"/>
  <c r="R268" i="2"/>
  <c r="R1203" i="2"/>
  <c r="T1203" i="2" s="1"/>
  <c r="R663" i="2"/>
  <c r="W168" i="2"/>
  <c r="R1317" i="2"/>
  <c r="R1353" i="2"/>
  <c r="P1353" i="2"/>
  <c r="V1353" i="2" s="1"/>
  <c r="W1353" i="2"/>
  <c r="P579" i="2"/>
  <c r="V579" i="2"/>
  <c r="R579" i="2"/>
  <c r="W579" i="2"/>
  <c r="S1371" i="2"/>
  <c r="W1371" i="2"/>
  <c r="AD1371" i="2" s="1"/>
  <c r="Q883" i="2"/>
  <c r="V883" i="2" s="1"/>
  <c r="W883" i="2"/>
  <c r="S883" i="2"/>
  <c r="W39" i="2"/>
  <c r="S39" i="2"/>
  <c r="W505" i="2"/>
  <c r="S505" i="2"/>
  <c r="Q505" i="2"/>
  <c r="V505" i="2" s="1"/>
  <c r="P1017" i="2"/>
  <c r="V1017" i="2" s="1"/>
  <c r="R1017" i="2"/>
  <c r="P1177" i="2"/>
  <c r="R1177" i="2"/>
  <c r="W153" i="2"/>
  <c r="Q153" i="2"/>
  <c r="Q1150" i="2"/>
  <c r="V1150" i="2"/>
  <c r="W1150" i="2"/>
  <c r="R21" i="2"/>
  <c r="W21" i="2"/>
  <c r="S157" i="2"/>
  <c r="U157" i="2" s="1"/>
  <c r="Q157" i="2"/>
  <c r="V157" i="2" s="1"/>
  <c r="W658" i="2"/>
  <c r="Q658" i="2"/>
  <c r="V658" i="2"/>
  <c r="S658" i="2"/>
  <c r="Q522" i="2"/>
  <c r="V522" i="2" s="1"/>
  <c r="S522" i="2"/>
  <c r="U522" i="2" s="1"/>
  <c r="W522" i="2"/>
  <c r="R1107" i="2"/>
  <c r="W1107" i="2"/>
  <c r="AE1107" i="2" s="1"/>
  <c r="P1107" i="2"/>
  <c r="P116" i="2"/>
  <c r="V116" i="2"/>
  <c r="W116" i="2"/>
  <c r="AE116" i="2" s="1"/>
  <c r="R116" i="2"/>
  <c r="R1325" i="2"/>
  <c r="W1325" i="2"/>
  <c r="W212" i="2"/>
  <c r="S212" i="2"/>
  <c r="P118" i="2"/>
  <c r="R118" i="2"/>
  <c r="P1054" i="2"/>
  <c r="V1054" i="2" s="1"/>
  <c r="W1054" i="2"/>
  <c r="AE1054" i="2" s="1"/>
  <c r="R615" i="2"/>
  <c r="P615" i="2"/>
  <c r="V615" i="2" s="1"/>
  <c r="W615" i="2"/>
  <c r="Q455" i="2"/>
  <c r="V455" i="2" s="1"/>
  <c r="W455" i="2"/>
  <c r="S455" i="2"/>
  <c r="U455" i="2" s="1"/>
  <c r="Q1278" i="2"/>
  <c r="W1278" i="2"/>
  <c r="S1278" i="2"/>
  <c r="W1350" i="2"/>
  <c r="AD1350" i="2" s="1"/>
  <c r="R1350" i="2"/>
  <c r="P1350" i="2"/>
  <c r="V1350" i="2" s="1"/>
  <c r="R616" i="2"/>
  <c r="W616" i="2"/>
  <c r="AE616" i="2" s="1"/>
  <c r="S1039" i="2"/>
  <c r="W1039" i="2"/>
  <c r="Q1039" i="2"/>
  <c r="Q1333" i="2"/>
  <c r="W1333" i="2"/>
  <c r="W970" i="2"/>
  <c r="AE970" i="2" s="1"/>
  <c r="R970" i="2"/>
  <c r="R527" i="2"/>
  <c r="T527" i="2" s="1"/>
  <c r="W527" i="2"/>
  <c r="P527" i="2"/>
  <c r="V527" i="2" s="1"/>
  <c r="R1080" i="2"/>
  <c r="W1080" i="2"/>
  <c r="AD1080" i="2" s="1"/>
  <c r="Q524" i="2"/>
  <c r="W524" i="2"/>
  <c r="AE524" i="2" s="1"/>
  <c r="S524" i="2"/>
  <c r="W653" i="2"/>
  <c r="AD653" i="2" s="1"/>
  <c r="Q653" i="2"/>
  <c r="P492" i="2"/>
  <c r="R492" i="2"/>
  <c r="W492" i="2"/>
  <c r="AD492" i="2" s="1"/>
  <c r="P851" i="2"/>
  <c r="R851" i="2"/>
  <c r="P229" i="2"/>
  <c r="V229" i="2"/>
  <c r="R229" i="2"/>
  <c r="Q101" i="2"/>
  <c r="V101" i="2" s="1"/>
  <c r="S101" i="2"/>
  <c r="Q906" i="2"/>
  <c r="W906" i="2"/>
  <c r="S280" i="2"/>
  <c r="Q280" i="2"/>
  <c r="U280" i="2" s="1"/>
  <c r="P164" i="2"/>
  <c r="R164" i="2"/>
  <c r="W164" i="2"/>
  <c r="P235" i="2"/>
  <c r="T235" i="2" s="1"/>
  <c r="W235" i="2"/>
  <c r="R235" i="2"/>
  <c r="P746" i="2"/>
  <c r="V746" i="2"/>
  <c r="R746" i="2"/>
  <c r="W746" i="2"/>
  <c r="AD746" i="2" s="1"/>
  <c r="Q709" i="2"/>
  <c r="S709" i="2"/>
  <c r="W709" i="2"/>
  <c r="Q26" i="2"/>
  <c r="S26" i="2"/>
  <c r="W26" i="2"/>
  <c r="AD26" i="2" s="1"/>
  <c r="S597" i="2"/>
  <c r="Q597" i="2"/>
  <c r="V597" i="2" s="1"/>
  <c r="P1115" i="2"/>
  <c r="V1115" i="2" s="1"/>
  <c r="W1115" i="2"/>
  <c r="AE1115" i="2" s="1"/>
  <c r="W476" i="2"/>
  <c r="AE476" i="2" s="1"/>
  <c r="P476" i="2"/>
  <c r="V476" i="2" s="1"/>
  <c r="R1089" i="2"/>
  <c r="W1089" i="2"/>
  <c r="AE1089" i="2" s="1"/>
  <c r="P1089" i="2"/>
  <c r="V1089" i="2" s="1"/>
  <c r="Q105" i="2"/>
  <c r="V105" i="2"/>
  <c r="S105" i="2"/>
  <c r="U105" i="2" s="1"/>
  <c r="W105" i="2"/>
  <c r="AE105" i="2" s="1"/>
  <c r="Q1132" i="2"/>
  <c r="S1132" i="2"/>
  <c r="W1132" i="2"/>
  <c r="AD1132" i="2" s="1"/>
  <c r="W1134" i="2"/>
  <c r="Q1134" i="2"/>
  <c r="S1134" i="2"/>
  <c r="U1134" i="2" s="1"/>
  <c r="P399" i="2"/>
  <c r="V399" i="2"/>
  <c r="R399" i="2"/>
  <c r="R214" i="2"/>
  <c r="P214" i="2"/>
  <c r="V214" i="2"/>
  <c r="Q470" i="2"/>
  <c r="W470" i="2"/>
  <c r="AE470" i="2" s="1"/>
  <c r="S470" i="2"/>
  <c r="Q435" i="2"/>
  <c r="V435" i="2"/>
  <c r="S435" i="2"/>
  <c r="S28" i="2"/>
  <c r="W28" i="2"/>
  <c r="P788" i="2"/>
  <c r="R788" i="2"/>
  <c r="W788" i="2"/>
  <c r="P1022" i="2"/>
  <c r="V1022" i="2" s="1"/>
  <c r="W1022" i="2"/>
  <c r="AD1022" i="2" s="1"/>
  <c r="R1022" i="2"/>
  <c r="R321" i="2"/>
  <c r="P321" i="2"/>
  <c r="V321" i="2" s="1"/>
  <c r="W321" i="2"/>
  <c r="AD321" i="2" s="1"/>
  <c r="Q471" i="2"/>
  <c r="W471" i="2"/>
  <c r="AD471" i="2" s="1"/>
  <c r="W1020" i="2"/>
  <c r="P1020" i="2"/>
  <c r="V1020" i="2" s="1"/>
  <c r="R1020" i="2"/>
  <c r="W1215" i="2"/>
  <c r="AE1215" i="2" s="1"/>
  <c r="R1215" i="2"/>
  <c r="P173" i="2"/>
  <c r="V173" i="2"/>
  <c r="W173" i="2"/>
  <c r="S303" i="2"/>
  <c r="U303" i="2" s="1"/>
  <c r="Q303" i="2"/>
  <c r="V303" i="2"/>
  <c r="W380" i="2"/>
  <c r="AD380" i="2" s="1"/>
  <c r="Q380" i="2"/>
  <c r="S380" i="2"/>
  <c r="Q521" i="2"/>
  <c r="S521" i="2"/>
  <c r="W521" i="2"/>
  <c r="AE521" i="2" s="1"/>
  <c r="P1142" i="2"/>
  <c r="R1142" i="2"/>
  <c r="W1142" i="2"/>
  <c r="AD1142" i="2" s="1"/>
  <c r="P55" i="2"/>
  <c r="T55" i="2" s="1"/>
  <c r="R55" i="2"/>
  <c r="W55" i="2"/>
  <c r="P1157" i="2"/>
  <c r="V1157" i="2" s="1"/>
  <c r="W1157" i="2"/>
  <c r="AD1157" i="2" s="1"/>
  <c r="R1157" i="2"/>
  <c r="W738" i="2"/>
  <c r="Q738" i="2"/>
  <c r="S738" i="2"/>
  <c r="Q936" i="2"/>
  <c r="W936" i="2"/>
  <c r="S936" i="2"/>
  <c r="Q1116" i="2"/>
  <c r="W1116" i="2"/>
  <c r="S1116" i="2"/>
  <c r="R1205" i="2"/>
  <c r="P1205" i="2"/>
  <c r="W1205" i="2"/>
  <c r="W1369" i="2"/>
  <c r="P1369" i="2"/>
  <c r="V1369" i="2" s="1"/>
  <c r="R1369" i="2"/>
  <c r="P789" i="2"/>
  <c r="W789" i="2"/>
  <c r="R789" i="2"/>
  <c r="S837" i="2"/>
  <c r="Q837" i="2"/>
  <c r="Q406" i="2"/>
  <c r="V406" i="2" s="1"/>
  <c r="S406" i="2"/>
  <c r="U406" i="2" s="1"/>
  <c r="W406" i="2"/>
  <c r="S319" i="2"/>
  <c r="Q319" i="2"/>
  <c r="P1267" i="2"/>
  <c r="W1267" i="2"/>
  <c r="AD1267" i="2" s="1"/>
  <c r="W1063" i="2"/>
  <c r="P1063" i="2"/>
  <c r="V1063" i="2" s="1"/>
  <c r="R1063" i="2"/>
  <c r="W93" i="2"/>
  <c r="AE93" i="2" s="1"/>
  <c r="P93" i="2"/>
  <c r="V93" i="2"/>
  <c r="R93" i="2"/>
  <c r="Q987" i="2"/>
  <c r="W987" i="2"/>
  <c r="S987" i="2"/>
  <c r="W1375" i="2"/>
  <c r="Q1375" i="2"/>
  <c r="S1375" i="2"/>
  <c r="W68" i="2"/>
  <c r="P68" i="2"/>
  <c r="V68" i="2"/>
  <c r="P1306" i="2"/>
  <c r="R1306" i="2"/>
  <c r="W1306" i="2"/>
  <c r="Q526" i="2"/>
  <c r="W526" i="2"/>
  <c r="Q102" i="2"/>
  <c r="S102" i="2"/>
  <c r="Q1280" i="2"/>
  <c r="W1280" i="2"/>
  <c r="S1280" i="2"/>
  <c r="P1070" i="2"/>
  <c r="W1070" i="2"/>
  <c r="AD1070" i="2" s="1"/>
  <c r="R1070" i="2"/>
  <c r="P1053" i="2"/>
  <c r="V1053" i="2" s="1"/>
  <c r="R1053" i="2"/>
  <c r="W1053" i="2"/>
  <c r="P119" i="2"/>
  <c r="R119" i="2"/>
  <c r="Q978" i="2"/>
  <c r="W978" i="2"/>
  <c r="AD978" i="2" s="1"/>
  <c r="S978" i="2"/>
  <c r="Q170" i="2"/>
  <c r="V170" i="2"/>
  <c r="W170" i="2"/>
  <c r="AE170" i="2" s="1"/>
  <c r="W274" i="2"/>
  <c r="S274" i="2"/>
  <c r="Q274" i="2"/>
  <c r="V274" i="2" s="1"/>
  <c r="P1248" i="2"/>
  <c r="W1248" i="2"/>
  <c r="Q908" i="2"/>
  <c r="W908" i="2"/>
  <c r="AD908" i="2" s="1"/>
  <c r="S908" i="2"/>
  <c r="U908" i="2" s="1"/>
  <c r="Q277" i="2"/>
  <c r="W277" i="2"/>
  <c r="W694" i="2"/>
  <c r="AE694" i="2" s="1"/>
  <c r="P694" i="2"/>
  <c r="V694" i="2" s="1"/>
  <c r="W256" i="2"/>
  <c r="R256" i="2"/>
  <c r="T256" i="2" s="1"/>
  <c r="P256" i="2"/>
  <c r="V256" i="2" s="1"/>
  <c r="P1176" i="2"/>
  <c r="V1176" i="2" s="1"/>
  <c r="W1176" i="2"/>
  <c r="R1176" i="2"/>
  <c r="Q73" i="2"/>
  <c r="U73" i="2" s="1"/>
  <c r="W73" i="2"/>
  <c r="S823" i="2"/>
  <c r="Q823" i="2"/>
  <c r="Q841" i="2"/>
  <c r="S841" i="2"/>
  <c r="W841" i="2"/>
  <c r="P1090" i="2"/>
  <c r="V1090" i="2" s="1"/>
  <c r="R1090" i="2"/>
  <c r="P1211" i="2"/>
  <c r="V1211" i="2"/>
  <c r="R1211" i="2"/>
  <c r="T1211" i="2" s="1"/>
  <c r="R339" i="2"/>
  <c r="W339" i="2"/>
  <c r="P339" i="2"/>
  <c r="Q74" i="2"/>
  <c r="V74" i="2" s="1"/>
  <c r="S74" i="2"/>
  <c r="W74" i="2"/>
  <c r="AD74" i="2" s="1"/>
  <c r="W534" i="2"/>
  <c r="Q534" i="2"/>
  <c r="Q983" i="2"/>
  <c r="S983" i="2"/>
  <c r="P808" i="2"/>
  <c r="W808" i="2"/>
  <c r="AD808" i="2" s="1"/>
  <c r="R808" i="2"/>
  <c r="P486" i="2"/>
  <c r="V486" i="2"/>
  <c r="R486" i="2"/>
  <c r="W648" i="2"/>
  <c r="R648" i="2"/>
  <c r="S1015" i="2"/>
  <c r="U1015" i="2" s="1"/>
  <c r="Q1015" i="2"/>
  <c r="Q1338" i="2"/>
  <c r="W1338" i="2"/>
  <c r="Q420" i="2"/>
  <c r="V420" i="2" s="1"/>
  <c r="W420" i="2"/>
  <c r="AD420" i="2" s="1"/>
  <c r="P509" i="2"/>
  <c r="R509" i="2"/>
  <c r="W509" i="2"/>
  <c r="AD509" i="2" s="1"/>
  <c r="P1296" i="2"/>
  <c r="W1296" i="2"/>
  <c r="R83" i="2"/>
  <c r="W83" i="2"/>
  <c r="Q1092" i="2"/>
  <c r="V1092" i="2" s="1"/>
  <c r="W1092" i="2"/>
  <c r="S1092" i="2"/>
  <c r="Q1207" i="2"/>
  <c r="S1207" i="2"/>
  <c r="Q1002" i="2"/>
  <c r="W1002" i="2"/>
  <c r="AE1002" i="2" s="1"/>
  <c r="S1002" i="2"/>
  <c r="W815" i="2"/>
  <c r="P815" i="2"/>
  <c r="V815" i="2"/>
  <c r="R815" i="2"/>
  <c r="T815" i="2" s="1"/>
  <c r="P1366" i="2"/>
  <c r="R1366" i="2"/>
  <c r="W1366" i="2"/>
  <c r="P612" i="2"/>
  <c r="V612" i="2" s="1"/>
  <c r="W612" i="2"/>
  <c r="AE612" i="2" s="1"/>
  <c r="R612" i="2"/>
  <c r="W954" i="2"/>
  <c r="AD954" i="2" s="1"/>
  <c r="S954" i="2"/>
  <c r="Q954" i="2"/>
  <c r="U954" i="2" s="1"/>
  <c r="S924" i="2"/>
  <c r="W924" i="2"/>
  <c r="AD924" i="2" s="1"/>
  <c r="Q924" i="2"/>
  <c r="R713" i="2"/>
  <c r="W713" i="2"/>
  <c r="P713" i="2"/>
  <c r="Q354" i="2"/>
  <c r="S354" i="2"/>
  <c r="U354" i="2" s="1"/>
  <c r="Q331" i="2"/>
  <c r="W331" i="2"/>
  <c r="AD331" i="2" s="1"/>
  <c r="S331" i="2"/>
  <c r="S1241" i="2"/>
  <c r="Q1241" i="2"/>
  <c r="W1241" i="2"/>
  <c r="W1208" i="2"/>
  <c r="P1208" i="2"/>
  <c r="V1208" i="2" s="1"/>
  <c r="R1208" i="2"/>
  <c r="T1208" i="2" s="1"/>
  <c r="P646" i="2"/>
  <c r="R646" i="2"/>
  <c r="W646" i="2"/>
  <c r="P772" i="2"/>
  <c r="W772" i="2"/>
  <c r="Q1095" i="2"/>
  <c r="V1095" i="2" s="1"/>
  <c r="S1095" i="2"/>
  <c r="W1095" i="2"/>
  <c r="Q121" i="2"/>
  <c r="S121" i="2"/>
  <c r="W121" i="2"/>
  <c r="AD121" i="2" s="1"/>
  <c r="W396" i="2"/>
  <c r="R396" i="2"/>
  <c r="P396" i="2"/>
  <c r="P350" i="2"/>
  <c r="V350" i="2" s="1"/>
  <c r="W350" i="2"/>
  <c r="P829" i="2"/>
  <c r="R829" i="2"/>
  <c r="W829" i="2"/>
  <c r="Q617" i="2"/>
  <c r="V617" i="2" s="1"/>
  <c r="S617" i="2"/>
  <c r="Q514" i="2"/>
  <c r="W514" i="2"/>
  <c r="S1100" i="2"/>
  <c r="Q1100" i="2"/>
  <c r="W1288" i="2"/>
  <c r="R1288" i="2"/>
  <c r="P1288" i="2"/>
  <c r="V1288" i="2" s="1"/>
  <c r="W215" i="2"/>
  <c r="P215" i="2"/>
  <c r="R215" i="2"/>
  <c r="W1001" i="2"/>
  <c r="AE1001" i="2" s="1"/>
  <c r="P1001" i="2"/>
  <c r="R1001" i="2"/>
  <c r="Q989" i="2"/>
  <c r="S989" i="2"/>
  <c r="W989" i="2"/>
  <c r="W678" i="2"/>
  <c r="Q678" i="2"/>
  <c r="V678" i="2" s="1"/>
  <c r="S678" i="2"/>
  <c r="P1172" i="2"/>
  <c r="V1172" i="2" s="1"/>
  <c r="R1172" i="2"/>
  <c r="W1172" i="2"/>
  <c r="S491" i="2"/>
  <c r="Q491" i="2"/>
  <c r="Q76" i="2"/>
  <c r="S76" i="2"/>
  <c r="Q460" i="2"/>
  <c r="Q1082" i="2"/>
  <c r="Q1279" i="2"/>
  <c r="S1279" i="2"/>
  <c r="P629" i="2"/>
  <c r="V629" i="2" s="1"/>
  <c r="Q761" i="2"/>
  <c r="P407" i="2"/>
  <c r="T407" i="2" s="1"/>
  <c r="V407" i="2"/>
  <c r="W407" i="2"/>
  <c r="S1257" i="2"/>
  <c r="Q1257" i="2"/>
  <c r="P120" i="2"/>
  <c r="R120" i="2"/>
  <c r="W120" i="2"/>
  <c r="Q940" i="2"/>
  <c r="U940" i="2" s="1"/>
  <c r="S940" i="2"/>
  <c r="R748" i="2"/>
  <c r="P748" i="2"/>
  <c r="S1173" i="2"/>
  <c r="Q1173" i="2"/>
  <c r="P1171" i="2"/>
  <c r="R1171" i="2"/>
  <c r="Q894" i="2"/>
  <c r="V894" i="2"/>
  <c r="S894" i="2"/>
  <c r="P490" i="2"/>
  <c r="W490" i="2"/>
  <c r="R490" i="2"/>
  <c r="S992" i="2"/>
  <c r="Q992" i="2"/>
  <c r="P1314" i="2"/>
  <c r="W1314" i="2"/>
  <c r="AD1314" i="2" s="1"/>
  <c r="Q886" i="2"/>
  <c r="S886" i="2"/>
  <c r="U886" i="2" s="1"/>
  <c r="R1189" i="2"/>
  <c r="W1189" i="2"/>
  <c r="P1189" i="2"/>
  <c r="S1062" i="2"/>
  <c r="Q1062" i="2"/>
  <c r="R298" i="2"/>
  <c r="W298" i="2"/>
  <c r="S967" i="2"/>
  <c r="Q967" i="2"/>
  <c r="P1064" i="2"/>
  <c r="V1064" i="2" s="1"/>
  <c r="R1064" i="2"/>
  <c r="Q1047" i="2"/>
  <c r="P538" i="2"/>
  <c r="V538" i="2" s="1"/>
  <c r="W538" i="2"/>
  <c r="R538" i="2"/>
  <c r="Q4" i="2"/>
  <c r="W328" i="2"/>
  <c r="AE328" i="2" s="1"/>
  <c r="P328" i="2"/>
  <c r="R328" i="2"/>
  <c r="S62" i="2"/>
  <c r="Q62" i="2"/>
  <c r="W437" i="2"/>
  <c r="R437" i="2"/>
  <c r="P437" i="2"/>
  <c r="Q700" i="2"/>
  <c r="S700" i="2"/>
  <c r="P287" i="2"/>
  <c r="V287" i="2" s="1"/>
  <c r="W287" i="2"/>
  <c r="AD287" i="2" s="1"/>
  <c r="R287" i="2"/>
  <c r="Q909" i="2"/>
  <c r="S909" i="2"/>
  <c r="P1193" i="2"/>
  <c r="V1193" i="2" s="1"/>
  <c r="S1010" i="2"/>
  <c r="Q1010" i="2"/>
  <c r="Q918" i="2"/>
  <c r="S918" i="2"/>
  <c r="Q867" i="2"/>
  <c r="S867" i="2"/>
  <c r="W798" i="2"/>
  <c r="R798" i="2"/>
  <c r="P798" i="2"/>
  <c r="Q433" i="2"/>
  <c r="P326" i="2"/>
  <c r="R326" i="2"/>
  <c r="T326" i="2" s="1"/>
  <c r="W326" i="2"/>
  <c r="AD326" i="2" s="1"/>
  <c r="Q1078" i="2"/>
  <c r="P301" i="2"/>
  <c r="R301" i="2"/>
  <c r="Q928" i="2"/>
  <c r="S928" i="2"/>
  <c r="P44" i="2"/>
  <c r="R44" i="2"/>
  <c r="W44" i="2"/>
  <c r="Q613" i="2"/>
  <c r="S613" i="2"/>
  <c r="R1361" i="2"/>
  <c r="P1361" i="2"/>
  <c r="W1361" i="2"/>
  <c r="Q556" i="2"/>
  <c r="S556" i="2"/>
  <c r="P920" i="2"/>
  <c r="R920" i="2"/>
  <c r="S207" i="2"/>
  <c r="Q207" i="2"/>
  <c r="P840" i="2"/>
  <c r="V840" i="2" s="1"/>
  <c r="Q763" i="2"/>
  <c r="P1312" i="2"/>
  <c r="V1312" i="2" s="1"/>
  <c r="R1312" i="2"/>
  <c r="W1312" i="2"/>
  <c r="Q216" i="2"/>
  <c r="S216" i="2"/>
  <c r="R167" i="2"/>
  <c r="W167" i="2"/>
  <c r="P167" i="2"/>
  <c r="Q1262" i="2"/>
  <c r="S1262" i="2"/>
  <c r="Q806" i="2"/>
  <c r="S806" i="2"/>
  <c r="W994" i="2"/>
  <c r="R994" i="2"/>
  <c r="Q771" i="2"/>
  <c r="S771" i="2"/>
  <c r="R94" i="2"/>
  <c r="T94" i="2" s="1"/>
  <c r="P94" i="2"/>
  <c r="V94" i="2" s="1"/>
  <c r="W94" i="2"/>
  <c r="Q549" i="2"/>
  <c r="S549" i="2"/>
  <c r="P804" i="2"/>
  <c r="R804" i="2"/>
  <c r="Q293" i="2"/>
  <c r="R1079" i="2"/>
  <c r="T1079" i="2" s="1"/>
  <c r="W1079" i="2"/>
  <c r="P1079" i="2"/>
  <c r="Q897" i="2"/>
  <c r="S897" i="2"/>
  <c r="P625" i="2"/>
  <c r="V625" i="2" s="1"/>
  <c r="W625" i="2"/>
  <c r="AE625" i="2" s="1"/>
  <c r="Q600" i="2"/>
  <c r="S600" i="2"/>
  <c r="U600" i="2" s="1"/>
  <c r="P911" i="2"/>
  <c r="R911" i="2"/>
  <c r="Q552" i="2"/>
  <c r="S552" i="2"/>
  <c r="U552" i="2" s="1"/>
  <c r="P601" i="2"/>
  <c r="W601" i="2"/>
  <c r="R601" i="2"/>
  <c r="S1308" i="2"/>
  <c r="W1289" i="2"/>
  <c r="Q1297" i="2"/>
  <c r="U1297" i="2" s="1"/>
  <c r="S1297" i="2"/>
  <c r="R544" i="2"/>
  <c r="Q372" i="2"/>
  <c r="R440" i="2"/>
  <c r="W440" i="2"/>
  <c r="AE440" i="2" s="1"/>
  <c r="P440" i="2"/>
  <c r="V440" i="2" s="1"/>
  <c r="S598" i="2"/>
  <c r="Q598" i="2"/>
  <c r="P1076" i="2"/>
  <c r="V1076" i="2" s="1"/>
  <c r="W1076" i="2"/>
  <c r="AD1076" i="2" s="1"/>
  <c r="R1076" i="2"/>
  <c r="S1081" i="2"/>
  <c r="Q1081" i="2"/>
  <c r="W48" i="2"/>
  <c r="AD48" i="2" s="1"/>
  <c r="P48" i="2"/>
  <c r="R48" i="2"/>
  <c r="Q880" i="2"/>
  <c r="P633" i="2"/>
  <c r="V633" i="2" s="1"/>
  <c r="R633" i="2"/>
  <c r="W633" i="2"/>
  <c r="AE633" i="2" s="1"/>
  <c r="Q656" i="2"/>
  <c r="S656" i="2"/>
  <c r="W365" i="2"/>
  <c r="R755" i="2"/>
  <c r="R1185" i="2"/>
  <c r="W1185" i="2"/>
  <c r="AD1185" i="2" s="1"/>
  <c r="P1185" i="2"/>
  <c r="Q110" i="2"/>
  <c r="V110" i="2" s="1"/>
  <c r="W110" i="2"/>
  <c r="AE110" i="2" s="1"/>
  <c r="Q702" i="2"/>
  <c r="Q691" i="2"/>
  <c r="S691" i="2"/>
  <c r="P802" i="2"/>
  <c r="V802" i="2" s="1"/>
  <c r="W802" i="2"/>
  <c r="Q254" i="2"/>
  <c r="V254" i="2"/>
  <c r="Q998" i="2"/>
  <c r="S998" i="2"/>
  <c r="R870" i="2"/>
  <c r="P81" i="2"/>
  <c r="V81" i="2" s="1"/>
  <c r="R81" i="2"/>
  <c r="W81" i="2"/>
  <c r="W85" i="2"/>
  <c r="AD85" i="2" s="1"/>
  <c r="Q1206" i="2"/>
  <c r="S429" i="2"/>
  <c r="R1305" i="2"/>
  <c r="P308" i="2"/>
  <c r="R308" i="2"/>
  <c r="T308" i="2" s="1"/>
  <c r="W968" i="2"/>
  <c r="Q619" i="2"/>
  <c r="S619" i="2"/>
  <c r="W82" i="2"/>
  <c r="R82" i="2"/>
  <c r="Q1373" i="2"/>
  <c r="V1373" i="2" s="1"/>
  <c r="S1373" i="2"/>
  <c r="W1221" i="2"/>
  <c r="AE1221" i="2" s="1"/>
  <c r="P1249" i="2"/>
  <c r="R1249" i="2"/>
  <c r="W1249" i="2"/>
  <c r="AD1249" i="2" s="1"/>
  <c r="W1377" i="2"/>
  <c r="AE1377" i="2" s="1"/>
  <c r="S693" i="2"/>
  <c r="Q693" i="2"/>
  <c r="R29" i="2"/>
  <c r="W29" i="2"/>
  <c r="P29" i="2"/>
  <c r="W1151" i="2"/>
  <c r="S726" i="2"/>
  <c r="W726" i="2"/>
  <c r="Q19" i="2"/>
  <c r="W340" i="2"/>
  <c r="AE340" i="2" s="1"/>
  <c r="P340" i="2"/>
  <c r="V340" i="2"/>
  <c r="P344" i="2"/>
  <c r="R344" i="2"/>
  <c r="T344" i="2" s="1"/>
  <c r="S16" i="2"/>
  <c r="W180" i="2"/>
  <c r="Q976" i="2"/>
  <c r="S976" i="2"/>
  <c r="R177" i="2"/>
  <c r="W177" i="2"/>
  <c r="AD177" i="2" s="1"/>
  <c r="W1327" i="2"/>
  <c r="R637" i="2"/>
  <c r="T637" i="2" s="1"/>
  <c r="W637" i="2"/>
  <c r="P637" i="2"/>
  <c r="V637" i="2" s="1"/>
  <c r="Q833" i="2"/>
  <c r="W833" i="2"/>
  <c r="AD833" i="2" s="1"/>
  <c r="Q1324" i="2"/>
  <c r="V1324" i="2"/>
  <c r="W1324" i="2"/>
  <c r="Q676" i="2"/>
  <c r="V676" i="2" s="1"/>
  <c r="S676" i="2"/>
  <c r="W676" i="2"/>
  <c r="P427" i="2"/>
  <c r="R466" i="2"/>
  <c r="W466" i="2"/>
  <c r="AD466" i="2" s="1"/>
  <c r="P993" i="2"/>
  <c r="V993" i="2" s="1"/>
  <c r="R993" i="2"/>
  <c r="W993" i="2"/>
  <c r="AE993" i="2" s="1"/>
  <c r="S1316" i="2"/>
  <c r="W1316" i="2"/>
  <c r="S86" i="2"/>
  <c r="W86" i="2"/>
  <c r="W1166" i="2"/>
  <c r="AE1166" i="2" s="1"/>
  <c r="S1166" i="2"/>
  <c r="R708" i="2"/>
  <c r="P1304" i="2"/>
  <c r="V1304" i="2" s="1"/>
  <c r="R1304" i="2"/>
  <c r="W1304" i="2"/>
  <c r="W259" i="2"/>
  <c r="P259" i="2"/>
  <c r="V259" i="2" s="1"/>
  <c r="R259" i="2"/>
  <c r="S98" i="2"/>
  <c r="W98" i="2"/>
  <c r="W592" i="2"/>
  <c r="AD592" i="2" s="1"/>
  <c r="S592" i="2"/>
  <c r="Q592" i="2"/>
  <c r="V592" i="2"/>
  <c r="Q1044" i="2"/>
  <c r="V1044" i="2" s="1"/>
  <c r="S1044" i="2"/>
  <c r="W1044" i="2"/>
  <c r="W948" i="2"/>
  <c r="P948" i="2"/>
  <c r="V948" i="2" s="1"/>
  <c r="R948" i="2"/>
  <c r="R250" i="2"/>
  <c r="W250" i="2"/>
  <c r="P595" i="2"/>
  <c r="V595" i="2" s="1"/>
  <c r="S142" i="2"/>
  <c r="Q142" i="2"/>
  <c r="P1087" i="2"/>
  <c r="P184" i="2"/>
  <c r="W184" i="2"/>
  <c r="P273" i="2"/>
  <c r="R273" i="2"/>
  <c r="Q77" i="2"/>
  <c r="P318" i="2"/>
  <c r="V318" i="2"/>
  <c r="R318" i="2"/>
  <c r="W460" i="2"/>
  <c r="W957" i="2"/>
  <c r="W230" i="2"/>
  <c r="AE230" i="2" s="1"/>
  <c r="Q230" i="2"/>
  <c r="Q605" i="2"/>
  <c r="V605" i="2" s="1"/>
  <c r="Q442" i="2"/>
  <c r="S442" i="2"/>
  <c r="P244" i="2"/>
  <c r="V244" i="2"/>
  <c r="R244" i="2"/>
  <c r="S456" i="2"/>
  <c r="Q456" i="2"/>
  <c r="W456" i="2"/>
  <c r="AE456" i="2" s="1"/>
  <c r="P874" i="2"/>
  <c r="V874" i="2"/>
  <c r="W874" i="2"/>
  <c r="P2" i="2"/>
  <c r="W2" i="2"/>
  <c r="P1024" i="2"/>
  <c r="W1024" i="2"/>
  <c r="R1024" i="2"/>
  <c r="T1024" i="2" s="1"/>
  <c r="W1187" i="2"/>
  <c r="S1187" i="2"/>
  <c r="W940" i="2"/>
  <c r="R940" i="2"/>
  <c r="P553" i="2"/>
  <c r="S206" i="2"/>
  <c r="W206" i="2"/>
  <c r="P474" i="2"/>
  <c r="V474" i="2" s="1"/>
  <c r="W474" i="2"/>
  <c r="AE474" i="2" s="1"/>
  <c r="S777" i="2"/>
  <c r="Q777" i="2"/>
  <c r="W777" i="2"/>
  <c r="W1048" i="2"/>
  <c r="AE1048" i="2" s="1"/>
  <c r="R1048" i="2"/>
  <c r="Q747" i="2"/>
  <c r="V747" i="2" s="1"/>
  <c r="W747" i="2"/>
  <c r="AD747" i="2" s="1"/>
  <c r="R216" i="2"/>
  <c r="P216" i="2"/>
  <c r="W216" i="2"/>
  <c r="W202" i="2"/>
  <c r="Q1315" i="2"/>
  <c r="V1315" i="2"/>
  <c r="W1315" i="2"/>
  <c r="Q649" i="2"/>
  <c r="S649" i="2"/>
  <c r="W649" i="2"/>
  <c r="AE649" i="2" s="1"/>
  <c r="W1293" i="2"/>
  <c r="Q1293" i="2"/>
  <c r="U1293" i="2" s="1"/>
  <c r="S1293" i="2"/>
  <c r="W549" i="2"/>
  <c r="AD549" i="2" s="1"/>
  <c r="P549" i="2"/>
  <c r="R549" i="2"/>
  <c r="P849" i="2"/>
  <c r="W849" i="2"/>
  <c r="W627" i="2"/>
  <c r="AD627" i="2" s="1"/>
  <c r="R627" i="2"/>
  <c r="P627" i="2"/>
  <c r="V627" i="2" s="1"/>
  <c r="W574" i="2"/>
  <c r="AD574" i="2" s="1"/>
  <c r="Q574" i="2"/>
  <c r="P293" i="2"/>
  <c r="R293" i="2"/>
  <c r="P1202" i="2"/>
  <c r="R1202" i="2"/>
  <c r="W1202" i="2"/>
  <c r="AE1202" i="2" s="1"/>
  <c r="S1209" i="2"/>
  <c r="W1209" i="2"/>
  <c r="Q863" i="2"/>
  <c r="V863" i="2"/>
  <c r="W863" i="2"/>
  <c r="S863" i="2"/>
  <c r="Q300" i="2"/>
  <c r="W300" i="2"/>
  <c r="AE300" i="2" s="1"/>
  <c r="S300" i="2"/>
  <c r="P600" i="2"/>
  <c r="R600" i="2"/>
  <c r="W600" i="2"/>
  <c r="AE600" i="2" s="1"/>
  <c r="R719" i="2"/>
  <c r="W719" i="2"/>
  <c r="AE719" i="2" s="1"/>
  <c r="P719" i="2"/>
  <c r="P482" i="2"/>
  <c r="R482" i="2"/>
  <c r="W482" i="2"/>
  <c r="AD482" i="2" s="1"/>
  <c r="S291" i="2"/>
  <c r="W291" i="2"/>
  <c r="AE291" i="2" s="1"/>
  <c r="S377" i="2"/>
  <c r="Q377" i="2"/>
  <c r="V377" i="2" s="1"/>
  <c r="W377" i="2"/>
  <c r="S914" i="2"/>
  <c r="Q914" i="2"/>
  <c r="V914" i="2"/>
  <c r="W914" i="2"/>
  <c r="W552" i="2"/>
  <c r="P552" i="2"/>
  <c r="R552" i="2"/>
  <c r="R498" i="2"/>
  <c r="W498" i="2"/>
  <c r="AE498" i="2" s="1"/>
  <c r="P498" i="2"/>
  <c r="P458" i="2"/>
  <c r="Q1183" i="2"/>
  <c r="W1183" i="2"/>
  <c r="S479" i="2"/>
  <c r="Q479" i="2"/>
  <c r="W674" i="2"/>
  <c r="AE674" i="2" s="1"/>
  <c r="Q674" i="2"/>
  <c r="S674" i="2"/>
  <c r="W1308" i="2"/>
  <c r="P1308" i="2"/>
  <c r="R1308" i="2"/>
  <c r="R704" i="2"/>
  <c r="W704" i="2"/>
  <c r="P704" i="2"/>
  <c r="R769" i="2"/>
  <c r="P769" i="2"/>
  <c r="W769" i="2"/>
  <c r="W1219" i="2"/>
  <c r="Q1219" i="2"/>
  <c r="S1219" i="2"/>
  <c r="Q463" i="2"/>
  <c r="V463" i="2"/>
  <c r="W463" i="2"/>
  <c r="Q313" i="2"/>
  <c r="S313" i="2"/>
  <c r="W313" i="2"/>
  <c r="W1297" i="2"/>
  <c r="R1297" i="2"/>
  <c r="P404" i="2"/>
  <c r="V404" i="2"/>
  <c r="R404" i="2"/>
  <c r="W404" i="2"/>
  <c r="R682" i="2"/>
  <c r="Q1334" i="2"/>
  <c r="U1334" i="2" s="1"/>
  <c r="S1334" i="2"/>
  <c r="W1334" i="2"/>
  <c r="AD1334" i="2" s="1"/>
  <c r="Q292" i="2"/>
  <c r="W292" i="2"/>
  <c r="Q60" i="2"/>
  <c r="W60" i="2"/>
  <c r="R372" i="2"/>
  <c r="P372" i="2"/>
  <c r="V372" i="2" s="1"/>
  <c r="R1099" i="2"/>
  <c r="P1099" i="2"/>
  <c r="W572" i="2"/>
  <c r="P572" i="2"/>
  <c r="Q1162" i="2"/>
  <c r="W1162" i="2"/>
  <c r="S1162" i="2"/>
  <c r="S288" i="2"/>
  <c r="Q288" i="2"/>
  <c r="V288" i="2" s="1"/>
  <c r="W288" i="2"/>
  <c r="AE288" i="2" s="1"/>
  <c r="W325" i="2"/>
  <c r="AD325" i="2" s="1"/>
  <c r="P598" i="2"/>
  <c r="W598" i="2"/>
  <c r="R598" i="2"/>
  <c r="P905" i="2"/>
  <c r="W905" i="2"/>
  <c r="P588" i="2"/>
  <c r="R588" i="2"/>
  <c r="T588" i="2" s="1"/>
  <c r="W588" i="2"/>
  <c r="S715" i="2"/>
  <c r="U715" i="2" s="1"/>
  <c r="W715" i="2"/>
  <c r="AE715" i="2" s="1"/>
  <c r="S756" i="2"/>
  <c r="Q756" i="2"/>
  <c r="V756" i="2" s="1"/>
  <c r="S950" i="2"/>
  <c r="R1081" i="2"/>
  <c r="P1081" i="2"/>
  <c r="P1012" i="2"/>
  <c r="V1012" i="2" s="1"/>
  <c r="P723" i="2"/>
  <c r="R723" i="2"/>
  <c r="W723" i="2"/>
  <c r="AE723" i="2" s="1"/>
  <c r="W878" i="2"/>
  <c r="Q966" i="2"/>
  <c r="W966" i="2"/>
  <c r="AD966" i="2" s="1"/>
  <c r="P727" i="2"/>
  <c r="R727" i="2"/>
  <c r="W727" i="2"/>
  <c r="P622" i="2"/>
  <c r="V622" i="2" s="1"/>
  <c r="R622" i="2"/>
  <c r="W622" i="2"/>
  <c r="Q473" i="2"/>
  <c r="S473" i="2"/>
  <c r="W473" i="2"/>
  <c r="Q536" i="2"/>
  <c r="W536" i="2"/>
  <c r="AE536" i="2" s="1"/>
  <c r="S38" i="2"/>
  <c r="U38" i="2" s="1"/>
  <c r="W1104" i="2"/>
  <c r="P1104" i="2"/>
  <c r="Q369" i="2"/>
  <c r="Q606" i="2"/>
  <c r="U606" i="2" s="1"/>
  <c r="P1329" i="2"/>
  <c r="W1329" i="2"/>
  <c r="Q964" i="2"/>
  <c r="S964" i="2"/>
  <c r="Q332" i="2"/>
  <c r="S332" i="2"/>
  <c r="P128" i="2"/>
  <c r="S123" i="2"/>
  <c r="Q99" i="2"/>
  <c r="S99" i="2"/>
  <c r="R417" i="2"/>
  <c r="P417" i="2"/>
  <c r="T417" i="2" s="1"/>
  <c r="Q611" i="2"/>
  <c r="S611" i="2"/>
  <c r="P1006" i="2"/>
  <c r="W1006" i="2"/>
  <c r="AD1006" i="2" s="1"/>
  <c r="W1191" i="2"/>
  <c r="P1191" i="2"/>
  <c r="V1191" i="2"/>
  <c r="W1033" i="2"/>
  <c r="AE1033" i="2" s="1"/>
  <c r="P1033" i="2"/>
  <c r="R1033" i="2"/>
  <c r="Q489" i="2"/>
  <c r="W1279" i="2"/>
  <c r="W1199" i="2"/>
  <c r="Q1199" i="2"/>
  <c r="V1199" i="2"/>
  <c r="P1271" i="2"/>
  <c r="V1271" i="2" s="1"/>
  <c r="W1271" i="2"/>
  <c r="Q628" i="2"/>
  <c r="W628" i="2"/>
  <c r="AD628" i="2" s="1"/>
  <c r="Q508" i="2"/>
  <c r="W508" i="2"/>
  <c r="AE508" i="2" s="1"/>
  <c r="W1000" i="2"/>
  <c r="S1000" i="2"/>
  <c r="R1043" i="2"/>
  <c r="W1043" i="2"/>
  <c r="AE1043" i="2" s="1"/>
  <c r="P1043" i="2"/>
  <c r="Q71" i="2"/>
  <c r="V71" i="2" s="1"/>
  <c r="W71" i="2"/>
  <c r="P537" i="2"/>
  <c r="V537" i="2" s="1"/>
  <c r="P358" i="2"/>
  <c r="W358" i="2"/>
  <c r="R358" i="2"/>
  <c r="T358" i="2" s="1"/>
  <c r="P517" i="2"/>
  <c r="W469" i="2"/>
  <c r="S469" i="2"/>
  <c r="Q469" i="2"/>
  <c r="V469" i="2" s="1"/>
  <c r="P909" i="2"/>
  <c r="R909" i="2"/>
  <c r="Q1071" i="2"/>
  <c r="S1071" i="2"/>
  <c r="W1071" i="2"/>
  <c r="R867" i="2"/>
  <c r="W867" i="2"/>
  <c r="P867" i="2"/>
  <c r="S518" i="2"/>
  <c r="W518" i="2"/>
  <c r="AD518" i="2" s="1"/>
  <c r="Q518" i="2"/>
  <c r="W692" i="2"/>
  <c r="Q692" i="2"/>
  <c r="V692" i="2"/>
  <c r="S692" i="2"/>
  <c r="W926" i="2"/>
  <c r="Q926" i="2"/>
  <c r="V926" i="2"/>
  <c r="Q40" i="2"/>
  <c r="W40" i="2"/>
  <c r="S40" i="2"/>
  <c r="Q836" i="2"/>
  <c r="S836" i="2"/>
  <c r="W836" i="2"/>
  <c r="W1111" i="2"/>
  <c r="Q710" i="2"/>
  <c r="Q363" i="2"/>
  <c r="Q1143" i="2"/>
  <c r="P228" i="2"/>
  <c r="T228" i="2"/>
  <c r="W228" i="2"/>
  <c r="P52" i="2"/>
  <c r="W52" i="2"/>
  <c r="Q477" i="2"/>
  <c r="S686" i="2"/>
  <c r="Q686" i="2"/>
  <c r="Q402" i="2"/>
  <c r="P566" i="2"/>
  <c r="V566" i="2" s="1"/>
  <c r="Q665" i="2"/>
  <c r="P813" i="2"/>
  <c r="W813" i="2"/>
  <c r="Q1355" i="2"/>
  <c r="U1355" i="2" s="1"/>
  <c r="S1355" i="2"/>
  <c r="Q559" i="2"/>
  <c r="S559" i="2"/>
  <c r="U728" i="2"/>
  <c r="V801" i="2"/>
  <c r="Q1026" i="2"/>
  <c r="S1038" i="2"/>
  <c r="Q1038" i="2"/>
  <c r="W684" i="2"/>
  <c r="P503" i="2"/>
  <c r="V503" i="2"/>
  <c r="Q647" i="2"/>
  <c r="S647" i="2"/>
  <c r="P725" i="2"/>
  <c r="R725" i="2"/>
  <c r="W814" i="2"/>
  <c r="AD814" i="2" s="1"/>
  <c r="Q814" i="2"/>
  <c r="S814" i="2"/>
  <c r="P304" i="2"/>
  <c r="R304" i="2"/>
  <c r="T304" i="2" s="1"/>
  <c r="P1178" i="2"/>
  <c r="V1178" i="2" s="1"/>
  <c r="S986" i="2"/>
  <c r="Q986" i="2"/>
  <c r="W986" i="2"/>
  <c r="Q72" i="2"/>
  <c r="W72" i="2"/>
  <c r="P335" i="2"/>
  <c r="V335" i="2" s="1"/>
  <c r="R335" i="2"/>
  <c r="Q415" i="2"/>
  <c r="W415" i="2"/>
  <c r="S415" i="2"/>
  <c r="P1173" i="2"/>
  <c r="W1173" i="2"/>
  <c r="R1173" i="2"/>
  <c r="Q1135" i="2"/>
  <c r="V1135" i="2" s="1"/>
  <c r="W1135" i="2"/>
  <c r="W992" i="2"/>
  <c r="R992" i="2"/>
  <c r="S387" i="2"/>
  <c r="W387" i="2"/>
  <c r="AD387" i="2" s="1"/>
  <c r="Q1003" i="2"/>
  <c r="S1003" i="2"/>
  <c r="P728" i="2"/>
  <c r="T728" i="2" s="1"/>
  <c r="V728" i="2"/>
  <c r="R728" i="2"/>
  <c r="W1349" i="2"/>
  <c r="Q1349" i="2"/>
  <c r="P778" i="2"/>
  <c r="V778" i="2" s="1"/>
  <c r="W778" i="2"/>
  <c r="W172" i="2"/>
  <c r="Q172" i="2"/>
  <c r="V172" i="2"/>
  <c r="W904" i="2"/>
  <c r="Q276" i="2"/>
  <c r="V276" i="2"/>
  <c r="W276" i="2"/>
  <c r="AD276" i="2" s="1"/>
  <c r="S276" i="2"/>
  <c r="W249" i="2"/>
  <c r="R249" i="2"/>
  <c r="P249" i="2"/>
  <c r="V249" i="2" s="1"/>
  <c r="Q846" i="2"/>
  <c r="W846" i="2"/>
  <c r="Q1244" i="2"/>
  <c r="S1244" i="2"/>
  <c r="U1244" i="2" s="1"/>
  <c r="W1244" i="2"/>
  <c r="AE1244" i="2" s="1"/>
  <c r="Q1372" i="2"/>
  <c r="S1372" i="2"/>
  <c r="R207" i="2"/>
  <c r="P207" i="2"/>
  <c r="P485" i="2"/>
  <c r="V485" i="2" s="1"/>
  <c r="R485" i="2"/>
  <c r="W485" i="2"/>
  <c r="S659" i="2"/>
  <c r="Q659" i="2"/>
  <c r="W659" i="2"/>
  <c r="Q932" i="2"/>
  <c r="S932" i="2"/>
  <c r="P1137" i="2"/>
  <c r="V1137" i="2"/>
  <c r="R1137" i="2"/>
  <c r="W1137" i="2"/>
  <c r="AD1137" i="2" s="1"/>
  <c r="W1240" i="2"/>
  <c r="Q1240" i="2"/>
  <c r="V1240" i="2" s="1"/>
  <c r="S1240" i="2"/>
  <c r="U1240" i="2" s="1"/>
  <c r="Q1121" i="2"/>
  <c r="V1121" i="2" s="1"/>
  <c r="W1121" i="2"/>
  <c r="Q136" i="2"/>
  <c r="W132" i="2"/>
  <c r="AD132" i="2" s="1"/>
  <c r="P132" i="2"/>
  <c r="P408" i="2"/>
  <c r="S624" i="2"/>
  <c r="Q624" i="2"/>
  <c r="P525" i="2"/>
  <c r="W525" i="2"/>
  <c r="R525" i="2"/>
  <c r="Q916" i="2"/>
  <c r="Q539" i="2"/>
  <c r="Q565" i="2"/>
  <c r="Q309" i="2"/>
  <c r="S309" i="2"/>
  <c r="W595" i="2"/>
  <c r="W725" i="2"/>
  <c r="W860" i="2"/>
  <c r="AE860" i="2" s="1"/>
  <c r="W629" i="2"/>
  <c r="AD629" i="2" s="1"/>
  <c r="W1310" i="2"/>
  <c r="S763" i="2"/>
  <c r="P1062" i="2"/>
  <c r="R136" i="2"/>
  <c r="T136" i="2" s="1"/>
  <c r="W136" i="2"/>
  <c r="P136" i="2"/>
  <c r="Q134" i="2"/>
  <c r="S134" i="2"/>
  <c r="U134" i="2" s="1"/>
  <c r="W134" i="2"/>
  <c r="Q42" i="2"/>
  <c r="S42" i="2"/>
  <c r="W42" i="2"/>
  <c r="AD42" i="2" s="1"/>
  <c r="W36" i="2"/>
  <c r="Q36" i="2"/>
  <c r="W733" i="2"/>
  <c r="AE733" i="2" s="1"/>
  <c r="Q733" i="2"/>
  <c r="V733" i="2"/>
  <c r="S733" i="2"/>
  <c r="U733" i="2" s="1"/>
  <c r="Q1352" i="2"/>
  <c r="W1118" i="2"/>
  <c r="Q1118" i="2"/>
  <c r="R400" i="2"/>
  <c r="P400" i="2"/>
  <c r="R917" i="2"/>
  <c r="P917" i="2"/>
  <c r="Q147" i="2"/>
  <c r="V147" i="2" s="1"/>
  <c r="S147" i="2"/>
  <c r="R1154" i="2"/>
  <c r="P1154" i="2"/>
  <c r="P1049" i="2"/>
  <c r="R1049" i="2"/>
  <c r="W1049" i="2"/>
  <c r="AD1049" i="2" s="1"/>
  <c r="Q759" i="2"/>
  <c r="S759" i="2"/>
  <c r="Q211" i="2"/>
  <c r="V211" i="2" s="1"/>
  <c r="S211" i="2"/>
  <c r="Q253" i="2"/>
  <c r="V253" i="2" s="1"/>
  <c r="W253" i="2"/>
  <c r="P369" i="2"/>
  <c r="V369" i="2" s="1"/>
  <c r="S961" i="2"/>
  <c r="W961" i="2"/>
  <c r="Q961" i="2"/>
  <c r="V961" i="2"/>
  <c r="Q532" i="2"/>
  <c r="Q1344" i="2"/>
  <c r="V1344" i="2"/>
  <c r="W1344" i="2"/>
  <c r="AE1344" i="2" s="1"/>
  <c r="Q1201" i="2"/>
  <c r="S1201" i="2"/>
  <c r="P1232" i="2"/>
  <c r="W1232" i="2"/>
  <c r="R1232" i="2"/>
  <c r="W531" i="2"/>
  <c r="Q531" i="2"/>
  <c r="U531" i="2" s="1"/>
  <c r="Q294" i="2"/>
  <c r="S294" i="2"/>
  <c r="W294" i="2"/>
  <c r="W1083" i="2"/>
  <c r="AD1083" i="2" s="1"/>
  <c r="Q1083" i="2"/>
  <c r="U1083" i="2" s="1"/>
  <c r="S1083" i="2"/>
  <c r="P623" i="2"/>
  <c r="W623" i="2"/>
  <c r="AE623" i="2" s="1"/>
  <c r="P316" i="2"/>
  <c r="R316" i="2"/>
  <c r="W316" i="2"/>
  <c r="P701" i="2"/>
  <c r="V701" i="2"/>
  <c r="S1046" i="2"/>
  <c r="R1012" i="2"/>
  <c r="W400" i="2"/>
  <c r="AD400" i="2" s="1"/>
  <c r="R1006" i="2"/>
  <c r="W995" i="2"/>
  <c r="R778" i="2"/>
  <c r="W101" i="2"/>
  <c r="AE101" i="2" s="1"/>
  <c r="W1128" i="2"/>
  <c r="AE1128" i="2" s="1"/>
  <c r="W364" i="2"/>
  <c r="AD364" i="2" s="1"/>
  <c r="P395" i="2"/>
  <c r="V395" i="2"/>
  <c r="P969" i="2"/>
  <c r="Q202" i="2"/>
  <c r="V202" i="2" s="1"/>
  <c r="P974" i="2"/>
  <c r="Q325" i="2"/>
  <c r="P648" i="2"/>
  <c r="P581" i="2"/>
  <c r="P794" i="2"/>
  <c r="R794" i="2"/>
  <c r="P721" i="2"/>
  <c r="V721" i="2" s="1"/>
  <c r="R721" i="2"/>
  <c r="Q359" i="2"/>
  <c r="S359" i="2"/>
  <c r="U359" i="2" s="1"/>
  <c r="W185" i="2"/>
  <c r="P185" i="2"/>
  <c r="R185" i="2"/>
  <c r="Q1122" i="2"/>
  <c r="U1122" i="2" s="1"/>
  <c r="S1122" i="2"/>
  <c r="P190" i="2"/>
  <c r="V190" i="2" s="1"/>
  <c r="R190" i="2"/>
  <c r="W1283" i="2"/>
  <c r="AD1283" i="2" s="1"/>
  <c r="Q1180" i="2"/>
  <c r="V1180" i="2" s="1"/>
  <c r="S661" i="2"/>
  <c r="Q661" i="2"/>
  <c r="V661" i="2"/>
  <c r="W661" i="2"/>
  <c r="Q1141" i="2"/>
  <c r="S1141" i="2"/>
  <c r="P980" i="2"/>
  <c r="W980" i="2"/>
  <c r="R980" i="2"/>
  <c r="Q322" i="2"/>
  <c r="S322" i="2"/>
  <c r="U322" i="2" s="1"/>
  <c r="S1110" i="2"/>
  <c r="Q1110" i="2"/>
  <c r="U1110" i="2" s="1"/>
  <c r="S199" i="2"/>
  <c r="Q199" i="2"/>
  <c r="W1040" i="2"/>
  <c r="Q1040" i="2"/>
  <c r="V1040" i="2" s="1"/>
  <c r="S1040" i="2"/>
  <c r="S67" i="2"/>
  <c r="U67" i="2" s="1"/>
  <c r="W67" i="2"/>
  <c r="Q67" i="2"/>
  <c r="Q735" i="2"/>
  <c r="V735" i="2"/>
  <c r="W735" i="2"/>
  <c r="W1013" i="2"/>
  <c r="W843" i="2"/>
  <c r="AE843" i="2" s="1"/>
  <c r="Q843" i="2"/>
  <c r="V843" i="2" s="1"/>
  <c r="Q1155" i="2"/>
  <c r="P284" i="2"/>
  <c r="R284" i="2"/>
  <c r="W284" i="2"/>
  <c r="AD284" i="2" s="1"/>
  <c r="P918" i="2"/>
  <c r="W918" i="2"/>
  <c r="R918" i="2"/>
  <c r="T918" i="2" s="1"/>
  <c r="Q183" i="2"/>
  <c r="V183" i="2" s="1"/>
  <c r="W183" i="2"/>
  <c r="S183" i="2"/>
  <c r="Q1159" i="2"/>
  <c r="V1159" i="2" s="1"/>
  <c r="W1159" i="2"/>
  <c r="AD1159" i="2" s="1"/>
  <c r="S1159" i="2"/>
  <c r="W1358" i="2"/>
  <c r="P1358" i="2"/>
  <c r="V1358" i="2"/>
  <c r="R1358" i="2"/>
  <c r="P375" i="2"/>
  <c r="P928" i="2"/>
  <c r="R928" i="2"/>
  <c r="W23" i="2"/>
  <c r="R23" i="2"/>
  <c r="S200" i="2"/>
  <c r="Q200" i="2"/>
  <c r="V200" i="2" s="1"/>
  <c r="W200" i="2"/>
  <c r="P192" i="2"/>
  <c r="V192" i="2" s="1"/>
  <c r="P763" i="2"/>
  <c r="R763" i="2"/>
  <c r="P378" i="2"/>
  <c r="V378" i="2" s="1"/>
  <c r="R378" i="2"/>
  <c r="P1086" i="2"/>
  <c r="R1086" i="2"/>
  <c r="W1086" i="2"/>
  <c r="AE1086" i="2" s="1"/>
  <c r="Q1165" i="2"/>
  <c r="V1165" i="2" s="1"/>
  <c r="W1165" i="2"/>
  <c r="AE1165" i="2" s="1"/>
  <c r="S1165" i="2"/>
  <c r="P806" i="2"/>
  <c r="R806" i="2"/>
  <c r="P740" i="2"/>
  <c r="P897" i="2"/>
  <c r="R897" i="2"/>
  <c r="W897" i="2"/>
  <c r="AD897" i="2" s="1"/>
  <c r="Q224" i="2"/>
  <c r="R61" i="2"/>
  <c r="W329" i="2"/>
  <c r="P329" i="2"/>
  <c r="V329" i="2" s="1"/>
  <c r="W218" i="2"/>
  <c r="P218" i="2"/>
  <c r="Q888" i="2"/>
  <c r="S888" i="2"/>
  <c r="U888" i="2" s="1"/>
  <c r="Q899" i="2"/>
  <c r="P1096" i="2"/>
  <c r="R1096" i="2"/>
  <c r="R1034" i="2"/>
  <c r="P1034" i="2"/>
  <c r="P608" i="2"/>
  <c r="W608" i="2"/>
  <c r="R501" i="2"/>
  <c r="T501" i="2" s="1"/>
  <c r="Q302" i="2"/>
  <c r="S302" i="2"/>
  <c r="Q910" i="2"/>
  <c r="R391" i="2"/>
  <c r="T391" i="2" s="1"/>
  <c r="W489" i="2"/>
  <c r="W818" i="2"/>
  <c r="AE818" i="2" s="1"/>
  <c r="W378" i="2"/>
  <c r="S243" i="2"/>
  <c r="U243" i="2" s="1"/>
  <c r="S154" i="2"/>
  <c r="W1178" i="2"/>
  <c r="P124" i="2"/>
  <c r="W124" i="2"/>
  <c r="Q272" i="2"/>
  <c r="U272" i="2" s="1"/>
  <c r="S1239" i="2"/>
  <c r="Q1239" i="2"/>
  <c r="S607" i="2"/>
  <c r="Q607" i="2"/>
  <c r="W705" i="2"/>
  <c r="Q705" i="2"/>
  <c r="S705" i="2"/>
  <c r="P353" i="2"/>
  <c r="W353" i="2"/>
  <c r="R363" i="2"/>
  <c r="P363" i="2"/>
  <c r="W363" i="2"/>
  <c r="P169" i="2"/>
  <c r="W169" i="2"/>
  <c r="Q494" i="2"/>
  <c r="S494" i="2"/>
  <c r="W166" i="2"/>
  <c r="Q166" i="2"/>
  <c r="S166" i="2"/>
  <c r="Q668" i="2"/>
  <c r="U668" i="2" s="1"/>
  <c r="Q432" i="2"/>
  <c r="S432" i="2"/>
  <c r="U432" i="2" s="1"/>
  <c r="W432" i="2"/>
  <c r="Q1335" i="2"/>
  <c r="W1335" i="2"/>
  <c r="AE1335" i="2" s="1"/>
  <c r="S1335" i="2"/>
  <c r="W604" i="2"/>
  <c r="R604" i="2"/>
  <c r="Q205" i="2"/>
  <c r="S205" i="2"/>
  <c r="W205" i="2"/>
  <c r="W720" i="2"/>
  <c r="P720" i="2"/>
  <c r="P671" i="2"/>
  <c r="R671" i="2"/>
  <c r="W671" i="2"/>
  <c r="AE671" i="2" s="1"/>
  <c r="W66" i="2"/>
  <c r="AD66" i="2" s="1"/>
  <c r="Q66" i="2"/>
  <c r="U66" i="2" s="1"/>
  <c r="S1016" i="2"/>
  <c r="Q1016" i="2"/>
  <c r="V1016" i="2" s="1"/>
  <c r="Q654" i="2"/>
  <c r="Q568" i="2"/>
  <c r="S568" i="2"/>
  <c r="W568" i="2"/>
  <c r="AE568" i="2" s="1"/>
  <c r="P18" i="2"/>
  <c r="W18" i="2"/>
  <c r="Q231" i="2"/>
  <c r="W231" i="2"/>
  <c r="AE231" i="2" s="1"/>
  <c r="S231" i="2"/>
  <c r="P842" i="2"/>
  <c r="T842" i="2" s="1"/>
  <c r="R842" i="2"/>
  <c r="P1082" i="2"/>
  <c r="W251" i="2"/>
  <c r="W234" i="2"/>
  <c r="AD234" i="2" s="1"/>
  <c r="W270" i="2"/>
  <c r="R840" i="2"/>
  <c r="R68" i="2"/>
  <c r="W322" i="2"/>
  <c r="AD322" i="2" s="1"/>
  <c r="R489" i="2"/>
  <c r="W647" i="2"/>
  <c r="AD647" i="2" s="1"/>
  <c r="S1118" i="2"/>
  <c r="W483" i="2"/>
  <c r="AD483" i="2" s="1"/>
  <c r="S224" i="2"/>
  <c r="S567" i="2"/>
  <c r="R874" i="2"/>
  <c r="W1034" i="2"/>
  <c r="AD1034" i="2" s="1"/>
  <c r="R1087" i="2"/>
  <c r="S343" i="2"/>
  <c r="S202" i="2"/>
  <c r="R232" i="2"/>
  <c r="T232" i="2" s="1"/>
  <c r="W1317" i="2"/>
  <c r="S966" i="2"/>
  <c r="U966" i="2" s="1"/>
  <c r="R813" i="2"/>
  <c r="R2" i="2"/>
  <c r="W766" i="2"/>
  <c r="W102" i="2"/>
  <c r="AE102" i="2" s="1"/>
  <c r="S668" i="2"/>
  <c r="W53" i="2"/>
  <c r="AE53" i="2" s="1"/>
  <c r="U1208" i="2"/>
  <c r="S77" i="2"/>
  <c r="U77" i="2" s="1"/>
  <c r="S1158" i="2"/>
  <c r="S1073" i="2"/>
  <c r="S1047" i="2"/>
  <c r="R431" i="2"/>
  <c r="S1206" i="2"/>
  <c r="S1223" i="2"/>
  <c r="W1065" i="2"/>
  <c r="S843" i="2"/>
  <c r="W1207" i="2"/>
  <c r="W759" i="2"/>
  <c r="W399" i="2"/>
  <c r="S702" i="2"/>
  <c r="Q995" i="2"/>
  <c r="Q551" i="2"/>
  <c r="P1048" i="2"/>
  <c r="V1048" i="2"/>
  <c r="P604" i="2"/>
  <c r="V604" i="2"/>
  <c r="V1228" i="2"/>
  <c r="Q376" i="2"/>
  <c r="V376" i="2" s="1"/>
  <c r="S376" i="2"/>
  <c r="R459" i="2"/>
  <c r="T459" i="2" s="1"/>
  <c r="P1253" i="2"/>
  <c r="R1253" i="2"/>
  <c r="T1253" i="2" s="1"/>
  <c r="W1253" i="2"/>
  <c r="AE1253" i="2" s="1"/>
  <c r="Q1374" i="2"/>
  <c r="S1374" i="2"/>
  <c r="Q316" i="2"/>
  <c r="V316" i="2" s="1"/>
  <c r="P669" i="2"/>
  <c r="V669" i="2"/>
  <c r="Q980" i="2"/>
  <c r="W491" i="2"/>
  <c r="AE491" i="2" s="1"/>
  <c r="W570" i="2"/>
  <c r="R570" i="2"/>
  <c r="T570" i="2" s="1"/>
  <c r="Q718" i="2"/>
  <c r="R1197" i="2"/>
  <c r="T1197" i="2" s="1"/>
  <c r="P1197" i="2"/>
  <c r="P786" i="2"/>
  <c r="T786" i="2" s="1"/>
  <c r="R786" i="2"/>
  <c r="W786" i="2"/>
  <c r="AE786" i="2" s="1"/>
  <c r="W1084" i="2"/>
  <c r="Q1084" i="2"/>
  <c r="V1084" i="2" s="1"/>
  <c r="P688" i="2"/>
  <c r="W688" i="2"/>
  <c r="AD688" i="2" s="1"/>
  <c r="W1326" i="2"/>
  <c r="Q1326" i="2"/>
  <c r="V1326" i="2" s="1"/>
  <c r="R810" i="2"/>
  <c r="P810" i="2"/>
  <c r="P78" i="2"/>
  <c r="V78" i="2" s="1"/>
  <c r="W78" i="2"/>
  <c r="P1272" i="2"/>
  <c r="V1272" i="2" s="1"/>
  <c r="W1272" i="2"/>
  <c r="AD1272" i="2" s="1"/>
  <c r="Q412" i="2"/>
  <c r="W412" i="2"/>
  <c r="P1010" i="2"/>
  <c r="R1010" i="2"/>
  <c r="W1010" i="2"/>
  <c r="Q938" i="2"/>
  <c r="V938" i="2"/>
  <c r="W938" i="2"/>
  <c r="AE938" i="2" s="1"/>
  <c r="S938" i="2"/>
  <c r="P31" i="2"/>
  <c r="V31" i="2"/>
  <c r="R31" i="2"/>
  <c r="W31" i="2"/>
  <c r="W1251" i="2"/>
  <c r="P1251" i="2"/>
  <c r="P1078" i="2"/>
  <c r="R1078" i="2"/>
  <c r="W1078" i="2"/>
  <c r="W666" i="2"/>
  <c r="AD666" i="2" s="1"/>
  <c r="R666" i="2"/>
  <c r="P666" i="2"/>
  <c r="P507" i="2"/>
  <c r="T507" i="2" s="1"/>
  <c r="R507" i="2"/>
  <c r="W507" i="2"/>
  <c r="S96" i="2"/>
  <c r="W96" i="2"/>
  <c r="AE96" i="2" s="1"/>
  <c r="Q96" i="2"/>
  <c r="V96" i="2" s="1"/>
  <c r="S460" i="2"/>
  <c r="W928" i="2"/>
  <c r="W414" i="2"/>
  <c r="P414" i="2"/>
  <c r="V414" i="2" s="1"/>
  <c r="P947" i="2"/>
  <c r="W947" i="2"/>
  <c r="R947" i="2"/>
  <c r="W721" i="2"/>
  <c r="R141" i="2"/>
  <c r="P141" i="2"/>
  <c r="S137" i="2"/>
  <c r="Q137" i="2"/>
  <c r="V137" i="2"/>
  <c r="R376" i="2"/>
  <c r="P123" i="2"/>
  <c r="P99" i="2"/>
  <c r="W465" i="2"/>
  <c r="AE465" i="2" s="1"/>
  <c r="Q465" i="2"/>
  <c r="V465" i="2"/>
  <c r="W268" i="2"/>
  <c r="P268" i="2"/>
  <c r="T268" i="2" s="1"/>
  <c r="P812" i="2"/>
  <c r="R812" i="2"/>
  <c r="W686" i="2"/>
  <c r="R686" i="2"/>
  <c r="P686" i="2"/>
  <c r="W191" i="2"/>
  <c r="AD191" i="2" s="1"/>
  <c r="P191" i="2"/>
  <c r="Q760" i="2"/>
  <c r="S760" i="2"/>
  <c r="W760" i="2"/>
  <c r="AD760" i="2" s="1"/>
  <c r="W1236" i="2"/>
  <c r="S1236" i="2"/>
  <c r="Q1236" i="2"/>
  <c r="V1236" i="2"/>
  <c r="W1235" i="2"/>
  <c r="Q1235" i="2"/>
  <c r="W565" i="2"/>
  <c r="P565" i="2"/>
  <c r="P168" i="2"/>
  <c r="P460" i="2"/>
  <c r="R1248" i="2"/>
  <c r="W376" i="2"/>
  <c r="W1096" i="2"/>
  <c r="W123" i="2"/>
  <c r="AE123" i="2" s="1"/>
  <c r="W1292" i="2"/>
  <c r="S477" i="2"/>
  <c r="W697" i="2"/>
  <c r="S665" i="2"/>
  <c r="R1178" i="2"/>
  <c r="S316" i="2"/>
  <c r="W539" i="2"/>
  <c r="W586" i="2"/>
  <c r="AD586" i="2" s="1"/>
  <c r="W1201" i="2"/>
  <c r="W917" i="2"/>
  <c r="AE917" i="2" s="1"/>
  <c r="R832" i="2"/>
  <c r="W1018" i="2"/>
  <c r="W553" i="2"/>
  <c r="R1272" i="2"/>
  <c r="S761" i="2"/>
  <c r="W1195" i="2"/>
  <c r="AD1195" i="2" s="1"/>
  <c r="R740" i="2"/>
  <c r="S514" i="2"/>
  <c r="R1128" i="2"/>
  <c r="R802" i="2"/>
  <c r="T802" i="2" s="1"/>
  <c r="W303" i="2"/>
  <c r="W681" i="2"/>
  <c r="AD681" i="2" s="1"/>
  <c r="S420" i="2"/>
  <c r="P1343" i="2"/>
  <c r="T1343" i="2" s="1"/>
  <c r="P364" i="2"/>
  <c r="T364" i="2"/>
  <c r="Q1274" i="2"/>
  <c r="V1274" i="2" s="1"/>
  <c r="W419" i="2"/>
  <c r="W115" i="2"/>
  <c r="W1294" i="2"/>
  <c r="AE1294" i="2" s="1"/>
  <c r="R1294" i="2"/>
  <c r="P1320" i="2"/>
  <c r="R1320" i="2"/>
  <c r="T1320" i="2" s="1"/>
  <c r="W1320" i="2"/>
  <c r="AE1320" i="2" s="1"/>
  <c r="Q195" i="2"/>
  <c r="W499" i="2"/>
  <c r="S499" i="2"/>
  <c r="Q499" i="2"/>
  <c r="V499" i="2" s="1"/>
  <c r="Q367" i="2"/>
  <c r="S367" i="2"/>
  <c r="S796" i="2"/>
  <c r="Q796" i="2"/>
  <c r="Q1282" i="2"/>
  <c r="S1282" i="2"/>
  <c r="R1376" i="2"/>
  <c r="P1376" i="2"/>
  <c r="W1376" i="2"/>
  <c r="W967" i="2"/>
  <c r="P967" i="2"/>
  <c r="W393" i="2"/>
  <c r="Q393" i="2"/>
  <c r="W362" i="2"/>
  <c r="AD362" i="2" s="1"/>
  <c r="S362" i="2"/>
  <c r="P519" i="2"/>
  <c r="R519" i="2"/>
  <c r="Q652" i="2"/>
  <c r="U652" i="2" s="1"/>
  <c r="V652" i="2"/>
  <c r="S652" i="2"/>
  <c r="W652" i="2"/>
  <c r="P209" i="2"/>
  <c r="V209" i="2"/>
  <c r="R209" i="2"/>
  <c r="P556" i="2"/>
  <c r="R556" i="2"/>
  <c r="W556" i="2"/>
  <c r="Q687" i="2"/>
  <c r="S687" i="2"/>
  <c r="W1174" i="2"/>
  <c r="AE1174" i="2" s="1"/>
  <c r="S1174" i="2"/>
  <c r="Q1174" i="2"/>
  <c r="W771" i="2"/>
  <c r="P771" i="2"/>
  <c r="T771" i="2" s="1"/>
  <c r="U544" i="2"/>
  <c r="W154" i="2"/>
  <c r="W318" i="2"/>
  <c r="AD318" i="2" s="1"/>
  <c r="P1123" i="2"/>
  <c r="W1123" i="2"/>
  <c r="R739" i="2"/>
  <c r="P739" i="2"/>
  <c r="V739" i="2" s="1"/>
  <c r="W739" i="2"/>
  <c r="Q651" i="2"/>
  <c r="U651" i="2" s="1"/>
  <c r="S353" i="2"/>
  <c r="Q353" i="2"/>
  <c r="U353" i="2" s="1"/>
  <c r="Q1336" i="2"/>
  <c r="S1336" i="2"/>
  <c r="S370" i="2"/>
  <c r="Q370" i="2"/>
  <c r="P33" i="2"/>
  <c r="V33" i="2" s="1"/>
  <c r="R33" i="2"/>
  <c r="W718" i="2"/>
  <c r="W232" i="2"/>
  <c r="R503" i="2"/>
  <c r="T908" i="2"/>
  <c r="W763" i="2"/>
  <c r="V951" i="2"/>
  <c r="R184" i="2"/>
  <c r="R1123" i="2"/>
  <c r="W1197" i="2"/>
  <c r="S412" i="2"/>
  <c r="W319" i="2"/>
  <c r="AD319" i="2" s="1"/>
  <c r="P478" i="2"/>
  <c r="R478" i="2"/>
  <c r="W478" i="2"/>
  <c r="AD478" i="2" s="1"/>
  <c r="Q145" i="2"/>
  <c r="V145" i="2"/>
  <c r="W145" i="2"/>
  <c r="S145" i="2"/>
  <c r="U145" i="2" s="1"/>
  <c r="P248" i="2"/>
  <c r="T248" i="2" s="1"/>
  <c r="R477" i="2"/>
  <c r="P477" i="2"/>
  <c r="Q262" i="2"/>
  <c r="W262" i="2"/>
  <c r="AE262" i="2" s="1"/>
  <c r="S262" i="2"/>
  <c r="U262" i="2" s="1"/>
  <c r="S1319" i="2"/>
  <c r="Q1319" i="2"/>
  <c r="P487" i="2"/>
  <c r="W487" i="2"/>
  <c r="P611" i="2"/>
  <c r="R611" i="2"/>
  <c r="Q320" i="2"/>
  <c r="U320" i="2" s="1"/>
  <c r="W320" i="2"/>
  <c r="AE320" i="2" s="1"/>
  <c r="Q1025" i="2"/>
  <c r="V1025" i="2"/>
  <c r="W1025" i="2"/>
  <c r="AE1025" i="2" s="1"/>
  <c r="S1025" i="2"/>
  <c r="S267" i="2"/>
  <c r="Q267" i="2"/>
  <c r="V267" i="2" s="1"/>
  <c r="R302" i="2"/>
  <c r="T302" i="2" s="1"/>
  <c r="P302" i="2"/>
  <c r="W302" i="2"/>
  <c r="Q1011" i="2"/>
  <c r="S1011" i="2"/>
  <c r="U1011" i="2" s="1"/>
  <c r="W1011" i="2"/>
  <c r="S610" i="2"/>
  <c r="Q610" i="2"/>
  <c r="V610" i="2"/>
  <c r="W610" i="2"/>
  <c r="S172" i="2"/>
  <c r="U172" i="2" s="1"/>
  <c r="S251" i="2"/>
  <c r="U251" i="2" s="1"/>
  <c r="S685" i="2"/>
  <c r="U685" i="2" s="1"/>
  <c r="R237" i="2"/>
  <c r="R353" i="2"/>
  <c r="T353" i="2" s="1"/>
  <c r="W744" i="2"/>
  <c r="S110" i="2"/>
  <c r="S4" i="2"/>
  <c r="W823" i="2"/>
  <c r="W1146" i="2"/>
  <c r="W1351" i="2"/>
  <c r="AE1351" i="2" s="1"/>
  <c r="Q38" i="2"/>
  <c r="P376" i="2"/>
  <c r="T376" i="2" s="1"/>
  <c r="Q163" i="2"/>
  <c r="V163" i="2" s="1"/>
  <c r="Q362" i="2"/>
  <c r="P1146" i="2"/>
  <c r="V1146" i="2"/>
  <c r="Q135" i="2"/>
  <c r="P127" i="2"/>
  <c r="P149" i="2"/>
  <c r="R673" i="2"/>
  <c r="P673" i="2"/>
  <c r="W673" i="2"/>
  <c r="Q1194" i="2"/>
  <c r="S1194" i="2"/>
  <c r="Q593" i="2"/>
  <c r="S593" i="2"/>
  <c r="R915" i="2"/>
  <c r="P915" i="2"/>
  <c r="V915" i="2" s="1"/>
  <c r="P885" i="2"/>
  <c r="W885" i="2"/>
  <c r="P757" i="2"/>
  <c r="V757" i="2" s="1"/>
  <c r="W282" i="2"/>
  <c r="AD282" i="2" s="1"/>
  <c r="P390" i="2"/>
  <c r="R390" i="2"/>
  <c r="P981" i="2"/>
  <c r="V981" i="2" s="1"/>
  <c r="W981" i="2"/>
  <c r="Q311" i="2"/>
  <c r="R315" i="2"/>
  <c r="T315" i="2" s="1"/>
  <c r="S591" i="2"/>
  <c r="W366" i="2"/>
  <c r="Q366" i="2"/>
  <c r="V366" i="2"/>
  <c r="W1131" i="2"/>
  <c r="AE1131" i="2" s="1"/>
  <c r="Q1131" i="2"/>
  <c r="V1131" i="2"/>
  <c r="S464" i="2"/>
  <c r="Q464" i="2"/>
  <c r="V464" i="2" s="1"/>
  <c r="P1257" i="2"/>
  <c r="R1257" i="2"/>
  <c r="R855" i="2"/>
  <c r="P855" i="2"/>
  <c r="V855" i="2" s="1"/>
  <c r="Q1179" i="2"/>
  <c r="W1179" i="2"/>
  <c r="P62" i="2"/>
  <c r="R62" i="2"/>
  <c r="P558" i="2"/>
  <c r="R558" i="2"/>
  <c r="Q893" i="2"/>
  <c r="V893" i="2" s="1"/>
  <c r="W893" i="2"/>
  <c r="AD893" i="2" s="1"/>
  <c r="S956" i="2"/>
  <c r="Q956" i="2"/>
  <c r="W956" i="2"/>
  <c r="S1212" i="2"/>
  <c r="Q1212" i="2"/>
  <c r="P844" i="2"/>
  <c r="R844" i="2"/>
  <c r="W844" i="2"/>
  <c r="AE844" i="2" s="1"/>
  <c r="Q922" i="2"/>
  <c r="V922" i="2" s="1"/>
  <c r="S922" i="2"/>
  <c r="W922" i="2"/>
  <c r="S644" i="2"/>
  <c r="W644" i="2"/>
  <c r="Q644" i="2"/>
  <c r="V644" i="2" s="1"/>
  <c r="R1271" i="2"/>
  <c r="W431" i="2"/>
  <c r="R517" i="2"/>
  <c r="T517" i="2" s="1"/>
  <c r="P818" i="2"/>
  <c r="Q680" i="2"/>
  <c r="W34" i="2"/>
  <c r="P34" i="2"/>
  <c r="V34" i="2" s="1"/>
  <c r="S169" i="2"/>
  <c r="Q169" i="2"/>
  <c r="P197" i="2"/>
  <c r="V197" i="2" s="1"/>
  <c r="Q697" i="2"/>
  <c r="S697" i="2"/>
  <c r="P317" i="2"/>
  <c r="V317" i="2" s="1"/>
  <c r="R317" i="2"/>
  <c r="R414" i="2"/>
  <c r="W315" i="2"/>
  <c r="W1100" i="2"/>
  <c r="AD1100" i="2" s="1"/>
  <c r="S906" i="2"/>
  <c r="W983" i="2"/>
  <c r="P1247" i="2"/>
  <c r="R680" i="2"/>
  <c r="W680" i="2"/>
  <c r="AD680" i="2" s="1"/>
  <c r="P1055" i="2"/>
  <c r="W1055" i="2"/>
  <c r="S621" i="2"/>
  <c r="W621" i="2"/>
  <c r="Q621" i="2"/>
  <c r="W445" i="2"/>
  <c r="P445" i="2"/>
  <c r="R445" i="2"/>
  <c r="R1194" i="2"/>
  <c r="P1194" i="2"/>
  <c r="W1194" i="2"/>
  <c r="AE1194" i="2" s="1"/>
  <c r="Q160" i="2"/>
  <c r="V160" i="2" s="1"/>
  <c r="Q246" i="2"/>
  <c r="S246" i="2"/>
  <c r="P875" i="2"/>
  <c r="R875" i="2"/>
  <c r="T875" i="2" s="1"/>
  <c r="P1222" i="2"/>
  <c r="P109" i="2"/>
  <c r="V109" i="2"/>
  <c r="R109" i="2"/>
  <c r="W109" i="2"/>
  <c r="AD109" i="2" s="1"/>
  <c r="Q7" i="2"/>
  <c r="S7" i="2"/>
  <c r="U7" i="2" s="1"/>
  <c r="S285" i="2"/>
  <c r="Q285" i="2"/>
  <c r="P345" i="2"/>
  <c r="W160" i="2"/>
  <c r="R629" i="2"/>
  <c r="W597" i="2"/>
  <c r="AE597" i="2" s="1"/>
  <c r="S539" i="2"/>
  <c r="S653" i="2"/>
  <c r="U653" i="2" s="1"/>
  <c r="S1315" i="2"/>
  <c r="W875" i="2"/>
  <c r="S66" i="2"/>
  <c r="S1344" i="2"/>
  <c r="R539" i="2"/>
  <c r="W372" i="2"/>
  <c r="S1018" i="2"/>
  <c r="U1018" i="2" s="1"/>
  <c r="W479" i="2"/>
  <c r="W195" i="2"/>
  <c r="AD195" i="2" s="1"/>
  <c r="W984" i="2"/>
  <c r="R1329" i="2"/>
  <c r="W1099" i="2"/>
  <c r="W1212" i="2"/>
  <c r="W837" i="2"/>
  <c r="W617" i="2"/>
  <c r="AD617" i="2" s="1"/>
  <c r="R849" i="2"/>
  <c r="R173" i="2"/>
  <c r="W280" i="2"/>
  <c r="S534" i="2"/>
  <c r="P684" i="2"/>
  <c r="Q429" i="2"/>
  <c r="P832" i="2"/>
  <c r="Q1377" i="2"/>
  <c r="U1377" i="2" s="1"/>
  <c r="Q1308" i="2"/>
  <c r="U1376" i="2"/>
  <c r="Q248" i="2"/>
  <c r="S248" i="2"/>
  <c r="U248" i="2" s="1"/>
  <c r="S857" i="2"/>
  <c r="Q857" i="2"/>
  <c r="W174" i="2"/>
  <c r="P126" i="2"/>
  <c r="V126" i="2" s="1"/>
  <c r="Q487" i="2"/>
  <c r="S487" i="2"/>
  <c r="Q213" i="2"/>
  <c r="S213" i="2"/>
  <c r="Q10" i="2"/>
  <c r="S10" i="2"/>
  <c r="P960" i="2"/>
  <c r="V960" i="2" s="1"/>
  <c r="R960" i="2"/>
  <c r="P862" i="2"/>
  <c r="W862" i="2"/>
  <c r="P895" i="2"/>
  <c r="W895" i="2"/>
  <c r="AE895" i="2" s="1"/>
  <c r="W1322" i="2"/>
  <c r="W1138" i="2"/>
  <c r="AD1138" i="2" s="1"/>
  <c r="P307" i="2"/>
  <c r="V307" i="2"/>
  <c r="R307" i="2"/>
  <c r="P1355" i="2"/>
  <c r="R1355" i="2"/>
  <c r="W1355" i="2"/>
  <c r="AD1355" i="2" s="1"/>
  <c r="P1279" i="2"/>
  <c r="R1279" i="2"/>
  <c r="R1041" i="2"/>
  <c r="P1041" i="2"/>
  <c r="T1041" i="2" s="1"/>
  <c r="S236" i="2"/>
  <c r="Q236" i="2"/>
  <c r="V236" i="2" s="1"/>
  <c r="Q711" i="2"/>
  <c r="V711" i="2" s="1"/>
  <c r="W711" i="2"/>
  <c r="AD711" i="2" s="1"/>
  <c r="W330" i="2"/>
  <c r="AE330" i="2" s="1"/>
  <c r="S330" i="2"/>
  <c r="Q330" i="2"/>
  <c r="Q955" i="2"/>
  <c r="V955" i="2" s="1"/>
  <c r="S955" i="2"/>
  <c r="W955" i="2"/>
  <c r="Q481" i="2"/>
  <c r="S481" i="2"/>
  <c r="U481" i="2" s="1"/>
  <c r="W481" i="2"/>
  <c r="AE481" i="2" s="1"/>
  <c r="Q774" i="2"/>
  <c r="V774" i="2" s="1"/>
  <c r="S774" i="2"/>
  <c r="W774" i="2"/>
  <c r="AD774" i="2" s="1"/>
  <c r="Q428" i="2"/>
  <c r="W428" i="2"/>
  <c r="P4" i="2"/>
  <c r="T4" i="2" s="1"/>
  <c r="W4" i="2"/>
  <c r="AD4" i="2" s="1"/>
  <c r="R245" i="2"/>
  <c r="T245" i="2" s="1"/>
  <c r="W245" i="2"/>
  <c r="R696" i="2"/>
  <c r="P696" i="2"/>
  <c r="W561" i="2"/>
  <c r="Q561" i="2"/>
  <c r="V561" i="2"/>
  <c r="W357" i="2"/>
  <c r="AE357" i="2" s="1"/>
  <c r="Q357" i="2"/>
  <c r="V357" i="2"/>
  <c r="P342" i="2"/>
  <c r="V342" i="2" s="1"/>
  <c r="R342" i="2"/>
  <c r="W342" i="2"/>
  <c r="W683" i="2"/>
  <c r="AE683" i="2" s="1"/>
  <c r="S683" i="2"/>
  <c r="Q835" i="2"/>
  <c r="W835" i="2"/>
  <c r="S835" i="2"/>
  <c r="R1256" i="2"/>
  <c r="P1256" i="2"/>
  <c r="S1019" i="2"/>
  <c r="S1274" i="2"/>
  <c r="W1372" i="2"/>
  <c r="Q935" i="2"/>
  <c r="S935" i="2"/>
  <c r="P165" i="2"/>
  <c r="V165" i="2" s="1"/>
  <c r="R165" i="2"/>
  <c r="R454" i="2"/>
  <c r="P454" i="2"/>
  <c r="Q1232" i="2"/>
  <c r="S1232" i="2"/>
  <c r="W1087" i="2"/>
  <c r="R1251" i="2"/>
  <c r="T1251" i="2"/>
  <c r="R825" i="2"/>
  <c r="S292" i="2"/>
  <c r="U292" i="2"/>
  <c r="W118" i="2"/>
  <c r="AE118" i="2" s="1"/>
  <c r="W530" i="2"/>
  <c r="W1167" i="2"/>
  <c r="W1282" i="2"/>
  <c r="R174" i="2"/>
  <c r="T174" i="2" s="1"/>
  <c r="S489" i="2"/>
  <c r="W857" i="2"/>
  <c r="P857" i="2"/>
  <c r="P90" i="2"/>
  <c r="P38" i="2"/>
  <c r="W38" i="2"/>
  <c r="P1143" i="2"/>
  <c r="W1143" i="2"/>
  <c r="P593" i="2"/>
  <c r="R593" i="2"/>
  <c r="Q289" i="2"/>
  <c r="S289" i="2"/>
  <c r="P213" i="2"/>
  <c r="Q337" i="2"/>
  <c r="S337" i="2"/>
  <c r="W337" i="2"/>
  <c r="AE337" i="2" s="1"/>
  <c r="R1374" i="2"/>
  <c r="T1374" i="2" s="1"/>
  <c r="P1374" i="2"/>
  <c r="S453" i="2"/>
  <c r="W453" i="2"/>
  <c r="Q453" i="2"/>
  <c r="U453" i="2" s="1"/>
  <c r="W672" i="2"/>
  <c r="S672" i="2"/>
  <c r="Q672" i="2"/>
  <c r="V672" i="2" s="1"/>
  <c r="R1193" i="2"/>
  <c r="W408" i="2"/>
  <c r="W701" i="2"/>
  <c r="W748" i="2"/>
  <c r="AD748" i="2" s="1"/>
  <c r="S433" i="2"/>
  <c r="R1296" i="2"/>
  <c r="S508" i="2"/>
  <c r="S393" i="2"/>
  <c r="W1062" i="2"/>
  <c r="AD1062" i="2" s="1"/>
  <c r="S1326" i="2"/>
  <c r="W369" i="2"/>
  <c r="W757" i="2"/>
  <c r="S1155" i="2"/>
  <c r="W11" i="2"/>
  <c r="W710" i="2"/>
  <c r="W461" i="2"/>
  <c r="AE461" i="2" s="1"/>
  <c r="W803" i="2"/>
  <c r="AD803" i="2" s="1"/>
  <c r="R407" i="2"/>
  <c r="W910" i="2"/>
  <c r="S35" i="2"/>
  <c r="W1343" i="2"/>
  <c r="AE1343" i="2" s="1"/>
  <c r="R38" i="2"/>
  <c r="R1104" i="2"/>
  <c r="W1017" i="2"/>
  <c r="AE1017" i="2" s="1"/>
  <c r="S1150" i="2"/>
  <c r="W159" i="2"/>
  <c r="R155" i="2"/>
  <c r="S893" i="2"/>
  <c r="W114" i="2"/>
  <c r="R553" i="2"/>
  <c r="W207" i="2"/>
  <c r="W435" i="2"/>
  <c r="S1131" i="2"/>
  <c r="W317" i="2"/>
  <c r="T198" i="2"/>
  <c r="W755" i="2"/>
  <c r="S1121" i="2"/>
  <c r="W519" i="2"/>
  <c r="S735" i="2"/>
  <c r="U735" i="2"/>
  <c r="R1054" i="2"/>
  <c r="T1054" i="2" s="1"/>
  <c r="W1081" i="2"/>
  <c r="S170" i="2"/>
  <c r="R1115" i="2"/>
  <c r="T1115" i="2" s="1"/>
  <c r="W1090" i="2"/>
  <c r="AD1090" i="2" s="1"/>
  <c r="S1351" i="2"/>
  <c r="W920" i="2"/>
  <c r="AD920" i="2" s="1"/>
  <c r="W229" i="2"/>
  <c r="W756" i="2"/>
  <c r="AE756" i="2" s="1"/>
  <c r="W1211" i="2"/>
  <c r="P1290" i="2"/>
  <c r="V1290" i="2"/>
  <c r="P682" i="2"/>
  <c r="P1152" i="2"/>
  <c r="R1152" i="2"/>
  <c r="Q623" i="2"/>
  <c r="U623" i="2" s="1"/>
  <c r="P1259" i="2"/>
  <c r="Q1138" i="2"/>
  <c r="S1138" i="2"/>
  <c r="R226" i="2"/>
  <c r="P226" i="2"/>
  <c r="V226" i="2" s="1"/>
  <c r="W226" i="2"/>
  <c r="R1191" i="2"/>
  <c r="P22" i="2"/>
  <c r="V22" i="2" s="1"/>
  <c r="R22" i="2"/>
  <c r="W22" i="2"/>
  <c r="R641" i="2"/>
  <c r="W641" i="2"/>
  <c r="S452" i="2"/>
  <c r="Q452" i="2"/>
  <c r="W634" i="2"/>
  <c r="AE634" i="2" s="1"/>
  <c r="R634" i="2"/>
  <c r="P225" i="2"/>
  <c r="V225" i="2" s="1"/>
  <c r="W225" i="2"/>
  <c r="W991" i="2"/>
  <c r="P991" i="2"/>
  <c r="T991" i="2" s="1"/>
  <c r="R991" i="2"/>
  <c r="P752" i="2"/>
  <c r="W752" i="2"/>
  <c r="P237" i="2"/>
  <c r="P394" i="2"/>
  <c r="V394" i="2" s="1"/>
  <c r="W394" i="2"/>
  <c r="AE394" i="2" s="1"/>
  <c r="P189" i="2"/>
  <c r="W189" i="2"/>
  <c r="W1163" i="2"/>
  <c r="AE1163" i="2" s="1"/>
  <c r="S1163" i="2"/>
  <c r="U1163" i="2" s="1"/>
  <c r="Q1163" i="2"/>
  <c r="Q632" i="2"/>
  <c r="W95" i="2"/>
  <c r="AD95" i="2" s="1"/>
  <c r="P95" i="2"/>
  <c r="S108" i="2"/>
  <c r="Q108" i="2"/>
  <c r="P156" i="2"/>
  <c r="V156" i="2"/>
  <c r="W156" i="2"/>
  <c r="R773" i="2"/>
  <c r="W773" i="2"/>
  <c r="AE773" i="2" s="1"/>
  <c r="P773" i="2"/>
  <c r="P775" i="2"/>
  <c r="V775" i="2" s="1"/>
  <c r="W775" i="2"/>
  <c r="R775" i="2"/>
  <c r="R862" i="2"/>
  <c r="Q131" i="2"/>
  <c r="S45" i="2"/>
  <c r="Q45" i="2"/>
  <c r="P53" i="2"/>
  <c r="P1291" i="2"/>
  <c r="S311" i="2"/>
  <c r="R375" i="2"/>
  <c r="R140" i="2"/>
  <c r="P140" i="2"/>
  <c r="W140" i="2"/>
  <c r="AD140" i="2" s="1"/>
  <c r="S148" i="2"/>
  <c r="Q148" i="2"/>
  <c r="V148" i="2" s="1"/>
  <c r="Q150" i="2"/>
  <c r="V150" i="2"/>
  <c r="W150" i="2"/>
  <c r="R131" i="2"/>
  <c r="P131" i="2"/>
  <c r="P624" i="2"/>
  <c r="R624" i="2"/>
  <c r="P651" i="2"/>
  <c r="R651" i="2"/>
  <c r="W935" i="2"/>
  <c r="AD935" i="2" s="1"/>
  <c r="W468" i="2"/>
  <c r="AD468" i="2" s="1"/>
  <c r="Q996" i="2"/>
  <c r="S996" i="2"/>
  <c r="P790" i="2"/>
  <c r="W790" i="2"/>
  <c r="AE790" i="2" s="1"/>
  <c r="R790" i="2"/>
  <c r="Q1354" i="2"/>
  <c r="R847" i="2"/>
  <c r="T847" i="2" s="1"/>
  <c r="P847" i="2"/>
  <c r="W847" i="2"/>
  <c r="AD847" i="2" s="1"/>
  <c r="W510" i="2"/>
  <c r="Q510" i="2"/>
  <c r="S510" i="2"/>
  <c r="P631" i="2"/>
  <c r="Q56" i="2"/>
  <c r="V56" i="2"/>
  <c r="P480" i="2"/>
  <c r="P309" i="2"/>
  <c r="W309" i="2"/>
  <c r="W467" i="2"/>
  <c r="Q467" i="2"/>
  <c r="P447" i="2"/>
  <c r="V447" i="2"/>
  <c r="R447" i="2"/>
  <c r="W447" i="2"/>
  <c r="AD447" i="2" s="1"/>
  <c r="S952" i="2"/>
  <c r="W76" i="2"/>
  <c r="S718" i="2"/>
  <c r="U718" i="2" s="1"/>
  <c r="W851" i="2"/>
  <c r="AE851" i="2" s="1"/>
  <c r="W246" i="2"/>
  <c r="W133" i="2"/>
  <c r="W1352" i="2"/>
  <c r="R684" i="2"/>
  <c r="R1322" i="2"/>
  <c r="W459" i="2"/>
  <c r="W395" i="2"/>
  <c r="AE395" i="2" s="1"/>
  <c r="W7" i="2"/>
  <c r="AE7" i="2" s="1"/>
  <c r="W388" i="2"/>
  <c r="S916" i="2"/>
  <c r="S230" i="2"/>
  <c r="U230" i="2" s="1"/>
  <c r="R168" i="2"/>
  <c r="S1352" i="2"/>
  <c r="S1292" i="2"/>
  <c r="R45" i="2"/>
  <c r="T45" i="2" s="1"/>
  <c r="S1180" i="2"/>
  <c r="U1180" i="2" s="1"/>
  <c r="S1057" i="2"/>
  <c r="S899" i="2"/>
  <c r="W996" i="2"/>
  <c r="AD996" i="2" s="1"/>
  <c r="S561" i="2"/>
  <c r="U561" i="2" s="1"/>
  <c r="S388" i="2"/>
  <c r="W345" i="2"/>
  <c r="S565" i="2"/>
  <c r="R126" i="2"/>
  <c r="T126" i="2" s="1"/>
  <c r="R1289" i="2"/>
  <c r="W1082" i="2"/>
  <c r="W267" i="2"/>
  <c r="AD267" i="2" s="1"/>
  <c r="S1179" i="2"/>
  <c r="R701" i="2"/>
  <c r="W894" i="2"/>
  <c r="S159" i="2"/>
  <c r="S357" i="2"/>
  <c r="W335" i="2"/>
  <c r="W1290" i="2"/>
  <c r="S372" i="2"/>
  <c r="U372" i="2" s="1"/>
  <c r="W99" i="2"/>
  <c r="W211" i="2"/>
  <c r="W199" i="2"/>
  <c r="W1152" i="2"/>
  <c r="R394" i="2"/>
  <c r="S195" i="2"/>
  <c r="S984" i="2"/>
  <c r="U984" i="2"/>
  <c r="S1340" i="2"/>
  <c r="W1374" i="2"/>
  <c r="W537" i="2"/>
  <c r="W842" i="2"/>
  <c r="AD842" i="2" s="1"/>
  <c r="R476" i="2"/>
  <c r="W5" i="2"/>
  <c r="S71" i="2"/>
  <c r="R1267" i="2"/>
  <c r="T1267" i="2" s="1"/>
  <c r="S1349" i="2"/>
  <c r="W932" i="2"/>
  <c r="W900" i="2"/>
  <c r="R78" i="2"/>
  <c r="W161" i="2"/>
  <c r="AE161" i="2" s="1"/>
  <c r="P824" i="2"/>
  <c r="P1215" i="2"/>
  <c r="V1215" i="2"/>
  <c r="P1111" i="2"/>
  <c r="V1111" i="2" s="1"/>
  <c r="Q141" i="2"/>
  <c r="V141" i="2" s="1"/>
  <c r="S141" i="2"/>
  <c r="Q528" i="2"/>
  <c r="S528" i="2"/>
  <c r="P112" i="2"/>
  <c r="T112" i="2" s="1"/>
  <c r="R112" i="2"/>
  <c r="W112" i="2"/>
  <c r="AD112" i="2" s="1"/>
  <c r="P352" i="2"/>
  <c r="W352" i="2"/>
  <c r="AD352" i="2" s="1"/>
  <c r="R352" i="2"/>
  <c r="S168" i="2"/>
  <c r="Q168" i="2"/>
  <c r="Q1294" i="2"/>
  <c r="S1294" i="2"/>
  <c r="Q725" i="2"/>
  <c r="V725" i="2" s="1"/>
  <c r="S725" i="2"/>
  <c r="Q37" i="2"/>
  <c r="Q1303" i="2"/>
  <c r="W1303" i="2"/>
  <c r="R484" i="2"/>
  <c r="P761" i="2"/>
  <c r="V761" i="2" s="1"/>
  <c r="R761" i="2"/>
  <c r="W761" i="2"/>
  <c r="AE761" i="2" s="1"/>
  <c r="R37" i="2"/>
  <c r="P37" i="2"/>
  <c r="W37" i="2"/>
  <c r="P892" i="2"/>
  <c r="R892" i="2"/>
  <c r="W892" i="2"/>
  <c r="AD892" i="2" s="1"/>
  <c r="W338" i="2"/>
  <c r="P338" i="2"/>
  <c r="P49" i="2"/>
  <c r="W49" i="2"/>
  <c r="W886" i="2"/>
  <c r="AE886" i="2" s="1"/>
  <c r="R886" i="2"/>
  <c r="P886" i="2"/>
  <c r="Q443" i="2"/>
  <c r="V443" i="2"/>
  <c r="S443" i="2"/>
  <c r="W443" i="2"/>
  <c r="P662" i="2"/>
  <c r="V662" i="2"/>
  <c r="R662" i="2"/>
  <c r="W662" i="2"/>
  <c r="P700" i="2"/>
  <c r="R700" i="2"/>
  <c r="W700" i="2"/>
  <c r="AE700" i="2" s="1"/>
  <c r="Q500" i="2"/>
  <c r="S500" i="2"/>
  <c r="R731" i="2"/>
  <c r="P731" i="2"/>
  <c r="V731" i="2" s="1"/>
  <c r="W731" i="2"/>
  <c r="Q872" i="2"/>
  <c r="V872" i="2"/>
  <c r="S872" i="2"/>
  <c r="U872" i="2" s="1"/>
  <c r="W872" i="2"/>
  <c r="P444" i="2"/>
  <c r="W780" i="2"/>
  <c r="Q780" i="2"/>
  <c r="S780" i="2"/>
  <c r="P838" i="2"/>
  <c r="V838" i="2"/>
  <c r="R838" i="2"/>
  <c r="W838" i="2"/>
  <c r="P1262" i="2"/>
  <c r="W1262" i="2"/>
  <c r="AE1262" i="2" s="1"/>
  <c r="R1262" i="2"/>
  <c r="T1262" i="2" s="1"/>
  <c r="Q583" i="2"/>
  <c r="V583" i="2" s="1"/>
  <c r="W583" i="2"/>
  <c r="S583" i="2"/>
  <c r="P278" i="2"/>
  <c r="V278" i="2" s="1"/>
  <c r="S234" i="2"/>
  <c r="Q234" i="2"/>
  <c r="V234" i="2"/>
  <c r="Q355" i="2"/>
  <c r="U355" i="2" s="1"/>
  <c r="S355" i="2"/>
  <c r="P1144" i="2"/>
  <c r="W1038" i="2"/>
  <c r="P63" i="2"/>
  <c r="W567" i="2"/>
  <c r="AD567" i="2" s="1"/>
  <c r="R1259" i="2"/>
  <c r="R694" i="2"/>
  <c r="T694" i="2" s="1"/>
  <c r="P83" i="2"/>
  <c r="V83" i="2"/>
  <c r="W138" i="2"/>
  <c r="AE138" i="2" s="1"/>
  <c r="Q138" i="2"/>
  <c r="V138" i="2" s="1"/>
  <c r="Q125" i="2"/>
  <c r="W151" i="2"/>
  <c r="AE151" i="2" s="1"/>
  <c r="Q151" i="2"/>
  <c r="Q972" i="2"/>
  <c r="V972" i="2" s="1"/>
  <c r="R677" i="2"/>
  <c r="P677" i="2"/>
  <c r="Q270" i="2"/>
  <c r="P1203" i="2"/>
  <c r="W1203" i="2"/>
  <c r="Q386" i="2"/>
  <c r="V386" i="2"/>
  <c r="W386" i="2"/>
  <c r="R606" i="2"/>
  <c r="P606" i="2"/>
  <c r="W402" i="2"/>
  <c r="W887" i="2"/>
  <c r="Q887" i="2"/>
  <c r="S887" i="2"/>
  <c r="P10" i="2"/>
  <c r="T10" i="2" s="1"/>
  <c r="W10" i="2"/>
  <c r="R964" i="2"/>
  <c r="P964" i="2"/>
  <c r="P949" i="2"/>
  <c r="V949" i="2" s="1"/>
  <c r="W949" i="2"/>
  <c r="P889" i="2"/>
  <c r="R889" i="2"/>
  <c r="Q695" i="2"/>
  <c r="S695" i="2"/>
  <c r="W695" i="2"/>
  <c r="W33" i="2"/>
  <c r="R234" i="2"/>
  <c r="T234" i="2"/>
  <c r="R1167" i="2"/>
  <c r="R197" i="2"/>
  <c r="S1195" i="2"/>
  <c r="W486" i="2"/>
  <c r="AD486" i="2" s="1"/>
  <c r="W824" i="2"/>
  <c r="W1180" i="2"/>
  <c r="W464" i="2"/>
  <c r="W566" i="2"/>
  <c r="AE566" i="2" s="1"/>
  <c r="R123" i="2"/>
  <c r="S478" i="2"/>
  <c r="W63" i="2"/>
  <c r="S1013" i="2"/>
  <c r="R697" i="2"/>
  <c r="R124" i="2"/>
  <c r="S369" i="2"/>
  <c r="R757" i="2"/>
  <c r="S710" i="2"/>
  <c r="W669" i="2"/>
  <c r="AE669" i="2" s="1"/>
  <c r="R408" i="2"/>
  <c r="S632" i="2"/>
  <c r="U632" i="2" s="1"/>
  <c r="R1055" i="2"/>
  <c r="R565" i="2"/>
  <c r="W1003" i="2"/>
  <c r="R566" i="2"/>
  <c r="S910" i="2"/>
  <c r="U910" i="2"/>
  <c r="W1239" i="2"/>
  <c r="R132" i="2"/>
  <c r="T132" i="2" s="1"/>
  <c r="W127" i="2"/>
  <c r="W289" i="2"/>
  <c r="W301" i="2"/>
  <c r="S11" i="2"/>
  <c r="W1122" i="2"/>
  <c r="R99" i="2"/>
  <c r="S114" i="2"/>
  <c r="W559" i="2"/>
  <c r="W192" i="2"/>
  <c r="S623" i="2"/>
  <c r="W59" i="2"/>
  <c r="W810" i="2"/>
  <c r="AE810" i="2" s="1"/>
  <c r="W244" i="2"/>
  <c r="W236" i="2"/>
  <c r="W390" i="2"/>
  <c r="S526" i="2"/>
  <c r="Q123" i="2"/>
  <c r="P1289" i="2"/>
  <c r="V1289" i="2" s="1"/>
  <c r="P298" i="2"/>
  <c r="V298" i="2" s="1"/>
  <c r="Q878" i="2"/>
  <c r="U1058" i="2"/>
  <c r="Q1339" i="2"/>
  <c r="V1339" i="2"/>
  <c r="W1193" i="2"/>
  <c r="AD1193" i="2" s="1"/>
  <c r="R49" i="2"/>
  <c r="W139" i="2"/>
  <c r="Q139" i="2"/>
  <c r="S139" i="2"/>
  <c r="P133" i="2"/>
  <c r="R142" i="2"/>
  <c r="W142" i="2"/>
  <c r="P142" i="2"/>
  <c r="Q685" i="2"/>
  <c r="Q35" i="2"/>
  <c r="V35" i="2" s="1"/>
  <c r="Q1347" i="2"/>
  <c r="S1347" i="2"/>
  <c r="W1347" i="2"/>
  <c r="S590" i="2"/>
  <c r="Q590" i="2"/>
  <c r="W590" i="2"/>
  <c r="P1336" i="2"/>
  <c r="R1336" i="2"/>
  <c r="T1336" i="2" s="1"/>
  <c r="Q457" i="2"/>
  <c r="W152" i="2"/>
  <c r="Q381" i="2"/>
  <c r="V381" i="2" s="1"/>
  <c r="S381" i="2"/>
  <c r="U381" i="2" s="1"/>
  <c r="R359" i="2"/>
  <c r="S418" i="2"/>
  <c r="U418" i="2" s="1"/>
  <c r="Q418" i="2"/>
  <c r="V418" i="2" s="1"/>
  <c r="W663" i="2"/>
  <c r="AD663" i="2" s="1"/>
  <c r="P663" i="2"/>
  <c r="V663" i="2"/>
  <c r="Q297" i="2"/>
  <c r="W297" i="2"/>
  <c r="W58" i="2"/>
  <c r="P58" i="2"/>
  <c r="V58" i="2" s="1"/>
  <c r="R224" i="2"/>
  <c r="T224" i="2" s="1"/>
  <c r="R480" i="2"/>
  <c r="W1354" i="2"/>
  <c r="AD1354" i="2" s="1"/>
  <c r="R369" i="2"/>
  <c r="W444" i="2"/>
  <c r="AE444" i="2" s="1"/>
  <c r="W593" i="2"/>
  <c r="S972" i="2"/>
  <c r="U972" i="2" s="1"/>
  <c r="W573" i="2"/>
  <c r="W90" i="2"/>
  <c r="AE90" i="2" s="1"/>
  <c r="W1023" i="2"/>
  <c r="S803" i="2"/>
  <c r="W108" i="2"/>
  <c r="AE108" i="2" s="1"/>
  <c r="S1084" i="2"/>
  <c r="W417" i="2"/>
  <c r="W149" i="2"/>
  <c r="W624" i="2"/>
  <c r="AD624" i="2" s="1"/>
  <c r="R885" i="2"/>
  <c r="S253" i="2"/>
  <c r="W147" i="2"/>
  <c r="AE147" i="2" s="1"/>
  <c r="R910" i="2"/>
  <c r="W501" i="2"/>
  <c r="S402" i="2"/>
  <c r="W1026" i="2"/>
  <c r="W141" i="2"/>
  <c r="AE141" i="2" s="1"/>
  <c r="W770" i="2"/>
  <c r="AD770" i="2" s="1"/>
  <c r="R52" i="2"/>
  <c r="W157" i="2"/>
  <c r="AE157" i="2" s="1"/>
  <c r="W128" i="2"/>
  <c r="R1314" i="2"/>
  <c r="R474" i="2"/>
  <c r="R559" i="2"/>
  <c r="T559" i="2" s="1"/>
  <c r="R720" i="2"/>
  <c r="T720" i="2" s="1"/>
  <c r="W442" i="2"/>
  <c r="W494" i="2"/>
  <c r="AD494" i="2" s="1"/>
  <c r="R537" i="2"/>
  <c r="R623" i="2"/>
  <c r="R282" i="2"/>
  <c r="S59" i="2"/>
  <c r="U59" i="2" s="1"/>
  <c r="W16" i="2"/>
  <c r="S1338" i="2"/>
  <c r="U1338" i="2" s="1"/>
  <c r="W209" i="2"/>
  <c r="W1064" i="2"/>
  <c r="AE1064" i="2" s="1"/>
  <c r="W273" i="2"/>
  <c r="AE273" i="2" s="1"/>
  <c r="W1226" i="2"/>
  <c r="AD1226" i="2" s="1"/>
  <c r="R949" i="2"/>
  <c r="R1247" i="2"/>
  <c r="T1247" i="2" s="1"/>
  <c r="W1339" i="2"/>
  <c r="AD1339" i="2" s="1"/>
  <c r="W728" i="2"/>
  <c r="S606" i="2"/>
  <c r="R1186" i="2"/>
  <c r="T1186" i="2" s="1"/>
  <c r="R625" i="2"/>
  <c r="P282" i="2"/>
  <c r="V282" i="2" s="1"/>
  <c r="Q683" i="2"/>
  <c r="Q1209" i="2"/>
  <c r="V1209" i="2" s="1"/>
  <c r="U69" i="2"/>
  <c r="R770" i="2"/>
  <c r="T770" i="2"/>
  <c r="P129" i="2"/>
  <c r="R129" i="2"/>
  <c r="T129" i="2" s="1"/>
  <c r="W667" i="2"/>
  <c r="R667" i="2"/>
  <c r="P667" i="2"/>
  <c r="Q677" i="2"/>
  <c r="S677" i="2"/>
  <c r="S812" i="2"/>
  <c r="U812" i="2" s="1"/>
  <c r="W569" i="2"/>
  <c r="AE569" i="2" s="1"/>
  <c r="Q1238" i="2"/>
  <c r="P876" i="2"/>
  <c r="R876" i="2"/>
  <c r="W876" i="2"/>
  <c r="AD876" i="2" s="1"/>
  <c r="S18" i="2"/>
  <c r="U18" i="2" s="1"/>
  <c r="Q1128" i="2"/>
  <c r="R985" i="2"/>
  <c r="W985" i="2"/>
  <c r="AD985" i="2" s="1"/>
  <c r="P985" i="2"/>
  <c r="V985" i="2" s="1"/>
  <c r="P1276" i="2"/>
  <c r="V1276" i="2"/>
  <c r="W1276" i="2"/>
  <c r="AD1276" i="2" s="1"/>
  <c r="R1276" i="2"/>
  <c r="T1276" i="2" s="1"/>
  <c r="S730" i="2"/>
  <c r="W730" i="2"/>
  <c r="AD730" i="2" s="1"/>
  <c r="Q730" i="2"/>
  <c r="P222" i="2"/>
  <c r="R222" i="2"/>
  <c r="W222" i="2"/>
  <c r="Q743" i="2"/>
  <c r="W743" i="2"/>
  <c r="S743" i="2"/>
  <c r="S106" i="2"/>
  <c r="U106" i="2" s="1"/>
  <c r="W106" i="2"/>
  <c r="AD106" i="2" s="1"/>
  <c r="P1047" i="2"/>
  <c r="W1047" i="2"/>
  <c r="AE1047" i="2" s="1"/>
  <c r="W1032" i="2"/>
  <c r="S1032" i="2"/>
  <c r="U1032" i="2" s="1"/>
  <c r="Q1032" i="2"/>
  <c r="R764" i="2"/>
  <c r="W764" i="2"/>
  <c r="P764" i="2"/>
  <c r="W433" i="2"/>
  <c r="R433" i="2"/>
  <c r="T433" i="2" s="1"/>
  <c r="P433" i="2"/>
  <c r="P613" i="2"/>
  <c r="V613" i="2" s="1"/>
  <c r="W613" i="2"/>
  <c r="R613" i="2"/>
  <c r="S261" i="2"/>
  <c r="W261" i="2"/>
  <c r="Q261" i="2"/>
  <c r="Q751" i="2"/>
  <c r="S751" i="2"/>
  <c r="W751" i="2"/>
  <c r="AD751" i="2" s="1"/>
  <c r="R80" i="2"/>
  <c r="W80" i="2"/>
  <c r="AD80" i="2" s="1"/>
  <c r="P80" i="2"/>
  <c r="P1328" i="2"/>
  <c r="T1328" i="2" s="1"/>
  <c r="R1328" i="2"/>
  <c r="P144" i="2"/>
  <c r="R144" i="2"/>
  <c r="P46" i="2"/>
  <c r="T46" i="2" s="1"/>
  <c r="R46" i="2"/>
  <c r="W46" i="2"/>
  <c r="AE46" i="2" s="1"/>
  <c r="P744" i="2"/>
  <c r="Q720" i="2"/>
  <c r="V720" i="2" s="1"/>
  <c r="S720" i="2"/>
  <c r="R350" i="2"/>
  <c r="T350" i="2" s="1"/>
  <c r="R626" i="2"/>
  <c r="S680" i="2"/>
  <c r="W915" i="2"/>
  <c r="V994" i="2"/>
  <c r="S115" i="2"/>
  <c r="W1256" i="2"/>
  <c r="P135" i="2"/>
  <c r="P528" i="2"/>
  <c r="T528" i="2" s="1"/>
  <c r="P143" i="2"/>
  <c r="P240" i="2"/>
  <c r="T240" i="2" s="1"/>
  <c r="R240" i="2"/>
  <c r="W240" i="2"/>
  <c r="AE240" i="2" s="1"/>
  <c r="P403" i="2"/>
  <c r="R403" i="2"/>
  <c r="P551" i="2"/>
  <c r="R551" i="2"/>
  <c r="W551" i="2"/>
  <c r="AE551" i="2" s="1"/>
  <c r="P257" i="2"/>
  <c r="W257" i="2"/>
  <c r="AD257" i="2" s="1"/>
  <c r="Q582" i="2"/>
  <c r="V582" i="2" s="1"/>
  <c r="P491" i="2"/>
  <c r="Q1321" i="2"/>
  <c r="V1321" i="2"/>
  <c r="S1321" i="2"/>
  <c r="U1321" i="2" s="1"/>
  <c r="W1101" i="2"/>
  <c r="S1101" i="2"/>
  <c r="Q1101" i="2"/>
  <c r="R899" i="2"/>
  <c r="W899" i="2"/>
  <c r="P899" i="2"/>
  <c r="Q385" i="2"/>
  <c r="V385" i="2"/>
  <c r="W385" i="2"/>
  <c r="S385" i="2"/>
  <c r="P76" i="2"/>
  <c r="T76" i="2" s="1"/>
  <c r="R1008" i="2"/>
  <c r="W1008" i="2"/>
  <c r="P1008" i="2"/>
  <c r="W374" i="2"/>
  <c r="AE374" i="2" s="1"/>
  <c r="Q374" i="2"/>
  <c r="V374" i="2" s="1"/>
  <c r="R916" i="2"/>
  <c r="W916" i="2"/>
  <c r="P916" i="2"/>
  <c r="T916" i="2" s="1"/>
  <c r="P1238" i="2"/>
  <c r="T1238" i="2" s="1"/>
  <c r="R355" i="2"/>
  <c r="P355" i="2"/>
  <c r="W370" i="2"/>
  <c r="AD370" i="2" s="1"/>
  <c r="P370" i="2"/>
  <c r="T370" i="2" s="1"/>
  <c r="R370" i="2"/>
  <c r="P1317" i="2"/>
  <c r="V1317" i="2"/>
  <c r="Q1213" i="2"/>
  <c r="V1213" i="2" s="1"/>
  <c r="W1213" i="2"/>
  <c r="AD1213" i="2" s="1"/>
  <c r="R736" i="2"/>
  <c r="P736" i="2"/>
  <c r="V736" i="2" s="1"/>
  <c r="Q879" i="2"/>
  <c r="S879" i="2"/>
  <c r="Q43" i="2"/>
  <c r="V43" i="2"/>
  <c r="W43" i="2"/>
  <c r="P529" i="2"/>
  <c r="W529" i="2"/>
  <c r="R233" i="2"/>
  <c r="P233" i="2"/>
  <c r="W233" i="2"/>
  <c r="AD233" i="2" s="1"/>
  <c r="Q586" i="2"/>
  <c r="V586" i="2"/>
  <c r="W707" i="2"/>
  <c r="R707" i="2"/>
  <c r="T707" i="2" s="1"/>
  <c r="W1155" i="2"/>
  <c r="W45" i="2"/>
  <c r="W135" i="2"/>
  <c r="W248" i="2"/>
  <c r="R529" i="2"/>
  <c r="T529" i="2" s="1"/>
  <c r="S904" i="2"/>
  <c r="W458" i="2"/>
  <c r="AD458" i="2" s="1"/>
  <c r="W457" i="2"/>
  <c r="W1222" i="2"/>
  <c r="AD1222" i="2" s="1"/>
  <c r="R345" i="2"/>
  <c r="W736" i="2"/>
  <c r="AD736" i="2" s="1"/>
  <c r="W272" i="2"/>
  <c r="W581" i="2"/>
  <c r="AE581" i="2" s="1"/>
  <c r="R402" i="2"/>
  <c r="R218" i="2"/>
  <c r="T218" i="2" s="1"/>
  <c r="R127" i="2"/>
  <c r="R857" i="2"/>
  <c r="T857" i="2" s="1"/>
  <c r="S1082" i="2"/>
  <c r="W528" i="2"/>
  <c r="AD528" i="2" s="1"/>
  <c r="W56" i="2"/>
  <c r="W607" i="2"/>
  <c r="AE607" i="2" s="1"/>
  <c r="R894" i="2"/>
  <c r="T894" i="2"/>
  <c r="W591" i="2"/>
  <c r="R1122" i="2"/>
  <c r="T1122" i="2" s="1"/>
  <c r="W532" i="2"/>
  <c r="S374" i="2"/>
  <c r="U374" i="2" s="1"/>
  <c r="S277" i="2"/>
  <c r="S926" i="2"/>
  <c r="U926" i="2" s="1"/>
  <c r="W148" i="2"/>
  <c r="S72" i="2"/>
  <c r="W285" i="2"/>
  <c r="W804" i="2"/>
  <c r="S1135" i="2"/>
  <c r="W429" i="2"/>
  <c r="AE429" i="2" s="1"/>
  <c r="S1226" i="2"/>
  <c r="W1177" i="2"/>
  <c r="AD1177" i="2" s="1"/>
  <c r="W119" i="2"/>
  <c r="S747" i="2"/>
  <c r="U747" i="2" s="1"/>
  <c r="S325" i="2"/>
  <c r="U325" i="2"/>
  <c r="R161" i="2"/>
  <c r="U951" i="2"/>
  <c r="Q812" i="2"/>
  <c r="Q904" i="2"/>
  <c r="V904" i="2" s="1"/>
  <c r="P569" i="2"/>
  <c r="P544" i="2"/>
  <c r="V544" i="2" s="1"/>
  <c r="Q950" i="2"/>
  <c r="P82" i="2"/>
  <c r="V82" i="2"/>
  <c r="P913" i="2"/>
  <c r="V913" i="2" s="1"/>
  <c r="W913" i="2"/>
  <c r="S305" i="2"/>
  <c r="U305" i="2" s="1"/>
  <c r="W1342" i="2"/>
  <c r="Q1264" i="2"/>
  <c r="S1264" i="2"/>
  <c r="P1295" i="2"/>
  <c r="R1295" i="2"/>
  <c r="W1295" i="2"/>
  <c r="P1028" i="2"/>
  <c r="V1028" i="2" s="1"/>
  <c r="W1028" i="2"/>
  <c r="Q1098" i="2"/>
  <c r="S1098" i="2"/>
  <c r="S1106" i="2"/>
  <c r="U1106" i="2" s="1"/>
  <c r="W929" i="2"/>
  <c r="S929" i="2"/>
  <c r="R252" i="2"/>
  <c r="T252" i="2" s="1"/>
  <c r="P252" i="2"/>
  <c r="P1145" i="2"/>
  <c r="V1145" i="2" s="1"/>
  <c r="R1145" i="2"/>
  <c r="P900" i="2"/>
  <c r="V900" i="2" s="1"/>
  <c r="W64" i="2"/>
  <c r="AD64" i="2" s="1"/>
  <c r="Q64" i="2"/>
  <c r="W426" i="2"/>
  <c r="AE426" i="2" s="1"/>
  <c r="S426" i="2"/>
  <c r="R1058" i="2"/>
  <c r="W1058" i="2"/>
  <c r="P1058" i="2"/>
  <c r="V1058" i="2"/>
  <c r="W630" i="2"/>
  <c r="AD630" i="2" s="1"/>
  <c r="P630" i="2"/>
  <c r="V630" i="2"/>
  <c r="R630" i="2"/>
  <c r="R1300" i="2"/>
  <c r="W1300" i="2"/>
  <c r="P1300" i="2"/>
  <c r="V1300" i="2"/>
  <c r="W1367" i="2"/>
  <c r="AD1367" i="2" s="1"/>
  <c r="S1367" i="2"/>
  <c r="Q1254" i="2"/>
  <c r="W1254" i="2"/>
  <c r="AD1254" i="2" s="1"/>
  <c r="Q1340" i="2"/>
  <c r="V1340" i="2" s="1"/>
  <c r="Q889" i="2"/>
  <c r="W391" i="2"/>
  <c r="AD391" i="2" s="1"/>
  <c r="U413" i="2"/>
  <c r="V1247" i="2"/>
  <c r="U1301" i="2"/>
  <c r="R913" i="2"/>
  <c r="W305" i="2"/>
  <c r="U783" i="2"/>
  <c r="U764" i="2"/>
  <c r="Q848" i="2"/>
  <c r="W848" i="2"/>
  <c r="W656" i="2"/>
  <c r="P656" i="2"/>
  <c r="P365" i="2"/>
  <c r="R365" i="2"/>
  <c r="P755" i="2"/>
  <c r="V755" i="2"/>
  <c r="W702" i="2"/>
  <c r="P691" i="2"/>
  <c r="R691" i="2"/>
  <c r="W691" i="2"/>
  <c r="W79" i="2"/>
  <c r="P79" i="2"/>
  <c r="T79" i="2" s="1"/>
  <c r="P1311" i="2"/>
  <c r="W1311" i="2"/>
  <c r="Q968" i="2"/>
  <c r="P1309" i="2"/>
  <c r="Q873" i="2"/>
  <c r="S873" i="2"/>
  <c r="Q602" i="2"/>
  <c r="S602" i="2"/>
  <c r="S957" i="2"/>
  <c r="R332" i="2"/>
  <c r="P332" i="2"/>
  <c r="V332" i="2" s="1"/>
  <c r="W332" i="2"/>
  <c r="P461" i="2"/>
  <c r="V461" i="2"/>
  <c r="U839" i="2"/>
  <c r="Q957" i="2"/>
  <c r="V339" i="2"/>
  <c r="U815" i="2"/>
  <c r="V286" i="2"/>
  <c r="U1146" i="2"/>
  <c r="U775" i="2"/>
  <c r="V50" i="2"/>
  <c r="W254" i="2"/>
  <c r="AD254" i="2" s="1"/>
  <c r="S254" i="2"/>
  <c r="W448" i="2"/>
  <c r="Q448" i="2"/>
  <c r="V448" i="2"/>
  <c r="R998" i="2"/>
  <c r="W998" i="2"/>
  <c r="AD998" i="2" s="1"/>
  <c r="P870" i="2"/>
  <c r="V870" i="2"/>
  <c r="W870" i="2"/>
  <c r="P766" i="2"/>
  <c r="Q85" i="2"/>
  <c r="S85" i="2"/>
  <c r="P429" i="2"/>
  <c r="R429" i="2"/>
  <c r="P1305" i="2"/>
  <c r="W1305" i="2"/>
  <c r="AD1305" i="2" s="1"/>
  <c r="P557" i="2"/>
  <c r="V557" i="2"/>
  <c r="R557" i="2"/>
  <c r="W557" i="2"/>
  <c r="Q1103" i="2"/>
  <c r="V1103" i="2"/>
  <c r="S1103" i="2"/>
  <c r="P619" i="2"/>
  <c r="R619" i="2"/>
  <c r="W619" i="2"/>
  <c r="W963" i="2"/>
  <c r="S113" i="2"/>
  <c r="Q196" i="2"/>
  <c r="S196" i="2"/>
  <c r="W1373" i="2"/>
  <c r="AD1373" i="2" s="1"/>
  <c r="P1221" i="2"/>
  <c r="V1221" i="2" s="1"/>
  <c r="R1221" i="2"/>
  <c r="W1069" i="2"/>
  <c r="AE1069" i="2" s="1"/>
  <c r="P1069" i="2"/>
  <c r="V1069" i="2" s="1"/>
  <c r="R1069" i="2"/>
  <c r="S1377" i="2"/>
  <c r="Q201" i="2"/>
  <c r="W201" i="2"/>
  <c r="P693" i="2"/>
  <c r="W693" i="2"/>
  <c r="R693" i="2"/>
  <c r="P1216" i="2"/>
  <c r="R1216" i="2"/>
  <c r="T1216" i="2" s="1"/>
  <c r="W1216" i="2"/>
  <c r="W103" i="2"/>
  <c r="P103" i="2"/>
  <c r="Q902" i="2"/>
  <c r="W902" i="2"/>
  <c r="Q1151" i="2"/>
  <c r="V1151" i="2" s="1"/>
  <c r="S1151" i="2"/>
  <c r="Q726" i="2"/>
  <c r="V726" i="2" s="1"/>
  <c r="R19" i="2"/>
  <c r="W19" i="2"/>
  <c r="P1332" i="2"/>
  <c r="W1332" i="2"/>
  <c r="R1332" i="2"/>
  <c r="Q16" i="2"/>
  <c r="V16" i="2"/>
  <c r="Q233" i="2"/>
  <c r="P901" i="2"/>
  <c r="V901" i="2" s="1"/>
  <c r="S842" i="2"/>
  <c r="P241" i="2"/>
  <c r="V241" i="2"/>
  <c r="R241" i="2"/>
  <c r="Q707" i="2"/>
  <c r="V707" i="2" s="1"/>
  <c r="P729" i="2"/>
  <c r="P1322" i="2"/>
  <c r="V1322" i="2"/>
  <c r="Q425" i="2"/>
  <c r="V425" i="2" s="1"/>
  <c r="S425" i="2"/>
  <c r="Q1057" i="2"/>
  <c r="P77" i="2"/>
  <c r="R77" i="2"/>
  <c r="W190" i="2"/>
  <c r="Q599" i="2"/>
  <c r="S599" i="2"/>
  <c r="Q439" i="2"/>
  <c r="W439" i="2"/>
  <c r="AD439" i="2" s="1"/>
  <c r="P665" i="2"/>
  <c r="W665" i="2"/>
  <c r="AD665" i="2" s="1"/>
  <c r="R665" i="2"/>
  <c r="P1283" i="2"/>
  <c r="T1283" i="2" s="1"/>
  <c r="R1283" i="2"/>
  <c r="S577" i="2"/>
  <c r="Q577" i="2"/>
  <c r="V577" i="2"/>
  <c r="Q1230" i="2"/>
  <c r="S1230" i="2"/>
  <c r="Q419" i="2"/>
  <c r="V419" i="2"/>
  <c r="S419" i="2"/>
  <c r="R1138" i="2"/>
  <c r="T1138" i="2" s="1"/>
  <c r="P315" i="2"/>
  <c r="V315" i="2"/>
  <c r="T1228" i="2"/>
  <c r="T787" i="2"/>
  <c r="R1309" i="2"/>
  <c r="T703" i="2"/>
  <c r="T951" i="2"/>
  <c r="V831" i="2"/>
  <c r="T661" i="2"/>
  <c r="S999" i="2"/>
  <c r="W311" i="2"/>
  <c r="W1331" i="2"/>
  <c r="AE1331" i="2" s="1"/>
  <c r="S448" i="2"/>
  <c r="W475" i="2"/>
  <c r="Q541" i="2"/>
  <c r="V541" i="2" s="1"/>
  <c r="P963" i="2"/>
  <c r="U1251" i="2"/>
  <c r="Q1108" i="2"/>
  <c r="W1108" i="2"/>
  <c r="Q115" i="2"/>
  <c r="V115" i="2"/>
  <c r="U516" i="2"/>
  <c r="U1042" i="2"/>
  <c r="U1028" i="2"/>
  <c r="V1233" i="2"/>
  <c r="T664" i="2"/>
  <c r="U1269" i="2"/>
  <c r="T1092" i="2"/>
  <c r="Q180" i="2"/>
  <c r="V180" i="2" s="1"/>
  <c r="P177" i="2"/>
  <c r="P1327" i="2"/>
  <c r="S1324" i="2"/>
  <c r="U1324" i="2" s="1"/>
  <c r="W427" i="2"/>
  <c r="AE427" i="2" s="1"/>
  <c r="P466" i="2"/>
  <c r="Q1030" i="2"/>
  <c r="W1030" i="2"/>
  <c r="AD1030" i="2" s="1"/>
  <c r="Q1316" i="2"/>
  <c r="Q86" i="2"/>
  <c r="V86" i="2" s="1"/>
  <c r="P708" i="2"/>
  <c r="V708" i="2" s="1"/>
  <c r="W708" i="2"/>
  <c r="AE708" i="2" s="1"/>
  <c r="Q450" i="2"/>
  <c r="W450" i="2"/>
  <c r="AD450" i="2" s="1"/>
  <c r="P1294" i="2"/>
  <c r="P641" i="2"/>
  <c r="V641" i="2" s="1"/>
  <c r="Q1077" i="2"/>
  <c r="W1077" i="2"/>
  <c r="AD1077" i="2" s="1"/>
  <c r="U24" i="2"/>
  <c r="S180" i="2"/>
  <c r="U180" i="2" s="1"/>
  <c r="R1327" i="2"/>
  <c r="V227" i="2"/>
  <c r="P570" i="2"/>
  <c r="V570" i="2" s="1"/>
  <c r="V1129" i="2"/>
  <c r="V25" i="2"/>
  <c r="W729" i="2"/>
  <c r="W1186" i="2"/>
  <c r="Q1371" i="2"/>
  <c r="Q1382" i="2" s="1"/>
  <c r="Q860" i="2"/>
  <c r="P681" i="2"/>
  <c r="V681" i="2" s="1"/>
  <c r="Q39" i="2"/>
  <c r="Q1223" i="2"/>
  <c r="P250" i="2"/>
  <c r="Q305" i="2"/>
  <c r="V305" i="2" s="1"/>
  <c r="Q1342" i="2"/>
  <c r="Q1106" i="2"/>
  <c r="V1106" i="2"/>
  <c r="Q483" i="2"/>
  <c r="Q1367" i="2"/>
  <c r="V1367" i="2" s="1"/>
  <c r="Q591" i="2"/>
  <c r="V591" i="2" s="1"/>
  <c r="P484" i="2"/>
  <c r="Z760" i="2"/>
  <c r="Z902" i="2"/>
  <c r="V92" i="2"/>
  <c r="P21" i="2"/>
  <c r="V21" i="2" s="1"/>
  <c r="P634" i="2"/>
  <c r="Z344" i="2"/>
  <c r="Z436" i="2"/>
  <c r="P1325" i="2"/>
  <c r="Q212" i="2"/>
  <c r="V212" i="2" s="1"/>
  <c r="Q530" i="2"/>
  <c r="V530" i="2" s="1"/>
  <c r="P626" i="2"/>
  <c r="V626" i="2" s="1"/>
  <c r="P616" i="2"/>
  <c r="V616" i="2"/>
  <c r="P970" i="2"/>
  <c r="V970" i="2" s="1"/>
  <c r="P1080" i="2"/>
  <c r="V754" i="2"/>
  <c r="Z1151" i="2"/>
  <c r="Z936" i="2"/>
  <c r="Z379" i="2"/>
  <c r="Z906" i="2"/>
  <c r="Z75" i="2"/>
  <c r="Z1356" i="2"/>
  <c r="Z323" i="2"/>
  <c r="Z1028" i="2"/>
  <c r="Z397" i="2"/>
  <c r="Q1158" i="2"/>
  <c r="V1158" i="2" s="1"/>
  <c r="Q1073" i="2"/>
  <c r="P940" i="2"/>
  <c r="T940" i="2" s="1"/>
  <c r="Z1127" i="2"/>
  <c r="Z105" i="2"/>
  <c r="Z281" i="2"/>
  <c r="Z1091" i="2"/>
  <c r="Z979" i="2"/>
  <c r="Z891" i="2"/>
  <c r="Z1060" i="2"/>
  <c r="Z810" i="2"/>
  <c r="Z844" i="2"/>
  <c r="Z314" i="2"/>
  <c r="Z119" i="2"/>
  <c r="Z3" i="2"/>
  <c r="V1061" i="2"/>
  <c r="Z1264" i="2"/>
  <c r="Z730" i="2"/>
  <c r="Z196" i="2"/>
  <c r="Z1261" i="2"/>
  <c r="Z334" i="2"/>
  <c r="Z61" i="2"/>
  <c r="Z1321" i="2"/>
  <c r="Z737" i="2"/>
  <c r="Z579" i="2"/>
  <c r="Z1281" i="2"/>
  <c r="Z192" i="2"/>
  <c r="Z389" i="2"/>
  <c r="Z1095" i="2"/>
  <c r="Z699" i="2"/>
  <c r="Z112" i="2"/>
  <c r="Z612" i="2"/>
  <c r="Z1250" i="2"/>
  <c r="Z720" i="2"/>
  <c r="Z12" i="2"/>
  <c r="Z1024" i="2"/>
  <c r="Z1211" i="2"/>
  <c r="Z1074" i="2"/>
  <c r="Z918" i="2"/>
  <c r="Z1294" i="2"/>
  <c r="Z998" i="2"/>
  <c r="Z324" i="2"/>
  <c r="Z707" i="2"/>
  <c r="Z242" i="2"/>
  <c r="Z1002" i="2"/>
  <c r="Z1327" i="2"/>
  <c r="Z616" i="2"/>
  <c r="Z566" i="2"/>
  <c r="Z318" i="2"/>
  <c r="Z542" i="2"/>
  <c r="Z1193" i="2"/>
  <c r="Z110" i="2"/>
  <c r="Z764" i="2"/>
  <c r="Z462" i="2"/>
  <c r="Z1105" i="2"/>
  <c r="Z181" i="2"/>
  <c r="Z52" i="2"/>
  <c r="Z1133" i="2"/>
  <c r="Z1061" i="2"/>
  <c r="Z1035" i="2"/>
  <c r="Z713" i="2"/>
  <c r="Z1044" i="2"/>
  <c r="Z259" i="2"/>
  <c r="Z756" i="2"/>
  <c r="Z1348" i="2"/>
  <c r="Z746" i="2"/>
  <c r="Z490" i="2"/>
  <c r="Z19" i="2"/>
  <c r="Z470" i="2"/>
  <c r="Z907" i="2"/>
  <c r="Z1147" i="2"/>
  <c r="Z385" i="2"/>
  <c r="Z1168" i="2"/>
  <c r="Z473" i="2"/>
  <c r="Z1229" i="2"/>
  <c r="Z816" i="2"/>
  <c r="Z331" i="2"/>
  <c r="Z1219" i="2"/>
  <c r="Z1158" i="2"/>
  <c r="Z540" i="2"/>
  <c r="Z79" i="2"/>
  <c r="Z1355" i="2"/>
  <c r="Z557" i="2"/>
  <c r="Z1373" i="2"/>
  <c r="Z546" i="2"/>
  <c r="Z515" i="2"/>
  <c r="Z789" i="2"/>
  <c r="Z358" i="2"/>
  <c r="Z849" i="2"/>
  <c r="Z745" i="2"/>
  <c r="Z380" i="2"/>
  <c r="Z183" i="2"/>
  <c r="Z1286" i="2"/>
  <c r="Z905" i="2"/>
  <c r="V17" i="2"/>
  <c r="T227" i="2"/>
  <c r="V24" i="2"/>
  <c r="U1169" i="2"/>
  <c r="T846" i="2"/>
  <c r="U905" i="2"/>
  <c r="U1154" i="2"/>
  <c r="U447" i="2"/>
  <c r="T154" i="2"/>
  <c r="T977" i="2"/>
  <c r="V891" i="2"/>
  <c r="U1069" i="2"/>
  <c r="T1318" i="2"/>
  <c r="T1085" i="2"/>
  <c r="T1035" i="2"/>
  <c r="U1156" i="2"/>
  <c r="T649" i="2"/>
  <c r="T687" i="2"/>
  <c r="T1029" i="2"/>
  <c r="T171" i="2"/>
  <c r="T882" i="2"/>
  <c r="U588" i="2"/>
  <c r="T780" i="2"/>
  <c r="T51" i="2"/>
  <c r="U826" i="2"/>
  <c r="U182" i="2"/>
  <c r="U1277" i="2"/>
  <c r="V722" i="2"/>
  <c r="U485" i="2"/>
  <c r="T1323" i="2"/>
  <c r="T785" i="2"/>
  <c r="T1180" i="2"/>
  <c r="T1226" i="2"/>
  <c r="T872" i="2"/>
  <c r="V1362" i="2"/>
  <c r="U579" i="2"/>
  <c r="V1105" i="2"/>
  <c r="U595" i="2"/>
  <c r="T833" i="2"/>
  <c r="U279" i="2"/>
  <c r="U1017" i="2"/>
  <c r="U307" i="2"/>
  <c r="T958" i="2"/>
  <c r="T291" i="2"/>
  <c r="U723" i="2"/>
  <c r="T343" i="2"/>
  <c r="T1097" i="2"/>
  <c r="T101" i="2"/>
  <c r="T91" i="2"/>
  <c r="T1220" i="2"/>
  <c r="T65" i="2"/>
  <c r="V6" i="2"/>
  <c r="T523" i="2"/>
  <c r="T782" i="2"/>
  <c r="T932" i="2"/>
  <c r="V41" i="2"/>
  <c r="U23" i="2"/>
  <c r="T451" i="2"/>
  <c r="U855" i="2"/>
  <c r="T371" i="2"/>
  <c r="U627" i="2"/>
  <c r="T1192" i="2"/>
  <c r="U517" i="2"/>
  <c r="U727" i="2"/>
  <c r="U666" i="2"/>
  <c r="T158" i="2"/>
  <c r="T1088" i="2"/>
  <c r="U215" i="2"/>
  <c r="T1302" i="2"/>
  <c r="T341" i="2"/>
  <c r="U799" i="2"/>
  <c r="U1009" i="2"/>
  <c r="V132" i="2"/>
  <c r="V468" i="2"/>
  <c r="T1108" i="2"/>
  <c r="V247" i="2"/>
  <c r="V809" i="2"/>
  <c r="V1190" i="2"/>
  <c r="U1197" i="2"/>
  <c r="U91" i="2"/>
  <c r="T1270" i="2"/>
  <c r="T114" i="2"/>
  <c r="T452" i="2"/>
  <c r="U79" i="2"/>
  <c r="T809" i="2"/>
  <c r="U250" i="2"/>
  <c r="U773" i="2"/>
  <c r="U513" i="2"/>
  <c r="T441" i="2"/>
  <c r="U731" i="2"/>
  <c r="T384" i="2"/>
  <c r="T803" i="2"/>
  <c r="U1137" i="2"/>
  <c r="U6" i="2"/>
  <c r="T488" i="2"/>
  <c r="U699" i="2"/>
  <c r="U55" i="2"/>
  <c r="T904" i="2"/>
  <c r="U1247" i="2"/>
  <c r="T377" i="2"/>
  <c r="T1113" i="2"/>
  <c r="U845" i="2"/>
  <c r="T896" i="2"/>
  <c r="T580" i="2"/>
  <c r="T475" i="2"/>
  <c r="U326" i="2"/>
  <c r="T540" i="2"/>
  <c r="T89" i="2"/>
  <c r="U444" i="2"/>
  <c r="U755" i="2"/>
  <c r="U1289" i="2"/>
  <c r="T1266" i="2"/>
  <c r="T157" i="2"/>
  <c r="U769" i="2"/>
  <c r="U1080" i="2"/>
  <c r="T496" i="2"/>
  <c r="T1084" i="2"/>
  <c r="V382" i="2"/>
  <c r="U119" i="2"/>
  <c r="T1339" i="2"/>
  <c r="T1050" i="2"/>
  <c r="T1071" i="2"/>
  <c r="U927" i="2"/>
  <c r="T351" i="2"/>
  <c r="T296" i="2"/>
  <c r="T831" i="2"/>
  <c r="U630" i="2"/>
  <c r="T333" i="2"/>
  <c r="U819" i="2"/>
  <c r="U1364" i="2"/>
  <c r="U903" i="2"/>
  <c r="T1117" i="2"/>
  <c r="T434" i="2"/>
  <c r="T96" i="2"/>
  <c r="U970" i="2"/>
  <c r="T1045" i="2"/>
  <c r="V542" i="2"/>
  <c r="U1245" i="2"/>
  <c r="U1368" i="2"/>
  <c r="U1272" i="2"/>
  <c r="T236" i="2"/>
  <c r="V546" i="2"/>
  <c r="U960" i="2"/>
  <c r="U503" i="2"/>
  <c r="V328" i="2"/>
  <c r="T299" i="2"/>
  <c r="T1147" i="2"/>
  <c r="V1346" i="2"/>
  <c r="U41" i="2"/>
  <c r="V453" i="2"/>
  <c r="V322" i="2"/>
  <c r="V415" i="2"/>
  <c r="V727" i="2"/>
  <c r="V738" i="2"/>
  <c r="T266" i="2"/>
  <c r="V614" i="2"/>
  <c r="T1135" i="2"/>
  <c r="U461" i="2"/>
  <c r="U177" i="2"/>
  <c r="U553" i="2"/>
  <c r="T518" i="2"/>
  <c r="U1133" i="2"/>
  <c r="T16" i="2"/>
  <c r="U804" i="2"/>
  <c r="U767" i="2"/>
  <c r="U27" i="2"/>
  <c r="U1379" i="2"/>
  <c r="U48" i="2"/>
  <c r="T978" i="2"/>
  <c r="T14" i="2"/>
  <c r="T292" i="2"/>
  <c r="T632" i="2"/>
  <c r="T1284" i="2"/>
  <c r="T546" i="2"/>
  <c r="T54" i="2"/>
  <c r="U681" i="2"/>
  <c r="T288" i="2"/>
  <c r="T1345" i="2"/>
  <c r="U164" i="2"/>
  <c r="T828" i="2"/>
  <c r="V497" i="2"/>
  <c r="T1168" i="2"/>
  <c r="U344" i="2"/>
  <c r="U365" i="2"/>
  <c r="T424" i="2"/>
  <c r="T354" i="2"/>
  <c r="T1224" i="2"/>
  <c r="V314" i="2"/>
  <c r="T1286" i="2"/>
  <c r="T334" i="2"/>
  <c r="T411" i="2"/>
  <c r="T247" i="2"/>
  <c r="T122" i="2"/>
  <c r="T907" i="2"/>
  <c r="U1063" i="2"/>
  <c r="U492" i="2"/>
  <c r="V1298" i="2"/>
  <c r="T102" i="2"/>
  <c r="U488" i="2"/>
  <c r="V266" i="2"/>
  <c r="U562" i="2"/>
  <c r="V1266" i="2"/>
  <c r="V784" i="2"/>
  <c r="T532" i="2"/>
  <c r="U350" i="2"/>
  <c r="U430" i="2"/>
  <c r="T750" i="2"/>
  <c r="AE91" i="2"/>
  <c r="U1346" i="2"/>
  <c r="V252" i="2"/>
  <c r="V495" i="2"/>
  <c r="V1136" i="2"/>
  <c r="V816" i="2"/>
  <c r="U379" i="2"/>
  <c r="U171" i="2"/>
  <c r="T26" i="2"/>
  <c r="U395" i="2"/>
  <c r="U920" i="2"/>
  <c r="V956" i="2"/>
  <c r="V666" i="2"/>
  <c r="V417" i="2"/>
  <c r="T6" i="2"/>
  <c r="V217" i="2"/>
  <c r="V1117" i="2"/>
  <c r="AD934" i="2"/>
  <c r="U1082" i="2"/>
  <c r="U1068" i="2"/>
  <c r="V986" i="2"/>
  <c r="V517" i="2"/>
  <c r="V723" i="2"/>
  <c r="V978" i="2"/>
  <c r="V573" i="2"/>
  <c r="V861" i="2"/>
  <c r="U754" i="2"/>
  <c r="V762" i="2"/>
  <c r="U1268" i="2"/>
  <c r="T524" i="2"/>
  <c r="U805" i="2"/>
  <c r="U533" i="2"/>
  <c r="V48" i="2"/>
  <c r="V783" i="2"/>
  <c r="V1313" i="2"/>
  <c r="V856" i="2"/>
  <c r="V430" i="2"/>
  <c r="U347" i="2"/>
  <c r="V30" i="2"/>
  <c r="T1231" i="2"/>
  <c r="T204" i="2"/>
  <c r="T1261" i="2"/>
  <c r="V2" i="2"/>
  <c r="V326" i="2"/>
  <c r="V119" i="2"/>
  <c r="V830" i="2"/>
  <c r="T560" i="2"/>
  <c r="V1066" i="2"/>
  <c r="V1224" i="2"/>
  <c r="V51" i="2"/>
  <c r="U542" i="2"/>
  <c r="V854" i="2"/>
  <c r="V1182" i="2"/>
  <c r="U315" i="2"/>
  <c r="T258" i="2"/>
  <c r="U1189" i="2"/>
  <c r="U642" i="2"/>
  <c r="U911" i="2"/>
  <c r="U655" i="2"/>
  <c r="T181" i="2"/>
  <c r="U229" i="2"/>
  <c r="U554" i="2"/>
  <c r="T504" i="2"/>
  <c r="U188" i="2"/>
  <c r="U94" i="2"/>
  <c r="T854" i="2"/>
  <c r="U116" i="2"/>
  <c r="U712" i="2"/>
  <c r="T741" i="2"/>
  <c r="V777" i="2"/>
  <c r="V167" i="2"/>
  <c r="V277" i="2"/>
  <c r="T272" i="2"/>
  <c r="V436" i="2"/>
  <c r="U818" i="2"/>
  <c r="V91" i="2"/>
  <c r="T697" i="2"/>
  <c r="V1098" i="2"/>
  <c r="V947" i="2"/>
  <c r="V1334" i="2"/>
  <c r="V769" i="2"/>
  <c r="V498" i="2"/>
  <c r="V798" i="2"/>
  <c r="V331" i="2"/>
  <c r="V210" i="2"/>
  <c r="V580" i="2"/>
  <c r="V285" i="2"/>
  <c r="V368" i="2"/>
  <c r="V1126" i="2"/>
  <c r="V1091" i="2"/>
  <c r="U286" i="2"/>
  <c r="U912" i="2"/>
  <c r="V1245" i="2"/>
  <c r="T1030" i="2"/>
  <c r="T1268" i="2"/>
  <c r="T67" i="2"/>
  <c r="T1073" i="2"/>
  <c r="U572" i="2"/>
  <c r="V1301" i="2"/>
  <c r="T303" i="2"/>
  <c r="U798" i="2"/>
  <c r="T959" i="2"/>
  <c r="T822" i="2"/>
  <c r="V9" i="2"/>
  <c r="T481" i="2"/>
  <c r="U466" i="2"/>
  <c r="T1158" i="2"/>
  <c r="T1165" i="2"/>
  <c r="T179" i="2"/>
  <c r="T1285" i="2"/>
  <c r="T999" i="2"/>
  <c r="T737" i="2"/>
  <c r="V933" i="2"/>
  <c r="V1030" i="2"/>
  <c r="V124" i="2"/>
  <c r="V814" i="2"/>
  <c r="V354" i="2"/>
  <c r="V898" i="2"/>
  <c r="V1018" i="2"/>
  <c r="V1148" i="2"/>
  <c r="V306" i="2"/>
  <c r="V496" i="2"/>
  <c r="V431" i="2"/>
  <c r="V715" i="2"/>
  <c r="T497" i="2"/>
  <c r="T1219" i="2"/>
  <c r="V931" i="2"/>
  <c r="U1188" i="2"/>
  <c r="T1025" i="2"/>
  <c r="U1309" i="2"/>
  <c r="U601" i="2"/>
  <c r="T1258" i="2"/>
  <c r="U1145" i="2"/>
  <c r="U507" i="2"/>
  <c r="T979" i="2"/>
  <c r="V283" i="2"/>
  <c r="U9" i="2"/>
  <c r="U615" i="2"/>
  <c r="U57" i="2"/>
  <c r="U900" i="2"/>
  <c r="T1119" i="2"/>
  <c r="T254" i="2"/>
  <c r="U982" i="2"/>
  <c r="U1140" i="2"/>
  <c r="V513" i="2"/>
  <c r="V1327" i="2"/>
  <c r="V1110" i="2"/>
  <c r="V1154" i="2"/>
  <c r="V1033" i="2"/>
  <c r="T516" i="2"/>
  <c r="T182" i="2"/>
  <c r="V291" i="2"/>
  <c r="U1291" i="2"/>
  <c r="T592" i="2"/>
  <c r="T1338" i="2"/>
  <c r="V104" i="2"/>
  <c r="T657" i="2"/>
  <c r="U310" i="2"/>
  <c r="U436" i="2"/>
  <c r="V222" i="2"/>
  <c r="V1303" i="2"/>
  <c r="V697" i="2"/>
  <c r="V519" i="2"/>
  <c r="U420" i="2"/>
  <c r="U460" i="2"/>
  <c r="V1372" i="2"/>
  <c r="U63" i="2"/>
  <c r="T1195" i="2"/>
  <c r="T1209" i="2"/>
  <c r="U1327" i="2"/>
  <c r="T178" i="2"/>
  <c r="T956" i="2"/>
  <c r="U622" i="2"/>
  <c r="U797" i="2"/>
  <c r="U382" i="2"/>
  <c r="U663" i="2"/>
  <c r="U1157" i="2"/>
  <c r="T1136" i="2"/>
  <c r="U813" i="2"/>
  <c r="T784" i="2"/>
  <c r="T550" i="2"/>
  <c r="U287" i="2"/>
  <c r="T1372" i="2"/>
  <c r="T814" i="2"/>
  <c r="T3" i="2"/>
  <c r="U93" i="2"/>
  <c r="T1109" i="2"/>
  <c r="U829" i="2"/>
  <c r="T768" i="2"/>
  <c r="U1089" i="2"/>
  <c r="T1098" i="2"/>
  <c r="U339" i="2"/>
  <c r="T777" i="2"/>
  <c r="U1365" i="2"/>
  <c r="U1186" i="2"/>
  <c r="T1242" i="2"/>
  <c r="T8" i="2"/>
  <c r="U634" i="2"/>
  <c r="U427" i="2"/>
  <c r="T536" i="2"/>
  <c r="T1174" i="2"/>
  <c r="T295" i="2"/>
  <c r="U235" i="2"/>
  <c r="V1169" i="2"/>
  <c r="U1256" i="2"/>
  <c r="V80" i="2"/>
  <c r="V862" i="2"/>
  <c r="V567" i="2"/>
  <c r="V1050" i="2"/>
  <c r="V388" i="2"/>
  <c r="T1230" i="2"/>
  <c r="T1207" i="2"/>
  <c r="T1169" i="2"/>
  <c r="U862" i="2"/>
  <c r="U346" i="2"/>
  <c r="T113" i="2"/>
  <c r="T499" i="2"/>
  <c r="U944" i="2"/>
  <c r="T843" i="2"/>
  <c r="V1230" i="2"/>
  <c r="V1264" i="2"/>
  <c r="V125" i="2"/>
  <c r="T1143" i="2"/>
  <c r="V1377" i="2"/>
  <c r="V427" i="2"/>
  <c r="V1185" i="2"/>
  <c r="V601" i="2"/>
  <c r="V804" i="2"/>
  <c r="V1333" i="2"/>
  <c r="V959" i="2"/>
  <c r="U675" i="2"/>
  <c r="U891" i="2"/>
  <c r="V441" i="2"/>
  <c r="V824" i="2"/>
  <c r="V844" i="2"/>
  <c r="V568" i="2"/>
  <c r="V553" i="2"/>
  <c r="T223" i="2"/>
  <c r="U80" i="2"/>
  <c r="U31" i="2"/>
  <c r="T336" i="2"/>
  <c r="T1112" i="2"/>
  <c r="T1164" i="2"/>
  <c r="T479" i="2"/>
  <c r="T1019" i="2"/>
  <c r="T1091" i="2"/>
  <c r="T117" i="2"/>
  <c r="T193" i="2"/>
  <c r="U515" i="2"/>
  <c r="U746" i="2"/>
  <c r="U497" i="2"/>
  <c r="T756" i="2"/>
  <c r="T821" i="2"/>
  <c r="T162" i="2"/>
  <c r="T314" i="2"/>
  <c r="U1167" i="2"/>
  <c r="U745" i="2"/>
  <c r="T290" i="2"/>
  <c r="U669" i="2"/>
  <c r="T418" i="2"/>
  <c r="V878" i="2"/>
  <c r="U388" i="2"/>
  <c r="V95" i="2"/>
  <c r="V875" i="2"/>
  <c r="V687" i="2"/>
  <c r="V833" i="2"/>
  <c r="V1015" i="2"/>
  <c r="U768" i="2"/>
  <c r="U283" i="2"/>
  <c r="T1346" i="2"/>
  <c r="T531" i="2"/>
  <c r="U490" i="2"/>
  <c r="U1322" i="2"/>
  <c r="V768" i="2"/>
  <c r="V1011" i="2"/>
  <c r="V507" i="2"/>
  <c r="V905" i="2"/>
  <c r="V1019" i="2"/>
  <c r="V113" i="2"/>
  <c r="V178" i="2"/>
  <c r="T366" i="2"/>
  <c r="T1181" i="2"/>
  <c r="U1353" i="2"/>
  <c r="V1242" i="2"/>
  <c r="T1011" i="2"/>
  <c r="V572" i="2"/>
  <c r="U787" i="2"/>
  <c r="V85" i="2"/>
  <c r="V695" i="2"/>
  <c r="V968" i="2"/>
  <c r="V760" i="2"/>
  <c r="V632" i="2"/>
  <c r="V696" i="2"/>
  <c r="V1376" i="2"/>
  <c r="T61" i="2"/>
  <c r="V67" i="2"/>
  <c r="V1141" i="2"/>
  <c r="V515" i="2"/>
  <c r="V952" i="2"/>
  <c r="V1163" i="2"/>
  <c r="V786" i="2"/>
  <c r="V479" i="2"/>
  <c r="V273" i="2"/>
  <c r="V880" i="2"/>
  <c r="V526" i="2"/>
  <c r="V1256" i="2"/>
  <c r="V1024" i="2"/>
  <c r="V1124" i="2"/>
  <c r="V800" i="2"/>
  <c r="V1161" i="2"/>
  <c r="V560" i="2"/>
  <c r="U560" i="2"/>
  <c r="V261" i="2"/>
  <c r="V1212" i="2"/>
  <c r="T881" i="2"/>
  <c r="V536" i="2"/>
  <c r="V292" i="2"/>
  <c r="V1219" i="2"/>
  <c r="V55" i="2"/>
  <c r="V709" i="2"/>
  <c r="T711" i="2"/>
  <c r="V882" i="2"/>
  <c r="T695" i="2"/>
  <c r="V826" i="2"/>
  <c r="U92" i="2"/>
  <c r="V1073" i="2"/>
  <c r="V444" i="2"/>
  <c r="V1080" i="2"/>
  <c r="V634" i="2"/>
  <c r="V1332" i="2"/>
  <c r="T476" i="2"/>
  <c r="V518" i="2"/>
  <c r="V1306" i="2"/>
  <c r="V881" i="2"/>
  <c r="V999" i="2"/>
  <c r="T439" i="2"/>
  <c r="V100" i="2"/>
  <c r="V845" i="2"/>
  <c r="T1298" i="2"/>
  <c r="V396" i="2"/>
  <c r="V906" i="2"/>
  <c r="V1164" i="2"/>
  <c r="V242" i="2"/>
  <c r="V506" i="2"/>
  <c r="V868" i="2"/>
  <c r="T435" i="2"/>
  <c r="V1168" i="2"/>
  <c r="V1160" i="2"/>
  <c r="V323" i="2"/>
  <c r="V295" i="2"/>
  <c r="U237" i="2"/>
  <c r="T1156" i="2"/>
  <c r="T267" i="2"/>
  <c r="T591" i="2"/>
  <c r="V1052" i="2"/>
  <c r="V912" i="2"/>
  <c r="V117" i="2"/>
  <c r="U371" i="2"/>
  <c r="V299" i="2"/>
  <c r="V154" i="2"/>
  <c r="T270" i="2"/>
  <c r="V925" i="2"/>
  <c r="U1033" i="2"/>
  <c r="U786" i="2"/>
  <c r="T880" i="2"/>
  <c r="T11" i="2"/>
  <c r="V927" i="2"/>
  <c r="V803" i="2"/>
  <c r="T1213" i="2"/>
  <c r="V312" i="2"/>
  <c r="T966" i="2"/>
  <c r="V714" i="2"/>
  <c r="V737" i="2"/>
  <c r="V446" i="2"/>
  <c r="U345" i="2"/>
  <c r="T796" i="2"/>
  <c r="V161" i="2"/>
  <c r="V1285" i="2"/>
  <c r="V392" i="2"/>
  <c r="V1318" i="2"/>
  <c r="V410" i="2"/>
  <c r="V488" i="2"/>
  <c r="U1242" i="2"/>
  <c r="T1254" i="2"/>
  <c r="V1192" i="2"/>
  <c r="V884" i="2"/>
  <c r="T644" i="2"/>
  <c r="T1139" i="2"/>
  <c r="U82" i="2"/>
  <c r="V990" i="2"/>
  <c r="U238" i="2"/>
  <c r="T939" i="2"/>
  <c r="T868" i="2"/>
  <c r="T286" i="2"/>
  <c r="U1177" i="2"/>
  <c r="U838" i="2"/>
  <c r="U808" i="2"/>
  <c r="T349" i="2"/>
  <c r="T1348" i="2"/>
  <c r="U1172" i="2"/>
  <c r="T59" i="2"/>
  <c r="T312" i="2"/>
  <c r="T412" i="2"/>
  <c r="U1198" i="2"/>
  <c r="T12" i="2"/>
  <c r="U416" i="2"/>
  <c r="V1204" i="2"/>
  <c r="U616" i="2"/>
  <c r="T1334" i="2"/>
  <c r="T866" i="2"/>
  <c r="U1267" i="2"/>
  <c r="U259" i="2"/>
  <c r="U1332" i="2"/>
  <c r="U1366" i="2"/>
  <c r="V1149" i="2"/>
  <c r="T50" i="2"/>
  <c r="T830" i="2"/>
  <c r="U722" i="2"/>
  <c r="V1119" i="2"/>
  <c r="V424" i="2"/>
  <c r="V1074" i="2"/>
  <c r="V1214" i="2"/>
  <c r="T382" i="2"/>
  <c r="T494" i="2"/>
  <c r="V575" i="2"/>
  <c r="V828" i="2"/>
  <c r="U1043" i="2"/>
  <c r="V571" i="2"/>
  <c r="V649" i="2"/>
  <c r="V713" i="2"/>
  <c r="V235" i="2"/>
  <c r="V821" i="2"/>
  <c r="V635" i="2"/>
  <c r="V296" i="2"/>
  <c r="U304" i="2"/>
  <c r="V336" i="2"/>
  <c r="U766" i="2"/>
  <c r="U985" i="2"/>
  <c r="U1055" i="2"/>
  <c r="T659" i="2"/>
  <c r="T1179" i="2"/>
  <c r="U892" i="2"/>
  <c r="T1016" i="2"/>
  <c r="U660" i="2"/>
  <c r="U1054" i="2"/>
  <c r="U1099" i="2"/>
  <c r="T850" i="2"/>
  <c r="T39" i="2"/>
  <c r="T1243" i="2"/>
  <c r="T1039" i="2"/>
  <c r="T576" i="2"/>
  <c r="U298" i="2"/>
  <c r="U1233" i="2"/>
  <c r="U364" i="2"/>
  <c r="V57" i="2"/>
  <c r="U375" i="2"/>
  <c r="U389" i="2"/>
  <c r="U1343" i="2"/>
  <c r="T863" i="2"/>
  <c r="V877" i="2"/>
  <c r="T463" i="2"/>
  <c r="T1153" i="2"/>
  <c r="T47" i="2"/>
  <c r="T1316" i="2"/>
  <c r="T1151" i="2"/>
  <c r="T208" i="2"/>
  <c r="U1176" i="2"/>
  <c r="T1273" i="2"/>
  <c r="T1341" i="2"/>
  <c r="U227" i="2"/>
  <c r="T564" i="2"/>
  <c r="T965" i="2"/>
  <c r="U997" i="2"/>
  <c r="U206" i="2"/>
  <c r="V344" i="2"/>
  <c r="V1070" i="2"/>
  <c r="V837" i="2"/>
  <c r="U614" i="2"/>
  <c r="V47" i="2"/>
  <c r="V15" i="2"/>
  <c r="V1007" i="2"/>
  <c r="T724" i="2"/>
  <c r="T1141" i="2"/>
  <c r="U925" i="2"/>
  <c r="V1112" i="2"/>
  <c r="T514" i="2"/>
  <c r="U22" i="2"/>
  <c r="V193" i="2"/>
  <c r="U736" i="2"/>
  <c r="U1012" i="2"/>
  <c r="U1228" i="2"/>
  <c r="T779" i="2"/>
  <c r="T574" i="2"/>
  <c r="U1317" i="2"/>
  <c r="T1225" i="2"/>
  <c r="T1351" i="2"/>
  <c r="U1193" i="2"/>
  <c r="T1359" i="2"/>
  <c r="U584" i="2"/>
  <c r="T781" i="2"/>
  <c r="U648" i="2"/>
  <c r="U1070" i="2"/>
  <c r="U328" i="2"/>
  <c r="U789" i="2"/>
  <c r="U1079" i="2"/>
  <c r="T774" i="2"/>
  <c r="U915" i="2"/>
  <c r="V1364" i="2"/>
  <c r="V896" i="2"/>
  <c r="V1286" i="2"/>
  <c r="U790" i="2"/>
  <c r="T205" i="2"/>
  <c r="V977" i="2"/>
  <c r="V1139" i="2"/>
  <c r="V1031" i="2"/>
  <c r="U1024" i="2"/>
  <c r="T419" i="2"/>
  <c r="T834" i="2"/>
  <c r="U744" i="2"/>
  <c r="U245" i="2"/>
  <c r="T988" i="2"/>
  <c r="U1014" i="2"/>
  <c r="T1004" i="2"/>
  <c r="T1187" i="2"/>
  <c r="T100" i="2"/>
  <c r="U772" i="2"/>
  <c r="T931" i="2"/>
  <c r="T1227" i="2"/>
  <c r="U1248" i="2"/>
  <c r="V903" i="2"/>
  <c r="U1142" i="2"/>
  <c r="V1071" i="2"/>
  <c r="V44" i="2"/>
  <c r="V164" i="2"/>
  <c r="V3" i="2"/>
  <c r="V512" i="2"/>
  <c r="V1284" i="2"/>
  <c r="U1271" i="2"/>
  <c r="V779" i="2"/>
  <c r="T1363" i="2"/>
  <c r="T990" i="2"/>
  <c r="V588" i="2"/>
  <c r="V1001" i="2"/>
  <c r="V829" i="2"/>
  <c r="V646" i="2"/>
  <c r="V1147" i="2"/>
  <c r="V1113" i="2"/>
  <c r="V1357" i="2"/>
  <c r="V398" i="2"/>
  <c r="V982" i="2"/>
  <c r="V643" i="2"/>
  <c r="V54" i="2"/>
  <c r="T374" i="2"/>
  <c r="U400" i="2"/>
  <c r="T125" i="2"/>
  <c r="V162" i="2"/>
  <c r="V1140" i="2"/>
  <c r="V864" i="2"/>
  <c r="T952" i="2"/>
  <c r="U1281" i="2"/>
  <c r="AD667" i="2"/>
  <c r="AE667" i="2"/>
  <c r="AE853" i="2"/>
  <c r="AD330" i="2"/>
  <c r="AD553" i="2"/>
  <c r="AE553" i="2"/>
  <c r="AD317" i="2"/>
  <c r="AE317" i="2"/>
  <c r="AD1310" i="2"/>
  <c r="AE1310" i="2"/>
  <c r="AE624" i="2"/>
  <c r="AD559" i="2"/>
  <c r="AE559" i="2"/>
  <c r="AD731" i="2"/>
  <c r="AE731" i="2"/>
  <c r="AE80" i="2"/>
  <c r="AE1339" i="2"/>
  <c r="AD1374" i="2"/>
  <c r="AE1374" i="2"/>
  <c r="AE447" i="2"/>
  <c r="AE207" i="2"/>
  <c r="AD207" i="2"/>
  <c r="AD710" i="2"/>
  <c r="AE710" i="2"/>
  <c r="AE1119" i="2"/>
  <c r="AE1230" i="2"/>
  <c r="AD1230" i="2"/>
  <c r="AE418" i="2"/>
  <c r="AD1032" i="2"/>
  <c r="AE1032" i="2"/>
  <c r="AE1305" i="2"/>
  <c r="AD417" i="2"/>
  <c r="AE417" i="2"/>
  <c r="AD1347" i="2"/>
  <c r="AE1347" i="2"/>
  <c r="AD669" i="2"/>
  <c r="AE267" i="2"/>
  <c r="AD792" i="2"/>
  <c r="AE1367" i="2"/>
  <c r="AD45" i="2"/>
  <c r="AE45" i="2"/>
  <c r="AE1213" i="2"/>
  <c r="AE1276" i="2"/>
  <c r="AD1122" i="2"/>
  <c r="AE1122" i="2"/>
  <c r="AD887" i="2"/>
  <c r="AE887" i="2"/>
  <c r="AD138" i="2"/>
  <c r="AD921" i="2"/>
  <c r="AE921" i="2"/>
  <c r="V1356" i="2"/>
  <c r="T1356" i="2"/>
  <c r="AD1341" i="2"/>
  <c r="AE1341" i="2"/>
  <c r="AD285" i="2"/>
  <c r="AE285" i="2"/>
  <c r="AD385" i="2"/>
  <c r="AE385" i="2"/>
  <c r="AD1223" i="2"/>
  <c r="AE682" i="2"/>
  <c r="AD682" i="2"/>
  <c r="AD873" i="2"/>
  <c r="AE873" i="2"/>
  <c r="AD707" i="2"/>
  <c r="AE707" i="2"/>
  <c r="AD806" i="2"/>
  <c r="AE806" i="2"/>
  <c r="AD155" i="2"/>
  <c r="AE155" i="2"/>
  <c r="V1021" i="2"/>
  <c r="AD1340" i="2"/>
  <c r="AE1340" i="2"/>
  <c r="AE389" i="2"/>
  <c r="AD912" i="2"/>
  <c r="AE912" i="2"/>
  <c r="AD930" i="2"/>
  <c r="AE930" i="2"/>
  <c r="AD811" i="2"/>
  <c r="AE811" i="2"/>
  <c r="AD907" i="2"/>
  <c r="AE907" i="2"/>
  <c r="AD1270" i="2"/>
  <c r="AE1270" i="2"/>
  <c r="AE555" i="2"/>
  <c r="AD1247" i="2"/>
  <c r="AE1247" i="2"/>
  <c r="AD679" i="2"/>
  <c r="AE679" i="2"/>
  <c r="AD1118" i="2"/>
  <c r="AE1118" i="2"/>
  <c r="AD986" i="2"/>
  <c r="AE986" i="2"/>
  <c r="AD52" i="2"/>
  <c r="AE52" i="2"/>
  <c r="AD469" i="2"/>
  <c r="AE469" i="2"/>
  <c r="AD863" i="2"/>
  <c r="AE863" i="2"/>
  <c r="AD1024" i="2"/>
  <c r="AE1024" i="2"/>
  <c r="AE1314" i="2"/>
  <c r="AD1241" i="2"/>
  <c r="AE1241" i="2"/>
  <c r="AD1092" i="2"/>
  <c r="AE1092" i="2"/>
  <c r="AD648" i="2"/>
  <c r="AE648" i="2"/>
  <c r="AE978" i="2"/>
  <c r="AD55" i="2"/>
  <c r="AE55" i="2"/>
  <c r="AD709" i="2"/>
  <c r="AE709" i="2"/>
  <c r="AD1150" i="2"/>
  <c r="AE1150" i="2"/>
  <c r="AE972" i="2"/>
  <c r="AD972" i="2"/>
  <c r="AD611" i="2"/>
  <c r="AE611" i="2"/>
  <c r="AD1154" i="2"/>
  <c r="AE1154" i="2"/>
  <c r="AD500" i="2"/>
  <c r="AE500" i="2"/>
  <c r="AE307" i="2"/>
  <c r="AD307" i="2"/>
  <c r="AE677" i="2"/>
  <c r="AD1313" i="2"/>
  <c r="AE1313" i="2"/>
  <c r="AD817" i="2"/>
  <c r="AE817" i="2"/>
  <c r="AE13" i="2"/>
  <c r="AD13" i="2"/>
  <c r="AD117" i="2"/>
  <c r="AE117" i="2"/>
  <c r="AD12" i="2"/>
  <c r="AE12" i="2"/>
  <c r="AE945" i="2"/>
  <c r="AD945" i="2"/>
  <c r="AD1246" i="2"/>
  <c r="AE1246" i="2"/>
  <c r="AD543" i="2"/>
  <c r="AE543" i="2"/>
  <c r="AD1091" i="2"/>
  <c r="AE1091" i="2"/>
  <c r="AD1218" i="2"/>
  <c r="AE1218" i="2"/>
  <c r="AE24" i="2"/>
  <c r="AD24" i="2"/>
  <c r="AE1263" i="2"/>
  <c r="AD659" i="2"/>
  <c r="AE659" i="2"/>
  <c r="AE387" i="2"/>
  <c r="AE598" i="2"/>
  <c r="AD598" i="2"/>
  <c r="AD957" i="2"/>
  <c r="AE957" i="2"/>
  <c r="AD538" i="2"/>
  <c r="AE538" i="2"/>
  <c r="AD215" i="2"/>
  <c r="AE215" i="2"/>
  <c r="AE954" i="2"/>
  <c r="AD256" i="2"/>
  <c r="AE256" i="2"/>
  <c r="AE1369" i="2"/>
  <c r="AD1369" i="2"/>
  <c r="AD28" i="2"/>
  <c r="AE28" i="2"/>
  <c r="AE1371" i="2"/>
  <c r="AD708" i="2"/>
  <c r="AE183" i="2"/>
  <c r="AD183" i="2"/>
  <c r="V53" i="2"/>
  <c r="AD315" i="2"/>
  <c r="AE315" i="2"/>
  <c r="AD692" i="2"/>
  <c r="AE692" i="2"/>
  <c r="AE325" i="2"/>
  <c r="AD1183" i="2"/>
  <c r="AE1183" i="2"/>
  <c r="AD1209" i="2"/>
  <c r="AE1209" i="2"/>
  <c r="AE549" i="2"/>
  <c r="AD1048" i="2"/>
  <c r="AD2" i="2"/>
  <c r="AE2" i="2"/>
  <c r="AD98" i="2"/>
  <c r="AE98" i="2"/>
  <c r="AE177" i="2"/>
  <c r="AE29" i="2"/>
  <c r="AD29" i="2"/>
  <c r="AD1289" i="2"/>
  <c r="AE1289" i="2"/>
  <c r="AD1079" i="2"/>
  <c r="AE1079" i="2"/>
  <c r="AD1172" i="2"/>
  <c r="AE1172" i="2"/>
  <c r="AE121" i="2"/>
  <c r="AD612" i="2"/>
  <c r="AD694" i="2"/>
  <c r="AE1267" i="2"/>
  <c r="AD579" i="2"/>
  <c r="AE579" i="2"/>
  <c r="AD77" i="2"/>
  <c r="AE77" i="2"/>
  <c r="AE278" i="2"/>
  <c r="AD1046" i="2"/>
  <c r="AE1046" i="2"/>
  <c r="AD520" i="2"/>
  <c r="AE520" i="2"/>
  <c r="AD511" i="2"/>
  <c r="AE511" i="2"/>
  <c r="AE535" i="2"/>
  <c r="AD535" i="2"/>
  <c r="AD166" i="2"/>
  <c r="AE166" i="2"/>
  <c r="AE276" i="2"/>
  <c r="AD358" i="2"/>
  <c r="AE358" i="2"/>
  <c r="AE473" i="2"/>
  <c r="AD473" i="2"/>
  <c r="AD288" i="2"/>
  <c r="AE1334" i="2"/>
  <c r="AD1219" i="2"/>
  <c r="AE1219" i="2"/>
  <c r="AE482" i="2"/>
  <c r="AE777" i="2"/>
  <c r="AD777" i="2"/>
  <c r="AE48" i="2"/>
  <c r="AD1288" i="2"/>
  <c r="AE1288" i="2"/>
  <c r="AD277" i="2"/>
  <c r="AE277" i="2"/>
  <c r="AE1142" i="2"/>
  <c r="AE746" i="2"/>
  <c r="AD455" i="2"/>
  <c r="AE455" i="2"/>
  <c r="AD153" i="2"/>
  <c r="AE153" i="2"/>
  <c r="AD632" i="2"/>
  <c r="AD888" i="2"/>
  <c r="AE888" i="2"/>
  <c r="AD999" i="2"/>
  <c r="AD1035" i="2"/>
  <c r="AE1035" i="2"/>
  <c r="AD128" i="2"/>
  <c r="AE128" i="2"/>
  <c r="AD1260" i="2"/>
  <c r="AE1260" i="2"/>
  <c r="AD1300" i="2"/>
  <c r="AE1300" i="2"/>
  <c r="AD895" i="2"/>
  <c r="AD1123" i="2"/>
  <c r="AE1123" i="2"/>
  <c r="AE1272" i="2"/>
  <c r="AD228" i="2"/>
  <c r="AE228" i="2"/>
  <c r="AD189" i="2"/>
  <c r="AE189" i="2"/>
  <c r="AD485" i="2"/>
  <c r="AE485" i="2"/>
  <c r="AD992" i="2"/>
  <c r="AE992" i="2"/>
  <c r="AD557" i="2"/>
  <c r="AE557" i="2"/>
  <c r="AE842" i="2"/>
  <c r="AD894" i="2"/>
  <c r="AE894" i="2"/>
  <c r="AD835" i="2"/>
  <c r="AE835" i="2"/>
  <c r="AD862" i="2"/>
  <c r="AE862" i="2"/>
  <c r="AD984" i="2"/>
  <c r="AE984" i="2"/>
  <c r="AE318" i="2"/>
  <c r="AD78" i="2"/>
  <c r="AE78" i="2"/>
  <c r="AD231" i="2"/>
  <c r="AD720" i="2"/>
  <c r="AE720" i="2"/>
  <c r="AD1040" i="2"/>
  <c r="AE1040" i="2"/>
  <c r="AE1283" i="2"/>
  <c r="AE512" i="2"/>
  <c r="AD203" i="2"/>
  <c r="AE203" i="2"/>
  <c r="AD523" i="2"/>
  <c r="AE1226" i="2"/>
  <c r="AD1019" i="2"/>
  <c r="AE1019" i="2"/>
  <c r="AD1004" i="2"/>
  <c r="AE1004" i="2"/>
  <c r="AD701" i="2"/>
  <c r="AE701" i="2"/>
  <c r="AD160" i="2"/>
  <c r="AE160" i="2"/>
  <c r="AE847" i="2"/>
  <c r="AD641" i="2"/>
  <c r="AE641" i="2"/>
  <c r="AD1232" i="2"/>
  <c r="AE1232" i="2"/>
  <c r="AE1193" i="2"/>
  <c r="AE486" i="2"/>
  <c r="AD151" i="2"/>
  <c r="AD886" i="2"/>
  <c r="AD394" i="2"/>
  <c r="AD22" i="2"/>
  <c r="AE22" i="2"/>
  <c r="AD435" i="2"/>
  <c r="AE435" i="2"/>
  <c r="AD461" i="2"/>
  <c r="AE1143" i="2"/>
  <c r="AD1143" i="2"/>
  <c r="AE1087" i="2"/>
  <c r="AD1087" i="2"/>
  <c r="AD428" i="2"/>
  <c r="AE428" i="2"/>
  <c r="AE195" i="2"/>
  <c r="AD922" i="2"/>
  <c r="AE922" i="2"/>
  <c r="AE981" i="2"/>
  <c r="AD981" i="2"/>
  <c r="AD1025" i="2"/>
  <c r="AD718" i="2"/>
  <c r="AE718" i="2"/>
  <c r="AD154" i="2"/>
  <c r="AE154" i="2"/>
  <c r="AD917" i="2"/>
  <c r="AD570" i="2"/>
  <c r="AE570" i="2"/>
  <c r="AE382" i="2"/>
  <c r="AD382" i="2"/>
  <c r="AD1015" i="2"/>
  <c r="AE1015" i="2"/>
  <c r="T1229" i="2"/>
  <c r="AD310" i="2"/>
  <c r="AE310" i="2"/>
  <c r="AD716" i="2"/>
  <c r="AD178" i="2"/>
  <c r="AE178" i="2"/>
  <c r="AD1321" i="2"/>
  <c r="AD367" i="2"/>
  <c r="AE367" i="2"/>
  <c r="AD341" i="2"/>
  <c r="AE341" i="2"/>
  <c r="AD398" i="2"/>
  <c r="AD1357" i="2"/>
  <c r="AD576" i="2"/>
  <c r="AE576" i="2"/>
  <c r="AE1301" i="2"/>
  <c r="AD742" i="2"/>
  <c r="AE742" i="2"/>
  <c r="AD1365" i="2"/>
  <c r="AE1365" i="2"/>
  <c r="AD1346" i="2"/>
  <c r="AE1346" i="2"/>
  <c r="U5" i="2"/>
  <c r="AD425" i="2"/>
  <c r="AE425" i="2"/>
  <c r="T1026" i="2"/>
  <c r="U317" i="2"/>
  <c r="AD942" i="2"/>
  <c r="AE942" i="2"/>
  <c r="AD1225" i="2"/>
  <c r="AE1225" i="2"/>
  <c r="AD1266" i="2"/>
  <c r="AE1266" i="2"/>
  <c r="U934" i="2"/>
  <c r="AD850" i="2"/>
  <c r="AE850" i="2"/>
  <c r="V1227" i="2"/>
  <c r="U193" i="2"/>
  <c r="AD1175" i="2"/>
  <c r="AE1175" i="2"/>
  <c r="T950" i="2"/>
  <c r="AD587" i="2"/>
  <c r="AE587" i="2"/>
  <c r="AD371" i="2"/>
  <c r="AE371" i="2"/>
  <c r="U752" i="2"/>
  <c r="AD783" i="2"/>
  <c r="AD347" i="2"/>
  <c r="AE347" i="2"/>
  <c r="V483" i="2"/>
  <c r="AE254" i="2"/>
  <c r="AD1311" i="2"/>
  <c r="AE1311" i="2"/>
  <c r="AD913" i="2"/>
  <c r="AE913" i="2"/>
  <c r="AD551" i="2"/>
  <c r="AD915" i="2"/>
  <c r="AE915" i="2"/>
  <c r="V1032" i="2"/>
  <c r="AD149" i="2"/>
  <c r="AE149" i="2"/>
  <c r="AD58" i="2"/>
  <c r="AE58" i="2"/>
  <c r="U1195" i="2"/>
  <c r="AD583" i="2"/>
  <c r="AE583" i="2"/>
  <c r="AD49" i="2"/>
  <c r="AE49" i="2"/>
  <c r="AD537" i="2"/>
  <c r="AE537" i="2"/>
  <c r="AE76" i="2"/>
  <c r="AD76" i="2"/>
  <c r="AD150" i="2"/>
  <c r="AE150" i="2"/>
  <c r="AD1211" i="2"/>
  <c r="AE1211" i="2"/>
  <c r="AE803" i="2"/>
  <c r="AD408" i="2"/>
  <c r="AE408" i="2"/>
  <c r="AE4" i="2"/>
  <c r="AE711" i="2"/>
  <c r="V345" i="2"/>
  <c r="AD644" i="2"/>
  <c r="AE644" i="2"/>
  <c r="AD744" i="2"/>
  <c r="AE744" i="2"/>
  <c r="AE652" i="2"/>
  <c r="AD652" i="2"/>
  <c r="AD1018" i="2"/>
  <c r="AE1018" i="2"/>
  <c r="AE686" i="2"/>
  <c r="AD686" i="2"/>
  <c r="AD947" i="2"/>
  <c r="AE947" i="2"/>
  <c r="AE1034" i="2"/>
  <c r="AD608" i="2"/>
  <c r="AE608" i="2"/>
  <c r="AD200" i="2"/>
  <c r="AE200" i="2"/>
  <c r="AE400" i="2"/>
  <c r="AD531" i="2"/>
  <c r="AE531" i="2"/>
  <c r="V659" i="2"/>
  <c r="AD249" i="2"/>
  <c r="AE249" i="2"/>
  <c r="AD1271" i="2"/>
  <c r="AE1271" i="2"/>
  <c r="AD536" i="2"/>
  <c r="AD292" i="2"/>
  <c r="AE292" i="2"/>
  <c r="AD460" i="2"/>
  <c r="AE460" i="2"/>
  <c r="AD184" i="2"/>
  <c r="AE184" i="2"/>
  <c r="AE592" i="2"/>
  <c r="AD993" i="2"/>
  <c r="AD1327" i="2"/>
  <c r="AE1327" i="2"/>
  <c r="V29" i="2"/>
  <c r="AD968" i="2"/>
  <c r="AE968" i="2"/>
  <c r="V1079" i="2"/>
  <c r="V920" i="2"/>
  <c r="AE326" i="2"/>
  <c r="AD120" i="2"/>
  <c r="AE120" i="2"/>
  <c r="AD396" i="2"/>
  <c r="AE396" i="2"/>
  <c r="AD1306" i="2"/>
  <c r="AE1306" i="2"/>
  <c r="AD1063" i="2"/>
  <c r="AE1063" i="2"/>
  <c r="AD1205" i="2"/>
  <c r="AE1205" i="2"/>
  <c r="AD1215" i="2"/>
  <c r="AD105" i="2"/>
  <c r="AD527" i="2"/>
  <c r="AE527" i="2"/>
  <c r="AD116" i="2"/>
  <c r="AD403" i="2"/>
  <c r="AE403" i="2"/>
  <c r="AD685" i="2"/>
  <c r="AE685" i="2"/>
  <c r="AE144" i="2"/>
  <c r="AD144" i="2"/>
  <c r="V245" i="2"/>
  <c r="AD976" i="2"/>
  <c r="AE976" i="2"/>
  <c r="AD496" i="2"/>
  <c r="AE496" i="2"/>
  <c r="AD336" i="2"/>
  <c r="AE336" i="2"/>
  <c r="AE430" i="2"/>
  <c r="AD430" i="2"/>
  <c r="AD125" i="2"/>
  <c r="AE125" i="2"/>
  <c r="V130" i="2"/>
  <c r="AD89" i="2"/>
  <c r="AE89" i="2"/>
  <c r="AD314" i="2"/>
  <c r="AE314" i="2"/>
  <c r="AD826" i="2"/>
  <c r="AE826" i="2"/>
  <c r="AD1066" i="2"/>
  <c r="AE1066" i="2"/>
  <c r="AD1029" i="2"/>
  <c r="AE1029" i="2"/>
  <c r="V543" i="2"/>
  <c r="AE861" i="2"/>
  <c r="AD1059" i="2"/>
  <c r="AE1059" i="2"/>
  <c r="AE1144" i="2"/>
  <c r="AE193" i="2"/>
  <c r="AD962" i="2"/>
  <c r="AE962" i="2"/>
  <c r="AD30" i="2"/>
  <c r="AE30" i="2"/>
  <c r="T987" i="2"/>
  <c r="AD1265" i="2"/>
  <c r="AE1265" i="2"/>
  <c r="AD84" i="2"/>
  <c r="AE84" i="2"/>
  <c r="AD1224" i="2"/>
  <c r="AE1224" i="2"/>
  <c r="AD1140" i="2"/>
  <c r="AE1140" i="2"/>
  <c r="AE636" i="2"/>
  <c r="AD636" i="2"/>
  <c r="AD816" i="2"/>
  <c r="AD822" i="2"/>
  <c r="AE822" i="2"/>
  <c r="AD650" i="2"/>
  <c r="AE650" i="2"/>
  <c r="AD1237" i="2"/>
  <c r="AE1237" i="2"/>
  <c r="AD1229" i="2"/>
  <c r="AE1229" i="2"/>
  <c r="AD545" i="2"/>
  <c r="AE545" i="2"/>
  <c r="AE158" i="2"/>
  <c r="AD158" i="2"/>
  <c r="AD1245" i="2"/>
  <c r="AE1245" i="2"/>
  <c r="AE765" i="2"/>
  <c r="AD765" i="2"/>
  <c r="AD571" i="2"/>
  <c r="U1203" i="2"/>
  <c r="AE639" i="2"/>
  <c r="AD639" i="2"/>
  <c r="AE562" i="2"/>
  <c r="AD562" i="2"/>
  <c r="AD877" i="2"/>
  <c r="AE877" i="2"/>
  <c r="T84" i="2"/>
  <c r="AD971" i="2"/>
  <c r="AE971" i="2"/>
  <c r="AD108" i="2"/>
  <c r="AD445" i="2"/>
  <c r="AE445" i="2"/>
  <c r="AD124" i="2"/>
  <c r="AE124" i="2"/>
  <c r="AD1202" i="2"/>
  <c r="AE331" i="2"/>
  <c r="AD1124" i="2"/>
  <c r="AE1124" i="2"/>
  <c r="AD41" i="2"/>
  <c r="AE41" i="2"/>
  <c r="AD475" i="2"/>
  <c r="AE475" i="2"/>
  <c r="V1268" i="2"/>
  <c r="U1105" i="2"/>
  <c r="AD691" i="2"/>
  <c r="AE691" i="2"/>
  <c r="AD148" i="2"/>
  <c r="AE148" i="2"/>
  <c r="AE233" i="2"/>
  <c r="AE370" i="2"/>
  <c r="AE985" i="2"/>
  <c r="AD301" i="2"/>
  <c r="AE301" i="2"/>
  <c r="AE33" i="2"/>
  <c r="AD33" i="2"/>
  <c r="AD700" i="2"/>
  <c r="AE892" i="2"/>
  <c r="AE140" i="2"/>
  <c r="AD752" i="2"/>
  <c r="AE752" i="2"/>
  <c r="AD114" i="2"/>
  <c r="AE114" i="2"/>
  <c r="AD672" i="2"/>
  <c r="AE672" i="2"/>
  <c r="AD38" i="2"/>
  <c r="AE38" i="2"/>
  <c r="AD683" i="2"/>
  <c r="AE774" i="2"/>
  <c r="V1041" i="2"/>
  <c r="V1179" i="2"/>
  <c r="AD320" i="2"/>
  <c r="V1343" i="2"/>
  <c r="AE586" i="2"/>
  <c r="AD268" i="2"/>
  <c r="AE268" i="2"/>
  <c r="AD928" i="2"/>
  <c r="AE928" i="2"/>
  <c r="AD31" i="2"/>
  <c r="AE31" i="2"/>
  <c r="AD53" i="2"/>
  <c r="AE483" i="2"/>
  <c r="AE18" i="2"/>
  <c r="AD18" i="2"/>
  <c r="AE23" i="2"/>
  <c r="AD23" i="2"/>
  <c r="AE284" i="2"/>
  <c r="AD316" i="2"/>
  <c r="AE316" i="2"/>
  <c r="AD860" i="2"/>
  <c r="AD904" i="2"/>
  <c r="AE904" i="2"/>
  <c r="V482" i="2"/>
  <c r="AE1293" i="2"/>
  <c r="AD1293" i="2"/>
  <c r="AD601" i="2"/>
  <c r="AE601" i="2"/>
  <c r="AD167" i="2"/>
  <c r="AE167" i="2"/>
  <c r="V1361" i="2"/>
  <c r="AD490" i="2"/>
  <c r="AE490" i="2"/>
  <c r="AD1095" i="2"/>
  <c r="AE1095" i="2"/>
  <c r="V1296" i="2"/>
  <c r="AD1116" i="2"/>
  <c r="AE1116" i="2"/>
  <c r="V1142" i="2"/>
  <c r="AE471" i="2"/>
  <c r="AD470" i="2"/>
  <c r="AD1089" i="2"/>
  <c r="AD1333" i="2"/>
  <c r="AE1333" i="2"/>
  <c r="AE615" i="2"/>
  <c r="AD615" i="2"/>
  <c r="V1177" i="2"/>
  <c r="AE1353" i="2"/>
  <c r="AD1353" i="2"/>
  <c r="AD832" i="2"/>
  <c r="AE832" i="2"/>
  <c r="AD196" i="2"/>
  <c r="AE196" i="2"/>
  <c r="AD1050" i="2"/>
  <c r="AE1050" i="2"/>
  <c r="AD1021" i="2"/>
  <c r="AE1021" i="2"/>
  <c r="AD831" i="2"/>
  <c r="AE831" i="2"/>
  <c r="AD1261" i="2"/>
  <c r="AE1261" i="2"/>
  <c r="AD801" i="2"/>
  <c r="AE801" i="2"/>
  <c r="AD1170" i="2"/>
  <c r="AE1170" i="2"/>
  <c r="AE1323" i="2"/>
  <c r="AD1323" i="2"/>
  <c r="AD1234" i="2"/>
  <c r="AE1234" i="2"/>
  <c r="AE1060" i="2"/>
  <c r="AD1060" i="2"/>
  <c r="AD1164" i="2"/>
  <c r="AE1164" i="2"/>
  <c r="AD890" i="2"/>
  <c r="AE890" i="2"/>
  <c r="AD845" i="2"/>
  <c r="AE845" i="2"/>
  <c r="AD62" i="2"/>
  <c r="AE62" i="2"/>
  <c r="AD179" i="2"/>
  <c r="AE179" i="2"/>
  <c r="V1014" i="2"/>
  <c r="AD1037" i="2"/>
  <c r="AE1037" i="2"/>
  <c r="AD351" i="2"/>
  <c r="AE351" i="2"/>
  <c r="AE550" i="2"/>
  <c r="AD550" i="2"/>
  <c r="AD493" i="2"/>
  <c r="AE493" i="2"/>
  <c r="AD356" i="2"/>
  <c r="AE356" i="2"/>
  <c r="AE884" i="2"/>
  <c r="AD884" i="2"/>
  <c r="AE575" i="2"/>
  <c r="AD834" i="2"/>
  <c r="AE834" i="2"/>
  <c r="AE809" i="2"/>
  <c r="AD25" i="2"/>
  <c r="AE25" i="2"/>
  <c r="AE762" i="2"/>
  <c r="AD762" i="2"/>
  <c r="T995" i="2"/>
  <c r="AD1298" i="2"/>
  <c r="AE1298" i="2"/>
  <c r="AD594" i="2"/>
  <c r="AE594" i="2"/>
  <c r="U401" i="2"/>
  <c r="AE997" i="2"/>
  <c r="AD997" i="2"/>
  <c r="AD333" i="2"/>
  <c r="AE333" i="2"/>
  <c r="T146" i="2"/>
  <c r="AD239" i="2"/>
  <c r="AE239" i="2"/>
  <c r="AD438" i="2"/>
  <c r="AE438" i="2"/>
  <c r="AE1275" i="2"/>
  <c r="AD1275" i="2"/>
  <c r="AD273" i="2"/>
  <c r="AD1082" i="2"/>
  <c r="AE1082" i="2"/>
  <c r="AE479" i="2"/>
  <c r="AD479" i="2"/>
  <c r="AD1201" i="2"/>
  <c r="AE1201" i="2"/>
  <c r="AD110" i="2"/>
  <c r="AE1020" i="2"/>
  <c r="AD1020" i="2"/>
  <c r="U520" i="2"/>
  <c r="AD1287" i="2"/>
  <c r="AE1287" i="2"/>
  <c r="AE706" i="2"/>
  <c r="V349" i="2"/>
  <c r="T103" i="2"/>
  <c r="AE1373" i="2"/>
  <c r="AD305" i="2"/>
  <c r="AE305" i="2"/>
  <c r="AE630" i="2"/>
  <c r="AD272" i="2"/>
  <c r="AE272" i="2"/>
  <c r="AD899" i="2"/>
  <c r="AE899" i="2"/>
  <c r="AD240" i="2"/>
  <c r="AD209" i="2"/>
  <c r="AE209" i="2"/>
  <c r="AD1023" i="2"/>
  <c r="AE1023" i="2"/>
  <c r="AD289" i="2"/>
  <c r="AE289" i="2"/>
  <c r="AE695" i="2"/>
  <c r="AD695" i="2"/>
  <c r="AD838" i="2"/>
  <c r="AE838" i="2"/>
  <c r="AD161" i="2"/>
  <c r="AD388" i="2"/>
  <c r="AE388" i="2"/>
  <c r="AE156" i="2"/>
  <c r="AD156" i="2"/>
  <c r="V752" i="2"/>
  <c r="AD226" i="2"/>
  <c r="AE226" i="2"/>
  <c r="AE1090" i="2"/>
  <c r="AD757" i="2"/>
  <c r="AE757" i="2"/>
  <c r="AD342" i="2"/>
  <c r="AE342" i="2"/>
  <c r="AD372" i="2"/>
  <c r="AE372" i="2"/>
  <c r="AE109" i="2"/>
  <c r="AD621" i="2"/>
  <c r="AE621" i="2"/>
  <c r="AD844" i="2"/>
  <c r="AE478" i="2"/>
  <c r="AD539" i="2"/>
  <c r="AE539" i="2"/>
  <c r="AD1235" i="2"/>
  <c r="AE1235" i="2"/>
  <c r="V995" i="2"/>
  <c r="AD1178" i="2"/>
  <c r="AE1178" i="2"/>
  <c r="AE36" i="2"/>
  <c r="AD36" i="2"/>
  <c r="AD725" i="2"/>
  <c r="AE725" i="2"/>
  <c r="AD1121" i="2"/>
  <c r="AE1121" i="2"/>
  <c r="AD622" i="2"/>
  <c r="AE622" i="2"/>
  <c r="AD498" i="2"/>
  <c r="V719" i="2"/>
  <c r="V1202" i="2"/>
  <c r="AD649" i="2"/>
  <c r="AD474" i="2"/>
  <c r="AD456" i="2"/>
  <c r="AD259" i="2"/>
  <c r="AE259" i="2"/>
  <c r="AD1377" i="2"/>
  <c r="V437" i="2"/>
  <c r="AD407" i="2"/>
  <c r="AE407" i="2"/>
  <c r="AD514" i="2"/>
  <c r="AE514" i="2"/>
  <c r="V1366" i="2"/>
  <c r="AE509" i="2"/>
  <c r="AE908" i="2"/>
  <c r="AD406" i="2"/>
  <c r="AE406" i="2"/>
  <c r="AD521" i="2"/>
  <c r="V471" i="2"/>
  <c r="AE492" i="2"/>
  <c r="AD522" i="2"/>
  <c r="AE522" i="2"/>
  <c r="AE213" i="2"/>
  <c r="AD113" i="2"/>
  <c r="AE113" i="2"/>
  <c r="AE299" i="2"/>
  <c r="AD299" i="2"/>
  <c r="AD712" i="2"/>
  <c r="AE712" i="2"/>
  <c r="AD879" i="2"/>
  <c r="AE879" i="2"/>
  <c r="AD1061" i="2"/>
  <c r="AE1061" i="2"/>
  <c r="AD281" i="2"/>
  <c r="AE281" i="2"/>
  <c r="AD243" i="2"/>
  <c r="AE243" i="2"/>
  <c r="AD146" i="2"/>
  <c r="AE146" i="2"/>
  <c r="AD349" i="2"/>
  <c r="AE689" i="2"/>
  <c r="AD657" i="2"/>
  <c r="AD898" i="2"/>
  <c r="AE898" i="2"/>
  <c r="AD186" i="2"/>
  <c r="AD548" i="2"/>
  <c r="AE548" i="2"/>
  <c r="V890" i="2"/>
  <c r="U446" i="2"/>
  <c r="AD517" i="2"/>
  <c r="T1149" i="2"/>
  <c r="AE1345" i="2"/>
  <c r="AD1345" i="2"/>
  <c r="AD264" i="2"/>
  <c r="AE264" i="2"/>
  <c r="T1204" i="2"/>
  <c r="AE1269" i="2"/>
  <c r="AD1269" i="2"/>
  <c r="AD737" i="2"/>
  <c r="AE737" i="2"/>
  <c r="U631" i="2"/>
  <c r="AE578" i="2"/>
  <c r="AD1130" i="2"/>
  <c r="AE1130" i="2"/>
  <c r="AE1056" i="2"/>
  <c r="AD1056" i="2"/>
  <c r="AD1160" i="2"/>
  <c r="AE589" i="2"/>
  <c r="AD589" i="2"/>
  <c r="U1052" i="2"/>
  <c r="AD645" i="2"/>
  <c r="AE645" i="2"/>
  <c r="AE17" i="2"/>
  <c r="AD17" i="2"/>
  <c r="AD516" i="2"/>
  <c r="AE516" i="2"/>
  <c r="V554" i="2"/>
  <c r="V820" i="2"/>
  <c r="U49" i="2"/>
  <c r="AD8" i="2"/>
  <c r="AE8" i="2"/>
  <c r="AD830" i="2"/>
  <c r="AE830" i="2"/>
  <c r="V13" i="2"/>
  <c r="AD979" i="2"/>
  <c r="AE979" i="2"/>
  <c r="AE247" i="2"/>
  <c r="V950" i="2"/>
  <c r="AD157" i="2"/>
  <c r="AD338" i="2"/>
  <c r="AE338" i="2"/>
  <c r="AD1251" i="2"/>
  <c r="AE1251" i="2"/>
  <c r="V648" i="2"/>
  <c r="AE466" i="2"/>
  <c r="AD852" i="2"/>
  <c r="V250" i="2"/>
  <c r="AE665" i="2"/>
  <c r="AD332" i="2"/>
  <c r="AE332" i="2"/>
  <c r="V744" i="2"/>
  <c r="AE770" i="2"/>
  <c r="AD90" i="2"/>
  <c r="AD127" i="2"/>
  <c r="AE127" i="2"/>
  <c r="AD386" i="2"/>
  <c r="AE386" i="2"/>
  <c r="AE567" i="2"/>
  <c r="AD7" i="2"/>
  <c r="AD467" i="2"/>
  <c r="AE467" i="2"/>
  <c r="AE369" i="2"/>
  <c r="AD369" i="2"/>
  <c r="AD453" i="2"/>
  <c r="AE453" i="2"/>
  <c r="AD610" i="2"/>
  <c r="AE610" i="2"/>
  <c r="AE362" i="2"/>
  <c r="AD499" i="2"/>
  <c r="AE499" i="2"/>
  <c r="AE681" i="2"/>
  <c r="AD465" i="2"/>
  <c r="AD1326" i="2"/>
  <c r="AE1326" i="2"/>
  <c r="AD102" i="2"/>
  <c r="AE647" i="2"/>
  <c r="AD568" i="2"/>
  <c r="AD363" i="2"/>
  <c r="AE363" i="2"/>
  <c r="AD1165" i="2"/>
  <c r="V284" i="2"/>
  <c r="AD1344" i="2"/>
  <c r="AE42" i="2"/>
  <c r="AD595" i="2"/>
  <c r="AE595" i="2"/>
  <c r="AD172" i="2"/>
  <c r="AE172" i="2"/>
  <c r="AE1173" i="2"/>
  <c r="AD1173" i="2"/>
  <c r="AD1111" i="2"/>
  <c r="AE1111" i="2"/>
  <c r="AD867" i="2"/>
  <c r="AE867" i="2"/>
  <c r="AD1162" i="2"/>
  <c r="AE1162" i="2"/>
  <c r="AE404" i="2"/>
  <c r="AD404" i="2"/>
  <c r="AD719" i="2"/>
  <c r="AD250" i="2"/>
  <c r="AE250" i="2"/>
  <c r="AD1304" i="2"/>
  <c r="AE1304" i="2"/>
  <c r="AD676" i="2"/>
  <c r="AE676" i="2"/>
  <c r="AE1249" i="2"/>
  <c r="AE85" i="2"/>
  <c r="AE1185" i="2"/>
  <c r="AE1076" i="2"/>
  <c r="AD798" i="2"/>
  <c r="AE798" i="2"/>
  <c r="AD298" i="2"/>
  <c r="AE298" i="2"/>
  <c r="AE678" i="2"/>
  <c r="AD678" i="2"/>
  <c r="V823" i="2"/>
  <c r="V908" i="2"/>
  <c r="AE321" i="2"/>
  <c r="AD235" i="2"/>
  <c r="AE235" i="2"/>
  <c r="V1039" i="2"/>
  <c r="AD889" i="2"/>
  <c r="AE889" i="2"/>
  <c r="AD1309" i="2"/>
  <c r="AE1309" i="2"/>
  <c r="AD960" i="2"/>
  <c r="AE960" i="2"/>
  <c r="V1351" i="2"/>
  <c r="AE1145" i="2"/>
  <c r="AD1145" i="2"/>
  <c r="AD1206" i="2"/>
  <c r="AE1206" i="2"/>
  <c r="AE839" i="2"/>
  <c r="AD1348" i="2"/>
  <c r="AE1348" i="2"/>
  <c r="AD982" i="2"/>
  <c r="AE982" i="2"/>
  <c r="AE952" i="2"/>
  <c r="AD952" i="2"/>
  <c r="V1166" i="2"/>
  <c r="AD1196" i="2"/>
  <c r="AE1196" i="2"/>
  <c r="AD871" i="2"/>
  <c r="AE871" i="2"/>
  <c r="AD540" i="2"/>
  <c r="AE540" i="2"/>
  <c r="AE255" i="2"/>
  <c r="AE1330" i="2"/>
  <c r="AD1330" i="2"/>
  <c r="AD785" i="2"/>
  <c r="AE785" i="2"/>
  <c r="V504" i="2"/>
  <c r="AD699" i="2"/>
  <c r="AE699" i="2"/>
  <c r="AD306" i="2"/>
  <c r="T1333" i="2"/>
  <c r="AE827" i="2"/>
  <c r="AD50" i="2"/>
  <c r="AE50" i="2"/>
  <c r="AD409" i="2"/>
  <c r="AE409" i="2"/>
  <c r="AD546" i="2"/>
  <c r="AE546" i="2"/>
  <c r="AE1110" i="2"/>
  <c r="AD1110" i="2"/>
  <c r="U1049" i="2"/>
  <c r="AD1238" i="2"/>
  <c r="AE1238" i="2"/>
  <c r="U901" i="2"/>
  <c r="AD1102" i="2"/>
  <c r="AE1102" i="2"/>
  <c r="AD596" i="2"/>
  <c r="AE596" i="2"/>
  <c r="AD754" i="2"/>
  <c r="AD441" i="2"/>
  <c r="AD1192" i="2"/>
  <c r="AD958" i="2"/>
  <c r="AE958" i="2"/>
  <c r="AE57" i="2"/>
  <c r="AD57" i="2"/>
  <c r="AD423" i="2"/>
  <c r="AE423" i="2"/>
  <c r="AD903" i="2"/>
  <c r="AD975" i="2"/>
  <c r="AE975" i="2"/>
  <c r="AD603" i="2"/>
  <c r="AE603" i="2"/>
  <c r="AD944" i="2"/>
  <c r="AE944" i="2"/>
  <c r="AE343" i="2"/>
  <c r="AD343" i="2"/>
  <c r="AD859" i="2"/>
  <c r="AE859" i="2"/>
  <c r="AD902" i="2"/>
  <c r="AE902" i="2"/>
  <c r="AD874" i="2"/>
  <c r="AE874" i="2"/>
  <c r="AD163" i="2"/>
  <c r="AE163" i="2"/>
  <c r="AD70" i="2"/>
  <c r="AE70" i="2"/>
  <c r="AE797" i="2"/>
  <c r="AD797" i="2"/>
  <c r="AD142" i="2"/>
  <c r="AE142" i="2"/>
  <c r="V393" i="2"/>
  <c r="AD303" i="2"/>
  <c r="AE303" i="2"/>
  <c r="AD96" i="2"/>
  <c r="AE688" i="2"/>
  <c r="AD399" i="2"/>
  <c r="AE399" i="2"/>
  <c r="AD766" i="2"/>
  <c r="AE766" i="2"/>
  <c r="AE604" i="2"/>
  <c r="AD604" i="2"/>
  <c r="AD623" i="2"/>
  <c r="AD778" i="2"/>
  <c r="AE778" i="2"/>
  <c r="AE814" i="2"/>
  <c r="AE813" i="2"/>
  <c r="AD813" i="2"/>
  <c r="AD836" i="2"/>
  <c r="AE836" i="2"/>
  <c r="AD715" i="2"/>
  <c r="AD704" i="2"/>
  <c r="AE704" i="2"/>
  <c r="AD206" i="2"/>
  <c r="AE206" i="2"/>
  <c r="AD81" i="2"/>
  <c r="AE81" i="2"/>
  <c r="AD437" i="2"/>
  <c r="AE437" i="2"/>
  <c r="AE989" i="2"/>
  <c r="AD989" i="2"/>
  <c r="AD772" i="2"/>
  <c r="AE772" i="2"/>
  <c r="V509" i="2"/>
  <c r="AD1248" i="2"/>
  <c r="AE1248" i="2"/>
  <c r="AE1070" i="2"/>
  <c r="AD1375" i="2"/>
  <c r="AE1375" i="2"/>
  <c r="AD936" i="2"/>
  <c r="AE936" i="2"/>
  <c r="AD476" i="2"/>
  <c r="AD1054" i="2"/>
  <c r="AE237" i="2"/>
  <c r="AD237" i="2"/>
  <c r="AD901" i="2"/>
  <c r="AD1103" i="2"/>
  <c r="AE1103" i="2"/>
  <c r="AD1274" i="2"/>
  <c r="AD252" i="2"/>
  <c r="AE252" i="2"/>
  <c r="AD88" i="2"/>
  <c r="AE88" i="2"/>
  <c r="AD560" i="2"/>
  <c r="AE560" i="2"/>
  <c r="V1348" i="2"/>
  <c r="AD266" i="2"/>
  <c r="AE266" i="2"/>
  <c r="AD541" i="2"/>
  <c r="AE541" i="2"/>
  <c r="AD1252" i="2"/>
  <c r="AE1252" i="2"/>
  <c r="AD1378" i="2"/>
  <c r="AE1378" i="2"/>
  <c r="AD1067" i="2"/>
  <c r="AD1318" i="2"/>
  <c r="AE1318" i="2"/>
  <c r="AD424" i="2"/>
  <c r="AE424" i="2"/>
  <c r="AE758" i="2"/>
  <c r="AD758" i="2"/>
  <c r="AD111" i="2"/>
  <c r="AE111" i="2"/>
  <c r="AD87" i="2"/>
  <c r="AD690" i="2"/>
  <c r="AE690" i="2"/>
  <c r="T464" i="2"/>
  <c r="AD354" i="2"/>
  <c r="AE354" i="2"/>
  <c r="AD794" i="2"/>
  <c r="AE794" i="2"/>
  <c r="AE122" i="2"/>
  <c r="AD122" i="2"/>
  <c r="V1102" i="2"/>
  <c r="AD92" i="2"/>
  <c r="AE92" i="2"/>
  <c r="AD1075" i="2"/>
  <c r="AE1075" i="2"/>
  <c r="AD1299" i="2"/>
  <c r="AE1299" i="2"/>
  <c r="V988" i="2"/>
  <c r="AE286" i="2"/>
  <c r="AD286" i="2"/>
  <c r="T1018" i="2"/>
  <c r="AE1129" i="2"/>
  <c r="AD1129" i="2"/>
  <c r="AD638" i="2"/>
  <c r="AE638" i="2"/>
  <c r="AD1242" i="2"/>
  <c r="AE1242" i="2"/>
  <c r="AD348" i="2"/>
  <c r="AE348" i="2"/>
  <c r="AD1093" i="2"/>
  <c r="AE1093" i="2"/>
  <c r="AD1072" i="2"/>
  <c r="AE1072" i="2"/>
  <c r="AD753" i="2"/>
  <c r="AE753" i="2"/>
  <c r="AD599" i="2"/>
  <c r="AE599" i="2"/>
  <c r="AE1149" i="2"/>
  <c r="AD1149" i="2"/>
  <c r="T1101" i="2"/>
  <c r="AE629" i="2"/>
  <c r="AD970" i="2"/>
  <c r="AD1126" i="2"/>
  <c r="AE1126" i="2"/>
  <c r="AD580" i="2"/>
  <c r="AE580" i="2"/>
  <c r="AD573" i="2"/>
  <c r="AE573" i="2"/>
  <c r="AD199" i="2"/>
  <c r="AE199" i="2"/>
  <c r="AD63" i="2"/>
  <c r="AE63" i="2"/>
  <c r="AD1203" i="2"/>
  <c r="AE1203" i="2"/>
  <c r="AD1038" i="2"/>
  <c r="AE1038" i="2"/>
  <c r="AE352" i="2"/>
  <c r="AE900" i="2"/>
  <c r="AD900" i="2"/>
  <c r="AD211" i="2"/>
  <c r="AE211" i="2"/>
  <c r="AD345" i="2"/>
  <c r="AE345" i="2"/>
  <c r="AD459" i="2"/>
  <c r="AE459" i="2"/>
  <c r="AE468" i="2"/>
  <c r="AD991" i="2"/>
  <c r="AE991" i="2"/>
  <c r="AD1081" i="2"/>
  <c r="AE1081" i="2"/>
  <c r="AE1062" i="2"/>
  <c r="AE857" i="2"/>
  <c r="AD857" i="2"/>
  <c r="AE1355" i="2"/>
  <c r="AD280" i="2"/>
  <c r="AE280" i="2"/>
  <c r="V1055" i="2"/>
  <c r="AD885" i="2"/>
  <c r="AE885" i="2"/>
  <c r="AE319" i="2"/>
  <c r="AD1174" i="2"/>
  <c r="AD393" i="2"/>
  <c r="AE393" i="2"/>
  <c r="AD1320" i="2"/>
  <c r="AD1236" i="2"/>
  <c r="AE1236" i="2"/>
  <c r="AD938" i="2"/>
  <c r="AD759" i="2"/>
  <c r="AE759" i="2"/>
  <c r="AE322" i="2"/>
  <c r="AD378" i="2"/>
  <c r="AE378" i="2"/>
  <c r="AD1086" i="2"/>
  <c r="V42" i="2"/>
  <c r="AD1071" i="2"/>
  <c r="AE1071" i="2"/>
  <c r="AD1043" i="2"/>
  <c r="AD1033" i="2"/>
  <c r="AE727" i="2"/>
  <c r="AD727" i="2"/>
  <c r="V574" i="2"/>
  <c r="AE1315" i="2"/>
  <c r="AD1315" i="2"/>
  <c r="V1249" i="2"/>
  <c r="AD94" i="2"/>
  <c r="AE94" i="2"/>
  <c r="AD1312" i="2"/>
  <c r="AE1312" i="2"/>
  <c r="AE44" i="2"/>
  <c r="AD44" i="2"/>
  <c r="AD713" i="2"/>
  <c r="AE713" i="2"/>
  <c r="AD815" i="2"/>
  <c r="AE815" i="2"/>
  <c r="AD534" i="2"/>
  <c r="AE534" i="2"/>
  <c r="AD73" i="2"/>
  <c r="AE73" i="2"/>
  <c r="V1248" i="2"/>
  <c r="AD1115" i="2"/>
  <c r="AD164" i="2"/>
  <c r="AE164" i="2"/>
  <c r="AD168" i="2"/>
  <c r="AE168" i="2"/>
  <c r="AE964" i="2"/>
  <c r="AD964" i="2"/>
  <c r="AD855" i="2"/>
  <c r="AE855" i="2"/>
  <c r="AD1259" i="2"/>
  <c r="AE1259" i="2"/>
  <c r="AE129" i="2"/>
  <c r="AD129" i="2"/>
  <c r="AD1106" i="2"/>
  <c r="AD258" i="2"/>
  <c r="AD655" i="2"/>
  <c r="AE655" i="2"/>
  <c r="AE959" i="2"/>
  <c r="AE1217" i="2"/>
  <c r="AD1217" i="2"/>
  <c r="AD927" i="2"/>
  <c r="AE1042" i="2"/>
  <c r="AD1074" i="2"/>
  <c r="AE1074" i="2"/>
  <c r="AE324" i="2"/>
  <c r="AD324" i="2"/>
  <c r="U917" i="2"/>
  <c r="AE1073" i="2"/>
  <c r="AE304" i="2"/>
  <c r="AD422" i="2"/>
  <c r="AE422" i="2"/>
  <c r="AD176" i="2"/>
  <c r="AE176" i="2"/>
  <c r="T749" i="2"/>
  <c r="AD1302" i="2"/>
  <c r="AE1302" i="2"/>
  <c r="AE542" i="2"/>
  <c r="AD542" i="2"/>
  <c r="AD973" i="2"/>
  <c r="AD1356" i="2"/>
  <c r="AE1356" i="2"/>
  <c r="AD977" i="2"/>
  <c r="AE977" i="2"/>
  <c r="AD988" i="2"/>
  <c r="AD220" i="2"/>
  <c r="AE220" i="2"/>
  <c r="AD513" i="2"/>
  <c r="AE513" i="2"/>
  <c r="AD65" i="2"/>
  <c r="AE65" i="2"/>
  <c r="AD223" i="2"/>
  <c r="AE223" i="2"/>
  <c r="AD227" i="2"/>
  <c r="AE227" i="2"/>
  <c r="AD497" i="2"/>
  <c r="AE497" i="2"/>
  <c r="AD1188" i="2"/>
  <c r="AE1188" i="2"/>
  <c r="AD799" i="2"/>
  <c r="AE799" i="2"/>
  <c r="AD856" i="2"/>
  <c r="AE856" i="2"/>
  <c r="AE518" i="2"/>
  <c r="AE1361" i="2"/>
  <c r="AD1361" i="2"/>
  <c r="AD1243" i="2"/>
  <c r="AE1243" i="2"/>
  <c r="AD767" i="2"/>
  <c r="AE767" i="2"/>
  <c r="AD891" i="2"/>
  <c r="AE891" i="2"/>
  <c r="U847" i="2"/>
  <c r="AE1028" i="2"/>
  <c r="AD1028" i="2"/>
  <c r="AD1055" i="2"/>
  <c r="AE1055" i="2"/>
  <c r="AE876" i="2"/>
  <c r="AD236" i="2"/>
  <c r="AE236" i="2"/>
  <c r="V780" i="2"/>
  <c r="AE935" i="2"/>
  <c r="AD1017" i="2"/>
  <c r="AD357" i="2"/>
  <c r="V481" i="2"/>
  <c r="AD875" i="2"/>
  <c r="AE875" i="2"/>
  <c r="AE680" i="2"/>
  <c r="AD34" i="2"/>
  <c r="AE34" i="2"/>
  <c r="AD1011" i="2"/>
  <c r="AE1011" i="2"/>
  <c r="AD697" i="2"/>
  <c r="AE697" i="2"/>
  <c r="AE760" i="2"/>
  <c r="AD507" i="2"/>
  <c r="AE507" i="2"/>
  <c r="AD1253" i="2"/>
  <c r="AD1207" i="2"/>
  <c r="AE1207" i="2"/>
  <c r="AD1335" i="2"/>
  <c r="AE353" i="2"/>
  <c r="AD353" i="2"/>
  <c r="AD818" i="2"/>
  <c r="AD843" i="2"/>
  <c r="AD134" i="2"/>
  <c r="AE134" i="2"/>
  <c r="AD1240" i="2"/>
  <c r="AE1240" i="2"/>
  <c r="AD1244" i="2"/>
  <c r="AE415" i="2"/>
  <c r="AD415" i="2"/>
  <c r="AD1329" i="2"/>
  <c r="AE1329" i="2"/>
  <c r="AD588" i="2"/>
  <c r="AE588" i="2"/>
  <c r="AD572" i="2"/>
  <c r="AE572" i="2"/>
  <c r="AD552" i="2"/>
  <c r="AE552" i="2"/>
  <c r="AE574" i="2"/>
  <c r="AD1324" i="2"/>
  <c r="AE1324" i="2"/>
  <c r="AD1221" i="2"/>
  <c r="AD365" i="2"/>
  <c r="AE365" i="2"/>
  <c r="V911" i="2"/>
  <c r="AE829" i="2"/>
  <c r="AD829" i="2"/>
  <c r="AE646" i="2"/>
  <c r="AD646" i="2"/>
  <c r="AE74" i="2"/>
  <c r="AD987" i="2"/>
  <c r="AE987" i="2"/>
  <c r="AE653" i="2"/>
  <c r="AD616" i="2"/>
  <c r="AD505" i="2"/>
  <c r="AE505" i="2"/>
  <c r="AD480" i="2"/>
  <c r="AE224" i="2"/>
  <c r="AD143" i="2"/>
  <c r="AE143" i="2"/>
  <c r="AD1098" i="2"/>
  <c r="AE1098" i="2"/>
  <c r="AD1051" i="2"/>
  <c r="AE1051" i="2"/>
  <c r="AD446" i="2"/>
  <c r="AE446" i="2"/>
  <c r="AD275" i="2"/>
  <c r="AE275" i="2"/>
  <c r="AD410" i="2"/>
  <c r="AE410" i="2"/>
  <c r="AE1273" i="2"/>
  <c r="AD1285" i="2"/>
  <c r="AE392" i="2"/>
  <c r="AD392" i="2"/>
  <c r="AD416" i="2"/>
  <c r="AE416" i="2"/>
  <c r="AD1113" i="2"/>
  <c r="AE1113" i="2"/>
  <c r="AD791" i="2"/>
  <c r="AE791" i="2"/>
  <c r="AD635" i="2"/>
  <c r="AE635" i="2"/>
  <c r="T69" i="2"/>
  <c r="AE1169" i="2"/>
  <c r="AD100" i="2"/>
  <c r="AE100" i="2"/>
  <c r="AD974" i="2"/>
  <c r="AE974" i="2"/>
  <c r="AD344" i="2"/>
  <c r="AD1258" i="2"/>
  <c r="AE1258" i="2"/>
  <c r="AD866" i="2"/>
  <c r="AE866" i="2"/>
  <c r="AE1284" i="2"/>
  <c r="AD1284" i="2"/>
  <c r="AD263" i="2"/>
  <c r="AE263" i="2"/>
  <c r="AE1233" i="2"/>
  <c r="T202" i="2"/>
  <c r="AD939" i="2"/>
  <c r="AE939" i="2"/>
  <c r="AE1016" i="2"/>
  <c r="AD1016" i="2"/>
  <c r="AD1200" i="2"/>
  <c r="AE1200" i="2"/>
  <c r="AD1214" i="2"/>
  <c r="AE1214" i="2"/>
  <c r="AD745" i="2"/>
  <c r="AE745" i="2"/>
  <c r="AD1231" i="2"/>
  <c r="AD6" i="2"/>
  <c r="AE6" i="2"/>
  <c r="AD1368" i="2"/>
  <c r="AE1368" i="2"/>
  <c r="AD162" i="2"/>
  <c r="AE162" i="2"/>
  <c r="AE79" i="2"/>
  <c r="AD79" i="2"/>
  <c r="AD1047" i="2"/>
  <c r="AD145" i="2"/>
  <c r="AE145" i="2"/>
  <c r="AD1135" i="2"/>
  <c r="AE1135" i="2"/>
  <c r="AE769" i="2"/>
  <c r="AD769" i="2"/>
  <c r="AD1053" i="2"/>
  <c r="AE1053" i="2"/>
  <c r="AE868" i="2"/>
  <c r="AD868" i="2"/>
  <c r="AD368" i="2"/>
  <c r="AE368" i="2"/>
  <c r="AD359" i="2"/>
  <c r="AE359" i="2"/>
  <c r="AD210" i="2"/>
  <c r="AE210" i="2"/>
  <c r="AD411" i="2"/>
  <c r="AE411" i="2"/>
  <c r="AD16" i="2"/>
  <c r="AE16" i="2"/>
  <c r="AD481" i="2"/>
  <c r="AE439" i="2"/>
  <c r="AD532" i="2"/>
  <c r="AE532" i="2"/>
  <c r="AE916" i="2"/>
  <c r="AD916" i="2"/>
  <c r="AD426" i="2"/>
  <c r="AD761" i="2"/>
  <c r="AE95" i="2"/>
  <c r="AD337" i="2"/>
  <c r="AD955" i="2"/>
  <c r="AE955" i="2"/>
  <c r="AE956" i="2"/>
  <c r="AD956" i="2"/>
  <c r="AD1197" i="2"/>
  <c r="AE1197" i="2"/>
  <c r="AD967" i="2"/>
  <c r="AE967" i="2"/>
  <c r="AE1010" i="2"/>
  <c r="AD1010" i="2"/>
  <c r="AE1084" i="2"/>
  <c r="AD1084" i="2"/>
  <c r="AD489" i="2"/>
  <c r="AE489" i="2"/>
  <c r="AD218" i="2"/>
  <c r="AE218" i="2"/>
  <c r="AD1358" i="2"/>
  <c r="AE1358" i="2"/>
  <c r="AD980" i="2"/>
  <c r="AE980" i="2"/>
  <c r="V185" i="2"/>
  <c r="AE364" i="2"/>
  <c r="AD961" i="2"/>
  <c r="AE961" i="2"/>
  <c r="AE1137" i="2"/>
  <c r="AD1349" i="2"/>
  <c r="AE1349" i="2"/>
  <c r="AD1191" i="2"/>
  <c r="AE1191" i="2"/>
  <c r="V1099" i="2"/>
  <c r="AD1297" i="2"/>
  <c r="AE1297" i="2"/>
  <c r="AD914" i="2"/>
  <c r="AE914" i="2"/>
  <c r="AE948" i="2"/>
  <c r="AD948" i="2"/>
  <c r="AD340" i="2"/>
  <c r="V1189" i="2"/>
  <c r="AD1002" i="2"/>
  <c r="AD1338" i="2"/>
  <c r="AE1338" i="2"/>
  <c r="AD1280" i="2"/>
  <c r="AE1280" i="2"/>
  <c r="V987" i="2"/>
  <c r="AE380" i="2"/>
  <c r="AE1022" i="2"/>
  <c r="V118" i="2"/>
  <c r="AE355" i="2"/>
  <c r="AD355" i="2"/>
  <c r="AD454" i="2"/>
  <c r="AE1328" i="2"/>
  <c r="AD796" i="2"/>
  <c r="AE796" i="2"/>
  <c r="AD626" i="2"/>
  <c r="AE626" i="2"/>
  <c r="AE1012" i="2"/>
  <c r="AD1012" i="2"/>
  <c r="AD488" i="2"/>
  <c r="AE488" i="2"/>
  <c r="AE35" i="2"/>
  <c r="V1187" i="2"/>
  <c r="AD1109" i="2"/>
  <c r="AE1109" i="2"/>
  <c r="AE15" i="2"/>
  <c r="AD279" i="2"/>
  <c r="AE279" i="2"/>
  <c r="V379" i="2"/>
  <c r="AD1007" i="2"/>
  <c r="AE1007" i="2"/>
  <c r="AD1153" i="2"/>
  <c r="AE1153" i="2"/>
  <c r="V853" i="2"/>
  <c r="AD787" i="2"/>
  <c r="AE787" i="2"/>
  <c r="AD413" i="2"/>
  <c r="AE413" i="2"/>
  <c r="AE308" i="2"/>
  <c r="AD1171" i="2"/>
  <c r="AD664" i="2"/>
  <c r="AE664" i="2"/>
  <c r="AE452" i="2"/>
  <c r="AD452" i="2"/>
  <c r="AD854" i="2"/>
  <c r="AE854" i="2"/>
  <c r="U782" i="2"/>
  <c r="AE1168" i="2"/>
  <c r="AD20" i="2"/>
  <c r="AE20" i="2"/>
  <c r="AD724" i="2"/>
  <c r="AE724" i="2"/>
  <c r="AD208" i="2"/>
  <c r="AE208" i="2"/>
  <c r="AD1156" i="2"/>
  <c r="AE1156" i="2"/>
  <c r="AE564" i="2"/>
  <c r="AD564" i="2"/>
  <c r="AD800" i="2"/>
  <c r="AE800" i="2"/>
  <c r="AD819" i="2"/>
  <c r="AE819" i="2"/>
  <c r="AD515" i="2"/>
  <c r="AE515" i="2"/>
  <c r="AE1120" i="2"/>
  <c r="AD1120" i="2"/>
  <c r="T733" i="2"/>
  <c r="AD171" i="2"/>
  <c r="AE171" i="2"/>
  <c r="AD929" i="2"/>
  <c r="AE929" i="2"/>
  <c r="AD1179" i="2"/>
  <c r="AE1179" i="2"/>
  <c r="AE132" i="2"/>
  <c r="V458" i="2"/>
  <c r="AD880" i="2"/>
  <c r="AE880" i="2"/>
  <c r="AE375" i="2"/>
  <c r="V258" i="2"/>
  <c r="AD820" i="2"/>
  <c r="AE820" i="2"/>
  <c r="AD1058" i="2"/>
  <c r="AE1058" i="2"/>
  <c r="AE743" i="2"/>
  <c r="AD743" i="2"/>
  <c r="AD870" i="2"/>
  <c r="AE870" i="2"/>
  <c r="AD1239" i="2"/>
  <c r="AE1239" i="2"/>
  <c r="AD1290" i="2"/>
  <c r="AE1290" i="2"/>
  <c r="AD1351" i="2"/>
  <c r="AD786" i="2"/>
  <c r="AD1065" i="2"/>
  <c r="AE1065" i="2"/>
  <c r="AD1317" i="2"/>
  <c r="AE1317" i="2"/>
  <c r="AD270" i="2"/>
  <c r="AE270" i="2"/>
  <c r="AD432" i="2"/>
  <c r="AE432" i="2"/>
  <c r="AE735" i="2"/>
  <c r="AD735" i="2"/>
  <c r="AD185" i="2"/>
  <c r="AE185" i="2"/>
  <c r="AD1128" i="2"/>
  <c r="AE1083" i="2"/>
  <c r="AD40" i="2"/>
  <c r="AE40" i="2"/>
  <c r="AD1000" i="2"/>
  <c r="AE1000" i="2"/>
  <c r="AE1006" i="2"/>
  <c r="AE966" i="2"/>
  <c r="AD313" i="2"/>
  <c r="AE313" i="2"/>
  <c r="AE1308" i="2"/>
  <c r="AD1308" i="2"/>
  <c r="AD216" i="2"/>
  <c r="AE216" i="2"/>
  <c r="AE940" i="2"/>
  <c r="AD940" i="2"/>
  <c r="AE1044" i="2"/>
  <c r="AD1044" i="2"/>
  <c r="AD1166" i="2"/>
  <c r="AE833" i="2"/>
  <c r="AD440" i="2"/>
  <c r="AD1189" i="2"/>
  <c r="AE1189" i="2"/>
  <c r="AE924" i="2"/>
  <c r="AD1176" i="2"/>
  <c r="AE1176" i="2"/>
  <c r="AD274" i="2"/>
  <c r="AE274" i="2"/>
  <c r="AE789" i="2"/>
  <c r="AD789" i="2"/>
  <c r="AD738" i="2"/>
  <c r="AE738" i="2"/>
  <c r="AD524" i="2"/>
  <c r="AE668" i="2"/>
  <c r="AD668" i="2"/>
  <c r="AD740" i="2"/>
  <c r="AE740" i="2"/>
  <c r="AD1291" i="2"/>
  <c r="AE1291" i="2"/>
  <c r="AE1264" i="2"/>
  <c r="AD1264" i="2"/>
  <c r="AD950" i="2"/>
  <c r="AE950" i="2"/>
  <c r="AD436" i="2"/>
  <c r="AD381" i="2"/>
  <c r="AE381" i="2"/>
  <c r="AD401" i="2"/>
  <c r="AE881" i="2"/>
  <c r="AD881" i="2"/>
  <c r="AD379" i="2"/>
  <c r="AE379" i="2"/>
  <c r="AE781" i="2"/>
  <c r="AD781" i="2"/>
  <c r="V1273" i="2"/>
  <c r="AE346" i="2"/>
  <c r="AD346" i="2"/>
  <c r="V655" i="2"/>
  <c r="AD1181" i="2"/>
  <c r="AE1181" i="2"/>
  <c r="AD238" i="2"/>
  <c r="AE1036" i="2"/>
  <c r="AD1036" i="2"/>
  <c r="V1153" i="2"/>
  <c r="AD544" i="2"/>
  <c r="AE544" i="2"/>
  <c r="AE1257" i="2"/>
  <c r="AD1257" i="2"/>
  <c r="AD577" i="2"/>
  <c r="AE577" i="2"/>
  <c r="AD651" i="2"/>
  <c r="AE651" i="2"/>
  <c r="AD675" i="2"/>
  <c r="AE675" i="2"/>
  <c r="U1227" i="2"/>
  <c r="AD360" i="2"/>
  <c r="AD434" i="2"/>
  <c r="AE434" i="2"/>
  <c r="AD9" i="2"/>
  <c r="AD768" i="2"/>
  <c r="AE768" i="2"/>
  <c r="AE283" i="2"/>
  <c r="AD283" i="2"/>
  <c r="AD1088" i="2"/>
  <c r="AE1088" i="2"/>
  <c r="AD1190" i="2"/>
  <c r="AE1190" i="2"/>
  <c r="AE1068" i="2"/>
  <c r="AD1068" i="2"/>
  <c r="AD990" i="2"/>
  <c r="AE27" i="2"/>
  <c r="AD946" i="2"/>
  <c r="AD1370" i="2"/>
  <c r="AE1370" i="2"/>
  <c r="AD741" i="2"/>
  <c r="AE741" i="2"/>
  <c r="AD965" i="2"/>
  <c r="AE965" i="2"/>
  <c r="AD219" i="2"/>
  <c r="AE219" i="2"/>
  <c r="AD221" i="2"/>
  <c r="AD923" i="2"/>
  <c r="AE923" i="2"/>
  <c r="AE397" i="2"/>
  <c r="AD397" i="2"/>
  <c r="V1305" i="2"/>
  <c r="AD205" i="2"/>
  <c r="AE205" i="2"/>
  <c r="AE1049" i="2"/>
  <c r="AD1199" i="2"/>
  <c r="AE1199" i="2"/>
  <c r="AD1296" i="2"/>
  <c r="AE1296" i="2"/>
  <c r="AD618" i="2"/>
  <c r="AE618" i="2"/>
  <c r="AD187" i="2"/>
  <c r="AE187" i="2"/>
  <c r="AD793" i="2"/>
  <c r="AE793" i="2"/>
  <c r="AD69" i="2"/>
  <c r="AE69" i="2"/>
  <c r="AD46" i="2"/>
  <c r="AD37" i="2"/>
  <c r="AE37" i="2"/>
  <c r="AD309" i="2"/>
  <c r="AE309" i="2"/>
  <c r="V766" i="2"/>
  <c r="AD390" i="2"/>
  <c r="AE390" i="2"/>
  <c r="AE391" i="2"/>
  <c r="AD43" i="2"/>
  <c r="AE43" i="2"/>
  <c r="AE932" i="2"/>
  <c r="AD932" i="2"/>
  <c r="AD444" i="2"/>
  <c r="AE443" i="2"/>
  <c r="AD443" i="2"/>
  <c r="AD566" i="2"/>
  <c r="V45" i="2"/>
  <c r="AD1282" i="2"/>
  <c r="AE1282" i="2"/>
  <c r="AE617" i="2"/>
  <c r="AD1376" i="2"/>
  <c r="AE1376" i="2"/>
  <c r="AD656" i="2"/>
  <c r="AE656" i="2"/>
  <c r="AE1254" i="2"/>
  <c r="AE64" i="2"/>
  <c r="AD119" i="2"/>
  <c r="AE119" i="2"/>
  <c r="V879" i="2"/>
  <c r="AD374" i="2"/>
  <c r="AD433" i="2"/>
  <c r="AE433" i="2"/>
  <c r="AD569" i="2"/>
  <c r="AE494" i="2"/>
  <c r="AD147" i="2"/>
  <c r="AE1354" i="2"/>
  <c r="AD139" i="2"/>
  <c r="AE139" i="2"/>
  <c r="AD59" i="2"/>
  <c r="AE59" i="2"/>
  <c r="AE1003" i="2"/>
  <c r="AD1003" i="2"/>
  <c r="AE464" i="2"/>
  <c r="AD464" i="2"/>
  <c r="AE872" i="2"/>
  <c r="AD872" i="2"/>
  <c r="U71" i="2"/>
  <c r="AD335" i="2"/>
  <c r="AE335" i="2"/>
  <c r="AD133" i="2"/>
  <c r="AE133" i="2"/>
  <c r="AD634" i="2"/>
  <c r="AD1343" i="2"/>
  <c r="AD1167" i="2"/>
  <c r="AE1167" i="2"/>
  <c r="AD174" i="2"/>
  <c r="AE174" i="2"/>
  <c r="AE837" i="2"/>
  <c r="AD837" i="2"/>
  <c r="AD983" i="2"/>
  <c r="AE983" i="2"/>
  <c r="AD1131" i="2"/>
  <c r="AD1146" i="2"/>
  <c r="AE1146" i="2"/>
  <c r="AD739" i="2"/>
  <c r="AE739" i="2"/>
  <c r="AD1294" i="2"/>
  <c r="AE1195" i="2"/>
  <c r="AD123" i="2"/>
  <c r="V191" i="2"/>
  <c r="AE234" i="2"/>
  <c r="AD329" i="2"/>
  <c r="AE329" i="2"/>
  <c r="AE1159" i="2"/>
  <c r="AD101" i="2"/>
  <c r="AE294" i="2"/>
  <c r="AD294" i="2"/>
  <c r="AD846" i="2"/>
  <c r="AE846" i="2"/>
  <c r="V40" i="2"/>
  <c r="AD905" i="2"/>
  <c r="AE905" i="2"/>
  <c r="AD300" i="2"/>
  <c r="AE627" i="2"/>
  <c r="AD633" i="2"/>
  <c r="AD625" i="2"/>
  <c r="AD328" i="2"/>
  <c r="AD1001" i="2"/>
  <c r="AD350" i="2"/>
  <c r="AE350" i="2"/>
  <c r="AD170" i="2"/>
  <c r="V789" i="2"/>
  <c r="AD788" i="2"/>
  <c r="AE788" i="2"/>
  <c r="AE26" i="2"/>
  <c r="V524" i="2"/>
  <c r="AD212" i="2"/>
  <c r="AE212" i="2"/>
  <c r="AD606" i="2"/>
  <c r="AE606" i="2"/>
  <c r="AE165" i="2"/>
  <c r="AD165" i="2"/>
  <c r="AD1041" i="2"/>
  <c r="AE1041" i="2"/>
  <c r="AD373" i="2"/>
  <c r="V59" i="2"/>
  <c r="AD717" i="2"/>
  <c r="AE717" i="2"/>
  <c r="AD1147" i="2"/>
  <c r="AE1147" i="2"/>
  <c r="AD919" i="2"/>
  <c r="AD858" i="2"/>
  <c r="AE858" i="2"/>
  <c r="AD1198" i="2"/>
  <c r="AE1198" i="2"/>
  <c r="AD296" i="2"/>
  <c r="AE296" i="2"/>
  <c r="V1065" i="2"/>
  <c r="AD614" i="2"/>
  <c r="AE614" i="2"/>
  <c r="AD937" i="2"/>
  <c r="AE937" i="2"/>
  <c r="AD3" i="2"/>
  <c r="AE3" i="2"/>
  <c r="V238" i="2"/>
  <c r="AD584" i="2"/>
  <c r="AD620" i="2"/>
  <c r="AE620" i="2"/>
  <c r="AE217" i="2"/>
  <c r="AD217" i="2"/>
  <c r="AD1363" i="2"/>
  <c r="AE1363" i="2"/>
  <c r="U1102" i="2"/>
  <c r="AD1204" i="2"/>
  <c r="AD911" i="2"/>
  <c r="AE911" i="2"/>
  <c r="V243" i="2"/>
  <c r="AD130" i="2"/>
  <c r="AE130" i="2"/>
  <c r="AD1141" i="2"/>
  <c r="AE1141" i="2"/>
  <c r="U1152" i="2"/>
  <c r="U445" i="2"/>
  <c r="AE784" i="2"/>
  <c r="AD784" i="2"/>
  <c r="AD828" i="2"/>
  <c r="AE828" i="2"/>
  <c r="U14" i="2"/>
  <c r="AD449" i="2"/>
  <c r="AE449" i="2"/>
  <c r="AD32" i="2"/>
  <c r="AE32" i="2"/>
  <c r="AD1112" i="2"/>
  <c r="AE1112" i="2"/>
  <c r="V451" i="2"/>
  <c r="AD864" i="2"/>
  <c r="AE864" i="2"/>
  <c r="AD1148" i="2"/>
  <c r="AE1148" i="2"/>
  <c r="AD97" i="2"/>
  <c r="AE97" i="2"/>
  <c r="T323" i="2"/>
  <c r="T465" i="2"/>
  <c r="AD271" i="2"/>
  <c r="AE271" i="2"/>
  <c r="AE698" i="2"/>
  <c r="AD698" i="2"/>
  <c r="T879" i="2"/>
  <c r="AD1027" i="2"/>
  <c r="AE1027" i="2"/>
  <c r="AD1133" i="2"/>
  <c r="AE1133" i="2"/>
  <c r="AD1286" i="2"/>
  <c r="AE1286" i="2"/>
  <c r="AD1009" i="2"/>
  <c r="AE1009" i="2"/>
  <c r="AD1182" i="2"/>
  <c r="AE1182" i="2"/>
  <c r="AE1360" i="2"/>
  <c r="AE920" i="2"/>
  <c r="AD491" i="2"/>
  <c r="AD733" i="2"/>
  <c r="AD1366" i="2"/>
  <c r="AE1366" i="2"/>
  <c r="AD126" i="2"/>
  <c r="AD75" i="2"/>
  <c r="AE75" i="2"/>
  <c r="AD1057" i="2"/>
  <c r="AD188" i="2"/>
  <c r="AE188" i="2"/>
  <c r="AD1364" i="2"/>
  <c r="AD427" i="2"/>
  <c r="AD1216" i="2"/>
  <c r="AE1216" i="2"/>
  <c r="AD702" i="2"/>
  <c r="AE702" i="2"/>
  <c r="V812" i="2"/>
  <c r="AD159" i="2"/>
  <c r="AE159" i="2"/>
  <c r="AD311" i="2"/>
  <c r="AE311" i="2"/>
  <c r="AD613" i="2"/>
  <c r="AE613" i="2"/>
  <c r="AE1077" i="2"/>
  <c r="AD1295" i="2"/>
  <c r="AE1295" i="2"/>
  <c r="AD1101" i="2"/>
  <c r="AE1101" i="2"/>
  <c r="AE99" i="2"/>
  <c r="AD99" i="2"/>
  <c r="AD501" i="2"/>
  <c r="AE501" i="2"/>
  <c r="AD244" i="2"/>
  <c r="AE244" i="2"/>
  <c r="AD780" i="2"/>
  <c r="AE780" i="2"/>
  <c r="AE998" i="2"/>
  <c r="AE996" i="2"/>
  <c r="AD1372" i="2"/>
  <c r="AE1372" i="2"/>
  <c r="AE1292" i="2"/>
  <c r="AD1292" i="2"/>
  <c r="V1325" i="2"/>
  <c r="AD1186" i="2"/>
  <c r="AE1186" i="2"/>
  <c r="AD201" i="2"/>
  <c r="AE201" i="2"/>
  <c r="AD848" i="2"/>
  <c r="AE848" i="2"/>
  <c r="AD56" i="2"/>
  <c r="AE56" i="2"/>
  <c r="AD248" i="2"/>
  <c r="AE248" i="2"/>
  <c r="V764" i="2"/>
  <c r="AD442" i="2"/>
  <c r="AE442" i="2"/>
  <c r="AD1180" i="2"/>
  <c r="AE1180" i="2"/>
  <c r="AD5" i="2"/>
  <c r="AE5" i="2"/>
  <c r="AD246" i="2"/>
  <c r="AE246" i="2"/>
  <c r="V452" i="2"/>
  <c r="AD530" i="2"/>
  <c r="AE530" i="2"/>
  <c r="AE1138" i="2"/>
  <c r="AD1212" i="2"/>
  <c r="AE1212" i="2"/>
  <c r="AD597" i="2"/>
  <c r="AD431" i="2"/>
  <c r="AE431" i="2"/>
  <c r="AD823" i="2"/>
  <c r="AE823" i="2"/>
  <c r="AD262" i="2"/>
  <c r="AD1096" i="2"/>
  <c r="AE1096" i="2"/>
  <c r="AE191" i="2"/>
  <c r="AD412" i="2"/>
  <c r="AE412" i="2"/>
  <c r="AD251" i="2"/>
  <c r="AE251" i="2"/>
  <c r="AE66" i="2"/>
  <c r="AD705" i="2"/>
  <c r="AE705" i="2"/>
  <c r="AD253" i="2"/>
  <c r="AE253" i="2"/>
  <c r="AD136" i="2"/>
  <c r="AE136" i="2"/>
  <c r="AD525" i="2"/>
  <c r="AE525" i="2"/>
  <c r="AD72" i="2"/>
  <c r="AE72" i="2"/>
  <c r="AD684" i="2"/>
  <c r="AE684" i="2"/>
  <c r="AD878" i="2"/>
  <c r="AE878" i="2"/>
  <c r="V674" i="2"/>
  <c r="AD377" i="2"/>
  <c r="AE377" i="2"/>
  <c r="AE849" i="2"/>
  <c r="AD849" i="2"/>
  <c r="AD1187" i="2"/>
  <c r="AE1187" i="2"/>
  <c r="AE82" i="2"/>
  <c r="AD82" i="2"/>
  <c r="V954" i="2"/>
  <c r="AD339" i="2"/>
  <c r="AE339" i="2"/>
  <c r="V102" i="2"/>
  <c r="AD93" i="2"/>
  <c r="AE1157" i="2"/>
  <c r="AE173" i="2"/>
  <c r="AD173" i="2"/>
  <c r="AD906" i="2"/>
  <c r="AE906" i="2"/>
  <c r="AE1080" i="2"/>
  <c r="AE1350" i="2"/>
  <c r="AD21" i="2"/>
  <c r="AE21" i="2"/>
  <c r="AD883" i="2"/>
  <c r="AE883" i="2"/>
  <c r="AD582" i="2"/>
  <c r="AE1336" i="2"/>
  <c r="AD812" i="2"/>
  <c r="AE812" i="2"/>
  <c r="AD969" i="2"/>
  <c r="AE969" i="2"/>
  <c r="AD605" i="2"/>
  <c r="AE605" i="2"/>
  <c r="AD1125" i="2"/>
  <c r="AE1125" i="2"/>
  <c r="AE670" i="2"/>
  <c r="AD670" i="2"/>
  <c r="AE1277" i="2"/>
  <c r="AE609" i="2"/>
  <c r="AD204" i="2"/>
  <c r="AE204" i="2"/>
  <c r="V1261" i="2"/>
  <c r="AE732" i="2"/>
  <c r="AD732" i="2"/>
  <c r="AD1319" i="2"/>
  <c r="AD54" i="2"/>
  <c r="AE54" i="2"/>
  <c r="AD290" i="2"/>
  <c r="AE290" i="2"/>
  <c r="AD47" i="2"/>
  <c r="AE47" i="2"/>
  <c r="T584" i="2"/>
  <c r="AD749" i="2"/>
  <c r="AE749" i="2"/>
  <c r="AD327" i="2"/>
  <c r="AE327" i="2"/>
  <c r="AD896" i="2"/>
  <c r="AE896" i="2"/>
  <c r="AD943" i="2"/>
  <c r="AE943" i="2"/>
  <c r="U1045" i="2"/>
  <c r="V1292" i="2"/>
  <c r="V1331" i="2"/>
  <c r="T130" i="2"/>
  <c r="AD933" i="2"/>
  <c r="AE933" i="2"/>
  <c r="AD1227" i="2"/>
  <c r="AE1227" i="2"/>
  <c r="AD14" i="2"/>
  <c r="AE14" i="2"/>
  <c r="T573" i="2"/>
  <c r="U122" i="2"/>
  <c r="AD384" i="2"/>
  <c r="AE384" i="2"/>
  <c r="AD925" i="2"/>
  <c r="AE925" i="2"/>
  <c r="AE175" i="2"/>
  <c r="AD175" i="2"/>
  <c r="AE502" i="2"/>
  <c r="AD502" i="2"/>
  <c r="AD451" i="2"/>
  <c r="AE451" i="2"/>
  <c r="AD865" i="2"/>
  <c r="AE865" i="2"/>
  <c r="AD1094" i="2"/>
  <c r="AE1094" i="2"/>
  <c r="U684" i="2"/>
  <c r="AD779" i="2"/>
  <c r="AE779" i="2"/>
  <c r="AD334" i="2"/>
  <c r="AE334" i="2"/>
  <c r="AE1052" i="2"/>
  <c r="AD1052" i="2"/>
  <c r="AD107" i="2"/>
  <c r="AE107" i="2"/>
  <c r="AD533" i="2"/>
  <c r="AE533" i="2"/>
  <c r="U641" i="2"/>
  <c r="AD1127" i="2"/>
  <c r="AE1127" i="2"/>
  <c r="AD931" i="2"/>
  <c r="AE931" i="2"/>
  <c r="AD1250" i="2"/>
  <c r="AE1250" i="2"/>
  <c r="AD495" i="2"/>
  <c r="AE495" i="2"/>
  <c r="AD1114" i="2"/>
  <c r="AE1114" i="2"/>
  <c r="AE1105" i="2"/>
  <c r="AD1105" i="2"/>
  <c r="AD137" i="2"/>
  <c r="AE137" i="2"/>
  <c r="AD825" i="2"/>
  <c r="AE825" i="2"/>
  <c r="AD795" i="2"/>
  <c r="AE795" i="2"/>
  <c r="AE1362" i="2"/>
  <c r="AD1262" i="2"/>
  <c r="AD11" i="2"/>
  <c r="AE11" i="2"/>
  <c r="AE565" i="2"/>
  <c r="AD565" i="2"/>
  <c r="AD841" i="2"/>
  <c r="AE841" i="2"/>
  <c r="AD1107" i="2"/>
  <c r="AE805" i="2"/>
  <c r="AD805" i="2"/>
  <c r="AD265" i="2"/>
  <c r="AE265" i="2"/>
  <c r="AD558" i="2"/>
  <c r="AE558" i="2"/>
  <c r="AD1158" i="2"/>
  <c r="AE1158" i="2"/>
  <c r="AD869" i="2"/>
  <c r="AE869" i="2"/>
  <c r="AD1220" i="2"/>
  <c r="AE1220" i="2"/>
  <c r="AE462" i="2"/>
  <c r="AD462" i="2"/>
  <c r="AD1331" i="2"/>
  <c r="AD529" i="2"/>
  <c r="AE529" i="2"/>
  <c r="AD141" i="2"/>
  <c r="AE662" i="2"/>
  <c r="AD662" i="2"/>
  <c r="AD395" i="2"/>
  <c r="V39" i="2"/>
  <c r="AD963" i="2"/>
  <c r="AE963" i="2"/>
  <c r="AD457" i="2"/>
  <c r="AE457" i="2"/>
  <c r="AD593" i="2"/>
  <c r="AE593" i="2"/>
  <c r="V1203" i="2"/>
  <c r="AD591" i="2"/>
  <c r="AE591" i="2"/>
  <c r="AD222" i="2"/>
  <c r="AE222" i="2"/>
  <c r="AE112" i="2"/>
  <c r="AD693" i="2"/>
  <c r="AE693" i="2"/>
  <c r="AD810" i="2"/>
  <c r="AD519" i="2"/>
  <c r="AE519" i="2"/>
  <c r="AD561" i="2"/>
  <c r="AE561" i="2"/>
  <c r="AD190" i="2"/>
  <c r="AE190" i="2"/>
  <c r="AD19" i="2"/>
  <c r="AE19" i="2"/>
  <c r="AD448" i="2"/>
  <c r="AE448" i="2"/>
  <c r="U1226" i="2"/>
  <c r="AD1008" i="2"/>
  <c r="AE1008" i="2"/>
  <c r="AE257" i="2"/>
  <c r="AD764" i="2"/>
  <c r="AE764" i="2"/>
  <c r="AE730" i="2"/>
  <c r="AD590" i="2"/>
  <c r="AE590" i="2"/>
  <c r="AD192" i="2"/>
  <c r="AE192" i="2"/>
  <c r="AD824" i="2"/>
  <c r="AE824" i="2"/>
  <c r="AE10" i="2"/>
  <c r="AD10" i="2"/>
  <c r="AD1303" i="2"/>
  <c r="AE1303" i="2"/>
  <c r="AD851" i="2"/>
  <c r="AD510" i="2"/>
  <c r="AE510" i="2"/>
  <c r="AD1163" i="2"/>
  <c r="V682" i="2"/>
  <c r="AD910" i="2"/>
  <c r="AE910" i="2"/>
  <c r="AE748" i="2"/>
  <c r="AD118" i="2"/>
  <c r="AD245" i="2"/>
  <c r="AE245" i="2"/>
  <c r="AD1322" i="2"/>
  <c r="AE1322" i="2"/>
  <c r="AD1099" i="2"/>
  <c r="AE1099" i="2"/>
  <c r="AD1194" i="2"/>
  <c r="AE1100" i="2"/>
  <c r="AD366" i="2"/>
  <c r="AE366" i="2"/>
  <c r="AD763" i="2"/>
  <c r="AE763" i="2"/>
  <c r="AD419" i="2"/>
  <c r="AE419" i="2"/>
  <c r="AD721" i="2"/>
  <c r="AE721" i="2"/>
  <c r="AE666" i="2"/>
  <c r="V412" i="2"/>
  <c r="AD671" i="2"/>
  <c r="V224" i="2"/>
  <c r="AD67" i="2"/>
  <c r="AE67" i="2"/>
  <c r="AE661" i="2"/>
  <c r="AD661" i="2"/>
  <c r="AD995" i="2"/>
  <c r="AE995" i="2"/>
  <c r="V1003" i="2"/>
  <c r="AD926" i="2"/>
  <c r="AE926" i="2"/>
  <c r="AE628" i="2"/>
  <c r="AD1104" i="2"/>
  <c r="AE1104" i="2"/>
  <c r="AD723" i="2"/>
  <c r="AD60" i="2"/>
  <c r="AE60" i="2"/>
  <c r="AD463" i="2"/>
  <c r="AE463" i="2"/>
  <c r="AD674" i="2"/>
  <c r="AE747" i="2"/>
  <c r="AD230" i="2"/>
  <c r="AD1316" i="2"/>
  <c r="AE1316" i="2"/>
  <c r="AD637" i="2"/>
  <c r="AE637" i="2"/>
  <c r="AD994" i="2"/>
  <c r="AE994" i="2"/>
  <c r="V301" i="2"/>
  <c r="V215" i="2"/>
  <c r="AD1208" i="2"/>
  <c r="AE1208" i="2"/>
  <c r="AD526" i="2"/>
  <c r="AE526" i="2"/>
  <c r="AD477" i="2"/>
  <c r="AE477" i="2"/>
  <c r="AD696" i="2"/>
  <c r="AE696" i="2"/>
  <c r="AE631" i="2"/>
  <c r="AD631" i="2"/>
  <c r="AD293" i="2"/>
  <c r="AE293" i="2"/>
  <c r="T456" i="2"/>
  <c r="AE421" i="2"/>
  <c r="AD421" i="2"/>
  <c r="AD953" i="2"/>
  <c r="AE953" i="2"/>
  <c r="AD194" i="2"/>
  <c r="AE194" i="2"/>
  <c r="AE643" i="2"/>
  <c r="AD643" i="2"/>
  <c r="T319" i="2"/>
  <c r="AD1136" i="2"/>
  <c r="AE654" i="2"/>
  <c r="AD654" i="2"/>
  <c r="AD405" i="2"/>
  <c r="AE405" i="2"/>
  <c r="U1093" i="2"/>
  <c r="AD260" i="2"/>
  <c r="AE260" i="2"/>
  <c r="AD1117" i="2"/>
  <c r="AE1117" i="2"/>
  <c r="AD840" i="2"/>
  <c r="AE840" i="2"/>
  <c r="AD241" i="2"/>
  <c r="AE241" i="2"/>
  <c r="AD198" i="2"/>
  <c r="AE198" i="2"/>
  <c r="AD1268" i="2"/>
  <c r="AD104" i="2"/>
  <c r="AE104" i="2"/>
  <c r="AD776" i="2"/>
  <c r="AE776" i="2"/>
  <c r="AD1379" i="2"/>
  <c r="AE1379" i="2"/>
  <c r="AE821" i="2"/>
  <c r="AD821" i="2"/>
  <c r="AD882" i="2"/>
  <c r="AE882" i="2"/>
  <c r="AE1359" i="2"/>
  <c r="AD1359" i="2"/>
  <c r="U109" i="2"/>
  <c r="AD1139" i="2"/>
  <c r="AE1139" i="2"/>
  <c r="AD1005" i="2"/>
  <c r="AE1005" i="2"/>
  <c r="AD1161" i="2"/>
  <c r="AE1161" i="2"/>
  <c r="AD383" i="2"/>
  <c r="AE383" i="2"/>
  <c r="AD1210" i="2"/>
  <c r="AE703" i="2"/>
  <c r="AD703" i="2"/>
  <c r="AD807" i="2"/>
  <c r="AE807" i="2"/>
  <c r="AE312" i="2"/>
  <c r="AD312" i="2"/>
  <c r="AD722" i="2"/>
  <c r="AE722" i="2"/>
  <c r="V442" i="2"/>
  <c r="V1338" i="2"/>
  <c r="U859" i="2"/>
  <c r="V1057" i="2"/>
  <c r="U254" i="2"/>
  <c r="U1019" i="2"/>
  <c r="U906" i="2"/>
  <c r="V705" i="2"/>
  <c r="U34" i="2"/>
  <c r="U949" i="2"/>
  <c r="T1235" i="2"/>
  <c r="T442" i="2"/>
  <c r="U4" i="2"/>
  <c r="T1193" i="2"/>
  <c r="U547" i="2"/>
  <c r="V297" i="2"/>
  <c r="V408" i="2"/>
  <c r="U149" i="2"/>
  <c r="U263" i="2"/>
  <c r="U247" i="2"/>
  <c r="U661" i="2"/>
  <c r="V547" i="2"/>
  <c r="V403" i="2"/>
  <c r="U1258" i="2"/>
  <c r="T919" i="2"/>
  <c r="V268" i="2"/>
  <c r="V231" i="2"/>
  <c r="T690" i="2"/>
  <c r="U1051" i="2"/>
  <c r="U729" i="2"/>
  <c r="V304" i="2"/>
  <c r="V426" i="2"/>
  <c r="V90" i="2"/>
  <c r="U1136" i="2"/>
  <c r="V716" i="2"/>
  <c r="V358" i="2"/>
  <c r="U170" i="2"/>
  <c r="T280" i="2"/>
  <c r="V1342" i="2"/>
  <c r="V1043" i="2"/>
  <c r="T386" i="2"/>
  <c r="V683" i="2"/>
  <c r="V1138" i="2"/>
  <c r="T173" i="2"/>
  <c r="V645" i="2"/>
  <c r="T1206" i="2"/>
  <c r="V852" i="2"/>
  <c r="T183" i="2"/>
  <c r="T1104" i="2"/>
  <c r="T849" i="2"/>
  <c r="U50" i="2"/>
  <c r="V401" i="2"/>
  <c r="U550" i="2"/>
  <c r="U1041" i="2"/>
  <c r="V1223" i="2"/>
  <c r="T625" i="2"/>
  <c r="V631" i="2"/>
  <c r="U732" i="2"/>
  <c r="T845" i="2"/>
  <c r="T455" i="2"/>
  <c r="V1108" i="2"/>
  <c r="T197" i="2"/>
  <c r="T414" i="2"/>
  <c r="T1103" i="2"/>
  <c r="V1077" i="2"/>
  <c r="T1373" i="2"/>
  <c r="T836" i="2"/>
  <c r="V501" i="2"/>
  <c r="U1031" i="2"/>
  <c r="U868" i="2"/>
  <c r="V149" i="2"/>
  <c r="V608" i="2"/>
  <c r="T992" i="2"/>
  <c r="U291" i="2"/>
  <c r="U742" i="2"/>
  <c r="V585" i="2"/>
  <c r="U882" i="2"/>
  <c r="T1077" i="2"/>
  <c r="U608" i="2"/>
  <c r="V367" i="2"/>
  <c r="V272" i="2"/>
  <c r="T621" i="2"/>
  <c r="T1217" i="2"/>
  <c r="U1139" i="2"/>
  <c r="T1287" i="2"/>
  <c r="V602" i="2"/>
  <c r="V320" i="2"/>
  <c r="V1299" i="2"/>
  <c r="V490" i="2"/>
  <c r="V841" i="2"/>
  <c r="U409" i="2"/>
  <c r="V352" i="2"/>
  <c r="V1291" i="2"/>
  <c r="V514" i="2"/>
  <c r="T807" i="2"/>
  <c r="T274" i="2"/>
  <c r="U581" i="2"/>
  <c r="T1282" i="2"/>
  <c r="T969" i="2"/>
  <c r="V653" i="2"/>
  <c r="V636" i="2"/>
  <c r="T70" i="2"/>
  <c r="T150" i="2"/>
  <c r="V1320" i="2"/>
  <c r="U336" i="2"/>
  <c r="V1067" i="2"/>
  <c r="V791" i="2"/>
  <c r="T602" i="2"/>
  <c r="V1152" i="2"/>
  <c r="U433" i="2"/>
  <c r="T7" i="2"/>
  <c r="T66" i="2"/>
  <c r="U335" i="2"/>
  <c r="U334" i="2"/>
  <c r="V1125" i="2"/>
  <c r="V66" i="2"/>
  <c r="T936" i="2"/>
  <c r="T269" i="2"/>
  <c r="U856" i="2"/>
  <c r="U650" i="2"/>
  <c r="V667" i="2"/>
  <c r="V847" i="2"/>
  <c r="T400" i="2"/>
  <c r="T929" i="2"/>
  <c r="T1031" i="2"/>
  <c r="U716" i="2"/>
  <c r="U88" i="2"/>
  <c r="U349" i="2"/>
  <c r="U126" i="2"/>
  <c r="V61" i="2"/>
  <c r="V929" i="2"/>
  <c r="T972" i="2"/>
  <c r="T1131" i="2"/>
  <c r="T253" i="2"/>
  <c r="T989" i="2"/>
  <c r="T393" i="2"/>
  <c r="T42" i="2"/>
  <c r="U1123" i="2"/>
  <c r="U478" i="2"/>
  <c r="U140" i="2"/>
  <c r="V107" i="2"/>
  <c r="T206" i="2"/>
  <c r="U946" i="2"/>
  <c r="T1218" i="2"/>
  <c r="V989" i="2"/>
  <c r="U462" i="2"/>
  <c r="U100" i="2"/>
  <c r="T1379" i="2"/>
  <c r="U2" i="2"/>
  <c r="V836" i="2"/>
  <c r="U514" i="2"/>
  <c r="V1335" i="2"/>
  <c r="T670" i="2"/>
  <c r="T653" i="2"/>
  <c r="T1125" i="2"/>
  <c r="U828" i="2"/>
  <c r="T313" i="2"/>
  <c r="U1218" i="2"/>
  <c r="T533" i="2"/>
  <c r="U578" i="2"/>
  <c r="U1378" i="2"/>
  <c r="V1253" i="2"/>
  <c r="U512" i="2"/>
  <c r="U1160" i="2"/>
  <c r="U667" i="2"/>
  <c r="T1150" i="2"/>
  <c r="U784" i="2"/>
  <c r="T1335" i="2"/>
  <c r="U222" i="2"/>
  <c r="U680" i="2"/>
  <c r="T629" i="2"/>
  <c r="U1231" i="2"/>
  <c r="U61" i="2"/>
  <c r="U475" i="2"/>
  <c r="T406" i="2"/>
  <c r="U1190" i="2"/>
  <c r="T717" i="2"/>
  <c r="T924" i="2"/>
  <c r="T448" i="2"/>
  <c r="U545" i="2"/>
  <c r="U158" i="2"/>
  <c r="T24" i="2"/>
  <c r="U1255" i="2"/>
  <c r="T188" i="2"/>
  <c r="T825" i="2"/>
  <c r="U761" i="2"/>
  <c r="U1184" i="2"/>
  <c r="U832" i="2"/>
  <c r="T1319" i="2"/>
  <c r="T587" i="2"/>
  <c r="U1243" i="2"/>
  <c r="V1051" i="2"/>
  <c r="U1084" i="2"/>
  <c r="T99" i="2"/>
  <c r="U343" i="2"/>
  <c r="T346" i="2"/>
  <c r="U919" i="2"/>
  <c r="T871" i="2"/>
  <c r="U225" i="2"/>
  <c r="T1182" i="2"/>
  <c r="T795" i="2"/>
  <c r="V796" i="2"/>
  <c r="T1248" i="2"/>
  <c r="T1006" i="2"/>
  <c r="U1078" i="2"/>
  <c r="T262" i="2"/>
  <c r="T554" i="2"/>
  <c r="V52" i="2"/>
  <c r="V1297" i="2"/>
  <c r="U28" i="2"/>
  <c r="T887" i="2"/>
  <c r="T1196" i="2"/>
  <c r="V20" i="2"/>
  <c r="V428" i="2"/>
  <c r="V685" i="2"/>
  <c r="U369" i="2"/>
  <c r="T1191" i="2"/>
  <c r="V992" i="2"/>
  <c r="U717" i="2"/>
  <c r="T1252" i="2"/>
  <c r="V334" i="2"/>
  <c r="T1321" i="2"/>
  <c r="U1359" i="2"/>
  <c r="U988" i="2"/>
  <c r="U834" i="2"/>
  <c r="V103" i="2"/>
  <c r="T19" i="2"/>
  <c r="V638" i="2"/>
  <c r="V790" i="2"/>
  <c r="V140" i="2"/>
  <c r="U636" i="2"/>
  <c r="U17" i="2"/>
  <c r="U426" i="2"/>
  <c r="T515" i="2"/>
  <c r="T753" i="2"/>
  <c r="U941" i="2"/>
  <c r="U451" i="2"/>
  <c r="T1155" i="2"/>
  <c r="T276" i="2"/>
  <c r="T1263" i="2"/>
  <c r="T1005" i="2"/>
  <c r="U739" i="2"/>
  <c r="V587" i="2"/>
  <c r="V533" i="2"/>
  <c r="U97" i="2"/>
  <c r="T108" i="2"/>
  <c r="T765" i="2"/>
  <c r="T571" i="2"/>
  <c r="U323" i="2"/>
  <c r="T683" i="2"/>
  <c r="V174" i="2"/>
  <c r="U312" i="2"/>
  <c r="T383" i="2"/>
  <c r="T1036" i="2"/>
  <c r="V337" i="2"/>
  <c r="V680" i="2"/>
  <c r="U154" i="2"/>
  <c r="T680" i="2"/>
  <c r="V205" i="2"/>
  <c r="U776" i="2"/>
  <c r="U539" i="2"/>
  <c r="V818" i="2"/>
  <c r="V1319" i="2"/>
  <c r="T688" i="2"/>
  <c r="V1155" i="2"/>
  <c r="U197" i="2"/>
  <c r="T500" i="2"/>
  <c r="U816" i="2"/>
  <c r="V984" i="2"/>
  <c r="U165" i="2"/>
  <c r="U854" i="2"/>
  <c r="T17" i="2"/>
  <c r="U1363" i="2"/>
  <c r="U1337" i="2"/>
  <c r="T127" i="2"/>
  <c r="V654" i="2"/>
  <c r="V218" i="2"/>
  <c r="V1243" i="2"/>
  <c r="T848" i="2"/>
  <c r="U449" i="2"/>
  <c r="U929" i="2"/>
  <c r="U1292" i="2"/>
  <c r="V924" i="2"/>
  <c r="T230" i="2"/>
  <c r="T1002" i="2"/>
  <c r="T926" i="2"/>
  <c r="U264" i="2"/>
  <c r="V5" i="2"/>
  <c r="U1179" i="2"/>
  <c r="U952" i="2"/>
  <c r="V1134" i="2"/>
  <c r="V545" i="2"/>
  <c r="T36" i="2"/>
  <c r="T168" i="2"/>
  <c r="T199" i="2"/>
  <c r="T679" i="2"/>
  <c r="T275" i="2"/>
  <c r="T955" i="2"/>
  <c r="U434" i="2"/>
  <c r="V871" i="2"/>
  <c r="T1062" i="2"/>
  <c r="V1283" i="2"/>
  <c r="V1207" i="2"/>
  <c r="V1005" i="2"/>
  <c r="U1037" i="2"/>
  <c r="U703" i="2"/>
  <c r="U422" i="2"/>
  <c r="T1342" i="2"/>
  <c r="U741" i="2"/>
  <c r="V364" i="2"/>
  <c r="T429" i="2"/>
  <c r="U195" i="2"/>
  <c r="V932" i="2"/>
  <c r="U639" i="2"/>
  <c r="U240" i="2"/>
  <c r="V1218" i="2"/>
  <c r="T87" i="2"/>
  <c r="T1161" i="2"/>
  <c r="V168" i="2"/>
  <c r="V832" i="2"/>
  <c r="V1132" i="2"/>
  <c r="V750" i="2"/>
  <c r="V550" i="2"/>
  <c r="T1337" i="2"/>
  <c r="U30" i="2"/>
  <c r="T811" i="2"/>
  <c r="V1281" i="2"/>
  <c r="V887" i="2"/>
  <c r="V28" i="2"/>
  <c r="V1201" i="2"/>
  <c r="V1049" i="2"/>
  <c r="V702" i="2"/>
  <c r="U282" i="2"/>
  <c r="T137" i="2"/>
  <c r="T330" i="2"/>
  <c r="V834" i="2"/>
  <c r="T800" i="2"/>
  <c r="V569" i="2"/>
  <c r="T817" i="2"/>
  <c r="T345" i="2"/>
  <c r="T613" i="2"/>
  <c r="U743" i="2"/>
  <c r="V69" i="2"/>
  <c r="T1271" i="2"/>
  <c r="T184" i="2"/>
  <c r="V1122" i="2"/>
  <c r="T458" i="2"/>
  <c r="V1100" i="2"/>
  <c r="V121" i="2"/>
  <c r="V319" i="2"/>
  <c r="T311" i="2"/>
  <c r="U12" i="2"/>
  <c r="U329" i="2"/>
  <c r="T138" i="2"/>
  <c r="V1087" i="2"/>
  <c r="T121" i="2"/>
  <c r="T128" i="2"/>
  <c r="V976" i="2"/>
  <c r="T1274" i="2"/>
  <c r="V1265" i="2"/>
  <c r="T578" i="2"/>
  <c r="U871" i="2"/>
  <c r="U51" i="2"/>
  <c r="U295" i="2"/>
  <c r="V489" i="2"/>
  <c r="U89" i="2"/>
  <c r="V333" i="2"/>
  <c r="T135" i="2"/>
  <c r="T359" i="2"/>
  <c r="V1096" i="2"/>
  <c r="T124" i="2"/>
  <c r="V467" i="2"/>
  <c r="V445" i="2"/>
  <c r="V1197" i="2"/>
  <c r="U202" i="2"/>
  <c r="V910" i="2"/>
  <c r="U1065" i="2"/>
  <c r="V456" i="2"/>
  <c r="V983" i="2"/>
  <c r="V1375" i="2"/>
  <c r="U749" i="2"/>
  <c r="U1224" i="2"/>
  <c r="T852" i="2"/>
  <c r="T668" i="2"/>
  <c r="V143" i="2"/>
  <c r="V979" i="2"/>
  <c r="V534" i="2"/>
  <c r="U842" i="2"/>
  <c r="V196" i="2"/>
  <c r="V873" i="2"/>
  <c r="U162" i="2"/>
  <c r="U402" i="2"/>
  <c r="V63" i="2"/>
  <c r="U565" i="2"/>
  <c r="V108" i="2"/>
  <c r="V7" i="2"/>
  <c r="U1047" i="2"/>
  <c r="V668" i="2"/>
  <c r="V936" i="2"/>
  <c r="U523" i="2"/>
  <c r="V749" i="2"/>
  <c r="U965" i="2"/>
  <c r="T944" i="2"/>
  <c r="T1072" i="2"/>
  <c r="T914" i="2"/>
  <c r="T597" i="2"/>
  <c r="U278" i="2"/>
  <c r="V1104" i="2"/>
  <c r="U958" i="2"/>
  <c r="T489" i="2"/>
  <c r="V765" i="2"/>
  <c r="V181" i="2"/>
  <c r="T721" i="2"/>
  <c r="T1297" i="2"/>
  <c r="T1239" i="2"/>
  <c r="U459" i="2"/>
  <c r="U1029" i="2"/>
  <c r="U52" i="2"/>
  <c r="U677" i="2"/>
  <c r="T910" i="2"/>
  <c r="V684" i="2"/>
  <c r="V166" i="2"/>
  <c r="V1239" i="2"/>
  <c r="V1329" i="2"/>
  <c r="U1166" i="2"/>
  <c r="V391" i="2"/>
  <c r="V1200" i="2"/>
  <c r="U569" i="2"/>
  <c r="U152" i="2"/>
  <c r="V603" i="2"/>
  <c r="V271" i="2"/>
  <c r="U801" i="2"/>
  <c r="V310" i="2"/>
  <c r="U472" i="2"/>
  <c r="T685" i="2"/>
  <c r="U865" i="2"/>
  <c r="U822" i="2"/>
  <c r="V1337" i="2"/>
  <c r="T161" i="2"/>
  <c r="U1085" i="2"/>
  <c r="V171" i="2"/>
  <c r="U1349" i="2"/>
  <c r="U534" i="2"/>
  <c r="V688" i="2"/>
  <c r="U253" i="2"/>
  <c r="T480" i="2"/>
  <c r="V362" i="2"/>
  <c r="V525" i="2"/>
  <c r="V966" i="2"/>
  <c r="U914" i="2"/>
  <c r="T759" i="2"/>
  <c r="U587" i="2"/>
  <c r="U20" i="2"/>
  <c r="U438" i="2"/>
  <c r="V941" i="2"/>
  <c r="U1284" i="2"/>
  <c r="U255" i="2"/>
  <c r="U1131" i="2"/>
  <c r="T698" i="2"/>
  <c r="V199" i="2"/>
  <c r="T581" i="2"/>
  <c r="V300" i="2"/>
  <c r="T994" i="2"/>
  <c r="T1201" i="2"/>
  <c r="U858" i="2"/>
  <c r="V1234" i="2"/>
  <c r="T903" i="2"/>
  <c r="T387" i="2"/>
  <c r="U391" i="2"/>
  <c r="T203" i="2"/>
  <c r="U504" i="2"/>
  <c r="V590" i="2"/>
  <c r="V195" i="2"/>
  <c r="U763" i="2"/>
  <c r="V1026" i="2"/>
  <c r="V26" i="2"/>
  <c r="U1067" i="2"/>
  <c r="U1323" i="2"/>
  <c r="T534" i="2"/>
  <c r="V510" i="2"/>
  <c r="T949" i="2"/>
  <c r="V151" i="2"/>
  <c r="U452" i="2"/>
  <c r="T169" i="2"/>
  <c r="V325" i="2"/>
  <c r="V759" i="2"/>
  <c r="U628" i="2"/>
  <c r="V60" i="2"/>
  <c r="V1167" i="2"/>
  <c r="V122" i="2"/>
  <c r="U525" i="2"/>
  <c r="V1060" i="2"/>
  <c r="T1132" i="2"/>
  <c r="U1237" i="2"/>
  <c r="T1007" i="2"/>
  <c r="U884" i="2"/>
  <c r="T674" i="2"/>
  <c r="T819" i="2"/>
  <c r="U893" i="2"/>
  <c r="V454" i="2"/>
  <c r="V1241" i="2"/>
  <c r="T530" i="2"/>
  <c r="U384" i="2"/>
  <c r="T941" i="2"/>
  <c r="T277" i="2"/>
  <c r="T200" i="2"/>
  <c r="U526" i="2"/>
  <c r="U1013" i="2"/>
  <c r="T342" i="2"/>
  <c r="T1279" i="2"/>
  <c r="T445" i="2"/>
  <c r="T813" i="2"/>
  <c r="T485" i="2"/>
  <c r="V1359" i="2"/>
  <c r="T468" i="2"/>
  <c r="V639" i="2"/>
  <c r="T1352" i="2"/>
  <c r="T380" i="2"/>
  <c r="U737" i="2"/>
  <c r="T1293" i="2"/>
  <c r="T1269" i="2"/>
  <c r="V1144" i="2"/>
  <c r="V1293" i="2"/>
  <c r="T628" i="2"/>
  <c r="U258" i="2"/>
  <c r="T563" i="2"/>
  <c r="V1116" i="2"/>
  <c r="T734" i="2"/>
  <c r="U535" i="2"/>
  <c r="U1210" i="2"/>
  <c r="T1349" i="2"/>
  <c r="U1104" i="2"/>
  <c r="V1259" i="2"/>
  <c r="T1309" i="2"/>
  <c r="T402" i="2"/>
  <c r="U1344" i="2"/>
  <c r="V127" i="2"/>
  <c r="T431" i="2"/>
  <c r="V432" i="2"/>
  <c r="T622" i="2"/>
  <c r="T293" i="2"/>
  <c r="U649" i="2"/>
  <c r="U521" i="2"/>
  <c r="T605" i="2"/>
  <c r="V459" i="2"/>
  <c r="V969" i="2"/>
  <c r="U602" i="2"/>
  <c r="T1087" i="2"/>
  <c r="V1349" i="2"/>
  <c r="U867" i="2"/>
  <c r="T1344" i="2"/>
  <c r="T716" i="2"/>
  <c r="T5" i="2"/>
  <c r="T18" i="2"/>
  <c r="T1134" i="2"/>
  <c r="T860" i="2"/>
  <c r="V387" i="2"/>
  <c r="U351" i="2"/>
  <c r="V330" i="2"/>
  <c r="V134" i="2"/>
  <c r="T131" i="2"/>
  <c r="V1235" i="2"/>
  <c r="U1062" i="2"/>
  <c r="V380" i="2"/>
  <c r="T1057" i="2"/>
  <c r="U947" i="2"/>
  <c r="U714" i="2"/>
  <c r="V599" i="2"/>
  <c r="V1128" i="2"/>
  <c r="T408" i="2"/>
  <c r="T31" i="2"/>
  <c r="U567" i="2"/>
  <c r="T1001" i="2"/>
  <c r="T829" i="2"/>
  <c r="T646" i="2"/>
  <c r="U1087" i="2"/>
  <c r="U706" i="2"/>
  <c r="V1231" i="2"/>
  <c r="T669" i="2"/>
  <c r="V1118" i="2"/>
  <c r="V402" i="2"/>
  <c r="V1002" i="2"/>
  <c r="V1280" i="2"/>
  <c r="V280" i="2"/>
  <c r="T1118" i="2"/>
  <c r="U1149" i="2"/>
  <c r="U113" i="2"/>
  <c r="T998" i="2"/>
  <c r="T23" i="2"/>
  <c r="V1038" i="2"/>
  <c r="U1187" i="2"/>
  <c r="V19" i="2"/>
  <c r="V998" i="2"/>
  <c r="T984" i="2"/>
  <c r="T705" i="2"/>
  <c r="D17" i="5"/>
  <c r="D22" i="5" s="1"/>
  <c r="V64" i="2"/>
  <c r="U11" i="2"/>
  <c r="T757" i="2"/>
  <c r="V500" i="2"/>
  <c r="U1118" i="2"/>
  <c r="V1352" i="2"/>
  <c r="T1369" i="2"/>
  <c r="U26" i="2"/>
  <c r="T1148" i="2"/>
  <c r="V817" i="2"/>
  <c r="T388" i="2"/>
  <c r="T510" i="2"/>
  <c r="U1088" i="2"/>
  <c r="V439" i="2"/>
  <c r="V228" i="2"/>
  <c r="U999" i="2"/>
  <c r="V876" i="2"/>
  <c r="T1128" i="2"/>
  <c r="U702" i="2"/>
  <c r="T760" i="2"/>
  <c r="T38" i="2"/>
  <c r="T844" i="2"/>
  <c r="V1083" i="2"/>
  <c r="T1304" i="2"/>
  <c r="U676" i="2"/>
  <c r="T1249" i="2"/>
  <c r="U617" i="2"/>
  <c r="V521" i="2"/>
  <c r="U410" i="2"/>
  <c r="T511" i="2"/>
  <c r="T398" i="2"/>
  <c r="T671" i="2"/>
  <c r="U166" i="2"/>
  <c r="U1181" i="2"/>
  <c r="V717" i="2"/>
  <c r="U864" i="2"/>
  <c r="T362" i="2"/>
  <c r="V37" i="2"/>
  <c r="T1257" i="2"/>
  <c r="T611" i="2"/>
  <c r="T727" i="2"/>
  <c r="T1083" i="2"/>
  <c r="T1354" i="2"/>
  <c r="T783" i="2"/>
  <c r="T104" i="2"/>
  <c r="U1056" i="2"/>
  <c r="T201" i="2"/>
  <c r="T691" i="2"/>
  <c r="V1354" i="2"/>
  <c r="V294" i="2"/>
  <c r="T297" i="2"/>
  <c r="U1307" i="2"/>
  <c r="U750" i="2"/>
  <c r="T251" i="2"/>
  <c r="T72" i="2"/>
  <c r="U217" i="2"/>
  <c r="V72" i="2"/>
  <c r="T440" i="2"/>
  <c r="T643" i="2"/>
  <c r="U54" i="2"/>
  <c r="U942" i="2"/>
  <c r="T505" i="2"/>
  <c r="U609" i="2"/>
  <c r="T332" i="2"/>
  <c r="T142" i="2"/>
  <c r="T1259" i="2"/>
  <c r="U1319" i="2"/>
  <c r="U463" i="2"/>
  <c r="U794" i="2"/>
  <c r="U1273" i="2"/>
  <c r="U210" i="2"/>
  <c r="T493" i="2"/>
  <c r="T1264" i="2"/>
  <c r="T976" i="2"/>
  <c r="U174" i="2"/>
  <c r="U596" i="2"/>
  <c r="U866" i="2"/>
  <c r="V866" i="2"/>
  <c r="T1159" i="2"/>
  <c r="T9" i="2"/>
  <c r="U139" i="2"/>
  <c r="V1308" i="2"/>
  <c r="T1194" i="2"/>
  <c r="U568" i="2"/>
  <c r="T974" i="2"/>
  <c r="V1278" i="2"/>
  <c r="U441" i="2"/>
  <c r="T751" i="2"/>
  <c r="T656" i="2"/>
  <c r="V262" i="2"/>
  <c r="T151" i="2"/>
  <c r="V770" i="2"/>
  <c r="T1241" i="2"/>
  <c r="U128" i="2"/>
  <c r="U971" i="2"/>
  <c r="U1114" i="2"/>
  <c r="T1299" i="2"/>
  <c r="T1233" i="2"/>
  <c r="U98" i="2"/>
  <c r="V1088" i="2"/>
  <c r="V1059" i="2"/>
  <c r="V311" i="2"/>
  <c r="T840" i="2"/>
  <c r="T647" i="2"/>
  <c r="T220" i="2"/>
  <c r="T1140" i="2"/>
  <c r="V201" i="2"/>
  <c r="U393" i="2"/>
  <c r="T503" i="2"/>
  <c r="T207" i="2"/>
  <c r="U288" i="2"/>
  <c r="U777" i="2"/>
  <c r="U142" i="2"/>
  <c r="U693" i="2"/>
  <c r="U1081" i="2"/>
  <c r="T804" i="2"/>
  <c r="U1257" i="2"/>
  <c r="U678" i="2"/>
  <c r="U1100" i="2"/>
  <c r="T1107" i="2"/>
  <c r="U824" i="2"/>
  <c r="T1365" i="2"/>
  <c r="T935" i="2"/>
  <c r="U1060" i="2"/>
  <c r="T636" i="2"/>
  <c r="T589" i="2"/>
  <c r="U1075" i="2"/>
  <c r="U1168" i="2"/>
  <c r="U585" i="2"/>
  <c r="U1059" i="2"/>
  <c r="V487" i="2"/>
  <c r="V1206" i="2"/>
  <c r="V186" i="2"/>
  <c r="T718" i="2"/>
  <c r="U1112" i="2"/>
  <c r="T1221" i="2"/>
  <c r="V730" i="2"/>
  <c r="U313" i="2"/>
  <c r="U674" i="2"/>
  <c r="U1044" i="2"/>
  <c r="T1301" i="2"/>
  <c r="U496" i="2"/>
  <c r="U943" i="2"/>
  <c r="T630" i="2"/>
  <c r="T78" i="2"/>
  <c r="U1155" i="2"/>
  <c r="V1232" i="2"/>
  <c r="U760" i="2"/>
  <c r="U387" i="2"/>
  <c r="T598" i="2"/>
  <c r="U863" i="2"/>
  <c r="U207" i="2"/>
  <c r="T538" i="2"/>
  <c r="U1132" i="2"/>
  <c r="T56" i="2"/>
  <c r="U673" i="2"/>
  <c r="U127" i="2"/>
  <c r="V794" i="2"/>
  <c r="U341" i="2"/>
  <c r="U327" i="2"/>
  <c r="U896" i="2"/>
  <c r="U65" i="2"/>
  <c r="U196" i="2"/>
  <c r="U85" i="2"/>
  <c r="T889" i="2"/>
  <c r="U780" i="2"/>
  <c r="T662" i="2"/>
  <c r="U1194" i="2"/>
  <c r="T556" i="2"/>
  <c r="T740" i="2"/>
  <c r="U770" i="2"/>
  <c r="T986" i="2"/>
  <c r="U657" i="2"/>
  <c r="T730" i="2"/>
  <c r="T650" i="2"/>
  <c r="T310" i="2"/>
  <c r="T660" i="2"/>
  <c r="T585" i="2"/>
  <c r="V206" i="2"/>
  <c r="U962" i="2"/>
  <c r="T211" i="2"/>
  <c r="T975" i="2"/>
  <c r="V371" i="2"/>
  <c r="T226" i="2"/>
  <c r="T141" i="2"/>
  <c r="T666" i="2"/>
  <c r="U1241" i="2"/>
  <c r="U457" i="2"/>
  <c r="U1254" i="2"/>
  <c r="V594" i="2"/>
  <c r="U1214" i="2"/>
  <c r="U599" i="2"/>
  <c r="T49" i="2"/>
  <c r="U443" i="2"/>
  <c r="T761" i="2"/>
  <c r="U1138" i="2"/>
  <c r="U267" i="2"/>
  <c r="U843" i="2"/>
  <c r="T316" i="2"/>
  <c r="V136" i="2"/>
  <c r="T29" i="2"/>
  <c r="U992" i="2"/>
  <c r="T1205" i="2"/>
  <c r="T1255" i="2"/>
  <c r="U907" i="2"/>
  <c r="T921" i="2"/>
  <c r="V965" i="2"/>
  <c r="T1047" i="2"/>
  <c r="V621" i="2"/>
  <c r="T1177" i="2"/>
  <c r="U132" i="2"/>
  <c r="U392" i="2"/>
  <c r="U1170" i="2"/>
  <c r="T1314" i="2"/>
  <c r="U705" i="2"/>
  <c r="T378" i="2"/>
  <c r="U429" i="2"/>
  <c r="V967" i="2"/>
  <c r="U1023" i="2"/>
  <c r="U179" i="2"/>
  <c r="U1097" i="2"/>
  <c r="U1091" i="2"/>
  <c r="U1286" i="2"/>
  <c r="U419" i="2"/>
  <c r="T812" i="2"/>
  <c r="U147" i="2"/>
  <c r="U309" i="2"/>
  <c r="U1372" i="2"/>
  <c r="V710" i="2"/>
  <c r="T167" i="2"/>
  <c r="U983" i="2"/>
  <c r="U1375" i="2"/>
  <c r="T163" i="2"/>
  <c r="T676" i="2"/>
  <c r="U411" i="2"/>
  <c r="T231" i="2"/>
  <c r="T710" i="2"/>
  <c r="U803" i="2"/>
  <c r="U114" i="2"/>
  <c r="U887" i="2"/>
  <c r="T701" i="2"/>
  <c r="V857" i="2"/>
  <c r="U964" i="2"/>
  <c r="U361" i="2"/>
  <c r="U1109" i="2"/>
  <c r="V944" i="2"/>
  <c r="T321" i="2"/>
  <c r="U505" i="2"/>
  <c r="U821" i="2"/>
  <c r="U424" i="2"/>
  <c r="T853" i="2"/>
  <c r="V647" i="2"/>
  <c r="T713" i="2"/>
  <c r="T164" i="2"/>
  <c r="V584" i="2"/>
  <c r="U3" i="2"/>
  <c r="V251" i="2"/>
  <c r="T927" i="2"/>
  <c r="U1007" i="2"/>
  <c r="U266" i="2"/>
  <c r="T1360" i="2"/>
  <c r="T222" i="2"/>
  <c r="U1294" i="2"/>
  <c r="T447" i="2"/>
  <c r="T790" i="2"/>
  <c r="T22" i="2"/>
  <c r="V248" i="2"/>
  <c r="U1336" i="2"/>
  <c r="U294" i="2"/>
  <c r="U40" i="2"/>
  <c r="T1166" i="2"/>
  <c r="T279" i="2"/>
  <c r="T1130" i="2"/>
  <c r="U299" i="2"/>
  <c r="T487" i="2"/>
  <c r="T909" i="2"/>
  <c r="T93" i="2"/>
  <c r="T888" i="2"/>
  <c r="T1046" i="2"/>
  <c r="T982" i="2"/>
  <c r="U185" i="2"/>
  <c r="V128" i="2"/>
  <c r="U1121" i="2"/>
  <c r="T1296" i="2"/>
  <c r="T460" i="2"/>
  <c r="V718" i="2"/>
  <c r="T486" i="2"/>
  <c r="U709" i="2"/>
  <c r="T373" i="2"/>
  <c r="T192" i="2"/>
  <c r="T148" i="2"/>
  <c r="V220" i="2"/>
  <c r="U1126" i="2"/>
  <c r="V919" i="2"/>
  <c r="T693" i="2"/>
  <c r="T1111" i="2"/>
  <c r="T213" i="2"/>
  <c r="T696" i="2"/>
  <c r="V135" i="2"/>
  <c r="U1016" i="2"/>
  <c r="U1159" i="2"/>
  <c r="V99" i="2"/>
  <c r="T1064" i="2"/>
  <c r="T1172" i="2"/>
  <c r="U121" i="2"/>
  <c r="T191" i="2"/>
  <c r="T401" i="2"/>
  <c r="T426" i="2"/>
  <c r="T75" i="2"/>
  <c r="T389" i="2"/>
  <c r="U242" i="2"/>
  <c r="T841" i="2"/>
  <c r="U635" i="2"/>
  <c r="T1332" i="2"/>
  <c r="T619" i="2"/>
  <c r="U710" i="2"/>
  <c r="T1167" i="2"/>
  <c r="U1340" i="2"/>
  <c r="U289" i="2"/>
  <c r="U1206" i="2"/>
  <c r="T1173" i="2"/>
  <c r="U559" i="2"/>
  <c r="T601" i="2"/>
  <c r="T579" i="2"/>
  <c r="U605" i="2"/>
  <c r="T618" i="2"/>
  <c r="U368" i="2"/>
  <c r="T769" i="2"/>
  <c r="U115" i="2"/>
  <c r="T623" i="2"/>
  <c r="U610" i="2"/>
  <c r="U1174" i="2"/>
  <c r="U756" i="2"/>
  <c r="T498" i="2"/>
  <c r="T437" i="2"/>
  <c r="T133" i="2"/>
  <c r="T134" i="2"/>
  <c r="U1066" i="2"/>
  <c r="U84" i="2"/>
  <c r="U178" i="2"/>
  <c r="U319" i="2"/>
  <c r="T537" i="2"/>
  <c r="U168" i="2"/>
  <c r="T140" i="2"/>
  <c r="T874" i="2"/>
  <c r="T917" i="2"/>
  <c r="T867" i="2"/>
  <c r="T719" i="2"/>
  <c r="C10" i="5"/>
  <c r="T250" i="2"/>
  <c r="T1185" i="2"/>
  <c r="V552" i="2"/>
  <c r="V549" i="2"/>
  <c r="V216" i="2"/>
  <c r="T298" i="2"/>
  <c r="T945" i="2"/>
  <c r="T1378" i="2"/>
  <c r="T1234" i="2"/>
  <c r="U1164" i="2"/>
  <c r="T826" i="2"/>
  <c r="U959" i="2"/>
  <c r="U425" i="2"/>
  <c r="T1069" i="2"/>
  <c r="T557" i="2"/>
  <c r="T551" i="2"/>
  <c r="V677" i="2"/>
  <c r="T352" i="2"/>
  <c r="U1232" i="2"/>
  <c r="T960" i="2"/>
  <c r="U1239" i="2"/>
  <c r="V539" i="2"/>
  <c r="T911" i="2"/>
  <c r="U823" i="2"/>
  <c r="T214" i="2"/>
  <c r="T1146" i="2"/>
  <c r="U111" i="2"/>
  <c r="V111" i="2"/>
  <c r="T1364" i="2"/>
  <c r="U1261" i="2"/>
  <c r="T548" i="2"/>
  <c r="U543" i="2"/>
  <c r="T778" i="2"/>
  <c r="V916" i="2"/>
  <c r="T1137" i="2"/>
  <c r="T335" i="2"/>
  <c r="T1308" i="2"/>
  <c r="T600" i="2"/>
  <c r="U380" i="2"/>
  <c r="T399" i="2"/>
  <c r="U1039" i="2"/>
  <c r="U1199" i="2"/>
  <c r="V839" i="2"/>
  <c r="T260" i="2"/>
  <c r="T1127" i="2"/>
  <c r="U817" i="2"/>
  <c r="U117" i="2"/>
  <c r="U1119" i="2"/>
  <c r="U417" i="2"/>
  <c r="T522" i="2"/>
  <c r="U15" i="2"/>
  <c r="T416" i="2"/>
  <c r="T1021" i="2"/>
  <c r="T678" i="2"/>
  <c r="U861" i="2"/>
  <c r="U957" i="2"/>
  <c r="T667" i="2"/>
  <c r="U774" i="2"/>
  <c r="T1034" i="2"/>
  <c r="T806" i="2"/>
  <c r="U1000" i="2"/>
  <c r="U442" i="2"/>
  <c r="U1373" i="2"/>
  <c r="U656" i="2"/>
  <c r="T328" i="2"/>
  <c r="U56" i="2"/>
  <c r="T758" i="2"/>
  <c r="U274" i="2"/>
  <c r="U1253" i="2"/>
  <c r="U1050" i="2"/>
  <c r="U664" i="2"/>
  <c r="U47" i="2"/>
  <c r="T1198" i="2"/>
  <c r="U781" i="2"/>
  <c r="T642" i="2"/>
  <c r="V1194" i="2"/>
  <c r="U1165" i="2"/>
  <c r="U1010" i="2"/>
  <c r="U597" i="2"/>
  <c r="T663" i="2"/>
  <c r="T818" i="2"/>
  <c r="U881" i="2"/>
  <c r="U1113" i="2"/>
  <c r="U792" i="2"/>
  <c r="U277" i="2"/>
  <c r="U720" i="2"/>
  <c r="U510" i="2"/>
  <c r="T739" i="2"/>
  <c r="T604" i="2"/>
  <c r="V899" i="2"/>
  <c r="T1012" i="2"/>
  <c r="T1232" i="2"/>
  <c r="U759" i="2"/>
  <c r="V624" i="2"/>
  <c r="U686" i="2"/>
  <c r="U611" i="2"/>
  <c r="U924" i="2"/>
  <c r="T1157" i="2"/>
  <c r="T1350" i="2"/>
  <c r="U1008" i="2"/>
  <c r="V423" i="2"/>
  <c r="U423" i="2"/>
  <c r="U1348" i="2"/>
  <c r="U1250" i="2"/>
  <c r="U1220" i="2"/>
  <c r="U1341" i="2"/>
  <c r="T1124" i="2"/>
  <c r="T582" i="2"/>
  <c r="U1285" i="2"/>
  <c r="U208" i="2"/>
  <c r="T655" i="2"/>
  <c r="T379" i="2"/>
  <c r="U573" i="2"/>
  <c r="U1004" i="2"/>
  <c r="U489" i="2"/>
  <c r="V611" i="2"/>
  <c r="U830" i="2"/>
  <c r="V578" i="2"/>
  <c r="T1100" i="2"/>
  <c r="T420" i="2"/>
  <c r="U1347" i="2"/>
  <c r="T886" i="2"/>
  <c r="V623" i="2"/>
  <c r="U697" i="2"/>
  <c r="U922" i="2"/>
  <c r="U1025" i="2"/>
  <c r="T1272" i="2"/>
  <c r="U376" i="2"/>
  <c r="U659" i="2"/>
  <c r="U986" i="2"/>
  <c r="U692" i="2"/>
  <c r="V628" i="2"/>
  <c r="T723" i="2"/>
  <c r="T549" i="2"/>
  <c r="U592" i="2"/>
  <c r="U806" i="2"/>
  <c r="T920" i="2"/>
  <c r="T396" i="2"/>
  <c r="V609" i="2"/>
  <c r="T609" i="2"/>
  <c r="U146" i="2"/>
  <c r="T1357" i="2"/>
  <c r="T238" i="2"/>
  <c r="U1035" i="2"/>
  <c r="U448" i="2"/>
  <c r="U1264" i="2"/>
  <c r="T1152" i="2"/>
  <c r="T539" i="2"/>
  <c r="T68" i="2"/>
  <c r="U691" i="2"/>
  <c r="T48" i="2"/>
  <c r="V805" i="2"/>
  <c r="T805" i="2"/>
  <c r="T221" i="2"/>
  <c r="T1246" i="2"/>
  <c r="U1147" i="2"/>
  <c r="T767" i="2"/>
  <c r="T1313" i="2"/>
  <c r="U576" i="2"/>
  <c r="T405" i="2"/>
  <c r="U620" i="2"/>
  <c r="T983" i="2"/>
  <c r="T1375" i="2"/>
  <c r="U306" i="2"/>
  <c r="U265" i="2"/>
  <c r="C18" i="5"/>
  <c r="T365" i="2"/>
  <c r="T913" i="2"/>
  <c r="U583" i="2"/>
  <c r="U141" i="2"/>
  <c r="T862" i="2"/>
  <c r="U935" i="2"/>
  <c r="T1355" i="2"/>
  <c r="U487" i="2"/>
  <c r="V593" i="2"/>
  <c r="T1123" i="2"/>
  <c r="V651" i="2"/>
  <c r="T1294" i="2"/>
  <c r="V1374" i="2"/>
  <c r="U224" i="2"/>
  <c r="U494" i="2"/>
  <c r="U647" i="2"/>
  <c r="V1355" i="2"/>
  <c r="T1033" i="2"/>
  <c r="U1162" i="2"/>
  <c r="T682" i="2"/>
  <c r="V77" i="2"/>
  <c r="V142" i="2"/>
  <c r="T259" i="2"/>
  <c r="U976" i="2"/>
  <c r="V693" i="2"/>
  <c r="T1305" i="2"/>
  <c r="V1081" i="2"/>
  <c r="V293" i="2"/>
  <c r="V433" i="2"/>
  <c r="T490" i="2"/>
  <c r="V1257" i="2"/>
  <c r="T1090" i="2"/>
  <c r="T119" i="2"/>
  <c r="T1306" i="2"/>
  <c r="T1020" i="2"/>
  <c r="U435" i="2"/>
  <c r="T229" i="2"/>
  <c r="U471" i="2"/>
  <c r="T143" i="2"/>
  <c r="T744" i="2"/>
  <c r="V478" i="2"/>
  <c r="U439" i="2"/>
  <c r="U37" i="2"/>
  <c r="U860" i="2"/>
  <c r="U1183" i="2"/>
  <c r="T572" i="2"/>
  <c r="T905" i="2"/>
  <c r="T83" i="2"/>
  <c r="D18" i="5"/>
  <c r="D23" i="5" s="1"/>
  <c r="U577" i="2"/>
  <c r="U1151" i="2"/>
  <c r="T736" i="2"/>
  <c r="T731" i="2"/>
  <c r="U725" i="2"/>
  <c r="U1352" i="2"/>
  <c r="T775" i="2"/>
  <c r="U337" i="2"/>
  <c r="U955" i="2"/>
  <c r="T307" i="2"/>
  <c r="V429" i="2"/>
  <c r="U285" i="2"/>
  <c r="T1376" i="2"/>
  <c r="U137" i="2"/>
  <c r="T1010" i="2"/>
  <c r="U205" i="2"/>
  <c r="T1096" i="2"/>
  <c r="U199" i="2"/>
  <c r="T525" i="2"/>
  <c r="U836" i="2"/>
  <c r="V964" i="2"/>
  <c r="T404" i="2"/>
  <c r="T552" i="2"/>
  <c r="U456" i="2"/>
  <c r="T1076" i="2"/>
  <c r="T798" i="2"/>
  <c r="U967" i="2"/>
  <c r="U1095" i="2"/>
  <c r="U1116" i="2"/>
  <c r="T1142" i="2"/>
  <c r="U470" i="2"/>
  <c r="T746" i="2"/>
  <c r="T851" i="2"/>
  <c r="V153" i="2"/>
  <c r="U153" i="2"/>
  <c r="T1317" i="2"/>
  <c r="T395" i="2"/>
  <c r="T329" i="2"/>
  <c r="T895" i="2"/>
  <c r="V1008" i="2"/>
  <c r="U64" i="2"/>
  <c r="T444" i="2"/>
  <c r="U293" i="2"/>
  <c r="U135" i="2"/>
  <c r="T466" i="2"/>
  <c r="C17" i="5"/>
  <c r="C23" i="5" s="1"/>
  <c r="U873" i="2"/>
  <c r="T1300" i="2"/>
  <c r="T1008" i="2"/>
  <c r="U500" i="2"/>
  <c r="T641" i="2"/>
  <c r="U1274" i="2"/>
  <c r="T317" i="2"/>
  <c r="U644" i="2"/>
  <c r="T62" i="2"/>
  <c r="U110" i="2"/>
  <c r="T209" i="2"/>
  <c r="U1282" i="2"/>
  <c r="T928" i="2"/>
  <c r="T284" i="2"/>
  <c r="V531" i="2"/>
  <c r="U211" i="2"/>
  <c r="U932" i="2"/>
  <c r="V846" i="2"/>
  <c r="U1003" i="2"/>
  <c r="V665" i="2"/>
  <c r="U1071" i="2"/>
  <c r="T1043" i="2"/>
  <c r="T704" i="2"/>
  <c r="T244" i="2"/>
  <c r="U16" i="2"/>
  <c r="U549" i="2"/>
  <c r="U216" i="2"/>
  <c r="U613" i="2"/>
  <c r="U894" i="2"/>
  <c r="T1366" i="2"/>
  <c r="U841" i="2"/>
  <c r="T1053" i="2"/>
  <c r="T189" i="2"/>
  <c r="T461" i="2"/>
  <c r="U980" i="2"/>
  <c r="U483" i="2"/>
  <c r="U60" i="2"/>
  <c r="C16" i="5"/>
  <c r="T665" i="2"/>
  <c r="V1294" i="2"/>
  <c r="U916" i="2"/>
  <c r="U330" i="2"/>
  <c r="U857" i="2"/>
  <c r="T673" i="2"/>
  <c r="T477" i="2"/>
  <c r="T249" i="2"/>
  <c r="V606" i="2"/>
  <c r="T948" i="2"/>
  <c r="T755" i="2"/>
  <c r="V598" i="2"/>
  <c r="V867" i="2"/>
  <c r="V1062" i="2"/>
  <c r="T1171" i="2"/>
  <c r="U989" i="2"/>
  <c r="T509" i="2"/>
  <c r="T1070" i="2"/>
  <c r="U936" i="2"/>
  <c r="T615" i="2"/>
  <c r="U654" i="2"/>
  <c r="U586" i="2"/>
  <c r="T338" i="2"/>
  <c r="U707" i="2"/>
  <c r="U201" i="2"/>
  <c r="U366" i="2"/>
  <c r="T595" i="2"/>
  <c r="U386" i="2"/>
  <c r="T225" i="2"/>
  <c r="D10" i="5"/>
  <c r="V902" i="2"/>
  <c r="U902" i="2"/>
  <c r="U385" i="2"/>
  <c r="U730" i="2"/>
  <c r="C15" i="5"/>
  <c r="C20" i="5"/>
  <c r="T241" i="2"/>
  <c r="U1098" i="2"/>
  <c r="T80" i="2"/>
  <c r="T606" i="2"/>
  <c r="T700" i="2"/>
  <c r="T394" i="2"/>
  <c r="T1289" i="2"/>
  <c r="T1256" i="2"/>
  <c r="T109" i="2"/>
  <c r="U621" i="2"/>
  <c r="T237" i="2"/>
  <c r="U796" i="2"/>
  <c r="T686" i="2"/>
  <c r="T947" i="2"/>
  <c r="U1335" i="2"/>
  <c r="T363" i="2"/>
  <c r="T1358" i="2"/>
  <c r="U624" i="2"/>
  <c r="V686" i="2"/>
  <c r="T1099" i="2"/>
  <c r="U300" i="2"/>
  <c r="T627" i="2"/>
  <c r="T708" i="2"/>
  <c r="U598" i="2"/>
  <c r="T44" i="2"/>
  <c r="U918" i="2"/>
  <c r="U1279" i="2"/>
  <c r="T1017" i="2"/>
  <c r="U995" i="2"/>
  <c r="T58" i="2"/>
  <c r="V842" i="2"/>
  <c r="U1128" i="2"/>
  <c r="U1143" i="2"/>
  <c r="T149" i="2"/>
  <c r="U72" i="2"/>
  <c r="T403" i="2"/>
  <c r="U695" i="2"/>
  <c r="T838" i="2"/>
  <c r="U996" i="2"/>
  <c r="T593" i="2"/>
  <c r="U835" i="2"/>
  <c r="T390" i="2"/>
  <c r="U367" i="2"/>
  <c r="T1078" i="2"/>
  <c r="T1086" i="2"/>
  <c r="U276" i="2"/>
  <c r="U1108" i="2"/>
  <c r="T870" i="2"/>
  <c r="V918" i="2"/>
  <c r="V1173" i="2"/>
  <c r="V1279" i="2"/>
  <c r="U467" i="2"/>
  <c r="U125" i="2"/>
  <c r="T427" i="2"/>
  <c r="U968" i="2"/>
  <c r="T626" i="2"/>
  <c r="T33" i="2"/>
  <c r="T519" i="2"/>
  <c r="T832" i="2"/>
  <c r="T185" i="2"/>
  <c r="U1201" i="2"/>
  <c r="T1049" i="2"/>
  <c r="U469" i="2"/>
  <c r="T372" i="2"/>
  <c r="T216" i="2"/>
  <c r="U998" i="2"/>
  <c r="V656" i="2"/>
  <c r="V600" i="2"/>
  <c r="U771" i="2"/>
  <c r="V763" i="2"/>
  <c r="U928" i="2"/>
  <c r="V1010" i="2"/>
  <c r="U1173" i="2"/>
  <c r="V1082" i="2"/>
  <c r="U1002" i="2"/>
  <c r="V73" i="2"/>
  <c r="U1280" i="2"/>
  <c r="U837" i="2"/>
  <c r="U738" i="2"/>
  <c r="T118" i="2"/>
  <c r="U658" i="2"/>
  <c r="T1353" i="2"/>
  <c r="U138" i="2"/>
  <c r="U711" i="2"/>
  <c r="U233" i="2"/>
  <c r="T90" i="2"/>
  <c r="U833" i="2"/>
  <c r="T981" i="2"/>
  <c r="U536" i="2"/>
  <c r="D15" i="5"/>
  <c r="C13" i="5"/>
  <c r="U311" i="2"/>
  <c r="U1315" i="2"/>
  <c r="T855" i="2"/>
  <c r="U1223" i="2"/>
  <c r="T82" i="2"/>
  <c r="V928" i="2"/>
  <c r="T1189" i="2"/>
  <c r="V460" i="2"/>
  <c r="U74" i="2"/>
  <c r="T1176" i="2"/>
  <c r="T789" i="2"/>
  <c r="U524" i="2"/>
  <c r="T616" i="2"/>
  <c r="T1028" i="2"/>
  <c r="U43" i="2"/>
  <c r="T1291" i="2"/>
  <c r="T156" i="2"/>
  <c r="U36" i="2"/>
  <c r="T340" i="2"/>
  <c r="T608" i="2"/>
  <c r="U878" i="2"/>
  <c r="T899" i="2"/>
  <c r="T474" i="2"/>
  <c r="T37" i="2"/>
  <c r="T1322" i="2"/>
  <c r="T553" i="2"/>
  <c r="U672" i="2"/>
  <c r="U683" i="2"/>
  <c r="U236" i="2"/>
  <c r="V370" i="2"/>
  <c r="U362" i="2"/>
  <c r="U499" i="2"/>
  <c r="U377" i="2"/>
  <c r="T633" i="2"/>
  <c r="V207" i="2"/>
  <c r="T301" i="2"/>
  <c r="V4" i="2"/>
  <c r="T748" i="2"/>
  <c r="U76" i="2"/>
  <c r="T215" i="2"/>
  <c r="U160" i="2"/>
  <c r="T278" i="2"/>
  <c r="T752" i="2"/>
  <c r="U889" i="2"/>
  <c r="T766" i="2"/>
  <c r="T985" i="2"/>
  <c r="T684" i="2"/>
  <c r="T651" i="2"/>
  <c r="U108" i="2"/>
  <c r="U1212" i="2"/>
  <c r="T478" i="2"/>
  <c r="U370" i="2"/>
  <c r="U302" i="2"/>
  <c r="T763" i="2"/>
  <c r="U1141" i="2"/>
  <c r="T1154" i="2"/>
  <c r="U42" i="2"/>
  <c r="U814" i="2"/>
  <c r="U99" i="2"/>
  <c r="U1219" i="2"/>
  <c r="U479" i="2"/>
  <c r="T1048" i="2"/>
  <c r="T273" i="2"/>
  <c r="U726" i="2"/>
  <c r="U619" i="2"/>
  <c r="U897" i="2"/>
  <c r="U909" i="2"/>
  <c r="V886" i="2"/>
  <c r="V76" i="2"/>
  <c r="U1207" i="2"/>
  <c r="U102" i="2"/>
  <c r="U212" i="2"/>
  <c r="U39" i="2"/>
  <c r="T257" i="2"/>
  <c r="V18" i="2"/>
  <c r="T963" i="2"/>
  <c r="U136" i="2"/>
  <c r="T729" i="2"/>
  <c r="P1382" i="2"/>
  <c r="V581" i="2"/>
  <c r="U261" i="2"/>
  <c r="T566" i="2"/>
  <c r="V355" i="2"/>
  <c r="V980" i="2"/>
  <c r="V302" i="2"/>
  <c r="V532" i="2"/>
  <c r="U1316" i="2"/>
  <c r="V619" i="2"/>
  <c r="V897" i="2"/>
  <c r="V1078" i="2"/>
  <c r="V909" i="2"/>
  <c r="V940" i="2"/>
  <c r="V491" i="2"/>
  <c r="U163" i="2"/>
  <c r="U551" i="2"/>
  <c r="U297" i="2"/>
  <c r="T63" i="2"/>
  <c r="U1354" i="2"/>
  <c r="U428" i="2"/>
  <c r="U541" i="2"/>
  <c r="D14" i="5"/>
  <c r="T1058" i="2"/>
  <c r="C14" i="5"/>
  <c r="V233" i="2"/>
  <c r="T233" i="2"/>
  <c r="U590" i="2"/>
  <c r="T677" i="2"/>
  <c r="U899" i="2"/>
  <c r="U45" i="2"/>
  <c r="T454" i="2"/>
  <c r="U464" i="2"/>
  <c r="V1336" i="2"/>
  <c r="U1073" i="2"/>
  <c r="V1143" i="2"/>
  <c r="U123" i="2"/>
  <c r="V806" i="2"/>
  <c r="T287" i="2"/>
  <c r="U491" i="2"/>
  <c r="U1092" i="2"/>
  <c r="T648" i="2"/>
  <c r="T339" i="2"/>
  <c r="U978" i="2"/>
  <c r="T1063" i="2"/>
  <c r="T1080" i="2"/>
  <c r="U1278" i="2"/>
  <c r="U574" i="2"/>
  <c r="T631" i="2"/>
  <c r="U1077" i="2"/>
  <c r="T1144" i="2"/>
  <c r="U1213" i="2"/>
  <c r="U1026" i="2"/>
  <c r="T355" i="2"/>
  <c r="D16" i="5"/>
  <c r="V889" i="2"/>
  <c r="D11" i="5"/>
  <c r="C11" i="5"/>
  <c r="V450" i="2"/>
  <c r="U450" i="2"/>
  <c r="T77" i="2"/>
  <c r="U1103" i="2"/>
  <c r="T52" i="2"/>
  <c r="T565" i="2"/>
  <c r="T964" i="2"/>
  <c r="U234" i="2"/>
  <c r="T484" i="2"/>
  <c r="U528" i="2"/>
  <c r="U357" i="2"/>
  <c r="U1057" i="2"/>
  <c r="V131" i="2"/>
  <c r="T634" i="2"/>
  <c r="U1326" i="2"/>
  <c r="T165" i="2"/>
  <c r="U213" i="2"/>
  <c r="T1329" i="2"/>
  <c r="U956" i="2"/>
  <c r="T915" i="2"/>
  <c r="V38" i="2"/>
  <c r="U412" i="2"/>
  <c r="V353" i="2"/>
  <c r="U687" i="2"/>
  <c r="T1178" i="2"/>
  <c r="U1236" i="2"/>
  <c r="U938" i="2"/>
  <c r="U1158" i="2"/>
  <c r="T897" i="2"/>
  <c r="U1040" i="2"/>
  <c r="V309" i="2"/>
  <c r="U415" i="2"/>
  <c r="T725" i="2"/>
  <c r="V363" i="2"/>
  <c r="U518" i="2"/>
  <c r="U473" i="2"/>
  <c r="T1081" i="2"/>
  <c r="T482" i="2"/>
  <c r="T318" i="2"/>
  <c r="T993" i="2"/>
  <c r="V691" i="2"/>
  <c r="U1262" i="2"/>
  <c r="U556" i="2"/>
  <c r="V1047" i="2"/>
  <c r="T120" i="2"/>
  <c r="T1288" i="2"/>
  <c r="T1215" i="2"/>
  <c r="U101" i="2"/>
  <c r="T1325" i="2"/>
  <c r="T824" i="2"/>
  <c r="T95" i="2"/>
  <c r="U1303" i="2"/>
  <c r="U1339" i="2"/>
  <c r="T901" i="2"/>
  <c r="T34" i="2"/>
  <c r="T1327" i="2"/>
  <c r="U1230" i="2"/>
  <c r="U1030" i="2"/>
  <c r="U1367" i="2"/>
  <c r="T1145" i="2"/>
  <c r="U879" i="2"/>
  <c r="T876" i="2"/>
  <c r="T1055" i="2"/>
  <c r="U159" i="2"/>
  <c r="U1150" i="2"/>
  <c r="V213" i="2"/>
  <c r="U593" i="2"/>
  <c r="U665" i="2"/>
  <c r="U96" i="2"/>
  <c r="U1374" i="2"/>
  <c r="V551" i="2"/>
  <c r="U231" i="2"/>
  <c r="T794" i="2"/>
  <c r="U961" i="2"/>
  <c r="V565" i="2"/>
  <c r="U332" i="2"/>
  <c r="U950" i="2"/>
  <c r="T1202" i="2"/>
  <c r="U1308" i="2"/>
  <c r="V1262" i="2"/>
  <c r="V556" i="2"/>
  <c r="U331" i="2"/>
  <c r="T612" i="2"/>
  <c r="T116" i="2"/>
  <c r="T21" i="2"/>
  <c r="U465" i="2"/>
  <c r="T53" i="2"/>
  <c r="U131" i="2"/>
  <c r="T1222" i="2"/>
  <c r="T1290" i="2"/>
  <c r="U1333" i="2"/>
  <c r="U880" i="2"/>
  <c r="U151" i="2"/>
  <c r="C22" i="5"/>
  <c r="D21" i="5"/>
  <c r="D20" i="5"/>
  <c r="D19" i="5"/>
  <c r="C12" i="5"/>
  <c r="C19" i="5"/>
  <c r="C21" i="5"/>
  <c r="V177" i="2" l="1"/>
  <c r="T177" i="2"/>
  <c r="AD1256" i="2"/>
  <c r="AE1256" i="2"/>
  <c r="AD297" i="2"/>
  <c r="AE297" i="2"/>
  <c r="V712" i="2"/>
  <c r="T712" i="2"/>
  <c r="AE563" i="2"/>
  <c r="AD563" i="2"/>
  <c r="U1209" i="2"/>
  <c r="U86" i="2"/>
  <c r="AE450" i="2"/>
  <c r="AD607" i="2"/>
  <c r="T144" i="2"/>
  <c r="V144" i="2"/>
  <c r="T681" i="2"/>
  <c r="U591" i="2"/>
  <c r="T900" i="2"/>
  <c r="U356" i="2"/>
  <c r="AE528" i="2"/>
  <c r="AE1222" i="2"/>
  <c r="AE585" i="2"/>
  <c r="AE458" i="2"/>
  <c r="AD941" i="2"/>
  <c r="AE1030" i="2"/>
  <c r="AD1064" i="2"/>
  <c r="AD581" i="2"/>
  <c r="AE242" i="2"/>
  <c r="AD1069" i="2"/>
  <c r="V640" i="2"/>
  <c r="AD1108" i="2"/>
  <c r="AE1108" i="2"/>
  <c r="AD1332" i="2"/>
  <c r="AE1332" i="2"/>
  <c r="V848" i="2"/>
  <c r="U848" i="2"/>
  <c r="V139" i="2"/>
  <c r="AD402" i="2"/>
  <c r="AE402" i="2"/>
  <c r="V270" i="2"/>
  <c r="U270" i="2"/>
  <c r="V996" i="2"/>
  <c r="T773" i="2"/>
  <c r="V773" i="2"/>
  <c r="AE225" i="2"/>
  <c r="AD225" i="2"/>
  <c r="V885" i="2"/>
  <c r="T885" i="2"/>
  <c r="AD232" i="2"/>
  <c r="AE232" i="2"/>
  <c r="AD771" i="2"/>
  <c r="AE771" i="2"/>
  <c r="U183" i="2"/>
  <c r="AD918" i="2"/>
  <c r="AE918" i="2"/>
  <c r="AE1013" i="2"/>
  <c r="AD1013" i="2"/>
  <c r="T980" i="2"/>
  <c r="V477" i="2"/>
  <c r="U477" i="2"/>
  <c r="AE180" i="2"/>
  <c r="AD180" i="2"/>
  <c r="AD726" i="2"/>
  <c r="AE726" i="2"/>
  <c r="V700" i="2"/>
  <c r="U700" i="2"/>
  <c r="U62" i="2"/>
  <c r="V62" i="2"/>
  <c r="AD83" i="2"/>
  <c r="AE83" i="2"/>
  <c r="T808" i="2"/>
  <c r="V808" i="2"/>
  <c r="V470" i="2"/>
  <c r="T1089" i="2"/>
  <c r="V492" i="2"/>
  <c r="T492" i="2"/>
  <c r="AD1039" i="2"/>
  <c r="AE1039" i="2"/>
  <c r="AE1278" i="2"/>
  <c r="AD1278" i="2"/>
  <c r="U184" i="2"/>
  <c r="V184" i="2"/>
  <c r="AD295" i="2"/>
  <c r="AE295" i="2"/>
  <c r="V742" i="2"/>
  <c r="T742" i="2"/>
  <c r="V1302" i="2"/>
  <c r="U1302" i="2"/>
  <c r="V290" i="2"/>
  <c r="U290" i="2"/>
  <c r="U133" i="2"/>
  <c r="V133" i="2"/>
  <c r="AE1307" i="2"/>
  <c r="AD1307" i="2"/>
  <c r="AE1045" i="2"/>
  <c r="AD1045" i="2"/>
  <c r="U338" i="2"/>
  <c r="V338" i="2"/>
  <c r="U1171" i="2"/>
  <c r="V1171" i="2"/>
  <c r="U748" i="2"/>
  <c r="V748" i="2"/>
  <c r="U1216" i="2"/>
  <c r="V1216" i="2"/>
  <c r="V1328" i="2"/>
  <c r="U895" i="2"/>
  <c r="AD729" i="2"/>
  <c r="AE729" i="2"/>
  <c r="AD261" i="2"/>
  <c r="AE261" i="2"/>
  <c r="T1295" i="2"/>
  <c r="V1295" i="2"/>
  <c r="AD804" i="2"/>
  <c r="AE804" i="2"/>
  <c r="V1094" i="2"/>
  <c r="U1094" i="2"/>
  <c r="V528" i="2"/>
  <c r="U904" i="2"/>
  <c r="U582" i="2"/>
  <c r="T282" i="2"/>
  <c r="T970" i="2"/>
  <c r="U129" i="2"/>
  <c r="AE1177" i="2"/>
  <c r="AE736" i="2"/>
  <c r="AE751" i="2"/>
  <c r="AD429" i="2"/>
  <c r="AD103" i="2"/>
  <c r="AE103" i="2"/>
  <c r="AE619" i="2"/>
  <c r="AD619" i="2"/>
  <c r="AE1152" i="2"/>
  <c r="AD1152" i="2"/>
  <c r="AE1352" i="2"/>
  <c r="AD1352" i="2"/>
  <c r="AD775" i="2"/>
  <c r="AE775" i="2"/>
  <c r="AE229" i="2"/>
  <c r="AD229" i="2"/>
  <c r="AE755" i="2"/>
  <c r="AD755" i="2"/>
  <c r="U35" i="2"/>
  <c r="AD487" i="2"/>
  <c r="AE487" i="2"/>
  <c r="AE556" i="2"/>
  <c r="AD556" i="2"/>
  <c r="AE115" i="2"/>
  <c r="AD115" i="2"/>
  <c r="AE71" i="2"/>
  <c r="AD71" i="2"/>
  <c r="V508" i="2"/>
  <c r="U508" i="2"/>
  <c r="AE1279" i="2"/>
  <c r="AD1279" i="2"/>
  <c r="AE86" i="2"/>
  <c r="AD86" i="2"/>
  <c r="AD1151" i="2"/>
  <c r="AE1151" i="2"/>
  <c r="AE802" i="2"/>
  <c r="AD802" i="2"/>
  <c r="T544" i="2"/>
  <c r="T772" i="2"/>
  <c r="V772" i="2"/>
  <c r="AD1134" i="2"/>
  <c r="AE1134" i="2"/>
  <c r="AD1325" i="2"/>
  <c r="AE1325" i="2"/>
  <c r="T1311" i="2"/>
  <c r="U46" i="2"/>
  <c r="V46" i="2"/>
  <c r="V1345" i="2"/>
  <c r="U1345" i="2"/>
  <c r="AD951" i="2"/>
  <c r="AE951" i="2"/>
  <c r="U70" i="2"/>
  <c r="V939" i="2"/>
  <c r="U939" i="2"/>
  <c r="V175" i="2"/>
  <c r="T175" i="2"/>
  <c r="AD51" i="2"/>
  <c r="AE51" i="2"/>
  <c r="AD714" i="2"/>
  <c r="AE714" i="2"/>
  <c r="V850" i="2"/>
  <c r="U850" i="2"/>
  <c r="AE361" i="2"/>
  <c r="AD361" i="2"/>
  <c r="U529" i="2"/>
  <c r="V529" i="2"/>
  <c r="V275" i="2"/>
  <c r="U275" i="2"/>
  <c r="V788" i="2"/>
  <c r="U788" i="2"/>
  <c r="V699" i="2"/>
  <c r="V98" i="2"/>
  <c r="T98" i="2"/>
  <c r="V675" i="2"/>
  <c r="T675" i="2"/>
  <c r="T1183" i="2"/>
  <c r="V1183" i="2"/>
  <c r="V120" i="2"/>
  <c r="U120" i="2"/>
  <c r="U548" i="2"/>
  <c r="V548" i="2"/>
  <c r="T473" i="2"/>
  <c r="V473" i="2"/>
  <c r="V348" i="2"/>
  <c r="T348" i="2"/>
  <c r="U87" i="2"/>
  <c r="T973" i="2"/>
  <c r="V973" i="2"/>
  <c r="U1229" i="2"/>
  <c r="V1229" i="2"/>
  <c r="Z115" i="2"/>
  <c r="Z56" i="2"/>
  <c r="Z45" i="2"/>
  <c r="AE1155" i="2"/>
  <c r="AD1155" i="2"/>
  <c r="AE106" i="2"/>
  <c r="AE663" i="2"/>
  <c r="U1371" i="2"/>
  <c r="V1371" i="2"/>
  <c r="AD135" i="2"/>
  <c r="AE135" i="2"/>
  <c r="V751" i="2"/>
  <c r="U751" i="2"/>
  <c r="T764" i="2"/>
  <c r="AE728" i="2"/>
  <c r="AD728" i="2"/>
  <c r="AD152" i="2"/>
  <c r="AE152" i="2"/>
  <c r="AE687" i="2"/>
  <c r="AD687" i="2"/>
  <c r="AD1085" i="2"/>
  <c r="AE1085" i="2"/>
  <c r="U811" i="2"/>
  <c r="V811" i="2"/>
  <c r="V421" i="2"/>
  <c r="U421" i="2"/>
  <c r="AE642" i="2"/>
  <c r="AD642" i="2"/>
  <c r="V797" i="2"/>
  <c r="T797" i="2"/>
  <c r="U753" i="2"/>
  <c r="V753" i="2"/>
  <c r="V670" i="2"/>
  <c r="U670" i="2"/>
  <c r="Z641" i="2"/>
  <c r="AE1342" i="2"/>
  <c r="AD1342" i="2"/>
  <c r="V1101" i="2"/>
  <c r="U1101" i="2"/>
  <c r="V1238" i="2"/>
  <c r="U1238" i="2"/>
  <c r="AE1026" i="2"/>
  <c r="AD1026" i="2"/>
  <c r="V1347" i="2"/>
  <c r="Q1381" i="2"/>
  <c r="Q1383" i="2" s="1"/>
  <c r="AE949" i="2"/>
  <c r="AD949" i="2"/>
  <c r="U10" i="2"/>
  <c r="V10" i="2"/>
  <c r="V169" i="2"/>
  <c r="U169" i="2"/>
  <c r="AD673" i="2"/>
  <c r="AE673" i="2"/>
  <c r="V810" i="2"/>
  <c r="T810" i="2"/>
  <c r="V607" i="2"/>
  <c r="U607" i="2"/>
  <c r="U200" i="2"/>
  <c r="T190" i="2"/>
  <c r="AE202" i="2"/>
  <c r="AD202" i="2"/>
  <c r="T1312" i="2"/>
  <c r="T1361" i="2"/>
  <c r="AE658" i="2"/>
  <c r="AD658" i="2"/>
  <c r="V204" i="2"/>
  <c r="U204" i="2"/>
  <c r="V1196" i="2"/>
  <c r="U1196" i="2"/>
  <c r="AE323" i="2"/>
  <c r="AD323" i="2"/>
  <c r="U540" i="2"/>
  <c r="V540" i="2"/>
  <c r="V493" i="2"/>
  <c r="U493" i="2"/>
  <c r="AE1281" i="2"/>
  <c r="AD1281" i="2"/>
  <c r="AE660" i="2"/>
  <c r="AD660" i="2"/>
  <c r="V930" i="2"/>
  <c r="T930" i="2"/>
  <c r="U671" i="2"/>
  <c r="V671" i="2"/>
  <c r="V484" i="2"/>
  <c r="U484" i="2"/>
  <c r="T289" i="2"/>
  <c r="AE602" i="2"/>
  <c r="AD602" i="2"/>
  <c r="V400" i="2"/>
  <c r="AE547" i="2"/>
  <c r="AD547" i="2"/>
  <c r="AD269" i="2"/>
  <c r="AE269" i="2"/>
  <c r="U690" i="2"/>
  <c r="V690" i="2"/>
  <c r="V1251" i="2"/>
  <c r="T892" i="2"/>
  <c r="T624" i="2"/>
  <c r="U148" i="2"/>
  <c r="T375" i="2"/>
  <c r="V246" i="2"/>
  <c r="U246" i="2"/>
  <c r="V558" i="2"/>
  <c r="T558" i="2"/>
  <c r="AE302" i="2"/>
  <c r="AD302" i="2"/>
  <c r="U316" i="2"/>
  <c r="AD376" i="2"/>
  <c r="AE376" i="2"/>
  <c r="V123" i="2"/>
  <c r="T123" i="2"/>
  <c r="AE414" i="2"/>
  <c r="AD414" i="2"/>
  <c r="AE1078" i="2"/>
  <c r="AD1078" i="2"/>
  <c r="T2" i="2"/>
  <c r="AD169" i="2"/>
  <c r="AE169" i="2"/>
  <c r="U1038" i="2"/>
  <c r="T81" i="2"/>
  <c r="AD68" i="2"/>
  <c r="AE68" i="2"/>
  <c r="U987" i="2"/>
  <c r="T1022" i="2"/>
  <c r="T788" i="2"/>
  <c r="AE39" i="2"/>
  <c r="AD39" i="2"/>
  <c r="U1235" i="2"/>
  <c r="AE197" i="2"/>
  <c r="AD197" i="2"/>
  <c r="U1342" i="2"/>
  <c r="V1250" i="2"/>
  <c r="AD1255" i="2"/>
  <c r="AE1255" i="2"/>
  <c r="AD750" i="2"/>
  <c r="AE750" i="2"/>
  <c r="U1175" i="2"/>
  <c r="T1082" i="2"/>
  <c r="V1217" i="2"/>
  <c r="U1217" i="2"/>
  <c r="U530" i="2"/>
  <c r="V360" i="2"/>
  <c r="U360" i="2"/>
  <c r="AD181" i="2"/>
  <c r="AE181" i="2"/>
  <c r="AE909" i="2"/>
  <c r="AD909" i="2"/>
  <c r="V1006" i="2"/>
  <c r="U1006" i="2"/>
  <c r="T309" i="2"/>
  <c r="AE214" i="2"/>
  <c r="AD214" i="2"/>
  <c r="AE1337" i="2"/>
  <c r="AD1337" i="2"/>
  <c r="T873" i="2"/>
  <c r="V480" i="2"/>
  <c r="U480" i="2"/>
  <c r="U257" i="2"/>
  <c r="V257" i="2"/>
  <c r="V88" i="2"/>
  <c r="V187" i="2"/>
  <c r="U187" i="2"/>
  <c r="V324" i="2"/>
  <c r="U324" i="2"/>
  <c r="U1310" i="2"/>
  <c r="V1310" i="2"/>
  <c r="V462" i="2"/>
  <c r="T462" i="2"/>
  <c r="V232" i="2"/>
  <c r="U232" i="2"/>
  <c r="P1381" i="2"/>
  <c r="P1383" i="2" s="1"/>
  <c r="V1037" i="2"/>
  <c r="T1037" i="2"/>
  <c r="T265" i="2"/>
  <c r="V265" i="2"/>
  <c r="V511" i="2"/>
  <c r="U511" i="2"/>
  <c r="U1205" i="2"/>
  <c r="V1205" i="2"/>
  <c r="V1114" i="2"/>
  <c r="T1114" i="2"/>
  <c r="V308" i="2"/>
  <c r="Z1019" i="2"/>
  <c r="Z567" i="2"/>
  <c r="Z706" i="2"/>
  <c r="Z582" i="2"/>
  <c r="Z880" i="2"/>
  <c r="Z480" i="2"/>
  <c r="Z1038" i="2"/>
  <c r="Z1034" i="2"/>
  <c r="Z632" i="2"/>
  <c r="Z1282" i="2"/>
  <c r="Z407" i="2"/>
  <c r="Z1087" i="2"/>
  <c r="Z589" i="2"/>
  <c r="Z143" i="2"/>
  <c r="Z375" i="2"/>
  <c r="Z197" i="2"/>
  <c r="Z729" i="2"/>
  <c r="Z1297" i="2"/>
  <c r="Z391" i="2"/>
  <c r="Z1082" i="2"/>
  <c r="Z890" i="2"/>
  <c r="Z289" i="2"/>
  <c r="Z418" i="2"/>
  <c r="Z1160" i="2"/>
  <c r="Z1104" i="2"/>
  <c r="Z269" i="2"/>
  <c r="Z484" i="2"/>
  <c r="Z962" i="2"/>
  <c r="Z812" i="2"/>
  <c r="Z335" i="2"/>
  <c r="Z1204" i="2"/>
  <c r="Z668" i="2"/>
  <c r="Z991" i="2"/>
  <c r="Z657" i="2"/>
  <c r="Z457" i="2"/>
  <c r="Z685" i="2"/>
  <c r="Z996" i="2"/>
  <c r="Z1155" i="2"/>
  <c r="Z876" i="2"/>
  <c r="Z794" i="2"/>
  <c r="Z222" i="2"/>
  <c r="Z217" i="2"/>
  <c r="Z332" i="2"/>
  <c r="Z1016" i="2"/>
  <c r="Z885" i="2"/>
  <c r="Z875" i="2"/>
  <c r="Z1352" i="2"/>
  <c r="Z253" i="2"/>
  <c r="Z651" i="2"/>
  <c r="Z147" i="2"/>
  <c r="Z1096" i="2"/>
  <c r="Z272" i="2"/>
  <c r="Z254" i="2"/>
  <c r="Z865" i="2"/>
  <c r="Z487" i="2"/>
  <c r="Z667" i="2"/>
  <c r="Z129" i="2"/>
  <c r="Z781" i="2"/>
  <c r="Z146" i="2"/>
  <c r="Z477" i="2"/>
  <c r="Z697" i="2"/>
  <c r="Z1325" i="2"/>
  <c r="Z489" i="2"/>
  <c r="Z607" i="2"/>
  <c r="Z701" i="2"/>
  <c r="Z647" i="2"/>
  <c r="Z894" i="2"/>
  <c r="Z136" i="2"/>
  <c r="Z1178" i="2"/>
  <c r="Z852" i="2"/>
  <c r="Z1137" i="2"/>
  <c r="Z178" i="2"/>
  <c r="Z159" i="2"/>
  <c r="Z359" i="2"/>
  <c r="Z310" i="2"/>
  <c r="Z373" i="2"/>
  <c r="Z413" i="2"/>
  <c r="Z1043" i="2"/>
  <c r="Z587" i="2"/>
  <c r="Z813" i="2"/>
  <c r="Z1122" i="2"/>
  <c r="Z1213" i="2"/>
  <c r="Z1238" i="2"/>
  <c r="Z190" i="2"/>
  <c r="Z532" i="2"/>
  <c r="Z329" i="2"/>
  <c r="Z374" i="2"/>
  <c r="Z247" i="2"/>
  <c r="Z790" i="2"/>
  <c r="Z893" i="2"/>
  <c r="Z630" i="2"/>
  <c r="Z1175" i="2"/>
  <c r="Z199" i="2"/>
  <c r="Z1196" i="2"/>
  <c r="Z664" i="2"/>
  <c r="Z915" i="2"/>
  <c r="Z508" i="2"/>
  <c r="Z531" i="2"/>
  <c r="Z442" i="2"/>
  <c r="Z362" i="2"/>
  <c r="Z326" i="2"/>
  <c r="Z957" i="2"/>
  <c r="Z1224" i="2"/>
  <c r="Z588" i="2"/>
  <c r="Z451" i="2"/>
  <c r="Z682" i="2"/>
  <c r="Z761" i="2"/>
  <c r="Z831" i="2"/>
  <c r="Z139" i="2"/>
  <c r="Z371" i="2"/>
  <c r="Z945" i="2"/>
  <c r="Z245" i="2"/>
  <c r="Z282" i="2"/>
  <c r="Z675" i="2"/>
  <c r="Z1284" i="2"/>
  <c r="Z820" i="2"/>
  <c r="Z655" i="2"/>
  <c r="Z148" i="2"/>
  <c r="Z842" i="2"/>
  <c r="Z1299" i="2"/>
  <c r="Z514" i="2"/>
  <c r="Z825" i="2"/>
  <c r="Z1379" i="2"/>
  <c r="Z858" i="2"/>
  <c r="U883" i="2"/>
  <c r="V771" i="2"/>
  <c r="U1046" i="2"/>
  <c r="U112" i="2"/>
  <c r="T1277" i="2"/>
  <c r="U937" i="2"/>
  <c r="V27" i="2"/>
  <c r="U1034" i="2"/>
  <c r="V758" i="2"/>
  <c r="U1135" i="2"/>
  <c r="AE484" i="2"/>
  <c r="AE1132" i="2"/>
  <c r="AE893" i="2"/>
  <c r="AD508" i="2"/>
  <c r="AE808" i="2"/>
  <c r="AD554" i="2"/>
  <c r="AD773" i="2"/>
  <c r="AE420" i="2"/>
  <c r="AD600" i="2"/>
  <c r="AD1184" i="2"/>
  <c r="AE506" i="2"/>
  <c r="AE282" i="2"/>
  <c r="AE182" i="2"/>
  <c r="AD504" i="2"/>
  <c r="AD503" i="2"/>
  <c r="AE1097" i="2"/>
  <c r="AE782" i="2"/>
  <c r="AD790" i="2"/>
  <c r="AE61" i="2"/>
  <c r="AD291" i="2"/>
  <c r="AD756" i="2"/>
  <c r="AE131" i="2"/>
  <c r="AE287" i="2"/>
  <c r="AE897" i="2"/>
  <c r="AD472" i="2"/>
  <c r="U1086" i="2"/>
  <c r="V743" i="2"/>
  <c r="T369" i="2"/>
  <c r="V289" i="2"/>
  <c r="V1222" i="2"/>
  <c r="V1162" i="2"/>
  <c r="V313" i="2"/>
  <c r="V281" i="2"/>
  <c r="T155" i="2"/>
  <c r="V155" i="2"/>
  <c r="V1184" i="2"/>
  <c r="V240" i="2"/>
  <c r="U390" i="2"/>
  <c r="V390" i="2"/>
  <c r="V49" i="2"/>
  <c r="U991" i="2"/>
  <c r="V991" i="2"/>
  <c r="V237" i="2"/>
  <c r="V892" i="2"/>
  <c r="V375" i="2"/>
  <c r="V704" i="2"/>
  <c r="V740" i="2"/>
  <c r="U874" i="2"/>
  <c r="V365" i="2"/>
  <c r="V734" i="2"/>
  <c r="U734" i="2"/>
  <c r="V239" i="2"/>
  <c r="T239" i="2"/>
  <c r="Z21" i="2"/>
  <c r="Z65" i="2"/>
  <c r="Z41" i="2"/>
  <c r="Z25" i="2"/>
  <c r="Z91" i="2"/>
  <c r="Z7" i="2"/>
  <c r="V1244" i="2"/>
  <c r="T967" i="2"/>
  <c r="V729" i="2"/>
  <c r="V869" i="2"/>
  <c r="U869" i="2"/>
  <c r="V472" i="2"/>
  <c r="U827" i="2"/>
  <c r="V827" i="2"/>
  <c r="U1311" i="2"/>
  <c r="V1311" i="2"/>
  <c r="U189" i="2"/>
  <c r="V189" i="2"/>
  <c r="V79" i="2"/>
  <c r="V767" i="2"/>
  <c r="T469" i="2"/>
  <c r="U851" i="2"/>
  <c r="V851" i="2"/>
  <c r="V1275" i="2"/>
  <c r="U1275" i="2"/>
  <c r="U221" i="2"/>
  <c r="V923" i="2"/>
  <c r="T923" i="2"/>
  <c r="V1107" i="2"/>
  <c r="Z116" i="2"/>
  <c r="Z50" i="2"/>
  <c r="Z595" i="2"/>
  <c r="Z461" i="2"/>
  <c r="Z972" i="2"/>
  <c r="Z151" i="2"/>
  <c r="Z1046" i="2"/>
  <c r="Z561" i="2"/>
  <c r="Z718" i="2"/>
  <c r="Z464" i="2"/>
  <c r="Z311" i="2"/>
  <c r="Z850" i="2"/>
  <c r="Z796" i="2"/>
  <c r="Z1055" i="2"/>
  <c r="Z686" i="2"/>
  <c r="Z452" i="2"/>
  <c r="Z168" i="2"/>
  <c r="Z237" i="2"/>
  <c r="Z1003" i="2"/>
  <c r="Z343" i="2"/>
  <c r="Z1100" i="2"/>
  <c r="Z131" i="2"/>
  <c r="Z1008" i="2"/>
  <c r="Z1066" i="2"/>
  <c r="Z581" i="2"/>
  <c r="Z536" i="2"/>
  <c r="Z202" i="2"/>
  <c r="Z550" i="2"/>
  <c r="Z1317" i="2"/>
  <c r="Z770" i="2"/>
  <c r="Z144" i="2"/>
  <c r="Z739" i="2"/>
  <c r="Z1103" i="2"/>
  <c r="Z665" i="2"/>
  <c r="Z1344" i="2"/>
  <c r="Z363" i="2"/>
  <c r="Z350" i="2"/>
  <c r="Z316" i="2"/>
  <c r="Z496" i="2"/>
  <c r="Z297" i="2"/>
  <c r="Z1199" i="2"/>
  <c r="Z1201" i="2"/>
  <c r="Z611" i="2"/>
  <c r="Z357" i="2"/>
  <c r="Z677" i="2"/>
  <c r="Z1252" i="2"/>
  <c r="Z605" i="2"/>
  <c r="Z626" i="2"/>
  <c r="Z741" i="2"/>
  <c r="Z1149" i="2"/>
  <c r="Z1052" i="2"/>
  <c r="Z680" i="2"/>
  <c r="Z134" i="2"/>
  <c r="Z965" i="2"/>
  <c r="Z1314" i="2"/>
  <c r="Z786" i="2"/>
  <c r="Z213" i="2"/>
  <c r="Z445" i="2"/>
  <c r="Z696" i="2"/>
  <c r="Z732" i="2"/>
  <c r="Z474" i="2"/>
  <c r="Z1270" i="2"/>
  <c r="Z352" i="2"/>
  <c r="Z145" i="2"/>
  <c r="Z1253" i="2"/>
  <c r="Z211" i="2"/>
  <c r="Z553" i="2"/>
  <c r="Z948" i="2"/>
  <c r="Z207" i="2"/>
  <c r="Z969" i="2"/>
  <c r="Z1208" i="2"/>
  <c r="Z807" i="2"/>
  <c r="Z320" i="2"/>
  <c r="Z1303" i="2"/>
  <c r="Z252" i="2"/>
  <c r="Z494" i="2"/>
  <c r="Z1154" i="2"/>
  <c r="Z1315" i="2"/>
  <c r="Z250" i="2"/>
  <c r="Z925" i="2"/>
  <c r="Z658" i="2"/>
  <c r="Z195" i="2"/>
  <c r="Z1182" i="2"/>
  <c r="Z1340" i="2"/>
  <c r="Z459" i="2"/>
  <c r="Z688" i="2"/>
  <c r="Z564" i="2"/>
  <c r="Z537" i="2"/>
  <c r="Z510" i="2"/>
  <c r="Z836" i="2"/>
  <c r="Z381" i="2"/>
  <c r="Z1220" i="2"/>
  <c r="Z1195" i="2"/>
  <c r="Z610" i="2"/>
  <c r="Z441" i="2"/>
  <c r="Z926" i="2"/>
  <c r="Z307" i="2"/>
  <c r="Z817" i="2"/>
  <c r="Z1259" i="2"/>
  <c r="Z228" i="2"/>
  <c r="Z1312" i="2"/>
  <c r="Z476" i="2"/>
  <c r="Z377" i="2"/>
  <c r="Z1197" i="2"/>
  <c r="Z609" i="2"/>
  <c r="Z956" i="2"/>
  <c r="Z304" i="2"/>
  <c r="V957" i="2"/>
  <c r="V457" i="2"/>
  <c r="U1351" i="2"/>
  <c r="V1174" i="2"/>
  <c r="V494" i="2"/>
  <c r="V559" i="2"/>
  <c r="V327" i="2"/>
  <c r="T139" i="2"/>
  <c r="T906" i="2"/>
  <c r="T508" i="2"/>
  <c r="T86" i="2"/>
  <c r="U308" i="2"/>
  <c r="V1267" i="2"/>
  <c r="Z96" i="2"/>
  <c r="Z755" i="2"/>
  <c r="Z1230" i="2"/>
  <c r="Z1059" i="2"/>
  <c r="Z519" i="2"/>
  <c r="Z804" i="2"/>
  <c r="Z884" i="2"/>
  <c r="Z823" i="2"/>
  <c r="Z1246" i="2"/>
  <c r="Z768" i="2"/>
  <c r="Z261" i="2"/>
  <c r="Z990" i="2"/>
  <c r="Z411" i="2"/>
  <c r="Z600" i="2"/>
  <c r="Z1048" i="2"/>
  <c r="Z1359" i="2"/>
  <c r="Z1053" i="2"/>
  <c r="Z864" i="2"/>
  <c r="Z1302" i="2"/>
  <c r="Z881" i="2"/>
  <c r="Z1110" i="2"/>
  <c r="Z1145" i="2"/>
  <c r="Z743" i="2"/>
  <c r="Z1135" i="2"/>
  <c r="Z1320" i="2"/>
  <c r="Z1279" i="2"/>
  <c r="Z1283" i="2"/>
  <c r="Z826" i="2"/>
  <c r="Z1206" i="2"/>
  <c r="Z1040" i="2"/>
  <c r="Z1001" i="2"/>
  <c r="Z1372" i="2"/>
  <c r="V657" i="2"/>
  <c r="U198" i="2"/>
  <c r="V475" i="2"/>
  <c r="U244" i="2"/>
  <c r="V562" i="2"/>
  <c r="V1093" i="2"/>
  <c r="U662" i="2"/>
  <c r="U974" i="2"/>
  <c r="U241" i="2"/>
  <c r="U740" i="2"/>
  <c r="T1236" i="2"/>
  <c r="U1362" i="2"/>
  <c r="U1328" i="2"/>
  <c r="V1252" i="2"/>
  <c r="T176" i="2"/>
  <c r="U1161" i="2"/>
  <c r="T413" i="2"/>
  <c r="Z412" i="2"/>
  <c r="Z150" i="2"/>
  <c r="Z735" i="2"/>
  <c r="Z486" i="2"/>
  <c r="Z944" i="2"/>
  <c r="Z1078" i="2"/>
  <c r="Z1065" i="2"/>
  <c r="Z268" i="2"/>
  <c r="Z1287" i="2"/>
  <c r="Z986" i="2"/>
  <c r="Z1067" i="2"/>
  <c r="T1120" i="2"/>
  <c r="T732" i="2"/>
  <c r="U1144" i="2"/>
  <c r="U501" i="2"/>
  <c r="T590" i="2"/>
  <c r="U1252" i="2"/>
  <c r="T105" i="2"/>
  <c r="U625" i="2"/>
  <c r="U1202" i="2"/>
  <c r="U618" i="2"/>
  <c r="T1214" i="2"/>
  <c r="T835" i="2"/>
  <c r="U1263" i="2"/>
  <c r="Z30" i="2"/>
  <c r="Z55" i="2"/>
  <c r="T32" i="2"/>
  <c r="Z68" i="2"/>
  <c r="Z66" i="2"/>
  <c r="Z24" i="2"/>
  <c r="Z560" i="2"/>
  <c r="Z860" i="2"/>
  <c r="T1014" i="2"/>
  <c r="T801" i="2"/>
  <c r="T962" i="2"/>
  <c r="T1175" i="2"/>
  <c r="U1350" i="2"/>
  <c r="T883" i="2"/>
  <c r="U1314" i="2"/>
  <c r="U1090" i="2"/>
  <c r="U1215" i="2"/>
  <c r="T545" i="2"/>
  <c r="Z34" i="2"/>
  <c r="T450" i="2"/>
  <c r="T864" i="2"/>
  <c r="U963" i="2"/>
  <c r="V269" i="2"/>
  <c r="V182" i="2"/>
  <c r="T954" i="2"/>
  <c r="U1001" i="2"/>
  <c r="U252" i="2"/>
  <c r="S124" i="2"/>
  <c r="U124" i="2" s="1"/>
  <c r="Z763" i="2"/>
  <c r="Z751" i="2"/>
  <c r="Z959" i="2"/>
  <c r="Z853" i="2"/>
  <c r="S19" i="2"/>
  <c r="U19" i="2" s="1"/>
</calcChain>
</file>

<file path=xl/sharedStrings.xml><?xml version="1.0" encoding="utf-8"?>
<sst xmlns="http://schemas.openxmlformats.org/spreadsheetml/2006/main" count="23322" uniqueCount="8213">
  <si>
    <t>CONFIDENTIAL</t>
  </si>
  <si>
    <t>1. Study Responsibilities</t>
  </si>
  <si>
    <t>Study director :</t>
  </si>
  <si>
    <t>Hugo Gagnon, Ph.D., COO at PhenoSwitch Bioscience Inc.</t>
  </si>
  <si>
    <t>Scientist :</t>
  </si>
  <si>
    <t>Jean-Philippe Couture,  Ph.D., Project Manager at PhenoSwitch Bioscience Inc.</t>
  </si>
  <si>
    <t>Sponsor :</t>
  </si>
  <si>
    <t>Gautham Sridharan, Ph.D.</t>
  </si>
  <si>
    <t>Date:</t>
  </si>
  <si>
    <t>2. Study Objectives</t>
  </si>
  <si>
    <t>To quantify the proteome from rat livers.</t>
  </si>
  <si>
    <t>3. Method</t>
  </si>
  <si>
    <t>3.1 Methods Summary</t>
  </si>
  <si>
    <t xml:space="preserve">Rats were treated and extracted at the sponsor's lab. </t>
  </si>
  <si>
    <t>3.2 Sample preparation</t>
  </si>
  <si>
    <t>Samples were brought at PhenoSwitch Bioscience Inc. (PSB) on 2015-11. Livers were ground into powder using liquid nitrogen, a mortar and a pestle. Each sample was reconstituted in 7M urea, 2M thiourea, 4% CHAPS, reduced and alkylated. Proteins were then precipitated with 6 volumes of acetone overnight. The precipitated proteins were washed twice with methanol. For the 2D protein database, 41 µg of each of the 6 RY or SH samples were pooled and digested on-pellet with 2x3µg trypsin in 50 mM Tris pH 8 + 0.1 % NaDOC. Peptides were fractionated in 6 fractions using increasing percentage of acetonitrile on a reversed phase SPE. The individual samples were treated the same way, but were eluted with 75% acetonitrile. Each of the 12 fractions and 12 samples were then analyzed by LC-MSMS.</t>
  </si>
  <si>
    <t>4. LC-MS/MS Parameters</t>
  </si>
  <si>
    <t xml:space="preserve">Acquisition was performed with a ABSciex TripleTOF 5600 (ABSciex, Foster City, CA, USA) equipped with an electrospray interface with a 25 μm iD capillary and coupled to an Eksigent μUHPLC (Eksigent, Redwood City, CA, USA). Analyst TF 1.6 software was used to control the instrument and for data processing and acquisition. The source voltage was set to 5.2 kV and maintained at 225oC, curtain gas was set at 27 psi, gas one at 12 psi and gas two at 10 psi. Acquisition was performed in Information Dependant Acquisition (IDA) mode for the 2D protein database and in SWATH acquisition mode for the samples.  Separation was performed on a reversed phase HALO C18-ES column 0.3 μm i.d., 2.7 μm particles, 150mm long (Advance Materials Technology, Wilmington, DE) which was maintained at 60oC. Samples were injected by loop overfilling into a 5μL loop. For the 60 min (2D database) or the 120 minute (samples) LC gradient, the mobile phase consisted of the following solvent A (0.2% v/v formic acid and 3% DMOS v/v in water) and solvent B (0.2% v/v formic acid and 3% DMSO in EtOH) at a flow rate of 3 μL/min. 
</t>
  </si>
  <si>
    <t>5. Data analysis</t>
  </si>
  <si>
    <t xml:space="preserve">Protein identification was performed with ProteinPilot V4.5 beta (ABSciex) with the instrument pre set for TripleTof5600, Iodoacetamide as cys alkylation as special factor. Thorough search with false discovery rate analysis was performed with biological modification emphasis against the human proteome. For protein identification and data analysis global false discovery rate was set at 1% and local false discovery rate was set at 5%. For protein quantification, data was analyzed using the Peakview (ABSciex) using 8 transition/peptide and 15 peptide/protein maximum. A peptide was considered as adequately measured if the score computed by Peakview was superior to 0.5 or had a FDR &lt; 1%. The amount of each protein is represented by the sum of each adequately measured peptide, and is reported by sample. Additional statistics for each protein include : the average area of each of the 6 replicates, a log 2 transformation of the ratio SH/RY which represent the fold change between the conditions, the average confidence for every protein for either RY, SH or both, a T test on the 6 replicates for each condition, the standard deviation for RY or SH and the %CV. Data was also analysed the the beta version of the BaseSpace software suite, from Sciex. The 6 replicates were grouped in either the RY or the SH group. The results of this analysis are a log 2 transformation of the fold change (SH/RY), a confidence and a pValue for each protein. All the data and the calculations are reported in the 'Calculations' tab. Data from Peakview are highlighted in light blue, whereas the data from Basespace is highlighted in light orange. The 'Raw data' tab contains the computed quantifications from Peakview and from Basespace. As a supplemental analysis tool, the number of non-null peptides and the average score for each protein, in each replicate is also reported in the 'Raw data' tab. The 'Protein names' tab was used for the retrieval of the protein names and the gene names, using the Uniprot.org website. In the 'Tools comparison' tab, the correlation between the data from Peakview and Basespace for several factors is shown. </t>
  </si>
  <si>
    <t>RY 35</t>
  </si>
  <si>
    <t>RY 38</t>
  </si>
  <si>
    <t>RY 41</t>
  </si>
  <si>
    <t>RY 54</t>
  </si>
  <si>
    <t>RY 57</t>
  </si>
  <si>
    <t>RY 64</t>
  </si>
  <si>
    <t>SH 27</t>
  </si>
  <si>
    <t>SH 30</t>
  </si>
  <si>
    <t>SH 33</t>
  </si>
  <si>
    <t>SH 37</t>
  </si>
  <si>
    <t>SH 44</t>
  </si>
  <si>
    <t>SH 59</t>
  </si>
  <si>
    <t>tr|D3ZUY8|D3ZUY8_RAT</t>
  </si>
  <si>
    <t>Protein name :</t>
  </si>
  <si>
    <t>Statistics</t>
  </si>
  <si>
    <t>RY</t>
  </si>
  <si>
    <t>SH</t>
  </si>
  <si>
    <t>Average</t>
  </si>
  <si>
    <r>
      <rPr>
        <b/>
        <u/>
        <sz val="11"/>
        <color theme="1"/>
        <rFont val="Calibri"/>
        <family val="2"/>
        <scheme val="minor"/>
      </rPr>
      <t xml:space="preserve">How to use this file : </t>
    </r>
    <r>
      <rPr>
        <sz val="11"/>
        <color theme="1"/>
        <rFont val="Calibri"/>
        <family val="2"/>
        <scheme val="minor"/>
      </rPr>
      <t xml:space="preserve">
1. Sort the data the way you want in the 'Calculations' tab. This will rearrange the protein list in the dropdown menu in the cell B5.
2. Select the protein you would like to vizualise in the dropdown menu from the cell B5.
3. The statistics for this protein are reported in the table and a boxplot illustrating the variations in the quantification of this protein in the 6 replicates is displayed.</t>
    </r>
  </si>
  <si>
    <t>Std deviation</t>
  </si>
  <si>
    <t>Log 2 Ratio SH/RY</t>
  </si>
  <si>
    <t>T Test</t>
  </si>
  <si>
    <t>Miminum</t>
  </si>
  <si>
    <t>Q1</t>
  </si>
  <si>
    <t>Median</t>
  </si>
  <si>
    <t>Q3</t>
  </si>
  <si>
    <t>Maximum</t>
  </si>
  <si>
    <t>Q1-Min</t>
  </si>
  <si>
    <t>Median-Q1</t>
  </si>
  <si>
    <t>Q3-Median</t>
  </si>
  <si>
    <t>Maximum-Q3</t>
  </si>
  <si>
    <t>Protein Pilot name</t>
  </si>
  <si>
    <t>Protein name</t>
  </si>
  <si>
    <t>Gene name</t>
  </si>
  <si>
    <t>Average RY</t>
  </si>
  <si>
    <t>Average SH</t>
  </si>
  <si>
    <t>Std Dev RY</t>
  </si>
  <si>
    <t>Std dev SH</t>
  </si>
  <si>
    <t>% CV RY</t>
  </si>
  <si>
    <t>% CV SH</t>
  </si>
  <si>
    <t>log2 Ratio SH/RY</t>
  </si>
  <si>
    <t>Protein Score (RY)</t>
  </si>
  <si>
    <t>Protein Score (SH)</t>
  </si>
  <si>
    <t>Protein confidence average</t>
  </si>
  <si>
    <t>Log2 Ratio SH/RY BaseSpace</t>
  </si>
  <si>
    <t>Confidence BaseSpace</t>
  </si>
  <si>
    <t>pValue Basespace</t>
  </si>
  <si>
    <t>pValue significant in at least one dataset</t>
  </si>
  <si>
    <t>pValue significant in both dataset</t>
  </si>
  <si>
    <t>tr|G3V679|G3V679_RAT</t>
  </si>
  <si>
    <t>sp|Q7TP54|FA65B_RAT</t>
  </si>
  <si>
    <t>sp|Q920A6|RISC_RAT</t>
  </si>
  <si>
    <t>tr|Q66HI5|Q66HI5_RAT</t>
  </si>
  <si>
    <t>tr|D4A4Q4|D4A4Q4_RAT</t>
  </si>
  <si>
    <t>sp|Q02769|FDFT_RAT</t>
  </si>
  <si>
    <t>sp|Q6IRK9|CBPQ_RAT</t>
  </si>
  <si>
    <t>sp|P20673|ARLY_RAT</t>
  </si>
  <si>
    <t>tr|D3ZUM4|D3ZUM4_RAT</t>
  </si>
  <si>
    <t>sp|Q9JJ46|EBP_RAT</t>
  </si>
  <si>
    <t>sp|P14046|A1I3_RAT</t>
  </si>
  <si>
    <t>sp|O88618|FTCD_RAT</t>
  </si>
  <si>
    <t>tr|F1LNW3|F1LNW3_RAT</t>
  </si>
  <si>
    <t>tr|B5DEN4|B5DEN4_RAT</t>
  </si>
  <si>
    <t>tr|F1LZC5|F1LZC5_RAT</t>
  </si>
  <si>
    <t>tr|A0A0G2JZW1|A0A0G2JZW1_RAT</t>
  </si>
  <si>
    <t>tr|F6QBA3|F6QBA3_RAT</t>
  </si>
  <si>
    <t>tr|D4ACE9|D4ACE9_RAT</t>
  </si>
  <si>
    <t>sp|Q5XI22|THIC_RAT</t>
  </si>
  <si>
    <t>tr|F1M0L7|F1M0L7_RAT</t>
  </si>
  <si>
    <t>sp|Q5FVR2|TYPH_RAT</t>
  </si>
  <si>
    <t>sp|P55051|FABP7_RAT</t>
  </si>
  <si>
    <t>sp|P01048|KNT1_RAT</t>
  </si>
  <si>
    <t>tr|B0BNF9|B0BNF9_RAT</t>
  </si>
  <si>
    <t>sp|Q62651|ECH1_RAT</t>
  </si>
  <si>
    <t>sp|P13221|AATC_RAT</t>
  </si>
  <si>
    <t>tr|Q5RKK3|Q5RKK3_RAT</t>
  </si>
  <si>
    <t>sp|Q9ES38|S27A5_RAT</t>
  </si>
  <si>
    <t>tr|D3ZCI0|D3ZCI0_RAT</t>
  </si>
  <si>
    <t>sp|Q641Y2|NDUS2_RAT</t>
  </si>
  <si>
    <t>tr|A0A0G2JSK9|A0A0G2JSK9_RAT</t>
  </si>
  <si>
    <t>tr|Q5HZE3|Q5HZE3_RAT</t>
  </si>
  <si>
    <t>sp|Q641X3|HEXA_RAT</t>
  </si>
  <si>
    <t>tr|Q7TP88|Q7TP88_RAT</t>
  </si>
  <si>
    <t>tr|G3V9N7|G3V9N7_RAT</t>
  </si>
  <si>
    <t>sp|Q5XI83|CP062_RAT</t>
  </si>
  <si>
    <t>tr|Q5I0M4|Q5I0M4_RAT</t>
  </si>
  <si>
    <t>tr|Q5I0K1|Q5I0K1_RAT</t>
  </si>
  <si>
    <t>tr|A0A0G2KAV5|A0A0G2KAV5_RAT</t>
  </si>
  <si>
    <t>sp|Q6AYD3|PA2G4_RAT</t>
  </si>
  <si>
    <t>sp|Q6AYT0|QOR_RAT</t>
  </si>
  <si>
    <t>sp|Q68FT1|COQ9_RAT</t>
  </si>
  <si>
    <t>tr|Q8HIC9|Q8HIC9_RAT</t>
  </si>
  <si>
    <t>tr|A0A0H2UHJ1|A0A0H2UHJ1_RAT</t>
  </si>
  <si>
    <t>tr|D3ZXY4|D3ZXY4_RAT</t>
  </si>
  <si>
    <t>tr|G3V6I9|G3V6I9_RAT</t>
  </si>
  <si>
    <t>tr|Q6AXY8|Q6AXY8_RAT</t>
  </si>
  <si>
    <t>sp|P52555|ERP29_RAT</t>
  </si>
  <si>
    <t>sp|Q8VID1|DHRS4_RAT</t>
  </si>
  <si>
    <t>sp|P62870|ELOB_RAT</t>
  </si>
  <si>
    <t>tr|Q6T487|Q6T487_RAT</t>
  </si>
  <si>
    <t>sp|O35077|GPDA_RAT</t>
  </si>
  <si>
    <t>tr|F1M6X5|F1M6X5_RAT</t>
  </si>
  <si>
    <t>sp|P27615|SCRB2_RAT</t>
  </si>
  <si>
    <t>tr|A0A0G2K719|A0A0G2K719_RAT</t>
  </si>
  <si>
    <t>tr|G3V9A6|G3V9A6_RAT</t>
  </si>
  <si>
    <t>tr|G3V960|G3V960_RAT</t>
  </si>
  <si>
    <t>sp|P02680|FIBG_RAT</t>
  </si>
  <si>
    <t>sp|Q9EQX9|UBE2N_RAT</t>
  </si>
  <si>
    <t>tr|Q642E6|Q642E6_RAT</t>
  </si>
  <si>
    <t>tr|D3ZUL3|D3ZUL3_RAT</t>
  </si>
  <si>
    <t>tr|A0A096MK30|A0A096MK30_RAT</t>
  </si>
  <si>
    <t>sp|P84817|FIS1_RAT</t>
  </si>
  <si>
    <t>tr|Q7TMC0|Q7TMC0_RAT</t>
  </si>
  <si>
    <t>tr|Q63910|Q63910_RAT</t>
  </si>
  <si>
    <t>sp|Q64560|TPP2_RAT</t>
  </si>
  <si>
    <t>sp|P04762|CATA_RAT</t>
  </si>
  <si>
    <t>sp|P07756|CPSM_RAT</t>
  </si>
  <si>
    <t>sp|Q5M876|ACY3_RAT</t>
  </si>
  <si>
    <t>tr|D3Z8I7|D3Z8I7_RAT</t>
  </si>
  <si>
    <t>sp|P62832|RL23_RAT</t>
  </si>
  <si>
    <t>sp|P80067|CATC_RAT</t>
  </si>
  <si>
    <t>sp|P56574|IDHP_RAT</t>
  </si>
  <si>
    <t>sp|P97675|ENPP3_RAT</t>
  </si>
  <si>
    <t>tr|D3ZM21|D3ZM21_RAT</t>
  </si>
  <si>
    <t>tr|D3ZKG1|D3ZKG1_RAT</t>
  </si>
  <si>
    <t>tr|D3ZUX1|D3ZUX1_RAT</t>
  </si>
  <si>
    <t>sp|Q5M875|DHB13_RAT</t>
  </si>
  <si>
    <t>sp|P41034|TTPA_RAT</t>
  </si>
  <si>
    <t>tr|A0A0H2UHN7|A0A0H2UHN7_RAT</t>
  </si>
  <si>
    <t>sp|P31000|VIME_RAT</t>
  </si>
  <si>
    <t>sp|B0BNE5|ESTD_RAT</t>
  </si>
  <si>
    <t>sp|P19804|NDKB_RAT</t>
  </si>
  <si>
    <t>tr|A0A0G2K6X9|A0A0G2K6X9_RAT</t>
  </si>
  <si>
    <t>tr|A0A0G2JSI1|A0A0G2JSI1_RAT</t>
  </si>
  <si>
    <t>tr|F1M953|F1M953_RAT</t>
  </si>
  <si>
    <t>sp|P15149|CP2A2_RAT</t>
  </si>
  <si>
    <t>sp|O08618|KPRB_RAT</t>
  </si>
  <si>
    <t>tr|M0R907|M0R907_RAT</t>
  </si>
  <si>
    <t>sp|P19234|NDUV2_RAT</t>
  </si>
  <si>
    <t>tr|B2RYR8|B2RYR8_RAT</t>
  </si>
  <si>
    <t>sp|Q9ER34|ACON_RAT</t>
  </si>
  <si>
    <t>sp|P36365|FMO1_RAT</t>
  </si>
  <si>
    <t>tr|B2RYP4|B2RYP4_RAT</t>
  </si>
  <si>
    <t>sp|Q64602|AADAT_RAT</t>
  </si>
  <si>
    <t>tr|A0A0G2K013|A0A0G2K013_RAT</t>
  </si>
  <si>
    <t>tr|D4A3V2|D4A3V2_RAT</t>
  </si>
  <si>
    <t>sp|Q63276|BAAT_RAT</t>
  </si>
  <si>
    <t>tr|D3ZFA8|D3ZFA8_RAT</t>
  </si>
  <si>
    <t>tr|Q6IRK4|Q6IRK4_RAT</t>
  </si>
  <si>
    <t>sp|Q3B7D0|HEM6_RAT</t>
  </si>
  <si>
    <t>sp|P32551|QCR2_RAT</t>
  </si>
  <si>
    <t>tr|A0A0G2JZ73|A0A0G2JZ73_RAT</t>
  </si>
  <si>
    <t>sp|P04799|CP1A2_RAT</t>
  </si>
  <si>
    <t>sp|Q10758|K2C8_RAT</t>
  </si>
  <si>
    <t>sp|Q5BK17|IYD1_RAT</t>
  </si>
  <si>
    <t>tr|D3ZA93|D3ZA93_RAT</t>
  </si>
  <si>
    <t>tr|B2RYK3|B2RYK3_RAT</t>
  </si>
  <si>
    <t>tr|B0BMW2|B0BMW2_RAT</t>
  </si>
  <si>
    <t>sp|P35213|1433B_RAT</t>
  </si>
  <si>
    <t>sp|P46413|GSHB_RAT</t>
  </si>
  <si>
    <t>tr|D4A5K9|D4A5K9_RAT</t>
  </si>
  <si>
    <t>tr|Q5PQZ9|Q5PQZ9_RAT</t>
  </si>
  <si>
    <t>sp|Q4QQW3|HOT_RAT</t>
  </si>
  <si>
    <t>tr|G3V9W6|G3V9W6_RAT</t>
  </si>
  <si>
    <t>sp|Q3MIE0|ECHD3_RAT</t>
  </si>
  <si>
    <t>sp|Q499N5|ACSF2_RAT</t>
  </si>
  <si>
    <t>sp|Q5FVR5|ACNT2_RAT</t>
  </si>
  <si>
    <t>tr|F1LZJ4|F1LZJ4_RAT</t>
  </si>
  <si>
    <t>tr|A0A0G2K8S6|A0A0G2K8S6_RAT</t>
  </si>
  <si>
    <t>tr|A0A0G2K8B7|A0A0G2K8B7_RAT</t>
  </si>
  <si>
    <t>tr|Q5M9I2|Q5M9I2_RAT</t>
  </si>
  <si>
    <t>tr|D4ABI6|D4ABI6_RAT</t>
  </si>
  <si>
    <t>tr|G3V7L8|G3V7L8_RAT</t>
  </si>
  <si>
    <t>tr|A0A0G2JW29|A0A0G2JW29_RAT</t>
  </si>
  <si>
    <t>tr|F1LPQ6|F1LPQ6_RAT</t>
  </si>
  <si>
    <t>tr|D3ZNY3|D3ZNY3_RAT</t>
  </si>
  <si>
    <t>sp|Q66HA6|ARL8B_RAT</t>
  </si>
  <si>
    <t>sp|Q99P39|NFS1_RAT</t>
  </si>
  <si>
    <t>sp|Q63120|MRP2_RAT</t>
  </si>
  <si>
    <t>sp|B0BN86|TMM11_RAT</t>
  </si>
  <si>
    <t>sp|B5DFC8|EIF3C_RAT</t>
  </si>
  <si>
    <t>tr|F1LN76|F1LN76_RAT</t>
  </si>
  <si>
    <t>tr|B2RZB7|B2RZB7_RAT</t>
  </si>
  <si>
    <t>sp|Q63108|EST1E_RAT</t>
  </si>
  <si>
    <t>tr|Q6MGB4|Q6MGB4_RAT</t>
  </si>
  <si>
    <t>sp|Q64581|CP3AI_RAT</t>
  </si>
  <si>
    <t>tr|D3ZCZ9|D3ZCZ9_RAT</t>
  </si>
  <si>
    <t>sp|Q03555|GEPH_RAT</t>
  </si>
  <si>
    <t>tr|M0RA17|M0RA17_RAT</t>
  </si>
  <si>
    <t>tr|Q4G079|Q4G079_RAT</t>
  </si>
  <si>
    <t>tr|D3ZW08|D3ZW08_RAT</t>
  </si>
  <si>
    <t>tr|B2RYM3|B2RYM3_RAT</t>
  </si>
  <si>
    <t>tr|A0A0G2K1M8|A0A0G2K1M8_RAT</t>
  </si>
  <si>
    <t>tr|Q6AYD5|Q6AYD5_RAT</t>
  </si>
  <si>
    <t>sp|P68101|IF2A_RAT</t>
  </si>
  <si>
    <t>tr|M0RCI5|M0RCI5_RAT</t>
  </si>
  <si>
    <t>sp|P33274|CP4F1_RAT</t>
  </si>
  <si>
    <t>sp|P31211|CBG_RAT</t>
  </si>
  <si>
    <t>tr|M0R890|M0R890_RAT</t>
  </si>
  <si>
    <t>tr|M3ZCP2|M3ZCP2_RAT</t>
  </si>
  <si>
    <t>tr|B2GV92|B2GV92_RAT</t>
  </si>
  <si>
    <t>sp|P62775|MTPN_RAT</t>
  </si>
  <si>
    <t>sp|Q68FT9|SCLY_RAT</t>
  </si>
  <si>
    <t>sp|Q5I0D7|PEPD_RAT</t>
  </si>
  <si>
    <t>tr|A0A0H2UHH2|A0A0H2UHH2_RAT</t>
  </si>
  <si>
    <t>tr|A0A0G2K8Q1|A0A0G2K8Q1_RAT</t>
  </si>
  <si>
    <t>tr|F8WFI2|F8WFI2_RAT</t>
  </si>
  <si>
    <t>sp|P08683|CP2CB_RAT</t>
  </si>
  <si>
    <t>sp|Q66HF1|NDUS1_RAT</t>
  </si>
  <si>
    <t>sp|Q6TEK3|VKORL_RAT</t>
  </si>
  <si>
    <t>tr|D3ZUU8|D3ZUU8_RAT</t>
  </si>
  <si>
    <t>tr|Q3KRC3|Q3KRC3_RAT</t>
  </si>
  <si>
    <t>sp|A0JPQ8|ALKMO_RAT</t>
  </si>
  <si>
    <t>tr|A0A0G2K7T2|A0A0G2K7T2_RAT</t>
  </si>
  <si>
    <t>sp|Q6AXS5|PAIRB_RAT</t>
  </si>
  <si>
    <t>tr|M0RCV0|M0RCV0_RAT</t>
  </si>
  <si>
    <t>tr|F7ESM5|F7ESM5_RAT</t>
  </si>
  <si>
    <t>sp|P19944|RLA1_RAT</t>
  </si>
  <si>
    <t>sp|Q8R431|MGLL_RAT</t>
  </si>
  <si>
    <t>sp|P10867|GGLO_RAT</t>
  </si>
  <si>
    <t>sp|Q6AYK8|EIF3D_RAT</t>
  </si>
  <si>
    <t>sp|Q6AXX6|F213A_RAT</t>
  </si>
  <si>
    <t>tr|A0A0H2UHM3|A0A0H2UHM3_RAT</t>
  </si>
  <si>
    <t>tr|A0A0G2K713|A0A0G2K713_RAT</t>
  </si>
  <si>
    <t>tr|A0A0G2JW41|A0A0G2JW41_RAT</t>
  </si>
  <si>
    <t>tr|A0A0G2JV52|A0A0G2JV52_RAT</t>
  </si>
  <si>
    <t>tr|F2Z3T7|F2Z3T7_RAT</t>
  </si>
  <si>
    <t>sp|Q0D2L3|SPEB_RAT</t>
  </si>
  <si>
    <t>tr|G3V7C6|G3V7C6_RAT</t>
  </si>
  <si>
    <t>tr|A0A0G2JU42|A0A0G2JU42_RAT</t>
  </si>
  <si>
    <t>sp|P63025|VAMP3_RAT</t>
  </si>
  <si>
    <t>tr|B2RYS0|B2RYS0_RAT</t>
  </si>
  <si>
    <t>tr|A0A096MJI9|A0A096MJI9_RAT</t>
  </si>
  <si>
    <t>sp|P10888|COX41_RAT</t>
  </si>
  <si>
    <t>sp|Q64550|UD11_RAT</t>
  </si>
  <si>
    <t>tr|G3V7L0|G3V7L0_RAT</t>
  </si>
  <si>
    <t>tr|D4AEC0|D4AEC0_RAT</t>
  </si>
  <si>
    <t>tr|D4AEH3|D4AEH3_RAT</t>
  </si>
  <si>
    <t>sp|O35397|CASP6_RAT</t>
  </si>
  <si>
    <t>sp|Q6MGB5|DHB8_RAT</t>
  </si>
  <si>
    <t>sp|P19945|RLA0_RAT</t>
  </si>
  <si>
    <t>sp|P40329|SYRC_RAT</t>
  </si>
  <si>
    <t>sp|Q66X93|SND1_RAT</t>
  </si>
  <si>
    <t>tr|A0A0G2K6P9|A0A0G2K6P9_RAT</t>
  </si>
  <si>
    <t>tr|D4AB01|D4AB01_RAT</t>
  </si>
  <si>
    <t>tr|F1LPG5|F1LPG5_RAT</t>
  </si>
  <si>
    <t>sp|P20761|IGG2B_RAT</t>
  </si>
  <si>
    <t>tr|D3ZSL2|D3ZSL2_RAT</t>
  </si>
  <si>
    <t>tr|D4A565|D4A565_RAT</t>
  </si>
  <si>
    <t>tr|F1M853|F1M853_RAT</t>
  </si>
  <si>
    <t>sp|B2GUY2|TFR2_RAT</t>
  </si>
  <si>
    <t>tr|A0A0A0MY48|A0A0A0MY48_RAT</t>
  </si>
  <si>
    <t>tr|D3ZFX4|D3ZFX4_RAT</t>
  </si>
  <si>
    <t>sp|Q4KM35|PSB10_RAT</t>
  </si>
  <si>
    <t>sp|P08009|GSTM4_RAT</t>
  </si>
  <si>
    <t>tr|M0R4J2|M0R4J2_RAT</t>
  </si>
  <si>
    <t>sp|O35913|SO1A4_RAT</t>
  </si>
  <si>
    <t>tr|B5DEL8|B5DEL8_RAT</t>
  </si>
  <si>
    <t>sp|P10960|SAP_RAT</t>
  </si>
  <si>
    <t>tr|E9PTU4|E9PTU4_RAT</t>
  </si>
  <si>
    <t>sp|Q7TPB1|TCPD_RAT</t>
  </si>
  <si>
    <t>sp|P07687|HYEP_RAT</t>
  </si>
  <si>
    <t>tr|F7F3M3|F7F3M3_RAT</t>
  </si>
  <si>
    <t>sp|P52844|ST1E1_RAT</t>
  </si>
  <si>
    <t>sp|Q6AYC2|IRGM_RAT</t>
  </si>
  <si>
    <t>sp|P70470|LYPA1_RAT</t>
  </si>
  <si>
    <t>sp|P10111|PPIA_RAT</t>
  </si>
  <si>
    <t>sp|P07824|ARGI1_RAT</t>
  </si>
  <si>
    <t>tr|D3ZTR5|D3ZTR5_RAT</t>
  </si>
  <si>
    <t>tr|G3V9U2|G3V9U2_RAT</t>
  </si>
  <si>
    <t>tr|A0A0G2JV54|A0A0G2JV54_RAT</t>
  </si>
  <si>
    <t>sp|Q6Q0N1|CNDP2_RAT</t>
  </si>
  <si>
    <t>sp|P17078|RL35_RAT</t>
  </si>
  <si>
    <t>sp|Q63610|TPM3_RAT</t>
  </si>
  <si>
    <t>sp|Q5U2Q3|CK054_RAT</t>
  </si>
  <si>
    <t>tr|Q6IMX8|Q6IMX8_RAT</t>
  </si>
  <si>
    <t>tr|B1H271|B1H271_RAT</t>
  </si>
  <si>
    <t>tr|Q6I7R1|Q6I7R1_RAT</t>
  </si>
  <si>
    <t>sp|Q62930|CO9_RAT</t>
  </si>
  <si>
    <t>sp|Q6SKG1|ACSM3_RAT</t>
  </si>
  <si>
    <t>sp|Q63042|ALR_RAT</t>
  </si>
  <si>
    <t>sp|P62332|ARF6_RAT</t>
  </si>
  <si>
    <t>sp|P17425|HMCS1_RAT</t>
  </si>
  <si>
    <t>sp|Q5XIU9|PGRC2_RAT</t>
  </si>
  <si>
    <t>sp|P09811|PYGL_RAT</t>
  </si>
  <si>
    <t>tr|B6DYQ0|B6DYQ0_RAT</t>
  </si>
  <si>
    <t>tr|G3V644|G3V644_RAT</t>
  </si>
  <si>
    <t>sp|Q5HZA9|T126A_RAT</t>
  </si>
  <si>
    <t>tr|Q642E3|Q642E3_RAT</t>
  </si>
  <si>
    <t>sp|P05065|ALDOA_RAT</t>
  </si>
  <si>
    <t>tr|G3V8D4|G3V8D4_RAT</t>
  </si>
  <si>
    <t>sp|P61621|S61A1_RAT</t>
  </si>
  <si>
    <t>tr|D3ZPL1|D3ZPL1_RAT</t>
  </si>
  <si>
    <t>sp|P62907|RL10A_RAT</t>
  </si>
  <si>
    <t>tr|A0A0H2UHN2|A0A0H2UHN2_RAT</t>
  </si>
  <si>
    <t>tr|F1LML3|F1LML3_RAT</t>
  </si>
  <si>
    <t>sp|Q6TUG0|DJB11_RAT</t>
  </si>
  <si>
    <t>tr|A0A0G2JW80|A0A0G2JW80_RAT</t>
  </si>
  <si>
    <t>tr|D4ACJ1|D4ACJ1_RAT</t>
  </si>
  <si>
    <t>tr|F1M0Q9|F1M0Q9_RAT</t>
  </si>
  <si>
    <t>tr|F1LZX7|F1LZX7_RAT</t>
  </si>
  <si>
    <t>sp|O88989|MDHC_RAT</t>
  </si>
  <si>
    <t>tr|A0A0A0MY09|A0A0A0MY09_RAT</t>
  </si>
  <si>
    <t>tr|B0BNB0|B0BNB0_RAT</t>
  </si>
  <si>
    <t>sp|P70552|GFRP_RAT</t>
  </si>
  <si>
    <t>sp|Q6AYS8|DHB11_RAT</t>
  </si>
  <si>
    <t>sp|P24368|PPIB_RAT</t>
  </si>
  <si>
    <t>sp|Q66HA8|HS105_RAT</t>
  </si>
  <si>
    <t>tr|B0BNK1|B0BNK1_RAT</t>
  </si>
  <si>
    <t>sp|P07943|ALDR_RAT</t>
  </si>
  <si>
    <t>tr|M0RBF1|M0RBF1_RAT</t>
  </si>
  <si>
    <t>sp|P19488|UDB37_RAT</t>
  </si>
  <si>
    <t>tr|A0A0G2K724|A0A0G2K724_RAT</t>
  </si>
  <si>
    <t>tr|D3ZPR0|D3ZPR0_RAT</t>
  </si>
  <si>
    <t>tr|A0A0G2JZR4|A0A0G2JZR4_RAT</t>
  </si>
  <si>
    <t>sp|Q75Q41|TOM22_RAT</t>
  </si>
  <si>
    <t>sp|P50408|VATF_RAT</t>
  </si>
  <si>
    <t>sp|Q68FR6|EF1G_RAT</t>
  </si>
  <si>
    <t>tr|D3ZPV8|D3ZPV8_RAT</t>
  </si>
  <si>
    <t>tr|Q5U328|Q5U328_RAT</t>
  </si>
  <si>
    <t>tr|B5DF65|B5DF65_RAT</t>
  </si>
  <si>
    <t>sp|Q68FR9|EF1D_RAT</t>
  </si>
  <si>
    <t>tr|F7EL36|F7EL36_RAT</t>
  </si>
  <si>
    <t>tr|F1M6F4|F1M6F4_RAT</t>
  </si>
  <si>
    <t>tr|A0A0G2K8H6|A0A0G2K8H6_RAT</t>
  </si>
  <si>
    <t>tr|M0RDH0|M0RDH0_RAT</t>
  </si>
  <si>
    <t>sp|P22789|ST2A2_RAT</t>
  </si>
  <si>
    <t>sp|P32755|HPPD_RAT</t>
  </si>
  <si>
    <t>tr|Q6PDW2|Q6PDW2_RAT</t>
  </si>
  <si>
    <t>sp|P52845|ST1E2_RAT</t>
  </si>
  <si>
    <t>tr|Q6PDW1|Q6PDW1_RAT</t>
  </si>
  <si>
    <t>tr|F1LQQ8|F1LQQ8_RAT</t>
  </si>
  <si>
    <t>tr|D3ZVU4|D3ZVU4_RAT</t>
  </si>
  <si>
    <t>tr|A0A0G2JZY6|A0A0G2JZY6_RAT</t>
  </si>
  <si>
    <t>sp|Q6P6V0|G6PI_RAT</t>
  </si>
  <si>
    <t>tr|F1LQJ7|F1LQJ7_RAT</t>
  </si>
  <si>
    <t>sp|Q4G064|COQ5_RAT</t>
  </si>
  <si>
    <t>tr|Q6IN22|Q6IN22_RAT</t>
  </si>
  <si>
    <t>tr|A0A0G2K8K0|A0A0G2K8K0_RAT</t>
  </si>
  <si>
    <t>tr|Q6P6G9|Q6P6G9_RAT</t>
  </si>
  <si>
    <t>sp|B2RYG6|OTUB1_RAT</t>
  </si>
  <si>
    <t>tr|G3V7I5|G3V7I5_RAT</t>
  </si>
  <si>
    <t>sp|P12939|CP2DA_RAT</t>
  </si>
  <si>
    <t>tr|A0A0G2K531|A0A0G2K531_RAT</t>
  </si>
  <si>
    <t>tr|D3ZYS7|D3ZYS7_RAT</t>
  </si>
  <si>
    <t>sp|Q07066|PXMP2_RAT</t>
  </si>
  <si>
    <t>tr|A0A0G2K047|A0A0G2K047_RAT</t>
  </si>
  <si>
    <t>tr|A0A0G2K8Q8|A0A0G2K8Q8_RAT</t>
  </si>
  <si>
    <t>sp|Q05982|NDKA_RAT</t>
  </si>
  <si>
    <t>tr|A0A0G2JSI0|A0A0G2JSI0_RAT</t>
  </si>
  <si>
    <t>tr|A0A0G2K121|A0A0G2K121_RAT</t>
  </si>
  <si>
    <t>tr|G3V7K3|G3V7K3_RAT</t>
  </si>
  <si>
    <t>sp|Q32PY9|GNTK_RAT</t>
  </si>
  <si>
    <t>tr|F1LPW0|F1LPW0_RAT</t>
  </si>
  <si>
    <t>cont|000136</t>
  </si>
  <si>
    <t>tr|A0A0H2UHI7|A0A0H2UHI7_RAT</t>
  </si>
  <si>
    <t>tr|Q3ZAV2|Q3ZAV2_RAT</t>
  </si>
  <si>
    <t>tr|A1L1J8|A1L1J8_RAT</t>
  </si>
  <si>
    <t>tr|Q6TXG7|Q6TXG7_RAT</t>
  </si>
  <si>
    <t>tr|A0A0G2JSV5|A0A0G2JSV5_RAT</t>
  </si>
  <si>
    <t>sp|P31044|PEBP1_RAT</t>
  </si>
  <si>
    <t>tr|D3ZPY8|D3ZPY8_RAT</t>
  </si>
  <si>
    <t>sp|Q6P734|IC1_RAT</t>
  </si>
  <si>
    <t>sp|P61751|ARF4_RAT</t>
  </si>
  <si>
    <t>sp|Q9R0T3|DNJC3_RAT</t>
  </si>
  <si>
    <t>tr|A0A0G2JVG4|A0A0G2JVG4_RAT</t>
  </si>
  <si>
    <t>tr|Q5FVQ6|Q5FVQ6_RAT</t>
  </si>
  <si>
    <t>tr|A0A0H2UHP1|A0A0H2UHP1_RAT</t>
  </si>
  <si>
    <t>sp|Q63377|AT1B3_RAT</t>
  </si>
  <si>
    <t>sp|Q5RKI0|WDR1_RAT</t>
  </si>
  <si>
    <t>sp|P02692|FABPL_RAT</t>
  </si>
  <si>
    <t>tr|D3ZN65|D3ZN65_RAT</t>
  </si>
  <si>
    <t>tr|G3V834|G3V834_RAT</t>
  </si>
  <si>
    <t>sp|O35078|OXDA_RAT</t>
  </si>
  <si>
    <t>tr|F1MAR6|F1MAR6_RAT</t>
  </si>
  <si>
    <t>sp|P62282|RS11_RAT</t>
  </si>
  <si>
    <t>sp|Q920F5|DCMC_RAT</t>
  </si>
  <si>
    <t>sp|P20760|IGG2A_RAT</t>
  </si>
  <si>
    <t>tr|D3ZD19|D3ZD19_RAT</t>
  </si>
  <si>
    <t>sp|P14141|CAH3_RAT</t>
  </si>
  <si>
    <t>tr|B0BN81|B0BN81_RAT</t>
  </si>
  <si>
    <t>tr|A0A0G2K639|A0A0G2K639_RAT</t>
  </si>
  <si>
    <t>tr|Q66HT1|Q66HT1_RAT</t>
  </si>
  <si>
    <t>sp|P61354|RL27_RAT</t>
  </si>
  <si>
    <t>tr|Q4KLZ3|Q4KLZ3_RAT</t>
  </si>
  <si>
    <t>tr|D4ACB8|D4ACB8_RAT</t>
  </si>
  <si>
    <t>tr|F1LM33|F1LM33_RAT</t>
  </si>
  <si>
    <t>sp|A0JPJ7|OLA1_RAT</t>
  </si>
  <si>
    <t>sp|Q07936|ANXA2_RAT</t>
  </si>
  <si>
    <t>sp|Q66HG5|TM9S2_RAT</t>
  </si>
  <si>
    <t>tr|D4A0T0|D4A0T0_RAT</t>
  </si>
  <si>
    <t>tr|B2RYQ2|B2RYQ2_RAT</t>
  </si>
  <si>
    <t>sp|Q68FS4|AMPL_RAT</t>
  </si>
  <si>
    <t>sp|B0BN93|PSD13_RAT</t>
  </si>
  <si>
    <t>sp|P12075|COX5B_RAT</t>
  </si>
  <si>
    <t>tr|G3V8D5|G3V8D5_RAT</t>
  </si>
  <si>
    <t>tr|A0A0G2K0X4|A0A0G2K0X4_RAT</t>
  </si>
  <si>
    <t>sp|P57093|PAHX_RAT</t>
  </si>
  <si>
    <t>sp|Q5RLM2|S22A7_RAT</t>
  </si>
  <si>
    <t>sp|Q6PCT8|DHSD_RAT</t>
  </si>
  <si>
    <t>sp|B0BNN3|CAH1_RAT</t>
  </si>
  <si>
    <t>sp|Q5XIG4|OCAD1_RAT</t>
  </si>
  <si>
    <t>sp|P62919|RL8_RAT</t>
  </si>
  <si>
    <t>tr|M0RAK2|M0RAK2_RAT</t>
  </si>
  <si>
    <t>sp|Q4G061|EIF3B_RAT</t>
  </si>
  <si>
    <t>tr|Q5M8C3|Q5M8C3_RAT</t>
  </si>
  <si>
    <t>tr|Q4V8E2|Q4V8E2_RAT</t>
  </si>
  <si>
    <t>sp|P23457|DIDH_RAT</t>
  </si>
  <si>
    <t>tr|A0A0G2K2Q2|A0A0G2K2Q2_RAT</t>
  </si>
  <si>
    <t>tr|B2GV73|B2GV73_RAT</t>
  </si>
  <si>
    <t>tr|A0A0H2UHX3|A0A0H2UHX3_RAT</t>
  </si>
  <si>
    <t>sp|P09139|SPYA_RAT</t>
  </si>
  <si>
    <t>sp|P32232|CBS_RAT</t>
  </si>
  <si>
    <t>sp|Q1JU68|EIF3A_RAT</t>
  </si>
  <si>
    <t>sp|Q8CFN2|CDC42_RAT</t>
  </si>
  <si>
    <t>tr|B1WBS4|B1WBS4_RAT</t>
  </si>
  <si>
    <t>sp|Q811X6|CRYL1_RAT</t>
  </si>
  <si>
    <t>tr|B0BNE6|B0BNE6_RAT</t>
  </si>
  <si>
    <t>sp|Q7TQ16|QCR8_RAT</t>
  </si>
  <si>
    <t>tr|A0A0G2JWK7|A0A0G2JWK7_RAT</t>
  </si>
  <si>
    <t>tr|A0A0G2K273|A0A0G2K273_RAT</t>
  </si>
  <si>
    <t>tr|Q4KLL7|Q4KLL7_RAT</t>
  </si>
  <si>
    <t>tr|D4A8H3|D4A8H3_RAT</t>
  </si>
  <si>
    <t>tr|D3ZZR9|D3ZZR9_RAT</t>
  </si>
  <si>
    <t>tr|Q5RJN0|Q5RJN0_RAT</t>
  </si>
  <si>
    <t>tr|D3ZCS9|D3ZCS9_RAT</t>
  </si>
  <si>
    <t>sp|P19511|AT5F1_RAT</t>
  </si>
  <si>
    <t>sp|Q5XI95|ADH6_RAT</t>
  </si>
  <si>
    <t>tr|A0A0G2JVL6|A0A0G2JVL6_RAT</t>
  </si>
  <si>
    <t>tr|M0RCY2|M0RCY2_RAT</t>
  </si>
  <si>
    <t>tr|Q45G71|Q45G71_RAT</t>
  </si>
  <si>
    <t>tr|B0BNG3|B0BNG3_RAT</t>
  </si>
  <si>
    <t>tr|F1MA36|F1MA36_RAT</t>
  </si>
  <si>
    <t>tr|R9PXU9|R9PXU9_RAT</t>
  </si>
  <si>
    <t>tr|F1LP21|F1LP21_RAT</t>
  </si>
  <si>
    <t>tr|G3V6S5|G3V6S5_RAT</t>
  </si>
  <si>
    <t>tr|F1M6Z1|F1M6Z1_RAT</t>
  </si>
  <si>
    <t>sp|B0BNG0|EMC2_RAT</t>
  </si>
  <si>
    <t>tr|Q68FS8|Q68FS8_RAT</t>
  </si>
  <si>
    <t>tr|G3V7L6|G3V7L6_RAT</t>
  </si>
  <si>
    <t>sp|Q3T1K5|CAZA2_RAT</t>
  </si>
  <si>
    <t>tr|F1LQP9|F1LQP9_RAT</t>
  </si>
  <si>
    <t>tr|Q5BJZ3|Q5BJZ3_RAT</t>
  </si>
  <si>
    <t>sp|P09034|ASSY_RAT</t>
  </si>
  <si>
    <t>tr|Q3MHS9|Q3MHS9_RAT</t>
  </si>
  <si>
    <t>sp|Q64573|EST4_RAT</t>
  </si>
  <si>
    <t>tr|A0A0G2K471|A0A0G2K471_RAT</t>
  </si>
  <si>
    <t>sp|P07896|ECHP_RAT</t>
  </si>
  <si>
    <t>tr|Q5M9H7|Q5M9H7_RAT</t>
  </si>
  <si>
    <t>sp|P0C0A1|VPS25_RAT</t>
  </si>
  <si>
    <t>sp|Q64611|CSAD_RAT</t>
  </si>
  <si>
    <t>sp|P09118|URIC_RAT</t>
  </si>
  <si>
    <t>sp|P50554|GABT_RAT</t>
  </si>
  <si>
    <t>sp|Q3B7U9|FKBP8_RAT</t>
  </si>
  <si>
    <t>sp|Q5I0H4|TMCO1_RAT</t>
  </si>
  <si>
    <t>sp|P62076|TIM13_RAT</t>
  </si>
  <si>
    <t>sp|Q07205|IF5_RAT</t>
  </si>
  <si>
    <t>tr|F1LT36|F1LT36_RAT</t>
  </si>
  <si>
    <t>tr|F1LXA0|F1LXA0_RAT</t>
  </si>
  <si>
    <t>tr|D4ACL2|D4ACL2_RAT</t>
  </si>
  <si>
    <t>sp|P11980|KPYM_RAT</t>
  </si>
  <si>
    <t>sp|P28492|GLSL_RAT</t>
  </si>
  <si>
    <t>tr|F1LNY0|F1LNY0_RAT</t>
  </si>
  <si>
    <t>sp|Q5HZE4|MTNA_RAT</t>
  </si>
  <si>
    <t>tr|Q5PQK2|Q5PQK2_RAT</t>
  </si>
  <si>
    <t>tr|A0A0G2K8T0|A0A0G2K8T0_RAT</t>
  </si>
  <si>
    <t>tr|F1LRJ9|F1LRJ9_RAT</t>
  </si>
  <si>
    <t>sp|P32089|TXTP_RAT</t>
  </si>
  <si>
    <t>tr|Q7TQ70|Q7TQ70_RAT</t>
  </si>
  <si>
    <t>tr|Q5XIM0|Q5XIM0_RAT</t>
  </si>
  <si>
    <t>sp|O89000|DPYD_RAT</t>
  </si>
  <si>
    <t>tr|F1LM18|F1LM18_RAT</t>
  </si>
  <si>
    <t>tr|Q6P9V7|Q6P9V7_RAT</t>
  </si>
  <si>
    <t>sp|Q9WVK7|HCDH_RAT</t>
  </si>
  <si>
    <t>sp|P63036|DNJA1_RAT</t>
  </si>
  <si>
    <t>tr|F1LRE1|F1LRE1_RAT</t>
  </si>
  <si>
    <t>tr|M0RC77|M0RC77_RAT</t>
  </si>
  <si>
    <t>tr|M0RDK9|M0RDK9_RAT</t>
  </si>
  <si>
    <t>tr|F1LNG8|F1LNG8_RAT</t>
  </si>
  <si>
    <t>tr|Q66H61|Q66H61_RAT</t>
  </si>
  <si>
    <t>tr|Q6AYI1|Q6AYI1_RAT</t>
  </si>
  <si>
    <t>sp|Q5XIF6|TBA4A_RAT</t>
  </si>
  <si>
    <t>sp|P10760|SAHH_RAT</t>
  </si>
  <si>
    <t>tr|G3V8T4|G3V8T4_RAT</t>
  </si>
  <si>
    <t>tr|F1LRV4|F1LRV4_RAT</t>
  </si>
  <si>
    <t>sp|Q6AY04|CB047_RAT</t>
  </si>
  <si>
    <t>tr|D3ZFC6|D3ZFC6_RAT</t>
  </si>
  <si>
    <t>tr|A0A0G2JVX7|A0A0G2JVX7_RAT</t>
  </si>
  <si>
    <t>sp|O88496|VKGC_RAT</t>
  </si>
  <si>
    <t>sp|P35565|CALX_RAT</t>
  </si>
  <si>
    <t>sp|P47875|CSRP1_RAT</t>
  </si>
  <si>
    <t>tr|F1LYR5|F1LYR5_RAT</t>
  </si>
  <si>
    <t>tr|D4ADD7|D4ADD7_RAT</t>
  </si>
  <si>
    <t>tr|Q5VLR5|Q5VLR5_RAT</t>
  </si>
  <si>
    <t>sp|P61589|RHOA_RAT</t>
  </si>
  <si>
    <t>tr|Q9EQS4|Q9EQS4_RAT</t>
  </si>
  <si>
    <t>tr|Q5D059|Q5D059_RAT</t>
  </si>
  <si>
    <t>sp|Q80U96|XPO1_RAT</t>
  </si>
  <si>
    <t>tr|B5DFD8|B5DFD8_RAT</t>
  </si>
  <si>
    <t>tr|F1LS86|F1LS86_RAT</t>
  </si>
  <si>
    <t>tr|D4AD70|D4AD70_RAT</t>
  </si>
  <si>
    <t>sp|Q5U2V4|PLBL1_RAT</t>
  </si>
  <si>
    <t>tr|F1LSP2|F1LSP2_RAT</t>
  </si>
  <si>
    <t>tr|D3Z8P5|D3Z8P5_RAT</t>
  </si>
  <si>
    <t>tr|F1LLX8|F1LLX8_RAT</t>
  </si>
  <si>
    <t>tr|D4A305|D4A305_RAT</t>
  </si>
  <si>
    <t>tr|A0A0G2JSR7|A0A0G2JSR7_RAT</t>
  </si>
  <si>
    <t>tr|D3ZIQ1|D3ZIQ1_RAT</t>
  </si>
  <si>
    <t>sp|P81155|VDAC2_RAT</t>
  </si>
  <si>
    <t>tr|Q7TP91|Q7TP91_RAT</t>
  </si>
  <si>
    <t>tr|Q5M893|Q5M893_RAT</t>
  </si>
  <si>
    <t>sp|P09367|SDHL_RAT</t>
  </si>
  <si>
    <t>sp|P28480|TCPA_RAT</t>
  </si>
  <si>
    <t>sp|P49134|ITB1_RAT</t>
  </si>
  <si>
    <t>tr|A0A096P6L9|A0A096P6L9_RAT</t>
  </si>
  <si>
    <t>tr|D4AD15|D4AD15_RAT</t>
  </si>
  <si>
    <t>tr|F1LMG2|F1LMG2_RAT</t>
  </si>
  <si>
    <t>tr|D3ZFY8|D3ZFY8_RAT</t>
  </si>
  <si>
    <t>sp|P46462|TERA_RAT</t>
  </si>
  <si>
    <t>tr|A0A0G2KAM3|A0A0G2KAM3_RAT</t>
  </si>
  <si>
    <t>tr|Q4QQV4|Q4QQV4_RAT</t>
  </si>
  <si>
    <t>tr|A0A0G2K1C0|A0A0G2K1C0_RAT</t>
  </si>
  <si>
    <t>sp|Q5HZY2|SAR1B_RAT</t>
  </si>
  <si>
    <t>sp|O35820|DNPH1_RAT</t>
  </si>
  <si>
    <t>tr|A0A0G2JXH2|A0A0G2JXH2_RAT</t>
  </si>
  <si>
    <t>tr|Q5XI77|Q5XI77_RAT</t>
  </si>
  <si>
    <t>tr|Q6DGF2|Q6DGF2_RAT</t>
  </si>
  <si>
    <t>tr|F1LQZ8|F1LQZ8_RAT</t>
  </si>
  <si>
    <t>sp|Q8CHM7|HACL1_RAT</t>
  </si>
  <si>
    <t>tr|I6L9G6|I6L9G6_RAT</t>
  </si>
  <si>
    <t>sp|Q63362|NDUA5_RAT</t>
  </si>
  <si>
    <t>sp|P07379|PCKGC_RAT</t>
  </si>
  <si>
    <t>tr|B6DYQ4|B6DYQ4_RAT</t>
  </si>
  <si>
    <t>tr|A0A0G2JSQ4|A0A0G2JSQ4_RAT</t>
  </si>
  <si>
    <t>tr|A0A0H2UHM5|A0A0H2UHM5_RAT</t>
  </si>
  <si>
    <t>tr|B0BNC4|B0BNC4_RAT</t>
  </si>
  <si>
    <t>tr|M0R7R1|M0R7R1_RAT</t>
  </si>
  <si>
    <t>tr|B0BN02|B0BN02_RAT</t>
  </si>
  <si>
    <t>tr|B5AMZ7|B5AMZ7_RAT</t>
  </si>
  <si>
    <t>sp|P13803|ETFA_RAT</t>
  </si>
  <si>
    <t>sp|Q4FZT0|STML2_RAT</t>
  </si>
  <si>
    <t>tr|D3ZJX5|D3ZJX5_RAT</t>
  </si>
  <si>
    <t>sp|D3ZAF6|ATPK_RAT</t>
  </si>
  <si>
    <t>tr|A0A0G2JSH2|A0A0G2JSH2_RAT</t>
  </si>
  <si>
    <t>tr|Q68FT7|Q68FT7_RAT</t>
  </si>
  <si>
    <t>tr|Q5XIC6|Q5XIC6_RAT</t>
  </si>
  <si>
    <t>sp|P62859|RS28_RAT</t>
  </si>
  <si>
    <t>tr|F1LPH1|F1LPH1_RAT</t>
  </si>
  <si>
    <t>tr|A0A0G2K8E0|A0A0G2K8E0_RAT</t>
  </si>
  <si>
    <t>tr|A0A0G2KAW7|A0A0G2KAW7_RAT</t>
  </si>
  <si>
    <t>sp|P10634|CP2DQ_RAT</t>
  </si>
  <si>
    <t>tr|Q5M7T5|Q5M7T5_RAT</t>
  </si>
  <si>
    <t>sp|Q6AYS7|ACY1A_RAT</t>
  </si>
  <si>
    <t>sp|B3DMA2|ACD11_RAT</t>
  </si>
  <si>
    <t>tr|D4A197|D4A197_RAT</t>
  </si>
  <si>
    <t>sp|Q562C4|MET7B_RAT</t>
  </si>
  <si>
    <t>sp|Q562C9|MTND_RAT</t>
  </si>
  <si>
    <t>sp|Q03248|BUP1_RAT</t>
  </si>
  <si>
    <t>tr|Q9WVJ6|Q9WVJ6_RAT</t>
  </si>
  <si>
    <t>sp|P26772|CH10_RAT</t>
  </si>
  <si>
    <t>tr|F1LU71|F1LU71_RAT</t>
  </si>
  <si>
    <t>sp|Q58FK9|KAT3_RAT</t>
  </si>
  <si>
    <t>tr|Q9JKB7|Q9JKB7_RAT</t>
  </si>
  <si>
    <t>sp|P11497|ACACA_RAT</t>
  </si>
  <si>
    <t>sp|Q9QZA2|PDC6I_RAT</t>
  </si>
  <si>
    <t>sp|P17220|PSA2_RAT</t>
  </si>
  <si>
    <t>sp|Q9JHY1|JAM1_RAT</t>
  </si>
  <si>
    <t>sp|Q63150|DPYS_RAT</t>
  </si>
  <si>
    <t>sp|Q923M1|MSRA_RAT</t>
  </si>
  <si>
    <t>tr|B2GV15|B2GV15_RAT</t>
  </si>
  <si>
    <t>tr|F1LQC1|F1LQC1_RAT</t>
  </si>
  <si>
    <t>tr|A0A0G2JUZ5|A0A0G2JUZ5_RAT</t>
  </si>
  <si>
    <t>tr|A0A0G2JSQ2|A0A0G2JSQ2_RAT</t>
  </si>
  <si>
    <t>sp|P62909|RS3_RAT</t>
  </si>
  <si>
    <t>tr|R9PXS4|R9PXS4_RAT</t>
  </si>
  <si>
    <t>tr|A0A0H2UI11|A0A0H2UI11_RAT</t>
  </si>
  <si>
    <t>sp|P05545|SPA3K_RAT</t>
  </si>
  <si>
    <t>tr|Q5XI19|Q5XI19_RAT</t>
  </si>
  <si>
    <t>tr|F1LNF7|F1LNF7_RAT</t>
  </si>
  <si>
    <t>tr|A0A0H2UHA6|A0A0H2UHA6_RAT</t>
  </si>
  <si>
    <t>sp|P12785|FAS_RAT</t>
  </si>
  <si>
    <t>sp|Q07984|SSRD_RAT</t>
  </si>
  <si>
    <t>tr|F1LT58|F1LT58_RAT</t>
  </si>
  <si>
    <t>sp|P13676|ACPH_RAT</t>
  </si>
  <si>
    <t>tr|A0A0G2K277|A0A0G2K277_RAT</t>
  </si>
  <si>
    <t>tr|F2Z3T9|F2Z3T9_RAT</t>
  </si>
  <si>
    <t>sp|P67779|PHB_RAT</t>
  </si>
  <si>
    <t>tr|G3V8B6|G3V8B6_RAT</t>
  </si>
  <si>
    <t>tr|A0A0G2JXT3|A0A0G2JXT3_RAT</t>
  </si>
  <si>
    <t>sp|P97521|MCAT_RAT</t>
  </si>
  <si>
    <t>sp|B0BNM1|NNRE_RAT</t>
  </si>
  <si>
    <t>tr|Q5RKJ9|Q5RKJ9_RAT</t>
  </si>
  <si>
    <t>sp|P05178|CP2C6_RAT</t>
  </si>
  <si>
    <t>sp|P11711|CP2A1_RAT</t>
  </si>
  <si>
    <t>sp|P97524|S27A2_RAT</t>
  </si>
  <si>
    <t>tr|A0A0G2JZG7|A0A0G2JZG7_RAT</t>
  </si>
  <si>
    <t>tr|D4A0H4|D4A0H4_RAT</t>
  </si>
  <si>
    <t>tr|G3V827|G3V827_RAT</t>
  </si>
  <si>
    <t>tr|F1LX07|F1LX07_RAT</t>
  </si>
  <si>
    <t>tr|D4A8G5|D4A8G5_RAT</t>
  </si>
  <si>
    <t>sp|Q497B0|NIT2_RAT</t>
  </si>
  <si>
    <t>sp|D3ZW55|ITPA_RAT</t>
  </si>
  <si>
    <t>sp|Q5U300|UBA1_RAT</t>
  </si>
  <si>
    <t>sp|P70473|AMACR_RAT</t>
  </si>
  <si>
    <t>sp|Q3MIF4|XYLB_RAT</t>
  </si>
  <si>
    <t>tr|B0BNB9|B0BNB9_RAT</t>
  </si>
  <si>
    <t>tr|G3V647|G3V647_RAT</t>
  </si>
  <si>
    <t>tr|F7FM32|F7FM32_RAT</t>
  </si>
  <si>
    <t>tr|D3ZIC2|D3ZIC2_RAT</t>
  </si>
  <si>
    <t>tr|A0A0H2UHT6|A0A0H2UHT6_RAT</t>
  </si>
  <si>
    <t>tr|Q8SEZ5|Q8SEZ5_RAT</t>
  </si>
  <si>
    <t>tr|Q5M7T6|Q5M7T6_RAT</t>
  </si>
  <si>
    <t>tr|D4ABT8|D4ABT8_RAT</t>
  </si>
  <si>
    <t>tr|B3DM95|B3DM95_RAT</t>
  </si>
  <si>
    <t>tr|B2GUU4|B2GUU4_RAT</t>
  </si>
  <si>
    <t>tr|B2RYN3|B2RYN3_RAT</t>
  </si>
  <si>
    <t>tr|B2RYQ5|B2RYQ5_RAT</t>
  </si>
  <si>
    <t>tr|Q6IMX3|Q6IMX3_RAT</t>
  </si>
  <si>
    <t>tr|G3V6G6|G3V6G6_RAT</t>
  </si>
  <si>
    <t>sp|Q5XIF4|SUMO3_RAT</t>
  </si>
  <si>
    <t>tr|F1LW74|F1LW74_RAT</t>
  </si>
  <si>
    <t>tr|E2RUH2|E2RUH2_RAT</t>
  </si>
  <si>
    <t>sp|P82995|HS90A_RAT</t>
  </si>
  <si>
    <t>tr|A0A0G2K0I3|A0A0G2K0I3_RAT</t>
  </si>
  <si>
    <t>sp|P62963|PROF1_RAT</t>
  </si>
  <si>
    <t>tr|B6DYQ7|B6DYQ7_RAT</t>
  </si>
  <si>
    <t>sp|P85968|6PGD_RAT</t>
  </si>
  <si>
    <t>tr|F1M978|F1M978_RAT</t>
  </si>
  <si>
    <t>tr|D3ZQL7|D3ZQL7_RAT</t>
  </si>
  <si>
    <t>tr|A0A0G2K261|A0A0G2K261_RAT</t>
  </si>
  <si>
    <t>sp|P62250|RS16_RAT</t>
  </si>
  <si>
    <t>tr|D4A5L9|D4A5L9_RAT</t>
  </si>
  <si>
    <t>sp|P07335|KCRB_RAT</t>
  </si>
  <si>
    <t>tr|B2RZD6|B2RZD6_RAT</t>
  </si>
  <si>
    <t>sp|P62856|RS26_RAT</t>
  </si>
  <si>
    <t>tr|A1L1M0|A1L1M0_RAT</t>
  </si>
  <si>
    <t>tr|M0RC65|M0RC65_RAT</t>
  </si>
  <si>
    <t>tr|F1LYM2|F1LYM2_RAT</t>
  </si>
  <si>
    <t>sp|P62845|RS15_RAT</t>
  </si>
  <si>
    <t>tr|D4AE96|D4AE96_RAT</t>
  </si>
  <si>
    <t>sp|Q5I0M2|NADC_RAT</t>
  </si>
  <si>
    <t>sp|B2GUZ5|CAZA1_RAT</t>
  </si>
  <si>
    <t>tr|D3ZK97|D3ZK97_RAT</t>
  </si>
  <si>
    <t>tr|A0A0G2K7C6|A0A0G2K7C6_RAT</t>
  </si>
  <si>
    <t>sp|Q5I0E7|TMED9_RAT</t>
  </si>
  <si>
    <t>tr|D4A2X2|D4A2X2_RAT</t>
  </si>
  <si>
    <t>tr|B5DEN5|B5DEN5_RAT</t>
  </si>
  <si>
    <t>sp|Q68FQ0|TCPE_RAT</t>
  </si>
  <si>
    <t>tr|A0A0H2UHG0|A0A0H2UHG0_RAT</t>
  </si>
  <si>
    <t>tr|Q62669|Q62669_RAT</t>
  </si>
  <si>
    <t>sp|Q03346|MPPB_RAT</t>
  </si>
  <si>
    <t>tr|Q7TMC1|Q7TMC1_RAT</t>
  </si>
  <si>
    <t>tr|D4A8D5|D4A8D5_RAT</t>
  </si>
  <si>
    <t>tr|F1LMC7|F1LMC7_RAT</t>
  </si>
  <si>
    <t>tr|A0A0G2K7Q7|A0A0G2K7Q7_RAT</t>
  </si>
  <si>
    <t>sp|Q5XIE6|HIBCH_RAT</t>
  </si>
  <si>
    <t>sp|P60901|PSA6_RAT</t>
  </si>
  <si>
    <t>tr|D3ZLK9|D3ZLK9_RAT</t>
  </si>
  <si>
    <t>sp|P20070|NB5R3_RAT</t>
  </si>
  <si>
    <t>tr|Q6P2A5|Q6P2A5_RAT</t>
  </si>
  <si>
    <t>sp|Q02874|H2AY_RAT</t>
  </si>
  <si>
    <t>sp|P27867|DHSO_RAT</t>
  </si>
  <si>
    <t>sp|Q06647|ATPO_RAT</t>
  </si>
  <si>
    <t>sp|P97584|PTGR1_RAT</t>
  </si>
  <si>
    <t>tr|A0A0G2JSZ5|A0A0G2JSZ5_RAT</t>
  </si>
  <si>
    <t>sp|P26453|BASI_RAT</t>
  </si>
  <si>
    <t>sp|P25093|FAAA_RAT</t>
  </si>
  <si>
    <t>tr|F1M775|F1M775_RAT</t>
  </si>
  <si>
    <t>tr|B2RZC1|B2RZC1_RAT</t>
  </si>
  <si>
    <t>tr|A9CMB7|A9CMB7_RAT</t>
  </si>
  <si>
    <t>tr|A0A0G2JZH0|A0A0G2JZH0_RAT</t>
  </si>
  <si>
    <t>sp|P14882|PCCA_RAT</t>
  </si>
  <si>
    <t>sp|Q64536|PDK2_RAT</t>
  </si>
  <si>
    <t>tr|Q5XIH3|Q5XIH3_RAT</t>
  </si>
  <si>
    <t>tr|D4ACG2|D4ACG2_RAT</t>
  </si>
  <si>
    <t>sp|Q6AXM5|CEPT1_RAT</t>
  </si>
  <si>
    <t>sp|Q6P0K8|PLAK_RAT</t>
  </si>
  <si>
    <t>sp|Q5XIC2|ECSIT_RAT</t>
  </si>
  <si>
    <t>tr|G3V7B5|G3V7B5_RAT</t>
  </si>
  <si>
    <t>tr|Q5U3Z7|Q5U3Z7_RAT</t>
  </si>
  <si>
    <t>sp|Q641Y8|DDX1_RAT</t>
  </si>
  <si>
    <t>tr|A0A0G2K549|A0A0G2K549_RAT</t>
  </si>
  <si>
    <t>sp|P18420|PSA1_RAT</t>
  </si>
  <si>
    <t>sp|Q5XIM9|TCPB_RAT</t>
  </si>
  <si>
    <t>sp|B0K025|OSTC_RAT</t>
  </si>
  <si>
    <t>sp|Q5BJY9|K1C18_RAT</t>
  </si>
  <si>
    <t>sp|Q09073|ADT2_RAT</t>
  </si>
  <si>
    <t>tr|A0A0G2K5C8|A0A0G2K5C8_RAT</t>
  </si>
  <si>
    <t>sp|Q68G31|PBLD_RAT</t>
  </si>
  <si>
    <t>sp|Q68FY0|QCR1_RAT</t>
  </si>
  <si>
    <t>sp|Q4KM74|SC22B_RAT</t>
  </si>
  <si>
    <t>tr|Q68G44|Q68G44_RAT</t>
  </si>
  <si>
    <t>tr|Q5U1W6|Q5U1W6_RAT</t>
  </si>
  <si>
    <t>sp|Q2TA68|OPA1_RAT</t>
  </si>
  <si>
    <t>tr|D3ZWM5|D3ZWM5_RAT</t>
  </si>
  <si>
    <t>sp|P55159|PON1_RAT</t>
  </si>
  <si>
    <t>tr|G3V6C2|G3V6C2_RAT</t>
  </si>
  <si>
    <t>tr|M0RE00|M0RE00_RAT</t>
  </si>
  <si>
    <t>sp|Q08163|CAP1_RAT</t>
  </si>
  <si>
    <t>sp|Q63355|MYO1C_RAT</t>
  </si>
  <si>
    <t>tr|F1LM05|F1LM05_RAT</t>
  </si>
  <si>
    <t>sp|P20817|CP4AE_RAT</t>
  </si>
  <si>
    <t>tr|G3V6R5|G3V6R5_RAT</t>
  </si>
  <si>
    <t>tr|F1M3H8|F1M3H8_RAT</t>
  </si>
  <si>
    <t>sp|P25409|ALAT1_RAT</t>
  </si>
  <si>
    <t>tr|G3V857|G3V857_RAT</t>
  </si>
  <si>
    <t>sp|Q5I0P2|GCSH_RAT</t>
  </si>
  <si>
    <t>tr|F1LST1|F1LST1_RAT</t>
  </si>
  <si>
    <t>sp|Q9WUW9|S1C2A_RAT</t>
  </si>
  <si>
    <t>tr|A0A0G2JU77|A0A0G2JU77_RAT</t>
  </si>
  <si>
    <t>sp|P51583|PUR6_RAT</t>
  </si>
  <si>
    <t>sp|Q4G069|RMD1_RAT</t>
  </si>
  <si>
    <t>sp|P36511|UDB15_RAT</t>
  </si>
  <si>
    <t>tr|Q6AY58|Q6AY58_RAT</t>
  </si>
  <si>
    <t>sp|Q4KLF8|ARPC5_RAT</t>
  </si>
  <si>
    <t>tr|A0A0G2K0V8|A0A0G2K0V8_RAT</t>
  </si>
  <si>
    <t>sp|Q6DGG1|ABHEB_RAT</t>
  </si>
  <si>
    <t>sp|Q9WVB1|RAB6A_RAT</t>
  </si>
  <si>
    <t>tr|D4A132|D4A132_RAT</t>
  </si>
  <si>
    <t>sp|O35303|DNM1L_RAT</t>
  </si>
  <si>
    <t>sp|P20059|HEMO_RAT</t>
  </si>
  <si>
    <t>tr|F1LP82|F1LP82_RAT</t>
  </si>
  <si>
    <t>sp|P14480|FIBB_RAT</t>
  </si>
  <si>
    <t>tr|B5DFE0|B5DFE0_RAT</t>
  </si>
  <si>
    <t>tr|F1LM22|F1LM22_RAT</t>
  </si>
  <si>
    <t>sp|P04636|MDHM_RAT</t>
  </si>
  <si>
    <t>sp|Q91Y81|SEPT2_RAT</t>
  </si>
  <si>
    <t>sp|P05183|CP3A2_RAT</t>
  </si>
  <si>
    <t>tr|E9PTX2|E9PTX2_RAT</t>
  </si>
  <si>
    <t>tr|F7FKI5|F7FKI5_RAT</t>
  </si>
  <si>
    <t>tr|F1MAA5|F1MAA5_RAT</t>
  </si>
  <si>
    <t>tr|A0A0G2K9Y7|A0A0G2K9Y7_RAT</t>
  </si>
  <si>
    <t>tr|F1LRQ1|F1LRQ1_RAT</t>
  </si>
  <si>
    <t>tr|M0RB67|M0RB67_RAT</t>
  </si>
  <si>
    <t>sp|P62193|PRS4_RAT</t>
  </si>
  <si>
    <t>tr|A0A0G2K4M6|A0A0G2K4M6_RAT</t>
  </si>
  <si>
    <t>tr|D4A4D5|D4A4D5_RAT</t>
  </si>
  <si>
    <t>tr|B6DYQ8|B6DYQ8_RAT</t>
  </si>
  <si>
    <t>sp|Q66H12|NAGAB_RAT</t>
  </si>
  <si>
    <t>tr|F7EV94|F7EV94_RAT</t>
  </si>
  <si>
    <t>sp|Q2V057|PROD2_RAT</t>
  </si>
  <si>
    <t>sp|Q5U2Q7|ERF1_RAT</t>
  </si>
  <si>
    <t>sp|P63029|TCTP_RAT</t>
  </si>
  <si>
    <t>tr|F1LPS8|F1LPS8_RAT</t>
  </si>
  <si>
    <t>sp|P06761|GRP78_RAT</t>
  </si>
  <si>
    <t>sp|P11348|DHPR_RAT</t>
  </si>
  <si>
    <t>tr|D4A264|D4A264_RAT</t>
  </si>
  <si>
    <t>tr|G3V843|G3V843_RAT</t>
  </si>
  <si>
    <t>sp|Q64565|AGT2_RAT</t>
  </si>
  <si>
    <t>sp|P70580|PGRC1_RAT</t>
  </si>
  <si>
    <t>tr|A0A0G2JWX1|A0A0G2JWX1_RAT</t>
  </si>
  <si>
    <t>tr|Q6AYR1|Q6AYR1_RAT</t>
  </si>
  <si>
    <t>tr|D3ZKR8|D3ZKR8_RAT</t>
  </si>
  <si>
    <t>sp|Q68FX0|IDH3B_RAT</t>
  </si>
  <si>
    <t>tr|A0A0G2K5L2|A0A0G2K5L2_RAT</t>
  </si>
  <si>
    <t>tr|D4A1W8|D4A1W8_RAT</t>
  </si>
  <si>
    <t>tr|D3ZZL3|D3ZZL3_RAT</t>
  </si>
  <si>
    <t>sp|P51886|LUM_RAT</t>
  </si>
  <si>
    <t>tr|A0A0G2K3K2|A0A0G2K3K2_RAT</t>
  </si>
  <si>
    <t>sp|P19112|F16P1_RAT</t>
  </si>
  <si>
    <t>sp|Q6PDV7|RL10_RAT</t>
  </si>
  <si>
    <t>sp|Q9EPH8|PABP1_RAT</t>
  </si>
  <si>
    <t>sp|P21775|THIKA_RAT</t>
  </si>
  <si>
    <t>tr|Q4KM07|Q4KM07_RAT</t>
  </si>
  <si>
    <t>sp|P47853|PGS1_RAT</t>
  </si>
  <si>
    <t>tr|F1LR38|F1LR38_RAT</t>
  </si>
  <si>
    <t>tr|F1M9D6|F1M9D6_RAT</t>
  </si>
  <si>
    <t>sp|Q5RK09|EIF3G_RAT</t>
  </si>
  <si>
    <t>tr|A0A0G2K151|A0A0G2K151_RAT</t>
  </si>
  <si>
    <t>sp|P52847|ST1B1_RAT</t>
  </si>
  <si>
    <t>tr|G3V7J0|G3V7J0_RAT</t>
  </si>
  <si>
    <t>tr|D4A7R0|D4A7R0_RAT</t>
  </si>
  <si>
    <t>sp|Q68FP2|PON3_RAT</t>
  </si>
  <si>
    <t>sp|Q07071|GCKR_RAT</t>
  </si>
  <si>
    <t>tr|F2Z3Q8|F2Z3Q8_RAT</t>
  </si>
  <si>
    <t>tr|Q4QRB0|Q4QRB0_RAT</t>
  </si>
  <si>
    <t>sp|Q68FT3|PYRD2_RAT</t>
  </si>
  <si>
    <t>tr|R9PY08|R9PY08_RAT</t>
  </si>
  <si>
    <t>tr|G3V816|G3V816_RAT</t>
  </si>
  <si>
    <t>tr|M0RDI5|M0RDI5_RAT</t>
  </si>
  <si>
    <t>sp|P18163|ACSL1_RAT</t>
  </si>
  <si>
    <t>tr|B0BMW0|B0BMW0_RAT</t>
  </si>
  <si>
    <t>tr|D4A3E2|D4A3E2_RAT</t>
  </si>
  <si>
    <t>tr|A0A0G2JVH4|A0A0G2JVH4_RAT</t>
  </si>
  <si>
    <t>tr|D3ZVS2|D3ZVS2_RAT</t>
  </si>
  <si>
    <t>tr|D4ADS4|D4ADS4_RAT</t>
  </si>
  <si>
    <t>sp|Q4KMA2|RD23B_RAT</t>
  </si>
  <si>
    <t>sp|P97615|THIOM_RAT</t>
  </si>
  <si>
    <t>tr|D3ZZK1|D3ZZK1_RAT</t>
  </si>
  <si>
    <t>tr|Q499P2|Q499P2_RAT</t>
  </si>
  <si>
    <t>sp|P61212|ARL1_RAT</t>
  </si>
  <si>
    <t>tr|D4A2K1|D4A2K1_RAT</t>
  </si>
  <si>
    <t>tr|Q5RKH2|Q5RKH2_RAT</t>
  </si>
  <si>
    <t>sp|O55096|DPP3_RAT</t>
  </si>
  <si>
    <t>tr|G3V6I5|G3V6I5_RAT</t>
  </si>
  <si>
    <t>sp|P02761|MUP_RAT</t>
  </si>
  <si>
    <t>sp|P08290|ASGR2_RAT</t>
  </si>
  <si>
    <t>tr|D4AAV1|D4AAV1_RAT</t>
  </si>
  <si>
    <t>sp|Q04462|SYVC_RAT</t>
  </si>
  <si>
    <t>tr|A0A0G2K9H8|A0A0G2K9H8_RAT</t>
  </si>
  <si>
    <t>tr|G3V796|G3V796_RAT</t>
  </si>
  <si>
    <t>sp|Q5XI73|GDIR1_RAT</t>
  </si>
  <si>
    <t>tr|F1M7X5|F1M7X5_RAT</t>
  </si>
  <si>
    <t>sp|Q5U1Z8|PREY_RAT</t>
  </si>
  <si>
    <t>sp|Q63396|TCP4_RAT</t>
  </si>
  <si>
    <t>tr|Q68FZ8|Q68FZ8_RAT</t>
  </si>
  <si>
    <t>sp|P18484|AP2A2_RAT</t>
  </si>
  <si>
    <t>tr|G3V7W7|G3V7W7_RAT</t>
  </si>
  <si>
    <t>sp|P05197|EF2_RAT</t>
  </si>
  <si>
    <t>tr|A0A0A0MY00|A0A0A0MY00_RAT</t>
  </si>
  <si>
    <t>tr|Q5EBD0|Q5EBD0_RAT</t>
  </si>
  <si>
    <t>tr|A0A0G2JSU8|A0A0G2JSU8_RAT</t>
  </si>
  <si>
    <t>tr|D3ZLA3|D3ZLA3_RAT</t>
  </si>
  <si>
    <t>sp|P62890|RL30_RAT</t>
  </si>
  <si>
    <t>sp|Q66H15|RMD3_RAT</t>
  </si>
  <si>
    <t>tr|F1LP30|F1LP30_RAT</t>
  </si>
  <si>
    <t>tr|F7FG31|F7FG31_RAT</t>
  </si>
  <si>
    <t>sp|P54313|GBB2_RAT</t>
  </si>
  <si>
    <t>tr|G3V7I0|G3V7I0_RAT</t>
  </si>
  <si>
    <t>sp|Q5BK63|NDUA9_RAT</t>
  </si>
  <si>
    <t>tr|G3V6I4|G3V6I4_RAT</t>
  </si>
  <si>
    <t>tr|G3V6C4|G3V6C4_RAT</t>
  </si>
  <si>
    <t>tr|A0A0G2K9V6|A0A0G2K9V6_RAT</t>
  </si>
  <si>
    <t>tr|B1WC26|B1WC26_RAT</t>
  </si>
  <si>
    <t>tr|A0A0G2K9Y5|A0A0G2K9Y5_RAT</t>
  </si>
  <si>
    <t>tr|B0BMT6|B0BMT6_RAT</t>
  </si>
  <si>
    <t>tr|Q6QI88|Q6QI88_RAT</t>
  </si>
  <si>
    <t>tr|A0A0G2JXJ7|A0A0G2JXJ7_RAT</t>
  </si>
  <si>
    <t>sp|P63018|HSP7C_RAT</t>
  </si>
  <si>
    <t>tr|G3V6D3|G3V6D3_RAT</t>
  </si>
  <si>
    <t>tr|F1LPB8|F1LPB8_RAT</t>
  </si>
  <si>
    <t>tr|Q5XI26|Q5XI26_RAT</t>
  </si>
  <si>
    <t>sp|P61983|1433G_RAT</t>
  </si>
  <si>
    <t>sp|P62268|RS23_RAT</t>
  </si>
  <si>
    <t>sp|Q7M0E3|DEST_RAT</t>
  </si>
  <si>
    <t>tr|Q6P7A7|Q6P7A7_RAT</t>
  </si>
  <si>
    <t>tr|F1LNL0|F1LNL0_RAT</t>
  </si>
  <si>
    <t>sp|Q64057|AL7A1_RAT</t>
  </si>
  <si>
    <t>tr|F1LM47|F1LM47_RAT</t>
  </si>
  <si>
    <t>tr|Q5I0N0|Q5I0N0_RAT</t>
  </si>
  <si>
    <t>tr|Q5BK56|Q5BK56_RAT</t>
  </si>
  <si>
    <t>sp|P24329|THTR_RAT</t>
  </si>
  <si>
    <t>tr|Q4QQS7|Q4QQS7_RAT</t>
  </si>
  <si>
    <t>sp|A0JPM9|EIF3J_RAT</t>
  </si>
  <si>
    <t>sp|P06685|AT1A1_RAT</t>
  </si>
  <si>
    <t>sp|P04797|G3P_RAT</t>
  </si>
  <si>
    <t>tr|B0BN46|B0BN46_RAT</t>
  </si>
  <si>
    <t>sp|P21531|RL3_RAT</t>
  </si>
  <si>
    <t>sp|P07895|SODM_RAT</t>
  </si>
  <si>
    <t>sp|Q9Z1W6|LYRIC_RAT</t>
  </si>
  <si>
    <t>tr|B2RZ72|B2RZ72_RAT</t>
  </si>
  <si>
    <t>sp|P52759|UK114_RAT</t>
  </si>
  <si>
    <t>tr|A0A0G2JSW0|A0A0G2JSW0_RAT</t>
  </si>
  <si>
    <t>sp|Q9Z311|MECR_RAT</t>
  </si>
  <si>
    <t>sp|P17764|THIL_RAT</t>
  </si>
  <si>
    <t>tr|A0A0G2JV65|A0A0G2JV65_RAT</t>
  </si>
  <si>
    <t>tr|A0A0G2K737|A0A0G2K737_RAT</t>
  </si>
  <si>
    <t>tr|A0A0H2UHE1|A0A0H2UHE1_RAT</t>
  </si>
  <si>
    <t>sp|Q5U2X6|CCD47_RAT</t>
  </si>
  <si>
    <t>tr|Q7TQ11|Q7TQ11_RAT</t>
  </si>
  <si>
    <t>sp|P08033|CXB1_RAT</t>
  </si>
  <si>
    <t>sp|P28037|AL1L1_RAT</t>
  </si>
  <si>
    <t>sp|P17988|ST1A1_RAT</t>
  </si>
  <si>
    <t>tr|D3ZF13|D3ZF13_RAT</t>
  </si>
  <si>
    <t>tr|D3ZFY0|D3ZFY0_RAT</t>
  </si>
  <si>
    <t>tr|A0JN30|A0JN30_RAT</t>
  </si>
  <si>
    <t>tr|Q6PDV6|Q6PDV6_RAT</t>
  </si>
  <si>
    <t>tr|F1LRY5|F1LRY5_RAT</t>
  </si>
  <si>
    <t>sp|Q5XIF3|NDUS4_RAT</t>
  </si>
  <si>
    <t>sp|O88637|PCY2_RAT</t>
  </si>
  <si>
    <t>sp|O70593|SGTA_RAT</t>
  </si>
  <si>
    <t>tr|B5DER3|B5DER3_RAT</t>
  </si>
  <si>
    <t>sp|P21571|ATP5J_RAT</t>
  </si>
  <si>
    <t>cont|000135</t>
  </si>
  <si>
    <t>tr|Q6AYS3|Q6AYS3_RAT</t>
  </si>
  <si>
    <t>sp|P97852|DHB4_RAT</t>
  </si>
  <si>
    <t>tr|G3V741|G3V741_RAT</t>
  </si>
  <si>
    <t>tr|C6ZII9|C6ZII9_RAT</t>
  </si>
  <si>
    <t>sp|Q5U3Z3|ISOC2_RAT</t>
  </si>
  <si>
    <t>tr|Q56R17|Q56R17_RAT</t>
  </si>
  <si>
    <t>sp|P30835|PFKAL_RAT</t>
  </si>
  <si>
    <t>sp|Q5XHZ0|TRAP1_RAT</t>
  </si>
  <si>
    <t>tr|A0A0G2K3W1|A0A0G2K3W1_RAT</t>
  </si>
  <si>
    <t>tr|D3ZG43|D3ZG43_RAT</t>
  </si>
  <si>
    <t>tr|O89035|O89035_RAT</t>
  </si>
  <si>
    <t>sp|P06757|ADH1_RAT</t>
  </si>
  <si>
    <t>tr|F7FHF3|F7FHF3_RAT</t>
  </si>
  <si>
    <t>sp|P97536|CAND1_RAT</t>
  </si>
  <si>
    <t>sp|Q99ML5|PCYOX_RAT</t>
  </si>
  <si>
    <t>sp|Q6AY30|SCPDL_RAT</t>
  </si>
  <si>
    <t>sp|Q6P7R8|DHB12_RAT</t>
  </si>
  <si>
    <t>sp|P97532|THTM_RAT</t>
  </si>
  <si>
    <t>tr|A0A0G2K459|A0A0G2K459_RAT</t>
  </si>
  <si>
    <t>tr|G3V7K6|G3V7K6_RAT</t>
  </si>
  <si>
    <t>sp|Q66H80|COPD_RAT</t>
  </si>
  <si>
    <t>sp|Q6NYB7|RAB1A_RAT</t>
  </si>
  <si>
    <t>tr|D3ZS58|D3ZS58_RAT</t>
  </si>
  <si>
    <t>tr|D4A2D7|D4A2D7_RAT</t>
  </si>
  <si>
    <t>tr|A0A0G2K7W6|A0A0G2K7W6_RAT</t>
  </si>
  <si>
    <t>sp|P15650|ACADL_RAT</t>
  </si>
  <si>
    <t>tr|Q68G40|Q68G40_RAT</t>
  </si>
  <si>
    <t>tr|G3V945|G3V945_RAT</t>
  </si>
  <si>
    <t>sp|Q5XIH7|PHB2_RAT</t>
  </si>
  <si>
    <t>tr|D3ZDE4|D3ZDE4_RAT</t>
  </si>
  <si>
    <t>tr|Q5U2S7|Q5U2S7_RAT</t>
  </si>
  <si>
    <t>tr|D4ABM1|D4ABM1_RAT</t>
  </si>
  <si>
    <t>sp|Q9Z0V5|PRDX4_RAT</t>
  </si>
  <si>
    <t>sp|P46844|BIEA_RAT</t>
  </si>
  <si>
    <t>tr|D3ZZZ9|D3ZZZ9_RAT</t>
  </si>
  <si>
    <t>tr|B1WC61|B1WC61_RAT</t>
  </si>
  <si>
    <t>tr|A0A0G2K2V2|A0A0G2K2V2_RAT</t>
  </si>
  <si>
    <t>tr|B0BNJ1|B0BNJ1_RAT</t>
  </si>
  <si>
    <t>sp|Q5M7T9|THNS2_RAT</t>
  </si>
  <si>
    <t>tr|B2RYS2|B2RYS2_RAT</t>
  </si>
  <si>
    <t>sp|O89049|TRXR1_RAT</t>
  </si>
  <si>
    <t>tr|B2RYT7|B2RYT7_RAT</t>
  </si>
  <si>
    <t>tr|Q4V8I9|Q4V8I9_RAT</t>
  </si>
  <si>
    <t>tr|A0A0G2JSS9|A0A0G2JSS9_RAT</t>
  </si>
  <si>
    <t>tr|A0A0G2JSV0|A0A0G2JSV0_RAT</t>
  </si>
  <si>
    <t>tr|G3V9K0|G3V9K0_RAT</t>
  </si>
  <si>
    <t>tr|D3ZF12|D3ZF12_RAT</t>
  </si>
  <si>
    <t>tr|Q5U2U3|Q5U2U3_RAT</t>
  </si>
  <si>
    <t>tr|D3ZVB7|D3ZVB7_RAT</t>
  </si>
  <si>
    <t>sp|P06214|HEM2_RAT</t>
  </si>
  <si>
    <t>tr|B2RYJ7|B2RYJ7_RAT</t>
  </si>
  <si>
    <t>tr|M0RCH0|M0RCH0_RAT</t>
  </si>
  <si>
    <t>tr|D4A5Q9|D4A5Q9_RAT</t>
  </si>
  <si>
    <t>tr|B5DEL9|B5DEL9_RAT</t>
  </si>
  <si>
    <t>tr|G3V7Y3|G3V7Y3_RAT</t>
  </si>
  <si>
    <t>sp|Q63413|DX39B_RAT</t>
  </si>
  <si>
    <t>tr|D4AC36|D4AC36_RAT</t>
  </si>
  <si>
    <t>tr|M0RCF3|M0RCF3_RAT</t>
  </si>
  <si>
    <t>sp|P62944|AP2B1_RAT</t>
  </si>
  <si>
    <t>tr|B0BN63|B0BN63_RAT</t>
  </si>
  <si>
    <t>tr|A2IBE0|A2IBE0_RAT</t>
  </si>
  <si>
    <t>sp|Q5FVM4|NONO_RAT</t>
  </si>
  <si>
    <t>tr|Q3MID6|Q3MID6_RAT</t>
  </si>
  <si>
    <t>tr|A0A0G2KB11|A0A0G2KB11_RAT</t>
  </si>
  <si>
    <t>sp|O88794|PNPO_RAT</t>
  </si>
  <si>
    <t>tr|A0A096MJY6|A0A096MJY6_RAT</t>
  </si>
  <si>
    <t>tr|D3ZZR5|D3ZZR5_RAT</t>
  </si>
  <si>
    <t>sp|P21670|PSA4_RAT</t>
  </si>
  <si>
    <t>sp|P62161|CALM_RAT</t>
  </si>
  <si>
    <t>tr|Z4YNF4|Z4YNF4_RAT</t>
  </si>
  <si>
    <t>sp|Q64240|AMBP_RAT</t>
  </si>
  <si>
    <t>tr|G3V818|G3V818_RAT</t>
  </si>
  <si>
    <t>sp|P13601|AL1A7_RAT</t>
  </si>
  <si>
    <t>sp|O35547|ACSL4_RAT</t>
  </si>
  <si>
    <t>sp|P62912|RL32_RAT</t>
  </si>
  <si>
    <t>tr|Q7TPB7|Q7TPB7_RAT</t>
  </si>
  <si>
    <t>sp|Q32PX2|AIMP2_RAT</t>
  </si>
  <si>
    <t>tr|Q66HH8|Q66HH8_RAT</t>
  </si>
  <si>
    <t>tr|D3ZJZ0|D3ZJZ0_RAT</t>
  </si>
  <si>
    <t>tr|D3ZTP0|D3ZTP0_RAT</t>
  </si>
  <si>
    <t>sp|O35567|PUR9_RAT</t>
  </si>
  <si>
    <t>sp|P50398|GDIA_RAT</t>
  </si>
  <si>
    <t>tr|G3V8F5|G3V8F5_RAT</t>
  </si>
  <si>
    <t>sp|Q66HG4|GALM_RAT</t>
  </si>
  <si>
    <t>sp|Q5XIC0|ECI2_RAT</t>
  </si>
  <si>
    <t>tr|A0A0G2K309|A0A0G2K309_RAT</t>
  </si>
  <si>
    <t>sp|P21213|HUTH_RAT</t>
  </si>
  <si>
    <t>tr|Q3MID4|Q3MID4_RAT</t>
  </si>
  <si>
    <t>sp|Q497C3|CP013_RAT</t>
  </si>
  <si>
    <t>tr|A0A0G2K1Z5|A0A0G2K1Z5_RAT</t>
  </si>
  <si>
    <t>sp|Q5RJR8|LRC59_RAT</t>
  </si>
  <si>
    <t>tr|D3ZZ95|D3ZZ95_RAT</t>
  </si>
  <si>
    <t>sp|Q63965|SFXN1_RAT</t>
  </si>
  <si>
    <t>sp|Q68FU3|ETFB_RAT</t>
  </si>
  <si>
    <t>sp|P04639|APOA1_RAT</t>
  </si>
  <si>
    <t>tr|B0K031|B0K031_RAT</t>
  </si>
  <si>
    <t>sp|Q03626|MUG1_RAT</t>
  </si>
  <si>
    <t>sp|P18422|PSA3_RAT</t>
  </si>
  <si>
    <t>tr|Q5I0P5|Q5I0P5_RAT</t>
  </si>
  <si>
    <t>tr|Q5BJ93|Q5BJ93_RAT</t>
  </si>
  <si>
    <t>tr|R9PXU6|R9PXU6_RAT</t>
  </si>
  <si>
    <t>sp|P12928|KPYR_RAT</t>
  </si>
  <si>
    <t>tr|F1LZW6|F1LZW6_RAT</t>
  </si>
  <si>
    <t>tr|A0A0G2K5J0|A0A0G2K5J0_RAT</t>
  </si>
  <si>
    <t>tr|D4AC23|D4AC23_RAT</t>
  </si>
  <si>
    <t>tr|Q6P3V8|Q6P3V8_RAT</t>
  </si>
  <si>
    <t>tr|D3ZXK9|D3ZXK9_RAT</t>
  </si>
  <si>
    <t>tr|Q5U302|Q5U302_RAT</t>
  </si>
  <si>
    <t>tr|F1MA29|F1MA29_RAT</t>
  </si>
  <si>
    <t>tr|D4A7D7|D4A7D7_RAT</t>
  </si>
  <si>
    <t>tr|G3V6T1|G3V6T1_RAT</t>
  </si>
  <si>
    <t>sp|Q6P6R2|DLDH_RAT</t>
  </si>
  <si>
    <t>tr|Q6IRK8|Q6IRK8_RAT</t>
  </si>
  <si>
    <t>tr|G3V6T7|G3V6T7_RAT</t>
  </si>
  <si>
    <t>tr|D3ZWT8|D3ZWT8_RAT</t>
  </si>
  <si>
    <t>tr|B4F7C9|B4F7C9_RAT</t>
  </si>
  <si>
    <t>sp|P62718|RL18A_RAT</t>
  </si>
  <si>
    <t>sp|Q9Z270|VAPA_RAT</t>
  </si>
  <si>
    <t>tr|Q6PDV8|Q6PDV8_RAT</t>
  </si>
  <si>
    <t>sp|Q9Z2Z8|DHCR7_RAT</t>
  </si>
  <si>
    <t>sp|Q3KRE0|ATAD3_RAT</t>
  </si>
  <si>
    <t>sp|P62198|PRS8_RAT</t>
  </si>
  <si>
    <t>sp|P08461|ODP2_RAT</t>
  </si>
  <si>
    <t>sp|Q63041|A1M_RAT</t>
  </si>
  <si>
    <t>sp|Q6RJR6|RTN3_RAT</t>
  </si>
  <si>
    <t>sp|P02091|HBB1_RAT</t>
  </si>
  <si>
    <t>sp|P61459|PHS_RAT</t>
  </si>
  <si>
    <t>sp|P97612|FAAH1_RAT</t>
  </si>
  <si>
    <t>sp|P04166|CYB5B_RAT</t>
  </si>
  <si>
    <t>tr|Q4V7D1|Q4V7D1_RAT</t>
  </si>
  <si>
    <t>tr|Q5XI34|Q5XI34_RAT</t>
  </si>
  <si>
    <t>sp|P38983|RSSA_RAT</t>
  </si>
  <si>
    <t>tr|A0A0G2JT93|A0A0G2JT93_RAT</t>
  </si>
  <si>
    <t>tr|G3V7U4|G3V7U4_RAT</t>
  </si>
  <si>
    <t>tr|D4A994|D4A994_RAT</t>
  </si>
  <si>
    <t>tr|A0A0G2K6H2|A0A0G2K6H2_RAT</t>
  </si>
  <si>
    <t>sp|Q6PCT3|TPD54_RAT</t>
  </si>
  <si>
    <t>sp|Q3T1L0|A16A1_RAT</t>
  </si>
  <si>
    <t>sp|P62138|PP1A_RAT</t>
  </si>
  <si>
    <t>tr|F1LPV0|F1LPV0_RAT</t>
  </si>
  <si>
    <t>sp|P32198|CPT1A_RAT</t>
  </si>
  <si>
    <t>sp|Q01177|PLMN_RAT</t>
  </si>
  <si>
    <t>tr|F1LPK7|F1LPK7_RAT</t>
  </si>
  <si>
    <t>sp|Q561S0|NDUAA_RAT</t>
  </si>
  <si>
    <t>sp|P07633|PCCB_RAT</t>
  </si>
  <si>
    <t>sp|Q9Z339|GSTO1_RAT</t>
  </si>
  <si>
    <t>tr|Q9QX81|Q9QX81_RAT</t>
  </si>
  <si>
    <t>tr|F1LUI2|F1LUI2_RAT</t>
  </si>
  <si>
    <t>tr|G3V9D8|G3V9D8_RAT</t>
  </si>
  <si>
    <t>tr|A0A0G2K9A2|A0A0G2K9A2_RAT</t>
  </si>
  <si>
    <t>tr|F1M779|F1M779_RAT</t>
  </si>
  <si>
    <t>tr|A0A0H2UI38|A0A0H2UI38_RAT</t>
  </si>
  <si>
    <t>tr|B0BNJ4|B0BNJ4_RAT</t>
  </si>
  <si>
    <t>tr|G3V928|G3V928_RAT</t>
  </si>
  <si>
    <t>sp|Q03336|RGN_RAT</t>
  </si>
  <si>
    <t>tr|G3V6P2|G3V6P2_RAT</t>
  </si>
  <si>
    <t>sp|P50503|F10A1_RAT</t>
  </si>
  <si>
    <t>tr|A9UMV9|A9UMV9_RAT</t>
  </si>
  <si>
    <t>tr|A0A0G2K7N3|A0A0G2K7N3_RAT</t>
  </si>
  <si>
    <t>sp|Q641Y0|OST48_RAT</t>
  </si>
  <si>
    <t>sp|P54921|SNAA_RAT</t>
  </si>
  <si>
    <t>tr|F1LT35|F1LT35_RAT</t>
  </si>
  <si>
    <t>sp|P36972|APT_RAT</t>
  </si>
  <si>
    <t>tr|Q6P9X2|Q6P9X2_RAT</t>
  </si>
  <si>
    <t>tr|E9PSX6|E9PSX6_RAT</t>
  </si>
  <si>
    <t>tr|Q4V8H5|Q4V8H5_RAT</t>
  </si>
  <si>
    <t>tr|Q68FY4|Q68FY4_RAT</t>
  </si>
  <si>
    <t>tr|Q7TP15|Q7TP15_RAT</t>
  </si>
  <si>
    <t>tr|D3ZLT1|D3ZLT1_RAT</t>
  </si>
  <si>
    <t>sp|P38718|MPC2_RAT</t>
  </si>
  <si>
    <t>tr|R9PXW7|R9PXW7_RAT</t>
  </si>
  <si>
    <t>tr|A0A0G2K6G2|A0A0G2K6G2_RAT</t>
  </si>
  <si>
    <t>sp|P40112|PSB3_RAT</t>
  </si>
  <si>
    <t>tr|B2RYU2|B2RYU2_RAT</t>
  </si>
  <si>
    <t>tr|Q6AYW2|Q6AYW2_RAT</t>
  </si>
  <si>
    <t>tr|F1LMQ3|F1LMQ3_RAT</t>
  </si>
  <si>
    <t>sp|Q64428|ECHA_RAT</t>
  </si>
  <si>
    <t>sp|P29419|ATP5I_RAT</t>
  </si>
  <si>
    <t>sp|P43428|G6PC_RAT</t>
  </si>
  <si>
    <t>tr|B6DYQ9|B6DYQ9_RAT</t>
  </si>
  <si>
    <t>tr|D4A9L2|D4A9L2_RAT</t>
  </si>
  <si>
    <t>sp|P02696|RET1_RAT</t>
  </si>
  <si>
    <t>sp|P19468|GSH1_RAT</t>
  </si>
  <si>
    <t>sp|P11951|CX6C2_RAT</t>
  </si>
  <si>
    <t>tr|Q5U362|Q5U362_RAT</t>
  </si>
  <si>
    <t>sp|P43165|CAH5A_RAT</t>
  </si>
  <si>
    <t>sp|P62804|H4_RAT</t>
  </si>
  <si>
    <t>sp|P09895|RL5_RAT</t>
  </si>
  <si>
    <t>sp|Q498E0|TXD12_RAT</t>
  </si>
  <si>
    <t>tr|B1H249|B1H249_RAT</t>
  </si>
  <si>
    <t>tr|Q6MGB8|Q6MGB8_RAT</t>
  </si>
  <si>
    <t>tr|A9UMV7|A9UMV7_RAT</t>
  </si>
  <si>
    <t>tr|G3V6H5|G3V6H5_RAT</t>
  </si>
  <si>
    <t>sp|P56522|ADRO_RAT</t>
  </si>
  <si>
    <t>sp|P05182|CP2E1_RAT</t>
  </si>
  <si>
    <t>sp|Q9WVJ4|SYJ2B_RAT</t>
  </si>
  <si>
    <t>sp|Q6AYT3|RTCB_RAT</t>
  </si>
  <si>
    <t>sp|Q9WU49|CHSP1_RAT</t>
  </si>
  <si>
    <t>sp|Q9EQP5|PRELP_RAT</t>
  </si>
  <si>
    <t>sp|Q6URK4|ROA3_RAT</t>
  </si>
  <si>
    <t>sp|Q7TP52|CMBL_RAT</t>
  </si>
  <si>
    <t>tr|B1WC34|B1WC34_RAT</t>
  </si>
  <si>
    <t>tr|A0A0G2JXD0|A0A0G2JXD0_RAT</t>
  </si>
  <si>
    <t>sp|P11884|ALDH2_RAT</t>
  </si>
  <si>
    <t>sp|P50475|SYAC_RAT</t>
  </si>
  <si>
    <t>sp|P10818|CX6A1_RAT</t>
  </si>
  <si>
    <t>tr|F1LY19|F1LY19_RAT</t>
  </si>
  <si>
    <t>sp|P29314|RS9_RAT</t>
  </si>
  <si>
    <t>tr|Q6TXE9|Q6TXE9_RAT</t>
  </si>
  <si>
    <t>sp|Q920L2|SDHA_RAT</t>
  </si>
  <si>
    <t>tr|M0R665|M0R665_RAT</t>
  </si>
  <si>
    <t>tr|Q6IMZ3|Q6IMZ3_RAT</t>
  </si>
  <si>
    <t>sp|P09527|RAB7A_RAT</t>
  </si>
  <si>
    <t>tr|Q3V5X8|Q3V5X8_RAT</t>
  </si>
  <si>
    <t>tr|A0A0G2K3Z9|A0A0G2K3Z9_RAT</t>
  </si>
  <si>
    <t>tr|G3V8Q6|G3V8Q6_RAT</t>
  </si>
  <si>
    <t>sp|Q5PPL3|NSDHL_RAT</t>
  </si>
  <si>
    <t>tr|G3V640|G3V640_RAT</t>
  </si>
  <si>
    <t>sp|Q6AYR8|SCRN2_RAT</t>
  </si>
  <si>
    <t>tr|M0R9X8|M0R9X8_RAT</t>
  </si>
  <si>
    <t>sp|P02767|TTHY_RAT</t>
  </si>
  <si>
    <t>sp|Q8VI04|ASGL1_RAT</t>
  </si>
  <si>
    <t>tr|M0R9L0|M0R9L0_RAT</t>
  </si>
  <si>
    <t>sp|P63039|CH60_RAT</t>
  </si>
  <si>
    <t>sp|Q505J8|SYFA_RAT</t>
  </si>
  <si>
    <t>sp|Q794E4|HNRPF_RAT</t>
  </si>
  <si>
    <t>sp|P62959|HINT1_RAT</t>
  </si>
  <si>
    <t>tr|A0A0G2K2B8|A0A0G2K2B8_RAT</t>
  </si>
  <si>
    <t>sp|Q0VGK3|GLCTK_RAT</t>
  </si>
  <si>
    <t>tr|G3V6R7|G3V6R7_RAT</t>
  </si>
  <si>
    <t>tr|G3V8A5|G3V8A5_RAT</t>
  </si>
  <si>
    <t>tr|H7C5Y5|H7C5Y5_RAT</t>
  </si>
  <si>
    <t>sp|P29266|3HIDH_RAT</t>
  </si>
  <si>
    <t>sp|P07632|SODC_RAT</t>
  </si>
  <si>
    <t>sp|P56571|ES1_RAT</t>
  </si>
  <si>
    <t>tr|F1M1W1|F1M1W1_RAT</t>
  </si>
  <si>
    <t>tr|Q6QI16|Q6QI16_RAT</t>
  </si>
  <si>
    <t>tr|F1M964|F1M964_RAT</t>
  </si>
  <si>
    <t>tr|D3ZFH5|D3ZFH5_RAT</t>
  </si>
  <si>
    <t>sp|P41542|USO1_RAT</t>
  </si>
  <si>
    <t>sp|Q5XIT9|MCCB_RAT</t>
  </si>
  <si>
    <t>tr|G3V9G4|G3V9G4_RAT</t>
  </si>
  <si>
    <t>sp|O88867|KMO_RAT</t>
  </si>
  <si>
    <t>sp|P52631|STAT3_RAT</t>
  </si>
  <si>
    <t>tr|Z4YNS1|Z4YNS1_RAT</t>
  </si>
  <si>
    <t>sp|P48508|GSH0_RAT</t>
  </si>
  <si>
    <t>sp|Q6UPE0|CHDH_RAT</t>
  </si>
  <si>
    <t>tr|B6DYP8|B6DYP8_RAT</t>
  </si>
  <si>
    <t>tr|A0A0G2JSR0|A0A0G2JSR0_RAT</t>
  </si>
  <si>
    <t>sp|P29117|PPIF_RAT</t>
  </si>
  <si>
    <t>tr|A0A0A0MXW1|A0A0A0MXW1_RAT</t>
  </si>
  <si>
    <t>sp|Q63448|ACOX3_RAT</t>
  </si>
  <si>
    <t>sp|P85834|EFTU_RAT</t>
  </si>
  <si>
    <t>tr|G3V8J2|G3V8J2_RAT</t>
  </si>
  <si>
    <t>sp|Q62785|HAP28_RAT</t>
  </si>
  <si>
    <t>tr|B2RYD7|B2RYD7_RAT</t>
  </si>
  <si>
    <t>tr|F7EUU4|F7EUU4_RAT</t>
  </si>
  <si>
    <t>sp|Q9EQS0|TALDO_RAT</t>
  </si>
  <si>
    <t>sp|P00388|NCPR_RAT</t>
  </si>
  <si>
    <t>tr|D3ZKG9|D3ZKG9_RAT</t>
  </si>
  <si>
    <t>sp|P20816|CP4A2_RAT</t>
  </si>
  <si>
    <t>sp|B2RYW9|FAHD2_RAT</t>
  </si>
  <si>
    <t>sp|Q5BJQ0|ADCK3_RAT</t>
  </si>
  <si>
    <t>tr|M0RD75|M0RD75_RAT</t>
  </si>
  <si>
    <t>tr|D3Z900|D3Z900_RAT</t>
  </si>
  <si>
    <t>sp|P04905|GSTM1_RAT</t>
  </si>
  <si>
    <t>tr|D3ZD09|D3ZD09_RAT</t>
  </si>
  <si>
    <t>sp|P16232|DHI1_RAT</t>
  </si>
  <si>
    <t>sp|Q3MID3|ARFG2_RAT</t>
  </si>
  <si>
    <t>sp|P02706|ASGR1_RAT</t>
  </si>
  <si>
    <t>tr|B1H250|B1H250_RAT</t>
  </si>
  <si>
    <t>sp|Q63584|TMEDA_RAT</t>
  </si>
  <si>
    <t>sp|B2RZ78|VPS29_RAT</t>
  </si>
  <si>
    <t>tr|D4A9D6|D4A9D6_RAT</t>
  </si>
  <si>
    <t>tr|A0A0G2JSG6|A0A0G2JSG6_RAT</t>
  </si>
  <si>
    <t>tr|A0A0G2JYA4|A0A0G2JYA4_RAT</t>
  </si>
  <si>
    <t>tr|G3V624|G3V624_RAT</t>
  </si>
  <si>
    <t>sp|P15999|ATPA_RAT</t>
  </si>
  <si>
    <t>tr|F1LQI1|F1LQI1_RAT</t>
  </si>
  <si>
    <t>tr|G3V8L3|G3V8L3_RAT</t>
  </si>
  <si>
    <t>sp|Q924S5|LONM_RAT</t>
  </si>
  <si>
    <t>tr|F1LPV8|F1LPV8_RAT</t>
  </si>
  <si>
    <t>tr|D3Z941|D3Z941_RAT</t>
  </si>
  <si>
    <t>tr|Q499Q4|Q499Q4_RAT</t>
  </si>
  <si>
    <t>tr|G3V6W6|G3V6W6_RAT</t>
  </si>
  <si>
    <t>sp|Q3MIE4|VAT1_RAT</t>
  </si>
  <si>
    <t>tr|Q6IMY8|Q6IMY8_RAT</t>
  </si>
  <si>
    <t>tr|G3V936|G3V936_RAT</t>
  </si>
  <si>
    <t>sp|P27139|CAH2_RAT</t>
  </si>
  <si>
    <t>sp|P10860|DHE3_RAT</t>
  </si>
  <si>
    <t>sp|Q63570|PRS6B_RAT</t>
  </si>
  <si>
    <t>tr|F1M3D3|F1M3D3_RAT</t>
  </si>
  <si>
    <t>tr|A0A0H2UH99|A0A0H2UH99_RAT</t>
  </si>
  <si>
    <t>tr|B3SVE9|B3SVE9_RAT</t>
  </si>
  <si>
    <t>sp|O35264|PA1B2_RAT</t>
  </si>
  <si>
    <t>tr|A0A096MJZ2|A0A096MJZ2_RAT</t>
  </si>
  <si>
    <t>sp|P97519|HMGCL_RAT</t>
  </si>
  <si>
    <t>tr|A9UMW1|A9UMW1_RAT</t>
  </si>
  <si>
    <t>tr|D3ZIL6|D3ZIL6_RAT</t>
  </si>
  <si>
    <t>sp|P00481|OTC_RAT</t>
  </si>
  <si>
    <t>sp|P97608|OPLA_RAT</t>
  </si>
  <si>
    <t>tr|Q6P9V6|Q6P9V6_RAT</t>
  </si>
  <si>
    <t>sp|P51635|AK1A1_RAT</t>
  </si>
  <si>
    <t>tr|Q6IN37|Q6IN37_RAT</t>
  </si>
  <si>
    <t>tr|B5DFC3|B5DFC3_RAT</t>
  </si>
  <si>
    <t>sp|P61314|RL15_RAT</t>
  </si>
  <si>
    <t>tr|F1LQ55|F1LQ55_RAT</t>
  </si>
  <si>
    <t>tr|B4F7C7|B4F7C7_RAT</t>
  </si>
  <si>
    <t>tr|A0A0G2K950|A0A0G2K950_RAT</t>
  </si>
  <si>
    <t>tr|D4A746|D4A746_RAT</t>
  </si>
  <si>
    <t>tr|D4ADT5|D4ADT5_RAT</t>
  </si>
  <si>
    <t>sp|Q62658|FKB1A_RAT</t>
  </si>
  <si>
    <t>tr|M0R961|M0R961_RAT</t>
  </si>
  <si>
    <t>tr|D4A4P3|D4A4P3_RAT</t>
  </si>
  <si>
    <t>sp|P34058|HS90B_RAT</t>
  </si>
  <si>
    <t>sp|Q62667|MVP_RAT</t>
  </si>
  <si>
    <t>tr|Q5XIJ3|Q5XIJ3_RAT</t>
  </si>
  <si>
    <t>sp|Q5I0D5|LHPP_RAT</t>
  </si>
  <si>
    <t>sp|Q4AEF8|COPG1_RAT</t>
  </si>
  <si>
    <t>sp|Q9Z2L0|VDAC1_RAT</t>
  </si>
  <si>
    <t>sp|Q6AYQ8|FAHD1_RAT</t>
  </si>
  <si>
    <t>sp|O35987|NSF1C_RAT</t>
  </si>
  <si>
    <t>sp|B5DEH2|ERLN2_RAT</t>
  </si>
  <si>
    <t>sp|Q8R491|EHD3_RAT</t>
  </si>
  <si>
    <t>sp|Q5FVN1|STBD1_RAT</t>
  </si>
  <si>
    <t>sp|Q6PDU7|ATP5L_RAT</t>
  </si>
  <si>
    <t>sp|Q3B8Q2|IF4A3_RAT</t>
  </si>
  <si>
    <t>tr|M0R7U2|M0R7U2_RAT</t>
  </si>
  <si>
    <t>sp|P41123|RL13_RAT</t>
  </si>
  <si>
    <t>tr|Q66HF3|Q66HF3_RAT</t>
  </si>
  <si>
    <t>tr|B2GV75|B2GV75_RAT</t>
  </si>
  <si>
    <t>tr|E9PT65|E9PT65_RAT</t>
  </si>
  <si>
    <t>sp|O88269|MRP6_RAT</t>
  </si>
  <si>
    <t>sp|B0K020|CISD1_RAT</t>
  </si>
  <si>
    <t>tr|A0A0G2JSH9|A0A0G2JSH9_RAT</t>
  </si>
  <si>
    <t>sp|Q9JLA3|UGGG1_RAT</t>
  </si>
  <si>
    <t>tr|D3ZZC1|D3ZZC1_RAT</t>
  </si>
  <si>
    <t>tr|G3V6S2|G3V6S2_RAT</t>
  </si>
  <si>
    <t>tr|Q3B8N9|Q3B8N9_RAT</t>
  </si>
  <si>
    <t>tr|D3ZF45|D3ZF45_RAT</t>
  </si>
  <si>
    <t>tr|G3V728|G3V728_RAT</t>
  </si>
  <si>
    <t>sp|P00507|AATM_RAT</t>
  </si>
  <si>
    <t>sp|P48500|TPIS_RAT</t>
  </si>
  <si>
    <t>tr|G3V8U9|G3V8U9_RAT</t>
  </si>
  <si>
    <t>sp|P13107|CP2B3_RAT</t>
  </si>
  <si>
    <t>tr|Q4FZU0|Q4FZU0_RAT</t>
  </si>
  <si>
    <t>tr|G3V852|G3V852_RAT</t>
  </si>
  <si>
    <t>tr|Q6TXF3|Q6TXF3_RAT</t>
  </si>
  <si>
    <t>tr|Q5XIM7|Q5XIM7_RAT</t>
  </si>
  <si>
    <t>tr|A0A0G2JSJ2|A0A0G2JSJ2_RAT</t>
  </si>
  <si>
    <t>tr|A0A0G2K913|A0A0G2K913_RAT</t>
  </si>
  <si>
    <t>sp|Q5XFW8|SEC13_RAT</t>
  </si>
  <si>
    <t>tr|F1LYI7|F1LYI7_RAT</t>
  </si>
  <si>
    <t>sp|P04041|GPX1_RAT</t>
  </si>
  <si>
    <t>sp|Q9JJ19|NHRF1_RAT</t>
  </si>
  <si>
    <t>tr|A4PB92|A4PB92_RAT</t>
  </si>
  <si>
    <t>tr|F1LPM4|F1LPM4_RAT</t>
  </si>
  <si>
    <t>sp|O88767|PARK7_RAT</t>
  </si>
  <si>
    <t>sp|P50399|GDIB_RAT</t>
  </si>
  <si>
    <t>tr|Q6P136|Q6P136_RAT</t>
  </si>
  <si>
    <t>tr|A0A0G2K461|A0A0G2K461_RAT</t>
  </si>
  <si>
    <t>tr|F1M013|F1M013_RAT</t>
  </si>
  <si>
    <t>sp|P27364|3BHS5_RAT</t>
  </si>
  <si>
    <t>sp|P36201|CRIP2_RAT</t>
  </si>
  <si>
    <t>tr|A0A0G2K0X9|A0A0G2K0X9_RAT</t>
  </si>
  <si>
    <t>tr|D4A7G9|D4A7G9_RAT</t>
  </si>
  <si>
    <t>sp|P62828|RAN_RAT</t>
  </si>
  <si>
    <t>sp|Q5XFX0|TAGL2_RAT</t>
  </si>
  <si>
    <t>sp|Q99J82|ILK_RAT</t>
  </si>
  <si>
    <t>tr|D3ZVQ0|D3ZVQ0_RAT</t>
  </si>
  <si>
    <t>tr|D4A786|D4A786_RAT</t>
  </si>
  <si>
    <t>tr|A0A0G2K648|A0A0G2K648_RAT</t>
  </si>
  <si>
    <t>sp|Q08013|SSRG_RAT</t>
  </si>
  <si>
    <t>tr|A0A0G2K1S6|A0A0G2K1S6_RAT</t>
  </si>
  <si>
    <t>sp|O88202|LPP60_RAT</t>
  </si>
  <si>
    <t>tr|B2RZD1|B2RZD1_RAT</t>
  </si>
  <si>
    <t>sp|Q62636|RAP1B_RAT</t>
  </si>
  <si>
    <t>tr|A0A0G2K7K2|A0A0G2K7K2_RAT</t>
  </si>
  <si>
    <t>tr|D3ZXP3|D3ZXP3_RAT</t>
  </si>
  <si>
    <t>sp|P18418|CALR_RAT</t>
  </si>
  <si>
    <t>tr|Q66HM7|Q66HM7_RAT</t>
  </si>
  <si>
    <t>sp|P63245|GBLP_RAT</t>
  </si>
  <si>
    <t>sp|P62630|EF1A1_RAT</t>
  </si>
  <si>
    <t>tr|G3V734|G3V734_RAT</t>
  </si>
  <si>
    <t>tr|F1LRA1|F1LRA1_RAT</t>
  </si>
  <si>
    <t>tr|A0A0G2K824|A0A0G2K824_RAT</t>
  </si>
  <si>
    <t>tr|Q6QI09|Q6QI09_RAT</t>
  </si>
  <si>
    <t>sp|O08557|DDAH1_RAT</t>
  </si>
  <si>
    <t>sp|Q9Z2M4|DECR2_RAT</t>
  </si>
  <si>
    <t>sp|P41562|IDHC_RAT</t>
  </si>
  <si>
    <t>tr|A0A0H2UHM7|A0A0H2UHM7_RAT</t>
  </si>
  <si>
    <t>tr|F1LQS6|F1LQS6_RAT</t>
  </si>
  <si>
    <t>tr|A0A0H2UH90|A0A0H2UH90_RAT</t>
  </si>
  <si>
    <t>tr|Q3KRF2|Q3KRF2_RAT</t>
  </si>
  <si>
    <t>tr|F7ETL6|F7ETL6_RAT</t>
  </si>
  <si>
    <t>tr|A0A0G2K7B3|A0A0G2K7B3_RAT</t>
  </si>
  <si>
    <t>sp|Q75Q39|TOM70_RAT</t>
  </si>
  <si>
    <t>sp|O35796|C1QBP_RAT</t>
  </si>
  <si>
    <t>tr|A0A0G2K6J5|A0A0G2K6J5_RAT</t>
  </si>
  <si>
    <t>tr|Q6P3V9|Q6P3V9_RAT</t>
  </si>
  <si>
    <t>tr|B0BNJ9|B0BNJ9_RAT</t>
  </si>
  <si>
    <t>tr|G3V826|G3V826_RAT</t>
  </si>
  <si>
    <t>sp|Q5BK81|PTGR2_RAT</t>
  </si>
  <si>
    <t>tr|A0A0F7RQL3|A0A0F7RQL3_RAT</t>
  </si>
  <si>
    <t>sp|Q6AXM8|PON2_RAT</t>
  </si>
  <si>
    <t>sp|P62260|1433E_RAT</t>
  </si>
  <si>
    <t>sp|Q8CG45|ARK72_RAT</t>
  </si>
  <si>
    <t>tr|Q6P7Q6|Q6P7Q6_RAT</t>
  </si>
  <si>
    <t>tr|F2Z3R2|F2Z3R2_RAT</t>
  </si>
  <si>
    <t>tr|Q5M964|Q5M964_RAT</t>
  </si>
  <si>
    <t>tr|Q6GQY2|Q6GQY2_RAT</t>
  </si>
  <si>
    <t>sp|P51590|CP2J3_RAT</t>
  </si>
  <si>
    <t>tr|A0A0G2KB85|A0A0G2KB85_RAT</t>
  </si>
  <si>
    <t>sp|P16617|PGK1_RAT</t>
  </si>
  <si>
    <t>sp|P12007|IVD_RAT</t>
  </si>
  <si>
    <t>sp|P69897|TBB5_RAT</t>
  </si>
  <si>
    <t>tr|B0BMV8|B0BMV8_RAT</t>
  </si>
  <si>
    <t>tr|M0RCU5|M0RCU5_RAT</t>
  </si>
  <si>
    <t>tr|F1LM19|F1LM19_RAT</t>
  </si>
  <si>
    <t>sp|P49242|RS3A_RAT</t>
  </si>
  <si>
    <t>tr|A0A0G2JYB1|A0A0G2JYB1_RAT</t>
  </si>
  <si>
    <t>tr|M0R9I6|M0R9I6_RAT</t>
  </si>
  <si>
    <t>sp|P00502|GSTA1_RAT</t>
  </si>
  <si>
    <t>tr|G3V7G8|G3V7G8_RAT</t>
  </si>
  <si>
    <t>sp|Q99MZ8|LASP1_RAT</t>
  </si>
  <si>
    <t>sp|Q9QVC8|FKBP4_RAT</t>
  </si>
  <si>
    <t>sp|P16303|CES1D_RAT</t>
  </si>
  <si>
    <t>sp|P02770|ALBU_RAT</t>
  </si>
  <si>
    <t>tr|A0A0G2K0W9|A0A0G2K0W9_RAT</t>
  </si>
  <si>
    <t>tr|D4A133|D4A133_RAT</t>
  </si>
  <si>
    <t>sp|O35244|PRDX6_RAT</t>
  </si>
  <si>
    <t>sp|Q5EB77|RAB18_RAT</t>
  </si>
  <si>
    <t>tr|B6DYQ2|B6DYQ2_RAT</t>
  </si>
  <si>
    <t>tr|M3ZCQ0|M3ZCQ0_RAT</t>
  </si>
  <si>
    <t>sp|O88813|ACSL5_RAT</t>
  </si>
  <si>
    <t>tr|F1LNF1|F1LNF1_RAT</t>
  </si>
  <si>
    <t>tr|Q5RK10|Q5RK10_RAT</t>
  </si>
  <si>
    <t>sp|Q3T1J1|IF5A1_RAT</t>
  </si>
  <si>
    <t>sp|Q5M7U6|ARP2_RAT</t>
  </si>
  <si>
    <t>sp|P04182|OAT_RAT</t>
  </si>
  <si>
    <t>sp|O35142|COPB2_RAT</t>
  </si>
  <si>
    <t>sp|P14604|ECHM_RAT</t>
  </si>
  <si>
    <t>tr|Q6IMY6|Q6IMY6_RAT</t>
  </si>
  <si>
    <t>tr|D4AE56|D4AE56_RAT</t>
  </si>
  <si>
    <t>sp|Q9JJP9|UBQL1_RAT</t>
  </si>
  <si>
    <t>sp|P25113|PGAM1_RAT</t>
  </si>
  <si>
    <t>sp|P18614|ITA1_RAT</t>
  </si>
  <si>
    <t>sp|P85108|TBB2A_RAT</t>
  </si>
  <si>
    <t>tr|Q68FZ1|Q68FZ1_RAT</t>
  </si>
  <si>
    <t>sp|Q9WUS0|KAD4_RAT</t>
  </si>
  <si>
    <t>sp|Q6P7Q4|LGUL_RAT</t>
  </si>
  <si>
    <t>sp|Q66H45|TTC36_RAT</t>
  </si>
  <si>
    <t>tr|A0A0G2K189|A0A0G2K189_RAT</t>
  </si>
  <si>
    <t>tr|A0A096MKG5|A0A096MKG5_RAT</t>
  </si>
  <si>
    <t>sp|P62997|TRA2B_RAT</t>
  </si>
  <si>
    <t>tr|D4A6X7|D4A6X7_RAT</t>
  </si>
  <si>
    <t>sp|P13084|NPM_RAT</t>
  </si>
  <si>
    <t>tr|Q5M949|Q5M949_RAT</t>
  </si>
  <si>
    <t>sp|P62986|RL40_RAT</t>
  </si>
  <si>
    <t>tr|A0A0G2JT25|A0A0G2JT25_RAT</t>
  </si>
  <si>
    <t>tr|G3V9E3|G3V9E3_RAT</t>
  </si>
  <si>
    <t>tr|D4A8H8|D4A8H8_RAT</t>
  </si>
  <si>
    <t>sp|P47967|LEG5_RAT</t>
  </si>
  <si>
    <t>tr|Q641Z9|Q641Z9_RAT</t>
  </si>
  <si>
    <t>sp|Q9WUC4|ATOX1_RAT</t>
  </si>
  <si>
    <t>sp|P23514|COPB_RAT</t>
  </si>
  <si>
    <t>tr|Q6S399|Q6S399_RAT</t>
  </si>
  <si>
    <t>tr|F7EPH4|F7EPH4_RAT</t>
  </si>
  <si>
    <t>tr|G3V7V6|G3V7V6_RAT</t>
  </si>
  <si>
    <t>tr|A0A0G2JSL0|A0A0G2JSL0_RAT</t>
  </si>
  <si>
    <t>tr|D3ZX87|D3ZX87_RAT</t>
  </si>
  <si>
    <t>sp|P12001|RL18_RAT</t>
  </si>
  <si>
    <t>sp|P70712|KYNU_RAT</t>
  </si>
  <si>
    <t>tr|F1LZ34|F1LZ34_RAT</t>
  </si>
  <si>
    <t>cont|000143</t>
  </si>
  <si>
    <t>sp|Q5XI60|REEP6_RAT</t>
  </si>
  <si>
    <t>tr|A0A0G2K6I0|A0A0G2K6I0_RAT</t>
  </si>
  <si>
    <t>tr|O55215|O55215_RAT</t>
  </si>
  <si>
    <t>sp|P09606|GLNA_RAT</t>
  </si>
  <si>
    <t>tr|R4GNK3|R4GNK3_RAT</t>
  </si>
  <si>
    <t>tr|Q6P6U2|Q6P6U2_RAT</t>
  </si>
  <si>
    <t>sp|P12711|ADHX_RAT</t>
  </si>
  <si>
    <t>tr|M0R735|M0R735_RAT</t>
  </si>
  <si>
    <t>tr|D3ZFQ8|D3ZFQ8_RAT</t>
  </si>
  <si>
    <t>tr|Q66SY1|Q66SY1_RAT</t>
  </si>
  <si>
    <t>sp|Q5I0D1|GLOD4_RAT</t>
  </si>
  <si>
    <t>tr|Q6P6T6|Q6P6T6_RAT</t>
  </si>
  <si>
    <t>tr|A0A0G2JXC3|A0A0G2JXC3_RAT</t>
  </si>
  <si>
    <t>sp|P25235|RPN2_RAT</t>
  </si>
  <si>
    <t>tr|D3ZZM0|D3ZZM0_RAT</t>
  </si>
  <si>
    <t>tr|Q5XIA5|Q5XIA5_RAT</t>
  </si>
  <si>
    <t>sp|Q68FS2|CSN4_RAT</t>
  </si>
  <si>
    <t>tr|B2RZ09|B2RZ09_RAT</t>
  </si>
  <si>
    <t>tr|D3ZXD2|D3ZXD2_RAT</t>
  </si>
  <si>
    <t>tr|D3ZD23|D3ZD23_RAT</t>
  </si>
  <si>
    <t>tr|G3V9Z3|G3V9Z3_RAT</t>
  </si>
  <si>
    <t>tr|D4AEH9|D4AEH9_RAT</t>
  </si>
  <si>
    <t>sp|Q9ES21|SAC1_RAT</t>
  </si>
  <si>
    <t>sp|P20788|UCRI_RAT</t>
  </si>
  <si>
    <t>sp|P18886|CPT2_RAT</t>
  </si>
  <si>
    <t>tr|D3ZAN3|D3ZAN3_RAT</t>
  </si>
  <si>
    <t>tr|F1LRI5|F1LRI5_RAT</t>
  </si>
  <si>
    <t>tr|B1H216|B1H216_RAT</t>
  </si>
  <si>
    <t>tr|Q6GMN6|Q6GMN6_RAT</t>
  </si>
  <si>
    <t>sp|Q6AYT9|ACSM5_RAT</t>
  </si>
  <si>
    <t>sp|P22734|COMT_RAT</t>
  </si>
  <si>
    <t>sp|Q5XI78|ODO1_RAT</t>
  </si>
  <si>
    <t>sp|Q99068|AMRP_RAT</t>
  </si>
  <si>
    <t>tr|B2RYP6|B2RYP6_RAT</t>
  </si>
  <si>
    <t>sp|Q4KLZ6|TKFC_RAT</t>
  </si>
  <si>
    <t>sp|P40307|PSB2_RAT</t>
  </si>
  <si>
    <t>sp|Q4FZT9|PSMD2_RAT</t>
  </si>
  <si>
    <t>sp|Q6AY09|HNRH2_RAT</t>
  </si>
  <si>
    <t>tr|A0A0F7RQJ6|A0A0F7RQJ6_RAT</t>
  </si>
  <si>
    <t>tr|D4A830|D4A830_RAT</t>
  </si>
  <si>
    <t>sp|P46720|SO1A1_RAT</t>
  </si>
  <si>
    <t>cont|000125</t>
  </si>
  <si>
    <t>sp|P08542|UDB17_RAT</t>
  </si>
  <si>
    <t>tr|Q68G41|Q68G41_RAT</t>
  </si>
  <si>
    <t>tr|Q5U1Z9|Q5U1Z9_RAT</t>
  </si>
  <si>
    <t>sp|P52873|PYC_RAT</t>
  </si>
  <si>
    <t>sp|P11240|COX5A_RAT</t>
  </si>
  <si>
    <t>sp|P50169|RDH3_RAT</t>
  </si>
  <si>
    <t>tr|A0A0G2JSS8|A0A0G2JSS8_RAT</t>
  </si>
  <si>
    <t>tr|D4AD58|D4AD58_RAT</t>
  </si>
  <si>
    <t>sp|P04638|APOA2_RAT</t>
  </si>
  <si>
    <t>tr|G3V7W1|G3V7W1_RAT</t>
  </si>
  <si>
    <t>tr|A0A0G2JSY3|A0A0G2JSY3_RAT</t>
  </si>
  <si>
    <t>sp|Q60587|ECHB_RAT</t>
  </si>
  <si>
    <t>tr|Q5RKL4|Q5RKL4_RAT</t>
  </si>
  <si>
    <t>tr|D3ZT90|D3ZT90_RAT</t>
  </si>
  <si>
    <t>tr|Q5U329|Q5U329_RAT</t>
  </si>
  <si>
    <t>sp|P11517|HBB2_RAT</t>
  </si>
  <si>
    <t>sp|Q8VHT6|AS3MT_RAT</t>
  </si>
  <si>
    <t>sp|P21913|SDHB_RAT</t>
  </si>
  <si>
    <t>sp|P00173|CYB5_RAT</t>
  </si>
  <si>
    <t>tr|Q6AYU5|Q6AYU5_RAT</t>
  </si>
  <si>
    <t>tr|Q5M9H2|Q5M9H2_RAT</t>
  </si>
  <si>
    <t>sp|P38918|ARK73_RAT</t>
  </si>
  <si>
    <t>tr|D3ZFJ6|D3ZFJ6_RAT</t>
  </si>
  <si>
    <t>sp|P04785|PDIA1_RAT</t>
  </si>
  <si>
    <t>sp|Q6P502|TCPG_RAT</t>
  </si>
  <si>
    <t>sp|Q9JJ54|HNRPD_RAT</t>
  </si>
  <si>
    <t>tr|G3V6P7|G3V6P7_RAT</t>
  </si>
  <si>
    <t>tr|Q6PDW4|Q6PDW4_RAT</t>
  </si>
  <si>
    <t>tr|Q4V8I6|Q4V8I6_RAT</t>
  </si>
  <si>
    <t>tr|D3ZZA8|D3ZZA8_RAT</t>
  </si>
  <si>
    <t>tr|D3ZCA0|D3ZCA0_RAT</t>
  </si>
  <si>
    <t>tr|A0A023IMI6|A0A023IMI6_RAT</t>
  </si>
  <si>
    <t>tr|A0A0G2K8V5|A0A0G2K8V5_RAT</t>
  </si>
  <si>
    <t>tr|A0A0G2JVM0|A0A0G2JVM0_RAT</t>
  </si>
  <si>
    <t>sp|P45592|COF1_RAT</t>
  </si>
  <si>
    <t>Protein</t>
  </si>
  <si>
    <t>SH vs. RY_fc</t>
  </si>
  <si>
    <t>SH vs. RY_c</t>
  </si>
  <si>
    <t>SH vs. RY_p</t>
  </si>
  <si>
    <t>Sample name</t>
  </si>
  <si>
    <t xml:space="preserve">RY 54 </t>
  </si>
  <si>
    <t xml:space="preserve">RY 57 </t>
  </si>
  <si>
    <t xml:space="preserve">RY 64 </t>
  </si>
  <si>
    <t xml:space="preserve">SH 30 </t>
  </si>
  <si>
    <t xml:space="preserve">RY 41 </t>
  </si>
  <si>
    <t xml:space="preserve">SH 27 </t>
  </si>
  <si>
    <t xml:space="preserve">RY 35 </t>
  </si>
  <si>
    <t xml:space="preserve">SH 33 </t>
  </si>
  <si>
    <t xml:space="preserve">SH 37 </t>
  </si>
  <si>
    <t>Number of peptides</t>
  </si>
  <si>
    <t>Number of non null peptides</t>
  </si>
  <si>
    <t>Protein average score</t>
  </si>
  <si>
    <t>Average score per condition</t>
  </si>
  <si>
    <t>Transferrin receptor protein 1 (Transferrin receptor, isoform CRA_a)</t>
  </si>
  <si>
    <t>Tfrc</t>
  </si>
  <si>
    <t>-</t>
  </si>
  <si>
    <t>RY 54 (20151223_Reprise_reste_foies1b_6.wiff (sample 1))</t>
  </si>
  <si>
    <t>RY 57 (20151223_Reprise_reste_foies1b_9.wiff (sample 1))</t>
  </si>
  <si>
    <t>RY 64 (20151223_Reprise_reste_foies1b_12.wiff (sample 1))</t>
  </si>
  <si>
    <t>SH 30 (20151223_Reprise_reste_foies1b_18.wiff (sample 1))</t>
  </si>
  <si>
    <t>SH 44 (20151223_Reprise_reste_foies1b_21.wiff (sample 1))</t>
  </si>
  <si>
    <t>RY 41 (20151223_Reprise_reste_foies3.wiff (sample 1))</t>
  </si>
  <si>
    <t>SH 27 (20151223_Reprise_reste_foies15.wiff (sample 1))</t>
  </si>
  <si>
    <t>SH 59 (20151223_Reprise_reste_foies24.wiff (sample 1))</t>
  </si>
  <si>
    <t>RY 35 (20151211_Reprise_2D_Foies19.wiff (sample 1))</t>
  </si>
  <si>
    <t>RY 38 (20151211_Reprise_2D_Foies22.wiff (sample 1))</t>
  </si>
  <si>
    <t>SH 33 (20151211_Reprise_2D_Foies25.wiff (sample 1))</t>
  </si>
  <si>
    <t>SH 37 (20151211_Reprise_2D_Foies28.wiff (sample 1))</t>
  </si>
  <si>
    <t>Protein FAM65B</t>
  </si>
  <si>
    <t>Fam65b</t>
  </si>
  <si>
    <t>Retinoid-inducible serine carboxypeptidase (EC 3.4.16.-) (Serine carboxypeptidase 1)</t>
  </si>
  <si>
    <t>Scpep1</t>
  </si>
  <si>
    <t>Ferritin</t>
  </si>
  <si>
    <t>Fth1</t>
  </si>
  <si>
    <t>Adaptor protein complex AP-2, alpha 1 subunit (Predicted) (Protein Ap2a1)</t>
  </si>
  <si>
    <t>Ap2a1</t>
  </si>
  <si>
    <t>Protein Ociad2</t>
  </si>
  <si>
    <t>Ociad2</t>
  </si>
  <si>
    <t>Ab1-219 (Metalloreductase STEAP4)</t>
  </si>
  <si>
    <t>Steap4</t>
  </si>
  <si>
    <t>Squalene synthase (SQS) (SS) (EC 2.5.1.21) (FPP:FPP farnesyltransferase) (Farnesyl-diphosphate farnesyltransferase)</t>
  </si>
  <si>
    <t>Fdft1</t>
  </si>
  <si>
    <t>Protein Pacsin3 (RCG27172, isoform CRA_a)</t>
  </si>
  <si>
    <t>Pacsin3</t>
  </si>
  <si>
    <t>Carboxypeptidase Q (EC 3.4.17.-) (Hematopoietic lineage switch 2 related protein) (Hls2-rp) (Liver annexin-like protein 1) (LAL-1) (Plasma glutamate carboxypeptidase)</t>
  </si>
  <si>
    <t>Cpq</t>
  </si>
  <si>
    <t>Argininosuccinate lyase (ASAL) (EC 4.3.2.1) (Arginosuccinase)</t>
  </si>
  <si>
    <t>Asl</t>
  </si>
  <si>
    <t>UPF0505 protein C16orf62 homolog</t>
  </si>
  <si>
    <t>Beta-galactosidase (EC 3.2.1.23)</t>
  </si>
  <si>
    <t>Glb1</t>
  </si>
  <si>
    <t>3-beta-hydroxysteroid-Delta(8),Delta(7)-isomerase (EC 5.3.3.5) (Cholestenol Delta-isomerase) (Delta(8)-Delta(7) sterol isomerase) (D8-D7 sterol isomerase) (Emopamil-binding protein) (Sterol 8-isomerase)</t>
  </si>
  <si>
    <t>Ebp</t>
  </si>
  <si>
    <t>Aldo-keto reductase family 1, member C13 (Protein Akr1c12) (RCG62949)</t>
  </si>
  <si>
    <t>Akr1c12</t>
  </si>
  <si>
    <t>Alpha-1-inhibitor 3 (Alpha-1-inhibitor 3 variant II) (Alpha-1-inhibitor III)</t>
  </si>
  <si>
    <t>A1i3</t>
  </si>
  <si>
    <t>Formimidoyltransferase-cyclodeaminase (58 kDa microtubule-binding protein) (Formiminotransferase-cyclodeaminase) (FTCD) [Includes: Glutamate formimidoyltransferase (EC 2.1.2.5) (Glutamate formiminotransferase) (Glutamate formyltransferase); Formimidoyltetrahydrofolate cyclodeaminase (EC 4.3.1.4) (Formiminotetrahydrofolate cyclodeaminase)]</t>
  </si>
  <si>
    <t>Ftcd</t>
  </si>
  <si>
    <t>Pipecolic acid oxidase (Protein Pipox)</t>
  </si>
  <si>
    <t>Pipox</t>
  </si>
  <si>
    <t>Acyl-coenzyme A oxidase</t>
  </si>
  <si>
    <t>Acox2</t>
  </si>
  <si>
    <t>L-lactate dehydrogenase (EC 1.1.1.27)</t>
  </si>
  <si>
    <t>Ldha</t>
  </si>
  <si>
    <t>Protein Ndufa13</t>
  </si>
  <si>
    <t>Ndufa13</t>
  </si>
  <si>
    <t>3-oxo-5-beta-steroid 4-dehydrogenase</t>
  </si>
  <si>
    <t>Akr1d1</t>
  </si>
  <si>
    <t>Protein Igkc</t>
  </si>
  <si>
    <t>Igkc</t>
  </si>
  <si>
    <t>Perilipin</t>
  </si>
  <si>
    <t>Plin2</t>
  </si>
  <si>
    <t>Alpha-aminoadipic semialdehyde synthase, mitochondrial</t>
  </si>
  <si>
    <t>Aass</t>
  </si>
  <si>
    <t>Proliferation-associated protein 2G4</t>
  </si>
  <si>
    <t>Pa2g4</t>
  </si>
  <si>
    <t>Quinone oxidoreductase (EC 1.6.5.5) (NADPH:quinone reductase) (Zeta-crystallin)</t>
  </si>
  <si>
    <t>Cryz</t>
  </si>
  <si>
    <t>Acetyl-CoA acetyltransferase, cytosolic (EC 2.3.1.9) (Cytosolic acetoacetyl-CoA thiolase)</t>
  </si>
  <si>
    <t>Acat2</t>
  </si>
  <si>
    <t>Ubiquinone biosynthesis protein COQ9, mitochondrial</t>
  </si>
  <si>
    <t>Coq9</t>
  </si>
  <si>
    <t>Cytochrome c oxidase subunit 1 (EC 1.9.3.1)</t>
  </si>
  <si>
    <t>Mt-co1</t>
  </si>
  <si>
    <t>Annexin</t>
  </si>
  <si>
    <t>Anxa3</t>
  </si>
  <si>
    <t>Protein S100-A9</t>
  </si>
  <si>
    <t>S100a9</t>
  </si>
  <si>
    <t>Protein Aldh8a1</t>
  </si>
  <si>
    <t>Aldh8a1</t>
  </si>
  <si>
    <t>60S ribosomal protein L26 (RCG33968, isoform CRA_a)</t>
  </si>
  <si>
    <t>Rpl26</t>
  </si>
  <si>
    <t>Dehydrogenase/reductase (SDR family) member 1 (Dehydrogenase/reductase (SDR family) member 1, isoform CRA_b) (Protein Dhrs1)</t>
  </si>
  <si>
    <t>Dhrs1</t>
  </si>
  <si>
    <t>Thymidine phosphorylase (TP) (EC 2.4.2.4) (TdRPase)</t>
  </si>
  <si>
    <t>Tymp</t>
  </si>
  <si>
    <t>Endoplasmic reticulum resident protein 29 (ERp29) (Endoplasmic reticulum resident protein 31) (ERp31)</t>
  </si>
  <si>
    <t>Erp29</t>
  </si>
  <si>
    <t>Dehydrogenase/reductase SDR family member 4 (EC 1.1.1.184) (NADPH-dependent carbonyl reductase/NADP-retinol dehydrogenase) (CR) (PHCR) (NADPH-dependent retinol dehydrogenase/reductase) (NDRD) (Peroxisomal short-chain alcohol dehydrogenase) (PSCD)</t>
  </si>
  <si>
    <t>Dhrs4</t>
  </si>
  <si>
    <t>Fatty acid-binding protein, brain (Brain lipid-binding protein) (BLBP) (Brain-type fatty acid-binding protein) (B-FABP) (Fatty acid-binding protein 7)</t>
  </si>
  <si>
    <t>Fabp7</t>
  </si>
  <si>
    <t>Transcription elongation factor B polypeptide 2 (Elongin 18 kDa subunit) (Elongin-B) (EloB) (RNA polymerase II transcription factor SIII subunit B) (SIII p18)</t>
  </si>
  <si>
    <t>Tceb2</t>
  </si>
  <si>
    <t>T-kininogen 1 (Alpha-1-MAP) (Major acute phase protein) (T-kininogen I) (Thiostatin) [Cleaved into: T-kininogen 1 heavy chain (T-kininogen I heavy chain); T-kinin; T-kininogen 1 light chain (T-kininogen I light chain)]</t>
  </si>
  <si>
    <t>Map1</t>
  </si>
  <si>
    <t>Alpha-actinin-1 (Brain-specific alpha actinin 1 isoform)</t>
  </si>
  <si>
    <t>Actn1</t>
  </si>
  <si>
    <t>Hydroxyacid oxidase 1 (Hydroxyacid oxidase 1 (Mapped)) (Protein Hao1)</t>
  </si>
  <si>
    <t>Hao1</t>
  </si>
  <si>
    <t>Glycerol-3-phosphate dehydrogenase [NAD(+)], cytoplasmic (GPD-C) (GPDH-C) (EC 1.1.1.8)</t>
  </si>
  <si>
    <t>Gpd1</t>
  </si>
  <si>
    <t>Thioredoxin reductase 2, mitochondrial</t>
  </si>
  <si>
    <t>Txnrd2</t>
  </si>
  <si>
    <t>Lysosome membrane protein 2 (85 kDa lysosomal membrane sialoglycoprotein) (LGP85) (CD36 antigen-like 2) (Lysosome membrane protein II) (LIMP II) (Scavenger receptor class B member 2) (CD antigen CD36)</t>
  </si>
  <si>
    <t>Scarb2</t>
  </si>
  <si>
    <t>Protein Ddx3x</t>
  </si>
  <si>
    <t>Ddx3x</t>
  </si>
  <si>
    <t>Lysoplasmalogenase (RCG22704)</t>
  </si>
  <si>
    <t>Tmem86b</t>
  </si>
  <si>
    <t>Delta(3,5)-Delta(2,4)-dienoyl-CoA isomerase, mitochondrial (EC 5.3.3.-)</t>
  </si>
  <si>
    <t>Ech1</t>
  </si>
  <si>
    <t>Guanidinoacetate N-methyltransferase (Guanidinoacetate methyltransferase, isoform CRA_a)</t>
  </si>
  <si>
    <t>Gamt</t>
  </si>
  <si>
    <t>Fibrinogen gamma chain</t>
  </si>
  <si>
    <t>Fgg</t>
  </si>
  <si>
    <t>Ubiquitin-conjugating enzyme E2 N (EC 2.3.2.23) (Bendless-like ubiquitin-conjugating enzyme) (E2 ubiquitin-conjugating enzyme N) (Ubiquitin carrier protein N) (Ubiquitin-protein ligase N)</t>
  </si>
  <si>
    <t>Ube2n</t>
  </si>
  <si>
    <t>Tripeptidyl peptidase I (Tripeptidyl peptidase I, isoform CRA_d) (Tripeptidyl-peptidase 1)</t>
  </si>
  <si>
    <t>Tpp1</t>
  </si>
  <si>
    <t>Aspartate aminotransferase, cytoplasmic (cAspAT) (EC 2.6.1.1) (EC 2.6.1.3) (Cysteine aminotransferase, cytoplasmic) (Cysteine transaminase, cytoplasmic) (cCAT) (Glutamate oxaloacetate transaminase 1) (Transaminase A)</t>
  </si>
  <si>
    <t>Got1</t>
  </si>
  <si>
    <t>Bifunctional epoxide hydrolase 2 (Epoxide hydrolase 2, cytoplasmic) (Epoxide hydrolase 2, cytoplasmic, isoform CRA_a)</t>
  </si>
  <si>
    <t>Ephx2</t>
  </si>
  <si>
    <t>Bile acyl-CoA synthetase (BACS) (EC 6.2.1.7) (Bile acid-CoA ligase) (BA-CoA ligase) (BAL) (Cholate--CoA ligase) (Fatty acid transport protein 5) (FATP-5) (Solute carrier family 27 member 5) (Very long-chain acyl-CoA synthetase-related protein) (VLACS-related) (VLACSR)</t>
  </si>
  <si>
    <t>Slc27a5</t>
  </si>
  <si>
    <t>Glycerol kinase</t>
  </si>
  <si>
    <t>Gk</t>
  </si>
  <si>
    <t>Protein Col6a1</t>
  </si>
  <si>
    <t>Col6a1</t>
  </si>
  <si>
    <t>Moesin (Moesin, isoform CRA_a)</t>
  </si>
  <si>
    <t>Msn</t>
  </si>
  <si>
    <t>Mitochondrial fission 1 protein (FIS1 homolog) (rFis1) (Tetratricopeptide repeat protein 11) (TPR repeat protein 11)</t>
  </si>
  <si>
    <t>Fis1</t>
  </si>
  <si>
    <t>Ab2-001 (Ab2-011) (Uncharacterized protein)</t>
  </si>
  <si>
    <t>Mbl2</t>
  </si>
  <si>
    <t>NADH dehydrogenase [ubiquinone] iron-sulfur protein 2, mitochondrial (EC 1.6.5.3) (EC 1.6.99.3) (Complex I-49kD) (CI-49kD) (NADH-ubiquinone oxidoreductase 49 kDa subunit)</t>
  </si>
  <si>
    <t>Ndufs2</t>
  </si>
  <si>
    <t>Alpha globin (RCG33691) (Uncharacterized protein)</t>
  </si>
  <si>
    <t>Hba-a1</t>
  </si>
  <si>
    <t>Tripeptidyl-peptidase 2 (TPP-2) (EC 3.4.14.10) (Tripeptidyl aminopeptidase) (Tripeptidyl-peptidase II) (TPP-II)</t>
  </si>
  <si>
    <t>Tpp2</t>
  </si>
  <si>
    <t>Betaine--homocysteine S-methyltransferase 1 (RCG44400, isoform CRA_c)</t>
  </si>
  <si>
    <t>Bhmt</t>
  </si>
  <si>
    <t>UDP-glucuronosyltransferase (EC 2.4.1.17)</t>
  </si>
  <si>
    <t>Ugt2b17</t>
  </si>
  <si>
    <t>Prostaglandin E synthase 3 (Ptges3 protein) (RCG42522, isoform CRA_a)</t>
  </si>
  <si>
    <t>Ptges3</t>
  </si>
  <si>
    <t>Myotrophin (Granule cell differentiation protein) (Protein V-1)</t>
  </si>
  <si>
    <t>Mtpn</t>
  </si>
  <si>
    <t>Selenocysteine lyase (EC 4.4.1.16)</t>
  </si>
  <si>
    <t>Scly</t>
  </si>
  <si>
    <t>Xaa-Pro dipeptidase (X-Pro dipeptidase) (EC 3.4.13.9) (Imidodipeptidase) (Peptidase D) (Proline dipeptidase) (Prolidase)</t>
  </si>
  <si>
    <t>Pepd</t>
  </si>
  <si>
    <t>Serum amyloid P-component</t>
  </si>
  <si>
    <t>Apcs</t>
  </si>
  <si>
    <t>Catalase (EC 1.11.1.6)</t>
  </si>
  <si>
    <t>Cat</t>
  </si>
  <si>
    <t>Apolipoprotein C-III (Apolipoprotein C-III, isoform CRA_a)</t>
  </si>
  <si>
    <t>Apoc3</t>
  </si>
  <si>
    <t>2-amino-3-carboxymuconate-6-semialdehyde decarboxylase</t>
  </si>
  <si>
    <t>Acmsd</t>
  </si>
  <si>
    <t>Carbamoyl-phosphate synthase [ammonia], mitochondrial (EC 6.3.4.16) (Carbamoyl-phosphate synthetase I) (CPSase I)</t>
  </si>
  <si>
    <t>Cps1</t>
  </si>
  <si>
    <t>Cytochrome P450 2C11 (EC 1.14.14.1) (CYPIIC11) (Cytochrome P-450(M-1)) (Cytochrome P450-UT-2) (Cytochrome P450-UT-A) (Cytochrome P450H)</t>
  </si>
  <si>
    <t>Cyp2c11</t>
  </si>
  <si>
    <t>NADH-ubiquinone oxidoreductase 75 kDa subunit, mitochondrial (EC 1.6.5.3) (EC 1.6.99.3)</t>
  </si>
  <si>
    <t>Ndufs1</t>
  </si>
  <si>
    <t>Vitamin K epoxide reductase complex subunit 1-like protein 1 (VKORC1-like protein 1) (EC 1.17.4.4)</t>
  </si>
  <si>
    <t>Vkorc1l1</t>
  </si>
  <si>
    <t>Protein Sec14l4 (Similar to SEC14 (S. cerevisiae)-like 2 (Predicted), isoform CRA_b)</t>
  </si>
  <si>
    <t>Sec14l4</t>
  </si>
  <si>
    <t>N-acyl-aromatic-L-amino acid amidohydrolase (carboxylate-forming) (EC 3.5.1.114) (Aminoacylase-3) (ACY-3) (Aspartoacylase-2)</t>
  </si>
  <si>
    <t>Acy3</t>
  </si>
  <si>
    <t>Protein Srpr (Signal recognition particle receptor ('docking protein'))</t>
  </si>
  <si>
    <t>Srpr</t>
  </si>
  <si>
    <t>Alkylglycerol monooxygenase (EC 1.14.16.5) (Transmembrane protein 195)</t>
  </si>
  <si>
    <t>Agmo</t>
  </si>
  <si>
    <t>Bifunctional UDP-N-acetylglucosamine 2-epimerase/N-acetylmannosamine kinase (Glucosamine, isoform CRA_b)</t>
  </si>
  <si>
    <t>Gne</t>
  </si>
  <si>
    <t>Plasminogen activator inhibitor 1 RNA-binding protein (PAI1 RNA-binding protein 1) (PAI-RBP1) (RDA288) (SERPINE1 mRNA-binding protein 1) [Cleaved into: Plasminogen activator inhibitor 1 RNA-binding protein, N-terminally processed]</t>
  </si>
  <si>
    <t>Serbp1</t>
  </si>
  <si>
    <t>Protein LOC100910575</t>
  </si>
  <si>
    <t>LOC100910575</t>
  </si>
  <si>
    <t>Nitrilase 1, isoform CRA_a (Nitrilase homolog 1)</t>
  </si>
  <si>
    <t>Nit1</t>
  </si>
  <si>
    <t>Protein Gstt3 (Similar to Glutathione S-transferase, theta 3 (Predicted))</t>
  </si>
  <si>
    <t>Gstt3</t>
  </si>
  <si>
    <t>60S ribosomal protein L23</t>
  </si>
  <si>
    <t>Rpl23</t>
  </si>
  <si>
    <t>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t>
  </si>
  <si>
    <t>Ctsc</t>
  </si>
  <si>
    <t>60S acidic ribosomal protein P1</t>
  </si>
  <si>
    <t>Rplp1</t>
  </si>
  <si>
    <t>Isocitrate dehydrogenase [NADP], mitochondrial (IDH) (EC 1.1.1.42) (ICD-M) (IDP) (NADP(+)-specific ICDH) (Oxalosuccinate decarboxylase)</t>
  </si>
  <si>
    <t>Idh2</t>
  </si>
  <si>
    <t>Monoglyceride lipase (MGL) (EC 3.1.1.23) (Monoacylglycerol lipase) (MAGL)</t>
  </si>
  <si>
    <t>Mgll</t>
  </si>
  <si>
    <t>L-gulonolactone oxidase (LGO) (EC 1.1.3.8) (L-gulono-gamma-lactone oxidase) (GLO)</t>
  </si>
  <si>
    <t>Gulo</t>
  </si>
  <si>
    <t>Eukaryotic translation initiation factor 3 subunit D (eIF3d) (Eukaryotic translation initiation factor 3 subunit 7) (eIF-3-zeta)</t>
  </si>
  <si>
    <t>Eif3d</t>
  </si>
  <si>
    <t>Redox-regulatory protein FAM213A (Peroxiredoxin-like 2 activated in M-CSF stimulated monocytes) (Protein PAMM) (Sperm head protein 1)</t>
  </si>
  <si>
    <t>Fam213a</t>
  </si>
  <si>
    <t>Haptoglobin</t>
  </si>
  <si>
    <t>Hp</t>
  </si>
  <si>
    <t>Ectonucleotide pyrophosphatase/phosphodiesterase family member 3 (E-NPP 3) (B10) (Phosphodiesterase I beta) (PD-Ibeta) (Phosphodiesterase I/nucleotide pyrophosphatase 3) (RB13-6 antigen) (CD antigen CD203c) [Includes: Alkaline phosphodiesterase I (EC 3.1.4.1); Nucleotide pyrophosphatase (NPPase) (EC 3.6.1.9)]</t>
  </si>
  <si>
    <t>Enpp3</t>
  </si>
  <si>
    <t>Catechol-O-methyltransferase domain containing 1 (Predicted), isoform CRA_a (Protein Comtd1)</t>
  </si>
  <si>
    <t>Comtd1</t>
  </si>
  <si>
    <t>Hydroxyacid oxidase 2</t>
  </si>
  <si>
    <t>Hao2</t>
  </si>
  <si>
    <t>Uncharacterized protein</t>
  </si>
  <si>
    <t>Complement C4 (Fragment)</t>
  </si>
  <si>
    <t>C4a</t>
  </si>
  <si>
    <t>Isochorismatase domain-containing protein 1 (Protein LOC103694869)</t>
  </si>
  <si>
    <t>LOC103694869</t>
  </si>
  <si>
    <t>Agmatinase, mitochondrial (EC 3.5.3.11) (Agmatine ureohydrolase) (AUH)</t>
  </si>
  <si>
    <t>Agmat</t>
  </si>
  <si>
    <t>Tubulin beta-4B chain</t>
  </si>
  <si>
    <t>Tubb4b</t>
  </si>
  <si>
    <t>Protein Eif2s3y</t>
  </si>
  <si>
    <t>Eif2s3y</t>
  </si>
  <si>
    <t>Vesicle-associated membrane protein 3 (VAMP-3) (Cellubrevin) (CEB) (Synaptobrevin-3)</t>
  </si>
  <si>
    <t>Vamp3</t>
  </si>
  <si>
    <t>Cox7a2 protein (Cytochrome c oxidase subunit 7A2, mitochondrial) (RCG25255, isoform CRA_b) (RCG63383)</t>
  </si>
  <si>
    <t>Cox7a2</t>
  </si>
  <si>
    <t>Sodium/potassium-transporting ATPase subunit beta (Fragment)</t>
  </si>
  <si>
    <t>Atp1b1</t>
  </si>
  <si>
    <t>Cytochrome c oxidase subunit 4 isoform 1, mitochondrial (Cytochrome c oxidase polypeptide IV) (Cytochrome c oxidase subunit IV isoform 1) (COX IV-1)</t>
  </si>
  <si>
    <t>Cox4i1</t>
  </si>
  <si>
    <t>UDP-glucuronosyltransferase 1-1 (UDPGT 1-1) (UGT1*1) (UGT1-01) (UGT1.1) (EC 2.4.1.17) (B1) (UDP-glucuronosyltransferase 1A1)</t>
  </si>
  <si>
    <t>Ugt1a1</t>
  </si>
  <si>
    <t>Protein Mut</t>
  </si>
  <si>
    <t>Mut</t>
  </si>
  <si>
    <t>Protein Hykk (Similar to RIKEN cDNA C630028N24 gene (Predicted), isoform CRA_b)</t>
  </si>
  <si>
    <t>Hykk</t>
  </si>
  <si>
    <t>Adrenodoxin, mitochondrial (Ferredoxin 1)</t>
  </si>
  <si>
    <t>Fdx1</t>
  </si>
  <si>
    <t>Histone H2A</t>
  </si>
  <si>
    <t>H2afv</t>
  </si>
  <si>
    <t>Proteasome (Prosome, macropain) 26S subunit, non-ATPase, 7 (Predicted) (Protein Psmd7)</t>
  </si>
  <si>
    <t>Psmd7</t>
  </si>
  <si>
    <t>Caspase-6 (CASP-6) (EC 3.4.22.59) (Apoptotic protease Mch-2) [Cleaved into: Caspase-6 subunit p18; Caspase-6 subunit p11]</t>
  </si>
  <si>
    <t>Casp6</t>
  </si>
  <si>
    <t>17-beta-hydroxysteroid dehydrogenase 13 (17-beta-HSD 13) (EC 1.1.-.-) (Short-chain dehydrogenase/reductase 9)</t>
  </si>
  <si>
    <t>Hsd17b13</t>
  </si>
  <si>
    <t>Estradiol 17-beta-dehydrogenase 8 (EC 1.1.1.62) (17-beta-hydroxysteroid dehydrogenase 8) (17-beta-HSD 8) (3-oxoacyl-[acyl-carrier-protein] reductase) (EC 1.1.1.-) (Testosterone 17-beta-dehydrogenase 8) (EC 1.1.1.239)</t>
  </si>
  <si>
    <t>Hsd17b8</t>
  </si>
  <si>
    <t>60S acidic ribosomal protein P0 (60S ribosomal protein L10E)</t>
  </si>
  <si>
    <t>Rplp0</t>
  </si>
  <si>
    <t>Arginine--tRNA ligase, cytoplasmic (EC 6.1.1.19) (Arginyl-tRNA synthetase) (ArgRS)</t>
  </si>
  <si>
    <t>Rars</t>
  </si>
  <si>
    <t>Staphylococcal nuclease domain-containing protein 1 (100 kDa coactivator) (SND p102) (p100 co-activator) (p105 coactivator)</t>
  </si>
  <si>
    <t>Snd1</t>
  </si>
  <si>
    <t>Mitogen-activated protein kinase 6</t>
  </si>
  <si>
    <t>Mapk6</t>
  </si>
  <si>
    <t>Histidine triad nucleotide binding protein 2 (Predicted), isoform CRA_a (Protein Hint2)</t>
  </si>
  <si>
    <t>Hint2</t>
  </si>
  <si>
    <t>Protein LOC688963</t>
  </si>
  <si>
    <t>Ndufb4</t>
  </si>
  <si>
    <t>Ig gamma-2B chain C region (Immunoglobulin heavy chain 1a)</t>
  </si>
  <si>
    <t>Igh-1a</t>
  </si>
  <si>
    <t>Protein Abracl (RCG57402, isoform CRA_b)</t>
  </si>
  <si>
    <t>Abracl</t>
  </si>
  <si>
    <t>Alpha-tocopherol transfer protein (Alpha-TTP)</t>
  </si>
  <si>
    <t>Ttpa</t>
  </si>
  <si>
    <t>NADH dehydrogenase (Ubiquinone) 1 beta subcomplex, 5 (Predicted), isoform CRA_b (Protein Ndufb5)</t>
  </si>
  <si>
    <t>Ndufb5</t>
  </si>
  <si>
    <t>Protein Rrbp1</t>
  </si>
  <si>
    <t>Rrbp1</t>
  </si>
  <si>
    <t>Transferrin receptor protein 2 (TfR2)</t>
  </si>
  <si>
    <t>Tfr2</t>
  </si>
  <si>
    <t>Dynamin-2</t>
  </si>
  <si>
    <t>Dnm2</t>
  </si>
  <si>
    <t>Phosphoglucomutase 3 (Predicted), isoform CRA_a (Protein Pgm3)</t>
  </si>
  <si>
    <t>Pgm3</t>
  </si>
  <si>
    <t>Proteasome subunit beta type-10 (EC 3.4.25.1) (Low molecular mass protein 10) (Macropain subunit MECl-1) (Multicatalytic endopeptidase complex subunit MECl-1) (Proteasome MECl-1) (Proteasome subunit beta-2i)</t>
  </si>
  <si>
    <t>Psmb10</t>
  </si>
  <si>
    <t>tr|Q68G33|Q68G33_RAT</t>
  </si>
  <si>
    <t>Golgi reassembly stacking protein 2 (Golgi reassembly-stacking protein 2)</t>
  </si>
  <si>
    <t>Gorasp2</t>
  </si>
  <si>
    <t>Glutathione S-transferase Yb-3 (EC 2.5.1.18) (Chain 4) (GST Yb3) (GST class-mu 3)</t>
  </si>
  <si>
    <t>Gstm3</t>
  </si>
  <si>
    <t>RCG24013, isoform CRA_a (Sterol 26-hydroxylase, mitochondrial)</t>
  </si>
  <si>
    <t>Cyp27a1</t>
  </si>
  <si>
    <t>Bile salt export pump</t>
  </si>
  <si>
    <t>Abcb11</t>
  </si>
  <si>
    <t>Solute carrier organic anion transporter family member 1A4 (Brain digoxin carrier protein) (Brain-specific organic anion transporter) (OATP-B1) (Sodium-independent organic anion-transporting polypeptide 2) (Solute carrier family 21 member 5)</t>
  </si>
  <si>
    <t>Slco1a4</t>
  </si>
  <si>
    <t>NADH dehydrogenase (Ubiquinone) Fe-S protein 5 (Protein LOC100361505) (RCG31129, isoform CRA_b)</t>
  </si>
  <si>
    <t>Ndufs5</t>
  </si>
  <si>
    <t>Prosaposin (Sulfated glycoprotein 1) (SGP-1) [Cleaved into: Saposin-A; Saposin-B-Val; Saposin-B; Saposin-C; Saposin-D]</t>
  </si>
  <si>
    <t>Psap</t>
  </si>
  <si>
    <t>Myosin-11</t>
  </si>
  <si>
    <t>Myh11</t>
  </si>
  <si>
    <t>T-complex protein 1 subunit delta (TCP-1-delta) (CCT-delta)</t>
  </si>
  <si>
    <t>Cct4</t>
  </si>
  <si>
    <t>Epoxide hydrolase 1 (EC 3.3.2.9) (Epoxide hydratase) (Microsomal epoxide hydrolase)</t>
  </si>
  <si>
    <t>Ephx1</t>
  </si>
  <si>
    <t>Carboxylic ester hydrolase (EC 3.1.1.-)</t>
  </si>
  <si>
    <t>Ces2a</t>
  </si>
  <si>
    <t>sp|Q6PDU1|SRSF2_RAT</t>
  </si>
  <si>
    <t>Serine/arginine-rich splicing factor 2 (Splicing component, 35 kDa) (Splicing factor SC35) (SC-35) (Splicing factor, arginine/serine-rich 2)</t>
  </si>
  <si>
    <t>Srsf2</t>
  </si>
  <si>
    <t>Vimentin</t>
  </si>
  <si>
    <t>Vim</t>
  </si>
  <si>
    <t>Estrogen sulfotransferase, isoform 1 (EST-1) (EC 2.8.2.4) (Estrone sulfotransferase) (Sulfotransferase 1E1) (ST1E1) (Sulfotransferase, estrogen-preferring)</t>
  </si>
  <si>
    <t>Sult1e1</t>
  </si>
  <si>
    <t>Immunity-related GTPase family M protein (EC 3.6.5.-)</t>
  </si>
  <si>
    <t>Irgm</t>
  </si>
  <si>
    <t>Acyl-protein thioesterase 1 (APT-1) (EC 3.1.2.-) (Lysophospholipase 1) (Lysophospholipase I) (LPL-I) (LysoPLA I)</t>
  </si>
  <si>
    <t>Lypla1</t>
  </si>
  <si>
    <t>Peptidyl-prolyl cis-trans isomerase A (PPIase A) (EC 5.2.1.8) (Cyclophilin A) (Cyclosporin A-binding protein) (Rotamase A) (p1B15) (p31) [Cleaved into: Peptidyl-prolyl cis-trans isomerase A, N-terminally processed]</t>
  </si>
  <si>
    <t>Ppia</t>
  </si>
  <si>
    <t>Arginase-1 (EC 3.5.3.1) (Liver-type arginase) (Type I arginase)</t>
  </si>
  <si>
    <t>Arg1</t>
  </si>
  <si>
    <t>Protein Zbed5 (RCG21454)</t>
  </si>
  <si>
    <t>Zbed5</t>
  </si>
  <si>
    <t>3-ketoacyl-CoA thiolase, mitochondrial (Acetyl-Coenzyme A acyltransferase 2 (Mitochondrial 3-oxoacyl-Coenzyme A thiolase), isoform CRA_f)</t>
  </si>
  <si>
    <t>Acaa2</t>
  </si>
  <si>
    <t>Polypyrimidine tract-binding protein 3</t>
  </si>
  <si>
    <t>Ptbp3</t>
  </si>
  <si>
    <t>Cytosolic non-specific dipeptidase (EC 3.4.13.18) (CNDP dipeptidase 2)</t>
  </si>
  <si>
    <t>Cndp2</t>
  </si>
  <si>
    <t>60S ribosomal protein L35</t>
  </si>
  <si>
    <t>Rpl35</t>
  </si>
  <si>
    <t>Tropomyosin alpha-3 chain (Gamma-tropomyosin) (Tropomyosin-3) (Tropomyosin-5)</t>
  </si>
  <si>
    <t>Tpm3</t>
  </si>
  <si>
    <t>Ester hydrolase C11orf54 homolog (EC 3.1.-.-)</t>
  </si>
  <si>
    <t>Acyl-CoA thioesterase 2 (Acyl-coenzyme A thioesterase 2, mitochondrial) (RCG20653)</t>
  </si>
  <si>
    <t>Acot2</t>
  </si>
  <si>
    <t>Mitochondrial coenzyme A transporter SLC25A42 (Slc25a42 protein)</t>
  </si>
  <si>
    <t>Slc25a42</t>
  </si>
  <si>
    <t>S-formylglutathione hydrolase (FGH) (EC 3.1.2.12) (Esterase D)</t>
  </si>
  <si>
    <t>Esd</t>
  </si>
  <si>
    <t>Dehydrogenase/reductase (SDR family) member 7 (Down-regulated in nephrectomized rat kidney #3) (Protein Dhrs7l1)</t>
  </si>
  <si>
    <t>Dhrs7l1</t>
  </si>
  <si>
    <t>Complement component C9</t>
  </si>
  <si>
    <t>C9</t>
  </si>
  <si>
    <t>Acyl-coenzyme A synthetase ACSM3, mitochondrial (EC 6.2.1.2) (Acyl-CoA synthetase medium-chain family member 3) (Butyrate--CoA ligase 3) (Butyryl-coenzyme A synthetase 3) (Middle-chain acyl-CoA synthetase 3) (SA rat hypertension-associated protein) (Protein SA)</t>
  </si>
  <si>
    <t>Acsm3</t>
  </si>
  <si>
    <t>Nucleoside diphosphate kinase B (NDK B) (NDP kinase B) (EC 2.7.4.6) (Histidine protein kinase NDKB) (EC 2.7.13.3) (P18)</t>
  </si>
  <si>
    <t>Nme2</t>
  </si>
  <si>
    <t>FAD-linked sulfhydryl oxidase ALR (EC 1.8.3.2) (Augmenter of liver regeneration)</t>
  </si>
  <si>
    <t>Gfer</t>
  </si>
  <si>
    <t>Adenosine kinase</t>
  </si>
  <si>
    <t>Adk</t>
  </si>
  <si>
    <t>4-trimethylaminobutyraldehyde dehydrogenase</t>
  </si>
  <si>
    <t>Aldh9a1</t>
  </si>
  <si>
    <t>ADP-ribosylation factor 6</t>
  </si>
  <si>
    <t>Arf6</t>
  </si>
  <si>
    <t>Hydroxymethylglutaryl-CoA synthase, cytoplasmic (HMG-CoA synthase) (EC 2.3.3.10) (3-hydroxy-3-methylglutaryl coenzyme A synthase)</t>
  </si>
  <si>
    <t>Hmgcs1</t>
  </si>
  <si>
    <t>Membrane-associated progesterone receptor component 2</t>
  </si>
  <si>
    <t>Pgrmc2</t>
  </si>
  <si>
    <t>Glycogen phosphorylase, liver form (EC 2.4.1.1)</t>
  </si>
  <si>
    <t>Pygl</t>
  </si>
  <si>
    <t>Glutathione S-transferase kappa (Glutathione S-transferase kappa 1)</t>
  </si>
  <si>
    <t>Gstk1</t>
  </si>
  <si>
    <t>Stress-70 protein, mitochondrial</t>
  </si>
  <si>
    <t>Hspa9</t>
  </si>
  <si>
    <t>NADH dehydrogenase (Ubiquinone) flavoprotein 3-like, isoform CRA_a (NADH dehydrogenase [ubiquinone] flavoprotein 3, mitochondrial)</t>
  </si>
  <si>
    <t>Ndufv3</t>
  </si>
  <si>
    <t>Transmembrane protein 126A</t>
  </si>
  <si>
    <t>Tmem126a</t>
  </si>
  <si>
    <t>CDK5 regulatory subunit associated protein 3, isoform CRA_b (CDK5 regulatory subunit-associated protein 3) (Cdk5rap3 protein)</t>
  </si>
  <si>
    <t>Cdk5rap3</t>
  </si>
  <si>
    <t>Fructose-bisphosphate aldolase A (EC 4.1.2.13) (Muscle-type aldolase)</t>
  </si>
  <si>
    <t>Aldoa</t>
  </si>
  <si>
    <t>Apolipoprotein C-II (Predicted) (Protein Apoc2)</t>
  </si>
  <si>
    <t>Apoc2</t>
  </si>
  <si>
    <t>Cytochrome P450 2A2 (EC 1.14.14.1) (CYPIIA2) (Cytochrome P450-UT-4) (Testosterone 15-alpha-hydroxylase)</t>
  </si>
  <si>
    <t>Cyp2a2</t>
  </si>
  <si>
    <t>Protein transport protein Sec61 subunit alpha isoform 1 (Sec61 alpha-1)</t>
  </si>
  <si>
    <t>Sec61a1</t>
  </si>
  <si>
    <t>Cleavage and polyadenylation specific factor 6, 68kDa (Predicted), isoform CRA_b (Protein Cpsf6)</t>
  </si>
  <si>
    <t>Cpsf6</t>
  </si>
  <si>
    <t>60S ribosomal protein L10a</t>
  </si>
  <si>
    <t>Rpl10a</t>
  </si>
  <si>
    <t>Isopentenyl-diphosphate Delta-isomerase 1 (Isopentenyl-diphosphate delta isomerase)</t>
  </si>
  <si>
    <t>Idi1</t>
  </si>
  <si>
    <t>Phosphoribosyl pyrophosphate synthase-associated protein 2 (PRPP synthase-associated protein 2) (41 kDa phosphoribosypyrophosphate synthetase-associated protein) (PAP41)</t>
  </si>
  <si>
    <t>Prpsap2</t>
  </si>
  <si>
    <t>Protein Snrpd3 (RCG60635, isoform CRA_b)</t>
  </si>
  <si>
    <t>Snrpd3</t>
  </si>
  <si>
    <t>DnaJ homolog subfamily B member 11 (ER-associated DNAJ) (ER-associated Hsp40 co-chaperone) (Endoplasmic reticulum DNA J domain-containing protein 3) (ER-resident protein ERdj3) (ERdj3) (ERj3p) (Liver regeneration-related protein LRRGT00084)</t>
  </si>
  <si>
    <t>Dnajb11</t>
  </si>
  <si>
    <t>COP9 signalosome complex subunit 1</t>
  </si>
  <si>
    <t>Gps1</t>
  </si>
  <si>
    <t>40S ribosomal protein S24</t>
  </si>
  <si>
    <t>LOC100363469</t>
  </si>
  <si>
    <t>Protein Pm20d1</t>
  </si>
  <si>
    <t>Pm20d1</t>
  </si>
  <si>
    <t>60S ribosomal protein L17</t>
  </si>
  <si>
    <t>Rpl17</t>
  </si>
  <si>
    <t>Malate dehydrogenase, cytoplasmic (EC 1.1.1.37) (Cytosolic malate dehydrogenase)</t>
  </si>
  <si>
    <t>Mdh1</t>
  </si>
  <si>
    <t>Endoplasmin</t>
  </si>
  <si>
    <t>Hsp90b1</t>
  </si>
  <si>
    <t>Golt1b protein (Protein Golt1b)</t>
  </si>
  <si>
    <t>Golt1b</t>
  </si>
  <si>
    <t>NADH dehydrogenase [ubiquinone] flavoprotein 2, mitochondrial (EC 1.6.5.3) (EC 1.6.99.3) (NADH-ubiquinone oxidoreductase 24 kDa subunit)</t>
  </si>
  <si>
    <t>Ndufv2</t>
  </si>
  <si>
    <t>GTP cyclohydrolase 1 feedback regulatory protein (GFRP) (GTP cyclohydrolase I feedback regulatory protein) (p35)</t>
  </si>
  <si>
    <t>Gchfr</t>
  </si>
  <si>
    <t>Estradiol 17-beta-dehydrogenase 11 (EC 1.1.1.-) (17-beta-hydroxysteroid dehydrogenase 11) (17-beta-HSD 11) (17bHSD11) (17betaHSD11) (17-beta-hydroxysteroid dehydrogenase XI) (17-beta-HSD XI) (17betaHSDXI) (Dehydrogenase/reductase SDR family member 8)</t>
  </si>
  <si>
    <t>Hsd17b11</t>
  </si>
  <si>
    <t>Peptidyl-prolyl cis-trans isomerase B (PPIase B) (EC 5.2.1.8) (CYP-S1) (Cyclophilin B) (Rotamase B) (S-cyclophilin) (SCYLP)</t>
  </si>
  <si>
    <t>Ppib</t>
  </si>
  <si>
    <t>tr|G3V9S9|G3V9S9_RAT</t>
  </si>
  <si>
    <t>Protein Sec24d</t>
  </si>
  <si>
    <t>Sec24d</t>
  </si>
  <si>
    <t>Heat shock protein 105 kDa (Heat shock 110 kDa protein)</t>
  </si>
  <si>
    <t>Hsph1</t>
  </si>
  <si>
    <t>Protein Rab5c (RCG32615, isoform CRA_a) (Rab5c protein)</t>
  </si>
  <si>
    <t>Rab5c</t>
  </si>
  <si>
    <t>Aldose reductase (AR) (EC 1.1.1.21) (Aldehyde reductase)</t>
  </si>
  <si>
    <t>Akr1b1</t>
  </si>
  <si>
    <t>Complement C3 (RCG45082)</t>
  </si>
  <si>
    <t>C3</t>
  </si>
  <si>
    <t>UDP-glucuronosyltransferase 2B37 (UDPGT 2B37) (EC 2.4.1.17) (17-beta-hydroxysteroid-specific UDPGT) (UDP-glucuronosyltransferase R-21) (UDPGTr-21) (UDPGTr-5)</t>
  </si>
  <si>
    <t>Ugt2b37</t>
  </si>
  <si>
    <t>Malignant T-cell-amplified sequence</t>
  </si>
  <si>
    <t>Mcts1</t>
  </si>
  <si>
    <t>Chromosome segregation 1-like (S. cerevisiae) (Predicted) (Protein Cse1l)</t>
  </si>
  <si>
    <t>Cse1l</t>
  </si>
  <si>
    <t>Ras-related protein Rab-11B</t>
  </si>
  <si>
    <t>Rab11b</t>
  </si>
  <si>
    <t>Mitochondrial import receptor subunit TOM22 homolog (rTOM22) (Translocase of outer membrane 22 kDa subunit homolog)</t>
  </si>
  <si>
    <t>Tomm22</t>
  </si>
  <si>
    <t>V-type proton ATPase subunit F (V-ATPase subunit F) (V-ATPase 14 kDa subunit) (Vacuolar proton pump subunit F)</t>
  </si>
  <si>
    <t>Atp6v1f</t>
  </si>
  <si>
    <t>Elongation factor 1-gamma (EF-1-gamma) (eEF-1B gamma)</t>
  </si>
  <si>
    <t>Eef1g</t>
  </si>
  <si>
    <t>40S ribosomal protein S8</t>
  </si>
  <si>
    <t>Rps8</t>
  </si>
  <si>
    <t>Protein Ggct (RCG52365, isoform CRA_b)</t>
  </si>
  <si>
    <t>Ggct</t>
  </si>
  <si>
    <t>Nucleolin (Nucleolin, isoform CRA_c)</t>
  </si>
  <si>
    <t>Ncl</t>
  </si>
  <si>
    <t>Biliverdin reductase B (Flavin reductase (NADPH)) (Biliverdin reductase B (Flavin reductase (NADPH)) (Predicted), isoform CRA_b) (Protein Blvrb)</t>
  </si>
  <si>
    <t>Blvrb</t>
  </si>
  <si>
    <t>Elongation factor 1-delta (EF-1-delta)</t>
  </si>
  <si>
    <t>Eef1d</t>
  </si>
  <si>
    <t>Acidic leucine-rich nuclear phosphoprotein 32 family member A</t>
  </si>
  <si>
    <t>Anp32a</t>
  </si>
  <si>
    <t>Protein LOC100912210 (Uncharacterized protein)</t>
  </si>
  <si>
    <t>LOC100912210</t>
  </si>
  <si>
    <t>Pro-cathepsin H</t>
  </si>
  <si>
    <t>Ctsh</t>
  </si>
  <si>
    <t>Glycine N-methyltransferase (EC 2.1.1.20)</t>
  </si>
  <si>
    <t>LOC100911564</t>
  </si>
  <si>
    <t>Alcohol sulfotransferase A (EC 2.8.2.2) (Androsterone-sulfating sulfotransferase) (AD-ST) (Hydroxysteroid sulfotransferase A) (STA) (ST-40) (Senescence marker protein 2A) (Sulfotransferase 2A2) (ST2A2)</t>
  </si>
  <si>
    <t>St2a2</t>
  </si>
  <si>
    <t>4-hydroxyphenylpyruvate dioxygenase (EC 1.13.11.27) (4-hydroxyphenylpyruvic acid oxidase) (4HPPD) (HPD) (HPPDase) (F Alloantigen) (F protein)</t>
  </si>
  <si>
    <t>Hpd</t>
  </si>
  <si>
    <t>Protein LOC100360604 (Protein LOC691195) (RCG42727, isoform CRA_a) (Ribosomal protein L21)</t>
  </si>
  <si>
    <t>Rpl21</t>
  </si>
  <si>
    <t>Estrogen sulfotransferase, isoform 2 (EST-2) (EC 2.8.2.4) (Estrone sulfotransferase) (Sulfotransferase, estrogen-preferring)</t>
  </si>
  <si>
    <t>Ste2</t>
  </si>
  <si>
    <t>40S ribosomal protein S12</t>
  </si>
  <si>
    <t>Rps12</t>
  </si>
  <si>
    <t>tr|F1LU48|F1LU48_RAT</t>
  </si>
  <si>
    <t>Protein Ergic1</t>
  </si>
  <si>
    <t>Ergic1</t>
  </si>
  <si>
    <t>Beta-glucuronidase (EC 3.2.1.31)</t>
  </si>
  <si>
    <t>Gusb</t>
  </si>
  <si>
    <t>Protein Rbks (Ribokinase (Predicted), isoform CRA_a)</t>
  </si>
  <si>
    <t>Rbks</t>
  </si>
  <si>
    <t>Protein Sptbn1</t>
  </si>
  <si>
    <t>Sptbn1</t>
  </si>
  <si>
    <t>Glucose-6-phosphate isomerase (GPI) (EC 5.3.1.9) (Autocrine motility factor) (AMF) (Neuroleukin) (NLK) (Phosphoglucose isomerase) (PGI) (Phosphohexose isomerase) (PHI)</t>
  </si>
  <si>
    <t>Gpi</t>
  </si>
  <si>
    <t>Protein Pck2</t>
  </si>
  <si>
    <t>Pck2</t>
  </si>
  <si>
    <t>2-methoxy-6-polyprenyl-1,4-benzoquinol methylase, mitochondrial (EC 2.1.1.201) (Ubiquinone biosynthesis methyltransferase COQ5)</t>
  </si>
  <si>
    <t>Coq5</t>
  </si>
  <si>
    <t>Cathepsin B (RCG52258, isoform CRA_a)</t>
  </si>
  <si>
    <t>Ctsb</t>
  </si>
  <si>
    <t>Protein Sfpq</t>
  </si>
  <si>
    <t>Sfpq</t>
  </si>
  <si>
    <t>Aconitate hydratase, mitochondrial (Aconitase) (EC 4.2.1.3) (Citrate hydro-lyase)</t>
  </si>
  <si>
    <t>Aco2</t>
  </si>
  <si>
    <t>Heterogeneous nuclear ribonucleoprotein A1 (Hnrpa1 protein)</t>
  </si>
  <si>
    <t>Hnrnpa1</t>
  </si>
  <si>
    <t>Ubiquitin thioesterase OTUB1 (EC 3.4.19.12) (Deubiquitinating enzyme OTUB1) (OTU domain-containing ubiquitin aldehyde-binding protein 1) (Otubain-1) (Ubiquitin-specific-processing protease OTUB1)</t>
  </si>
  <si>
    <t>Otub1</t>
  </si>
  <si>
    <t>Aldehyde dehydrogenase X, mitochondrial (RCG55098)</t>
  </si>
  <si>
    <t>Aldh1b1</t>
  </si>
  <si>
    <t>Cytochrome P450 2D10 (EC 1.14.14.1) (CYPIID10) (Cytochrome P450-CMF1B) (Cytochrome P450-DB5) (Debrisoquine 4-hydroxylase)</t>
  </si>
  <si>
    <t>Cyp2d10</t>
  </si>
  <si>
    <t>Glutathione peroxidase</t>
  </si>
  <si>
    <t>Gpx3</t>
  </si>
  <si>
    <t>Dimethylaniline monooxygenase [N-oxide-forming] 1 (EC 1.14.13.8) (Dimethylaniline oxidase 1) (Hepatic flavin-containing monooxygenase 1) (FMO 1)</t>
  </si>
  <si>
    <t>Fmo1</t>
  </si>
  <si>
    <t>Protein G3bp1</t>
  </si>
  <si>
    <t>G3bp1</t>
  </si>
  <si>
    <t>Peroxisomal membrane protein 2 (22 kDa peroxisomal membrane protein)</t>
  </si>
  <si>
    <t>Pxmp2</t>
  </si>
  <si>
    <t>Protein Acss3 (Putative uncharacterized protein RGD1307051_predicted)</t>
  </si>
  <si>
    <t>Acss3</t>
  </si>
  <si>
    <t>Protein Uqcr10</t>
  </si>
  <si>
    <t>Uqcr10</t>
  </si>
  <si>
    <t>Nucleoside diphosphate kinase A (NDK A) (NDP kinase A) (EC 2.7.4.6) (Metastasis inhibition factor NM23) (Tumor metastatic process-associated protein)</t>
  </si>
  <si>
    <t>Nme1</t>
  </si>
  <si>
    <t>Protein Snx2 (Sorting nexin 2)</t>
  </si>
  <si>
    <t>Snx2</t>
  </si>
  <si>
    <t>Dimethylaniline monooxygenase [N-oxide-forming] (EC 1.14.13.8)</t>
  </si>
  <si>
    <t>Fmo3</t>
  </si>
  <si>
    <t>Malectin</t>
  </si>
  <si>
    <t>Mlec</t>
  </si>
  <si>
    <t>Ceruloplasmin (Ceruloplasmin, isoform CRA_a)</t>
  </si>
  <si>
    <t>Cp</t>
  </si>
  <si>
    <t>Probable gluconokinase (EC 2.7.1.12) (Gluconate kinase)</t>
  </si>
  <si>
    <t>Idnk</t>
  </si>
  <si>
    <t>Protein Ighm</t>
  </si>
  <si>
    <t>Ighm</t>
  </si>
  <si>
    <t>Contaminant</t>
  </si>
  <si>
    <t>ATPase family AAA domain-containing protein 1</t>
  </si>
  <si>
    <t>Atad1</t>
  </si>
  <si>
    <t>Uncharacterized protein (Ybx1 protein)</t>
  </si>
  <si>
    <t>Ybx1</t>
  </si>
  <si>
    <t>Protein Rab5b (RAB5B, member RAS oncogene family) (RAB5B, member RAS oncogene family (Predicted), isoform CRA_c)</t>
  </si>
  <si>
    <t>Rab5b</t>
  </si>
  <si>
    <t>Serine hydroxymethyltransferase (EC 2.1.2.1)</t>
  </si>
  <si>
    <t>Shmt1</t>
  </si>
  <si>
    <t>3-hydroxyanthranilate 3,4-dioxygenase (EC 1.13.11.6) (3-hydroxyanthranilate oxygenase) (3-hydroxyanthranilic acid dioxygenase)</t>
  </si>
  <si>
    <t>Haao</t>
  </si>
  <si>
    <t>Phosphatidylethanolamine-binding protein 1 (PEBP-1) (23 kDa morphine-binding protein) (HCNPpp) (P23K) [Cleaved into: Hippocampal cholinergic neurostimulating peptide (HCNP)]</t>
  </si>
  <si>
    <t>Pebp1</t>
  </si>
  <si>
    <t>Protein Akr1c13</t>
  </si>
  <si>
    <t>Akr1c13</t>
  </si>
  <si>
    <t>Plasma protease C1 inhibitor (C1 Inh) (C1Inh) (C1 esterase inhibitor) (C1-inhibiting factor) (Serpin G1)</t>
  </si>
  <si>
    <t>Serping1</t>
  </si>
  <si>
    <t>ADP-ribosylation factor 4</t>
  </si>
  <si>
    <t>Arf4</t>
  </si>
  <si>
    <t>DnaJ homolog subfamily C member 3 (Interferon-induced, double-stranded RNA-activated protein kinase inhibitor) (Protein kinase inhibitor of 58 kDa) (Protein kinase inhibitor p58)</t>
  </si>
  <si>
    <t>Dnajc3</t>
  </si>
  <si>
    <t>Peroxisomal trans-2-enoyl-CoA reductase</t>
  </si>
  <si>
    <t>Pecr</t>
  </si>
  <si>
    <t>Interferon-gamma-inducible GTPase Ifgga3 protein (Protein MGC108823) (Similar to interferon-inducible GTPase)</t>
  </si>
  <si>
    <t>MGC108823</t>
  </si>
  <si>
    <t>Retinal dehydrogenase 1</t>
  </si>
  <si>
    <t>Aldh1a1</t>
  </si>
  <si>
    <t>Sodium/potassium-transporting ATPase subunit beta-3 (Sodium/potassium-dependent ATPase subunit beta-3) (ATPB-3) (CD antigen CD298)</t>
  </si>
  <si>
    <t>Atp1b3</t>
  </si>
  <si>
    <t>WD repeat-containing protein 1</t>
  </si>
  <si>
    <t>Wdr1</t>
  </si>
  <si>
    <t>Fatty acid-binding protein, liver (Fatty acid-binding protein 1) (Liver-type fatty acid-binding protein) (L-FABP) (Squalene- and sterol-carrier protein) (SCP) (Z-protein) (p14)</t>
  </si>
  <si>
    <t>Fabp1</t>
  </si>
  <si>
    <t>Ketohexokinase (RCG62047, isoform CRA_a)</t>
  </si>
  <si>
    <t>Khk</t>
  </si>
  <si>
    <t>Protein PRRC1 (Similar to RIKEN cDNA 1190002C06, isoform CRA_a)</t>
  </si>
  <si>
    <t>Prrc1</t>
  </si>
  <si>
    <t>D-amino-acid oxidase (DAAO) (DAMOX) (DAO) (EC 1.4.3.3)</t>
  </si>
  <si>
    <t>Dao</t>
  </si>
  <si>
    <t>Kynurenine/alpha-aminoadipate aminotransferase, mitochondrial (KAT/AadAT) (2-aminoadipate aminotransferase) (2-aminoadipate transaminase) (EC 2.6.1.39) (Alpha-aminoadipate aminotransferase) (AadAT) (Kynurenine aminotransferase II) (Kynurenine--oxoglutarate aminotransferase II) (Kynurenine--oxoglutarate transaminase 2) (EC 2.6.1.7) (Kynurenine--oxoglutarate transaminase II)</t>
  </si>
  <si>
    <t>Aadat</t>
  </si>
  <si>
    <t>Protein Prodh</t>
  </si>
  <si>
    <t>Prodh</t>
  </si>
  <si>
    <t>40S ribosomal protein S11</t>
  </si>
  <si>
    <t>Rps11</t>
  </si>
  <si>
    <t>Malonyl-CoA decarboxylase, mitochondrial (MCD) (EC 4.1.1.9)</t>
  </si>
  <si>
    <t>Mlycd</t>
  </si>
  <si>
    <t>Ig gamma-2A chain C region</t>
  </si>
  <si>
    <t>Igg-2a</t>
  </si>
  <si>
    <t>Extracellular link domain-containing 1 (Predicted) (Protein Lyve1)</t>
  </si>
  <si>
    <t>Lyve1</t>
  </si>
  <si>
    <t>Carbonic anhydrase 3 (EC 4.2.1.1) (Carbonate dehydratase III) (Carbonic anhydrase III) (CA-III)</t>
  </si>
  <si>
    <t>Ca3</t>
  </si>
  <si>
    <t>40S ribosomal protein S5 (Ribosomal protein S5, isoform CRA_b) (Rps5 protein)</t>
  </si>
  <si>
    <t>Rps5</t>
  </si>
  <si>
    <t>Polymeric immunoglobulin receptor</t>
  </si>
  <si>
    <t>Pigr</t>
  </si>
  <si>
    <t>Fructose-bisphosphate aldolase (EC 4.1.2.13)</t>
  </si>
  <si>
    <t>Aldob</t>
  </si>
  <si>
    <t>60S ribosomal protein L27</t>
  </si>
  <si>
    <t>Rpl27</t>
  </si>
  <si>
    <t>DAZ associated protein 1 (DAZ associated protein 1, isoform CRA_a) (Protein Dazap1)</t>
  </si>
  <si>
    <t>Dazap1</t>
  </si>
  <si>
    <t>Chaperonin subunit 8 (Theta) (Predicted), isoform CRA_a (Protein Cct8)</t>
  </si>
  <si>
    <t>Cct8</t>
  </si>
  <si>
    <t>Leucine-rich PPR motif-containing protein, mitochondrial (Leucine-rich PPR-motif containing, isoform CRA_b)</t>
  </si>
  <si>
    <t>Lrpprc</t>
  </si>
  <si>
    <t>Obg-like ATPase 1</t>
  </si>
  <si>
    <t>Ola1</t>
  </si>
  <si>
    <t>Annexin A2 (Annexin II) (Annexin-2) (Calpactin I heavy chain) (Calpactin-1 heavy chain) (Chromobindin-8) (Lipocortin II) (Placental anticoagulant protein IV) (PAP-IV) (Protein I) (p36)</t>
  </si>
  <si>
    <t>Anxa2</t>
  </si>
  <si>
    <t>Transmembrane 9 superfamily member 2</t>
  </si>
  <si>
    <t>Tm9sf2</t>
  </si>
  <si>
    <t>Protein Ndufb10 (RCG32945)</t>
  </si>
  <si>
    <t>Ndufb10</t>
  </si>
  <si>
    <t>Protein Ppp2r4 (Protein phosphatase 2A activator, regulatory subunit 4) (Protein phosphatase 2A, regulatory subunit B (PR 53) (Predicted))</t>
  </si>
  <si>
    <t>Ppp2r4</t>
  </si>
  <si>
    <t>Cytosol aminopeptidase (EC 3.4.11.1) (Leucine aminopeptidase 3) (LAP-3) (Leucyl aminopeptidase) (Proline aminopeptidase) (EC 3.4.11.5) (Prolyl aminopeptidase)</t>
  </si>
  <si>
    <t>Lap3</t>
  </si>
  <si>
    <t>26S proteasome non-ATPase regulatory subunit 13 (26S proteasome regulatory subunit RPN9) (26S proteasome regulatory subunit S11) (26S proteasome regulatory subunit p40.5)</t>
  </si>
  <si>
    <t>Psmd13</t>
  </si>
  <si>
    <t>Cytochrome c oxidase subunit 5B, mitochondrial (Cytochrome c oxidase polypeptide Vb) (Cytochrome c oxidase subunit VIA*)</t>
  </si>
  <si>
    <t>Cox5b</t>
  </si>
  <si>
    <t>6-phosphogluconolactonase (6-phosphogluconolactonase (Predicted), isoform CRA_c)</t>
  </si>
  <si>
    <t>Pgls</t>
  </si>
  <si>
    <t>Ras-related C3 botulinum toxin substrate 1</t>
  </si>
  <si>
    <t>Rac1</t>
  </si>
  <si>
    <t>Phytanoyl-CoA dioxygenase, peroxisomal (EC 1.14.11.18) (Phytanic acid oxidase) (Phytanoyl-CoA alpha-hydroxylase) (PhyH)</t>
  </si>
  <si>
    <t>Phyh</t>
  </si>
  <si>
    <t>Solute carrier family 22 member 7 (Novel liver transporter) (Organic anion transporter 2)</t>
  </si>
  <si>
    <t>Slc22a7</t>
  </si>
  <si>
    <t>Succinate dehydrogenase [ubiquinone] cytochrome b small subunit, mitochondrial (CybS) (CII-4) (QPs3) (Succinate dehydrogenase complex subunit D) (Succinate-ubiquinone oxidoreductase cytochrome b small subunit) (Succinate-ubiquinone reductase membrane anchor subunit)</t>
  </si>
  <si>
    <t>Sdhd</t>
  </si>
  <si>
    <t>Carbonic anhydrase 1 (EC 4.2.1.1) (Carbonate dehydratase I) (Carbonic anhydrase I) (CA-I)</t>
  </si>
  <si>
    <t>Ca1</t>
  </si>
  <si>
    <t>OCIA domain-containing protein 1</t>
  </si>
  <si>
    <t>Ociad1</t>
  </si>
  <si>
    <t>60S ribosomal protein L8</t>
  </si>
  <si>
    <t>Rpl8</t>
  </si>
  <si>
    <t>Protein LOC684270 (RCG22622)</t>
  </si>
  <si>
    <t>LOC684270</t>
  </si>
  <si>
    <t>Eukaryotic translation initiation factor 3 subunit B (eIF3b) (Eukaryotic translation initiation factor 3 subunit 9) (eIF-3-eta)</t>
  </si>
  <si>
    <t>Eif3b</t>
  </si>
  <si>
    <t>Protein Serpina4 (Serine (Or cysteine) proteinase inhibitor, clade A (Alpha-1 antiproteinase, antitrypsin), member 4) (Serine (Or cysteine) proteinase inhibitor, clade A (Alpha-1 antiproteinase, antitrypsin), member 4, isoform CRA_a)</t>
  </si>
  <si>
    <t>Serpina4</t>
  </si>
  <si>
    <t>Proteasome (Prosome, macropain) 26S subunit, non-ATPase, 14 (Protein Psmd14) (Psmd14 protein) (RCG26455, isoform CRA_b)</t>
  </si>
  <si>
    <t>Psmd14</t>
  </si>
  <si>
    <t>3-alpha-hydroxysteroid dehydrogenase (3-alpha-HSD) (EC 1.1.1.50) (Hydroxyprostaglandin dehydrogenase)</t>
  </si>
  <si>
    <t>Akr1c9</t>
  </si>
  <si>
    <t>Glycine C-acetyltransferase (2-amino-3-ketobutyrate-coenzyme A ligase), isoform CRA_b (Protein Gcat)</t>
  </si>
  <si>
    <t>Gcat</t>
  </si>
  <si>
    <t>Alpha-actinin-4</t>
  </si>
  <si>
    <t>Actn4</t>
  </si>
  <si>
    <t>Actin-related protein 2/3 complex subunit 3 (Arp2/3 complex 21 kDa subunit)</t>
  </si>
  <si>
    <t>Arpc3</t>
  </si>
  <si>
    <t>40S ribosomal protein S4</t>
  </si>
  <si>
    <t>Rps4x</t>
  </si>
  <si>
    <t>Serine--pyruvate aminotransferase, mitochondrial (SPT) (EC 2.6.1.51) (Alanine--glyoxylate aminotransferase) (AGT) (EC 2.6.1.44)</t>
  </si>
  <si>
    <t>Agxt</t>
  </si>
  <si>
    <t>Cystathionine beta-synthase (EC 4.2.1.22) (Beta-thionase) (Hemoprotein H-450) (Serine sulfhydrase)</t>
  </si>
  <si>
    <t>Cbs</t>
  </si>
  <si>
    <t>Eukaryotic translation initiation factor 3 subunit A (eIF3a) (Eukaryotic translation initiation factor 3 subunit 10) (eIF-3-theta)</t>
  </si>
  <si>
    <t>Eif3a</t>
  </si>
  <si>
    <t>Cell division control protein 42 homolog</t>
  </si>
  <si>
    <t>Cdc42</t>
  </si>
  <si>
    <t>Protein Vps26b (Similar to Vacuolar protein sorting 26 homolog (VPS26 protein homolog), isoform CRA_a) (Vps26b protein)</t>
  </si>
  <si>
    <t>Vps26b</t>
  </si>
  <si>
    <t>Lambda-crystallin homolog (EC 1.1.1.45) (L-gulonate 3-dehydrogenase) (Gul3DH)</t>
  </si>
  <si>
    <t>Cryl1</t>
  </si>
  <si>
    <t>NADH dehydrogenase (Ubiquinone) Fe-S protein 8 (Predicted), isoform CRA_a (Ndufs8 protein) (Protein Ndufs8)</t>
  </si>
  <si>
    <t>Ndufs8</t>
  </si>
  <si>
    <t>Cytochrome b-c1 complex subunit 8 (Complex III subunit 8) (Complex III subunit VIII) (Low molecular mass ubiquinone-binding protein) (Ubiquinol-cytochrome c reductase complex 9.5 kDa protein) (Ubiquinol-cytochrome c reductase complex ubiquinone-binding protein QP-C)</t>
  </si>
  <si>
    <t>Uqcrq</t>
  </si>
  <si>
    <t>Transgelin</t>
  </si>
  <si>
    <t>Tagln</t>
  </si>
  <si>
    <t>Eukaryotic translation initiation factor 3 subunit E (eIF3e) (Eukaryotic translation initiation factor 3 subunit 6) (eIF-3 p48)</t>
  </si>
  <si>
    <t>LOC100909481</t>
  </si>
  <si>
    <t>Protein Vps4b (Vacuolar protein sorting 4 homolog B (S. cerevisiae)) (Vacuolar protein sorting 4b (Yeast))</t>
  </si>
  <si>
    <t>Vps4b</t>
  </si>
  <si>
    <t>Protein Uba6 (Similar to RIKEN cDNA 5730469D23 (Predicted))</t>
  </si>
  <si>
    <t>Uba6</t>
  </si>
  <si>
    <t>Peptidyl-prolyl cis-trans isomerase</t>
  </si>
  <si>
    <t>Fkbp2</t>
  </si>
  <si>
    <t>NADH dehydrogenase (Ubiquinone) Fe-S protein 7 (NADH dehydrogenase (Ubiquinone) Fe-S protein 7, isoform CRA_d) (Protein Ndufs7)</t>
  </si>
  <si>
    <t>Ndufs7</t>
  </si>
  <si>
    <t>5-hydroxyisourate hydrolase (HIU hydrolase) (HIUHase) (EC 3.5.2.17)</t>
  </si>
  <si>
    <t>RGD1309350</t>
  </si>
  <si>
    <t>ATP synthase F(0) complex subunit B1, mitochondrial (ATP synthase subunit b) (ATPase subunit b)</t>
  </si>
  <si>
    <t>Atp5f1</t>
  </si>
  <si>
    <t>Alcohol dehydrogenase 6 (EC 1.1.1.1)</t>
  </si>
  <si>
    <t>Adh6</t>
  </si>
  <si>
    <t>NADH dehydrogenase (Ubiquinone) 1 alpha subcomplex, 8 (Protein Ndufa8)</t>
  </si>
  <si>
    <t>Ndufa8</t>
  </si>
  <si>
    <t>Protein LOC683961</t>
  </si>
  <si>
    <t>LOC683961</t>
  </si>
  <si>
    <t>NADH dehydrogenase [ubiquinone] 1 alpha subcomplex subunit 6</t>
  </si>
  <si>
    <t>Ndufa6</t>
  </si>
  <si>
    <t>Arylamine N-acetyltransferase 1 (EC 2.3.1.5) (RCG54708, isoform CRA_b) (RCG54709)</t>
  </si>
  <si>
    <t>Nat1</t>
  </si>
  <si>
    <t>Lman2 protein (Protein Lman2) (RCG24303, isoform CRA_a)</t>
  </si>
  <si>
    <t>Lman2</t>
  </si>
  <si>
    <t>Spectrin beta 3 (Spectrin beta chain, non-erythrocytic 2)</t>
  </si>
  <si>
    <t>Sptbn2</t>
  </si>
  <si>
    <t>Osteoclast stimulating factor 1, isoform CRA_a (Osteoclast-stimulating factor 1)</t>
  </si>
  <si>
    <t>Ostf1</t>
  </si>
  <si>
    <t>Protein Timm8a1</t>
  </si>
  <si>
    <t>Timm8a1</t>
  </si>
  <si>
    <t>C-1-tetrahydrofolate synthase, cytoplasmic (Methylenetetrahydrofolate dehydrogenase (NADP+ dependent), methenyltetrahydrofolate cyclohydrolase, formyltetrahydrofolate synthase, isoform CRA_b)</t>
  </si>
  <si>
    <t>Mthfd1</t>
  </si>
  <si>
    <t>Apolipoprotein B-100</t>
  </si>
  <si>
    <t>Apob</t>
  </si>
  <si>
    <t>ER membrane protein complex subunit 2 (Tetratricopeptide repeat protein 35) (TPR repeat protein 35)</t>
  </si>
  <si>
    <t>Emc2</t>
  </si>
  <si>
    <t>Protein Rtcd1 (RNA terminal phosphate cyclase domain 1) (RNA terminal phosphate cyclase domain 1, isoform CRA_a)</t>
  </si>
  <si>
    <t>Rtcd1</t>
  </si>
  <si>
    <t>26S protease regulatory subunit 7 (Proteasome (Prosome, macropain) 26S subunit, ATPase 2, isoform CRA_d)</t>
  </si>
  <si>
    <t>Psmc2</t>
  </si>
  <si>
    <t>F-actin-capping protein subunit alpha-2 (CapZ alpha-2)</t>
  </si>
  <si>
    <t>Capza2</t>
  </si>
  <si>
    <t>Protein Tnpo1</t>
  </si>
  <si>
    <t>Tnpo1</t>
  </si>
  <si>
    <t>Nicotinamide nucleotide transhydrogenase (Protein Nnt)</t>
  </si>
  <si>
    <t>Nnt</t>
  </si>
  <si>
    <t>tr|A0A0G2QC06|A0A0G2QC06_RAT</t>
  </si>
  <si>
    <t>Serotransferrin</t>
  </si>
  <si>
    <t>Tf</t>
  </si>
  <si>
    <t>Argininosuccinate synthase (EC 6.3.4.5) (Citrulline--aspartate ligase)</t>
  </si>
  <si>
    <t>Ass1</t>
  </si>
  <si>
    <t>Chaperonin containing Tcp1, subunit 6A (Zeta 1) (Chaperonin subunit 6a (Zeta)) (Protein Cct6a)</t>
  </si>
  <si>
    <t>Cct6a</t>
  </si>
  <si>
    <t>Bile acid-CoA:amino acid N-acyltransferase (BACAT) (BAT) (EC 2.3.1.65) (Glycine N-choloyltransferase) (Kan-1) (Long-chain fatty-acyl-CoA hydrolase) (EC 3.1.2.2)</t>
  </si>
  <si>
    <t>Baat</t>
  </si>
  <si>
    <t>Liver carboxylesterase 4 (EC 3.1.1.1) (Carboxyesterase ES-4) (Kidney microsomal carboxylesterase) (Microsomal palmitoyl-CoA hydrolase)</t>
  </si>
  <si>
    <t>Protein Igtp</t>
  </si>
  <si>
    <t>Igtp</t>
  </si>
  <si>
    <t>Peroxisomal bifunctional enzyme (PBE) (PBFE) [Includes: Enoyl-CoA hydratase/3,2-trans-enoyl-CoA isomerase (EC 4.2.1.17) (EC 5.3.3.8); 3-hydroxyacyl-CoA dehydrogenase (EC 1.1.1.35)]</t>
  </si>
  <si>
    <t>Ehhadh</t>
  </si>
  <si>
    <t>DnaJ (Hsp40) homolog, subfamily A, member 2 (DnaJ (Hsp40) homolog, subfamily A, member 2, isoform CRA_b) (DnaJ homolog subfamily A member 2)</t>
  </si>
  <si>
    <t>Dnaja2</t>
  </si>
  <si>
    <t>Vacuolar protein-sorting-associated protein 25 (ELL-associated protein of 20 kDa) (ESCRT-II complex subunit VPS25)</t>
  </si>
  <si>
    <t>Vps25</t>
  </si>
  <si>
    <t>Cysteine sulfinic acid decarboxylase (EC 4.1.1.29) (Cysteine-sulfinate decarboxylase) (Sulfinoalanine decarboxylase)</t>
  </si>
  <si>
    <t>Csad</t>
  </si>
  <si>
    <t>Uricase (EC 1.7.3.3) (Urate oxidase)</t>
  </si>
  <si>
    <t>Uox</t>
  </si>
  <si>
    <t>4-aminobutyrate aminotransferase, mitochondrial (EC 2.6.1.19) ((S)-3-amino-2-methylpropionate transaminase) (EC 2.6.1.22) (GABA aminotransferase) (GABA-AT) (Gamma-amino-N-butyrate transaminase) (GABA transaminase) (GABA-T) (L-AIBAT) [Cleaved into: 4-aminobutyrate aminotransferase, brain isoform; 4-aminobutyrate aminotransferase, liver isoform]</t>
  </si>
  <si>
    <t>Abat</t>
  </si>
  <si>
    <t>sp|P62078|TIM8B_RAT</t>
  </si>
  <si>
    <t>Mitochondrial import inner membrane translocase subunit Tim8 B (Deafness dystonia protein 2 homolog)</t>
  </si>
  <si>
    <t>Timm8b</t>
  </si>
  <si>
    <t>Protein LOC100362366</t>
  </si>
  <si>
    <t>LOC100362366</t>
  </si>
  <si>
    <t>Peptidyl-prolyl cis-trans isomerase FKBP8 (PPIase FKBP8) (EC 5.2.1.8) (FK506-binding protein 8) (FKBP-8) (Rotamase)</t>
  </si>
  <si>
    <t>Fkbp8</t>
  </si>
  <si>
    <t>Transmembrane and coiled-coil domains protein 1 (Meg-2-like protein)</t>
  </si>
  <si>
    <t>Tmco1</t>
  </si>
  <si>
    <t>Mitochondrial import inner membrane translocase subunit Tim13</t>
  </si>
  <si>
    <t>Timm13</t>
  </si>
  <si>
    <t>Eukaryotic translation initiation factor 5 (eIF-5)</t>
  </si>
  <si>
    <t>Eif5</t>
  </si>
  <si>
    <t>Protein RGD1564698</t>
  </si>
  <si>
    <t>RGD1564698</t>
  </si>
  <si>
    <t>NADH dehydrogenase (Ubiquinone) 1 alpha subcomplex, 12 (Predicted), isoform CRA_b (Protein LOC100910710)</t>
  </si>
  <si>
    <t>Ndufa12</t>
  </si>
  <si>
    <t>Protein Ttc38</t>
  </si>
  <si>
    <t>Ttc38</t>
  </si>
  <si>
    <t>Pyruvate kinase PKM (EC 2.7.1.40) (Pyruvate kinase muscle isozyme)</t>
  </si>
  <si>
    <t>Pkm</t>
  </si>
  <si>
    <t>Glutaminase liver isoform, mitochondrial (GLS) (EC 3.5.1.2) (L-glutaminase) (L-glutamine amidohydrolase)</t>
  </si>
  <si>
    <t>Gls2</t>
  </si>
  <si>
    <t>Hypoxanthine-guanine phosphoribosyltransferase (RCG47045, isoform CRA_a)</t>
  </si>
  <si>
    <t>Hprt1</t>
  </si>
  <si>
    <t>Methylthioribose-1-phosphate isomerase (M1Pi) (MTR-1-P isomerase) (EC 5.3.1.23) (S-methyl-5-thioribose-1-phosphate isomerase) (Translation initiation factor eIF-2B subunit alpha/beta/delta-like protein)</t>
  </si>
  <si>
    <t>Mri1</t>
  </si>
  <si>
    <t>Fusion, derived from t(1216) malignant liposarcoma (Human) (Protein Fus) (RCG39872, isoform CRA_d)</t>
  </si>
  <si>
    <t>Fus</t>
  </si>
  <si>
    <t>Acid ceramidase</t>
  </si>
  <si>
    <t>Asah1</t>
  </si>
  <si>
    <t>Selenium-binding protein 1</t>
  </si>
  <si>
    <t>Selenbp1</t>
  </si>
  <si>
    <t>Tricarboxylate transport protein, mitochondrial (Citrate transport protein) (CTP) (Solute carrier family 25 member 1) (Tricarboxylate carrier protein)</t>
  </si>
  <si>
    <t>Slc25a1</t>
  </si>
  <si>
    <t>Ac1873 (Fibrinogen alpha chain) (RCG62551)</t>
  </si>
  <si>
    <t>Fga</t>
  </si>
  <si>
    <t>BCS1-like (Yeast) (BCS1-like (Yeast), isoform CRA_a) (Protein Bcs1l)</t>
  </si>
  <si>
    <t>Bcs1l</t>
  </si>
  <si>
    <t>Dihydropyrimidine dehydrogenase [NADP(+)] (DHPDHase) (DPD) (EC 1.3.1.2) (Dihydrothymine dehydrogenase) (Dihydrouracil dehydrogenase)</t>
  </si>
  <si>
    <t>Dpyd</t>
  </si>
  <si>
    <t>Polypyrimidine tract-binding protein 1</t>
  </si>
  <si>
    <t>Ptbp1</t>
  </si>
  <si>
    <t>Protein Slc37a4 (Solute carrier family 37 (Glucose-6-phosphate transporter), member 4) (Solute carrier family 37 (Glycerol-6-phosphate transporter), member 4, isoform CRA_a)</t>
  </si>
  <si>
    <t>Slc37a4</t>
  </si>
  <si>
    <t>Proteasome (Prosome, macropain) activator subunit 1 (Proteasome activator complex subunit 1) (RCG23530)</t>
  </si>
  <si>
    <t>Psme1</t>
  </si>
  <si>
    <t>Hydroxyacyl-coenzyme A dehydrogenase, mitochondrial (HCDH) (EC 1.1.1.35) (Medium and short-chain L-3-hydroxyacyl-coenzyme A dehydrogenase) (Short-chain 3-hydroxyacyl-CoA dehydrogenase)</t>
  </si>
  <si>
    <t>Hadh</t>
  </si>
  <si>
    <t>DnaJ homolog subfamily A member 1 (DnaJ-like protein 1) (Heat shock protein J2) (HSJ-2)</t>
  </si>
  <si>
    <t>Dnaja1</t>
  </si>
  <si>
    <t>Glutathione reductase</t>
  </si>
  <si>
    <t>Gsr</t>
  </si>
  <si>
    <t>Kynurenine formamidase (KFA) (KFase) (EC 3.5.1.9) (Arylformamidase) (N-formylkynurenine formamidase)</t>
  </si>
  <si>
    <t>Afmid</t>
  </si>
  <si>
    <t>Protein Acad8</t>
  </si>
  <si>
    <t>Acad8</t>
  </si>
  <si>
    <t>Protein Mpv17</t>
  </si>
  <si>
    <t>Mpv17</t>
  </si>
  <si>
    <t>Glutaminyl-tRNA synthetase (Protein Qars) (RCG25149, isoform CRA_a)</t>
  </si>
  <si>
    <t>Qars</t>
  </si>
  <si>
    <t>tr|A0A0G2JZF0|A0A0G2JZF0_RAT</t>
  </si>
  <si>
    <t>Protein Sec24c</t>
  </si>
  <si>
    <t>Sec24c</t>
  </si>
  <si>
    <t>DEAD (Asp-Glu-Ala-Asp) box polypeptide 5 (Ddx5) (Protein Ddx5)</t>
  </si>
  <si>
    <t>Ddx5</t>
  </si>
  <si>
    <t>Tubulin alpha-4A chain (Alpha-tubulin 4) (Tubulin alpha-4 chain)</t>
  </si>
  <si>
    <t>Tuba4a</t>
  </si>
  <si>
    <t>Oxygen-dependent coproporphyrinogen-III oxidase, mitochondrial (COX) (Coprogen oxidase) (Coproporphyrinogenase) (EC 1.3.3.3)</t>
  </si>
  <si>
    <t>Cpox</t>
  </si>
  <si>
    <t>Adenosylhomocysteinase (AdoHcyase) (EC 3.3.1.1) (S-adenosyl-L-homocysteine hydrolase)</t>
  </si>
  <si>
    <t>Ahcy</t>
  </si>
  <si>
    <t>DNA damage-binding protein 1 (Damage-specific DNA binding protein 1)</t>
  </si>
  <si>
    <t>Ddb1</t>
  </si>
  <si>
    <t>Heat shock 70 kDa protein 4</t>
  </si>
  <si>
    <t>Hspa4</t>
  </si>
  <si>
    <t>Uncharacterized protein C2orf47 homolog, mitochondrial</t>
  </si>
  <si>
    <t>Protein Itih4</t>
  </si>
  <si>
    <t>Itih4</t>
  </si>
  <si>
    <t>Apolipoprotein A-IV</t>
  </si>
  <si>
    <t>Apoa4</t>
  </si>
  <si>
    <t>Vitamin K-dependent gamma-carboxylase (EC 4.1.1.90) (Gamma-glutamyl carboxylase) (Peptidyl-glutamate 4-carboxylase) (Vitamin K gamma glutamyl carboxylase)</t>
  </si>
  <si>
    <t>Ggcx</t>
  </si>
  <si>
    <t>tr|A0A0G2K266|A0A0G2K266_RAT</t>
  </si>
  <si>
    <t>E3 UFM1-protein ligase 1</t>
  </si>
  <si>
    <t>Ufl1</t>
  </si>
  <si>
    <t>Infinity</t>
  </si>
  <si>
    <t>Calnexin</t>
  </si>
  <si>
    <t>Canx</t>
  </si>
  <si>
    <t>Cysteine and glycine-rich protein 1 (Cysteine-rich protein 1) (CRP) (CRP1)</t>
  </si>
  <si>
    <t>Csrp1</t>
  </si>
  <si>
    <t>17-beta-hydroxysteroid dehydrogenase type 6</t>
  </si>
  <si>
    <t>Hsd17b6</t>
  </si>
  <si>
    <t>Glutaredoxin 5 homolog (S. cerevisiae) (Predicted), isoform CRA_b (Protein Glrx5)</t>
  </si>
  <si>
    <t>Glrx5</t>
  </si>
  <si>
    <t>BWK4 (Protein Erp44) (RCG60340)</t>
  </si>
  <si>
    <t>Erp44</t>
  </si>
  <si>
    <t>Transforming protein RhoA</t>
  </si>
  <si>
    <t>Rhoa</t>
  </si>
  <si>
    <t>Cystathionase (Cystathionine gamma-lyase) (Cystathionine gamma-lyase)</t>
  </si>
  <si>
    <t>LOC103691744</t>
  </si>
  <si>
    <t>Cytochrome b-c1 complex subunit 2, mitochondrial (Complex III subunit 2) (Core protein II) (Ubiquinol-cytochrome-c reductase complex core protein 2)</t>
  </si>
  <si>
    <t>Uqcrc2</t>
  </si>
  <si>
    <t>Hnrpk protein (Protein LOC100363335)</t>
  </si>
  <si>
    <t>Hnrnpk</t>
  </si>
  <si>
    <t>Exportin-1 (Exp1) (Chromosome region maintenance 1 protein homolog)</t>
  </si>
  <si>
    <t>Xpo1</t>
  </si>
  <si>
    <t>SH3 domain-binding glutamic acid-rich-like protein</t>
  </si>
  <si>
    <t>Sh3bgrl</t>
  </si>
  <si>
    <t>Isoleucine-tRNA synthetase (Predicted) (Protein Iars)</t>
  </si>
  <si>
    <t>Iars</t>
  </si>
  <si>
    <t>Protein RGD1561636</t>
  </si>
  <si>
    <t>RGD1561636</t>
  </si>
  <si>
    <t>Alpha-1-antiproteinase</t>
  </si>
  <si>
    <t>Serpina1</t>
  </si>
  <si>
    <t>Phospholipase B-like 1 (EC 3.1.1.-) (LAMA-like protein 1) (Lamina ancestor homolog 1) (Phospholipase B domain-containing protein 1) [Cleaved into: Phospholipase B-like 1 chain A; Phospholipase B-like 1 chain B; Phospholipase B-like 1 chain C]</t>
  </si>
  <si>
    <t>Plbd1</t>
  </si>
  <si>
    <t>Protein Acad10</t>
  </si>
  <si>
    <t>Acad10</t>
  </si>
  <si>
    <t>Cytochrome P450 1A2 (EC 1.14.14.1) (CYPIA2) (Cholesterol 25-hydroxylase) (Cytochrome P-448) (Cytochrome P-450d) (Cytochrome P450-D)</t>
  </si>
  <si>
    <t>Cyp1a2</t>
  </si>
  <si>
    <t>Protein RGD1566085</t>
  </si>
  <si>
    <t>RGD1566085</t>
  </si>
  <si>
    <t>Lysosome-associated membrane glycoprotein 2</t>
  </si>
  <si>
    <t>Lamp2</t>
  </si>
  <si>
    <t>Coiled-coil domain containing 58 (Predicted), isoform CRA_c (Protein Ccdc58)</t>
  </si>
  <si>
    <t>Ccdc58</t>
  </si>
  <si>
    <t>Matrin-3 (RCG49469, isoform CRA_a)</t>
  </si>
  <si>
    <t>Matr3</t>
  </si>
  <si>
    <t>Protein Acot4 (RCG20987)</t>
  </si>
  <si>
    <t>Acot4</t>
  </si>
  <si>
    <t>Voltage-dependent anion-selective channel protein 2 (VDAC-2) (B36-VDAC) (Outer mitochondrial membrane protein porin 2)</t>
  </si>
  <si>
    <t>Vdac2</t>
  </si>
  <si>
    <t>Keratin, type II cytoskeletal 8 (Cytokeratin endo A) (Cytokeratin-8) (CK-8) (Keratin-8) (K8) (Type-II keratin Kb8)</t>
  </si>
  <si>
    <t>Krt8</t>
  </si>
  <si>
    <t>Ab1-205 (Protein Surf4)</t>
  </si>
  <si>
    <t>Surf4</t>
  </si>
  <si>
    <t>Hydroxymethylbilane synthase (Porphobilinogen deaminase)</t>
  </si>
  <si>
    <t>Hmbs</t>
  </si>
  <si>
    <t>L-serine dehydratase/L-threonine deaminase (SDH) (EC 4.3.1.17) (L-serine deaminase) (L-threonine dehydratase) (TDH) (EC 4.3.1.19)</t>
  </si>
  <si>
    <t>Sds</t>
  </si>
  <si>
    <t>T-complex protein 1 subunit alpha (TCP-1-alpha) (CCT-alpha)</t>
  </si>
  <si>
    <t>Tcp1</t>
  </si>
  <si>
    <t>Integrin beta-1 (Beta oligodendroglia) (Beta OL) (Fibronectin receptor subunit beta) (VLA-4 subunit beta) (CD antigen CD29)</t>
  </si>
  <si>
    <t>Itgb1</t>
  </si>
  <si>
    <t>Complement C5</t>
  </si>
  <si>
    <t>C5</t>
  </si>
  <si>
    <t>Protein Eif4g1</t>
  </si>
  <si>
    <t>Eif4g1</t>
  </si>
  <si>
    <t>S-methylmethionine--homocysteine S-methyltransferase BHMT2</t>
  </si>
  <si>
    <t>Bhmt2</t>
  </si>
  <si>
    <t>Protein LOC100362142</t>
  </si>
  <si>
    <t>LOC100912618</t>
  </si>
  <si>
    <t>Transitional endoplasmic reticulum ATPase (TER ATPase) (EC 3.6.4.6) (15S Mg(2+)-ATPase p97 subunit) (Valosin-containing protein) (VCP)</t>
  </si>
  <si>
    <t>Vcp</t>
  </si>
  <si>
    <t>Pyruvate dehydrogenase E1 component subunit beta, mitochondrial</t>
  </si>
  <si>
    <t>Pdhb</t>
  </si>
  <si>
    <t>Dead end homolog 1 (Zebrafish) (Histidyl-tRNA synthetase) (Protein Hars)</t>
  </si>
  <si>
    <t>Hars</t>
  </si>
  <si>
    <t>Actin-related protein 3</t>
  </si>
  <si>
    <t>Actr3</t>
  </si>
  <si>
    <t>GTP-binding protein SAR1b</t>
  </si>
  <si>
    <t>Sar1b</t>
  </si>
  <si>
    <t>2'-deoxynucleoside 5'-phosphate N-hydrolase 1 (EC 3.2.2.-) (Deoxyribonucleoside 5'-monophosphate N-glycosidase) (c-Myc-responsive protein Rcl)</t>
  </si>
  <si>
    <t>Dnph1</t>
  </si>
  <si>
    <t>Coiled-coil domain-containing protein 51</t>
  </si>
  <si>
    <t>Ccdc51</t>
  </si>
  <si>
    <t>Anxa11</t>
  </si>
  <si>
    <t>Enthoprotin (Protein Clint1)</t>
  </si>
  <si>
    <t>Clint1</t>
  </si>
  <si>
    <t>Probable 2-oxoglutarate dehydrogenase E1 component DHKTD1, mitochondrial</t>
  </si>
  <si>
    <t>Dhtkd1</t>
  </si>
  <si>
    <t>2-hydroxyacyl-CoA lyase 1 (EC 4.1.-.-) (2-hydroxyphytanoyl-CoA lyase) (2-HPCL) (Phytanoyl-CoA 2-hydroxylase 2)</t>
  </si>
  <si>
    <t>Hacl1</t>
  </si>
  <si>
    <t>Protein Tardbp (RCG31562, isoform CRA_c) (Tardbp protein)</t>
  </si>
  <si>
    <t>Tardbp</t>
  </si>
  <si>
    <t>NADH dehydrogenase [ubiquinone] 1 alpha subcomplex subunit 5 (Complex I subunit B13) (Complex I-13kD-B) (CI-13kD-B) (NADH-ubiquinone oxidoreductase 13 kDa-B subunit)</t>
  </si>
  <si>
    <t>Ndufa5</t>
  </si>
  <si>
    <t>Phosphoenolpyruvate carboxykinase, cytosolic [GTP] (PEPCK-C) (EC 4.1.1.32)</t>
  </si>
  <si>
    <t>Pck1</t>
  </si>
  <si>
    <t>Iodotyrosine deiodinase 1 (IYD-1) (EC 1.21.1.1) (Iodotyrosine dehalogenase 1)</t>
  </si>
  <si>
    <t>Iyd</t>
  </si>
  <si>
    <t>Microsomal glutathione S-transferase (Microsomal glutathione S-transferase 1) (Microsomal glutathione S-transferase 1, isoform CRA_b)</t>
  </si>
  <si>
    <t>Mgst1</t>
  </si>
  <si>
    <t>Tropomyosin 1, alpha, isoform CRA_p (Tropomyosin alpha-1 chain)</t>
  </si>
  <si>
    <t>Tpm1</t>
  </si>
  <si>
    <t>Protein disulfide-isomerase (EC 5.3.4.1)</t>
  </si>
  <si>
    <t>Pdia3</t>
  </si>
  <si>
    <t>Agxt2l2 protein (Protein LOC100910122)</t>
  </si>
  <si>
    <t>Phykpl</t>
  </si>
  <si>
    <t>Ces1f</t>
  </si>
  <si>
    <t>Mtx1 protein (Protein Mtx1)</t>
  </si>
  <si>
    <t>Mtx1</t>
  </si>
  <si>
    <t>Cytochrome P450 2C22 (Cytochrome P450 2C70) (Cytochrome P450, family 2, subfamily c, polypeptide 70, isoform CRA_b)</t>
  </si>
  <si>
    <t>Cyp2c22</t>
  </si>
  <si>
    <t>Electron transfer flavoprotein subunit alpha, mitochondrial (Alpha-ETF)</t>
  </si>
  <si>
    <t>Etfa</t>
  </si>
  <si>
    <t>Stomatin-like protein 2, mitochondrial (SLP-2)</t>
  </si>
  <si>
    <t>Stoml2</t>
  </si>
  <si>
    <t>Protein Timm50 (RCG54610, isoform CRA_a)</t>
  </si>
  <si>
    <t>Timm50</t>
  </si>
  <si>
    <t>ATP synthase subunit f, mitochondrial</t>
  </si>
  <si>
    <t>Atp5j2</t>
  </si>
  <si>
    <t>3-hydroxybutyrate dehydrogenase, type 1, isoform CRA_a (D-beta-hydroxybutyrate dehydrogenase, mitochondrial)</t>
  </si>
  <si>
    <t>Bdh1</t>
  </si>
  <si>
    <t>Phenylalanyl-tRNA synthetase, beta subunit (Protein Farsb)</t>
  </si>
  <si>
    <t>Farsb</t>
  </si>
  <si>
    <t>Proteasome (Prosome, macropain) 26S subunit, non-ATPase, 12 (Protein Psmd12)</t>
  </si>
  <si>
    <t>Psmd12</t>
  </si>
  <si>
    <t>40S ribosomal protein S28</t>
  </si>
  <si>
    <t>Rps28</t>
  </si>
  <si>
    <t>Calpastatin</t>
  </si>
  <si>
    <t>Cast</t>
  </si>
  <si>
    <t>Eukaryotic translation initiation factor 4H</t>
  </si>
  <si>
    <t>Eif4h</t>
  </si>
  <si>
    <t>Cytochrome P450 2D26 (EC 1.14.14.1) (CYPIID26) (Cytochrome P450-CMF2) (Cytochrome P450-DB2) (Debrisoquine 4-hydroxylase)</t>
  </si>
  <si>
    <t>Cyp2d26</t>
  </si>
  <si>
    <t>Protein Serpinc1 (Serine (Or cysteine) peptidase inhibitor, clade C (Antithrombin), member 1)</t>
  </si>
  <si>
    <t>Serpinc1</t>
  </si>
  <si>
    <t>Aminoacylase-1A (ACY-1A) (EC 3.5.1.14) (ACY IA) (N-acyl-L-amino-acid amidohydrolase)</t>
  </si>
  <si>
    <t>Acy1a</t>
  </si>
  <si>
    <t>Acyl-CoA dehydrogenase family member 11 (ACAD-11) (EC 1.3.99.-)</t>
  </si>
  <si>
    <t>Acad11</t>
  </si>
  <si>
    <t>Methylmalonyl CoA epimerase (Predicted), isoform CRA_d (Protein Mcee)</t>
  </si>
  <si>
    <t>Mcee</t>
  </si>
  <si>
    <t>Methyltransferase-like protein 7B (EC 2.1.1.-) (Associated with lipid droplet protein 1) (ALDI)</t>
  </si>
  <si>
    <t>Mettl7b</t>
  </si>
  <si>
    <t>1,2-dihydroxy-3-keto-5-methylthiopentene dioxygenase (EC 1.13.11.54) (Acireductone dioxygenase (Fe(2+)-requiring)) (ARD) (Fe-ARD) (Androgen-responsive ARD-like protein 1) (Membrane-type 1 matrix metalloproteinase cytoplasmic tail-binding protein 1) (MTCBP-1)</t>
  </si>
  <si>
    <t>Adi1</t>
  </si>
  <si>
    <t>Beta-ureidopropionase (EC 3.5.1.6) (Beta-alanine synthase) (N-carbamoyl-beta-alanine amidohydrolase)</t>
  </si>
  <si>
    <t>Upb1</t>
  </si>
  <si>
    <t>Protein Tgm2 (Tissue-type transglutaminase) (Transglutaminase 2, C polypeptide, isoform CRA_a)</t>
  </si>
  <si>
    <t>Tgm2</t>
  </si>
  <si>
    <t>10 kDa heat shock protein, mitochondrial (Hsp10) (10 kDa chaperonin) (Chaperonin 10) (CPN10)</t>
  </si>
  <si>
    <t>Hspe1</t>
  </si>
  <si>
    <t>AU RNA binding protein/enoyl-coenzyme A hydratase (Predicted), isoform CRA_a (Protein Auh)</t>
  </si>
  <si>
    <t>Auh</t>
  </si>
  <si>
    <t>Kynurenine--oxoglutarate transaminase 3 (EC 2.6.1.7) (Cysteine-S-conjugate beta-lyase 2) (EC 4.4.1.13) (Kynurenine aminotransferase III) (KATIII) (Kynurenine--glyoxylate transaminase) (EC 2.6.1.63) (Kynurenine--oxoglutarate transaminase III)</t>
  </si>
  <si>
    <t>Ccbl2</t>
  </si>
  <si>
    <t>Guanine deaminase (Guanine deaminase, isoform CRA_b)</t>
  </si>
  <si>
    <t>Gda</t>
  </si>
  <si>
    <t>Acetyl-CoA carboxylase 1 (ACC1) (EC 6.4.1.2) (ACC-alpha) [Includes: Biotin carboxylase (EC 6.3.4.14)]</t>
  </si>
  <si>
    <t>Acaca</t>
  </si>
  <si>
    <t>Protein Acot13 (Thioesterase superfamily member 2 (Predicted))</t>
  </si>
  <si>
    <t>Acot13</t>
  </si>
  <si>
    <t>Programmed cell death 6-interacting protein (ALG-2-interacting protein 1)</t>
  </si>
  <si>
    <t>Pdcd6ip</t>
  </si>
  <si>
    <t>Proteasome subunit alpha type-2 (EC 3.4.25.1) (Macropain subunit C3) (Multicatalytic endopeptidase complex subunit C3) (Proteasome component C3)</t>
  </si>
  <si>
    <t>Psma2</t>
  </si>
  <si>
    <t>Junctional adhesion molecule A (JAM-A) (Junctional adhesion molecule 1) (JAM-1) (CD antigen CD321)</t>
  </si>
  <si>
    <t>F11r</t>
  </si>
  <si>
    <t>Dihydropyrimidinase (DHP) (DHPase) (EC 3.5.2.2) (Dihydropyrimidine amidohydrolase) (Hydantoinase)</t>
  </si>
  <si>
    <t>Dpys</t>
  </si>
  <si>
    <t>Mitochondrial peptide methionine sulfoxide reductase (EC 1.8.4.11) (Peptide-methionine (S)-S-oxide reductase) (Peptide Met(O) reductase) (Protein-methionine-S-oxide reductase) (PMSR)</t>
  </si>
  <si>
    <t>Msra</t>
  </si>
  <si>
    <t>Dihydrolipoamide branched chain transacylase E2 (Dihydrolipoamide branched chain transacylase E2, isoform CRA_b) (Protein Dbt)</t>
  </si>
  <si>
    <t>Dbt</t>
  </si>
  <si>
    <t>Acox1</t>
  </si>
  <si>
    <t>Protein Gldc</t>
  </si>
  <si>
    <t>Gldc</t>
  </si>
  <si>
    <t>Fmo5</t>
  </si>
  <si>
    <t>40S ribosomal protein S3 (EC 4.2.99.18)</t>
  </si>
  <si>
    <t>Rps3</t>
  </si>
  <si>
    <t>Phosphatidylinositol transfer protein alpha isoform</t>
  </si>
  <si>
    <t>Pitpna</t>
  </si>
  <si>
    <t>60S ribosomal protein L39</t>
  </si>
  <si>
    <t>Rpl39</t>
  </si>
  <si>
    <t>Serine protease inhibitor A3K (Serpin A3K) (CPI-21) (Contrapsin-like protease inhibitor 1) (GHR-P63) (Growth hormone-regulated proteinase inhibitor) (Kallikrein-binding protein) (KBP) (SPI-2.3) (Serine protease inhibitor 2) (SPI-2) (Thyroid hormone-regulated protein)</t>
  </si>
  <si>
    <t>Serpina3k</t>
  </si>
  <si>
    <t>Fermitin family homolog 2 (Drosophila) (Protein Fermt2) (RCG61183, isoform CRA_b)</t>
  </si>
  <si>
    <t>Fermt2</t>
  </si>
  <si>
    <t>Isocitrate dehydrogenase [NAD] subunit, mitochondrial (EC 1.1.1.41)</t>
  </si>
  <si>
    <t>Idh3a</t>
  </si>
  <si>
    <t>Transmembrane protein 33 (Transmembrane protein 33, isoform CRA_c)</t>
  </si>
  <si>
    <t>Tmem33</t>
  </si>
  <si>
    <t>Fatty acid synthase (EC 2.3.1.85)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Oleoyl-[acyl-carrier-protein] hydrolase (EC 3.1.2.14)]</t>
  </si>
  <si>
    <t>Fasn</t>
  </si>
  <si>
    <t>Translocon-associated protein subunit delta (TRAP-delta) (Signal sequence receptor subunit delta) (SSR-delta)</t>
  </si>
  <si>
    <t>Ssr4</t>
  </si>
  <si>
    <t>Importin subunit alpha</t>
  </si>
  <si>
    <t>Kpna6</t>
  </si>
  <si>
    <t>Acylamino-acid-releasing enzyme (AARE) (EC 3.4.19.1) (Acyl-peptide hydrolase) (APH) (Acylaminoacyl-peptidase)</t>
  </si>
  <si>
    <t>Apeh</t>
  </si>
  <si>
    <t>Protein Eci3</t>
  </si>
  <si>
    <t>Eci3</t>
  </si>
  <si>
    <t>Protein U2af2</t>
  </si>
  <si>
    <t>U2af2</t>
  </si>
  <si>
    <t>Prohibitin</t>
  </si>
  <si>
    <t>Phb</t>
  </si>
  <si>
    <t>26S proteasome non-ATPase regulatory subunit 1 (Proteasome (Prosome, macropain) 26S subunit, non-ATPase, 1, isoform CRA_a)</t>
  </si>
  <si>
    <t>Psmd1</t>
  </si>
  <si>
    <t>Farnesyl pyrophosphate synthase (RCG62519, isoform CRA_b)</t>
  </si>
  <si>
    <t>Fdps</t>
  </si>
  <si>
    <t>Mitochondrial carnitine/acylcarnitine carrier protein (Carnitine/acylcarnitine translocase) (CAC) (Solute carrier family 25 member 20)</t>
  </si>
  <si>
    <t>Slc25a20</t>
  </si>
  <si>
    <t>NAD(P)H-hydrate epimerase (EC 5.1.99.6) (Apolipoprotein A-I-binding protein) (AI-BP) (NAD(P)HX epimerase)</t>
  </si>
  <si>
    <t>Apoa1bp</t>
  </si>
  <si>
    <t>RAB10, member RAS oncogene family (RAB10, member RAS oncogene family, isoform CRA_a) (Ras-related protein Rab-10)</t>
  </si>
  <si>
    <t>Rab10</t>
  </si>
  <si>
    <t>Cytochrome P450 2C6 (EC 1.14.14.1) (CYPIIC6) (Cytochrome P450 PB1) (PTF2)</t>
  </si>
  <si>
    <t>Cyp2c6</t>
  </si>
  <si>
    <t>Cytochrome P450 2A1 (EC 1.14.14.1) (CYPIIA1) (Cytochrome P450-UT-F) (Steroid hormones 7-alpha-hydroxylase) (Testosterone 7-alpha-hydroxylase)</t>
  </si>
  <si>
    <t>Cyp2a1</t>
  </si>
  <si>
    <t>Very long-chain acyl-CoA synthetase (VLACS) (VLCS) (EC 6.2.1.-) (Fatty acid transport protein 2) (FATP-2) (Fatty-acid-coenzyme A ligase, very long-chain 1) (Long-chain-fatty-acid--CoA ligase) (EC 6.2.1.3) (Solute carrier family 27 member 2) (THCA-CoA ligase) (Very long-chain-fatty-acid-CoA ligase)</t>
  </si>
  <si>
    <t>Slc27a2</t>
  </si>
  <si>
    <t>Serine--tRNA ligase, cytoplasmic (Seryl-aminoacyl-tRNA synthetase 1, isoform CRA_a)</t>
  </si>
  <si>
    <t>Sars</t>
  </si>
  <si>
    <t>Cullin 2 (Predicted), isoform CRA_a (Protein Cul2)</t>
  </si>
  <si>
    <t>Cul2</t>
  </si>
  <si>
    <t>Cysteine conjugate-beta lyase 1, isoform CRA_a (Kynurenine--oxoglutarate transaminase 1, mitochondrial)</t>
  </si>
  <si>
    <t>Ccbl1</t>
  </si>
  <si>
    <t>Protein Slc25a12</t>
  </si>
  <si>
    <t>Slc25a12</t>
  </si>
  <si>
    <t>Protein Tgfbi</t>
  </si>
  <si>
    <t>Tgfbi</t>
  </si>
  <si>
    <t>Omega-amidase NIT2 (EC 3.5.1.3) (Nitrilase homolog 2)</t>
  </si>
  <si>
    <t>Nit2</t>
  </si>
  <si>
    <t>RCG56371 (Sepiapterin reductase) (Sepiapterin reductase (7,8-dihydrobiopterin:NADP+ oxidoreductase))</t>
  </si>
  <si>
    <t>Spr</t>
  </si>
  <si>
    <t>Inosine triphosphate pyrophosphatase (ITPase) (Inosine triphosphatase) (EC 3.6.1.19) (Non-canonical purine NTP pyrophosphatase) (Non-standard purine NTP pyrophosphatase) (Nucleoside-triphosphate diphosphatase) (Nucleoside-triphosphate pyrophosphatase) (NTPase)</t>
  </si>
  <si>
    <t>Itpa</t>
  </si>
  <si>
    <t>Ubiquitin-like modifier-activating enzyme 1 (Ubiquitin-activating enzyme E1)</t>
  </si>
  <si>
    <t>Uba1</t>
  </si>
  <si>
    <t>Alpha-methylacyl-CoA racemase (EC 5.1.99.4) (2-arylpropionyl-CoA epimerase) (2-methylacyl-CoA racemase)</t>
  </si>
  <si>
    <t>Amacr</t>
  </si>
  <si>
    <t>Xylulose kinase (Xylulokinase) (EC 2.7.1.17)</t>
  </si>
  <si>
    <t>Xylb</t>
  </si>
  <si>
    <t>HtrA serine peptidase 2 (Protein Htra2) (RCG56292, isoform CRA_d)</t>
  </si>
  <si>
    <t>Htra2</t>
  </si>
  <si>
    <t>Pyridoxal kinase (RCG61105)</t>
  </si>
  <si>
    <t>Pdxk</t>
  </si>
  <si>
    <t>Protein RGD1311345 (Similar to CG9752-PA)</t>
  </si>
  <si>
    <t>RGD1311345</t>
  </si>
  <si>
    <t>Protein Uroc1</t>
  </si>
  <si>
    <t>Uroc1</t>
  </si>
  <si>
    <t>40S ribosomal protein S18</t>
  </si>
  <si>
    <t>Rps18</t>
  </si>
  <si>
    <t>Cytochrome c oxidase subunit 2</t>
  </si>
  <si>
    <t>Mt-co2</t>
  </si>
  <si>
    <t>ATPase, H+ transporting, lysosomal 38kDa, V0 subunit d1 (Protein Atp6v0d1) (RCG51062, isoform CRA_a)</t>
  </si>
  <si>
    <t>Atp6v0d1</t>
  </si>
  <si>
    <t>Protein Hnrnpul2</t>
  </si>
  <si>
    <t>Hnrnpul2</t>
  </si>
  <si>
    <t>Parathymosin</t>
  </si>
  <si>
    <t>Ptms</t>
  </si>
  <si>
    <t>Lon protease homolog 2, peroxisomal (EC 3.4.21.-) (Lon protease-like protein 2) (Peroxisomal Lon protease)</t>
  </si>
  <si>
    <t>Lonp2</t>
  </si>
  <si>
    <t>Eukaryotic translation elongation factor 1 epsilon 1 (Protein Eef1e1) (RCG43901)</t>
  </si>
  <si>
    <t>Eef1e1</t>
  </si>
  <si>
    <t>Enhancer of rudimentary homolog</t>
  </si>
  <si>
    <t>Erh</t>
  </si>
  <si>
    <t>Acetyl-Coenzyme A dehydrogenase, short chain, isoform CRA_a (Acyl-Coenzyme A dehydrogenase, C-2 to C-3 short chain) (Short-chain-specific acyl-CoA dehydrogenase, mitochondrial)</t>
  </si>
  <si>
    <t>Acads</t>
  </si>
  <si>
    <t>Synaptotagmin-like 4, isoform CRA_a (Synaptotagmin-like protein 4)</t>
  </si>
  <si>
    <t>Sytl4</t>
  </si>
  <si>
    <t>Small ubiquitin-related modifier 3 (SUMO-3)</t>
  </si>
  <si>
    <t>Sumo3</t>
  </si>
  <si>
    <t>Protein Iqgap2</t>
  </si>
  <si>
    <t>Iqgap2</t>
  </si>
  <si>
    <t>Ribonuclease inhibitor (Ribonuclease/angiogenin inhibitor 1, isoform CRA_a)</t>
  </si>
  <si>
    <t>Rnh1</t>
  </si>
  <si>
    <t>Heat shock protein HSP 90-alpha (Heat shock 86 kDa) (HSP 86) (HSP86)</t>
  </si>
  <si>
    <t>Hsp90aa1</t>
  </si>
  <si>
    <t>Nicotinamide phosphoribosyltransferase</t>
  </si>
  <si>
    <t>Nampt</t>
  </si>
  <si>
    <t>Profilin-1 (Profilin I)</t>
  </si>
  <si>
    <t>Pfn1</t>
  </si>
  <si>
    <t>Glutathione S-transferase P (Glutathione S-transferase pi) (RCG48611, isoform CRA_a)</t>
  </si>
  <si>
    <t>Gstp1</t>
  </si>
  <si>
    <t>6-phosphogluconate dehydrogenase, decarboxylating (EC 1.1.1.44)</t>
  </si>
  <si>
    <t>Pgd</t>
  </si>
  <si>
    <t>Inositol monophosphatase 1</t>
  </si>
  <si>
    <t>Impa1</t>
  </si>
  <si>
    <t>Protein Tppp (Similar to 25 kDa brain-specific protein (P25-alpha) (Predicted), isoform CRA_a)</t>
  </si>
  <si>
    <t>Tppp</t>
  </si>
  <si>
    <t>Protein Iars2</t>
  </si>
  <si>
    <t>Iars2</t>
  </si>
  <si>
    <t>40S ribosomal protein S16</t>
  </si>
  <si>
    <t>Rps16</t>
  </si>
  <si>
    <t>Protein LOC679794</t>
  </si>
  <si>
    <t>LOC679794</t>
  </si>
  <si>
    <t>Creatine kinase B-type (EC 2.7.3.2) (B-CK) (Creatine kinase B chain)</t>
  </si>
  <si>
    <t>Ckb</t>
  </si>
  <si>
    <t>Ndufa4 protein (Protein Ndufa4) (RCG28086, isoform CRA_a)</t>
  </si>
  <si>
    <t>Ndufa4</t>
  </si>
  <si>
    <t>40S ribosomal protein S26</t>
  </si>
  <si>
    <t>Rps26</t>
  </si>
  <si>
    <t>Protein kinase, cAMP-dependent, catalytic, alpha (cAMP-dependent protein kinase catalytic subunit alpha)</t>
  </si>
  <si>
    <t>Prkaca</t>
  </si>
  <si>
    <t>Cofilin 2, muscle (Predicted), isoform CRA_b (Protein Cfl2)</t>
  </si>
  <si>
    <t>Cfl2</t>
  </si>
  <si>
    <t>Ubiquitin-conjugating enzyme E2 D3 (Ubiquitin-conjugating enzyme E2D 3 (UBC4/5 homolog, yeast), isoform CRA_a)</t>
  </si>
  <si>
    <t>Ube2d3</t>
  </si>
  <si>
    <t>40S ribosomal protein S15 (RIG protein)</t>
  </si>
  <si>
    <t>Rps15</t>
  </si>
  <si>
    <t>Importin 7 (Predicted), isoform CRA_c (Protein Ipo7)</t>
  </si>
  <si>
    <t>Ipo7</t>
  </si>
  <si>
    <t>Nicotinate-nucleotide pyrophosphorylase [carboxylating] (EC 2.4.2.19) (Quinolinate phosphoribosyltransferase [decarboxylating]) (QAPRTase) (QPRTase)</t>
  </si>
  <si>
    <t>Qprt</t>
  </si>
  <si>
    <t>F-actin-capping protein subunit alpha-1 (CapZ alpha-1)</t>
  </si>
  <si>
    <t>Capza1</t>
  </si>
  <si>
    <t>Histone H3</t>
  </si>
  <si>
    <t>H3f3c</t>
  </si>
  <si>
    <t>Protein phosphatase 1B</t>
  </si>
  <si>
    <t>Ppm1b</t>
  </si>
  <si>
    <t>Transmembrane emp24 domain-containing protein 9 (p24 family protein alpha-2) (p24alpha2)</t>
  </si>
  <si>
    <t>Tmed9</t>
  </si>
  <si>
    <t>Unconventional myosin-Ib</t>
  </si>
  <si>
    <t>Myo1b</t>
  </si>
  <si>
    <t>Eukaryotic translation elongation factor 1 beta 2 (Protein Eef1b2) (RCG22471, isoform CRA_b)</t>
  </si>
  <si>
    <t>Eef1b2</t>
  </si>
  <si>
    <t>T-complex protein 1 subunit epsilon (TCP-1-epsilon) (CCT-epsilon)</t>
  </si>
  <si>
    <t>Cct5</t>
  </si>
  <si>
    <t>Tyrosine--tRNA ligase (EC 6.1.1.1) (Tyrosyl-tRNA synthetase)</t>
  </si>
  <si>
    <t>Yars</t>
  </si>
  <si>
    <t>Protein Hbb-b1 (Protein LOC103694855) (Zero beta-1 globin)</t>
  </si>
  <si>
    <t>LOC103694855</t>
  </si>
  <si>
    <t>Mitochondrial-processing peptidase subunit beta (EC 3.4.24.64) (Beta-MPP) (P-52)</t>
  </si>
  <si>
    <t>Pmpcb</t>
  </si>
  <si>
    <t>Ab1-011 (Ac1-149) (Bax inhibitor 1) (Cc1-27)</t>
  </si>
  <si>
    <t>Tmbim6</t>
  </si>
  <si>
    <t>Filamin, beta (Predicted) (Protein Flnb)</t>
  </si>
  <si>
    <t>Flnb</t>
  </si>
  <si>
    <t>sp|P05370|G6PD_RAT</t>
  </si>
  <si>
    <t>Glucose-6-phosphate 1-dehydrogenase (G6PD) (EC 1.1.1.49)</t>
  </si>
  <si>
    <t>G6pdx</t>
  </si>
  <si>
    <t>Septin-7</t>
  </si>
  <si>
    <t>Insulin-degrading enzyme</t>
  </si>
  <si>
    <t>Ide</t>
  </si>
  <si>
    <t>3-hydroxyisobutyryl-CoA hydrolase, mitochondrial (EC 3.1.2.4) (3-hydroxyisobutyryl-coenzyme A hydrolase) (HIB-CoA hydrolase) (HIBYL-CoA-H)</t>
  </si>
  <si>
    <t>Hibch</t>
  </si>
  <si>
    <t>Proteasome subunit alpha type-6 (EC 3.4.25.1) (Macropain iota chain) (Multicatalytic endopeptidase complex iota chain) (Proteasome iota chain)</t>
  </si>
  <si>
    <t>Psma6</t>
  </si>
  <si>
    <t>tr|Q6T5E9|Q6T5E9_RAT</t>
  </si>
  <si>
    <t>Ugt1a6</t>
  </si>
  <si>
    <t>ATP-dependent (S)-NAD(P)H-hydrate dehydratase (Similar to RIKEN cDNA 0710008K08 (Predicted), isoform CRA_a)</t>
  </si>
  <si>
    <t>Carkd</t>
  </si>
  <si>
    <t>NADH-cytochrome b5 reductase 3 (B5R) (Cytochrome b5 reductase) (EC 1.6.2.2) (Diaphorase-1) [Cleaved into: NADH-cytochrome b5 reductase 3 membrane-bound form; NADH-cytochrome b5 reductase 3 soluble form]</t>
  </si>
  <si>
    <t>Cyb5r3</t>
  </si>
  <si>
    <t>GTP:AMP phosphotransferase AK3, mitochondrial (EC 2.7.4.10) (Adenylate kinase 3) (Adenylate kinase 3 alpha-like 1)</t>
  </si>
  <si>
    <t>Ak3</t>
  </si>
  <si>
    <t>Core histone macro-H2A.1 (Histone macroH2A1) (mH2A1) (H2A.y) (H2A/y)</t>
  </si>
  <si>
    <t>H2afy</t>
  </si>
  <si>
    <t>Sorbitol dehydrogenase (EC 1.1.1.14) (L-iditol 2-dehydrogenase)</t>
  </si>
  <si>
    <t>Sord</t>
  </si>
  <si>
    <t>ATP synthase subunit O, mitochondrial (Oligomycin sensitivity conferral protein) (OSCP) (Sperm flagella protein 4)</t>
  </si>
  <si>
    <t>Atp5o</t>
  </si>
  <si>
    <t>Prostaglandin reductase 1 (PRG-1) (EC 1.3.1.-) (15-oxoprostaglandin 13-reductase) (EC 1.3.1.48) (Dithiolethione-inducible gene 1 protein) (D3T-inducible gene 1 protein) (DIG-1) (NADP-dependent leukotriene B4 12-hydroxydehydrogenase) (EC 1.3.1.74)</t>
  </si>
  <si>
    <t>Ptgr1</t>
  </si>
  <si>
    <t>Protein disulfide-isomerase A6 (RCG62282, isoform CRA_a)</t>
  </si>
  <si>
    <t>Pdia6</t>
  </si>
  <si>
    <t>Basigin (Glycoprotein CE9) (OX-47 antigen) (CD antigen CD147)</t>
  </si>
  <si>
    <t>Bsg</t>
  </si>
  <si>
    <t>Fumarylacetoacetase (FAA) (EC 3.7.1.2) (Beta-diketonase) (Fumarylacetoacetate hydrolase)</t>
  </si>
  <si>
    <t>Fah</t>
  </si>
  <si>
    <t>Protein Diaph1</t>
  </si>
  <si>
    <t>Diaph1</t>
  </si>
  <si>
    <t>Retinol binding protein 4, plasma (Retinol binding protein 4, plasma, isoform CRA_a) (Retinol-binding protein 4)</t>
  </si>
  <si>
    <t>Rbp4</t>
  </si>
  <si>
    <t>tr|G3V9C8|G3V9C8_RAT</t>
  </si>
  <si>
    <t>Protein Abcb1a (RCG41087)</t>
  </si>
  <si>
    <t>Abcb4</t>
  </si>
  <si>
    <t>Aspartate--tRNA ligase, cytoplasmic (Aspartyl-tRNA synthetase) (RCG46287)</t>
  </si>
  <si>
    <t>Dars</t>
  </si>
  <si>
    <t>Protein Cab39</t>
  </si>
  <si>
    <t>Cab39</t>
  </si>
  <si>
    <t>Propionyl-CoA carboxylase alpha chain, mitochondrial (PCCase subunit alpha) (EC 6.4.1.3) (Propanoyl-CoA:carbon dioxide ligase subunit alpha)</t>
  </si>
  <si>
    <t>Pcca</t>
  </si>
  <si>
    <t>[Pyruvate dehydrogenase (acetyl-transferring)] kinase isozyme 2, mitochondrial (EC 2.7.11.2) (PDK P45) (Pyruvate dehydrogenase kinase isoform 2) (PDH kinase 2)</t>
  </si>
  <si>
    <t>Pdk2</t>
  </si>
  <si>
    <t>NADH dehydrogenase (Ubiquinone) flavoprotein 1 (NADH dehydrogenase (Ubiquinone) flavoprotein 1, isoform CRA_a) (Protein Ndufv1)</t>
  </si>
  <si>
    <t>Ndufv1</t>
  </si>
  <si>
    <t>IlvB (Bacterial acetolactate synthase)-like (Predicted), isoform CRA_c (Protein Ilvbl)</t>
  </si>
  <si>
    <t>Ilvbl</t>
  </si>
  <si>
    <t>Choline/ethanolaminephosphotransferase 1 (EC 2.7.8.1) (EC 2.7.8.2)</t>
  </si>
  <si>
    <t>Cept1</t>
  </si>
  <si>
    <t>Junction plakoglobin</t>
  </si>
  <si>
    <t>Jup</t>
  </si>
  <si>
    <t>Evolutionarily conserved signaling intermediate in Toll pathway, mitochondrial</t>
  </si>
  <si>
    <t>Ecsit</t>
  </si>
  <si>
    <t>Phosphoribosyl pyrophosphate synthase-associated protein 1 (Phosphoribosyl pyrophosphate synthetase-associated protein 1, isoform CRA_a)</t>
  </si>
  <si>
    <t>Prpsap1</t>
  </si>
  <si>
    <t>Shmt2</t>
  </si>
  <si>
    <t>ATP-dependent RNA helicase DDX1 (EC 3.6.4.13) (DEAD box protein 1)</t>
  </si>
  <si>
    <t>Ddx1</t>
  </si>
  <si>
    <t>Putative L-aspartate dehydrogenase</t>
  </si>
  <si>
    <t>Aspdh</t>
  </si>
  <si>
    <t>Proteasome subunit alpha type-1 (EC 3.4.25.1) (Macropain subunit C2) (Multicatalytic endopeptidase complex subunit C2) (Proteasome component C2) (Proteasome nu chain)</t>
  </si>
  <si>
    <t>Psma1</t>
  </si>
  <si>
    <t>T-complex protein 1 subunit beta (TCP-1-beta) (CCT-beta)</t>
  </si>
  <si>
    <t>Cct2</t>
  </si>
  <si>
    <t>Oligosaccharyltransferase complex subunit OSTC</t>
  </si>
  <si>
    <t>Ostc</t>
  </si>
  <si>
    <t>Keratin, type I cytoskeletal 18 (Cytokeratin-18) (CK-18) (Keratin-18) (K18)</t>
  </si>
  <si>
    <t>Krt18</t>
  </si>
  <si>
    <t>ADP/ATP translocase 2 (ADP,ATP carrier protein 2) (Adenine nucleotide translocator 2) (ANT 2) (Solute carrier family 25 member 5) [Cleaved into: ADP/ATP translocase 2, N-terminally processed]</t>
  </si>
  <si>
    <t>Slc25a5</t>
  </si>
  <si>
    <t>Stromal interaction molecule 1 (Stromal interaction molecule 1 (Predicted), isoform CRA_b)</t>
  </si>
  <si>
    <t>Stim1</t>
  </si>
  <si>
    <t>Phenazine biosynthesis-like domain-containing protein (EC 5.1.-.-)</t>
  </si>
  <si>
    <t>Pbld</t>
  </si>
  <si>
    <t>3-hydroxyacyl-CoA dehydrogenase type-2 (Hydroxyacyl-Coenzyme A dehydrogenase type II) (Hydroxysteroid (17-beta) dehydrogenase 10)</t>
  </si>
  <si>
    <t>Hsd17b10</t>
  </si>
  <si>
    <t>Cytochrome b-c1 complex subunit 1, mitochondrial (Complex III subunit 1) (Core protein I) (Ubiquinol-cytochrome-c reductase complex core protein 1)</t>
  </si>
  <si>
    <t>Uqcrc1</t>
  </si>
  <si>
    <t>Vesicle-trafficking protein SEC22b (ER-Golgi SNARE of 24 kDa) (ERS-24) (ERS24) (SEC22 vesicle-trafficking protein homolog B) (SEC22 vesicle-trafficking protein-like 1)</t>
  </si>
  <si>
    <t>Sec22b</t>
  </si>
  <si>
    <t>3-hydroxy-3-methylglutaryl-Coenzyme A synthase 2 (Mitochondrial) (3-hydroxy-3-methylglutaryl-Coenzyme A synthase 2, isoform CRA_a) (Hydroxymethylglutaryl-CoA synthase, mitochondrial)</t>
  </si>
  <si>
    <t>Hmgcs2</t>
  </si>
  <si>
    <t>Apolipoprotein O-like (Protein Apool)</t>
  </si>
  <si>
    <t>Apool</t>
  </si>
  <si>
    <t>Dynamin-like 120 kDa protein, mitochondrial (EC 3.6.5.5) (Optic atrophy protein 1 homolog) [Cleaved into: Dynamin-like 120 kDa protein, form S1]</t>
  </si>
  <si>
    <t>Opa1</t>
  </si>
  <si>
    <t>Histone H2B</t>
  </si>
  <si>
    <t>Hist1h2bd</t>
  </si>
  <si>
    <t>Serum paraoxonase/arylesterase 1 (PON 1) (EC 3.1.1.2) (EC 3.1.1.81) (EC 3.1.8.1) (Aromatic esterase 1) (A-esterase 1) (Serum aryldialkylphosphatase 1)</t>
  </si>
  <si>
    <t>Pon1</t>
  </si>
  <si>
    <t>Protein Hgd (RCG52860, isoform CRA_b)</t>
  </si>
  <si>
    <t>Hgd</t>
  </si>
  <si>
    <t>RCG44419, isoform CRA_a (Tubulin-specific chaperone A)</t>
  </si>
  <si>
    <t>Tbca</t>
  </si>
  <si>
    <t>Adenylyl cyclase-associated protein 1 (CAP 1)</t>
  </si>
  <si>
    <t>Cap1</t>
  </si>
  <si>
    <t>Unconventional myosin-Ic (Myosin I beta) (MMI-beta) (MMIb) (Myosin heavy chain myr 2)</t>
  </si>
  <si>
    <t>Myo1c</t>
  </si>
  <si>
    <t>Protein LOC299282</t>
  </si>
  <si>
    <t>LOC299282</t>
  </si>
  <si>
    <t>Cytochrome P450 4A14 (CYPIVA14) (Cytochrome P450-LA-omega 3) (Lauric acid omega-hydroxylase) (Long-chain fatty acid omega-monooxygenase) (EC 1.14.13.205)</t>
  </si>
  <si>
    <t>Cyp4a14</t>
  </si>
  <si>
    <t>Sulfite oxidase (Sulfite oxidase, mitochondrial)</t>
  </si>
  <si>
    <t>Suox</t>
  </si>
  <si>
    <t>Protein Hnrnpa0</t>
  </si>
  <si>
    <t>Hnrnpa0</t>
  </si>
  <si>
    <t>Alanine aminotransferase 1 (ALT1) (EC 2.6.1.2) (Glutamate pyruvate transaminase 1) (GPT 1) (Glutamic--alanine transaminase 1) (Glutamic--pyruvic transaminase 1)</t>
  </si>
  <si>
    <t>Gpt</t>
  </si>
  <si>
    <t>Protein Gas2 (Similar to growth arrest-specific protein 2-mouse (Predicted), isoform CRA_b)</t>
  </si>
  <si>
    <t>Gas2</t>
  </si>
  <si>
    <t>Glycine cleavage system H protein, mitochondrial (Lipoic acid-containing protein)</t>
  </si>
  <si>
    <t>Gcsh</t>
  </si>
  <si>
    <t>Fibronectin (Fibronectin 1, isoform CRA_c)</t>
  </si>
  <si>
    <t>Fn1</t>
  </si>
  <si>
    <t>Sulfotransferase 1C2A (ST1C2A) (rSULT1C2A) (EC 2.8.2.-) (Sulfotransferase K2)</t>
  </si>
  <si>
    <t>Sult1c2a</t>
  </si>
  <si>
    <t>Eukaryotic translation initiation factor 3 subunit K (eIF3k) (Eukaryotic translation initiation factor 3 subunit 12) (eIF-3 p25)</t>
  </si>
  <si>
    <t>Eif3k</t>
  </si>
  <si>
    <t>Multifunctional protein ADE2 [Includes: Phosphoribosylaminoimidazole-succinocarboxamide synthase (EC 6.3.2.6) (SAICAR synthetase); Phosphoribosylaminoimidazole carboxylase (EC 4.1.1.21) (AIR carboxylase) (AIRC)]</t>
  </si>
  <si>
    <t>Paics</t>
  </si>
  <si>
    <t>Regulator of microtubule dynamics protein 1 (RMD-1) (Protein FAM82B)</t>
  </si>
  <si>
    <t>Rmdn1</t>
  </si>
  <si>
    <t>UDP-glucuronosyltransferase 2B15 (UDPGT 2B15) (EC 2.4.1.17) (UDP-glucuronosyltransferase 2B36) (UDPGT 2B36)</t>
  </si>
  <si>
    <t>Ugt2b15</t>
  </si>
  <si>
    <t>B-cell receptor-associated protein 31 (B-cell receptor-associated protein 31, isoform CRA_a) (Protein Bcap31)</t>
  </si>
  <si>
    <t>Bcap31</t>
  </si>
  <si>
    <t>Actin-related protein 2/3 complex subunit 5 (Arp2/3 complex 16 kDa subunit) (p16-ARC)</t>
  </si>
  <si>
    <t>Arpc5</t>
  </si>
  <si>
    <t>LOC100911422</t>
  </si>
  <si>
    <t>Alpha/beta hydrolase domain-containing protein 14B (Abhydrolase domain-containing protein 14B) (EC 3.-.-.-)</t>
  </si>
  <si>
    <t>Abhd14b</t>
  </si>
  <si>
    <t>Ras-related protein Rab-6A (Rab-6)</t>
  </si>
  <si>
    <t>Rab6a</t>
  </si>
  <si>
    <t>Ugt2b10</t>
  </si>
  <si>
    <t>Dynamin-1-like protein (EC 3.6.5.5) (Dynamin-like protein)</t>
  </si>
  <si>
    <t>Dnm1l</t>
  </si>
  <si>
    <t>Hemopexin</t>
  </si>
  <si>
    <t>Hpx</t>
  </si>
  <si>
    <t>Ras-related protein Rab-2A</t>
  </si>
  <si>
    <t>Rab2a</t>
  </si>
  <si>
    <t>Fibrinogen beta chain (Liver regeneration-related protein LRRG036/LRRG043/LRRG189) [Cleaved into: Fibrinopeptide B; Fibrinogen beta chain]</t>
  </si>
  <si>
    <t>Fgb</t>
  </si>
  <si>
    <t>Mpp6 protein (Protein Mpp6) (RCG52465, isoform CRA_b)</t>
  </si>
  <si>
    <t>Mpp6</t>
  </si>
  <si>
    <t>Ugt2b</t>
  </si>
  <si>
    <t>Malate dehydrogenase, mitochondrial (EC 1.1.1.37)</t>
  </si>
  <si>
    <t>Mdh2</t>
  </si>
  <si>
    <t>Septin-2 (Vascular endothelial cell specific protein 11)</t>
  </si>
  <si>
    <t>Cytochrome P450 3A2 (EC 1.14.14.1) (CYPIIIA2) (Cytochrome P450-PCN2) (Cytochrome P450/6-beta-A) (Testosterone 6-beta-hydroxylase)</t>
  </si>
  <si>
    <t>Cyp3a2</t>
  </si>
  <si>
    <t>Protein Abcg3l3</t>
  </si>
  <si>
    <t>Abcg3l3</t>
  </si>
  <si>
    <t>Pyruvate dehydrogenase E1 component subunit alpha (EC 1.2.4.1)</t>
  </si>
  <si>
    <t>Pdha1</t>
  </si>
  <si>
    <t>Protein Rangap1 (RCG59652, isoform CRA_b)</t>
  </si>
  <si>
    <t>Rangap1</t>
  </si>
  <si>
    <t>LOC501233</t>
  </si>
  <si>
    <t>Aldehyde oxidase 1</t>
  </si>
  <si>
    <t>Aox1</t>
  </si>
  <si>
    <t>Protein Ppidl1</t>
  </si>
  <si>
    <t>Ppidl1</t>
  </si>
  <si>
    <t>26S protease regulatory subunit 4 (P26s4) (26S proteasome AAA-ATPase subunit RPT2) (Proteasome 26S subunit ATPase 1)</t>
  </si>
  <si>
    <t>Psmc1</t>
  </si>
  <si>
    <t>Actin, aortic smooth muscle</t>
  </si>
  <si>
    <t>Acta2</t>
  </si>
  <si>
    <t>Protein LOC100362751</t>
  </si>
  <si>
    <t>LOC498555</t>
  </si>
  <si>
    <t>Glutathione S-transferase theta 1 (Glutathione S-transferase theta 1, isoform CRA_a) (Glutathione S-transferase theta-1)</t>
  </si>
  <si>
    <t>Gstt1</t>
  </si>
  <si>
    <t>Alpha-N-acetylgalactosaminidase (EC 3.2.1.49) (Alpha-galactosidase B)</t>
  </si>
  <si>
    <t>Naga</t>
  </si>
  <si>
    <t>2-oxoisovalerate dehydrogenase subunit alpha, mitochondrial</t>
  </si>
  <si>
    <t>Bckdha</t>
  </si>
  <si>
    <t>Probable proline dehydrogenase 2 (EC 1.5.5.2) (Probable proline oxidase 2) (Proline oxidase-like protein)</t>
  </si>
  <si>
    <t>Prodh2</t>
  </si>
  <si>
    <t>Eukaryotic peptide chain release factor subunit 1 (Eukaryotic release factor 1) (eRF1)</t>
  </si>
  <si>
    <t>Etf1</t>
  </si>
  <si>
    <t>Translationally-controlled tumor protein (TCTP) (Lens epithelial protein)</t>
  </si>
  <si>
    <t>Tpt1</t>
  </si>
  <si>
    <t>Transcriptional activator protein Pur-alpha</t>
  </si>
  <si>
    <t>Pura</t>
  </si>
  <si>
    <t>78 kDa glucose-regulated protein (GRP-78) (Heat shock 70 kDa protein 5) (Immunoglobulin heavy chain-binding protein) (BiP) (Steroidogenesis-activator polypeptide)</t>
  </si>
  <si>
    <t>Hspa5</t>
  </si>
  <si>
    <t>Dihydropteridine reductase (EC 1.5.1.34) (HDHPR) (Quinoid dihydropteridine reductase)</t>
  </si>
  <si>
    <t>Qdpr</t>
  </si>
  <si>
    <t>Protein Zadh2</t>
  </si>
  <si>
    <t>Zadh2</t>
  </si>
  <si>
    <t>Prothrombin (EC 3.4.21.5) (Coagulation factor II)</t>
  </si>
  <si>
    <t>F2</t>
  </si>
  <si>
    <t>Alanine--glyoxylate aminotransferase 2, mitochondrial (AGT 2) (EC 2.6.1.44) ((R)-3-amino-2-methylpropionate--pyruvate transaminase) (EC 2.6.1.40) (Beta-ALAAT II) (Beta-alanine-pyruvate aminotransferase) (D-AIBAT)</t>
  </si>
  <si>
    <t>Agxt2</t>
  </si>
  <si>
    <t>Membrane-associated progesterone receptor component 1 (25-DX) (Acidic 25 kDa protein) (Ventral midline antigen) (VEMA)</t>
  </si>
  <si>
    <t>Pgrmc1</t>
  </si>
  <si>
    <t>26S proteasome non-ATPase regulatory subunit 11 (Proteasome (Prosome, macropain) 26S subunit, non-ATPase, 11 (Predicted), isoform CRA_b)</t>
  </si>
  <si>
    <t>Psmd11</t>
  </si>
  <si>
    <t>Protein Tfg (RCG52996, isoform CRA_a) (Trk-fused protein)</t>
  </si>
  <si>
    <t>Tfg</t>
  </si>
  <si>
    <t>Protein kish</t>
  </si>
  <si>
    <t>Tmem167a</t>
  </si>
  <si>
    <t>Isocitrate dehydrogenase [NAD] subunit beta, mitochondrial (EC 1.1.1.41) (Isocitric dehydrogenase subunit beta) (NAD(+)-specific ICDH subunit beta)</t>
  </si>
  <si>
    <t>Idh3B</t>
  </si>
  <si>
    <t>Protein LOC100911440 (RCG47744, isoform CRA_c)</t>
  </si>
  <si>
    <t>LOC100911440</t>
  </si>
  <si>
    <t>Microsomal triglyceride transfer protein (Protein Mttp)</t>
  </si>
  <si>
    <t>Mttp</t>
  </si>
  <si>
    <t>Protein Naglu (RCG33377, isoform CRA_b)</t>
  </si>
  <si>
    <t>Naglu</t>
  </si>
  <si>
    <t>Lumican (Keratan sulfate proteoglycan lumican) (KSPG lumican)</t>
  </si>
  <si>
    <t>Lum</t>
  </si>
  <si>
    <t>Actin, cytoplasmic 1</t>
  </si>
  <si>
    <t>Actb</t>
  </si>
  <si>
    <t>Fructose-1,6-bisphosphatase 1 (FBPase 1) (EC 3.1.3.11) (D-fructose-1,6-bisphosphate 1-phosphohydrolase 1) (Liver FBPase)</t>
  </si>
  <si>
    <t>Fbp1</t>
  </si>
  <si>
    <t>60S ribosomal protein L10</t>
  </si>
  <si>
    <t>Rpl10</t>
  </si>
  <si>
    <t>Polyadenylate-binding protein 1 (PABP-1) (Poly(A)-binding protein 1)</t>
  </si>
  <si>
    <t>Pabpc1</t>
  </si>
  <si>
    <t>3-ketoacyl-CoA thiolase A, peroxisomal (EC 2.3.1.16) (Acetyl-CoA acyltransferase A) (Beta-ketothiolase A) (Peroxisomal 3-oxoacyl-CoA thiolase A)</t>
  </si>
  <si>
    <t>Acaa1a</t>
  </si>
  <si>
    <t>Integral membrane transport protein UST5r (Protein Ust5r) (RCG47373)</t>
  </si>
  <si>
    <t>Ust5r</t>
  </si>
  <si>
    <t>Biglycan (Bone/cartilage proteoglycan I) (PG-S1)</t>
  </si>
  <si>
    <t>Bgn</t>
  </si>
  <si>
    <t>ATP-binding cassette sub-family D member 3</t>
  </si>
  <si>
    <t>Abcd3</t>
  </si>
  <si>
    <t>Signal transducer and activator of transcription</t>
  </si>
  <si>
    <t>Stat1</t>
  </si>
  <si>
    <t>Eukaryotic translation initiation factor 3 subunit G (eIF3g) (Eukaryotic translation initiation factor 3 RNA-binding subunit) (eIF-3 RNA-binding subunit) (Eukaryotic translation initiation factor 3 subunit 4) (eIF-3-delta) (eIF3 p42) (eIF3 p44)</t>
  </si>
  <si>
    <t>Eif3g</t>
  </si>
  <si>
    <t>Apolipoprotein E</t>
  </si>
  <si>
    <t>Apoe</t>
  </si>
  <si>
    <t>Sulfotransferase family cytosolic 1B member 1 (ST1B1) (Sulfotransferase 1B1) (EC 2.8.2.-) (DOPA/tyrosine sulfotransferase)</t>
  </si>
  <si>
    <t>Sult1b1</t>
  </si>
  <si>
    <t>Aldehyde dehydrogenase family 6, subfamily A1, isoform CRA_b (Methylmalonate-semialdehyde dehydrogenase [acylating], mitochondrial)</t>
  </si>
  <si>
    <t>Aldh6a1</t>
  </si>
  <si>
    <t>Signal recognition particle subunit SRP72</t>
  </si>
  <si>
    <t>Srp72</t>
  </si>
  <si>
    <t>Serum paraoxonase/lactonase 3 (EC 3.1.1.2) (EC 3.1.1.81) (EC 3.1.8.1)</t>
  </si>
  <si>
    <t>Pon3</t>
  </si>
  <si>
    <t>Glucokinase regulatory protein (Glucokinase regulator)</t>
  </si>
  <si>
    <t>Gckr</t>
  </si>
  <si>
    <t>Importin subunit beta-1</t>
  </si>
  <si>
    <t>Kpnb1</t>
  </si>
  <si>
    <t>Galactose-4-epimerase, UDP, isoform CRA_a (Gale protein) (UDP-glucose 4-epimerase)</t>
  </si>
  <si>
    <t>Gale</t>
  </si>
  <si>
    <t>Pyridine nucleotide-disulfide oxidoreductase domain-containing protein 2 (EC 1.-.-.-)</t>
  </si>
  <si>
    <t>Pyroxd2</t>
  </si>
  <si>
    <t>Protein disulfide-isomerase A5</t>
  </si>
  <si>
    <t>Pdia5</t>
  </si>
  <si>
    <t>Nucleoside diphosphate kinase (EC 2.7.4.6)</t>
  </si>
  <si>
    <t>Nme3</t>
  </si>
  <si>
    <t>Protein Mcu (Similar to CG18769-PB, isoform B, isoform CRA_b)</t>
  </si>
  <si>
    <t>Mcu</t>
  </si>
  <si>
    <t>Long-chain-fatty-acid--CoA ligase 1 (EC 6.2.1.3) (Long-chain acyl-CoA synthetase 1) (LACS 1) (Long-chain-fatty-acid--CoA ligase, liver isozyme)</t>
  </si>
  <si>
    <t>Acsl1</t>
  </si>
  <si>
    <t>RAB14, member RAS oncogene family (Ras-related protein Rab-14)</t>
  </si>
  <si>
    <t>Rab14</t>
  </si>
  <si>
    <t>Aminopeptidase-like 1 (Predicted) (Protein Npepl1)</t>
  </si>
  <si>
    <t>Npepl1</t>
  </si>
  <si>
    <t>MICOS complex subunit Mic60</t>
  </si>
  <si>
    <t>Immt</t>
  </si>
  <si>
    <t>L-2-hydroxyglutarate dehydrogenase (Predicted) (Protein L2hgdh)</t>
  </si>
  <si>
    <t>L2hgdh</t>
  </si>
  <si>
    <t>Protein Mgst3 (RCG46430)</t>
  </si>
  <si>
    <t>Mgst3</t>
  </si>
  <si>
    <t>UV excision repair protein RAD23 homolog B</t>
  </si>
  <si>
    <t>Rad23b</t>
  </si>
  <si>
    <t>Thioredoxin, mitochondrial (MTRX) (Mt-Trx) (Thioredoxin-2)</t>
  </si>
  <si>
    <t>Txn2</t>
  </si>
  <si>
    <t>Protein LOC100359563</t>
  </si>
  <si>
    <t>LOC100359563</t>
  </si>
  <si>
    <t>Leukotriene A(4) hydrolase (LTA-4 hydrolase) (EC 3.3.2.6)</t>
  </si>
  <si>
    <t>Lta4h</t>
  </si>
  <si>
    <t>ADP-ribosylation factor-like protein 1</t>
  </si>
  <si>
    <t>Arl1</t>
  </si>
  <si>
    <t>Protein Hoga1 (Similar to RIKEN cDNA 0610010D20 (Predicted))</t>
  </si>
  <si>
    <t>Hoga1</t>
  </si>
  <si>
    <t>Galactokinase 1 (Galactokinase 1, isoform CRA_c) (Protein Galk1)</t>
  </si>
  <si>
    <t>Galk1</t>
  </si>
  <si>
    <t>Dipeptidyl peptidase 3 (EC 3.4.14.4) (Dipeptidyl aminopeptidase III) (Dipeptidyl arylamidase III) (Dipeptidyl peptidase III) (DPP III) (Enkephalinase B)</t>
  </si>
  <si>
    <t>Dpp3</t>
  </si>
  <si>
    <t>Protein Dnaja3</t>
  </si>
  <si>
    <t>Dnaja3</t>
  </si>
  <si>
    <t>Major urinary protein (MUP) (Allergen Rat n I) (Alpha(2)-euglobulin) (Alpha-2u-globulin) (alpha-2u globulin PGCL1) (allergen Rat n 1) [Cleaved into: 15.5 kDa fatty acid-binding protein (15.5 kDa FABP)]</t>
  </si>
  <si>
    <t>Asialoglycoprotein receptor 2 (ASGP-R 2) (ASGPR 2) (Hepatic lectin R2/3) (HL-2) (rHL-2)</t>
  </si>
  <si>
    <t>Asgr2</t>
  </si>
  <si>
    <t>Protein Amdhd1</t>
  </si>
  <si>
    <t>Amdhd1</t>
  </si>
  <si>
    <t>14-3-3 protein beta/alpha (Prepronerve growth factor RNH-1) (Protein kinase C inhibitor protein 1) (KCIP-1) [Cleaved into: 14-3-3 protein beta/alpha, N-terminally processed]</t>
  </si>
  <si>
    <t>Ywhab</t>
  </si>
  <si>
    <t>Valine--tRNA ligase (EC 6.1.1.9) (Valyl-tRNA synthetase) (ValRS)</t>
  </si>
  <si>
    <t>Vars</t>
  </si>
  <si>
    <t>ADP-ribosylation factor 3</t>
  </si>
  <si>
    <t>Arf3</t>
  </si>
  <si>
    <t>Acetyl-Coenzyme A dehydrogenase, medium chain (Medium-chain-specific acyl-CoA dehydrogenase, mitochondrial)</t>
  </si>
  <si>
    <t>Acadm</t>
  </si>
  <si>
    <t>Rho GDP-dissociation inhibitor 1 (Rho GDI 1) (Rho-GDI alpha)</t>
  </si>
  <si>
    <t>Arhgdia</t>
  </si>
  <si>
    <t>Dipeptidyl peptidase 4</t>
  </si>
  <si>
    <t>Dpp4</t>
  </si>
  <si>
    <t>Protein preY, mitochondrial</t>
  </si>
  <si>
    <t>Pyurf</t>
  </si>
  <si>
    <t>Activated RNA polymerase II transcriptional coactivator p15 (Positive cofactor 4) (PC4) (SUB1 homolog) (p14)</t>
  </si>
  <si>
    <t>Sub1</t>
  </si>
  <si>
    <t>Glutathione synthetase (GSH synthetase) (GSH-S) (EC 6.3.2.3) (Glutathione synthase)</t>
  </si>
  <si>
    <t>Gss</t>
  </si>
  <si>
    <t>Propionyl coenzyme A carboxylase, beta polypeptide (Propionyl coenzyme A carboxylase, beta polypeptide, isoform CRA_b) (Propionyl-CoA carboxylase beta chain, mitochondrial)</t>
  </si>
  <si>
    <t>Pccb</t>
  </si>
  <si>
    <t>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t>
  </si>
  <si>
    <t>Ap2a2</t>
  </si>
  <si>
    <t>Aminopeptidase N</t>
  </si>
  <si>
    <t>Anpep</t>
  </si>
  <si>
    <t>Elongation factor 2 (EF-2)</t>
  </si>
  <si>
    <t>Eef2</t>
  </si>
  <si>
    <t>Short/branched chain-specific acyl-CoA dehydrogenase, mitochondrial</t>
  </si>
  <si>
    <t>Acadsb</t>
  </si>
  <si>
    <t>SEC14-like 2 (S. cerevisiae) (SEC14-like 2 (S. cerevisiae), isoform CRA_a) (SEC14-like protein 2)</t>
  </si>
  <si>
    <t>Sec14l2</t>
  </si>
  <si>
    <t>Cytochrome P450 2D3 (RCG59574)</t>
  </si>
  <si>
    <t>Cyp2d1</t>
  </si>
  <si>
    <t>Copine 3 protein (Copine III (Predicted), isoform CRA_b) (Protein Cpne3)</t>
  </si>
  <si>
    <t>Cpne3</t>
  </si>
  <si>
    <t>60S ribosomal protein L30</t>
  </si>
  <si>
    <t>Rpl30</t>
  </si>
  <si>
    <t>Regulator of microtubule dynamics protein 3 (RMD-3) (Protein FAM82A2) (Protein FAM82C)</t>
  </si>
  <si>
    <t>Rmdn3</t>
  </si>
  <si>
    <t>Methylcrotonoyl-CoA carboxylase subunit alpha, mitochondrial</t>
  </si>
  <si>
    <t>Mccc1</t>
  </si>
  <si>
    <t>C-terminal-binding protein 1</t>
  </si>
  <si>
    <t>Ctbp1</t>
  </si>
  <si>
    <t>Guanine nucleotide-binding protein G(I)/G(S)/G(T) subunit beta-2 (G protein subunit beta-2) (Transducin beta chain 2)</t>
  </si>
  <si>
    <t>Gnb2</t>
  </si>
  <si>
    <t>Peroxiredoxin 3 (Thioredoxin-dependent peroxide reductase, mitochondrial)</t>
  </si>
  <si>
    <t>Prdx3</t>
  </si>
  <si>
    <t>NADH dehydrogenase [ubiquinone] 1 alpha subcomplex subunit 9, mitochondrial (Complex I-39kD) (CI-39kD) (NADH-ubiquinone oxidoreductase 39 kDa subunit) (Sperm flagella protein 3)</t>
  </si>
  <si>
    <t>Ndufa9</t>
  </si>
  <si>
    <t>Protein Marc1 (RCG20363, isoform CRA_a)</t>
  </si>
  <si>
    <t>UDP-glucose 6-dehydrogenase (EC 1.1.1.22)</t>
  </si>
  <si>
    <t>Ugdh</t>
  </si>
  <si>
    <t>Threonine--tRNA ligase, cytoplasmic (Threonyl-tRNA synthetase, isoform CRA_a)</t>
  </si>
  <si>
    <t>Tars</t>
  </si>
  <si>
    <t>N-acetylneuraminic acid synthase (N-acetylneuraminic acid synthase (Sialic acid synthase) (Predicted), isoform CRA_a) (Protein Nans)</t>
  </si>
  <si>
    <t>Nans</t>
  </si>
  <si>
    <t>Histidine-rich glycoprotein</t>
  </si>
  <si>
    <t>Hrg</t>
  </si>
  <si>
    <t>RCG43995, isoform CRA_b (Thiopurine S-methyltransferase) (Tpmt protein)</t>
  </si>
  <si>
    <t>Tpmt</t>
  </si>
  <si>
    <t>LRRG00120 (Transmembrane emp24 domain-containing protein 5)</t>
  </si>
  <si>
    <t>Tmed5</t>
  </si>
  <si>
    <t>Extended synaptotagmin-1</t>
  </si>
  <si>
    <t>Esyt1</t>
  </si>
  <si>
    <t>Heat shock cognate 71 kDa protein (Heat shock 70 kDa protein 8)</t>
  </si>
  <si>
    <t>Hspa8</t>
  </si>
  <si>
    <t>ATP synthase subunit beta (EC 3.6.3.14)</t>
  </si>
  <si>
    <t>Atp5b</t>
  </si>
  <si>
    <t>Ectonucleoside triphosphate diphosphohydrolase 5 (Ectonucleoside triphosphate diphosphohydrolase 5, isoform CRA_b)</t>
  </si>
  <si>
    <t>Entpd5</t>
  </si>
  <si>
    <t>Stat2</t>
  </si>
  <si>
    <t>14-3-3 protein gamma [Cleaved into: 14-3-3 protein gamma, N-terminally processed]</t>
  </si>
  <si>
    <t>Ywhag</t>
  </si>
  <si>
    <t>40S ribosomal protein S23</t>
  </si>
  <si>
    <t>Rps23</t>
  </si>
  <si>
    <t>Destrin (Actin-depolymerizing factor) (ADF)</t>
  </si>
  <si>
    <t>Dstn</t>
  </si>
  <si>
    <t>Dolichyl-diphosphooligosaccharide--protein glycosyltransferase subunit 1 (EC 2.4.99.18)</t>
  </si>
  <si>
    <t>Rpn1</t>
  </si>
  <si>
    <t>APOBEC1 complementation factor</t>
  </si>
  <si>
    <t>A1cf</t>
  </si>
  <si>
    <t>Alpha-aminoadipic semialdehyde dehydrogenase (Alpha-AASA dehydrogenase) (EC 1.2.1.31) (Aldehyde dehydrogenase family 7 member A1) (EC 1.2.1.3) (Antiquitin-1) (Betaine aldehyde dehydrogenase) (EC 1.2.1.8) (Delta1-piperideine-6-carboxylate dehydrogenase) (P6c dehydrogenase)</t>
  </si>
  <si>
    <t>Aldh7a1</t>
  </si>
  <si>
    <t>Succinyl-CoA ligase subunit beta (EC 6.2.1.-)</t>
  </si>
  <si>
    <t>Sucla2</t>
  </si>
  <si>
    <t>Arylacetamide deacetylase (Arylacetamide deacetylase (Esterase)) (Arylacetamide deacetylase (Esterase), isoform CRA_a)</t>
  </si>
  <si>
    <t>Aadac</t>
  </si>
  <si>
    <t>Glutathione S-transferase mu 4 (Protein Gstm4) (RCG29014, isoform CRA_a)</t>
  </si>
  <si>
    <t>Gstm4</t>
  </si>
  <si>
    <t>Thiosulfate sulfurtransferase (EC 2.8.1.1) (Rhodanese)</t>
  </si>
  <si>
    <t>Tst</t>
  </si>
  <si>
    <t>Protein Umps (Uridine monophosphate synthetase) (Uridine monophosphate synthetase, isoform CRA_a)</t>
  </si>
  <si>
    <t>Umps</t>
  </si>
  <si>
    <t>Eukaryotic translation initiation factor 3 subunit J (eIF3j) (Eukaryotic translation initiation factor 3 subunit 1) (eIF-3-alpha) (eIF3 p35)</t>
  </si>
  <si>
    <t>Eif3j</t>
  </si>
  <si>
    <t>Sodium/potassium-transporting ATPase subunit alpha-1 (Na(+)/K(+) ATPase alpha-1 subunit) (EC 3.6.3.9) (Sodium pump subunit alpha-1)</t>
  </si>
  <si>
    <t>Atp1a1</t>
  </si>
  <si>
    <t>Glyceraldehyde-3-phosphate dehydrogenase (GAPDH) (EC 1.2.1.12) (38 kDa BFA-dependent ADP-ribosylation substrate) (BARS-38) (Peptidyl-cysteine S-nitrosylase GAPDH) (EC 2.6.99.-)</t>
  </si>
  <si>
    <t>Gapdh</t>
  </si>
  <si>
    <t>Grhpr protein (Protein Grhpr) (RCG54768, isoform CRA_a)</t>
  </si>
  <si>
    <t>Grhpr</t>
  </si>
  <si>
    <t>60S ribosomal protein L3 (L4)</t>
  </si>
  <si>
    <t>Rpl3</t>
  </si>
  <si>
    <t>Superoxide dismutase [Mn], mitochondrial (EC 1.15.1.1)</t>
  </si>
  <si>
    <t>Sod2</t>
  </si>
  <si>
    <t>Protein LYRIC (Lysine-rich CEACAM1 co-isolated protein) (Metadherin) (Metastasis adhesion protein)</t>
  </si>
  <si>
    <t>Mtdh</t>
  </si>
  <si>
    <t>Actin-related protein 2/3 complex subunit 4</t>
  </si>
  <si>
    <t>Arpc4</t>
  </si>
  <si>
    <t>Ribonuclease UK114 (EC 3.1.-.-) (14.5 kDa translational inhibitor protein) (Perchloric acid soluble protein)</t>
  </si>
  <si>
    <t>Hrsp12</t>
  </si>
  <si>
    <t>Myosin regulatory light chain 12B (RCG35658, isoform CRA_a)</t>
  </si>
  <si>
    <t>Myl12b</t>
  </si>
  <si>
    <t>Trans-2-enoyl-CoA reductase, mitochondrial (EC 1.3.1.38) (Nuclear receptor-binding factor 1) (NRBF-1)</t>
  </si>
  <si>
    <t>Mecr</t>
  </si>
  <si>
    <t>Acetyl-CoA acetyltransferase, mitochondrial (EC 2.3.1.9) (Acetoacetyl-CoA thiolase)</t>
  </si>
  <si>
    <t>Acat1</t>
  </si>
  <si>
    <t>14-3-3 protein zeta/delta</t>
  </si>
  <si>
    <t>Ywhaz</t>
  </si>
  <si>
    <t>Thioredoxin-like protein 1</t>
  </si>
  <si>
    <t>Txnl1</t>
  </si>
  <si>
    <t>Succinate-CoA ligase, GDP-forming, alpha subunit, isoform CRA_b (Succinyl-CoA ligase [ADP/GDP-forming] subunit alpha, mitochondrial)</t>
  </si>
  <si>
    <t>Suclg1</t>
  </si>
  <si>
    <t>Coiled-coil domain-containing protein 47</t>
  </si>
  <si>
    <t>Ccdc47</t>
  </si>
  <si>
    <t>Aa1018 (Protein Vtn)</t>
  </si>
  <si>
    <t>Vtn</t>
  </si>
  <si>
    <t>Gap junction beta-1 protein (Connexin-32) (Cx32) (GAP junction 28 kDa liver protein)</t>
  </si>
  <si>
    <t>Gjb1</t>
  </si>
  <si>
    <t>Cytosolic 10-formyltetrahydrofolate dehydrogenase (10-FTHFDH) (FDH) (EC 1.5.1.6) (Aldehyde dehydrogenase family 1 member L1) (FBP-CI)</t>
  </si>
  <si>
    <t>Aldh1l1</t>
  </si>
  <si>
    <t>Sulfotransferase 1A1 (ST1A1) (EC 2.8.2.1) (Aryl sulfotransferase) (Aryl sulfotransferase IV) (ASTIV) (Minoxidil sulfotransferase) (Mx-ST) (PST-1) (Phenol sulfotransferase) (Sulfokinase) (Tyrosine-ester sulfotransferase)</t>
  </si>
  <si>
    <t>Sult1a1</t>
  </si>
  <si>
    <t>Acyl carrier protein</t>
  </si>
  <si>
    <t>Ndufab1</t>
  </si>
  <si>
    <t>Protein Sephs1 (Selenophosphate synthetase 1, isoform CRA_a)</t>
  </si>
  <si>
    <t>Sephs1</t>
  </si>
  <si>
    <t>Canopy 2 homolog (Zebrafish) (Protein Cnpy2) (RCG42492)</t>
  </si>
  <si>
    <t>Cnpy2</t>
  </si>
  <si>
    <t>40S ribosomal protein S14 (RCG46686, isoform CRA_a) (RCG63012) (Rps14 protein)</t>
  </si>
  <si>
    <t>LOC100911847</t>
  </si>
  <si>
    <t>RCG45398 (Sarcosine dehydrogenase, mitochondrial)</t>
  </si>
  <si>
    <t>Sardh</t>
  </si>
  <si>
    <t>NADH dehydrogenase [ubiquinone] iron-sulfur protein 4, mitochondrial (Complex I-18 kDa) (CI-18 kDa) (NADH-ubiquinone oxidoreductase 18 kDa subunit)</t>
  </si>
  <si>
    <t>Ndufs4</t>
  </si>
  <si>
    <t>Ethanolamine-phosphate cytidylyltransferase (EC 2.7.7.14) (CTP:phosphoethanolamine cytidylyltransferase) (Phosphorylethanolamine transferase)</t>
  </si>
  <si>
    <t>Pcyt2</t>
  </si>
  <si>
    <t>Small glutamine-rich tetratricopeptide repeat-containing protein alpha (Alpha-SGT) (Small glutamine-rich protein with tetratricopeptide repeats 1)</t>
  </si>
  <si>
    <t>Sgta</t>
  </si>
  <si>
    <t>Hypertrophic agonist responsive protein B64, isoform CRA_b (Iah1 protein) (Isoamyl acetate-hydrolyzing esterase 1 homolog)</t>
  </si>
  <si>
    <t>Iah1</t>
  </si>
  <si>
    <t>ATP synthase-coupling factor 6, mitochondrial (ATPase subunit F6)</t>
  </si>
  <si>
    <t>Atp5j</t>
  </si>
  <si>
    <t>Protective protein for beta-galactosidase (Protein Ctsa)</t>
  </si>
  <si>
    <t>Ctsa</t>
  </si>
  <si>
    <t>Peroxisomal multifunctional enzyme type 2 (MFE-2) (17-beta-hydroxysteroid dehydrogenase 4) (17-beta-HSD 4) (D-bifunctional protein) (DBP) (Multifunctional protein 2) (MPF-2) [Cleaved into: (3R)-hydroxyacyl-CoA dehydrogenase (EC 1.1.1.n12); Enoyl-CoA hydratase 2 (EC 4.2.1.107) (EC 4.2.1.119) (3-alpha,7-alpha,12-alpha-trihydroxy-5-beta-cholest-24-enoyl-CoA hydratase)]</t>
  </si>
  <si>
    <t>Hsd17b4</t>
  </si>
  <si>
    <t>Phosphate carrier protein, mitochondrial (Solute carrier family 25 (Mitochondrial carrier; adenine nucleotide translocator), member 3, isoform CRA_c)</t>
  </si>
  <si>
    <t>Slc25a3</t>
  </si>
  <si>
    <t>Protein Sirt3 (SIRT3L mitochondrial) (EC 3.5.1.98)</t>
  </si>
  <si>
    <t>Sirt3</t>
  </si>
  <si>
    <t>Isochorismatase domain-containing protein 2</t>
  </si>
  <si>
    <t>Isoc2</t>
  </si>
  <si>
    <t>Kpna4</t>
  </si>
  <si>
    <t>ATP-dependent 6-phosphofructokinase, liver type (ATP-PFK) (PFK-L) (EC 2.7.1.11) (6-phosphofructokinase type B) (Phosphofructo-1-kinase isozyme B) (PFK-B) (Phosphohexokinase)</t>
  </si>
  <si>
    <t>Pfkl</t>
  </si>
  <si>
    <t>Heat shock protein 75 kDa, mitochondrial (HSP 75) (TNFR-associated protein 1) (Tumor necrosis factor type 1 receptor-associated protein) (TRAP-1)</t>
  </si>
  <si>
    <t>Trap1</t>
  </si>
  <si>
    <t>cont|000097</t>
  </si>
  <si>
    <t>Protein Vwa8</t>
  </si>
  <si>
    <t>Vwa8</t>
  </si>
  <si>
    <t>NADH dehydrogenase (Ubiquinone) Fe-S protein 3 (Predicted), isoform CRA_c (Protein Ndufs3)</t>
  </si>
  <si>
    <t>Ndufs3</t>
  </si>
  <si>
    <t>Mitochondrial dicarboxylate carrier (Protein Slc25a10) (Solute carrier family 25 (Mitochondrial carrier dicarboxylate transporter), member 10) (Solute carrier family 25 (Mitochondrial carrier; dicarboxylate transporter), member 10, isoform CRA_b)</t>
  </si>
  <si>
    <t>Slc25a10</t>
  </si>
  <si>
    <t>Alcohol dehydrogenase 1 (EC 1.1.1.1) (Alcohol dehydrogenase A subunit)</t>
  </si>
  <si>
    <t>Adh1</t>
  </si>
  <si>
    <t>Glycogen [starch] synthase, liver</t>
  </si>
  <si>
    <t>Gys2</t>
  </si>
  <si>
    <t>Protein Serpinf2</t>
  </si>
  <si>
    <t>Serpinf2</t>
  </si>
  <si>
    <t>Cullin-associated NEDD8-dissociated protein 1 (Cullin-associated and neddylation-dissociated protein 1) (TBP-interacting protein of 120 kDa A) (TBP-interacting protein 120A) (p120 CAND1)</t>
  </si>
  <si>
    <t>Cand1</t>
  </si>
  <si>
    <t>Prenylcysteine oxidase (EC 1.8.3.5) (Chloride ion pump-associated 55 kDa protein)</t>
  </si>
  <si>
    <t>Pcyox1</t>
  </si>
  <si>
    <t>Saccharopine dehydrogenase-like oxidoreductase (EC 1.-.-.-)</t>
  </si>
  <si>
    <t>Sccpdh</t>
  </si>
  <si>
    <t>Very-long-chain 3-oxoacyl-CoA reductase (EC 1.1.1.330) (17-beta-hydroxysteroid dehydrogenase 12) (17-beta-HSD 12) (3-ketoacyl-CoA reductase) (KAR) (Estradiol 17-beta-dehydrogenase 12) (EC 1.1.1.62)</t>
  </si>
  <si>
    <t>Hsd17b12</t>
  </si>
  <si>
    <t>3-mercaptopyruvate sulfurtransferase (MST) (EC 2.8.1.2)</t>
  </si>
  <si>
    <t>Mpst</t>
  </si>
  <si>
    <t>Protein Mtch2</t>
  </si>
  <si>
    <t>Mtch2</t>
  </si>
  <si>
    <t>Single-stranded DNA-binding protein, mitochondrial</t>
  </si>
  <si>
    <t>Ssbp1</t>
  </si>
  <si>
    <t>Coatomer subunit delta (Archain) (Delta-coat protein) (Delta-COP)</t>
  </si>
  <si>
    <t>Arcn1</t>
  </si>
  <si>
    <t>Ras-related protein Rab-1A</t>
  </si>
  <si>
    <t>Rab1A</t>
  </si>
  <si>
    <t>NADH dehydrogenase [ubiquinone] 1 alpha subcomplex subunit 2</t>
  </si>
  <si>
    <t>Ndufa2</t>
  </si>
  <si>
    <t>Importin 4 (Predicted), isoform CRA_b (Protein Ipo4)</t>
  </si>
  <si>
    <t>Ipo4</t>
  </si>
  <si>
    <t>RGD1562402</t>
  </si>
  <si>
    <t>Long-chain specific acyl-CoA dehydrogenase, mitochondrial (LCAD) (EC 1.3.8.8)</t>
  </si>
  <si>
    <t>Acadl</t>
  </si>
  <si>
    <t>Cytochrome P450 2C23 (Cytochrome P450, family 2, subfamily c, polypeptide 23) (RCG57796, isoform CRA_a)</t>
  </si>
  <si>
    <t>Cyp2c23</t>
  </si>
  <si>
    <t>Aldehyde dehydrogenase family 5, subfamily A1 (Succinate-semialdehyde dehydrogenase, mitochondrial)</t>
  </si>
  <si>
    <t>Aldh5a1</t>
  </si>
  <si>
    <t>Prohibitin-2 (B-cell receptor-associated protein BAP37) (BAP-37)</t>
  </si>
  <si>
    <t>Phb2</t>
  </si>
  <si>
    <t>Deoxyguanosine kinase (Predicted), isoform CRA_a (Protein Dguok)</t>
  </si>
  <si>
    <t>Dguok</t>
  </si>
  <si>
    <t>Proteasome (Prosome, macropain) 26S subunit, non-ATPase, 3 (Proteasome (Prosome, macropain) 26S subunit, non-ATPase, 3, isoform CRA_b) (Protein Psmd3)</t>
  </si>
  <si>
    <t>Psmd3</t>
  </si>
  <si>
    <t>Cytochrome P450 2C7</t>
  </si>
  <si>
    <t>Cyp2c7</t>
  </si>
  <si>
    <t>Peroxiredoxin-4 (EC 1.11.1.15) (Antioxidant enzyme AOE372) (Peroxiredoxin IV) (Prx-IV) (Thioredoxin peroxidase AO372) (Thioredoxin-dependent peroxide reductase A0372)</t>
  </si>
  <si>
    <t>Prdx4</t>
  </si>
  <si>
    <t>Biliverdin reductase A (BVR A) (EC 1.3.1.24) (Biliverdin-IX alpha-reductase)</t>
  </si>
  <si>
    <t>Blvra</t>
  </si>
  <si>
    <t>Catenin (Cadherin associated protein), delta 1 (Predicted), isoform CRA_a (Protein Ctnnd1)</t>
  </si>
  <si>
    <t>Ctnnd1</t>
  </si>
  <si>
    <t>Acad9 protein (Protein Acad9)</t>
  </si>
  <si>
    <t>Acad9</t>
  </si>
  <si>
    <t>AP complex subunit beta</t>
  </si>
  <si>
    <t>Ap1b1</t>
  </si>
  <si>
    <t>LOC683667 protein (Protein Sri)</t>
  </si>
  <si>
    <t>Sri</t>
  </si>
  <si>
    <t>Threonine synthase-like 2 (TSH2) (EC 4.2.3.-)</t>
  </si>
  <si>
    <t>Thnsl2</t>
  </si>
  <si>
    <t>Cytochrome b-c1 complex subunit 7</t>
  </si>
  <si>
    <t>Uqcrb</t>
  </si>
  <si>
    <t>Thioredoxin reductase 1, cytoplasmic (TR) (EC 1.8.1.9) (NADPH-dependent thioredoxin reductase) (Thioredoxin reductase TR1)</t>
  </si>
  <si>
    <t>Txnrd1</t>
  </si>
  <si>
    <t>Haloacid dehalogenase-like hydrolase domain containing 3 (Protein Hdhd3) (RCG55172)</t>
  </si>
  <si>
    <t>Hdhd3</t>
  </si>
  <si>
    <t>Protein Ugp2 (UDP-glucose pyrophosphorylase 2) (UDP-glucose pyrophosphorylase 2, isoform CRA_b)</t>
  </si>
  <si>
    <t>Ugp2</t>
  </si>
  <si>
    <t>Atlastin-3</t>
  </si>
  <si>
    <t>Atl3</t>
  </si>
  <si>
    <t>N-myc downstream regulated gene 2, isoform CRA_a (Protein NDRG2)</t>
  </si>
  <si>
    <t>Ndrg2</t>
  </si>
  <si>
    <t>Cysteinyl-tRNA synthetase (Predicted), isoform CRA_b (Protein Cars)</t>
  </si>
  <si>
    <t>Cars</t>
  </si>
  <si>
    <t>Signal peptidase complex subunit 3</t>
  </si>
  <si>
    <t>Spcs3</t>
  </si>
  <si>
    <t>Poly [ADP-ribose] polymerase (PARP) (EC 2.4.2.30)</t>
  </si>
  <si>
    <t>Parp3</t>
  </si>
  <si>
    <t>Osteoglycin (Predicted) (Protein Ogn)</t>
  </si>
  <si>
    <t>Ogn</t>
  </si>
  <si>
    <t>Delta-aminolevulinic acid dehydratase (ALADH) (EC 4.2.1.24) (Porphobilinogen synthase)</t>
  </si>
  <si>
    <t>Alad</t>
  </si>
  <si>
    <t>ARP1 actin-related protein 1 homolog B (Yeast) (Protein Actr1b) (RCG22324, isoform CRA_a)</t>
  </si>
  <si>
    <t>Actr1b</t>
  </si>
  <si>
    <t>Eukaryotic translation initiation factor 3 subunit I (eIF3i) (Eukaryotic translation initiation factor 3 subunit 2) (eIF-3-beta) (eIF3 p36)</t>
  </si>
  <si>
    <t>Eif3i</t>
  </si>
  <si>
    <t>Glycine decarboxylase (Predicted), isoform CRA_a (Protein Gldc)</t>
  </si>
  <si>
    <t>40S ribosomal protein S7 (Protein LOC100362830) (RCG62292, isoform CRA_a) (Ribosomal protein S7)</t>
  </si>
  <si>
    <t>Rps7</t>
  </si>
  <si>
    <t>ATP synthase subunit delta, mitochondrial (ATP synthase, H+ transporting, mitochondrial F1 complex, delta subunit, isoform CRA_b)</t>
  </si>
  <si>
    <t>Atp5d</t>
  </si>
  <si>
    <t>Spliceosome RNA helicase Ddx39b (EC 3.6.4.13) (56 kDa U2AF65-associated protein) (ATP-dependent RNA helicase p47) (DEAD box protein Uap56)</t>
  </si>
  <si>
    <t>Ddx39b</t>
  </si>
  <si>
    <t>Eukaryotic translation initiation factor 3 subunit F (eIF3f) (Eukaryotic translation initiation factor 3 subunit 5) (eIF-3-epsilon) (eIF3 p47)</t>
  </si>
  <si>
    <t>Eif3f</t>
  </si>
  <si>
    <t>Integrin beta</t>
  </si>
  <si>
    <t>Itgb3</t>
  </si>
  <si>
    <t>AP-2 complex subunit beta (AP105B) (Adaptor protein complex AP-2 subunit beta) (Adaptor-related protein complex 2 subunit beta) (Beta-2-adaptin) (Beta-adaptin) (Clathrin assembly protein complex 2 beta large chain) (Plasma membrane adaptor HA2/AP2 adaptin beta subunit)</t>
  </si>
  <si>
    <t>Ap2b1</t>
  </si>
  <si>
    <t>LOC681996 protein (Protein Ahsa1) (RCG20659, isoform CRA_b)</t>
  </si>
  <si>
    <t>Ahsa1</t>
  </si>
  <si>
    <t>Membrane-bound carbonic anhydrase 14 (Protein Car14) (RCG52058, isoform CRA_b)</t>
  </si>
  <si>
    <t>Car14</t>
  </si>
  <si>
    <t>Non-POU domain-containing octamer-binding protein (NonO protein)</t>
  </si>
  <si>
    <t>Nono</t>
  </si>
  <si>
    <t>Calumenin (RCG28015, isoform CRA_a)</t>
  </si>
  <si>
    <t>Calu</t>
  </si>
  <si>
    <t>Protein Stard10</t>
  </si>
  <si>
    <t>Stard10</t>
  </si>
  <si>
    <t>Pyridoxine-5'-phosphate oxidase (EC 1.4.3.5) (Pyridoxamine-phosphate oxidase)</t>
  </si>
  <si>
    <t>Pnpo</t>
  </si>
  <si>
    <t>Protein Gbe1 (Fragment)</t>
  </si>
  <si>
    <t>Gbe1</t>
  </si>
  <si>
    <t>Protein LOC100364748</t>
  </si>
  <si>
    <t>Snrpa1</t>
  </si>
  <si>
    <t>Proteasome subunit alpha type-4 (EC 3.4.25.1) (Macropain subunit C9) (Multicatalytic endopeptidase complex subunit C9) (Proteasome component C9) (Proteasome subunit L)</t>
  </si>
  <si>
    <t>Psma4</t>
  </si>
  <si>
    <t>Calmodulin (CaM)</t>
  </si>
  <si>
    <t>Calm1</t>
  </si>
  <si>
    <t>Low molecular weight phosphotyrosine protein phosphatase</t>
  </si>
  <si>
    <t>Acp1</t>
  </si>
  <si>
    <t>Protein AMBP [Cleaved into: Alpha-1-microglobulin; Inter-alpha-trypsin inhibitor light chain (ITI-LC) (Bikunin) (HI-30); Trypstatin]</t>
  </si>
  <si>
    <t>Ambp</t>
  </si>
  <si>
    <t>Alpha-parvin (Parvin, alpha, isoform CRA_a)</t>
  </si>
  <si>
    <t>Parva</t>
  </si>
  <si>
    <t>Aldehyde dehydrogenase, cytosolic 1 (EC 1.2.1.3) (ALDH class 1) (ALDH-E1) (ALHDII) (Aldehyde dehydrogenase family 1 member A7) (Aldehyde dehydrogenase phenobarbital-inducible)</t>
  </si>
  <si>
    <t>Aldh1a7</t>
  </si>
  <si>
    <t>Long-chain-fatty-acid--CoA ligase 4 (EC 6.2.1.3) (Long-chain acyl-CoA synthetase 4) (LACS 4)</t>
  </si>
  <si>
    <t>Acsl4</t>
  </si>
  <si>
    <t>60S ribosomal protein L32</t>
  </si>
  <si>
    <t>Rpl32</t>
  </si>
  <si>
    <t>MAL2A (Mal, T-cell differentiation protein 2) (Protein Mal2)</t>
  </si>
  <si>
    <t>Mal2</t>
  </si>
  <si>
    <t>Aminoacyl tRNA synthase complex-interacting multifunctional protein 2 (Multisynthase complex auxiliary component p38) (Protein JTV-1)</t>
  </si>
  <si>
    <t>Aimp2</t>
  </si>
  <si>
    <t>Anxa5</t>
  </si>
  <si>
    <t>Protein Tmem205 (RGD1563250 (Predicted), isoform CRA_a)</t>
  </si>
  <si>
    <t>Tmem205</t>
  </si>
  <si>
    <t>10-formyltetrahydrofolate dehydrogenase (EC 1.5.1.6)</t>
  </si>
  <si>
    <t>Aldh1l2</t>
  </si>
  <si>
    <t>Bifunctional purine biosynthesis protein PURH [Cleaved into: Bifunctional purine biosynthesis protein PURH, N-terminally processed] [Includes: Phosphoribosylaminoimidazolecarboxamide formyltransferase (EC 2.1.2.3) (5-aminoimidazole-4-carboxamide ribonucleotide formyltransferase) (AICAR transformylase); IMP cyclohydrolase (EC 3.5.4.10) (ATIC) (IMP synthase) (Inosinicase)]</t>
  </si>
  <si>
    <t>Atic</t>
  </si>
  <si>
    <t>Rab GDP dissociation inhibitor alpha (Rab GDI alpha) (Guanosine diphosphate dissociation inhibitor 1) (GDI-1)</t>
  </si>
  <si>
    <t>Gdi1</t>
  </si>
  <si>
    <t>Mitochondrial import receptor subunit TOM40 homolog (Translocase of outer mitochondrial membrane 40 homolog (Yeast), isoform CRA_b)</t>
  </si>
  <si>
    <t>Tomm40</t>
  </si>
  <si>
    <t>Aldose 1-epimerase (EC 5.1.3.3) (Galactose mutarotase)</t>
  </si>
  <si>
    <t>Galm</t>
  </si>
  <si>
    <t>Enoyl-CoA delta isomerase 2, mitochondrial (EC 5.3.3.8) (Delta(3),delta(2)-enoyl-CoA isomerase) (D3,D2-enoyl-CoA isomerase) (Dodecenoyl-CoA isomerase) (Peroxisomal 3,2-trans-enoyl-CoA isomerase) (pECI)</t>
  </si>
  <si>
    <t>Eci2</t>
  </si>
  <si>
    <t>Protein Slc25a15 (Solute carrier family 25 (Mitochondrial carrier; ornithine transporter) member 15)</t>
  </si>
  <si>
    <t>Slc25a15</t>
  </si>
  <si>
    <t>Histidine ammonia-lyase (Histidase) (EC 4.3.1.3)</t>
  </si>
  <si>
    <t>Hal</t>
  </si>
  <si>
    <t>Carbohydrate kinase-like, isoform CRA_b (Protein Shpk) (Sedoheptulokinase)</t>
  </si>
  <si>
    <t>Shpk</t>
  </si>
  <si>
    <t>UPF0585 protein C16orf13 homolog</t>
  </si>
  <si>
    <t>Aldehyde oxidase 4</t>
  </si>
  <si>
    <t>Aox3</t>
  </si>
  <si>
    <t>Leucine-rich repeat-containing protein 59 (Protein p34)</t>
  </si>
  <si>
    <t>Lrrc59</t>
  </si>
  <si>
    <t>60S ribosomal protein L36</t>
  </si>
  <si>
    <t>LOC100361060</t>
  </si>
  <si>
    <t>Sideroflexin-1 (Tricarboxylate carrier protein) (TCC)</t>
  </si>
  <si>
    <t>Sfxn1</t>
  </si>
  <si>
    <t>Electron transfer flavoprotein subunit beta (Beta-ETF)</t>
  </si>
  <si>
    <t>Etfb</t>
  </si>
  <si>
    <t>Apolipoprotein A-I (Apo-AI) (ApoA-I) (Apolipoprotein A1) [Cleaved into: Proapolipoprotein A-I (ProapoA-I)]</t>
  </si>
  <si>
    <t>Apoa1</t>
  </si>
  <si>
    <t>60S ribosomal protein L7 (RCG30479, isoform CRA_b) (Rpl7 protein)</t>
  </si>
  <si>
    <t>Rpl7</t>
  </si>
  <si>
    <t>Murinoglobulin-1 (Alpha-1 inhibitor 3 variant I) (Alpha-X protein)</t>
  </si>
  <si>
    <t>Mug1</t>
  </si>
  <si>
    <t>Proteasome subunit alpha type-3 (EC 3.4.25.1) (Macropain subunit C8) (Multicatalytic endopeptidase complex subunit C8) (Proteasome component C8) (Proteasome subunit K)</t>
  </si>
  <si>
    <t>Psma3</t>
  </si>
  <si>
    <t>Cytochrome P450 2C13, male-specific (Cytochrome P450 2c13)</t>
  </si>
  <si>
    <t>Cyp2c13</t>
  </si>
  <si>
    <t>Alpha-enolase (Enolase 1, (Alpha)) (RCG31027, isoform CRA_a)</t>
  </si>
  <si>
    <t>Eno1</t>
  </si>
  <si>
    <t>Vinculin</t>
  </si>
  <si>
    <t>Vcl</t>
  </si>
  <si>
    <t>Pyruvate kinase PKLR (EC 2.7.1.40) (L-PK) (Pyruvate kinase isozymes L/R)</t>
  </si>
  <si>
    <t>Pklr</t>
  </si>
  <si>
    <t>Protein Slc25a13</t>
  </si>
  <si>
    <t>Slc25a13</t>
  </si>
  <si>
    <t>Sulfotransferase (EC 2.8.2.-)</t>
  </si>
  <si>
    <t>Sult1c3</t>
  </si>
  <si>
    <t>Protein Cct7 (RCG55994, isoform CRA_c)</t>
  </si>
  <si>
    <t>Cct7</t>
  </si>
  <si>
    <t>Eukaryotic translation initiation factor 4A1 (Eukaryotic translation initiation factor 4A1, isoform CRA_c) (Protein Eif4a1)</t>
  </si>
  <si>
    <t>Eif4a1</t>
  </si>
  <si>
    <t>Purine nucleoside phosphorylase (EC 2.4.2.1) (Inosine-guanosine phosphorylase)</t>
  </si>
  <si>
    <t>Pnp</t>
  </si>
  <si>
    <t>Catenin (Cadherin associated protein), alpha 1 (Catenin (Cadherin-associated protein), alpha 1, isoform CRA_b) (Protein Ctnna1)</t>
  </si>
  <si>
    <t>Ctnna1</t>
  </si>
  <si>
    <t>Protein LOC681718</t>
  </si>
  <si>
    <t>LOC681718</t>
  </si>
  <si>
    <t>Hexose-6-phosphate dehydrogenase (Glucose 1-dehydrogenase) (Predicted), isoform CRA_b (Protein H6pd)</t>
  </si>
  <si>
    <t>H6pd</t>
  </si>
  <si>
    <t>Coatomer subunit alpha</t>
  </si>
  <si>
    <t>Copa</t>
  </si>
  <si>
    <t>Dihydrolipoyl dehydrogenase, mitochondrial (EC 1.8.1.4) (Dihydrolipoamide dehydrogenase)</t>
  </si>
  <si>
    <t>Dld</t>
  </si>
  <si>
    <t>Spectrin alpha chain, non-erythrocytic 1 (Spna2 protein)</t>
  </si>
  <si>
    <t>Sptan1</t>
  </si>
  <si>
    <t>Protein disulfide-isomerase A4 (Endoplasmic reticulum resident protein 72)</t>
  </si>
  <si>
    <t>Pdia4</t>
  </si>
  <si>
    <t>ATP synthase subunit d, mitochondrial (RCG33654, isoform CRA_a)</t>
  </si>
  <si>
    <t>Atp5h</t>
  </si>
  <si>
    <t>Protein Stt3a (Stt3a protein)</t>
  </si>
  <si>
    <t>Stt3a</t>
  </si>
  <si>
    <t>60S ribosomal protein L18a</t>
  </si>
  <si>
    <t>Rpl18a</t>
  </si>
  <si>
    <t>Vesicle-associated membrane protein-associated protein A (VAMP-A) (VAMP-associated protein A) (VAP-A) (33 kDa VAMP-associated protein) (VAP-33)</t>
  </si>
  <si>
    <t>Vapa</t>
  </si>
  <si>
    <t>Protein LOC100360057 (RCG31311) (Ribosomal protein L22)</t>
  </si>
  <si>
    <t>LOC100360057</t>
  </si>
  <si>
    <t>7-dehydrocholesterol reductase (7-DHC reductase) (EC 1.3.1.21) (Sterol Delta(7)-reductase)</t>
  </si>
  <si>
    <t>Dhcr7</t>
  </si>
  <si>
    <t>ATPase family AAA domain-containing protein 3</t>
  </si>
  <si>
    <t>Atad3</t>
  </si>
  <si>
    <t>26S protease regulatory subunit 8 (26S proteasome AAA-ATPase subunit RPT6) (Proteasome 26S subunit ATPase 5) (Proteasome subunit p45) (Thyroid hormone receptor-interacting protein 1) (TRIP1) (p45/SUG)</t>
  </si>
  <si>
    <t>Psmc5</t>
  </si>
  <si>
    <t>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t>
  </si>
  <si>
    <t>Dlat</t>
  </si>
  <si>
    <t>Alpha-1-macroglobulin (Alpha-1-M) (Alpha-1-macroglobulin 165 kDa subunit) [Cleaved into: Alpha-1-macroglobulin 45 kDa subunit]</t>
  </si>
  <si>
    <t>A1m</t>
  </si>
  <si>
    <t>Reticulon-3</t>
  </si>
  <si>
    <t>Rtn3</t>
  </si>
  <si>
    <t>Hemoglobin subunit beta-1 (Beta-1-globin) (Hemoglobin beta chain, major-form) (Hemoglobin beta-1 chain)</t>
  </si>
  <si>
    <t>Hbb</t>
  </si>
  <si>
    <t>Pterin-4-alpha-carbinolamine dehydratase (PHS) (EC 4.2.1.96) (4-alpha-hydroxy-tetrahydropterin dehydratase) (Dimerization cofactor of hepatocyte nuclear factor 1-alpha) (DCoH) (Dimerization cofactor of HNF1) (Phenylalanine hydroxylase-stimulating protein) (Pterin carbinolamine dehydratase) (PCD)</t>
  </si>
  <si>
    <t>Pcbd1</t>
  </si>
  <si>
    <t>Fatty-acid amide hydrolase 1 (EC 3.5.1.99) (Anandamide amidohydrolase 1) (Oleamide hydrolase 1)</t>
  </si>
  <si>
    <t>Faah</t>
  </si>
  <si>
    <t>Cytochrome b5 type B (Cytochrome b5 outer mitochondrial membrane isoform)</t>
  </si>
  <si>
    <t>Cyb5b</t>
  </si>
  <si>
    <t>Signal sequence receptor, alpha (Translocon-associated protein subunit alpha)</t>
  </si>
  <si>
    <t>Ssr1</t>
  </si>
  <si>
    <t>Protein Ppp2r1a (Protein phosphatase 2 (Formerly 2A), regulatory subunit A (PR 65), alpha isoform, isoform CRA_a) (Protein phosphatase 2 (Formerly 2A), regulatory subunit A, alpha isoform)</t>
  </si>
  <si>
    <t>Ppp2r1a</t>
  </si>
  <si>
    <t>40S ribosomal protein SA (37 kDa laminin receptor precursor) (37LRP) (37/67 kDa laminin receptor) (LRP/LR) (67 kDa laminin receptor) (67LR) (Laminin receptor 1) (LamR) (Laminin-binding protein precursor p40) (LBP/p40)</t>
  </si>
  <si>
    <t>Rpsa</t>
  </si>
  <si>
    <t>Catenin (Cadherin associated protein), beta 1, isoform CRA_a (Catenin beta-1)</t>
  </si>
  <si>
    <t>Ctnnb1</t>
  </si>
  <si>
    <t>Lamin-B1 (RCG46767, isoform CRA_c)</t>
  </si>
  <si>
    <t>Lmnb1</t>
  </si>
  <si>
    <t>Protein Emc1 (Similar to KIAA0090 protein (Predicted), isoform CRA_a)</t>
  </si>
  <si>
    <t>Emc1</t>
  </si>
  <si>
    <t>Maleylacetoacetate isomerase (RCG20683, isoform CRA_c)</t>
  </si>
  <si>
    <t>Gstz1</t>
  </si>
  <si>
    <t>Tumor protein D54 (Tumor protein D52-like 2)</t>
  </si>
  <si>
    <t>Tpd52l2</t>
  </si>
  <si>
    <t>Aldehyde dehydrogenase family 16 member A1</t>
  </si>
  <si>
    <t>Aldh16a1</t>
  </si>
  <si>
    <t>Serine/threonine-protein phosphatase PP1-alpha catalytic subunit (PP-1A) (EC 3.1.3.16)</t>
  </si>
  <si>
    <t>Ppp1ca</t>
  </si>
  <si>
    <t>Protein Nars (RCG46601, isoform CRA_b)</t>
  </si>
  <si>
    <t>Nars</t>
  </si>
  <si>
    <t>Carnitine O-palmitoyltransferase 1, liver isoform (CPT1-L) (EC 2.3.1.21) (Carnitine O-palmitoyltransferase I, liver isoform) (CPT I) (CPTI-L) (Carnitine palmitoyltransferase 1A)</t>
  </si>
  <si>
    <t>Cpt1a</t>
  </si>
  <si>
    <t>Plasminogen (EC 3.4.21.7) [Cleaved into: Plasmin heavy chain A; Activation peptide; Angiostatin; Plasmin heavy chain A, short form; Plasmin light chain B]</t>
  </si>
  <si>
    <t>Plg</t>
  </si>
  <si>
    <t>Plastin 3 (T-isoform), isoform CRA_a (Plastin-3)</t>
  </si>
  <si>
    <t>Pls3</t>
  </si>
  <si>
    <t>NADH dehydrogenase [ubiquinone] 1 alpha subcomplex subunit 10, mitochondrial (Complex I-42kD) (CI-42kD) (NADH-ubiquinone oxidoreductase 42 kDa subunit)</t>
  </si>
  <si>
    <t>Ndufa10</t>
  </si>
  <si>
    <t>Propionyl-CoA carboxylase beta chain, mitochondrial (PCCase subunit beta) (EC 6.4.1.3) (Propanoyl-CoA:carbon dioxide ligase subunit beta)</t>
  </si>
  <si>
    <t>Glutathione S-transferase omega-1 (GSTO-1) (EC 2.5.1.18) (Glutathione S-transferase omega 1-1) (GSTO 1-1) (Glutathione-dependent dehydroascorbate reductase) (EC 1.8.5.1) (Monomethylarsonic acid reductase) (MMA(V) reductase) (EC 1.20.4.2) (S-(Phenacyl)glutathione reductase) (SPG-R)</t>
  </si>
  <si>
    <t>Gsto1</t>
  </si>
  <si>
    <t>Protein Hnrnpab (Protein LOC103689931) (RCG34663, isoform CRA_a) (Type A/B hnRNP p40 (Heterogeneous nuclear ribonucleoprotein))</t>
  </si>
  <si>
    <t>Hnrnpab</t>
  </si>
  <si>
    <t>Glyceraldehyde-3-phosphate dehydrogenase (EC 1.2.1.12)</t>
  </si>
  <si>
    <t>LOC100910040</t>
  </si>
  <si>
    <t>Actin related protein 2/3 complex, subunit 2 (Predicted), isoform CRA_a (Actin-related protein 2/3 complex subunit 2)</t>
  </si>
  <si>
    <t>Arpc2</t>
  </si>
  <si>
    <t>Clathrin heavy chain</t>
  </si>
  <si>
    <t>Cltc</t>
  </si>
  <si>
    <t>Protein LOC100910336</t>
  </si>
  <si>
    <t>LOC100910336</t>
  </si>
  <si>
    <t>Ethylmalonic encephalopathy 1 (Ethylmalonic encephalopathy 1 (Predicted)) (Protein Ethe1)</t>
  </si>
  <si>
    <t>Ethe1</t>
  </si>
  <si>
    <t>Protein Lrp1 (RCG59548)</t>
  </si>
  <si>
    <t>Lrp1</t>
  </si>
  <si>
    <t>Regucalcin (RC) (Gluconolactonase) (GNL) (EC 3.1.1.17) (Senescence marker protein 30) (SMP-30)</t>
  </si>
  <si>
    <t>Rgn</t>
  </si>
  <si>
    <t>Dihydrolipoamide S-succinyltransferase (E2 component of 2-oxo-glutarate complex), isoform CRA_a (Dihydrolipoyllysine-residue succinyltransferase component of 2-oxoglutarate dehydrogenase complex, mitochondrial)</t>
  </si>
  <si>
    <t>Dlst</t>
  </si>
  <si>
    <t>Hsc70-interacting protein (Hip) (Protein FAM10A1) (Protein ST13 homolog)</t>
  </si>
  <si>
    <t>St13</t>
  </si>
  <si>
    <t>Ndufa7 protein (Protein Ndufa7) (RCG37550, isoform CRA_a)</t>
  </si>
  <si>
    <t>Ndufa7</t>
  </si>
  <si>
    <t>Dolichyl-diphosphooligosaccharide--protein glycosyltransferase 48 kDa subunit (DDOST 48 kDa subunit) (Oligosaccharyl transferase 48 kDa subunit) (EC 2.4.99.18)</t>
  </si>
  <si>
    <t>Ddost</t>
  </si>
  <si>
    <t>Alpha-soluble NSF attachment protein (SNAP-alpha) (N-ethylmaleimide-sensitive factor attachment protein alpha)</t>
  </si>
  <si>
    <t>Napa</t>
  </si>
  <si>
    <t>Protein RGD1564606</t>
  </si>
  <si>
    <t>RGD1564606</t>
  </si>
  <si>
    <t>Adenine phosphoribosyltransferase (APRT) (EC 2.4.2.7)</t>
  </si>
  <si>
    <t>Aprt</t>
  </si>
  <si>
    <t>Signal peptidase complex catalytic subunit SEC11 (EC 3.4.21.89)</t>
  </si>
  <si>
    <t>Sec11a</t>
  </si>
  <si>
    <t>Calcium-transporting ATPase (EC 3.6.3.8)</t>
  </si>
  <si>
    <t>Atp2a2</t>
  </si>
  <si>
    <t>Aspartyl aminopeptidase (Aspartyl aminopeptidase, isoform CRA_c) (Protein Dnpep)</t>
  </si>
  <si>
    <t>Dnpep</t>
  </si>
  <si>
    <t>Group specific component (Group specific component, isoform CRA_b) (Vitamin D-binding protein)</t>
  </si>
  <si>
    <t>Gc</t>
  </si>
  <si>
    <t>Cc1-6 (Protein Mtap)</t>
  </si>
  <si>
    <t>Mtap</t>
  </si>
  <si>
    <t>NADH dehydrogenase (Ubiquinone) 1 beta subcomplex, 7 (Predicted) (Protein Ndufb7)</t>
  </si>
  <si>
    <t>Ndufb7</t>
  </si>
  <si>
    <t>Mitochondrial pyruvate carrier 2 (Brain protein 44) (Protein 0-44)</t>
  </si>
  <si>
    <t>Mpc2</t>
  </si>
  <si>
    <t>Stress-induced phosphoprotein 1, isoform CRA_a (Stress-induced-phosphoprotein 1)</t>
  </si>
  <si>
    <t>Stip1</t>
  </si>
  <si>
    <t>Adipocyte plasma membrane-associated protein (RCG37450, isoform CRA_b)</t>
  </si>
  <si>
    <t>Apmap</t>
  </si>
  <si>
    <t>Proteasome subunit beta type-3 (EC 3.4.25.1) (Proteasome chain 13) (Proteasome component C10-II) (Proteasome theta chain)</t>
  </si>
  <si>
    <t>Psmb3</t>
  </si>
  <si>
    <t>Protein LOC102555453 (RCG45615, isoform CRA_a) (Similar to 60S ribosomal protein L12)</t>
  </si>
  <si>
    <t>Rpl12</t>
  </si>
  <si>
    <t>Phenylalanine hydroxylase (Phenylalanine-4-hydroxylase)</t>
  </si>
  <si>
    <t>Pah</t>
  </si>
  <si>
    <t>Protein Psmd8</t>
  </si>
  <si>
    <t>Psmd8</t>
  </si>
  <si>
    <t>Trifunctional enzyme subunit alpha, mitochondrial (TP-alpha) [Includes: Long-chain enoyl-CoA hydratase (EC 4.2.1.17); Long chain 3-hydroxyacyl-CoA dehydrogenase (EC 1.1.1.211)]</t>
  </si>
  <si>
    <t>Hadha</t>
  </si>
  <si>
    <t>NADH dehydrogenase [ubiquinone] 1 subunit C2</t>
  </si>
  <si>
    <t>Ndufc2</t>
  </si>
  <si>
    <t>ATP synthase subunit e, mitochondrial (ATPase subunit e)</t>
  </si>
  <si>
    <t>Atp5i</t>
  </si>
  <si>
    <t>Glucose-6-phosphatase (G-6-Pase) (G6Pase) (EC 3.1.3.9)</t>
  </si>
  <si>
    <t>G6pc</t>
  </si>
  <si>
    <t>Glutathione S-transferase theta 2 (Glutathione S-transferase theta-2) (Glutathione S-transferase, theta 2, isoform CRA_a)</t>
  </si>
  <si>
    <t>Gstt2</t>
  </si>
  <si>
    <t>Protein Srsf1 (RCG34610, isoform CRA_c)</t>
  </si>
  <si>
    <t>Srsf1</t>
  </si>
  <si>
    <t>Retinol-binding protein 1 (Cellular retinol-binding protein) (CRBP) (Cellular retinol-binding protein I) (CRBP-I)</t>
  </si>
  <si>
    <t>Rbp1</t>
  </si>
  <si>
    <t>Glutamate--cysteine ligase catalytic subunit (EC 6.3.2.2) (GCS heavy chain) (Gamma-ECS) (Gamma-glutamylcysteine synthetase)</t>
  </si>
  <si>
    <t>Gclc</t>
  </si>
  <si>
    <t>Cytochrome c oxidase subunit 6C-2 (Cytochrome c oxidase polypeptide VIc-2)</t>
  </si>
  <si>
    <t>Cox6c2</t>
  </si>
  <si>
    <t>Anxa4</t>
  </si>
  <si>
    <t>Carbonic anhydrase 5A, mitochondrial (EC 4.2.1.1) (Carbonate dehydratase VA) (Carbonic anhydrase VA) (CA-VA)</t>
  </si>
  <si>
    <t>Ca5a</t>
  </si>
  <si>
    <t>Histone H4 [Cleaved into: Osteogenic growth peptide (OGP)]</t>
  </si>
  <si>
    <t>Hist1h4b</t>
  </si>
  <si>
    <t>60S ribosomal protein L5</t>
  </si>
  <si>
    <t>Rpl5</t>
  </si>
  <si>
    <t>Thioredoxin domain-containing protein 12 (EC 1.8.4.2)</t>
  </si>
  <si>
    <t>Txndc12</t>
  </si>
  <si>
    <t>Gnpnat1 protein (Protein Gnpnat1) (Similar to EMeg32 protein (Predicted), isoform CRA_b)</t>
  </si>
  <si>
    <t>Gnpnat1</t>
  </si>
  <si>
    <t>Protein RT1-A (RT1 class I, A2) (RT1 class Ia, locus A2)</t>
  </si>
  <si>
    <t>RT1-A2</t>
  </si>
  <si>
    <t>Protein LOC686442 (RCG29512) (Uqcr protein)</t>
  </si>
  <si>
    <t>Uqcr11</t>
  </si>
  <si>
    <t>Mitochondrial 2-oxoglutarate/malate carrier protein (Solute carrier family 25 (Mitochondrial carrier; oxoglutarate carrier), member 11, isoform CRA_b)</t>
  </si>
  <si>
    <t>Slc25a11</t>
  </si>
  <si>
    <t>NADPH:adrenodoxin oxidoreductase, mitochondrial (AR) (Adrenodoxin reductase) (EC 1.18.1.6) (Ferredoxin--NADP(+) reductase) (Ferredoxin reductase)</t>
  </si>
  <si>
    <t>Fdxr</t>
  </si>
  <si>
    <t>Cytochrome P450 2E1 (EC 1.14.13.-) (4-nitrophenol 2-hydroxylase) (EC 1.14.13.n7) (CYPIIE1) (Cytochrome P450-J) (Cytochrome P450RLM6)</t>
  </si>
  <si>
    <t>Cyp2e1</t>
  </si>
  <si>
    <t>Synaptojanin-2-binding protein (Mitochondrial outer membrane protein 25) (NPW16)</t>
  </si>
  <si>
    <t>Synj2bp</t>
  </si>
  <si>
    <t>tRNA-splicing ligase RtcB homolog (EC 6.5.1.3) (p55)</t>
  </si>
  <si>
    <t>Rtcb</t>
  </si>
  <si>
    <t>Calcium-regulated heat stable protein 1 (Calcium-regulated heat-stable protein of 24 kDa) (CRHSP-24)</t>
  </si>
  <si>
    <t>Carhsp1</t>
  </si>
  <si>
    <t>Prolargin (Proline-arginine-rich end leucine-rich repeat protein)</t>
  </si>
  <si>
    <t>Prelp</t>
  </si>
  <si>
    <t>Heterogeneous nuclear ribonucleoprotein A3 (hnRNP A3)</t>
  </si>
  <si>
    <t>Hnrnpa3</t>
  </si>
  <si>
    <t>Carboxymethylenebutenolidase homolog (EC 3.1.-.-) (Liver regeneration-related protein LRRG072)</t>
  </si>
  <si>
    <t>Cmbl</t>
  </si>
  <si>
    <t>Protein Prkcsh (Protein kinase C substrate 80K-H) (Protein kinase C substrate 80K-H (Predicted), isoform CRA_b)</t>
  </si>
  <si>
    <t>Prkcsh</t>
  </si>
  <si>
    <t>RCG63708 (Uncharacterized protein)</t>
  </si>
  <si>
    <t>rCG_63708</t>
  </si>
  <si>
    <t>Aldehyde dehydrogenase, mitochondrial (EC 1.2.1.3) (ALDH class 2) (ALDH-E2) (ALDH1)</t>
  </si>
  <si>
    <t>Aldh2</t>
  </si>
  <si>
    <t>Alanine--tRNA ligase, cytoplasmic (EC 6.1.1.7) (Alanyl-tRNA synthetase) (AlaRS)</t>
  </si>
  <si>
    <t>Aars</t>
  </si>
  <si>
    <t>Cytochrome c oxidase subunit 6A1, mitochondrial (Cytochrome c oxidase polypeptide VIa-liver)</t>
  </si>
  <si>
    <t>Cox6a1</t>
  </si>
  <si>
    <t>Protein Upf1 (RCG38820)</t>
  </si>
  <si>
    <t>Upf1</t>
  </si>
  <si>
    <t>40S ribosomal protein S9</t>
  </si>
  <si>
    <t>Rps9</t>
  </si>
  <si>
    <t>LRRGT00050 (Protein Eprs)</t>
  </si>
  <si>
    <t>Eprs</t>
  </si>
  <si>
    <t>Succinate dehydrogenase [ubiquinone] flavoprotein subunit, mitochondrial (EC 1.3.5.1) (Flavoprotein subunit of complex II) (Fp)</t>
  </si>
  <si>
    <t>Sdha</t>
  </si>
  <si>
    <t>Protein LOC686807</t>
  </si>
  <si>
    <t>LOC686807</t>
  </si>
  <si>
    <t>Anxa6</t>
  </si>
  <si>
    <t>Ras-related protein Rab-7a (Ras-related protein BRL-RAS) (Ras-related protein p23)</t>
  </si>
  <si>
    <t>Rab7a</t>
  </si>
  <si>
    <t>Endonuclease G (Protein Endog)</t>
  </si>
  <si>
    <t>Endog</t>
  </si>
  <si>
    <t>Protein kinase, cAMP-dependent, regulatory, type 2, alpha, isoform CRA_a (cAMP-dependent protein kinase type II-alpha regulatory subunit)</t>
  </si>
  <si>
    <t>Prkar2a</t>
  </si>
  <si>
    <t>Sterol-4-alpha-carboxylate 3-dehydrogenase, decarboxylating (EC 1.1.1.170)</t>
  </si>
  <si>
    <t>Nsdhl</t>
  </si>
  <si>
    <t>Mitochondrial import inner membrane translocase subunit TIM44</t>
  </si>
  <si>
    <t>Timm44</t>
  </si>
  <si>
    <t>Secernin-2</t>
  </si>
  <si>
    <t>Scrn2</t>
  </si>
  <si>
    <t>Cytoplasmic dynein 1 heavy chain 1 (RCG27764, isoform CRA_a)</t>
  </si>
  <si>
    <t>Dync1h1</t>
  </si>
  <si>
    <t>Transthyretin (Prealbumin) (TBPA)</t>
  </si>
  <si>
    <t>Ttr</t>
  </si>
  <si>
    <t>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t>
  </si>
  <si>
    <t>Asrgl1</t>
  </si>
  <si>
    <t>Protein Naca</t>
  </si>
  <si>
    <t>Naca</t>
  </si>
  <si>
    <t>60 kDa heat shock protein, mitochondrial (60 kDa chaperonin) (Chaperonin 60) (CPN60) (HSP-65) (Heat shock protein 60) (HSP-60) (Hsp60) (Mitochondrial matrix protein P1)</t>
  </si>
  <si>
    <t>Hspd1</t>
  </si>
  <si>
    <t>Phenylalanine--tRNA ligase alpha subunit (EC 6.1.1.20) (Phenylalanyl-tRNA synthetase alpha subunit) (PheRS)</t>
  </si>
  <si>
    <t>Farsa</t>
  </si>
  <si>
    <t>Heterogeneous nuclear ribonucleoprotein F (hnRNP F) [Cleaved into: Heterogeneous nuclear ribonucleoprotein F, N-terminally processed]</t>
  </si>
  <si>
    <t>Hnrnpf</t>
  </si>
  <si>
    <t>Histidine triad nucleotide-binding protein 1 (EC 3.-.-.-) (17 kDa inhibitor of protein kinase C) (Adenosine 5'-monophosphoramidase) (Protein kinase C inhibitor 1) (Protein kinase C-interacting protein 1) (PKCI-1)</t>
  </si>
  <si>
    <t>Hint1</t>
  </si>
  <si>
    <t>14-3-3 protein eta</t>
  </si>
  <si>
    <t>Ywhah</t>
  </si>
  <si>
    <t>Glycerate kinase (EC 2.7.1.31)</t>
  </si>
  <si>
    <t>Glyctk</t>
  </si>
  <si>
    <t>3-oxoacyl-[acyl-carrier-protein] synthase, mitochondrial (EC 2.3.1.41)</t>
  </si>
  <si>
    <t>Oxsm</t>
  </si>
  <si>
    <t>Protein Vps35 (Vacuolar protein sorting 35 (Mapped), isoform CRA_b)</t>
  </si>
  <si>
    <t>Vps35</t>
  </si>
  <si>
    <t>60S ribosomal protein L6</t>
  </si>
  <si>
    <t>Rpl6</t>
  </si>
  <si>
    <t>3-hydroxyisobutyrate dehydrogenase, mitochondrial (HIBADH) (EC 1.1.1.31)</t>
  </si>
  <si>
    <t>Hibadh</t>
  </si>
  <si>
    <t>Superoxide dismutase [Cu-Zn] (EC 1.15.1.1)</t>
  </si>
  <si>
    <t>Sod1</t>
  </si>
  <si>
    <t>ES1 protein homolog, mitochondrial</t>
  </si>
  <si>
    <t>Protein Acsm1</t>
  </si>
  <si>
    <t>Acsm1</t>
  </si>
  <si>
    <t>LRRGT00192 (Protein RGD1304704)</t>
  </si>
  <si>
    <t>RGD1304704</t>
  </si>
  <si>
    <t>Mitochondrial-processing peptidase subunit alpha</t>
  </si>
  <si>
    <t>Pmpca</t>
  </si>
  <si>
    <t>Protein Itih2</t>
  </si>
  <si>
    <t>Itih2</t>
  </si>
  <si>
    <t>General vesicular transport factor p115 (Protein USO1 homolog) (Transcytosis-associated protein) (TAP) (Vesicle-docking protein)</t>
  </si>
  <si>
    <t>Uso1</t>
  </si>
  <si>
    <t>Methylcrotonoyl-CoA carboxylase beta chain, mitochondrial (MCCase subunit beta) (EC 6.4.1.4) (3-methylcrotonyl-CoA carboxylase 2) (3-methylcrotonyl-CoA carboxylase non-biotin-containing subunit) (3-methylcrotonyl-CoA:carbon dioxide ligase subunit beta)</t>
  </si>
  <si>
    <t>Mccc2</t>
  </si>
  <si>
    <t>ATP-citrate synthase (EC 2.3.3.8) (ATP-citrate (pro-S-)-lyase) (Citrate cleavage enzyme)</t>
  </si>
  <si>
    <t>Acly</t>
  </si>
  <si>
    <t>Kynurenine 3-monooxygenase (EC 1.14.13.9) (Kynurenine 3-hydroxylase)</t>
  </si>
  <si>
    <t>Kmo</t>
  </si>
  <si>
    <t>Signal transducer and activator of transcription 3</t>
  </si>
  <si>
    <t>Stat3</t>
  </si>
  <si>
    <t>Protein LOC100362709</t>
  </si>
  <si>
    <t>Psme2</t>
  </si>
  <si>
    <t>Glutamate--cysteine ligase regulatory subunit (GCS light chain) (Gamma-ECS regulatory subunit) (Gamma-glutamylcysteine synthetase regulatory subunit) (Glutamate--cysteine ligase modifier subunit)</t>
  </si>
  <si>
    <t>Gclm</t>
  </si>
  <si>
    <t>Choline dehydrogenase, mitochondrial (CDH) (CHD) (EC 1.1.99.1)</t>
  </si>
  <si>
    <t>Chdh</t>
  </si>
  <si>
    <t>Glutathione S-transferase (EC 2.5.1.18)</t>
  </si>
  <si>
    <t>Gsta1</t>
  </si>
  <si>
    <t>Voltage-dependent anion-selective channel protein 3</t>
  </si>
  <si>
    <t>Vdac3</t>
  </si>
  <si>
    <t>Peptidyl-prolyl cis-trans isomerase F, mitochondrial (PPIase F) (EC 5.2.1.8) (Cyclophilin D) (CyP-D) (CypD) (Cyclophilin F) (Rotamase F)</t>
  </si>
  <si>
    <t>Ppif</t>
  </si>
  <si>
    <t>2-oxoisovalerate dehydrogenase subunit beta, mitochondrial</t>
  </si>
  <si>
    <t>Bckdhb</t>
  </si>
  <si>
    <t>Peroxisomal acyl-coenzyme A oxidase 3 (EC 1.3.3.6) (Branched-chain acyl-CoA oxidase) (BRCACox) (Pristanoyl-CoA oxidase)</t>
  </si>
  <si>
    <t>Acox3</t>
  </si>
  <si>
    <t>Elongation factor Tu, mitochondrial</t>
  </si>
  <si>
    <t>Tufm</t>
  </si>
  <si>
    <t>Cytochrome P450, family 8, subfamily b, polypeptide 1 (Protein Cyp8b1)</t>
  </si>
  <si>
    <t>Cyp8b1</t>
  </si>
  <si>
    <t>28 kDa heat- and acid-stable phosphoprotein (PDGF-associated protein) (PAP) (PDGFA-associated protein 1) (PAP1)</t>
  </si>
  <si>
    <t>Pdap1</t>
  </si>
  <si>
    <t>Protein Stt3b (RCG25591, isoform CRA_a) (RGD1311563 protein)</t>
  </si>
  <si>
    <t>Stt3b</t>
  </si>
  <si>
    <t>Protein Cops5</t>
  </si>
  <si>
    <t>Cops5</t>
  </si>
  <si>
    <t>Transaldolase (EC 2.2.1.2)</t>
  </si>
  <si>
    <t>Taldo1</t>
  </si>
  <si>
    <t>NADPH--cytochrome P450 reductase (CPR) (P450R) (EC 1.6.2.4)</t>
  </si>
  <si>
    <t>Por</t>
  </si>
  <si>
    <t>Hydroxyacid-oxoacid transhydrogenase, mitochondrial (HOT) (EC 1.1.99.24) (Alcohol dehydrogenase iron-containing protein 1) (ADHFe1)</t>
  </si>
  <si>
    <t>Adhfe1</t>
  </si>
  <si>
    <t>Clustered mitochondria protein homolog</t>
  </si>
  <si>
    <t>Cluh</t>
  </si>
  <si>
    <t>Cytochrome P450 4A2 (CYPIVA2) (Cytochrome P-450 K-2) (Cytochrome P450 K-5) (Cytochrome P450-LA-omega 2) (Lauric acid omega-hydroxylase) (Long-chain fatty acid omega-monooxygenase) (EC 1.14.13.205)</t>
  </si>
  <si>
    <t>Cyp4a2</t>
  </si>
  <si>
    <t>Fumarylacetoacetate hydrolase domain-containing protein 2 (EC 3.-.-.-)</t>
  </si>
  <si>
    <t>Fahd2</t>
  </si>
  <si>
    <t>Atypical kinase ADCK3, mitochondrial (EC 2.7.-.-) (Chaperone activity of bc1 complex-like) (Chaperone-ABC1-like) (aarF domain-containing protein kinase 3)</t>
  </si>
  <si>
    <t>Adck3</t>
  </si>
  <si>
    <t>40S ribosomal protein S6</t>
  </si>
  <si>
    <t>Rps6</t>
  </si>
  <si>
    <t>Mitochondrial amidoxime reducing component 2 (RCG20112)</t>
  </si>
  <si>
    <t>Glutathione S-transferase Mu 1 (EC 2.5.1.18) (GST 3-3) (GSTM1-1) (Glutathione S-transferase Yb-1) (GST Yb1)</t>
  </si>
  <si>
    <t>Gstm1</t>
  </si>
  <si>
    <t>Cytochrome c oxidase subunit 6B1</t>
  </si>
  <si>
    <t>Cox6b1</t>
  </si>
  <si>
    <t>Corticosteroid 11-beta-dehydrogenase isozyme 1 (EC 1.1.1.146) (11-beta-hydroxysteroid dehydrogenase 1) (11-DH) (11-beta-HSD1)</t>
  </si>
  <si>
    <t>Hsd11b1</t>
  </si>
  <si>
    <t>Aldehyde dehydrogenase</t>
  </si>
  <si>
    <t>Aldh3a2</t>
  </si>
  <si>
    <t>ADP-ribosylation factor GTPase-activating protein 2 (ARF GAP 2) (GTPase-activating protein ZNF289) (Zinc finger protein 289)</t>
  </si>
  <si>
    <t>Arfgap2</t>
  </si>
  <si>
    <t>Asialoglycoprotein receptor 1 (ASGP-R 1) (ASGPR 1) (Hepatic lectin 1) (HL-1) (rHL-1)</t>
  </si>
  <si>
    <t>Asgr1</t>
  </si>
  <si>
    <t>Protein Glyatl1 (RGD1564894 protein)</t>
  </si>
  <si>
    <t>Glyatl1</t>
  </si>
  <si>
    <t>sp|Q76EQ0|SRR_RAT</t>
  </si>
  <si>
    <t>Serine racemase (EC 4.3.1.17) (EC 4.3.1.18) (EC 5.1.1.18) (D-serine ammonia-lyase) (D-serine dehydratase) (L-serine ammonia-lyase) (L-serine dehydratase)</t>
  </si>
  <si>
    <t>Srr</t>
  </si>
  <si>
    <t>Transmembrane emp24 domain-containing protein 10 (21 kDa transmembrane-trafficking protein) (Transmembrane protein Tmp21) (p24 family protein delta-1) (p24delta1)</t>
  </si>
  <si>
    <t>Tmed10</t>
  </si>
  <si>
    <t>Vacuolar protein sorting-associated protein 29 (Vesicle protein sorting 29)</t>
  </si>
  <si>
    <t>Vps29</t>
  </si>
  <si>
    <t>DEAH (Asp-Glu-Ala-His) box polypeptide 9 (Predicted) (Protein Dhx9)</t>
  </si>
  <si>
    <t>Dhx9</t>
  </si>
  <si>
    <t>Adenylate kinase 2, mitochondrial (AK 2) (EC 2.7.4.3) (ATP-AMP transphosphorylase 2) (ATP:AMP phosphotransferase) (Adenylate monophosphate kinase)</t>
  </si>
  <si>
    <t>Ak2</t>
  </si>
  <si>
    <t>sp|B0BNA5|COTL1_RAT</t>
  </si>
  <si>
    <t>Coactosin-like protein</t>
  </si>
  <si>
    <t>Cotl1</t>
  </si>
  <si>
    <t>Serine/threonine-protein phosphatase (EC 3.1.3.16)</t>
  </si>
  <si>
    <t>LOC100362453</t>
  </si>
  <si>
    <t>Coronin</t>
  </si>
  <si>
    <t>Coro1c</t>
  </si>
  <si>
    <t>ATP synthase subunit alpha, mitochondrial</t>
  </si>
  <si>
    <t>Atp5a1</t>
  </si>
  <si>
    <t>Hydroxyacyl glutathione hydrolase (Hydroxyacylglutathione hydrolase, mitochondrial)</t>
  </si>
  <si>
    <t>Hagh</t>
  </si>
  <si>
    <t>Lamin A, isoform CRA_b (Prelamin-A/C)</t>
  </si>
  <si>
    <t>Lmna</t>
  </si>
  <si>
    <t>Lon protease homolog, mitochondrial (EC 3.4.21.-) (Lon protease-like protein) (LONP) (Mitochondrial ATP-dependent protease Lon) (Serine protease 15)</t>
  </si>
  <si>
    <t>Lonp1</t>
  </si>
  <si>
    <t>Suclg2</t>
  </si>
  <si>
    <t>Protein Mars</t>
  </si>
  <si>
    <t>Mars</t>
  </si>
  <si>
    <t>Phosphoglucomutase 1 (Phosphoglucomutase-1)</t>
  </si>
  <si>
    <t>Pgm1</t>
  </si>
  <si>
    <t>Protein Psmc6 (RCG61291)</t>
  </si>
  <si>
    <t>Psmc6</t>
  </si>
  <si>
    <t>Synaptic vesicle membrane protein VAT-1 homolog (EC 1.-.-.-) (Mitofusin-binding protein) (Protein MIB)</t>
  </si>
  <si>
    <t>Vat1</t>
  </si>
  <si>
    <t>Heterogeneous nuclear ribonucleoprotein U (Protein Hnrnpu) (RCG20317, isoform CRA_b)</t>
  </si>
  <si>
    <t>Hnrnpu</t>
  </si>
  <si>
    <t>Citrate synthase</t>
  </si>
  <si>
    <t>Cs</t>
  </si>
  <si>
    <t>Carbonic anhydrase 2 (EC 4.2.1.1) (Carbonate dehydratase II) (Carbonic anhydrase II) (CA-II)</t>
  </si>
  <si>
    <t>Ca2</t>
  </si>
  <si>
    <t>Glutamate dehydrogenase 1, mitochondrial (GDH 1) (EC 1.4.1.3) (Memory-related gene 2 protein) (MRG-2)</t>
  </si>
  <si>
    <t>Glud1</t>
  </si>
  <si>
    <t>26S protease regulatory subunit 6B (26S proteasome AAA-ATPase subunit RPT3) (Proteasome 26S subunit ATPase 4) (S6 ATPase) (Tat-binding protein 7) (TBP-7)</t>
  </si>
  <si>
    <t>Psmc4</t>
  </si>
  <si>
    <t>Heterogeneous nuclear ribonucleoprotein M</t>
  </si>
  <si>
    <t>Hnrnpm</t>
  </si>
  <si>
    <t>60S ribosomal protein L24</t>
  </si>
  <si>
    <t>Rpl24</t>
  </si>
  <si>
    <t>Neuroprotective protein 13 (Very-long-chain enoyl-CoA reductase)</t>
  </si>
  <si>
    <t>Tecr</t>
  </si>
  <si>
    <t>Platelet-activating factor acetylhydrolase IB subunit beta (EC 3.1.1.47) (PAF acetylhydrolase 30 kDa subunit) (PAF-AH 30 kDa subunit) (PAF-AH subunit beta) (PAFAH subunit beta) (Platelet-activating factor acetylhydrolase alpha 2 subunit) (PAF-AH alpha 2)</t>
  </si>
  <si>
    <t>Pafah1b2</t>
  </si>
  <si>
    <t>Protein Tbl2 (RCG21429, isoform CRA_b)</t>
  </si>
  <si>
    <t>Tbl2</t>
  </si>
  <si>
    <t>Hydroxymethylglutaryl-CoA lyase, mitochondrial (HL) (HMG-CoA lyase) (EC 4.1.3.4) (3-hydroxy-3-methylglutarate-CoA lyase)</t>
  </si>
  <si>
    <t>Hmgcl</t>
  </si>
  <si>
    <t>Gsta4</t>
  </si>
  <si>
    <t>Enoyl Coenzyme A hydratase domain containing 2 (Predicted), isoform CRA_a (Protein Echdc2)</t>
  </si>
  <si>
    <t>Echdc2</t>
  </si>
  <si>
    <t>Ornithine carbamoyltransferase, mitochondrial (EC 2.1.3.3) (Ornithine transcarbamylase) (OTCase)</t>
  </si>
  <si>
    <t>Otc</t>
  </si>
  <si>
    <t>5-oxoprolinase (EC 3.5.2.9) (5-oxo-L-prolinase) (5-OPase) (Pyroglutamase)</t>
  </si>
  <si>
    <t>Oplah</t>
  </si>
  <si>
    <t>Enoyl-CoA hydratase domain-containing protein 3, mitochondrial</t>
  </si>
  <si>
    <t>Echdc3</t>
  </si>
  <si>
    <t>Proteasome subunit alpha type (EC 3.4.25.1)</t>
  </si>
  <si>
    <t>Psma5</t>
  </si>
  <si>
    <t>Alcohol dehydrogenase [NADP(+)] (EC 1.1.1.2) (3-DG-reducing enzyme) (Aldehyde reductase) (Aldo-keto reductase family 1 member A1)</t>
  </si>
  <si>
    <t>Akr1a1</t>
  </si>
  <si>
    <t>GM2 ganglioside activator (GM2 ganglioside activator protein) (Protein Gm2a)</t>
  </si>
  <si>
    <t>Gm2a</t>
  </si>
  <si>
    <t>Protein Sec23a (SEC23A (S. cerevisiae) (Predicted)) (Sec23 homolog A (S. cerevisiae))</t>
  </si>
  <si>
    <t>Sec23a</t>
  </si>
  <si>
    <t>60S ribosomal protein L15</t>
  </si>
  <si>
    <t>Rpl15</t>
  </si>
  <si>
    <t>Non-specific lipid-transfer protein (RCG50466, isoform CRA_a)</t>
  </si>
  <si>
    <t>Scp2</t>
  </si>
  <si>
    <t>Hebp1 protein (Heme binding protein 1 (Predicted), isoform CRA_a) (Protein Hebp1)</t>
  </si>
  <si>
    <t>Hebp1</t>
  </si>
  <si>
    <t>Protein Papss2</t>
  </si>
  <si>
    <t>Papss2</t>
  </si>
  <si>
    <t>GDP-mannose pyrophosphorylase B (Predicted), isoform CRA_a (Protein Gmppb)</t>
  </si>
  <si>
    <t>Gmppb</t>
  </si>
  <si>
    <t>DEAD (Asp-Glu-Ala-Asp) box polypeptide 58 (Predicted) (Protein Ddx58)</t>
  </si>
  <si>
    <t>Ddx58</t>
  </si>
  <si>
    <t>Peptidyl-prolyl cis-trans isomerase FKBP1A (PPIase FKBP1A) (EC 5.2.1.8) (12 kDa FK506-binding protein) (12 kDa FKBP) (FKBP-12) (FK506-binding protein 1A) (FKBP-1A) (Immunophilin FKBP12) (Rotamase)</t>
  </si>
  <si>
    <t>Fkbp1a</t>
  </si>
  <si>
    <t>Far upstream element-binding protein 2 (KH-type splicing regulatory protein, isoform CRA_b)</t>
  </si>
  <si>
    <t>Khsrp</t>
  </si>
  <si>
    <t>Protein LOC100361144 (RCG22355)</t>
  </si>
  <si>
    <t>Ndufb3</t>
  </si>
  <si>
    <t>Heat shock protein HSP 90-beta (Heat shock 84 kDa) (HSP 84) (HSP84)</t>
  </si>
  <si>
    <t>Hsp90ab1</t>
  </si>
  <si>
    <t>Major vault protein (MVP)</t>
  </si>
  <si>
    <t>Mvp</t>
  </si>
  <si>
    <t>Idh3g</t>
  </si>
  <si>
    <t>Phospholysine phosphohistidine inorganic pyrophosphate phosphatase (EC 3.1.3.-) (EC 3.6.1.1)</t>
  </si>
  <si>
    <t>Lhpp</t>
  </si>
  <si>
    <t>Coatomer subunit gamma-1 (Gamma-1-coat protein) (Gamma-1-COP)</t>
  </si>
  <si>
    <t>Copg1</t>
  </si>
  <si>
    <t>Voltage-dependent anion-selective channel protein 1 (VDAC-1) (rVDAC1) (Outer mitochondrial membrane protein porin 1)</t>
  </si>
  <si>
    <t>Vdac1</t>
  </si>
  <si>
    <t>Acylpyruvase FAHD1, mitochondrial (EC 3.7.1.5) (Fumarylacetoacetate hydrolase domain-containing protein 1) (Oxaloacetate decarboxylase) (OAA decarboxylase) (EC 4.1.1.3)</t>
  </si>
  <si>
    <t>Fahd1</t>
  </si>
  <si>
    <t>NSFL1 cofactor p47 (XY body-associated protein XY40) (p97 cofactor p47)</t>
  </si>
  <si>
    <t>Nsfl1c</t>
  </si>
  <si>
    <t>Erlin-2 (Endoplasmic reticulum lipid raft-associated protein 2) (Stomatin-prohibitin-flotillin-HflC/K domain-containing protein 2) (SPFH domain-containing protein 2)</t>
  </si>
  <si>
    <t>Erlin2</t>
  </si>
  <si>
    <t>EH domain-containing protein 3</t>
  </si>
  <si>
    <t>Ehd3</t>
  </si>
  <si>
    <t>Starch-binding domain-containing protein 1 (Genethonin-1) (Glycophagy cargo receptor stbd1)</t>
  </si>
  <si>
    <t>Stbd1</t>
  </si>
  <si>
    <t>ATP synthase subunit g, mitochondrial (ATPase subunit g)</t>
  </si>
  <si>
    <t>Atp5l</t>
  </si>
  <si>
    <t>Eukaryotic initiation factor 4A-III (eIF-4A-III) (eIF4A-III) (EC 3.6.4.13) (ATP-dependent RNA helicase DDX48) (ATP-dependent RNA helicase eIF4A-3) (DEAD box protein 48) (Eukaryotic translation initiation factor 4A isoform 3) [Cleaved into: Eukaryotic initiation factor 4A-III, N-terminally processed]</t>
  </si>
  <si>
    <t>Eif4a3</t>
  </si>
  <si>
    <t>Protein Tstd1 (RCG20339, isoform CRA_b)</t>
  </si>
  <si>
    <t>Tstd1</t>
  </si>
  <si>
    <t>60S ribosomal protein L13</t>
  </si>
  <si>
    <t>Rpl13</t>
  </si>
  <si>
    <t>Electron transfer flavoprotein-ubiquinone oxidoreductase, mitochondrial (Electron transferring flavoprotein dehydrogenase) (Electron-transferring-flavoprotein dehydrogenase)</t>
  </si>
  <si>
    <t>Etfdh</t>
  </si>
  <si>
    <t>D-2-hydroxyglutarate dehydrogenase, mitochondrial (D2hgdh protein)</t>
  </si>
  <si>
    <t>D2hgdh</t>
  </si>
  <si>
    <t>Protein Rdx</t>
  </si>
  <si>
    <t>Rdx</t>
  </si>
  <si>
    <t>Multidrug resistance-associated protein 6 (ATP-binding cassette sub-family C member 6) (MRP-like protein 1) (MLP-1)</t>
  </si>
  <si>
    <t>Abcc6</t>
  </si>
  <si>
    <t>CDGSH iron-sulfur domain-containing protein 1 (MitoNEET)</t>
  </si>
  <si>
    <t>Cisd1</t>
  </si>
  <si>
    <t>Peroxiredoxin-2 (RCG51106, isoform CRA_d)</t>
  </si>
  <si>
    <t>Prdx2</t>
  </si>
  <si>
    <t>UDP-glucose:glycoprotein glucosyltransferase 1 (UGT1) (rUGT1) (EC 2.4.1.-) (UDP--Glc:glycoprotein glucosyltransferase) (UDP-glucose ceramide glucosyltransferase-like 1)</t>
  </si>
  <si>
    <t>Uggt1</t>
  </si>
  <si>
    <t>Protein Txndc5 (RCG43947)</t>
  </si>
  <si>
    <t>Txndc5</t>
  </si>
  <si>
    <t>Aconitate hydratase (Aconitase) (EC 4.2.1.3)</t>
  </si>
  <si>
    <t>Aco1</t>
  </si>
  <si>
    <t>Biphenyl hydrolase-like (Serine hydrolase) (Protein Bphl)</t>
  </si>
  <si>
    <t>Bphl</t>
  </si>
  <si>
    <t>Protein Larp4b</t>
  </si>
  <si>
    <t>Larp4b</t>
  </si>
  <si>
    <t>4-nitrophenylphosphatase domain and non-neuronal SNAP25-like protein homolog 1 (C. elegans), isoform CRA_b (Protein Nipsnap1)</t>
  </si>
  <si>
    <t>Nipsnap1</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</si>
  <si>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</si>
  <si>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Got2</t>
  </si>
  <si>
    <t>Triosephosphate isomerase (TIM) (EC 5.3.1.1) (Triose-phosphate isomerase)</t>
  </si>
  <si>
    <t>Tpi1</t>
  </si>
  <si>
    <t>Proteasome subunit beta type (EC 3.4.25.1)</t>
  </si>
  <si>
    <t>Psmb4</t>
  </si>
  <si>
    <t>Cytochrome P450 2B3 (EC 1.14.14.1) (CYPIIB3)</t>
  </si>
  <si>
    <t>Cyp2b3</t>
  </si>
  <si>
    <t>Acid phosphatase 6, lysophosphatidic (Protein Acp6)</t>
  </si>
  <si>
    <t>Acp6</t>
  </si>
  <si>
    <t>Protein Tln1 (RCG55135, isoform CRA_b)</t>
  </si>
  <si>
    <t>Tln1</t>
  </si>
  <si>
    <t>Acyl-CoA-binding protein (LRRGT00046)</t>
  </si>
  <si>
    <t>Dbi</t>
  </si>
  <si>
    <t>Lysine--tRNA ligase (EC 6.1.1.6) (Lysyl-tRNA synthetase)</t>
  </si>
  <si>
    <t>Kars</t>
  </si>
  <si>
    <t>UMP-CMP kinase (EC 2.7.4.14) (Deoxycytidylate kinase) (Nucleoside-diphosphate kinase) (Uridine monophosphate/cytidine monophosphate kinase)</t>
  </si>
  <si>
    <t>Cmpk1</t>
  </si>
  <si>
    <t>5'-AMP-activated protein kinase subunit gamma-1</t>
  </si>
  <si>
    <t>Prkag1</t>
  </si>
  <si>
    <t>Protein SEC13 homolog (SEC13-like protein 1)</t>
  </si>
  <si>
    <t>Sec13</t>
  </si>
  <si>
    <t>Protein Tmem256 (Putative uncharacterized protein RGD1563438_predicted)</t>
  </si>
  <si>
    <t>Tmem256</t>
  </si>
  <si>
    <t>Glutathione peroxidase 1 (GPx-1) (GSHPx-1) (EC 1.11.1.9) (Cellular glutathione peroxidase)</t>
  </si>
  <si>
    <t>Gpx1</t>
  </si>
  <si>
    <t>Na(+)/H(+) exchange regulatory cofactor NHE-RF1 (NHERF-1) (Ezrin-radixin-moesin-binding phosphoprotein 50) (EBP50) (Regulatory cofactor of Na(+)/H(+) exchanger) (Sodium-hydrogen exchanger regulatory factor 1) (Solute carrier family 9 isoform A3 regulatory factor 1)</t>
  </si>
  <si>
    <t>Slc9a3r1</t>
  </si>
  <si>
    <t>Glycine N-acyltransferase</t>
  </si>
  <si>
    <t>Glyat</t>
  </si>
  <si>
    <t>Amine oxidase [flavin-containing] (EC 1.4.3.4) (Monoamine oxidase)</t>
  </si>
  <si>
    <t>Maob</t>
  </si>
  <si>
    <t>Protein deglycase DJ-1 (EC 3.1.2.-) (EC 3.5.1.-) (Contraception-associated protein 1) (Protein CAP1) (Fertility protein SP22) (Parkinson disease protein 7 homolog)</t>
  </si>
  <si>
    <t>Park7</t>
  </si>
  <si>
    <t>Rab GDP dissociation inhibitor beta (Rab GDI beta) (GDI-3) (Guanosine diphosphate dissociation inhibitor 2) (GDI-2)</t>
  </si>
  <si>
    <t>Gdi2</t>
  </si>
  <si>
    <t>Hyou1 protein (Hypoxia up-regulated 1, isoform CRA_a) (Hypoxia up-regulated protein 1)</t>
  </si>
  <si>
    <t>Hyou1</t>
  </si>
  <si>
    <t>Gamma-butyrobetaine dioxygenase</t>
  </si>
  <si>
    <t>Bbox1</t>
  </si>
  <si>
    <t>Protein LOC100910109</t>
  </si>
  <si>
    <t>Rpl7a</t>
  </si>
  <si>
    <t>3 beta-hydroxysteroid dehydrogenase type 5 (3 beta-hydroxysteroid dehydrogenase type V) (3-beta-HSD V) (3-beta-hydroxy-5-ene steroid dehydrogenase) (NADPH-dependent 3-beta-hydroxy-Delta(5)-steroid dehydrogenase) (EC 1.1.1.-) (Progesterone reductase)</t>
  </si>
  <si>
    <t>Hsd3b5</t>
  </si>
  <si>
    <t>Cysteine-rich protein 2 (CRP-2) (Protein ESP1)</t>
  </si>
  <si>
    <t>Crip2</t>
  </si>
  <si>
    <t>Protein transport protein Sec31A</t>
  </si>
  <si>
    <t>Sec31a</t>
  </si>
  <si>
    <t>Protein RGD1564804 (Similar to chromosome 1 open reading frame 50 (Predicted), isoform CRA_a)</t>
  </si>
  <si>
    <t>RGD1564804</t>
  </si>
  <si>
    <t>GTP-binding nuclear protein Ran (GTPase Ran) (Ras-like protein TC4) (Ras-related nuclear protein)</t>
  </si>
  <si>
    <t>Ran</t>
  </si>
  <si>
    <t>Transgelin-2</t>
  </si>
  <si>
    <t>Tagln2</t>
  </si>
  <si>
    <t>Integrin-linked protein kinase (EC 2.7.11.1)</t>
  </si>
  <si>
    <t>Ilk</t>
  </si>
  <si>
    <t>Protein LOC100911959 (Ubiquitin specific protease 5 (Isopeptidase T) (Predicted))</t>
  </si>
  <si>
    <t>Usp5</t>
  </si>
  <si>
    <t>Protein LOC100360002 (Up-regulated during skeletal muscle growth protein 5) (Upregulated during skeletal muscle growth 5, isoform CRA_b)</t>
  </si>
  <si>
    <t>LOC103693430</t>
  </si>
  <si>
    <t>WD repeat-containing protein 61</t>
  </si>
  <si>
    <t>Wdr61</t>
  </si>
  <si>
    <t>Translocon-associated protein subunit gamma (TRAP-gamma) (Signal sequence receptor subunit gamma) (SSR-gamma)</t>
  </si>
  <si>
    <t>Ssr3</t>
  </si>
  <si>
    <t>Malic enzyme</t>
  </si>
  <si>
    <t>Me1</t>
  </si>
  <si>
    <t>60 kDa lysophospholipase (EC 3.1.1.5) [Includes: L-asparaginase (EC 3.5.1.1) (L-asparagine amidohydrolase); Platelet-activating factor acetylhydrolase (PAF acetylhydrolase) (EC 3.1.1.47)]</t>
  </si>
  <si>
    <t>Aspg</t>
  </si>
  <si>
    <t>Protein Sec61b (Sec61 beta subunit) (Sec61 beta subunit (Predicted))</t>
  </si>
  <si>
    <t>Sec61b</t>
  </si>
  <si>
    <t>Ras-related protein Rap-1b (GTP-binding protein smg p21B)</t>
  </si>
  <si>
    <t>Rap1b</t>
  </si>
  <si>
    <t>Apoptosis-inducing factor 1, mitochondrial (Programmed cell death 8, isoform CRA_a)</t>
  </si>
  <si>
    <t>Aifm1</t>
  </si>
  <si>
    <t>H2afx</t>
  </si>
  <si>
    <t>Calreticulin (CALBP) (CRP55) (Calcium-binding protein 3) (CABP3) (Calregulin) (Endoplasmic reticulum resident protein 60) (ERp60) (HACBP)</t>
  </si>
  <si>
    <t>Calr</t>
  </si>
  <si>
    <t>Lupus La protein homolog (Sjogren syndrome antigen B) (Sjogren syndrome antigen B, isoform CRA_a)</t>
  </si>
  <si>
    <t>Ssb</t>
  </si>
  <si>
    <t>Guanine nucleotide-binding protein subunit beta-2-like 1 (Receptor for activated C kinase) (Receptor of activated protein kinase C 1) (RACK1) [Cleaved into: Guanine nucleotide-binding protein subunit beta-2-like 1, N-terminally processed]</t>
  </si>
  <si>
    <t>Gnb2l1</t>
  </si>
  <si>
    <t>Elongation factor 1-alpha 1 (EF-1-alpha-1) (Elongation factor Tu) (EF-Tu) (Eukaryotic elongation factor 1 A-1) (eEF1A-1)</t>
  </si>
  <si>
    <t>Eef1a1</t>
  </si>
  <si>
    <t>2,4-dienoyl CoA reductase 1, mitochondrial, isoform CRA_a (2,4-dienoyl-CoA reductase, mitochondrial)</t>
  </si>
  <si>
    <t>Decr1</t>
  </si>
  <si>
    <t>Protein ERGIC-53</t>
  </si>
  <si>
    <t>Lman1</t>
  </si>
  <si>
    <t>Mannose-1-phosphate guanyltransferase alpha</t>
  </si>
  <si>
    <t>Gmppa</t>
  </si>
  <si>
    <t>ATP synthase subunit gamma, mitochondrial (LRRGT00199)</t>
  </si>
  <si>
    <t>Taf3</t>
  </si>
  <si>
    <t>N(G),N(G)-dimethylarginine dimethylaminohydrolase 1 (DDAH-1) (Dimethylarginine dimethylaminohydrolase 1) (EC 3.5.3.18) (DDAHI) (Dimethylargininase-1)</t>
  </si>
  <si>
    <t>Ddah1</t>
  </si>
  <si>
    <t>Peroxisomal 2,4-dienoyl-CoA reductase (EC 1.3.1.34) (2,4-dienoyl-CoA reductase 2) (DCR-AKL) (pVI-AKL)</t>
  </si>
  <si>
    <t>Decr2</t>
  </si>
  <si>
    <t>Isocitrate dehydrogenase [NADP] cytoplasmic (IDH) (EC 1.1.1.42) (Cytosolic NADP-isocitrate dehydrogenase) (IDP) (NADP(+)-specific ICDH) (Oxalosuccinate decarboxylase)</t>
  </si>
  <si>
    <t>Idh1</t>
  </si>
  <si>
    <t>Protein LOC100909441</t>
  </si>
  <si>
    <t>LOC100909441</t>
  </si>
  <si>
    <t>RCG61833 (Xanthine dehydrogenase/oxidase)</t>
  </si>
  <si>
    <t>Xdh</t>
  </si>
  <si>
    <t>von Willebrand factor A domain-containing protein 5A</t>
  </si>
  <si>
    <t>Vwa5a</t>
  </si>
  <si>
    <t>High density lipoprotein binding protein (Vigilin) (High density lipoprotein binding protein, isoform CRA_c) (Vigilin)</t>
  </si>
  <si>
    <t>Hdlbp</t>
  </si>
  <si>
    <t>Protein Zfp341</t>
  </si>
  <si>
    <t>Zfp341</t>
  </si>
  <si>
    <t>Heterogeneous nuclear ribonucleoprotein C</t>
  </si>
  <si>
    <t>LOC100911576</t>
  </si>
  <si>
    <t>Mitochondrial import receptor subunit TOM70 (Mitochondrial precursor proteins import receptor) (Translocase of outer membrane 70 kDa subunit)</t>
  </si>
  <si>
    <t>Tomm70a</t>
  </si>
  <si>
    <t>Complement component 1 Q subcomponent-binding protein, mitochondrial (GC1q-R protein) (Glycoprotein gC1qBP) (C1qBP)</t>
  </si>
  <si>
    <t>C1qbp</t>
  </si>
  <si>
    <t>Protein LOC102551071 (RCG42490, isoform CRA_g)</t>
  </si>
  <si>
    <t>Myl6</t>
  </si>
  <si>
    <t>60S ribosomal protein L4 (RCG58071, isoform CRA_a) (Ribosomal protein L4)</t>
  </si>
  <si>
    <t>Rpl4</t>
  </si>
  <si>
    <t>RCG44002, isoform CRA_a (Tmem14c protein) (Transmembrane protein 14C)</t>
  </si>
  <si>
    <t>Tmem14c</t>
  </si>
  <si>
    <t>Transketolase (EC 2.2.1.1)</t>
  </si>
  <si>
    <t>Tkt</t>
  </si>
  <si>
    <t>Prostaglandin reductase 2 (PRG-2) (EC 1.3.1.48) (15-oxoprostaglandin 13-reductase) (Zinc-binding alcohol dehydrogenase domain-containing protein 1)</t>
  </si>
  <si>
    <t>Ptgr2</t>
  </si>
  <si>
    <t>Macrophage migration inhibitory factor (Protein LOC103694877) (RCG60731, isoform CRA_c)</t>
  </si>
  <si>
    <t>Mif</t>
  </si>
  <si>
    <t>Serum paraoxonase/arylesterase 2 (PON 2) (EC 3.1.1.2) (EC 3.1.1.81) (Aromatic esterase 2) (A-esterase 2) (Serum aryldialkylphosphatase 2)</t>
  </si>
  <si>
    <t>Pon2</t>
  </si>
  <si>
    <t>14-3-3 protein epsilon (14-3-3E) (Mitochondrial import stimulation factor L subunit) (MSF L)</t>
  </si>
  <si>
    <t>Ywhae</t>
  </si>
  <si>
    <t>Aflatoxin B1 aldehyde reductase member 2 (rAFAR2) (EC 1.1.1.n11) (Succinic semialdehyde reductase) (SSA reductase)</t>
  </si>
  <si>
    <t>Akr7a2</t>
  </si>
  <si>
    <t>Galectin</t>
  </si>
  <si>
    <t>Lgals9</t>
  </si>
  <si>
    <t>Protein Fblim1</t>
  </si>
  <si>
    <t>Hnrnpl</t>
  </si>
  <si>
    <t>Fumarate hydratase 1 (Fumarate hydratase, mitochondrial)</t>
  </si>
  <si>
    <t>Fh</t>
  </si>
  <si>
    <t>Multiple coagulation factor deficiency 2 (Multiple coagulation factor deficiency 2, isoform CRA_b) (Multiple coagulation factor deficiency protein 2 homolog)</t>
  </si>
  <si>
    <t>Mcfd2</t>
  </si>
  <si>
    <t>Cytochrome P450 2J3 (EC 1.14.14.1) (CYPIIJ3)</t>
  </si>
  <si>
    <t>Cyp2j3</t>
  </si>
  <si>
    <t>Phosphoglycerate kinase 1 (EC 2.7.2.3)</t>
  </si>
  <si>
    <t>Pgk1</t>
  </si>
  <si>
    <t>Isovaleryl-CoA dehydrogenase, mitochondrial (IVD) (EC 1.3.8.4)</t>
  </si>
  <si>
    <t>Ivd</t>
  </si>
  <si>
    <t>Tubulin beta-5 chain</t>
  </si>
  <si>
    <t>Tubb5</t>
  </si>
  <si>
    <t>Dihydrofolate reductase (RCG44522)</t>
  </si>
  <si>
    <t>Dhfr</t>
  </si>
  <si>
    <t>Protein Urad</t>
  </si>
  <si>
    <t>Urad</t>
  </si>
  <si>
    <t>Alpha-2-HS-glycoprotein</t>
  </si>
  <si>
    <t>Ahsg</t>
  </si>
  <si>
    <t>40S ribosomal protein S3a (V-fos transformation effector protein) [Cleaved into: 40S ribosomal protein S3b]</t>
  </si>
  <si>
    <t>Rps3a</t>
  </si>
  <si>
    <t>F-actin-capping protein subunit beta</t>
  </si>
  <si>
    <t>Capzb</t>
  </si>
  <si>
    <t>Aminomethyltransferase (EC 2.1.2.10)</t>
  </si>
  <si>
    <t>Amt</t>
  </si>
  <si>
    <t>Glutathione S-transferase alpha-1 (EC 2.5.1.18) (GST 1-1) (GST 1a-1a) (GST A1-1) (GST B) (Glutathione S-transferase Ya-1) (GST Ya1) (Ligandin) [Cleaved into: Glutathione S-transferase alpha-1, N-terminally processed]</t>
  </si>
  <si>
    <t>Glycine--tRNA ligase (RCG52516)</t>
  </si>
  <si>
    <t>Gars</t>
  </si>
  <si>
    <t>LIM and SH3 domain protein 1 (LASP-1)</t>
  </si>
  <si>
    <t>Lasp1</t>
  </si>
  <si>
    <t>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t>
  </si>
  <si>
    <t>Fkbp4</t>
  </si>
  <si>
    <t>Carboxylesterase 1D (Carboxyesterase ES-10) (Carboxylesterase 3) (EC 3.1.1.1) (EC 3.1.1.67) (ES-HVEL) (Fatty acid ethyl ester synthase) (FAEE synthase) (Liver carboxylesterase 10) (pI 6.1 esterase)</t>
  </si>
  <si>
    <t>Ces1d</t>
  </si>
  <si>
    <t>Serum albumin</t>
  </si>
  <si>
    <t>Alb</t>
  </si>
  <si>
    <t>Psma7</t>
  </si>
  <si>
    <t>Protein Atp6v1a (RCG52629)</t>
  </si>
  <si>
    <t>Atp6v1a</t>
  </si>
  <si>
    <t>Peroxiredoxin-6 (EC 1.11.1.15) (1-Cys peroxiredoxin) (1-Cys PRX) (Acidic calcium-independent phospholipase A2) (aiPLA2) (EC 3.1.1.-) (Antioxidant protein 2) (Non-selenium glutathione peroxidase) (NSGPx) (EC 1.11.1.9) (Thiol-specific antioxidant protein)</t>
  </si>
  <si>
    <t>Prdx6</t>
  </si>
  <si>
    <t>Ras-related protein Rab-18</t>
  </si>
  <si>
    <t>Rab18</t>
  </si>
  <si>
    <t>Glutathione S-transferase mu 2 (Protein Gstm7) (RCG28943, isoform CRA_a)</t>
  </si>
  <si>
    <t>Gstm2</t>
  </si>
  <si>
    <t>Sult2a1</t>
  </si>
  <si>
    <t>Long-chain-fatty-acid--CoA ligase 5 (EC 6.2.1.3) (Long-chain acyl-CoA synthetase 5) (LACS 5)</t>
  </si>
  <si>
    <t>Acsl5</t>
  </si>
  <si>
    <t>Heterogeneous nuclear ribonucleoproteins A2/B1</t>
  </si>
  <si>
    <t>Hnrnpa2b1</t>
  </si>
  <si>
    <t>60S ribosomal protein L13a (Neuroprotective protein 11) (RCG53885, isoform CRA_d) (Ribosomal protein L13A)</t>
  </si>
  <si>
    <t>Rpl13a</t>
  </si>
  <si>
    <t>Eukaryotic translation initiation factor 5A-1 (eIF-5A-1) (eIF-5A1) (Eukaryotic initiation factor 5A isoform 1) (eIF-5A) (eIF-4D)</t>
  </si>
  <si>
    <t>Eif5a</t>
  </si>
  <si>
    <t>Actin-related protein 2 (Actin-like protein 2)</t>
  </si>
  <si>
    <t>Actr2</t>
  </si>
  <si>
    <t>Ornithine aminotransferase, mitochondrial (EC 2.6.1.13) (Ornithine--oxo-acid aminotransferase)</t>
  </si>
  <si>
    <t>Oat</t>
  </si>
  <si>
    <t>Coatomer subunit beta' (Beta'-coat protein) (Beta'-COP) (p102)</t>
  </si>
  <si>
    <t>Copb2</t>
  </si>
  <si>
    <t>Enoyl-CoA hydratase, mitochondrial (EC 4.2.1.17) (Enoyl-CoA hydratase 1) (Short-chain enoyl-CoA hydratase) (SCEH)</t>
  </si>
  <si>
    <t>Echs1</t>
  </si>
  <si>
    <t>Lipase</t>
  </si>
  <si>
    <t>Lipa</t>
  </si>
  <si>
    <t>Prostaglandin E synthase 2 (Predicted), isoform CRA_b (Protein Ptges2)</t>
  </si>
  <si>
    <t>Ptges2</t>
  </si>
  <si>
    <t>Ubiquilin-1 (Protein linking IAP with cytoskeleton 1) (PLIC-1)</t>
  </si>
  <si>
    <t>Ubqln1</t>
  </si>
  <si>
    <t>Phosphoglycerate mutase 1 (EC 3.1.3.13) (EC 5.4.2.11) (EC 5.4.2.4) (BPG-dependent PGAM 1) (Phosphoglycerate mutase isozyme B) (PGAM-B)</t>
  </si>
  <si>
    <t>Pgam1</t>
  </si>
  <si>
    <t>Integrin alpha-1 (CD49 antigen-like family member A) (Laminin and collagen receptor) (VLA-1) (CD antigen CD49a)</t>
  </si>
  <si>
    <t>Itga1</t>
  </si>
  <si>
    <t>Tubulin beta-2A chain</t>
  </si>
  <si>
    <t>Tubb2a</t>
  </si>
  <si>
    <t>Solute carrier family 2 (Facilitated glucose transporter), member 2 (Solute carrier family 2, facilitated glucose transporter member 2)</t>
  </si>
  <si>
    <t>Slc2a2</t>
  </si>
  <si>
    <t>Adenylate kinase 4, mitochondrial (AK 4) (EC 2.7.4.10) (EC 2.7.4.6) (Adenylate kinase 3-like) (Adenylate kinase isoenzyme 4) (GTP:AMP phosphotransferase AK4)</t>
  </si>
  <si>
    <t>Ak4</t>
  </si>
  <si>
    <t>Lactoylglutathione lyase (EC 4.4.1.5) (Aldoketomutase) (Glyoxalase I) (Glx I) (Ketone-aldehyde mutase) (Methylglyoxalase) (S-D-lactoylglutathione methylglyoxal lyase)</t>
  </si>
  <si>
    <t>Glo1</t>
  </si>
  <si>
    <t>Tetratricopeptide repeat protein 36 (TPR repeat protein 36)</t>
  </si>
  <si>
    <t>Ttc36</t>
  </si>
  <si>
    <t>Protein Scrn3 (Secernin 3, isoform CRA_a)</t>
  </si>
  <si>
    <t>Scrn3</t>
  </si>
  <si>
    <t>NAD kinase 2, mitochondrial (EC 2.7.1.23) (NAD kinase domain-containing protein 1, mitochondrial)</t>
  </si>
  <si>
    <t>Nadk2</t>
  </si>
  <si>
    <t>Transformer-2 protein homolog beta (TRA-2 beta) (TRA2-beta) (RA301) (Splicing factor, arginine/serine-rich 10) (Transformer-2 protein homolog B)</t>
  </si>
  <si>
    <t>Tra2b</t>
  </si>
  <si>
    <t>Protein Ppcs (RCG50172, isoform CRA_b)</t>
  </si>
  <si>
    <t>Ppcs</t>
  </si>
  <si>
    <t>Nucleophosmin (NPM) (Nucleolar phosphoprotein B23) (Nucleolar protein NO38) (Numatrin)</t>
  </si>
  <si>
    <t>Npm1</t>
  </si>
  <si>
    <t>Nipsnap homolog 3A (C. elegans) (Protein Nipsnap3b)</t>
  </si>
  <si>
    <t>Nipsnap3b</t>
  </si>
  <si>
    <t>Ubiquitin-60S ribosomal protein L40 (Ubiquitin A-52 residue ribosomal protein fusion product 1) [Cleaved into: Ubiquitin; 60S ribosomal protein L40 (CEP52)]</t>
  </si>
  <si>
    <t>Uba52</t>
  </si>
  <si>
    <t>L-xylulose reductase</t>
  </si>
  <si>
    <t>Dcxr</t>
  </si>
  <si>
    <t>Caldesmon 1, isoform CRA_b (Non-muscle caldesmon)</t>
  </si>
  <si>
    <t>Cald1</t>
  </si>
  <si>
    <t>Cytoplasmic FMR1 interacting protein 1 (Predicted) (Protein Cyfip1)</t>
  </si>
  <si>
    <t>Cyfip1</t>
  </si>
  <si>
    <t>Galectin-5 (Gal-5) (RL-18)</t>
  </si>
  <si>
    <t>Lgals5</t>
  </si>
  <si>
    <t>Protein Sdhc (Succinate dehydrogenase complex, subunit C, integral membrane protein) (Succinate dehydrogenase complex, subunit C, integral membrane protein, isoform CRA_b)</t>
  </si>
  <si>
    <t>Sdhc</t>
  </si>
  <si>
    <t>Copper transport protein ATOX1 (ATX1 homolog protein Rah1) (Metal transport protein ATX1)</t>
  </si>
  <si>
    <t>Atox1</t>
  </si>
  <si>
    <t>Coatomer subunit beta (Beta-coat protein) (Beta-COP)</t>
  </si>
  <si>
    <t>Copb1</t>
  </si>
  <si>
    <t>Plectin (Plectin 7)</t>
  </si>
  <si>
    <t>Plec</t>
  </si>
  <si>
    <t>Protein Sar1a</t>
  </si>
  <si>
    <t>Ppa1</t>
  </si>
  <si>
    <t>All-trans-13,14-dihydroretinol saturase, isoform CRA_b (All-trans-retinol 13,14-reductase)</t>
  </si>
  <si>
    <t>Retsat</t>
  </si>
  <si>
    <t>rCG_63409</t>
  </si>
  <si>
    <t>Protein LOC100910017</t>
  </si>
  <si>
    <t>LOC100910017</t>
  </si>
  <si>
    <t>60S ribosomal protein L18</t>
  </si>
  <si>
    <t>Rpl18</t>
  </si>
  <si>
    <t>Kynureninase (EC 3.7.1.3) (L-kynurenine hydrolase)</t>
  </si>
  <si>
    <t>Kynu</t>
  </si>
  <si>
    <t>S-adenosylmethionine synthase (EC 2.5.1.6)</t>
  </si>
  <si>
    <t>Mat1a</t>
  </si>
  <si>
    <t>Receptor expression-enhancing protein 6 (Polyposis locus protein 1-like 1)</t>
  </si>
  <si>
    <t>Reep6</t>
  </si>
  <si>
    <t>Ribosomal protein S2 (Uncharacterized protein)</t>
  </si>
  <si>
    <t>Rps2-ps6</t>
  </si>
  <si>
    <t>Glutamine synthetase (GS) (EC 6.3.1.2) (Glutamate decarboxylase) (EC 4.1.1.15) (Glutamate--ammonia ligase)</t>
  </si>
  <si>
    <t>Glul</t>
  </si>
  <si>
    <t>Acyl-CoA synthetase family member 2, mitochondrial (EC 6.2.1.-)</t>
  </si>
  <si>
    <t>Acsf2</t>
  </si>
  <si>
    <t>Thioredoxin</t>
  </si>
  <si>
    <t>Txn1</t>
  </si>
  <si>
    <t>26S protease regulatory subunit 6A (Proteasome (Prosome, macropain) 26S subunit, ATPase 3) (Proteasome (Prosome, macropain) 26S subunit, ATPase 3, isoform CRA_a)</t>
  </si>
  <si>
    <t>Psmc3</t>
  </si>
  <si>
    <t>Alcohol dehydrogenase class-3 (EC 1.1.1.1) (Alcohol dehydrogenase 2) (Alcohol dehydrogenase 5) (Alcohol dehydrogenase B2) (ADH-B2) (Alcohol dehydrogenase class-III) (Glutathione-dependent formaldehyde dehydrogenase) (FALDH) (FDH) (GSH-FDH) (EC 1.1.1.-) (S-(hydroxymethyl)glutathione dehydrogenase) (EC 1.1.1.284)</t>
  </si>
  <si>
    <t>Adh5</t>
  </si>
  <si>
    <t>Heterogeneous nuclear ribonucleoprotein Q</t>
  </si>
  <si>
    <t>Syncrip</t>
  </si>
  <si>
    <t>Cytochrome c-1 (Predicted), isoform CRA_c (Protein Cyc1)</t>
  </si>
  <si>
    <t>Cyc1</t>
  </si>
  <si>
    <t>Acyl-coenzyme A amino acid N-acyltransferase 2 (EC 2.3.1.-)</t>
  </si>
  <si>
    <t>Acnat2</t>
  </si>
  <si>
    <t>Clathrin-assembly lymphoid leukemia protein (Phosphatidylinositol-binding clathrin assembly protein)</t>
  </si>
  <si>
    <t>Picalm</t>
  </si>
  <si>
    <t>Glyoxalase domain-containing protein 4</t>
  </si>
  <si>
    <t>Glod4</t>
  </si>
  <si>
    <t>Cathepsin D (Cathepsin D, isoform CRA_c)</t>
  </si>
  <si>
    <t>Ctsd</t>
  </si>
  <si>
    <t>40S ribosomal protein S21</t>
  </si>
  <si>
    <t>Rps21</t>
  </si>
  <si>
    <t>Dolichyl-diphosphooligosaccharide--protein glycosyltransferase subunit 2 (EC 2.4.99.18) (Dolichyl-diphosphooligosaccharide--protein glycosyltransferase 63 kDa subunit) (Ribophorin II) (RPN-II) (Ribophorin-2)</t>
  </si>
  <si>
    <t>Rpn2</t>
  </si>
  <si>
    <t>Protein Slc39a14 (Solute carrier family 39 (Zinc transporter), member 14 (Predicted))</t>
  </si>
  <si>
    <t>Slc39a14</t>
  </si>
  <si>
    <t>Coenzyme A synthase (Protein Coasy)</t>
  </si>
  <si>
    <t>Coasy</t>
  </si>
  <si>
    <t>COP9 signalosome complex subunit 4 (SGN4) (Signalosome subunit 4) (JAB1-containing signalosome subunit 4)</t>
  </si>
  <si>
    <t>Cops4</t>
  </si>
  <si>
    <t>Arginine-rich, mutated in early stage tumors (Predicted), isoform CRA_b (Armet protein) (Mesencephalic astrocyte-derived neurotrophic factor)</t>
  </si>
  <si>
    <t>Manf</t>
  </si>
  <si>
    <t>Protein Abca8</t>
  </si>
  <si>
    <t>Abca8a</t>
  </si>
  <si>
    <t>ATP-binding cassette, sub-family E (OABP), member 1 (Protein Abce1)</t>
  </si>
  <si>
    <t>Abce1</t>
  </si>
  <si>
    <t>Maoa</t>
  </si>
  <si>
    <t>Amylo-1, 6-glucosidase, 4-alpha-glucanotransferase (Glycogen debranching enzyme, glycogen storage disease type III) (Predicted), isoform CRA_a (Protein Agl)</t>
  </si>
  <si>
    <t>Agl</t>
  </si>
  <si>
    <t>Hydroxypyruvate isomerase (EC 5.3.1.22)</t>
  </si>
  <si>
    <t>Hyi</t>
  </si>
  <si>
    <t>Phosphatidylinositide phosphatase SAC1 (EC 3.1.3.-) (Suppressor of actin mutations 1-like protein)</t>
  </si>
  <si>
    <t>Sacm1l</t>
  </si>
  <si>
    <t>Cytochrome b-c1 complex subunit Rieske, mitochondrial (EC 1.10.2.2) (Complex III subunit 5) (Cytochrome b-c1 complex subunit 5) (Liver regeneration-related protein LRRGT00195) (Rieske iron-sulfur protein) (RISP) (Ubiquinol-cytochrome c reductase iron-sulfur subunit) [Cleaved into: Cytochrome b-c1 complex subunit 11 (Complex III subunit IX) (Ubiquinol-cytochrome c reductase 8 kDa protein)]</t>
  </si>
  <si>
    <t>Uqcrfs1</t>
  </si>
  <si>
    <t>Carnitine O-palmitoyltransferase 2, mitochondrial (EC 2.3.1.21) (Carnitine palmitoyltransferase II) (CPT II)</t>
  </si>
  <si>
    <t>Cpt2</t>
  </si>
  <si>
    <t>Alpha glucosidase 2 alpha neutral subunit (Predicted) (Protein Ganab)</t>
  </si>
  <si>
    <t>Ganab</t>
  </si>
  <si>
    <t>Protein Gcn1l1</t>
  </si>
  <si>
    <t>Gcn1l1</t>
  </si>
  <si>
    <t>Hemoglobin alpha, adult chain 2 (Hemoglobin subunit alpha-1/2) (RCG34636, isoform CRA_a)</t>
  </si>
  <si>
    <t>Hba-a3</t>
  </si>
  <si>
    <t>Carnitine O-octanoyltransferase (Carnitine O-octanoyltransferase, isoform CRA_a) (Peroxisomal carnitine O-octanoyltransferase)</t>
  </si>
  <si>
    <t>Crot</t>
  </si>
  <si>
    <t>Acyl-coenzyme A synthetase ACSM5, mitochondrial (EC 6.2.1.2)</t>
  </si>
  <si>
    <t>Acsm5</t>
  </si>
  <si>
    <t>Catechol O-methyltransferase (EC 2.1.1.6)</t>
  </si>
  <si>
    <t>Comt</t>
  </si>
  <si>
    <t>2-oxoglutarate dehydrogenase, mitochondrial (EC 1.2.4.2) (2-oxoglutarate dehydrogenase complex component E1) (OGDC-E1) (Alpha-ketoglutarate dehydrogenase)</t>
  </si>
  <si>
    <t>Ogdh</t>
  </si>
  <si>
    <t>Alpha-2-macroglobulin receptor-associated protein (Alpha-2-MRAP) (Gp330-binding 45 kDa protein) (Low density lipoprotein receptor-related protein-associated protein 1) (RAP)</t>
  </si>
  <si>
    <t>Lrpap1</t>
  </si>
  <si>
    <t>LUC7-like 2 (S. cerevisiae) (LUC7-like 2 (S. cerevisiae) (Predicted)) (Protein Luc7l2)</t>
  </si>
  <si>
    <t>Luc7l2</t>
  </si>
  <si>
    <t>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t>
  </si>
  <si>
    <t>Tkfc</t>
  </si>
  <si>
    <t>Glucosidase 1 (Protein LOC103692171)</t>
  </si>
  <si>
    <t>LOC103692171</t>
  </si>
  <si>
    <t>Proteasome subunit beta type-2 (EC 3.4.25.1) (Macropain subunit C7-I) (Multicatalytic endopeptidase complex subunit C7-I) (Proteasome component C7-I)</t>
  </si>
  <si>
    <t>Psmb2</t>
  </si>
  <si>
    <t>26S proteasome non-ATPase regulatory subunit 2</t>
  </si>
  <si>
    <t>Psmd2</t>
  </si>
  <si>
    <t>Heterogeneous nuclear ribonucleoprotein H2 (hnRNP H2) (Heterogeneous nuclear ribonucleoprotein H') (hnRNP H') [Cleaved into: Heterogeneous nuclear ribonucleoprotein H2, N-terminally processed]</t>
  </si>
  <si>
    <t>Hnrnph2</t>
  </si>
  <si>
    <t>D-dopachrome decarboxylase (D-dopachrome tautomerase) (D-dopachrome tautomerase, isoform CRA_a)</t>
  </si>
  <si>
    <t>Ddt</t>
  </si>
  <si>
    <t>Protein Ppa2</t>
  </si>
  <si>
    <t>Ppa2</t>
  </si>
  <si>
    <t>Solute carrier organic anion transporter family member 1A1 (Organic anion-transporting polypeptide 1) (OATP-1) (Sodium-independent organic anion transporter 1) (Solute carrier family 21 member 1)</t>
  </si>
  <si>
    <t>Slco1a1</t>
  </si>
  <si>
    <t>UDP-glucuronosyltransferase 2B17 (UDPGT 2B17) (EC 2.4.1.17) (17-beta-hydroxysteroid-specific UDPGT) (RLUG38) (Testosterone, dihydrotestosterone, and beta-estradiol-specific UDPGT) (UDP-glucuronosyltransferase 2B5) (UDPGT 2B5) (UDPGTr-3)</t>
  </si>
  <si>
    <t>Dodecenoyl-Coenzyme A delta isomerase (3,2 trans-enoyl-Coenzyme A isomerase) (Dodecenoyl-coenzyme A delta isomerase) (Enoyl-CoA delta isomerase 1, mitochondrial)</t>
  </si>
  <si>
    <t>Eci1</t>
  </si>
  <si>
    <t>Metaxin 2 (Protein Mtx2)</t>
  </si>
  <si>
    <t>Mtx2</t>
  </si>
  <si>
    <t>Pyruvate carboxylase, mitochondrial (EC 6.4.1.1) (Pyruvic carboxylase) (PCB)</t>
  </si>
  <si>
    <t>Pc</t>
  </si>
  <si>
    <t>Cytochrome c oxidase subunit 5A, mitochondrial (Cytochrome c oxidase polypeptide Va)</t>
  </si>
  <si>
    <t>Cox5a</t>
  </si>
  <si>
    <t>Retinol dehydrogenase 3 (EC 1.1.1.105) (Retinol dehydrogenase type I) (RODH I)</t>
  </si>
  <si>
    <t>Rdh3</t>
  </si>
  <si>
    <t>Peroxiredoxin 5, isoform CRA_c (Peroxiredoxin-5, mitochondrial)</t>
  </si>
  <si>
    <t>Prdx5</t>
  </si>
  <si>
    <t>Protein Lyrm5 (RCG29836, isoform CRA_a)</t>
  </si>
  <si>
    <t>Lyrm5</t>
  </si>
  <si>
    <t>Apolipoprotein A-II (Apo-AII) (ApoA-II) (Apolipoprotein A2) [Cleaved into: Proapolipoprotein A-II (ProapoA-II)]</t>
  </si>
  <si>
    <t>Apoa2</t>
  </si>
  <si>
    <t>Programmed cell death 6 (Predicted), isoform CRA_a (Protein Pdcd6)</t>
  </si>
  <si>
    <t>Pdcd6</t>
  </si>
  <si>
    <t>Neurolysin (Metallopeptidase M3 family), isoform CRA_a (Neurolysin, mitochondrial)</t>
  </si>
  <si>
    <t>Nln</t>
  </si>
  <si>
    <t>Trifunctional enzyme subunit beta, mitochondrial (TP-beta) [Includes: 3-ketoacyl-CoA thiolase (EC 2.3.1.16) (Acetyl-CoA acyltransferase) (Beta-ketothiolase)]</t>
  </si>
  <si>
    <t>Hadhb</t>
  </si>
  <si>
    <t>Dimethylglycine dehydrogenase (Dimethylglycine dehydrogenase, mitochondrial)</t>
  </si>
  <si>
    <t>Dmgdh</t>
  </si>
  <si>
    <t>Glutaryl-Coenzyme A dehydrogenase (Predicted) (Protein Gcdh)</t>
  </si>
  <si>
    <t>Gcdh</t>
  </si>
  <si>
    <t>Anion exchange protein</t>
  </si>
  <si>
    <t>Slc4a1</t>
  </si>
  <si>
    <t>Hemoglobin subunit beta-2 (Beta-2-globin) (Hemoglobin beta chain, minor-form) (Hemoglobin beta-2 chain)</t>
  </si>
  <si>
    <t>Arsenite methyltransferase (EC 2.1.1.137) (Methylarsonite methyltransferase) (S-adenosyl-L-methionine:arsenic(III) methyltransferase)</t>
  </si>
  <si>
    <t>As3mt</t>
  </si>
  <si>
    <t>Succinate dehydrogenase [ubiquinone] iron-sulfur subunit, mitochondrial (EC 1.3.5.1) (Iron-sulfur subunit of complex II) (Ip)</t>
  </si>
  <si>
    <t>Sdhb</t>
  </si>
  <si>
    <t>Cytochrome b5</t>
  </si>
  <si>
    <t>Cyb5a</t>
  </si>
  <si>
    <t>Poly(RC) binding protein 2 (Protein Pcbp2)</t>
  </si>
  <si>
    <t>Pcbp2</t>
  </si>
  <si>
    <t>Acyl-Coenzyme A dehydrogenase, very long chain (Acyl-Coenzyme A dehydrogenase, very long chain, isoform CRA_c) (Very long-chain-specific acyl-CoA dehydrogenase, mitochondrial)</t>
  </si>
  <si>
    <t>Acadvl</t>
  </si>
  <si>
    <t>Aflatoxin B1 aldehyde reductase member 3 (AFB1-AR) (EC 1.-.-.-) (Aflatoxin B1 aldehyde reductase member 1) (rAFAR1)</t>
  </si>
  <si>
    <t>Akr7a3</t>
  </si>
  <si>
    <t>Lactamase, beta (Predicted) (Protein Lactb)</t>
  </si>
  <si>
    <t>Lactb</t>
  </si>
  <si>
    <t>Protein disulfide-isomerase (PDI) (EC 5.3.4.1) (Cellular thyroid hormone-binding protein) (Prolyl 4-hydroxylase subunit beta)</t>
  </si>
  <si>
    <t>P4hb</t>
  </si>
  <si>
    <t>T-complex protein 1 subunit gamma (TCP-1-gamma) (CCT-gamma)</t>
  </si>
  <si>
    <t>Cct3</t>
  </si>
  <si>
    <t>Heterogeneous nuclear ribonucleoprotein D0 (hnRNP D0) (AU-rich element RNA-binding protein 1)</t>
  </si>
  <si>
    <t>Hnrnpd</t>
  </si>
  <si>
    <t>Myosin, heavy polypeptide 9, non-muscle (Uncharacterized protein)</t>
  </si>
  <si>
    <t>Myh9</t>
  </si>
  <si>
    <t>Psmb1</t>
  </si>
  <si>
    <t>60S ribosomal protein L11 (Ribosomal protein L11)</t>
  </si>
  <si>
    <t>Rpl11</t>
  </si>
  <si>
    <t>Protein Sec24a (SEC24 related gene family, member A (S. cerevisiae) (Predicted))</t>
  </si>
  <si>
    <t>Sec24a</t>
  </si>
  <si>
    <t>Proline synthetase co-transcribed (Predicted) (Protein Prosc)</t>
  </si>
  <si>
    <t>Prosc</t>
  </si>
  <si>
    <t>Psmb8</t>
  </si>
  <si>
    <t>C-reactive protein</t>
  </si>
  <si>
    <t>Crp</t>
  </si>
  <si>
    <t>Delta-1-pyrroline-5-carboxylate dehydrogenase, mitochondrial</t>
  </si>
  <si>
    <t>Aldh4a1</t>
  </si>
  <si>
    <t>Cofilin-1 (Cofilin, non-muscle isoform)</t>
  </si>
  <si>
    <t>Cfl1</t>
  </si>
  <si>
    <t>Protein confidence (RY)</t>
  </si>
  <si>
    <t>Protein confidence (SH)</t>
  </si>
  <si>
    <t>Entry</t>
  </si>
  <si>
    <t>Entry name</t>
  </si>
  <si>
    <t>Status</t>
  </si>
  <si>
    <t>Protein names</t>
  </si>
  <si>
    <t>Gene</t>
  </si>
  <si>
    <t>names</t>
  </si>
  <si>
    <t>sp</t>
  </si>
  <si>
    <t>P07756</t>
  </si>
  <si>
    <t>CPSM_RAT</t>
  </si>
  <si>
    <t>reviewed</t>
  </si>
  <si>
    <t>P12785</t>
  </si>
  <si>
    <t>FAS_RAT</t>
  </si>
  <si>
    <t>Fatty acid synthase (EC 2.3.1.85)</t>
  </si>
  <si>
    <t>tr</t>
  </si>
  <si>
    <t>G3V6P7</t>
  </si>
  <si>
    <t>G3V6P7_RAT</t>
  </si>
  <si>
    <t>unreviewed</t>
  </si>
  <si>
    <t>LOC100911597</t>
  </si>
  <si>
    <t>Myh9l1</t>
  </si>
  <si>
    <t>rCG_59912</t>
  </si>
  <si>
    <t>P52873</t>
  </si>
  <si>
    <t>PYC_RAT</t>
  </si>
  <si>
    <t>Q68G44</t>
  </si>
  <si>
    <t>Q68G44_RAT</t>
  </si>
  <si>
    <t>rCG_51973</t>
  </si>
  <si>
    <t>F1M779</t>
  </si>
  <si>
    <t>F1M779_RAT</t>
  </si>
  <si>
    <t>P06757</t>
  </si>
  <si>
    <t>ADH1_RAT</t>
  </si>
  <si>
    <t>Adh-1</t>
  </si>
  <si>
    <t>P14046</t>
  </si>
  <si>
    <t>A1I3_RAT</t>
  </si>
  <si>
    <t>P18163</t>
  </si>
  <si>
    <t>ACSL1_RAT</t>
  </si>
  <si>
    <t>Acs1</t>
  </si>
  <si>
    <t>Acsl2</t>
  </si>
  <si>
    <t>Facl2</t>
  </si>
  <si>
    <t>P28037</t>
  </si>
  <si>
    <t>AL1L1_RAT</t>
  </si>
  <si>
    <t>Fthfd</t>
  </si>
  <si>
    <t>Q63041</t>
  </si>
  <si>
    <t>A1M_RAT</t>
  </si>
  <si>
    <t>Pzp</t>
  </si>
  <si>
    <t>P10860</t>
  </si>
  <si>
    <t>DHE3_RAT</t>
  </si>
  <si>
    <t>Glud</t>
  </si>
  <si>
    <t>M0RBF1</t>
  </si>
  <si>
    <t>M0RBF1_RAT</t>
  </si>
  <si>
    <t>rCG_45082</t>
  </si>
  <si>
    <t>P63039</t>
  </si>
  <si>
    <t>CH60_RAT</t>
  </si>
  <si>
    <t>Hsp60</t>
  </si>
  <si>
    <t>P09811</t>
  </si>
  <si>
    <t>PYGL_RAT</t>
  </si>
  <si>
    <t>Lgp</t>
  </si>
  <si>
    <t>A0A0G2K013</t>
  </si>
  <si>
    <t>A0A0G2K013_RAT</t>
  </si>
  <si>
    <t>P02770</t>
  </si>
  <si>
    <t>ALBU_RAT</t>
  </si>
  <si>
    <t>G3V9G4</t>
  </si>
  <si>
    <t>G3V9G4_RAT</t>
  </si>
  <si>
    <t>rCG_33241</t>
  </si>
  <si>
    <t>P07896</t>
  </si>
  <si>
    <t>ECHP_RAT</t>
  </si>
  <si>
    <t>Peroxisomal bifunctional enzyme (PBE) (PBFE) [Includes: Enoyl-CoA hydratase/3,2-trans-enoyl-CoA isomerase (EC 4.2.1.17) (EC 5.3.3.8) 3-hydroxyacyl-CoA dehydrogenase (EC 1.1.1.35)]</t>
  </si>
  <si>
    <t>P15999</t>
  </si>
  <si>
    <t>ATPA_RAT</t>
  </si>
  <si>
    <t>G3V7J0</t>
  </si>
  <si>
    <t>G3V7J0_RAT</t>
  </si>
  <si>
    <t>rCG_20746</t>
  </si>
  <si>
    <t>D3ZTP0</t>
  </si>
  <si>
    <t>D3ZTP0_RAT</t>
  </si>
  <si>
    <t>P11884</t>
  </si>
  <si>
    <t>ALDH2_RAT</t>
  </si>
  <si>
    <t>Q64428</t>
  </si>
  <si>
    <t>ECHA_RAT</t>
  </si>
  <si>
    <t>Trifunctional enzyme subunit alpha, mitochondrial (TP-alpha) [Includes: Long-chain enoyl-CoA hydratase (EC 4.2.1.17) Long chain 3-hydroxyacyl-CoA dehydrogenase (EC 1.1.1.211)]</t>
  </si>
  <si>
    <t>P00507</t>
  </si>
  <si>
    <t>AATM_RAT</t>
  </si>
  <si>
    <t>Maat</t>
  </si>
  <si>
    <t>G3V6S2</t>
  </si>
  <si>
    <t>G3V6S2_RAT</t>
  </si>
  <si>
    <t>rCG_55067</t>
  </si>
  <si>
    <t>P06761</t>
  </si>
  <si>
    <t>GRP78_RAT</t>
  </si>
  <si>
    <t>Grp78</t>
  </si>
  <si>
    <t>Q5RKL4</t>
  </si>
  <si>
    <t>Q5RKL4_RAT</t>
  </si>
  <si>
    <t>P09034</t>
  </si>
  <si>
    <t>ASSY_RAT</t>
  </si>
  <si>
    <t>Ass</t>
  </si>
  <si>
    <t>P04762</t>
  </si>
  <si>
    <t>CATA_RAT</t>
  </si>
  <si>
    <t>Cas1</t>
  </si>
  <si>
    <t>F1LRY5</t>
  </si>
  <si>
    <t>F1LRY5_RAT</t>
  </si>
  <si>
    <t>rCG_45398</t>
  </si>
  <si>
    <t>P97852</t>
  </si>
  <si>
    <t>DHB4_RAT</t>
  </si>
  <si>
    <t xml:space="preserve">Peroxisomal multifunctional enzyme type 2 (MFE-2) (17-beta-hydroxysteroid dehydrogenase 4) (17-beta-HSD 4) (D-bifunctional protein) (DBP) (Multifunctional protein 2) (MPF-2) </t>
  </si>
  <si>
    <t>Edh17b4</t>
  </si>
  <si>
    <t>F1LW74</t>
  </si>
  <si>
    <t>F1LW74_RAT</t>
  </si>
  <si>
    <t>LOC100360623</t>
  </si>
  <si>
    <t>A0A0A0MY09</t>
  </si>
  <si>
    <t>A0A0A0MY09_RAT</t>
  </si>
  <si>
    <t>G3V6D3</t>
  </si>
  <si>
    <t>G3V6D3_RAT</t>
  </si>
  <si>
    <t>rCG_42467</t>
  </si>
  <si>
    <t>Q3KRF2</t>
  </si>
  <si>
    <t>Q3KRF2_RAT</t>
  </si>
  <si>
    <t>rCG_55574</t>
  </si>
  <si>
    <t>D4A1W8</t>
  </si>
  <si>
    <t>D4A1W8_RAT</t>
  </si>
  <si>
    <t>rCG_28903</t>
  </si>
  <si>
    <t>Q66X93</t>
  </si>
  <si>
    <t>SND1_RAT</t>
  </si>
  <si>
    <t>B5DEN4</t>
  </si>
  <si>
    <t>B5DEN4_RAT</t>
  </si>
  <si>
    <t>Q9EQS4</t>
  </si>
  <si>
    <t>Q9EQS4_RAT</t>
  </si>
  <si>
    <t>CSE</t>
  </si>
  <si>
    <t>Cth</t>
  </si>
  <si>
    <t>P05197</t>
  </si>
  <si>
    <t>EF2_RAT</t>
  </si>
  <si>
    <t>A0A0G2JSK9</t>
  </si>
  <si>
    <t>A0A0G2JSK9_RAT</t>
  </si>
  <si>
    <t>rCG_44400</t>
  </si>
  <si>
    <t>P46462</t>
  </si>
  <si>
    <t>TERA_RAT</t>
  </si>
  <si>
    <t>Q10758</t>
  </si>
  <si>
    <t>K2C8_RAT</t>
  </si>
  <si>
    <t>Krt2-8</t>
  </si>
  <si>
    <t>P34058</t>
  </si>
  <si>
    <t>HS90B_RAT</t>
  </si>
  <si>
    <t>Hsp84</t>
  </si>
  <si>
    <t>Hspcb</t>
  </si>
  <si>
    <t>F1LM22</t>
  </si>
  <si>
    <t>F1LM22_RAT</t>
  </si>
  <si>
    <t>Ugt2b5</t>
  </si>
  <si>
    <t>A0A0H2UHM5</t>
  </si>
  <si>
    <t>A0A0H2UHM5_RAT</t>
  </si>
  <si>
    <t>rCG_27009</t>
  </si>
  <si>
    <t>Q5BJY9</t>
  </si>
  <si>
    <t>K1C18_RAT</t>
  </si>
  <si>
    <t>Krt1-18</t>
  </si>
  <si>
    <t>P04785</t>
  </si>
  <si>
    <t>PDIA1_RAT</t>
  </si>
  <si>
    <t>Pdia1</t>
  </si>
  <si>
    <t>Q63276</t>
  </si>
  <si>
    <t>BAAT_RAT</t>
  </si>
  <si>
    <t>D4AEH9</t>
  </si>
  <si>
    <t>D4AEH9_RAT</t>
  </si>
  <si>
    <t>Agl_predicted</t>
  </si>
  <si>
    <t>rCG_28583</t>
  </si>
  <si>
    <t>Q68FS4</t>
  </si>
  <si>
    <t>AMPL_RAT</t>
  </si>
  <si>
    <t>Q64565</t>
  </si>
  <si>
    <t>AGT2_RAT</t>
  </si>
  <si>
    <t>Agt2</t>
  </si>
  <si>
    <t>A0A0G2JVM0</t>
  </si>
  <si>
    <t>A0A0G2JVM0_RAT</t>
  </si>
  <si>
    <t>Iffo2</t>
  </si>
  <si>
    <t>Tas1r2</t>
  </si>
  <si>
    <t>P00481</t>
  </si>
  <si>
    <t>OTC_RAT</t>
  </si>
  <si>
    <t>Q66HT1</t>
  </si>
  <si>
    <t>Q66HT1_RAT</t>
  </si>
  <si>
    <t>rCG_60366</t>
  </si>
  <si>
    <t>D3ZXY4</t>
  </si>
  <si>
    <t>D3ZXY4_RAT</t>
  </si>
  <si>
    <t>LOC683474</t>
  </si>
  <si>
    <t>Q6IRK8</t>
  </si>
  <si>
    <t>Q6IRK8_RAT</t>
  </si>
  <si>
    <t>Spna2</t>
  </si>
  <si>
    <t>G3V9U2</t>
  </si>
  <si>
    <t>G3V9U2_RAT</t>
  </si>
  <si>
    <t>rCG_41706</t>
  </si>
  <si>
    <t>F1LQC1</t>
  </si>
  <si>
    <t>F1LQC1_RAT</t>
  </si>
  <si>
    <t>D4ABM1</t>
  </si>
  <si>
    <t>D4ABM1_RAT</t>
  </si>
  <si>
    <t>LOC100361547</t>
  </si>
  <si>
    <t>P02091</t>
  </si>
  <si>
    <t>HBB1_RAT</t>
  </si>
  <si>
    <t>F1LRJ9</t>
  </si>
  <si>
    <t>F1LRJ9_RAT</t>
  </si>
  <si>
    <t>A0A0G2K3K2</t>
  </si>
  <si>
    <t>A0A0G2K3K2_RAT</t>
  </si>
  <si>
    <t>Q5BJZ3</t>
  </si>
  <si>
    <t>Q5BJZ3_RAT</t>
  </si>
  <si>
    <t>Q6UPE0</t>
  </si>
  <si>
    <t>CHDH_RAT</t>
  </si>
  <si>
    <t>D3ZIC2</t>
  </si>
  <si>
    <t>D3ZIC2_RAT</t>
  </si>
  <si>
    <t>Q5M9H2</t>
  </si>
  <si>
    <t>Q5M9H2_RAT</t>
  </si>
  <si>
    <t>rCG_35202</t>
  </si>
  <si>
    <t>Q499Q4</t>
  </si>
  <si>
    <t>Q499Q4_RAT</t>
  </si>
  <si>
    <t>rCG_53439</t>
  </si>
  <si>
    <t>F1LZW6</t>
  </si>
  <si>
    <t>F1LZW6_RAT</t>
  </si>
  <si>
    <t>Q6IMZ3</t>
  </si>
  <si>
    <t>Q6IMZ3_RAT</t>
  </si>
  <si>
    <t>rCG_33456</t>
  </si>
  <si>
    <t>G3V826</t>
  </si>
  <si>
    <t>G3V826_RAT</t>
  </si>
  <si>
    <t>rCG_42377</t>
  </si>
  <si>
    <t>G3V7C6</t>
  </si>
  <si>
    <t>G3V7C6_RAT</t>
  </si>
  <si>
    <t>F1LNW3</t>
  </si>
  <si>
    <t>F1LNW3_RAT</t>
  </si>
  <si>
    <t>Q60587</t>
  </si>
  <si>
    <t>ECHB_RAT</t>
  </si>
  <si>
    <t>P12928</t>
  </si>
  <si>
    <t>KPYR_RAT</t>
  </si>
  <si>
    <t>G3V6S5</t>
  </si>
  <si>
    <t>G3V6S5_RAT</t>
  </si>
  <si>
    <t>rCG_62152</t>
  </si>
  <si>
    <t>P11711</t>
  </si>
  <si>
    <t>CP2A1_RAT</t>
  </si>
  <si>
    <t>Cyp2a-1</t>
  </si>
  <si>
    <t>P04905</t>
  </si>
  <si>
    <t>GSTM1_RAT</t>
  </si>
  <si>
    <t>P62630</t>
  </si>
  <si>
    <t>EF1A1_RAT</t>
  </si>
  <si>
    <t>Eef1a</t>
  </si>
  <si>
    <t>P10760</t>
  </si>
  <si>
    <t>SAHH_RAT</t>
  </si>
  <si>
    <t>O88618</t>
  </si>
  <si>
    <t>FTCD_RAT</t>
  </si>
  <si>
    <t>Formimidoyltransferase-cyclodeaminase (58 kDa microtubule-binding protein) (Formiminotransferase-cyclodeaminase) (FTCD) [Includes: Glutamate formimidoyltransferase (EC 2.1.2.5) (Glutamate formiminotransferase) (Glutamate formyltransferase) Formimidoyltetrahydrofolate cyclodeaminase (EC 4.3.1.4) (Formiminotetrahydrofolate cyclodeaminase)]</t>
  </si>
  <si>
    <t>A0A0G2JSI1</t>
  </si>
  <si>
    <t>A0A0G2JSI1_RAT</t>
  </si>
  <si>
    <t>P97524</t>
  </si>
  <si>
    <t>S27A2_RAT</t>
  </si>
  <si>
    <t>Acsvl1</t>
  </si>
  <si>
    <t>Facvl1</t>
  </si>
  <si>
    <t>Fatp2</t>
  </si>
  <si>
    <t>Vlacs</t>
  </si>
  <si>
    <t>Vlcs</t>
  </si>
  <si>
    <t>P25093</t>
  </si>
  <si>
    <t>FAAA_RAT</t>
  </si>
  <si>
    <t>P12939</t>
  </si>
  <si>
    <t>CP2DA_RAT</t>
  </si>
  <si>
    <t>Cyp2d-10</t>
  </si>
  <si>
    <t>Cyp2d5</t>
  </si>
  <si>
    <t>P16303</t>
  </si>
  <si>
    <t>CES1D_RAT</t>
  </si>
  <si>
    <t>Ces3</t>
  </si>
  <si>
    <t>Q66HF3</t>
  </si>
  <si>
    <t>Q66HF3_RAT</t>
  </si>
  <si>
    <t>ETFDH</t>
  </si>
  <si>
    <t>rCG_62537</t>
  </si>
  <si>
    <t>P63018</t>
  </si>
  <si>
    <t>HSP7C_RAT</t>
  </si>
  <si>
    <t>Hsc70</t>
  </si>
  <si>
    <t>Hsc73</t>
  </si>
  <si>
    <t>Q9ER34</t>
  </si>
  <si>
    <t>ACON_RAT</t>
  </si>
  <si>
    <t>P08683</t>
  </si>
  <si>
    <t>CP2CB_RAT</t>
  </si>
  <si>
    <t>Cyp2c</t>
  </si>
  <si>
    <t>Cyp2c-11</t>
  </si>
  <si>
    <t>Q4KLZ6</t>
  </si>
  <si>
    <t>TKFC_RAT</t>
  </si>
  <si>
    <t>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t>
  </si>
  <si>
    <t>Dak</t>
  </si>
  <si>
    <t>P04797</t>
  </si>
  <si>
    <t>G3P_RAT</t>
  </si>
  <si>
    <t>Gapd</t>
  </si>
  <si>
    <t>G3V6T7</t>
  </si>
  <si>
    <t>G3V6T7_RAT</t>
  </si>
  <si>
    <t>rCG_52359</t>
  </si>
  <si>
    <t>F1M953</t>
  </si>
  <si>
    <t>F1M953_RAT</t>
  </si>
  <si>
    <t>B1H216</t>
  </si>
  <si>
    <t>B1H216_RAT</t>
  </si>
  <si>
    <t>Hba-a2</t>
  </si>
  <si>
    <t>Hba1</t>
  </si>
  <si>
    <t>rCG_34636</t>
  </si>
  <si>
    <t>Q6P7A7</t>
  </si>
  <si>
    <t>Q6P7A7_RAT</t>
  </si>
  <si>
    <t>rCG_56194</t>
  </si>
  <si>
    <t>A0A0G2JUZ5</t>
  </si>
  <si>
    <t>A0A0G2JUZ5_RAT</t>
  </si>
  <si>
    <t>P15650</t>
  </si>
  <si>
    <t>ACADL_RAT</t>
  </si>
  <si>
    <t>F1M853</t>
  </si>
  <si>
    <t>F1M853_RAT</t>
  </si>
  <si>
    <t>P07824</t>
  </si>
  <si>
    <t>ARGI1_RAT</t>
  </si>
  <si>
    <t>Q5BJ93</t>
  </si>
  <si>
    <t>Q5BJ93_RAT</t>
  </si>
  <si>
    <t>rCG_31027</t>
  </si>
  <si>
    <t>Q920L2</t>
  </si>
  <si>
    <t>SDHA_RAT</t>
  </si>
  <si>
    <t>B6DYQ2</t>
  </si>
  <si>
    <t>B6DYQ2_RAT</t>
  </si>
  <si>
    <t>Gstm7</t>
  </si>
  <si>
    <t>rCG_28943</t>
  </si>
  <si>
    <t>P14882</t>
  </si>
  <si>
    <t>PCCA_RAT</t>
  </si>
  <si>
    <t>Q6AYW2</t>
  </si>
  <si>
    <t>Q6AYW2_RAT</t>
  </si>
  <si>
    <t>rCG_48893</t>
  </si>
  <si>
    <t>P20816</t>
  </si>
  <si>
    <t>CP4A2_RAT</t>
  </si>
  <si>
    <t>Cyp4a-2</t>
  </si>
  <si>
    <t>Cyp4a11</t>
  </si>
  <si>
    <t>P07379</t>
  </si>
  <si>
    <t>PCKGC_RAT</t>
  </si>
  <si>
    <t>Q6IMX3</t>
  </si>
  <si>
    <t>Q6IMX3_RAT</t>
  </si>
  <si>
    <t>rCG_21797</t>
  </si>
  <si>
    <t>P04636</t>
  </si>
  <si>
    <t>MDHM_RAT</t>
  </si>
  <si>
    <t>Mor1</t>
  </si>
  <si>
    <t>O35077</t>
  </si>
  <si>
    <t>GPDA_RAT</t>
  </si>
  <si>
    <t>F1LQ55</t>
  </si>
  <si>
    <t>F1LQ55_RAT</t>
  </si>
  <si>
    <t>rCG_50466</t>
  </si>
  <si>
    <t>P20673</t>
  </si>
  <si>
    <t>ARLY_RAT</t>
  </si>
  <si>
    <t>F1LML3</t>
  </si>
  <si>
    <t>F1LML3_RAT</t>
  </si>
  <si>
    <t>Q64057</t>
  </si>
  <si>
    <t>AL7A1_RAT</t>
  </si>
  <si>
    <t>Ald7a1</t>
  </si>
  <si>
    <t>P07687</t>
  </si>
  <si>
    <t>HYEP_RAT</t>
  </si>
  <si>
    <t>Eph-1</t>
  </si>
  <si>
    <t>Q5M964</t>
  </si>
  <si>
    <t>Q5M964_RAT</t>
  </si>
  <si>
    <t>Fh1</t>
  </si>
  <si>
    <t>rCG_20230</t>
  </si>
  <si>
    <t>P41562</t>
  </si>
  <si>
    <t>IDHC_RAT</t>
  </si>
  <si>
    <t>F1LM33</t>
  </si>
  <si>
    <t>F1LM33_RAT</t>
  </si>
  <si>
    <t>rCG_61623</t>
  </si>
  <si>
    <t>P32198</t>
  </si>
  <si>
    <t>CPT1A_RAT</t>
  </si>
  <si>
    <t>Cpt-1</t>
  </si>
  <si>
    <t>Cpt1</t>
  </si>
  <si>
    <t>Q5U3Z7</t>
  </si>
  <si>
    <t>Q5U3Z7_RAT</t>
  </si>
  <si>
    <t>P17764</t>
  </si>
  <si>
    <t>THIL_RAT</t>
  </si>
  <si>
    <t>D3ZAN3</t>
  </si>
  <si>
    <t>D3ZAN3_RAT</t>
  </si>
  <si>
    <t>Ganab_predicted</t>
  </si>
  <si>
    <t>rCG_48309</t>
  </si>
  <si>
    <t>P13803</t>
  </si>
  <si>
    <t>ETFA_RAT</t>
  </si>
  <si>
    <t>B0BMW2</t>
  </si>
  <si>
    <t>B0BMW2_RAT</t>
  </si>
  <si>
    <t>Hadh2</t>
  </si>
  <si>
    <t>rCG_38941</t>
  </si>
  <si>
    <t>Q09073</t>
  </si>
  <si>
    <t>ADT2_RAT</t>
  </si>
  <si>
    <t>Ant2</t>
  </si>
  <si>
    <t>P16617</t>
  </si>
  <si>
    <t>PGK1_RAT</t>
  </si>
  <si>
    <t>Pgk-1</t>
  </si>
  <si>
    <t>Q4V8I9</t>
  </si>
  <si>
    <t>Q4V8I9_RAT</t>
  </si>
  <si>
    <t>rCG_23243</t>
  </si>
  <si>
    <t>P19112</t>
  </si>
  <si>
    <t>F16P1_RAT</t>
  </si>
  <si>
    <t>Fbp</t>
  </si>
  <si>
    <t>A0A0G2K3Z9</t>
  </si>
  <si>
    <t>A0A0G2K3Z9_RAT</t>
  </si>
  <si>
    <t>R9PXU6</t>
  </si>
  <si>
    <t>R9PXU6_RAT</t>
  </si>
  <si>
    <t>P08542</t>
  </si>
  <si>
    <t>UDB17_RAT</t>
  </si>
  <si>
    <t>Ugt2b3</t>
  </si>
  <si>
    <t>Q6P6R2</t>
  </si>
  <si>
    <t>DLDH_RAT</t>
  </si>
  <si>
    <t>Q5XIM9</t>
  </si>
  <si>
    <t>TCPB_RAT</t>
  </si>
  <si>
    <t>Cctb</t>
  </si>
  <si>
    <t>P13221</t>
  </si>
  <si>
    <t>AATC_RAT</t>
  </si>
  <si>
    <t>F1M1W1</t>
  </si>
  <si>
    <t>F1M1W1_RAT</t>
  </si>
  <si>
    <t>Bucs1</t>
  </si>
  <si>
    <t>Q63150</t>
  </si>
  <si>
    <t>DPYS_RAT</t>
  </si>
  <si>
    <t>G3V6R5</t>
  </si>
  <si>
    <t>G3V6R5_RAT</t>
  </si>
  <si>
    <t>rCG_42455</t>
  </si>
  <si>
    <t>F1LPM4</t>
  </si>
  <si>
    <t>F1LPM4_RAT</t>
  </si>
  <si>
    <t>rCG_42930</t>
  </si>
  <si>
    <t>P24329</t>
  </si>
  <si>
    <t>THTR_RAT</t>
  </si>
  <si>
    <t>Q9ES38</t>
  </si>
  <si>
    <t>S27A5_RAT</t>
  </si>
  <si>
    <t>Acsb</t>
  </si>
  <si>
    <t>Fatp5</t>
  </si>
  <si>
    <t>Vlacsr</t>
  </si>
  <si>
    <t>Q64573</t>
  </si>
  <si>
    <t>EST4_RAT</t>
  </si>
  <si>
    <t>A0A0G2K9V6</t>
  </si>
  <si>
    <t>A0A0G2K9V6_RAT</t>
  </si>
  <si>
    <t>rCG_23684</t>
  </si>
  <si>
    <t>P09118</t>
  </si>
  <si>
    <t>URIC_RAT</t>
  </si>
  <si>
    <t>P85834</t>
  </si>
  <si>
    <t>EFTU_RAT</t>
  </si>
  <si>
    <t>P50399</t>
  </si>
  <si>
    <t>GDIB_RAT</t>
  </si>
  <si>
    <t>Gdi3</t>
  </si>
  <si>
    <t>G3V796</t>
  </si>
  <si>
    <t>G3V796_RAT</t>
  </si>
  <si>
    <t>rCG_28992</t>
  </si>
  <si>
    <t>D3ZXK9</t>
  </si>
  <si>
    <t>D3ZXK9_RAT</t>
  </si>
  <si>
    <t>P27867</t>
  </si>
  <si>
    <t>DHSO_RAT</t>
  </si>
  <si>
    <t>Sdh1</t>
  </si>
  <si>
    <t>F1LQZ8</t>
  </si>
  <si>
    <t>F1LQZ8_RAT</t>
  </si>
  <si>
    <t>P05182</t>
  </si>
  <si>
    <t>CP2E1_RAT</t>
  </si>
  <si>
    <t>Cyp2e</t>
  </si>
  <si>
    <t>Cyp2e-1</t>
  </si>
  <si>
    <t>P32755</t>
  </si>
  <si>
    <t>HPPD_RAT</t>
  </si>
  <si>
    <t>P05183</t>
  </si>
  <si>
    <t>CP3A2_RAT</t>
  </si>
  <si>
    <t>Cyp3a-2</t>
  </si>
  <si>
    <t>Cyp3a11</t>
  </si>
  <si>
    <t>G3V852</t>
  </si>
  <si>
    <t>G3V852_RAT</t>
  </si>
  <si>
    <t>rCG_55135</t>
  </si>
  <si>
    <t>Q63448</t>
  </si>
  <si>
    <t>ACOX3_RAT</t>
  </si>
  <si>
    <t>Prcox</t>
  </si>
  <si>
    <t>O88813</t>
  </si>
  <si>
    <t>ACSL5_RAT</t>
  </si>
  <si>
    <t>Acs5</t>
  </si>
  <si>
    <t>Facl5</t>
  </si>
  <si>
    <t>B6DYP8</t>
  </si>
  <si>
    <t>B6DYP8_RAT</t>
  </si>
  <si>
    <t>LOC102550391</t>
  </si>
  <si>
    <t>rCG_43530</t>
  </si>
  <si>
    <t>P10634</t>
  </si>
  <si>
    <t>CP2DQ_RAT</t>
  </si>
  <si>
    <t>Cyp2d-26</t>
  </si>
  <si>
    <t>Cyp2d2</t>
  </si>
  <si>
    <t>P50169</t>
  </si>
  <si>
    <t>RDH3_RAT</t>
  </si>
  <si>
    <t>P50554</t>
  </si>
  <si>
    <t>GABT_RAT</t>
  </si>
  <si>
    <t>4-aminobutyrate aminotransferase, mitochondrial (EC 2.6.1.19) ((S)-3-amino-2-methylpropionate transaminase) (EC 2.6.1.22) (GABA aminotransferase) (GABA-AT) (Gamma-amino-N-butyrate transaminase) (GABA transaminase) (GABA-T) (L-AIBAT) [Cleaved into: 4-aminobutyrate aminotransferase, brain isoform 4-aminobutyrate aminotransferase, liver isoform]</t>
  </si>
  <si>
    <t>Gabat</t>
  </si>
  <si>
    <t>Q6P136</t>
  </si>
  <si>
    <t>Q6P136_RAT</t>
  </si>
  <si>
    <t>rCG_58188</t>
  </si>
  <si>
    <t>P62944</t>
  </si>
  <si>
    <t>AP2B1_RAT</t>
  </si>
  <si>
    <t>Clapb1</t>
  </si>
  <si>
    <t>P14604</t>
  </si>
  <si>
    <t>ECHM_RAT</t>
  </si>
  <si>
    <t>P17988</t>
  </si>
  <si>
    <t>ST1A1_RAT</t>
  </si>
  <si>
    <t>St1a1</t>
  </si>
  <si>
    <t>P20059</t>
  </si>
  <si>
    <t>HEMO_RAT</t>
  </si>
  <si>
    <t>Q6TXG7</t>
  </si>
  <si>
    <t>Q6TXG7_RAT</t>
  </si>
  <si>
    <t>G3V6T1</t>
  </si>
  <si>
    <t>G3V6T1_RAT</t>
  </si>
  <si>
    <t>rCG_20221</t>
  </si>
  <si>
    <t>G3V6C4</t>
  </si>
  <si>
    <t>G3V6C4_RAT</t>
  </si>
  <si>
    <t>rCG_57003</t>
  </si>
  <si>
    <t>F1LZ34</t>
  </si>
  <si>
    <t>F1LZ34_RAT</t>
  </si>
  <si>
    <t>O35244</t>
  </si>
  <si>
    <t>PRDX6_RAT</t>
  </si>
  <si>
    <t>Aipla2</t>
  </si>
  <si>
    <t>Aop2</t>
  </si>
  <si>
    <t>Tsa</t>
  </si>
  <si>
    <t>F1LPK7</t>
  </si>
  <si>
    <t>F1LPK7_RAT</t>
  </si>
  <si>
    <t>rCG_23133</t>
  </si>
  <si>
    <t>Q6P3V8</t>
  </si>
  <si>
    <t>Q6P3V8_RAT</t>
  </si>
  <si>
    <t>rCG_33100</t>
  </si>
  <si>
    <t>P21213</t>
  </si>
  <si>
    <t>HUTH_RAT</t>
  </si>
  <si>
    <t>Huth</t>
  </si>
  <si>
    <t>A0A0G2K5J0</t>
  </si>
  <si>
    <t>A0A0G2K5J0_RAT</t>
  </si>
  <si>
    <t>Sult1c1</t>
  </si>
  <si>
    <t>rCG_53382</t>
  </si>
  <si>
    <t>Q9JLA3</t>
  </si>
  <si>
    <t>UGGG1_RAT</t>
  </si>
  <si>
    <t>Gt</t>
  </si>
  <si>
    <t>Ugcgl1</t>
  </si>
  <si>
    <t>Uggt</t>
  </si>
  <si>
    <t>Ugt1</t>
  </si>
  <si>
    <t>Ugtr</t>
  </si>
  <si>
    <t>D3ZUU8</t>
  </si>
  <si>
    <t>D3ZUU8_RAT</t>
  </si>
  <si>
    <t>RGD1565810_predicted</t>
  </si>
  <si>
    <t>rCG_36150</t>
  </si>
  <si>
    <t>A0A0H2UHP1</t>
  </si>
  <si>
    <t>A0A0H2UHP1_RAT</t>
  </si>
  <si>
    <t>F1LQS6</t>
  </si>
  <si>
    <t>F1LQS6_RAT</t>
  </si>
  <si>
    <t>rCG_61833</t>
  </si>
  <si>
    <t>D3ZFJ6</t>
  </si>
  <si>
    <t>D3ZFJ6_RAT</t>
  </si>
  <si>
    <t>Lactb_predicted</t>
  </si>
  <si>
    <t>rCG_56678</t>
  </si>
  <si>
    <t>P14141</t>
  </si>
  <si>
    <t>CAH3_RAT</t>
  </si>
  <si>
    <t>P18886</t>
  </si>
  <si>
    <t>CPT2_RAT</t>
  </si>
  <si>
    <t>Cpt-2</t>
  </si>
  <si>
    <t>D3ZT90</t>
  </si>
  <si>
    <t>D3ZT90_RAT</t>
  </si>
  <si>
    <t>Gcdh_predicted</t>
  </si>
  <si>
    <t>rCG_51052</t>
  </si>
  <si>
    <t>F7EV94</t>
  </si>
  <si>
    <t>F7EV94_RAT</t>
  </si>
  <si>
    <t>P25235</t>
  </si>
  <si>
    <t>RPN2_RAT</t>
  </si>
  <si>
    <t>Q66HF1</t>
  </si>
  <si>
    <t>NDUS1_RAT</t>
  </si>
  <si>
    <t>D4ACE9</t>
  </si>
  <si>
    <t>D4ACE9_RAT</t>
  </si>
  <si>
    <t>Q58FK9</t>
  </si>
  <si>
    <t>KAT3_RAT</t>
  </si>
  <si>
    <t>Kat3</t>
  </si>
  <si>
    <t>Q5XI78</t>
  </si>
  <si>
    <t>ODO1_RAT</t>
  </si>
  <si>
    <t>Ogdhl</t>
  </si>
  <si>
    <t>Q68FZ8</t>
  </si>
  <si>
    <t>Q68FZ8_RAT</t>
  </si>
  <si>
    <t>rCG_25130</t>
  </si>
  <si>
    <t>Q6P6V0</t>
  </si>
  <si>
    <t>G6PI_RAT</t>
  </si>
  <si>
    <t>P52847</t>
  </si>
  <si>
    <t>ST1B1_RAT</t>
  </si>
  <si>
    <t>St1b1</t>
  </si>
  <si>
    <t>Q9JKB7</t>
  </si>
  <si>
    <t>Q9JKB7_RAT</t>
  </si>
  <si>
    <t>rCG_47258</t>
  </si>
  <si>
    <t>Q497B0</t>
  </si>
  <si>
    <t>NIT2_RAT</t>
  </si>
  <si>
    <t>G3V9W6</t>
  </si>
  <si>
    <t>G3V9W6_RAT</t>
  </si>
  <si>
    <t>rCG_33224</t>
  </si>
  <si>
    <t>P06685</t>
  </si>
  <si>
    <t>AT1A1_RAT</t>
  </si>
  <si>
    <t>A0A0G2K7K2</t>
  </si>
  <si>
    <t>A0A0G2K7K2_RAT</t>
  </si>
  <si>
    <t>Pdcd8</t>
  </si>
  <si>
    <t>rCG_53222</t>
  </si>
  <si>
    <t>Q5U300</t>
  </si>
  <si>
    <t>UBA1_RAT</t>
  </si>
  <si>
    <t>Ube1</t>
  </si>
  <si>
    <t>Q03248</t>
  </si>
  <si>
    <t>BUP1_RAT</t>
  </si>
  <si>
    <t>Bup1</t>
  </si>
  <si>
    <t>B0BNF9</t>
  </si>
  <si>
    <t>B0BNF9_RAT</t>
  </si>
  <si>
    <t>Hao1_mapped</t>
  </si>
  <si>
    <t>rCG_26596</t>
  </si>
  <si>
    <t>G3V734</t>
  </si>
  <si>
    <t>G3V734_RAT</t>
  </si>
  <si>
    <t>rCG_55055</t>
  </si>
  <si>
    <t>P23457</t>
  </si>
  <si>
    <t>DIDH_RAT</t>
  </si>
  <si>
    <t>P32551</t>
  </si>
  <si>
    <t>QCR2_RAT</t>
  </si>
  <si>
    <t>P56574</t>
  </si>
  <si>
    <t>IDHP_RAT</t>
  </si>
  <si>
    <t>A0A0G2JSH2</t>
  </si>
  <si>
    <t>A0A0G2JSH2_RAT</t>
  </si>
  <si>
    <t>rCG_52869</t>
  </si>
  <si>
    <t>Q9EPH8</t>
  </si>
  <si>
    <t>PABP1_RAT</t>
  </si>
  <si>
    <t>Pabp1</t>
  </si>
  <si>
    <t>P19511</t>
  </si>
  <si>
    <t>AT5F1_RAT</t>
  </si>
  <si>
    <t>Atp5f</t>
  </si>
  <si>
    <t>P63245</t>
  </si>
  <si>
    <t>GBLP_RAT</t>
  </si>
  <si>
    <t>Q68FU3</t>
  </si>
  <si>
    <t>ETFB_RAT</t>
  </si>
  <si>
    <t>Q64602</t>
  </si>
  <si>
    <t>AADAT_RAT</t>
  </si>
  <si>
    <t>Kat2</t>
  </si>
  <si>
    <t>P27364</t>
  </si>
  <si>
    <t>3BHS5_RAT</t>
  </si>
  <si>
    <t>Hsd3b</t>
  </si>
  <si>
    <t>D4ACB8</t>
  </si>
  <si>
    <t>D4ACB8_RAT</t>
  </si>
  <si>
    <t>Cct8_predicted</t>
  </si>
  <si>
    <t>rCG_58706</t>
  </si>
  <si>
    <t>B3DMA2</t>
  </si>
  <si>
    <t>ACD11_RAT</t>
  </si>
  <si>
    <t>Q68FY0</t>
  </si>
  <si>
    <t>QCR1_RAT</t>
  </si>
  <si>
    <t>Q6P9V7</t>
  </si>
  <si>
    <t>Q6P9V7_RAT</t>
  </si>
  <si>
    <t>rCG_23530</t>
  </si>
  <si>
    <t>A4PB92</t>
  </si>
  <si>
    <t>A4PB92_RAT</t>
  </si>
  <si>
    <t>GATF-B</t>
  </si>
  <si>
    <t>P04041</t>
  </si>
  <si>
    <t>GPX1_RAT</t>
  </si>
  <si>
    <t>F1M7X5</t>
  </si>
  <si>
    <t>F1M7X5_RAT</t>
  </si>
  <si>
    <t>G3V8L3</t>
  </si>
  <si>
    <t>G3V8L3_RAT</t>
  </si>
  <si>
    <t>rCG_62695</t>
  </si>
  <si>
    <t>P18418</t>
  </si>
  <si>
    <t>CALR_RAT</t>
  </si>
  <si>
    <t>F1LPV8</t>
  </si>
  <si>
    <t>F1LPV8_RAT</t>
  </si>
  <si>
    <t>D3ZCI0</t>
  </si>
  <si>
    <t>D3ZCI0_RAT</t>
  </si>
  <si>
    <t>P62909</t>
  </si>
  <si>
    <t>RS3_RAT</t>
  </si>
  <si>
    <t>A0A0G2JSQ2</t>
  </si>
  <si>
    <t>A0A0G2JSQ2_RAT</t>
  </si>
  <si>
    <t>rCG_51926</t>
  </si>
  <si>
    <t>P82995</t>
  </si>
  <si>
    <t>HS90A_RAT</t>
  </si>
  <si>
    <t>Hsp86</t>
  </si>
  <si>
    <t>Hspca</t>
  </si>
  <si>
    <t>F1LM47</t>
  </si>
  <si>
    <t>F1LM47_RAT</t>
  </si>
  <si>
    <t>P85968</t>
  </si>
  <si>
    <t>6PGD_RAT</t>
  </si>
  <si>
    <t>Q9WVK7</t>
  </si>
  <si>
    <t>HCDH_RAT</t>
  </si>
  <si>
    <t>Had</t>
  </si>
  <si>
    <t>Hadhsc</t>
  </si>
  <si>
    <t>Schad</t>
  </si>
  <si>
    <t>Q8CHM7</t>
  </si>
  <si>
    <t>HACL1_RAT</t>
  </si>
  <si>
    <t>2hpcl</t>
  </si>
  <si>
    <t>Hpcl2</t>
  </si>
  <si>
    <t>Phyh2</t>
  </si>
  <si>
    <t>P41034</t>
  </si>
  <si>
    <t>TTPA_RAT</t>
  </si>
  <si>
    <t>P36511</t>
  </si>
  <si>
    <t>UDB15_RAT</t>
  </si>
  <si>
    <t>Ugt2b12</t>
  </si>
  <si>
    <t>Ugt2b36</t>
  </si>
  <si>
    <t>Ugt2b4</t>
  </si>
  <si>
    <t>Q07071</t>
  </si>
  <si>
    <t>GCKR_RAT</t>
  </si>
  <si>
    <t>Q6AYT9</t>
  </si>
  <si>
    <t>ACSM5_RAT</t>
  </si>
  <si>
    <t>Macs3</t>
  </si>
  <si>
    <t>F1LM05</t>
  </si>
  <si>
    <t>F1LM05_RAT</t>
  </si>
  <si>
    <t>Q03336</t>
  </si>
  <si>
    <t>RGN_RAT</t>
  </si>
  <si>
    <t>Smp30</t>
  </si>
  <si>
    <t>P21775</t>
  </si>
  <si>
    <t>THIKA_RAT</t>
  </si>
  <si>
    <t>Q5XHZ0</t>
  </si>
  <si>
    <t>TRAP1_RAT</t>
  </si>
  <si>
    <t>Hsp75</t>
  </si>
  <si>
    <t>P12007</t>
  </si>
  <si>
    <t>IVD_RAT</t>
  </si>
  <si>
    <t>Q641Y0</t>
  </si>
  <si>
    <t>OST48_RAT</t>
  </si>
  <si>
    <t>P20070</t>
  </si>
  <si>
    <t>NB5R3_RAT</t>
  </si>
  <si>
    <t>NADH-cytochrome b5 reductase 3 (B5R) (Cytochrome b5 reductase) (EC 1.6.2.2) (Diaphorase-1) [Cleaved into: NADH-cytochrome b5 reductase 3 membrane-bound form NADH-cytochrome b5 reductase 3 soluble form]</t>
  </si>
  <si>
    <t>Dia1</t>
  </si>
  <si>
    <t>F1LST1</t>
  </si>
  <si>
    <t>F1LST1_RAT</t>
  </si>
  <si>
    <t>rCG_25006</t>
  </si>
  <si>
    <t>A0A0G2K549</t>
  </si>
  <si>
    <t>A0A0G2K549_RAT</t>
  </si>
  <si>
    <t>P22789</t>
  </si>
  <si>
    <t>ST2A2_RAT</t>
  </si>
  <si>
    <t>Smp2a</t>
  </si>
  <si>
    <t>A0A0G2JSI0</t>
  </si>
  <si>
    <t>A0A0G2JSI0_RAT</t>
  </si>
  <si>
    <t>rCG_46192</t>
  </si>
  <si>
    <t>A0A0H2UHX3</t>
  </si>
  <si>
    <t>A0A0H2UHX3_RAT</t>
  </si>
  <si>
    <t>D4A7D7</t>
  </si>
  <si>
    <t>D4A7D7_RAT</t>
  </si>
  <si>
    <t>H6pd_predicted</t>
  </si>
  <si>
    <t>rCG_31254</t>
  </si>
  <si>
    <t>Q9Z2L0</t>
  </si>
  <si>
    <t>VDAC1_RAT</t>
  </si>
  <si>
    <t>Q5XIH7</t>
  </si>
  <si>
    <t>PHB2_RAT</t>
  </si>
  <si>
    <t>Bcap37</t>
  </si>
  <si>
    <t>Q641Y2</t>
  </si>
  <si>
    <t>NDUS2_RAT</t>
  </si>
  <si>
    <t>A0A0G2JVG4</t>
  </si>
  <si>
    <t>A0A0G2JVG4_RAT</t>
  </si>
  <si>
    <t>A0A0G2JSV5</t>
  </si>
  <si>
    <t>A0A0G2JSV5_RAT</t>
  </si>
  <si>
    <t>P06214</t>
  </si>
  <si>
    <t>HEM2_RAT</t>
  </si>
  <si>
    <t>Q5PPL3</t>
  </si>
  <si>
    <t>NSDHL_RAT</t>
  </si>
  <si>
    <t>Q6IMX8</t>
  </si>
  <si>
    <t>Q6IMX8_RAT</t>
  </si>
  <si>
    <t>Mte1</t>
  </si>
  <si>
    <t>rCG_20653</t>
  </si>
  <si>
    <t>P70473</t>
  </si>
  <si>
    <t>AMACR_RAT</t>
  </si>
  <si>
    <t>A0A0G2K0X9</t>
  </si>
  <si>
    <t>A0A0G2K0X9_RAT</t>
  </si>
  <si>
    <t>A0A0G2JZ73</t>
  </si>
  <si>
    <t>A0A0G2JZ73_RAT</t>
  </si>
  <si>
    <t>E9PT65</t>
  </si>
  <si>
    <t>E9PT65_RAT</t>
  </si>
  <si>
    <t>Q3MIF4</t>
  </si>
  <si>
    <t>XYLB_RAT</t>
  </si>
  <si>
    <t>A0A0G2K6X9</t>
  </si>
  <si>
    <t>A0A0G2K6X9_RAT</t>
  </si>
  <si>
    <t>Q5XIT9</t>
  </si>
  <si>
    <t>MCCB_RAT</t>
  </si>
  <si>
    <t>Q68FR6</t>
  </si>
  <si>
    <t>EF1G_RAT</t>
  </si>
  <si>
    <t>Q68G41</t>
  </si>
  <si>
    <t>Q68G41_RAT</t>
  </si>
  <si>
    <t>Dci</t>
  </si>
  <si>
    <t>rCG_33892</t>
  </si>
  <si>
    <t>P62260</t>
  </si>
  <si>
    <t>1433E_RAT</t>
  </si>
  <si>
    <t>Q3B8N9</t>
  </si>
  <si>
    <t>Q3B8N9_RAT</t>
  </si>
  <si>
    <t>Q6S399</t>
  </si>
  <si>
    <t>Q6S399_RAT</t>
  </si>
  <si>
    <t>A0A0F7RQJ6</t>
  </si>
  <si>
    <t>A0A0F7RQJ6_RAT</t>
  </si>
  <si>
    <t>rCG_60846</t>
  </si>
  <si>
    <t>P14480</t>
  </si>
  <si>
    <t>FIBB_RAT</t>
  </si>
  <si>
    <t>Fibrinogen beta chain (Liver regeneration-related protein LRRG036/LRRG043/LRRG189) [Cleaved into: Fibrinopeptide B Fibrinogen beta chain]</t>
  </si>
  <si>
    <t>Ab1-181</t>
  </si>
  <si>
    <t>Ab1-216</t>
  </si>
  <si>
    <t>Ac1-581</t>
  </si>
  <si>
    <t>Q6AYS8</t>
  </si>
  <si>
    <t>DHB11_RAT</t>
  </si>
  <si>
    <t>Dhrs8</t>
  </si>
  <si>
    <t>G3V6C2</t>
  </si>
  <si>
    <t>G3V6C2_RAT</t>
  </si>
  <si>
    <t>rCG_52860</t>
  </si>
  <si>
    <t>F1LNF1</t>
  </si>
  <si>
    <t>F1LNF1_RAT</t>
  </si>
  <si>
    <t>Q64550</t>
  </si>
  <si>
    <t>UD11_RAT</t>
  </si>
  <si>
    <t>Q6P3V9</t>
  </si>
  <si>
    <t>Q6P3V9_RAT</t>
  </si>
  <si>
    <t>rCG_58071</t>
  </si>
  <si>
    <t>P11348</t>
  </si>
  <si>
    <t>DHPR_RAT</t>
  </si>
  <si>
    <t>Dhpr</t>
  </si>
  <si>
    <t>O88867</t>
  </si>
  <si>
    <t>KMO_RAT</t>
  </si>
  <si>
    <t>P67779</t>
  </si>
  <si>
    <t>PHB_RAT</t>
  </si>
  <si>
    <t>P13107</t>
  </si>
  <si>
    <t>CP2B3_RAT</t>
  </si>
  <si>
    <t>Cyp2b-3</t>
  </si>
  <si>
    <t>F7EPH4</t>
  </si>
  <si>
    <t>F7EPH4_RAT</t>
  </si>
  <si>
    <t>Sar1a</t>
  </si>
  <si>
    <t>Q68G40</t>
  </si>
  <si>
    <t>Q68G40_RAT</t>
  </si>
  <si>
    <t>rCG_57796</t>
  </si>
  <si>
    <t>P02692</t>
  </si>
  <si>
    <t>FABPL_RAT</t>
  </si>
  <si>
    <t>A0A0G2JSZ5</t>
  </si>
  <si>
    <t>A0A0G2JSZ5_RAT</t>
  </si>
  <si>
    <t>rCG_62282</t>
  </si>
  <si>
    <t>F1M3D3</t>
  </si>
  <si>
    <t>F1M3D3_RAT</t>
  </si>
  <si>
    <t>Q9WVJ6</t>
  </si>
  <si>
    <t>Q9WVJ6_RAT</t>
  </si>
  <si>
    <t>TgaseII</t>
  </si>
  <si>
    <t>rCG_32083</t>
  </si>
  <si>
    <t>Q6TXE9</t>
  </si>
  <si>
    <t>Q6TXE9_RAT</t>
  </si>
  <si>
    <t>M0RDH0</t>
  </si>
  <si>
    <t>M0RDH0_RAT</t>
  </si>
  <si>
    <t>P05178</t>
  </si>
  <si>
    <t>CP2C6_RAT</t>
  </si>
  <si>
    <t>Cyp2c-6</t>
  </si>
  <si>
    <t>R9PY08</t>
  </si>
  <si>
    <t>R9PY08_RAT</t>
  </si>
  <si>
    <t>D3ZFC6</t>
  </si>
  <si>
    <t>D3ZFC6_RAT</t>
  </si>
  <si>
    <t>P19945</t>
  </si>
  <si>
    <t>RLA0_RAT</t>
  </si>
  <si>
    <t>Arbp</t>
  </si>
  <si>
    <t>Q68G31</t>
  </si>
  <si>
    <t>PBLD_RAT</t>
  </si>
  <si>
    <t>Mawbp</t>
  </si>
  <si>
    <t>A0A096MKG5</t>
  </si>
  <si>
    <t>A0A096MKG5_RAT</t>
  </si>
  <si>
    <t>Q64611</t>
  </si>
  <si>
    <t>CSAD_RAT</t>
  </si>
  <si>
    <t>Csd</t>
  </si>
  <si>
    <t>P00388</t>
  </si>
  <si>
    <t>NCPR_RAT</t>
  </si>
  <si>
    <t>A0A0G2JZY6</t>
  </si>
  <si>
    <t>A0A0G2JZY6_RAT</t>
  </si>
  <si>
    <t>F1LZJ4</t>
  </si>
  <si>
    <t>F1LZJ4_RAT</t>
  </si>
  <si>
    <t>RGD1561416</t>
  </si>
  <si>
    <t>A0A0H2UHE1</t>
  </si>
  <si>
    <t>A0A0H2UHE1_RAT</t>
  </si>
  <si>
    <t>rCG_56364</t>
  </si>
  <si>
    <t>Q5BK63</t>
  </si>
  <si>
    <t>NDUA9_RAT</t>
  </si>
  <si>
    <t>P22734</t>
  </si>
  <si>
    <t>COMT_RAT</t>
  </si>
  <si>
    <t>P31044</t>
  </si>
  <si>
    <t>PEBP1_RAT</t>
  </si>
  <si>
    <t>Pbp</t>
  </si>
  <si>
    <t>Pebp</t>
  </si>
  <si>
    <t>Q62651</t>
  </si>
  <si>
    <t>ECH1_RAT</t>
  </si>
  <si>
    <t>P97521</t>
  </si>
  <si>
    <t>MCAT_RAT</t>
  </si>
  <si>
    <t>Cact</t>
  </si>
  <si>
    <t>A0A0G2K719</t>
  </si>
  <si>
    <t>A0A0G2K719_RAT</t>
  </si>
  <si>
    <t>Q924S5</t>
  </si>
  <si>
    <t>LONM_RAT</t>
  </si>
  <si>
    <t>Lon</t>
  </si>
  <si>
    <t>Prss15</t>
  </si>
  <si>
    <t>P51635</t>
  </si>
  <si>
    <t>AK1A1_RAT</t>
  </si>
  <si>
    <t>Alr</t>
  </si>
  <si>
    <t>Q5I0M4</t>
  </si>
  <si>
    <t>Q5I0M4_RAT</t>
  </si>
  <si>
    <t>LOC364773</t>
  </si>
  <si>
    <t>rCG_62949</t>
  </si>
  <si>
    <t>A0A0G2K950</t>
  </si>
  <si>
    <t>A0A0G2K950_RAT</t>
  </si>
  <si>
    <t>P29266</t>
  </si>
  <si>
    <t>3HIDH_RAT</t>
  </si>
  <si>
    <t>P16232</t>
  </si>
  <si>
    <t>DHI1_RAT</t>
  </si>
  <si>
    <t>Hsd11</t>
  </si>
  <si>
    <t>P38983</t>
  </si>
  <si>
    <t>RSSA_RAT</t>
  </si>
  <si>
    <t>Lamr1</t>
  </si>
  <si>
    <t>P25113</t>
  </si>
  <si>
    <t>PGAM1_RAT</t>
  </si>
  <si>
    <t>Q03626</t>
  </si>
  <si>
    <t>MUG1_RAT</t>
  </si>
  <si>
    <t>P48500</t>
  </si>
  <si>
    <t>TPIS_RAT</t>
  </si>
  <si>
    <t>O55215</t>
  </si>
  <si>
    <t>O55215_RAT</t>
  </si>
  <si>
    <t>LOC100360710</t>
  </si>
  <si>
    <t>Rps2</t>
  </si>
  <si>
    <t>Q6IRK9</t>
  </si>
  <si>
    <t>CBPQ_RAT</t>
  </si>
  <si>
    <t>Pgcp</t>
  </si>
  <si>
    <t>B2GV15</t>
  </si>
  <si>
    <t>B2GV15_RAT</t>
  </si>
  <si>
    <t>rCG_28617</t>
  </si>
  <si>
    <t>D3ZWM5</t>
  </si>
  <si>
    <t>D3ZWM5_RAT</t>
  </si>
  <si>
    <t>rCG_23124</t>
  </si>
  <si>
    <t>A0A0G2K8S6</t>
  </si>
  <si>
    <t>A0A0G2K8S6_RAT</t>
  </si>
  <si>
    <t>Gcs1</t>
  </si>
  <si>
    <t>rCG_56387</t>
  </si>
  <si>
    <t>P19804</t>
  </si>
  <si>
    <t>NDKB_RAT</t>
  </si>
  <si>
    <t>G3V7K3</t>
  </si>
  <si>
    <t>G3V7K3_RAT</t>
  </si>
  <si>
    <t>rCG_41456</t>
  </si>
  <si>
    <t>P04639</t>
  </si>
  <si>
    <t>APOA1_RAT</t>
  </si>
  <si>
    <t>G3V741</t>
  </si>
  <si>
    <t>G3V741_RAT</t>
  </si>
  <si>
    <t>Phosphate carrier protein, mitochondrial (Solute carrier family 25 (Mitochondrial carrier adenine nucleotide translocator), member 3, isoform CRA_c)</t>
  </si>
  <si>
    <t>rCG_49152</t>
  </si>
  <si>
    <t>D4A8D5</t>
  </si>
  <si>
    <t>D4A8D5_RAT</t>
  </si>
  <si>
    <t>Flnb_predicted</t>
  </si>
  <si>
    <t>rCG_42230</t>
  </si>
  <si>
    <t>B0BN46</t>
  </si>
  <si>
    <t>B0BN46_RAT</t>
  </si>
  <si>
    <t>rCG_54768</t>
  </si>
  <si>
    <t>B2RYT7</t>
  </si>
  <si>
    <t>B2RYT7_RAT</t>
  </si>
  <si>
    <t>rCG_55172</t>
  </si>
  <si>
    <t>P31000</t>
  </si>
  <si>
    <t>VIME_RAT</t>
  </si>
  <si>
    <t>A0A0H2UHM3</t>
  </si>
  <si>
    <t>A0A0H2UHM3_RAT</t>
  </si>
  <si>
    <t>A0A0G2K9H8</t>
  </si>
  <si>
    <t>A0A0G2K9H8_RAT</t>
  </si>
  <si>
    <t>Fkbp11</t>
  </si>
  <si>
    <t>D3ZKG1</t>
  </si>
  <si>
    <t>D3ZKG1_RAT</t>
  </si>
  <si>
    <t>LOC100361295</t>
  </si>
  <si>
    <t>B1WC61</t>
  </si>
  <si>
    <t>B1WC61_RAT</t>
  </si>
  <si>
    <t>P35565</t>
  </si>
  <si>
    <t>CALX_RAT</t>
  </si>
  <si>
    <t>Q06647</t>
  </si>
  <si>
    <t>ATPO_RAT</t>
  </si>
  <si>
    <t>G3V6H5</t>
  </si>
  <si>
    <t>G3V6H5_RAT</t>
  </si>
  <si>
    <t>Mitochondrial 2-oxoglutarate/malate carrier protein (Solute carrier family 25 (Mitochondrial carrier oxoglutarate carrier), member 11, isoform CRA_b)</t>
  </si>
  <si>
    <t>rCG_32730</t>
  </si>
  <si>
    <t>P28492</t>
  </si>
  <si>
    <t>GLSL_RAT</t>
  </si>
  <si>
    <t>Ga</t>
  </si>
  <si>
    <t>A0A0G2K6G2</t>
  </si>
  <si>
    <t>A0A0G2K6G2_RAT</t>
  </si>
  <si>
    <t>rCG_37450</t>
  </si>
  <si>
    <t>A0A0G2K151</t>
  </si>
  <si>
    <t>A0A0G2K151_RAT</t>
  </si>
  <si>
    <t>P09606</t>
  </si>
  <si>
    <t>GLNA_RAT</t>
  </si>
  <si>
    <t>Glns</t>
  </si>
  <si>
    <t>Q4QQW3</t>
  </si>
  <si>
    <t>HOT_RAT</t>
  </si>
  <si>
    <t>P97532</t>
  </si>
  <si>
    <t>THTM_RAT</t>
  </si>
  <si>
    <t>Q5XIC0</t>
  </si>
  <si>
    <t>ECI2_RAT</t>
  </si>
  <si>
    <t>Peci</t>
  </si>
  <si>
    <t>G3V728</t>
  </si>
  <si>
    <t>G3V728_RAT</t>
  </si>
  <si>
    <t>rCG_35740</t>
  </si>
  <si>
    <t>B6DYQ0</t>
  </si>
  <si>
    <t>B6DYQ0_RAT</t>
  </si>
  <si>
    <t>rCG_27898</t>
  </si>
  <si>
    <t>Q68FP2</t>
  </si>
  <si>
    <t>PON3_RAT</t>
  </si>
  <si>
    <t>P00502</t>
  </si>
  <si>
    <t>GSTA1_RAT</t>
  </si>
  <si>
    <t>A0A0G2K7T2</t>
  </si>
  <si>
    <t>A0A0G2K7T2_RAT</t>
  </si>
  <si>
    <t>rCG_55118</t>
  </si>
  <si>
    <t>O08557</t>
  </si>
  <si>
    <t>DDAH1_RAT</t>
  </si>
  <si>
    <t>Ddah</t>
  </si>
  <si>
    <t>D3ZWT8</t>
  </si>
  <si>
    <t>D3ZWT8_RAT</t>
  </si>
  <si>
    <t>rCG_33654</t>
  </si>
  <si>
    <t>P04799</t>
  </si>
  <si>
    <t>CP1A2_RAT</t>
  </si>
  <si>
    <t>Cyp1a-2</t>
  </si>
  <si>
    <t>P20760</t>
  </si>
  <si>
    <t>IGG2A_RAT</t>
  </si>
  <si>
    <t>B6DYQ9</t>
  </si>
  <si>
    <t>B6DYQ9_RAT</t>
  </si>
  <si>
    <t>rCG_60678</t>
  </si>
  <si>
    <t>P11497</t>
  </si>
  <si>
    <t>ACACA_RAT</t>
  </si>
  <si>
    <t>Acac</t>
  </si>
  <si>
    <t>P97519</t>
  </si>
  <si>
    <t>HMGCL_RAT</t>
  </si>
  <si>
    <t>P28480</t>
  </si>
  <si>
    <t>TCPA_RAT</t>
  </si>
  <si>
    <t>Cct1</t>
  </si>
  <si>
    <t>Ccta</t>
  </si>
  <si>
    <t>Q6P502</t>
  </si>
  <si>
    <t>TCPG_RAT</t>
  </si>
  <si>
    <t>P10867</t>
  </si>
  <si>
    <t>GGLO_RAT</t>
  </si>
  <si>
    <t>Q0VGK3</t>
  </si>
  <si>
    <t>GLCTK_RAT</t>
  </si>
  <si>
    <t>A0A0H2UHN7</t>
  </si>
  <si>
    <t>A0A0H2UHN7_RAT</t>
  </si>
  <si>
    <t>rCG_24013</t>
  </si>
  <si>
    <t>Q5EBD0</t>
  </si>
  <si>
    <t>Q5EBD0_RAT</t>
  </si>
  <si>
    <t>rCG_35791</t>
  </si>
  <si>
    <t>Q6AYS7</t>
  </si>
  <si>
    <t>ACY1A_RAT</t>
  </si>
  <si>
    <t>Acy1</t>
  </si>
  <si>
    <t>Q63965</t>
  </si>
  <si>
    <t>SFXN1_RAT</t>
  </si>
  <si>
    <t>P46413</t>
  </si>
  <si>
    <t>GSHB_RAT</t>
  </si>
  <si>
    <t>P21913</t>
  </si>
  <si>
    <t>SDHB_RAT</t>
  </si>
  <si>
    <t>B2RYW9</t>
  </si>
  <si>
    <t>FAHD2_RAT</t>
  </si>
  <si>
    <t>Fahd2a</t>
  </si>
  <si>
    <t>Q6IMY8</t>
  </si>
  <si>
    <t>Q6IMY8_RAT</t>
  </si>
  <si>
    <t>Hnrpu</t>
  </si>
  <si>
    <t>rCG_20317</t>
  </si>
  <si>
    <t>F1M6Z1</t>
  </si>
  <si>
    <t>F1M6Z1_RAT</t>
  </si>
  <si>
    <t>A0A0G2JSS8</t>
  </si>
  <si>
    <t>A0A0G2JSS8_RAT</t>
  </si>
  <si>
    <t>rCG_48568</t>
  </si>
  <si>
    <t>P07895</t>
  </si>
  <si>
    <t>SODM_RAT</t>
  </si>
  <si>
    <t>D4A2K1</t>
  </si>
  <si>
    <t>D4A2K1_RAT</t>
  </si>
  <si>
    <t>RGD1310475_predicted</t>
  </si>
  <si>
    <t>rCG_57749</t>
  </si>
  <si>
    <t>P80067</t>
  </si>
  <si>
    <t>CATC_RAT</t>
  </si>
  <si>
    <t>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t>
  </si>
  <si>
    <t>Q02874</t>
  </si>
  <si>
    <t>H2AY_RAT</t>
  </si>
  <si>
    <t>D3ZUX1</t>
  </si>
  <si>
    <t>D3ZUX1_RAT</t>
  </si>
  <si>
    <t>Agphd1</t>
  </si>
  <si>
    <t>RGD1308677_predicted</t>
  </si>
  <si>
    <t>rCG_57852</t>
  </si>
  <si>
    <t>A0A0G2JSV0</t>
  </si>
  <si>
    <t>A0A0G2JSV0_RAT</t>
  </si>
  <si>
    <t>rCG_61241</t>
  </si>
  <si>
    <t>Q6AYQ8</t>
  </si>
  <si>
    <t>FAHD1_RAT</t>
  </si>
  <si>
    <t>B0BNE5</t>
  </si>
  <si>
    <t>ESTD_RAT</t>
  </si>
  <si>
    <t>F2Z3Q8</t>
  </si>
  <si>
    <t>F2Z3Q8_RAT</t>
  </si>
  <si>
    <t>Q5BJQ0</t>
  </si>
  <si>
    <t>ADCK3_RAT</t>
  </si>
  <si>
    <t>Cabc1</t>
  </si>
  <si>
    <t>A0A0G2K713</t>
  </si>
  <si>
    <t>A0A0G2K713_RAT</t>
  </si>
  <si>
    <t>P21531</t>
  </si>
  <si>
    <t>RL3_RAT</t>
  </si>
  <si>
    <t>Q66HH8</t>
  </si>
  <si>
    <t>Q66HH8_RAT</t>
  </si>
  <si>
    <t>rCG_41316</t>
  </si>
  <si>
    <t>Q4FZT9</t>
  </si>
  <si>
    <t>PSMD2_RAT</t>
  </si>
  <si>
    <t>Q68FR9</t>
  </si>
  <si>
    <t>EF1D_RAT</t>
  </si>
  <si>
    <t>A0A0G2JSG6</t>
  </si>
  <si>
    <t>A0A0G2JSG6_RAT</t>
  </si>
  <si>
    <t>rCG_31186</t>
  </si>
  <si>
    <t>Q8CG45</t>
  </si>
  <si>
    <t>ARK72_RAT</t>
  </si>
  <si>
    <t>Afar2</t>
  </si>
  <si>
    <t>Aiar</t>
  </si>
  <si>
    <t>Q7TPB1</t>
  </si>
  <si>
    <t>TCPD_RAT</t>
  </si>
  <si>
    <t>D3ZN65</t>
  </si>
  <si>
    <t>D3ZN65_RAT</t>
  </si>
  <si>
    <t>rCG_62047</t>
  </si>
  <si>
    <t>D4A830</t>
  </si>
  <si>
    <t>D4A830_RAT</t>
  </si>
  <si>
    <t>P32089</t>
  </si>
  <si>
    <t>TXTP_RAT</t>
  </si>
  <si>
    <t>Slc20a3</t>
  </si>
  <si>
    <t>O88989</t>
  </si>
  <si>
    <t>MDHC_RAT</t>
  </si>
  <si>
    <t>Mdh</t>
  </si>
  <si>
    <t>A0A0G2K6H2</t>
  </si>
  <si>
    <t>A0A0G2K6H2_RAT</t>
  </si>
  <si>
    <t>rCG_20683</t>
  </si>
  <si>
    <t>Q5M875</t>
  </si>
  <si>
    <t>DHB13_RAT</t>
  </si>
  <si>
    <t>Scdr9</t>
  </si>
  <si>
    <t>B5DF65</t>
  </si>
  <si>
    <t>B5DF65_RAT</t>
  </si>
  <si>
    <t>Blvrb_predicted</t>
  </si>
  <si>
    <t>LOC681468</t>
  </si>
  <si>
    <t>rCG_53861</t>
  </si>
  <si>
    <t>P13601</t>
  </si>
  <si>
    <t>AL1A7_RAT</t>
  </si>
  <si>
    <t>Aldh-pb</t>
  </si>
  <si>
    <t>Aldh1</t>
  </si>
  <si>
    <t>Aldh1a4</t>
  </si>
  <si>
    <t>P10111</t>
  </si>
  <si>
    <t>PPIA_RAT</t>
  </si>
  <si>
    <t>B1H250</t>
  </si>
  <si>
    <t>B1H250_RAT</t>
  </si>
  <si>
    <t>RGD1564894</t>
  </si>
  <si>
    <t>Q0D2L3</t>
  </si>
  <si>
    <t>SPEB_RAT</t>
  </si>
  <si>
    <t>F1LPV0</t>
  </si>
  <si>
    <t>F1LPV0_RAT</t>
  </si>
  <si>
    <t>rCG_46601</t>
  </si>
  <si>
    <t>P10888</t>
  </si>
  <si>
    <t>COX41_RAT</t>
  </si>
  <si>
    <t>Cox4</t>
  </si>
  <si>
    <t>Cox4a</t>
  </si>
  <si>
    <t>F1LP30</t>
  </si>
  <si>
    <t>F1LP30_RAT</t>
  </si>
  <si>
    <t>P18484</t>
  </si>
  <si>
    <t>AP2A2_RAT</t>
  </si>
  <si>
    <t>Adtab</t>
  </si>
  <si>
    <t>G3V6I4</t>
  </si>
  <si>
    <t>G3V6I4_RAT</t>
  </si>
  <si>
    <t>rCG_20363</t>
  </si>
  <si>
    <t>Q5XIH3</t>
  </si>
  <si>
    <t>Q5XIH3_RAT</t>
  </si>
  <si>
    <t>rCG_47623</t>
  </si>
  <si>
    <t>Q9WUS0</t>
  </si>
  <si>
    <t>KAD4_RAT</t>
  </si>
  <si>
    <t>Ak3l1</t>
  </si>
  <si>
    <t>A0A0G2K459</t>
  </si>
  <si>
    <t>A0A0G2K459_RAT</t>
  </si>
  <si>
    <t>Q6P2A5</t>
  </si>
  <si>
    <t>Q6P2A5_RAT</t>
  </si>
  <si>
    <t>rCG_47187</t>
  </si>
  <si>
    <t>O55096</t>
  </si>
  <si>
    <t>DPP3_RAT</t>
  </si>
  <si>
    <t>P52845</t>
  </si>
  <si>
    <t>ST1E2_RAT</t>
  </si>
  <si>
    <t>Ste</t>
  </si>
  <si>
    <t>F1LRV4</t>
  </si>
  <si>
    <t>F1LRV4_RAT</t>
  </si>
  <si>
    <t>P24368</t>
  </si>
  <si>
    <t>PPIB_RAT</t>
  </si>
  <si>
    <t>Q5RKK3</t>
  </si>
  <si>
    <t>Q5RKK3_RAT</t>
  </si>
  <si>
    <t>rCG_52144</t>
  </si>
  <si>
    <t>P52759</t>
  </si>
  <si>
    <t>UK114_RAT</t>
  </si>
  <si>
    <t>Psp1</t>
  </si>
  <si>
    <t>Q6NYB7</t>
  </si>
  <si>
    <t>RAB1A_RAT</t>
  </si>
  <si>
    <t>Rab1</t>
  </si>
  <si>
    <t>D3Z900</t>
  </si>
  <si>
    <t>D3Z900_RAT</t>
  </si>
  <si>
    <t>rCG_20112</t>
  </si>
  <si>
    <t>A0A0G2K309</t>
  </si>
  <si>
    <t>A0A0G2K309_RAT</t>
  </si>
  <si>
    <t>Protein Slc25a15 (Solute carrier family 25 (Mitochondrial carrier ornithine transporter) member 15)</t>
  </si>
  <si>
    <t>rCG_43276</t>
  </si>
  <si>
    <t>A0A0G2KAM3</t>
  </si>
  <si>
    <t>A0A0G2KAM3_RAT</t>
  </si>
  <si>
    <t>Q5FVR5</t>
  </si>
  <si>
    <t>ACNT2_RAT</t>
  </si>
  <si>
    <t>A0A0G2JVH4</t>
  </si>
  <si>
    <t>A0A0G2JVH4_RAT</t>
  </si>
  <si>
    <t>Q7TQ70</t>
  </si>
  <si>
    <t>Q7TQ70_RAT</t>
  </si>
  <si>
    <t>rCG_62551</t>
  </si>
  <si>
    <t>Q63413</t>
  </si>
  <si>
    <t>DX39B_RAT</t>
  </si>
  <si>
    <t>Bat1</t>
  </si>
  <si>
    <t>Bat1a</t>
  </si>
  <si>
    <t>Uap56</t>
  </si>
  <si>
    <t>Q8R491</t>
  </si>
  <si>
    <t>EHD3_RAT</t>
  </si>
  <si>
    <t>Ehd2</t>
  </si>
  <si>
    <t>P15149</t>
  </si>
  <si>
    <t>CP2A2_RAT</t>
  </si>
  <si>
    <t>Cyp2a-2</t>
  </si>
  <si>
    <t>Q5D059</t>
  </si>
  <si>
    <t>Q5D059_RAT</t>
  </si>
  <si>
    <t>Hnrpk</t>
  </si>
  <si>
    <t>LOC100359916</t>
  </si>
  <si>
    <t>LOC100363335</t>
  </si>
  <si>
    <t>Q9Z2M4</t>
  </si>
  <si>
    <t>DECR2_RAT</t>
  </si>
  <si>
    <t>D4AAV1</t>
  </si>
  <si>
    <t>D4AAV1_RAT</t>
  </si>
  <si>
    <t>F7F3M3</t>
  </si>
  <si>
    <t>F7F3M3_RAT</t>
  </si>
  <si>
    <t>A0A0G2JSR0</t>
  </si>
  <si>
    <t>A0A0G2JSR0_RAT</t>
  </si>
  <si>
    <t>F1LR38</t>
  </si>
  <si>
    <t>F1LR38_RAT</t>
  </si>
  <si>
    <t>G3V9Z3</t>
  </si>
  <si>
    <t>G3V9Z3_RAT</t>
  </si>
  <si>
    <t>rCG_42932</t>
  </si>
  <si>
    <t>G3V6P2</t>
  </si>
  <si>
    <t>G3V6P2_RAT</t>
  </si>
  <si>
    <t>rCG_21026</t>
  </si>
  <si>
    <t>P08461</t>
  </si>
  <si>
    <t>ODP2_RAT</t>
  </si>
  <si>
    <t>A0A0G2JSY3</t>
  </si>
  <si>
    <t>A0A0G2JSY3_RAT</t>
  </si>
  <si>
    <t>rCG_44631</t>
  </si>
  <si>
    <t>A0A0G2JSH9</t>
  </si>
  <si>
    <t>A0A0G2JSH9_RAT</t>
  </si>
  <si>
    <t>rCG_51106</t>
  </si>
  <si>
    <t>Q561S0</t>
  </si>
  <si>
    <t>NDUAA_RAT</t>
  </si>
  <si>
    <t>P70712</t>
  </si>
  <si>
    <t>KYNU_RAT</t>
  </si>
  <si>
    <t>Q68FQ0</t>
  </si>
  <si>
    <t>TCPE_RAT</t>
  </si>
  <si>
    <t>Q562C4</t>
  </si>
  <si>
    <t>MET7B_RAT</t>
  </si>
  <si>
    <t>G3V8D5</t>
  </si>
  <si>
    <t>G3V8D5_RAT</t>
  </si>
  <si>
    <t>Pgls_predicted</t>
  </si>
  <si>
    <t>rCG_38716</t>
  </si>
  <si>
    <t>P02761</t>
  </si>
  <si>
    <t>MUP_RAT</t>
  </si>
  <si>
    <t>O88767</t>
  </si>
  <si>
    <t>PARK7_RAT</t>
  </si>
  <si>
    <t>P62963</t>
  </si>
  <si>
    <t>PROF1_RAT</t>
  </si>
  <si>
    <t>G3V8A5</t>
  </si>
  <si>
    <t>G3V8A5_RAT</t>
  </si>
  <si>
    <t>Vps35_mapped</t>
  </si>
  <si>
    <t>rCG_44281</t>
  </si>
  <si>
    <t>A0A0G2K6I0</t>
  </si>
  <si>
    <t>A0A0G2K6I0_RAT</t>
  </si>
  <si>
    <t>Q6QI09</t>
  </si>
  <si>
    <t>Q6QI09_RAT</t>
  </si>
  <si>
    <t>Atp5c1</t>
  </si>
  <si>
    <t>LOC100360100</t>
  </si>
  <si>
    <t>Q3MHS9</t>
  </si>
  <si>
    <t>Q3MHS9_RAT</t>
  </si>
  <si>
    <t>rCG_21714</t>
  </si>
  <si>
    <t>P97584</t>
  </si>
  <si>
    <t>PTGR1_RAT</t>
  </si>
  <si>
    <t>Dig1</t>
  </si>
  <si>
    <t>Ltb4dh</t>
  </si>
  <si>
    <t>B0K031</t>
  </si>
  <si>
    <t>B0K031_RAT</t>
  </si>
  <si>
    <t>rCG_30479</t>
  </si>
  <si>
    <t>A0A0A0MY00</t>
  </si>
  <si>
    <t>A0A0A0MY00_RAT</t>
  </si>
  <si>
    <t>P27139</t>
  </si>
  <si>
    <t>CAH2_RAT</t>
  </si>
  <si>
    <t>Q6P6U2</t>
  </si>
  <si>
    <t>Q6P6U2_RAT</t>
  </si>
  <si>
    <t>rCG_27374</t>
  </si>
  <si>
    <t>P02696</t>
  </si>
  <si>
    <t>RET1_RAT</t>
  </si>
  <si>
    <t>Rbp-1</t>
  </si>
  <si>
    <t>A0A0G2K047</t>
  </si>
  <si>
    <t>A0A0G2K047_RAT</t>
  </si>
  <si>
    <t>RGD1307051_predicted</t>
  </si>
  <si>
    <t>rCG_48886</t>
  </si>
  <si>
    <t>F1LMG2</t>
  </si>
  <si>
    <t>F1LMG2_RAT</t>
  </si>
  <si>
    <t>P52555</t>
  </si>
  <si>
    <t>ERP29_RAT</t>
  </si>
  <si>
    <t>Q6AXY8</t>
  </si>
  <si>
    <t>Q6AXY8_RAT</t>
  </si>
  <si>
    <t>rCG_23573</t>
  </si>
  <si>
    <t>Q499N5</t>
  </si>
  <si>
    <t>ACSF2_RAT</t>
  </si>
  <si>
    <t>M0R9I6</t>
  </si>
  <si>
    <t>M0R9I6_RAT</t>
  </si>
  <si>
    <t>P97536</t>
  </si>
  <si>
    <t>CAND1_RAT</t>
  </si>
  <si>
    <t>Tip120</t>
  </si>
  <si>
    <t>Tip120a</t>
  </si>
  <si>
    <t>Q7TP54</t>
  </si>
  <si>
    <t>FA65B_RAT</t>
  </si>
  <si>
    <t>A0A0H2UHT6</t>
  </si>
  <si>
    <t>A0A0H2UHT6_RAT</t>
  </si>
  <si>
    <t>A0A0G2JSJ2</t>
  </si>
  <si>
    <t>A0A0G2JSJ2_RAT</t>
  </si>
  <si>
    <t>Cmpk</t>
  </si>
  <si>
    <t>rCG_50200</t>
  </si>
  <si>
    <t>O89035</t>
  </si>
  <si>
    <t>O89035_RAT</t>
  </si>
  <si>
    <t>Mitochondrial dicarboxylate carrier (Protein Slc25a10) (Solute carrier family 25 (Mitochondrial carrier dicarboxylate transporter), member 10) (Solute carrier family 25 (Mitochondrial carrier dicarboxylate transporter), member 10, isoform CRA_b)</t>
  </si>
  <si>
    <t>rCG_34251</t>
  </si>
  <si>
    <t>A0A0G2K261</t>
  </si>
  <si>
    <t>A0A0G2K261_RAT</t>
  </si>
  <si>
    <t>P55159</t>
  </si>
  <si>
    <t>PON1_RAT</t>
  </si>
  <si>
    <t>Pon</t>
  </si>
  <si>
    <t>D3ZIL6</t>
  </si>
  <si>
    <t>D3ZIL6_RAT</t>
  </si>
  <si>
    <t>Echdc2_predicted</t>
  </si>
  <si>
    <t>rCG_50417</t>
  </si>
  <si>
    <t>Q5RKI0</t>
  </si>
  <si>
    <t>WDR1_RAT</t>
  </si>
  <si>
    <t>Q5RKH2</t>
  </si>
  <si>
    <t>Q5RKH2_RAT</t>
  </si>
  <si>
    <t>rCG_35086</t>
  </si>
  <si>
    <t>A0A0G2KB85</t>
  </si>
  <si>
    <t>A0A0G2KB85_RAT</t>
  </si>
  <si>
    <t>Serpina3n</t>
  </si>
  <si>
    <t>P05545</t>
  </si>
  <si>
    <t>SPA3K_RAT</t>
  </si>
  <si>
    <t>Spin2b</t>
  </si>
  <si>
    <t>Q8VHT6</t>
  </si>
  <si>
    <t>AS3MT_RAT</t>
  </si>
  <si>
    <t>Cyt19</t>
  </si>
  <si>
    <t>P23514</t>
  </si>
  <si>
    <t>COPB_RAT</t>
  </si>
  <si>
    <t>Copb</t>
  </si>
  <si>
    <t>F1MAR6</t>
  </si>
  <si>
    <t>F1MAR6_RAT</t>
  </si>
  <si>
    <t>D4AC23</t>
  </si>
  <si>
    <t>D4AC23_RAT</t>
  </si>
  <si>
    <t>rCG_55994</t>
  </si>
  <si>
    <t>G3V936</t>
  </si>
  <si>
    <t>G3V936_RAT</t>
  </si>
  <si>
    <t>rCG_42519</t>
  </si>
  <si>
    <t>P97608</t>
  </si>
  <si>
    <t>OPLA_RAT</t>
  </si>
  <si>
    <t>Q3MIE4</t>
  </si>
  <si>
    <t>VAT1_RAT</t>
  </si>
  <si>
    <t>B5AMZ7</t>
  </si>
  <si>
    <t>B5AMZ7_RAT</t>
  </si>
  <si>
    <t>Cyp2c70</t>
  </si>
  <si>
    <t>rCG_57514</t>
  </si>
  <si>
    <t>Q6DGG1</t>
  </si>
  <si>
    <t>ABHEB_RAT</t>
  </si>
  <si>
    <t>P50475</t>
  </si>
  <si>
    <t>SYAC_RAT</t>
  </si>
  <si>
    <t>P11240</t>
  </si>
  <si>
    <t>COX5A_RAT</t>
  </si>
  <si>
    <t>B5DFC3</t>
  </si>
  <si>
    <t>B5DFC3_RAT</t>
  </si>
  <si>
    <t>Sec23a_predicted</t>
  </si>
  <si>
    <t>rCG_62116</t>
  </si>
  <si>
    <t>Q5XI34</t>
  </si>
  <si>
    <t>Q5XI34_RAT</t>
  </si>
  <si>
    <t>rCG_22961</t>
  </si>
  <si>
    <t>M3ZCQ0</t>
  </si>
  <si>
    <t>M3ZCQ0_RAT</t>
  </si>
  <si>
    <t>P97612</t>
  </si>
  <si>
    <t>FAAH1_RAT</t>
  </si>
  <si>
    <t>Faah1</t>
  </si>
  <si>
    <t>P04182</t>
  </si>
  <si>
    <t>OAT_RAT</t>
  </si>
  <si>
    <t>Q6AYT3</t>
  </si>
  <si>
    <t>RTCB_RAT</t>
  </si>
  <si>
    <t>A0A0G2JT93</t>
  </si>
  <si>
    <t>A0A0G2JT93_RAT</t>
  </si>
  <si>
    <t>rCG_26055</t>
  </si>
  <si>
    <t>Q3MIE0</t>
  </si>
  <si>
    <t>ECHD3_RAT</t>
  </si>
  <si>
    <t>P32232</t>
  </si>
  <si>
    <t>CBS_RAT</t>
  </si>
  <si>
    <t>G3V8B6</t>
  </si>
  <si>
    <t>G3V8B6_RAT</t>
  </si>
  <si>
    <t>rCG_23832</t>
  </si>
  <si>
    <t>P19468</t>
  </si>
  <si>
    <t>GSH1_RAT</t>
  </si>
  <si>
    <t>Glclc</t>
  </si>
  <si>
    <t>Q5I0M2</t>
  </si>
  <si>
    <t>NADC_RAT</t>
  </si>
  <si>
    <t>A0A0G2K0I3</t>
  </si>
  <si>
    <t>A0A0G2K0I3_RAT</t>
  </si>
  <si>
    <t>R9PXW7</t>
  </si>
  <si>
    <t>R9PXW7_RAT</t>
  </si>
  <si>
    <t>rCG_47532</t>
  </si>
  <si>
    <t>Q63108</t>
  </si>
  <si>
    <t>EST1E_RAT</t>
  </si>
  <si>
    <t>Carboxylesterase 1E (EC 3.1.1.1) (Carboxyesterase ES-3) (ES-HTEL) (Egasyn) (Liver carboxylesterase 3) (pI 5.5 esterase)</t>
  </si>
  <si>
    <t>Ces1e</t>
  </si>
  <si>
    <t>Ces1</t>
  </si>
  <si>
    <t>G3V7I0</t>
  </si>
  <si>
    <t>G3V7I0_RAT</t>
  </si>
  <si>
    <t>rCG_57612</t>
  </si>
  <si>
    <t>B6DYQ7</t>
  </si>
  <si>
    <t>B6DYQ7_RAT</t>
  </si>
  <si>
    <t>rCG_48611</t>
  </si>
  <si>
    <t>A0A0G2KB11</t>
  </si>
  <si>
    <t>A0A0G2KB11_RAT</t>
  </si>
  <si>
    <t>P26772</t>
  </si>
  <si>
    <t>CH10_RAT</t>
  </si>
  <si>
    <t>Q920F5</t>
  </si>
  <si>
    <t>DCMC_RAT</t>
  </si>
  <si>
    <t>Q5M7U6</t>
  </si>
  <si>
    <t>ARP2_RAT</t>
  </si>
  <si>
    <t>Arp2</t>
  </si>
  <si>
    <t>P62250</t>
  </si>
  <si>
    <t>RS16_RAT</t>
  </si>
  <si>
    <t>D3ZG43</t>
  </si>
  <si>
    <t>D3ZG43_RAT</t>
  </si>
  <si>
    <t>Ndufs3_predicted</t>
  </si>
  <si>
    <t>rCG_26180</t>
  </si>
  <si>
    <t>P07632</t>
  </si>
  <si>
    <t>SODC_RAT</t>
  </si>
  <si>
    <t>P09139</t>
  </si>
  <si>
    <t>SPYA_RAT</t>
  </si>
  <si>
    <t>Agt1</t>
  </si>
  <si>
    <t>Q5RJR8</t>
  </si>
  <si>
    <t>LRC59_RAT</t>
  </si>
  <si>
    <t>Rbp34</t>
  </si>
  <si>
    <t>P57093</t>
  </si>
  <si>
    <t>PAHX_RAT</t>
  </si>
  <si>
    <t>M0R7R1</t>
  </si>
  <si>
    <t>M0R7R1_RAT</t>
  </si>
  <si>
    <t>Q9EQS0</t>
  </si>
  <si>
    <t>TALDO_RAT</t>
  </si>
  <si>
    <t>A0A0G2JWX1</t>
  </si>
  <si>
    <t>A0A0G2JWX1_RAT</t>
  </si>
  <si>
    <t>Psmd11_predicted</t>
  </si>
  <si>
    <t>rCG_32504</t>
  </si>
  <si>
    <t>P70580</t>
  </si>
  <si>
    <t>PGRC1_RAT</t>
  </si>
  <si>
    <t>25dx</t>
  </si>
  <si>
    <t>Lewi</t>
  </si>
  <si>
    <t>Pgrmc</t>
  </si>
  <si>
    <t>A0A0G2JSW0</t>
  </si>
  <si>
    <t>A0A0G2JSW0_RAT</t>
  </si>
  <si>
    <t>rCG_35658</t>
  </si>
  <si>
    <t>F1LNY0</t>
  </si>
  <si>
    <t>F1LNY0_RAT</t>
  </si>
  <si>
    <t>LOC103689983</t>
  </si>
  <si>
    <t>rCG_47045</t>
  </si>
  <si>
    <t>P10960</t>
  </si>
  <si>
    <t>SAP_RAT</t>
  </si>
  <si>
    <t>Prosaposin (Sulfated glycoprotein 1) (SGP-1) [Cleaved into: Saposin-A Saposin-B-Val Saposin-B Saposin-C Saposin-D]</t>
  </si>
  <si>
    <t>Sgp1</t>
  </si>
  <si>
    <t>G3V8T4</t>
  </si>
  <si>
    <t>G3V8T4_RAT</t>
  </si>
  <si>
    <t>rCG_47402</t>
  </si>
  <si>
    <t>P20788</t>
  </si>
  <si>
    <t>UCRI_RAT</t>
  </si>
  <si>
    <t>Q6I7R1</t>
  </si>
  <si>
    <t>Q6I7R1_RAT</t>
  </si>
  <si>
    <t>Dhrs7</t>
  </si>
  <si>
    <t>DR-NR#3</t>
  </si>
  <si>
    <t>Q2V057</t>
  </si>
  <si>
    <t>PROD2_RAT</t>
  </si>
  <si>
    <t>Q1JU68</t>
  </si>
  <si>
    <t>EIF3A_RAT</t>
  </si>
  <si>
    <t>Eif3s10</t>
  </si>
  <si>
    <t>P61314</t>
  </si>
  <si>
    <t>RL15_RAT</t>
  </si>
  <si>
    <t>P62912</t>
  </si>
  <si>
    <t>RL32_RAT</t>
  </si>
  <si>
    <t>A9UMW1</t>
  </si>
  <si>
    <t>A9UMW1_RAT</t>
  </si>
  <si>
    <t>rCG_25753</t>
  </si>
  <si>
    <t>Q6P9V6</t>
  </si>
  <si>
    <t>Q6P9V6_RAT</t>
  </si>
  <si>
    <t>rCG_28817</t>
  </si>
  <si>
    <t>A0A0G2JSS9</t>
  </si>
  <si>
    <t>A0A0G2JSS9_RAT</t>
  </si>
  <si>
    <t>P81155</t>
  </si>
  <si>
    <t>VDAC2_RAT</t>
  </si>
  <si>
    <t>B0BMV8</t>
  </si>
  <si>
    <t>B0BMV8_RAT</t>
  </si>
  <si>
    <t>rCG_44522</t>
  </si>
  <si>
    <t>Q9R0T3</t>
  </si>
  <si>
    <t>DNJC3_RAT</t>
  </si>
  <si>
    <t>P58ipk</t>
  </si>
  <si>
    <t>P18420</t>
  </si>
  <si>
    <t>PSA1_RAT</t>
  </si>
  <si>
    <t>F1LM18</t>
  </si>
  <si>
    <t>F1LM18_RAT</t>
  </si>
  <si>
    <t>P56522</t>
  </si>
  <si>
    <t>ADRO_RAT</t>
  </si>
  <si>
    <t>B4F7C9</t>
  </si>
  <si>
    <t>B4F7C9_RAT</t>
  </si>
  <si>
    <t>P02680</t>
  </si>
  <si>
    <t>FIBG_RAT</t>
  </si>
  <si>
    <t>P49242</t>
  </si>
  <si>
    <t>RS3A_RAT</t>
  </si>
  <si>
    <t>Fte-1</t>
  </si>
  <si>
    <t>Fte1</t>
  </si>
  <si>
    <t>Q9Z339</t>
  </si>
  <si>
    <t>GSTO1_RAT</t>
  </si>
  <si>
    <t>Q9Z0V5</t>
  </si>
  <si>
    <t>PRDX4_RAT</t>
  </si>
  <si>
    <t>Rno2CysPrx04</t>
  </si>
  <si>
    <t>P09895</t>
  </si>
  <si>
    <t>RL5_RAT</t>
  </si>
  <si>
    <t>Q6Q0N1</t>
  </si>
  <si>
    <t>CNDP2_RAT</t>
  </si>
  <si>
    <t>Q7TP52</t>
  </si>
  <si>
    <t>CMBL_RAT</t>
  </si>
  <si>
    <t>Ab2-225</t>
  </si>
  <si>
    <t>Q6IN22</t>
  </si>
  <si>
    <t>Q6IN22_RAT</t>
  </si>
  <si>
    <t>rCG_52258</t>
  </si>
  <si>
    <t>Q5RK10</t>
  </si>
  <si>
    <t>Q5RK10_RAT</t>
  </si>
  <si>
    <t>rCG_53885</t>
  </si>
  <si>
    <t>Q6PDU7</t>
  </si>
  <si>
    <t>ATP5L_RAT</t>
  </si>
  <si>
    <t>P08009</t>
  </si>
  <si>
    <t>GSTM4_RAT</t>
  </si>
  <si>
    <t>Q7M0E3</t>
  </si>
  <si>
    <t>DEST_RAT</t>
  </si>
  <si>
    <t>Q8VID1</t>
  </si>
  <si>
    <t>DHRS4_RAT</t>
  </si>
  <si>
    <t>Q5I0K1</t>
  </si>
  <si>
    <t>Q5I0K1_RAT</t>
  </si>
  <si>
    <t>A0A0G2K9A2</t>
  </si>
  <si>
    <t>A0A0G2K9A2_RAT</t>
  </si>
  <si>
    <t>Arpc2_predicted</t>
  </si>
  <si>
    <t>rCG_23787</t>
  </si>
  <si>
    <t>Q6P7Q4</t>
  </si>
  <si>
    <t>LGUL_RAT</t>
  </si>
  <si>
    <t>G3V647</t>
  </si>
  <si>
    <t>G3V647_RAT</t>
  </si>
  <si>
    <t>rCG_61105</t>
  </si>
  <si>
    <t>P62198</t>
  </si>
  <si>
    <t>PRS8_RAT</t>
  </si>
  <si>
    <t>Sug1</t>
  </si>
  <si>
    <t>F7ESM5</t>
  </si>
  <si>
    <t>F7ESM5_RAT</t>
  </si>
  <si>
    <t>rCG_20134</t>
  </si>
  <si>
    <t>F1M013</t>
  </si>
  <si>
    <t>F1M013_RAT</t>
  </si>
  <si>
    <t>LOC100910109</t>
  </si>
  <si>
    <t>D3ZXD2</t>
  </si>
  <si>
    <t>D3ZXD2_RAT</t>
  </si>
  <si>
    <t>Abca8</t>
  </si>
  <si>
    <t>P62804</t>
  </si>
  <si>
    <t>H4_RAT</t>
  </si>
  <si>
    <t>Hist4""</t>
  </si>
  <si>
    <t>Hist1h4m""</t>
  </si>
  <si>
    <t>Hist4h4</t>
  </si>
  <si>
    <t>H4ft</t>
  </si>
  <si>
    <t>D3ZD09</t>
  </si>
  <si>
    <t>D3ZD09_RAT</t>
  </si>
  <si>
    <t>LOC681754</t>
  </si>
  <si>
    <t>Q5M876</t>
  </si>
  <si>
    <t>ACY3_RAT</t>
  </si>
  <si>
    <t>Q5M949</t>
  </si>
  <si>
    <t>Q5M949_RAT</t>
  </si>
  <si>
    <t>Nipsnap3a</t>
  </si>
  <si>
    <t>M0RC77</t>
  </si>
  <si>
    <t>M0RC77_RAT</t>
  </si>
  <si>
    <t>rCG_34031</t>
  </si>
  <si>
    <t>B2RYS2</t>
  </si>
  <si>
    <t>B2RYS2_RAT</t>
  </si>
  <si>
    <t>LOC685596</t>
  </si>
  <si>
    <t>rCG_60159</t>
  </si>
  <si>
    <t>D4A132</t>
  </si>
  <si>
    <t>D4A132_RAT</t>
  </si>
  <si>
    <t>Q62669</t>
  </si>
  <si>
    <t>Q62669_RAT</t>
  </si>
  <si>
    <t>beta-1</t>
  </si>
  <si>
    <t>globin</t>
  </si>
  <si>
    <t>Hbb-b1</t>
  </si>
  <si>
    <t>P19234</t>
  </si>
  <si>
    <t>NDUV2_RAT</t>
  </si>
  <si>
    <t>F1M6X5</t>
  </si>
  <si>
    <t>F1M6X5_RAT</t>
  </si>
  <si>
    <t>P61459</t>
  </si>
  <si>
    <t>PHS_RAT</t>
  </si>
  <si>
    <t>Dcoh</t>
  </si>
  <si>
    <t>Pcbd</t>
  </si>
  <si>
    <t>B0BNN3</t>
  </si>
  <si>
    <t>CAH1_RAT</t>
  </si>
  <si>
    <t>Car1</t>
  </si>
  <si>
    <t>D3ZK97</t>
  </si>
  <si>
    <t>D3ZK97_RAT</t>
  </si>
  <si>
    <t>LOC100359421</t>
  </si>
  <si>
    <t>RGD1564447</t>
  </si>
  <si>
    <t>RGD1564548</t>
  </si>
  <si>
    <t>G3V8J2</t>
  </si>
  <si>
    <t>G3V8J2_RAT</t>
  </si>
  <si>
    <t>rCG_25275</t>
  </si>
  <si>
    <t>A0A0G2K1C0</t>
  </si>
  <si>
    <t>A0A0G2K1C0_RAT</t>
  </si>
  <si>
    <t>P38718</t>
  </si>
  <si>
    <t>MPC2_RAT</t>
  </si>
  <si>
    <t>Brp44</t>
  </si>
  <si>
    <t>P55051</t>
  </si>
  <si>
    <t>FABP7_RAT</t>
  </si>
  <si>
    <t>Blbp</t>
  </si>
  <si>
    <t>Q9QX81</t>
  </si>
  <si>
    <t>Q9QX81_RAT</t>
  </si>
  <si>
    <t>Hnrpab</t>
  </si>
  <si>
    <t>LOC103689931</t>
  </si>
  <si>
    <t>rCG_34663</t>
  </si>
  <si>
    <t>A0A0G2K6J5</t>
  </si>
  <si>
    <t>A0A0G2K6J5_RAT</t>
  </si>
  <si>
    <t>LOC102551071</t>
  </si>
  <si>
    <t>rCG_42490</t>
  </si>
  <si>
    <t>F1LRA1</t>
  </si>
  <si>
    <t>F1LRA1_RAT</t>
  </si>
  <si>
    <t>Q6P7R8</t>
  </si>
  <si>
    <t>DHB12_RAT</t>
  </si>
  <si>
    <t>Q63610</t>
  </si>
  <si>
    <t>TPM3_RAT</t>
  </si>
  <si>
    <t>Tpm-5</t>
  </si>
  <si>
    <t>Tpm5</t>
  </si>
  <si>
    <t>P50398</t>
  </si>
  <si>
    <t>GDIA_RAT</t>
  </si>
  <si>
    <t>Rabgdia</t>
  </si>
  <si>
    <t>D4A133</t>
  </si>
  <si>
    <t>D4A133_RAT</t>
  </si>
  <si>
    <t>rCG_52629</t>
  </si>
  <si>
    <t>P29314</t>
  </si>
  <si>
    <t>RS9_RAT</t>
  </si>
  <si>
    <t>D3ZFQ8</t>
  </si>
  <si>
    <t>D3ZFQ8_RAT</t>
  </si>
  <si>
    <t>Cyc1_predicted</t>
  </si>
  <si>
    <t>rCG_59628</t>
  </si>
  <si>
    <t>A0A096MK30</t>
  </si>
  <si>
    <t>A0A096MK30_RAT</t>
  </si>
  <si>
    <t>rCG_36474</t>
  </si>
  <si>
    <t>P41123</t>
  </si>
  <si>
    <t>RL13_RAT</t>
  </si>
  <si>
    <t>O35142</t>
  </si>
  <si>
    <t>COPB2_RAT</t>
  </si>
  <si>
    <t>Q5U328</t>
  </si>
  <si>
    <t>Q5U328_RAT</t>
  </si>
  <si>
    <t>rCG_23860</t>
  </si>
  <si>
    <t>O35303</t>
  </si>
  <si>
    <t>DNM1L_RAT</t>
  </si>
  <si>
    <t>Dlp1</t>
  </si>
  <si>
    <t>Q9JJ54</t>
  </si>
  <si>
    <t>HNRPD_RAT</t>
  </si>
  <si>
    <t>Auf1</t>
  </si>
  <si>
    <t>Hnrpd</t>
  </si>
  <si>
    <t>A0A0H2UHH2</t>
  </si>
  <si>
    <t>A0A0H2UHH2_RAT</t>
  </si>
  <si>
    <t>rCG_20360</t>
  </si>
  <si>
    <t>Q9QZA2</t>
  </si>
  <si>
    <t>PDC6I_RAT</t>
  </si>
  <si>
    <t>Aip1</t>
  </si>
  <si>
    <t>P62161</t>
  </si>
  <si>
    <t>CALM_RAT</t>
  </si>
  <si>
    <t>Calm</t>
  </si>
  <si>
    <t>Cam</t>
  </si>
  <si>
    <t>Cam1""</t>
  </si>
  <si>
    <t>Calm2</t>
  </si>
  <si>
    <t>Cam2</t>
  </si>
  <si>
    <t>Camb""</t>
  </si>
  <si>
    <t>Calm3</t>
  </si>
  <si>
    <t>Camc</t>
  </si>
  <si>
    <t>Q6AXM8</t>
  </si>
  <si>
    <t>PON2_RAT</t>
  </si>
  <si>
    <t>A0A0H2UI38</t>
  </si>
  <si>
    <t>A0A0H2UI38_RAT</t>
  </si>
  <si>
    <t>P12711</t>
  </si>
  <si>
    <t>ADHX_RAT</t>
  </si>
  <si>
    <t>Adh-2</t>
  </si>
  <si>
    <t>Adh2</t>
  </si>
  <si>
    <t>D3ZCS9</t>
  </si>
  <si>
    <t>D3ZCS9_RAT</t>
  </si>
  <si>
    <t>LOC100911028</t>
  </si>
  <si>
    <t>RGD1309350_predicted</t>
  </si>
  <si>
    <t>rCG_48213</t>
  </si>
  <si>
    <t>P40112</t>
  </si>
  <si>
    <t>PSB3_RAT</t>
  </si>
  <si>
    <t>Q6AYS3</t>
  </si>
  <si>
    <t>Q6AYS3_RAT</t>
  </si>
  <si>
    <t>Ppgb</t>
  </si>
  <si>
    <t>Q5I0D1</t>
  </si>
  <si>
    <t>GLOD4_RAT</t>
  </si>
  <si>
    <t>D4AEH3</t>
  </si>
  <si>
    <t>D4AEH3_RAT</t>
  </si>
  <si>
    <t>Psmd7_predicted</t>
  </si>
  <si>
    <t>rCG_51362</t>
  </si>
  <si>
    <t>P36365</t>
  </si>
  <si>
    <t>FMO1_RAT</t>
  </si>
  <si>
    <t>Fmo-1</t>
  </si>
  <si>
    <t>Q6QI16</t>
  </si>
  <si>
    <t>Q6QI16_RAT</t>
  </si>
  <si>
    <t>D4A5L9</t>
  </si>
  <si>
    <t>D4A5L9_RAT</t>
  </si>
  <si>
    <t>LOC684936</t>
  </si>
  <si>
    <t>LOC690675</t>
  </si>
  <si>
    <t>Q6AY30</t>
  </si>
  <si>
    <t>SCPDL_RAT</t>
  </si>
  <si>
    <t>P41542</t>
  </si>
  <si>
    <t>USO1_RAT</t>
  </si>
  <si>
    <t>Vdp</t>
  </si>
  <si>
    <t>Q08163</t>
  </si>
  <si>
    <t>CAP1_RAT</t>
  </si>
  <si>
    <t>Cap</t>
  </si>
  <si>
    <t>Mch1</t>
  </si>
  <si>
    <t>A0A0G2K7N3</t>
  </si>
  <si>
    <t>A0A0G2K7N3_RAT</t>
  </si>
  <si>
    <t>Q6URK4</t>
  </si>
  <si>
    <t>ROA3_RAT</t>
  </si>
  <si>
    <t>Hnrpa3</t>
  </si>
  <si>
    <t>P62959</t>
  </si>
  <si>
    <t>HINT1_RAT</t>
  </si>
  <si>
    <t>Hint</t>
  </si>
  <si>
    <t>Pkci1</t>
  </si>
  <si>
    <t>Q5U302</t>
  </si>
  <si>
    <t>Q5U302_RAT</t>
  </si>
  <si>
    <t>Catna1</t>
  </si>
  <si>
    <t>rCG_49560</t>
  </si>
  <si>
    <t>A0A0G2JT25</t>
  </si>
  <si>
    <t>A0A0G2JT25_RAT</t>
  </si>
  <si>
    <t>B0BN81</t>
  </si>
  <si>
    <t>B0BN81_RAT</t>
  </si>
  <si>
    <t>rCG_27438</t>
  </si>
  <si>
    <t>O89000</t>
  </si>
  <si>
    <t>DPYD_RAT</t>
  </si>
  <si>
    <t>DPD</t>
  </si>
  <si>
    <t>Q4AEF8</t>
  </si>
  <si>
    <t>COPG1_RAT</t>
  </si>
  <si>
    <t>Copg</t>
  </si>
  <si>
    <t>F2Z3T7</t>
  </si>
  <si>
    <t>F2Z3T7_RAT</t>
  </si>
  <si>
    <t>Isoc1</t>
  </si>
  <si>
    <t>A0A0G2JZR4</t>
  </si>
  <si>
    <t>A0A0G2JZR4_RAT</t>
  </si>
  <si>
    <t>D3ZCA0</t>
  </si>
  <si>
    <t>D3ZCA0_RAT</t>
  </si>
  <si>
    <t>Prosc_predicted</t>
  </si>
  <si>
    <t>rCG_43085</t>
  </si>
  <si>
    <t>F7FKI5</t>
  </si>
  <si>
    <t>F7FKI5_RAT</t>
  </si>
  <si>
    <t>LOC100365902</t>
  </si>
  <si>
    <t>Pdha1l1</t>
  </si>
  <si>
    <t>F1LRE1</t>
  </si>
  <si>
    <t>F1LRE1_RAT</t>
  </si>
  <si>
    <t>rCG_43149</t>
  </si>
  <si>
    <t>Q66HI5</t>
  </si>
  <si>
    <t>Q66HI5_RAT</t>
  </si>
  <si>
    <t>rCG_47136</t>
  </si>
  <si>
    <t>A0A0G2JV65</t>
  </si>
  <si>
    <t>A0A0G2JV65_RAT</t>
  </si>
  <si>
    <t>Q6SKG1</t>
  </si>
  <si>
    <t>ACSM3_RAT</t>
  </si>
  <si>
    <t>Sah</t>
  </si>
  <si>
    <t>G3V7Y3</t>
  </si>
  <si>
    <t>G3V7Y3_RAT</t>
  </si>
  <si>
    <t>rCG_29527</t>
  </si>
  <si>
    <t>O35567</t>
  </si>
  <si>
    <t>PUR9_RAT</t>
  </si>
  <si>
    <t>Bifunctional purine biosynthesis protein PURH [Cleaved into: Bifunctional purine biosynthesis protein PURH, N-terminally processed] [Includes: Phosphoribosylaminoimidazolecarboxamide formyltransferase (EC 2.1.2.3) (5-aminoimidazole-4-carboxamide ribonucleotide formyltransferase) (AICAR transformylase) IMP cyclohydrolase (EC 3.5.4.10) (ATIC) (IMP synthase) (Inosinicase)]</t>
  </si>
  <si>
    <t>Purh</t>
  </si>
  <si>
    <t>Q66HG4</t>
  </si>
  <si>
    <t>GALM_RAT</t>
  </si>
  <si>
    <t>Q4G064</t>
  </si>
  <si>
    <t>COQ5_RAT</t>
  </si>
  <si>
    <t>P46844</t>
  </si>
  <si>
    <t>BIEA_RAT</t>
  </si>
  <si>
    <t>Blvr</t>
  </si>
  <si>
    <t>Q5I0N0</t>
  </si>
  <si>
    <t>Q5I0N0_RAT</t>
  </si>
  <si>
    <t>rCG_49994</t>
  </si>
  <si>
    <t>P01048</t>
  </si>
  <si>
    <t>KNT1_RAT</t>
  </si>
  <si>
    <t>T-kininogen 1 (Alpha-1-MAP) (Major acute phase protein) (T-kininogen I) (Thiostatin) [Cleaved into: T-kininogen 1 heavy chain (T-kininogen I heavy chain) T-kinin T-kininogen 1 light chain (T-kininogen I light chain)]</t>
  </si>
  <si>
    <t>P63036</t>
  </si>
  <si>
    <t>DNJA1_RAT</t>
  </si>
  <si>
    <t>Hsj2</t>
  </si>
  <si>
    <t>Rdj1</t>
  </si>
  <si>
    <t>B2RYD7</t>
  </si>
  <si>
    <t>B2RYD7_RAT</t>
  </si>
  <si>
    <t>RGD1311563</t>
  </si>
  <si>
    <t>rCG_25591</t>
  </si>
  <si>
    <t>A0A0G2JXD0</t>
  </si>
  <si>
    <t>A0A0G2JXD0_RAT</t>
  </si>
  <si>
    <t>F1M964</t>
  </si>
  <si>
    <t>F1M964_RAT</t>
  </si>
  <si>
    <t>Q6PDW4</t>
  </si>
  <si>
    <t>Q6PDW4_RAT</t>
  </si>
  <si>
    <t>rCG_22979</t>
  </si>
  <si>
    <t>Q4FZU0</t>
  </si>
  <si>
    <t>Q4FZU0_RAT</t>
  </si>
  <si>
    <t>rCG_51777</t>
  </si>
  <si>
    <t>A0A0A0MXW1</t>
  </si>
  <si>
    <t>A0A0A0MXW1_RAT</t>
  </si>
  <si>
    <t>Q5FVR2</t>
  </si>
  <si>
    <t>TYPH_RAT</t>
  </si>
  <si>
    <t>Ecgf1</t>
  </si>
  <si>
    <t>P00173</t>
  </si>
  <si>
    <t>CYB5_RAT</t>
  </si>
  <si>
    <t>Cyb5</t>
  </si>
  <si>
    <t>Q68FT3</t>
  </si>
  <si>
    <t>PYRD2_RAT</t>
  </si>
  <si>
    <t>P52631</t>
  </si>
  <si>
    <t>STAT3_RAT</t>
  </si>
  <si>
    <t>G3V8U9</t>
  </si>
  <si>
    <t>G3V8U9_RAT</t>
  </si>
  <si>
    <t>D4A264</t>
  </si>
  <si>
    <t>D4A264_RAT</t>
  </si>
  <si>
    <t>E9PSX6</t>
  </si>
  <si>
    <t>E9PSX6_RAT</t>
  </si>
  <si>
    <t>F1LX07</t>
  </si>
  <si>
    <t>F1LX07_RAT</t>
  </si>
  <si>
    <t>LOC100360985</t>
  </si>
  <si>
    <t>F1MA29</t>
  </si>
  <si>
    <t>F1MA29_RAT</t>
  </si>
  <si>
    <t>Z4YNS1</t>
  </si>
  <si>
    <t>Z4YNS1_RAT</t>
  </si>
  <si>
    <t>LOC100362709</t>
  </si>
  <si>
    <t>A0A0G2K7B3</t>
  </si>
  <si>
    <t>A0A0G2K7B3_RAT</t>
  </si>
  <si>
    <t>Hnrnpc</t>
  </si>
  <si>
    <t>G3V7U4</t>
  </si>
  <si>
    <t>G3V7U4_RAT</t>
  </si>
  <si>
    <t>rCG_46767</t>
  </si>
  <si>
    <t>A0A0G2K277</t>
  </si>
  <si>
    <t>A0A0G2K277_RAT</t>
  </si>
  <si>
    <t>Q4V8H5</t>
  </si>
  <si>
    <t>Q4V8H5_RAT</t>
  </si>
  <si>
    <t>rCG_23931</t>
  </si>
  <si>
    <t>M0R4J2</t>
  </si>
  <si>
    <t>M0R4J2_RAT</t>
  </si>
  <si>
    <t>Q6AXX6</t>
  </si>
  <si>
    <t>F213A_RAT</t>
  </si>
  <si>
    <t>Pamm</t>
  </si>
  <si>
    <t>Shp1</t>
  </si>
  <si>
    <t>B6DYQ8</t>
  </si>
  <si>
    <t>B6DYQ8_RAT</t>
  </si>
  <si>
    <t>rCG_60858</t>
  </si>
  <si>
    <t>P62828</t>
  </si>
  <si>
    <t>RAN_RAT</t>
  </si>
  <si>
    <t>A0A0G2JV52</t>
  </si>
  <si>
    <t>A0A0G2JV52_RAT</t>
  </si>
  <si>
    <t>A0A0G2JSR7</t>
  </si>
  <si>
    <t>A0A0G2JSR7_RAT</t>
  </si>
  <si>
    <t>rCG_49469</t>
  </si>
  <si>
    <t>B0BNG3</t>
  </si>
  <si>
    <t>B0BNG3_RAT</t>
  </si>
  <si>
    <t>rCG_24303</t>
  </si>
  <si>
    <t>P40307</t>
  </si>
  <si>
    <t>PSB2_RAT</t>
  </si>
  <si>
    <t>F1M0L7</t>
  </si>
  <si>
    <t>F1M0L7_RAT</t>
  </si>
  <si>
    <t>rCG_37809</t>
  </si>
  <si>
    <t>P62718</t>
  </si>
  <si>
    <t>RL18A_RAT</t>
  </si>
  <si>
    <t>P61589</t>
  </si>
  <si>
    <t>RHOA_RAT</t>
  </si>
  <si>
    <t>Arha</t>
  </si>
  <si>
    <t>Arha2</t>
  </si>
  <si>
    <t>B2RYU2</t>
  </si>
  <si>
    <t>B2RYU2_RAT</t>
  </si>
  <si>
    <t>LOC102555453</t>
  </si>
  <si>
    <t>LOC499782</t>
  </si>
  <si>
    <t>rCG_45615</t>
  </si>
  <si>
    <t>P09527</t>
  </si>
  <si>
    <t>RAB7A_RAT</t>
  </si>
  <si>
    <t>Rab7</t>
  </si>
  <si>
    <t>A0A0F7RQL3</t>
  </si>
  <si>
    <t>A0A0F7RQL3_RAT</t>
  </si>
  <si>
    <t>LOC103694877</t>
  </si>
  <si>
    <t>rCG_60731</t>
  </si>
  <si>
    <t>M0RCY2</t>
  </si>
  <si>
    <t>M0RCY2_RAT</t>
  </si>
  <si>
    <t>B6DYQ4</t>
  </si>
  <si>
    <t>B6DYQ4_RAT</t>
  </si>
  <si>
    <t>rCG_29562</t>
  </si>
  <si>
    <t>D3ZXP3</t>
  </si>
  <si>
    <t>D3ZXP3_RAT</t>
  </si>
  <si>
    <t>rCG_57928</t>
  </si>
  <si>
    <t>B0BNK1</t>
  </si>
  <si>
    <t>B0BNK1_RAT</t>
  </si>
  <si>
    <t>rCG_32615</t>
  </si>
  <si>
    <t>P21571</t>
  </si>
  <si>
    <t>ATP5J_RAT</t>
  </si>
  <si>
    <t>Q68FT7</t>
  </si>
  <si>
    <t>Q68FT7_RAT</t>
  </si>
  <si>
    <t>Farslb</t>
  </si>
  <si>
    <t>B0BMW0</t>
  </si>
  <si>
    <t>B0BMW0_RAT</t>
  </si>
  <si>
    <t>rCG_45389</t>
  </si>
  <si>
    <t>P33274</t>
  </si>
  <si>
    <t>CP4F1_RAT</t>
  </si>
  <si>
    <t>Cytochrome P450 4F1 (EC 1.14.14.1) (CYPIVF1) (Cytochrome P450-A3)</t>
  </si>
  <si>
    <t>Cyp4f1</t>
  </si>
  <si>
    <t>Cyp4f-1</t>
  </si>
  <si>
    <t>Cyp4f2</t>
  </si>
  <si>
    <t>F1LXA0</t>
  </si>
  <si>
    <t>F1LXA0_RAT</t>
  </si>
  <si>
    <t>LOC100910710</t>
  </si>
  <si>
    <t>Ndufa12_predicted</t>
  </si>
  <si>
    <t>rCG_49121</t>
  </si>
  <si>
    <t>D4A6X7</t>
  </si>
  <si>
    <t>D4A6X7_RAT</t>
  </si>
  <si>
    <t>rCG_50172</t>
  </si>
  <si>
    <t>Q66H45</t>
  </si>
  <si>
    <t>TTC36_RAT</t>
  </si>
  <si>
    <t>Q5XIC6</t>
  </si>
  <si>
    <t>Q5XIC6_RAT</t>
  </si>
  <si>
    <t>A0A0G2JXT3</t>
  </si>
  <si>
    <t>A0A0G2JXT3_RAT</t>
  </si>
  <si>
    <t>LOC100360417</t>
  </si>
  <si>
    <t>rCG_62519</t>
  </si>
  <si>
    <t>Q63584</t>
  </si>
  <si>
    <t>TMEDA_RAT</t>
  </si>
  <si>
    <t>Tmp21</t>
  </si>
  <si>
    <t>Q5U2V4</t>
  </si>
  <si>
    <t>PLBL1_RAT</t>
  </si>
  <si>
    <t>Phospholipase B-like 1 (EC 3.1.1.-) (LAMA-like protein 1) (Lamina ancestor homolog 1) (Phospholipase B domain-containing protein 1) [Cleaved into: Phospholipase B-like 1 chain A Phospholipase B-like 1 chain B Phospholipase B-like 1 chain C]</t>
  </si>
  <si>
    <t>Q641Y8</t>
  </si>
  <si>
    <t>DDX1_RAT</t>
  </si>
  <si>
    <t>A0A0G2K5L2</t>
  </si>
  <si>
    <t>A0A0G2K5L2_RAT</t>
  </si>
  <si>
    <t>Slc25a22</t>
  </si>
  <si>
    <t>rCG_47744</t>
  </si>
  <si>
    <t>B2RZ09</t>
  </si>
  <si>
    <t>B2RZ09_RAT</t>
  </si>
  <si>
    <t>Armet</t>
  </si>
  <si>
    <t>Armet_predicted</t>
  </si>
  <si>
    <t>rCG_25475</t>
  </si>
  <si>
    <t>B4F7C7</t>
  </si>
  <si>
    <t>B4F7C7_RAT</t>
  </si>
  <si>
    <t>Hebp1_predicted</t>
  </si>
  <si>
    <t>rCG_29707</t>
  </si>
  <si>
    <t>Q499P2</t>
  </si>
  <si>
    <t>Q499P2_RAT</t>
  </si>
  <si>
    <t>Q6AYU5</t>
  </si>
  <si>
    <t>Q6AYU5_RAT</t>
  </si>
  <si>
    <t>Q5I0D5</t>
  </si>
  <si>
    <t>LHPP_RAT</t>
  </si>
  <si>
    <t>P62890</t>
  </si>
  <si>
    <t>RL30_RAT</t>
  </si>
  <si>
    <t>D3Z941</t>
  </si>
  <si>
    <t>D3Z941_RAT</t>
  </si>
  <si>
    <t>B5DEL9</t>
  </si>
  <si>
    <t>B5DEL9_RAT</t>
  </si>
  <si>
    <t>LOC100362830</t>
  </si>
  <si>
    <t>LOC497813</t>
  </si>
  <si>
    <t>rCG_62292</t>
  </si>
  <si>
    <t>A0A0G2K2V2</t>
  </si>
  <si>
    <t>A0A0G2K2V2_RAT</t>
  </si>
  <si>
    <t>rCG_35796</t>
  </si>
  <si>
    <t>Q07936</t>
  </si>
  <si>
    <t>ANXA2_RAT</t>
  </si>
  <si>
    <t>Anx2</t>
  </si>
  <si>
    <t>Q794E4</t>
  </si>
  <si>
    <t>HNRPF_RAT</t>
  </si>
  <si>
    <t>Hnrpf</t>
  </si>
  <si>
    <t>Q5U329</t>
  </si>
  <si>
    <t>Q5U329_RAT</t>
  </si>
  <si>
    <t>P02767</t>
  </si>
  <si>
    <t>TTHY_RAT</t>
  </si>
  <si>
    <t>Tt</t>
  </si>
  <si>
    <t>B5DEN5</t>
  </si>
  <si>
    <t>B5DEN5_RAT</t>
  </si>
  <si>
    <t>rCG_22471</t>
  </si>
  <si>
    <t>R4GNK3</t>
  </si>
  <si>
    <t>R4GNK3_RAT</t>
  </si>
  <si>
    <t>F1LT36</t>
  </si>
  <si>
    <t>F1LT36_RAT</t>
  </si>
  <si>
    <t>O89049</t>
  </si>
  <si>
    <t>TRXR1_RAT</t>
  </si>
  <si>
    <t>Trxr1</t>
  </si>
  <si>
    <t>P36972</t>
  </si>
  <si>
    <t>APT_RAT</t>
  </si>
  <si>
    <t>Q66HA8</t>
  </si>
  <si>
    <t>HS105_RAT</t>
  </si>
  <si>
    <t>Hsp105</t>
  </si>
  <si>
    <t>Hsp110</t>
  </si>
  <si>
    <t>P56571</t>
  </si>
  <si>
    <t>ES1_RAT</t>
  </si>
  <si>
    <t>Q6AYI1</t>
  </si>
  <si>
    <t>Q6AYI1_RAT</t>
  </si>
  <si>
    <t>rCG_35034</t>
  </si>
  <si>
    <t>Q3B7D0</t>
  </si>
  <si>
    <t>HEM6_RAT</t>
  </si>
  <si>
    <t>Cpo</t>
  </si>
  <si>
    <t>Q642E6</t>
  </si>
  <si>
    <t>Q642E6_RAT</t>
  </si>
  <si>
    <t>rCG_39632</t>
  </si>
  <si>
    <t>Q66H15</t>
  </si>
  <si>
    <t>RMD3_RAT</t>
  </si>
  <si>
    <t>Fam82a2</t>
  </si>
  <si>
    <t>Fam82c</t>
  </si>
  <si>
    <t>F1LM19</t>
  </si>
  <si>
    <t>F1LM19_RAT</t>
  </si>
  <si>
    <t>A0A0G2K8K0</t>
  </si>
  <si>
    <t>A0A0G2K8K0_RAT</t>
  </si>
  <si>
    <t>Z4YNF4</t>
  </si>
  <si>
    <t>Z4YNF4_RAT</t>
  </si>
  <si>
    <t>G3V640</t>
  </si>
  <si>
    <t>G3V640_RAT</t>
  </si>
  <si>
    <t>rCG_58919</t>
  </si>
  <si>
    <t>Q5XIM7</t>
  </si>
  <si>
    <t>Q5XIM7_RAT</t>
  </si>
  <si>
    <t>rCG_51508</t>
  </si>
  <si>
    <t>O88637</t>
  </si>
  <si>
    <t>PCY2_RAT</t>
  </si>
  <si>
    <t>G3V945</t>
  </si>
  <si>
    <t>G3V945_RAT</t>
  </si>
  <si>
    <t>rCG_45159</t>
  </si>
  <si>
    <t>Q4V8I6</t>
  </si>
  <si>
    <t>Q4V8I6_RAT</t>
  </si>
  <si>
    <t>D4AC36</t>
  </si>
  <si>
    <t>D4AC36_RAT</t>
  </si>
  <si>
    <t>Eif3s5</t>
  </si>
  <si>
    <t>B2RZ72</t>
  </si>
  <si>
    <t>B2RZ72_RAT</t>
  </si>
  <si>
    <t>Arpc4_predicted</t>
  </si>
  <si>
    <t>rCG_56555</t>
  </si>
  <si>
    <t>P17220</t>
  </si>
  <si>
    <t>PSA2_RAT</t>
  </si>
  <si>
    <t>H7C5Y5</t>
  </si>
  <si>
    <t>H7C5Y5_RAT</t>
  </si>
  <si>
    <t>rCG_21664</t>
  </si>
  <si>
    <t>A0A0G2K0W9</t>
  </si>
  <si>
    <t>A0A0G2K0W9_RAT</t>
  </si>
  <si>
    <t>rCG_38543</t>
  </si>
  <si>
    <t>B2RYR8</t>
  </si>
  <si>
    <t>B2RYR8_RAT</t>
  </si>
  <si>
    <t>rCG_50492</t>
  </si>
  <si>
    <t>P62832</t>
  </si>
  <si>
    <t>RL23_RAT</t>
  </si>
  <si>
    <t>Q5BK81</t>
  </si>
  <si>
    <t>PTGR2_RAT</t>
  </si>
  <si>
    <t>Zadh1</t>
  </si>
  <si>
    <t>P17425</t>
  </si>
  <si>
    <t>HMCS1_RAT</t>
  </si>
  <si>
    <t>Hmgcs</t>
  </si>
  <si>
    <t>B3SVE9</t>
  </si>
  <si>
    <t>B3SVE9_RAT</t>
  </si>
  <si>
    <t>B1WC34</t>
  </si>
  <si>
    <t>B1WC34_RAT</t>
  </si>
  <si>
    <t>Prkcsh_predicted</t>
  </si>
  <si>
    <t>rCG_31596</t>
  </si>
  <si>
    <t>D4A0T0</t>
  </si>
  <si>
    <t>D4A0T0_RAT</t>
  </si>
  <si>
    <t>rCG_32945</t>
  </si>
  <si>
    <t>D4AD15</t>
  </si>
  <si>
    <t>D4AD15_RAT</t>
  </si>
  <si>
    <t>LOC100911431</t>
  </si>
  <si>
    <t>LOC680559</t>
  </si>
  <si>
    <t>O35796</t>
  </si>
  <si>
    <t>C1QBP_RAT</t>
  </si>
  <si>
    <t>Gc1qbp</t>
  </si>
  <si>
    <t>Q5XI73</t>
  </si>
  <si>
    <t>GDIR1_RAT</t>
  </si>
  <si>
    <t>P35213</t>
  </si>
  <si>
    <t>1433B_RAT</t>
  </si>
  <si>
    <t>P09367</t>
  </si>
  <si>
    <t>SDHL_RAT</t>
  </si>
  <si>
    <t>Q7TP91</t>
  </si>
  <si>
    <t>Q7TP91_RAT</t>
  </si>
  <si>
    <t>LOC100912008</t>
  </si>
  <si>
    <t>Surf1</t>
  </si>
  <si>
    <t>Q07984</t>
  </si>
  <si>
    <t>SSRD_RAT</t>
  </si>
  <si>
    <t>G3V857</t>
  </si>
  <si>
    <t>G3V857_RAT</t>
  </si>
  <si>
    <t>RGD1563167_predicted</t>
  </si>
  <si>
    <t>rCG_53830</t>
  </si>
  <si>
    <t>P69897</t>
  </si>
  <si>
    <t>TBB5_RAT</t>
  </si>
  <si>
    <t>P20761</t>
  </si>
  <si>
    <t>IGG2B_RAT</t>
  </si>
  <si>
    <t>Q66H80</t>
  </si>
  <si>
    <t>COPD_RAT</t>
  </si>
  <si>
    <t>Copd</t>
  </si>
  <si>
    <t>O35913</t>
  </si>
  <si>
    <t>SO1A4_RAT</t>
  </si>
  <si>
    <t>Oatp1a4</t>
  </si>
  <si>
    <t>Oatp2</t>
  </si>
  <si>
    <t>Slc21a5</t>
  </si>
  <si>
    <t>D4A4D5</t>
  </si>
  <si>
    <t>D4A4D5_RAT</t>
  </si>
  <si>
    <t>LOC100362751</t>
  </si>
  <si>
    <t>A0A0G2JYB1</t>
  </si>
  <si>
    <t>A0A0G2JYB1_RAT</t>
  </si>
  <si>
    <t>D3ZZZ9</t>
  </si>
  <si>
    <t>D3ZZZ9_RAT</t>
  </si>
  <si>
    <t>Ctnnd1_predicted</t>
  </si>
  <si>
    <t>rCG_26679</t>
  </si>
  <si>
    <t>D4ACG2</t>
  </si>
  <si>
    <t>D4ACG2_RAT</t>
  </si>
  <si>
    <t>Ilvbl_predicted</t>
  </si>
  <si>
    <t>rCG_29432</t>
  </si>
  <si>
    <t>D4AB01</t>
  </si>
  <si>
    <t>D4AB01_RAT</t>
  </si>
  <si>
    <t>Hint2_predicted</t>
  </si>
  <si>
    <t>rCG_54875</t>
  </si>
  <si>
    <t>P19488</t>
  </si>
  <si>
    <t>UDB37_RAT</t>
  </si>
  <si>
    <t>Ugt2b6</t>
  </si>
  <si>
    <t>O88202</t>
  </si>
  <si>
    <t>LPP60_RAT</t>
  </si>
  <si>
    <t>60 kDa lysophospholipase (EC 3.1.1.5) [Includes: L-asparaginase (EC 3.5.1.1) (L-asparagine amidohydrolase) Platelet-activating factor acetylhydrolase (PAF acetylhydrolase) (EC 3.1.1.47)]</t>
  </si>
  <si>
    <t>Q923M1</t>
  </si>
  <si>
    <t>MSRA_RAT</t>
  </si>
  <si>
    <t>F1LQQ8</t>
  </si>
  <si>
    <t>F1LQQ8_RAT</t>
  </si>
  <si>
    <t>M0RD75</t>
  </si>
  <si>
    <t>M0RD75_RAT</t>
  </si>
  <si>
    <t>LOC100911372</t>
  </si>
  <si>
    <t>F2Z3R2</t>
  </si>
  <si>
    <t>F2Z3R2_RAT</t>
  </si>
  <si>
    <t>Fblim1</t>
  </si>
  <si>
    <t>F1LRI5</t>
  </si>
  <si>
    <t>F1LRI5_RAT</t>
  </si>
  <si>
    <t>P11517</t>
  </si>
  <si>
    <t>HBB2_RAT</t>
  </si>
  <si>
    <t>A0A0G2K121</t>
  </si>
  <si>
    <t>A0A0G2K121_RAT</t>
  </si>
  <si>
    <t>Unc119b</t>
  </si>
  <si>
    <t>G3V8D4</t>
  </si>
  <si>
    <t>G3V8D4_RAT</t>
  </si>
  <si>
    <t>Apoc2_predicted</t>
  </si>
  <si>
    <t>rCG_54652</t>
  </si>
  <si>
    <t>P04166</t>
  </si>
  <si>
    <t>CYB5B_RAT</t>
  </si>
  <si>
    <t>Cyb5m</t>
  </si>
  <si>
    <t>Omb5</t>
  </si>
  <si>
    <t>G3V7L6</t>
  </si>
  <si>
    <t>G3V7L6_RAT</t>
  </si>
  <si>
    <t>rCG_24399</t>
  </si>
  <si>
    <t>Q66H12</t>
  </si>
  <si>
    <t>NAGAB_RAT</t>
  </si>
  <si>
    <t>Q5U2S7</t>
  </si>
  <si>
    <t>Q5U2S7_RAT</t>
  </si>
  <si>
    <t>rCG_33694</t>
  </si>
  <si>
    <t>M3ZCP2</t>
  </si>
  <si>
    <t>M3ZCP2_RAT</t>
  </si>
  <si>
    <t>rCG_57068</t>
  </si>
  <si>
    <t>P45592</t>
  </si>
  <si>
    <t>COF1_RAT</t>
  </si>
  <si>
    <t>Q5XIE6</t>
  </si>
  <si>
    <t>HIBCH_RAT</t>
  </si>
  <si>
    <t>D3ZVQ0</t>
  </si>
  <si>
    <t>D3ZVQ0_RAT</t>
  </si>
  <si>
    <t>LOC100911959</t>
  </si>
  <si>
    <t>Usp5_predicted</t>
  </si>
  <si>
    <t>rCG_29800</t>
  </si>
  <si>
    <t>B5DER3</t>
  </si>
  <si>
    <t>B5DER3_RAT</t>
  </si>
  <si>
    <t>Harpb64</t>
  </si>
  <si>
    <t>rCG_62277</t>
  </si>
  <si>
    <t>F1LZC5</t>
  </si>
  <si>
    <t>F1LZC5_RAT</t>
  </si>
  <si>
    <t>P62986</t>
  </si>
  <si>
    <t>RL40_RAT</t>
  </si>
  <si>
    <t>Ubiquitin-60S ribosomal protein L40 (Ubiquitin A-52 residue ribosomal protein fusion product 1) [Cleaved into: Ubiquitin 60S ribosomal protein L40 (CEP52)]</t>
  </si>
  <si>
    <t>Ubcep2</t>
  </si>
  <si>
    <t>D3ZZC1</t>
  </si>
  <si>
    <t>D3ZZC1_RAT</t>
  </si>
  <si>
    <t>rCG_43947</t>
  </si>
  <si>
    <t>G3V6W6</t>
  </si>
  <si>
    <t>G3V6W6_RAT</t>
  </si>
  <si>
    <t>LOC100365869</t>
  </si>
  <si>
    <t>rCG_61291</t>
  </si>
  <si>
    <t>M0R9L0</t>
  </si>
  <si>
    <t>M0R9L0_RAT</t>
  </si>
  <si>
    <t>P61354</t>
  </si>
  <si>
    <t>RL27_RAT</t>
  </si>
  <si>
    <t>Q5XIF3</t>
  </si>
  <si>
    <t>NDUS4_RAT</t>
  </si>
  <si>
    <t>M0RCU5</t>
  </si>
  <si>
    <t>M0RCU5_RAT</t>
  </si>
  <si>
    <t>LOC684055</t>
  </si>
  <si>
    <t>Q6PDW1</t>
  </si>
  <si>
    <t>Q6PDW1_RAT</t>
  </si>
  <si>
    <t>LOC100359593</t>
  </si>
  <si>
    <t>LOC100360573</t>
  </si>
  <si>
    <t>rCG_42036</t>
  </si>
  <si>
    <t>Q5U2Q7</t>
  </si>
  <si>
    <t>ERF1_RAT</t>
  </si>
  <si>
    <t>D3Z8I7</t>
  </si>
  <si>
    <t>D3Z8I7_RAT</t>
  </si>
  <si>
    <t>RGD1562732_predicted</t>
  </si>
  <si>
    <t>rCG_60614</t>
  </si>
  <si>
    <t>P62332</t>
  </si>
  <si>
    <t>ARF6_RAT</t>
  </si>
  <si>
    <t>P29419</t>
  </si>
  <si>
    <t>ATP5I_RAT</t>
  </si>
  <si>
    <t>Q68FT9</t>
  </si>
  <si>
    <t>SCLY_RAT</t>
  </si>
  <si>
    <t>D3ZZR9</t>
  </si>
  <si>
    <t>D3ZZR9_RAT</t>
  </si>
  <si>
    <t>Fkbp2_predicted</t>
  </si>
  <si>
    <t>rCG_47860</t>
  </si>
  <si>
    <t>B2RZC1</t>
  </si>
  <si>
    <t>B2RZC1_RAT</t>
  </si>
  <si>
    <t>rCG_47330</t>
  </si>
  <si>
    <t>A0A0G2K737</t>
  </si>
  <si>
    <t>A0A0G2K737_RAT</t>
  </si>
  <si>
    <t>Q5HZY2</t>
  </si>
  <si>
    <t>SAR1B_RAT</t>
  </si>
  <si>
    <t>F1LU71</t>
  </si>
  <si>
    <t>F1LU71_RAT</t>
  </si>
  <si>
    <t>Auh_predicted</t>
  </si>
  <si>
    <t>rCG_44030</t>
  </si>
  <si>
    <t>Q66SY1</t>
  </si>
  <si>
    <t>Q66SY1_RAT</t>
  </si>
  <si>
    <t>P12001</t>
  </si>
  <si>
    <t>RL18_RAT</t>
  </si>
  <si>
    <t>Q5U2Q3</t>
  </si>
  <si>
    <t>CK054_RAT</t>
  </si>
  <si>
    <t>Q99ML5</t>
  </si>
  <si>
    <t>PCYOX_RAT</t>
  </si>
  <si>
    <t>Clp55</t>
  </si>
  <si>
    <t>F1LQI1</t>
  </si>
  <si>
    <t>F1LQI1_RAT</t>
  </si>
  <si>
    <t>rCG_35488</t>
  </si>
  <si>
    <t>Q68FY4</t>
  </si>
  <si>
    <t>Q68FY4_RAT</t>
  </si>
  <si>
    <t>rCG_60501</t>
  </si>
  <si>
    <t>A0A0G2JU42</t>
  </si>
  <si>
    <t>A0A0G2JU42_RAT</t>
  </si>
  <si>
    <t>Q5EB77</t>
  </si>
  <si>
    <t>RAB18_RAT</t>
  </si>
  <si>
    <t>P68101</t>
  </si>
  <si>
    <t>IF2A_RAT</t>
  </si>
  <si>
    <t>Eukaryotic translation initiation factor 2 subunit 1 (Eukaryotic translation initiation factor 2 subunit alpha) (eIF-2-alpha) (eIF-2A) (eIF-2alpha)</t>
  </si>
  <si>
    <t>Eif2s1</t>
  </si>
  <si>
    <t>Eif2a</t>
  </si>
  <si>
    <t>D3ZF13</t>
  </si>
  <si>
    <t>D3ZF13_RAT</t>
  </si>
  <si>
    <t>LOC683884</t>
  </si>
  <si>
    <t>Ndufab1_predicted</t>
  </si>
  <si>
    <t>rCG_40178</t>
  </si>
  <si>
    <t>P20817</t>
  </si>
  <si>
    <t>CP4AE_RAT</t>
  </si>
  <si>
    <t>Cyp4a-3</t>
  </si>
  <si>
    <t>Cyp4a3</t>
  </si>
  <si>
    <t>F1LPW0</t>
  </si>
  <si>
    <t>F1LPW0_RAT</t>
  </si>
  <si>
    <t>Q6PDV6</t>
  </si>
  <si>
    <t>Q6PDV6_RAT</t>
  </si>
  <si>
    <t>Rps14</t>
  </si>
  <si>
    <t>rCG_46686</t>
  </si>
  <si>
    <t>rCG_63012</t>
  </si>
  <si>
    <t>Q5I0P5</t>
  </si>
  <si>
    <t>Q5I0P5_RAT</t>
  </si>
  <si>
    <t>rCG_57713</t>
  </si>
  <si>
    <t>Q68FX0</t>
  </si>
  <si>
    <t>IDH3B_RAT</t>
  </si>
  <si>
    <t>D4A9D6</t>
  </si>
  <si>
    <t>D4A9D6_RAT</t>
  </si>
  <si>
    <t>Dhx9_predicted</t>
  </si>
  <si>
    <t>rCG_46521</t>
  </si>
  <si>
    <t>G3V9D8</t>
  </si>
  <si>
    <t>G3V9D8_RAT</t>
  </si>
  <si>
    <t>Ces2</t>
  </si>
  <si>
    <t>Ces2c</t>
  </si>
  <si>
    <t>rCG_57590</t>
  </si>
  <si>
    <t>M0RDK9</t>
  </si>
  <si>
    <t>M0RDK9_RAT</t>
  </si>
  <si>
    <t>P21670</t>
  </si>
  <si>
    <t>PSA4_RAT</t>
  </si>
  <si>
    <t>P13084</t>
  </si>
  <si>
    <t>NPM_RAT</t>
  </si>
  <si>
    <t>A0A0G2JVX7</t>
  </si>
  <si>
    <t>A0A0G2JVX7_RAT</t>
  </si>
  <si>
    <t>F1LP82</t>
  </si>
  <si>
    <t>F1LP82_RAT</t>
  </si>
  <si>
    <t>G3V7G8</t>
  </si>
  <si>
    <t>G3V7G8_RAT</t>
  </si>
  <si>
    <t>rCG_52516</t>
  </si>
  <si>
    <t>Q6AYD3</t>
  </si>
  <si>
    <t>PA2G4_RAT</t>
  </si>
  <si>
    <t>F1LSP2</t>
  </si>
  <si>
    <t>F1LSP2_RAT</t>
  </si>
  <si>
    <t>F7EL36</t>
  </si>
  <si>
    <t>F7EL36_RAT</t>
  </si>
  <si>
    <t>P12075</t>
  </si>
  <si>
    <t>COX5B_RAT</t>
  </si>
  <si>
    <t>A0A0A0MY48</t>
  </si>
  <si>
    <t>A0A0A0MY48_RAT</t>
  </si>
  <si>
    <t>A0A0G2JSU8</t>
  </si>
  <si>
    <t>A0A0G2JSU8_RAT</t>
  </si>
  <si>
    <t>Cyp2d3</t>
  </si>
  <si>
    <t>rCG_59574</t>
  </si>
  <si>
    <t>P51886</t>
  </si>
  <si>
    <t>LUM_RAT</t>
  </si>
  <si>
    <t>Lcn</t>
  </si>
  <si>
    <t>Ldc</t>
  </si>
  <si>
    <t>D3ZVS2</t>
  </si>
  <si>
    <t>D3ZVS2_RAT</t>
  </si>
  <si>
    <t>L2hgdh_predicted</t>
  </si>
  <si>
    <t>rCG_61364</t>
  </si>
  <si>
    <t>G3V960</t>
  </si>
  <si>
    <t>G3V960_RAT</t>
  </si>
  <si>
    <t>rCG_29249</t>
  </si>
  <si>
    <t>P60901</t>
  </si>
  <si>
    <t>PSA6_RAT</t>
  </si>
  <si>
    <t>Q920A6</t>
  </si>
  <si>
    <t>RISC_RAT</t>
  </si>
  <si>
    <t>Risc</t>
  </si>
  <si>
    <t>M0R9X8</t>
  </si>
  <si>
    <t>M0R9X8_RAT</t>
  </si>
  <si>
    <t>rCG_27764</t>
  </si>
  <si>
    <t>F1LT35</t>
  </si>
  <si>
    <t>F1LT35_RAT</t>
  </si>
  <si>
    <t>O88794</t>
  </si>
  <si>
    <t>PNPO_RAT</t>
  </si>
  <si>
    <t>F1LPB8</t>
  </si>
  <si>
    <t>F1LPB8_RAT</t>
  </si>
  <si>
    <t>rCG_20805</t>
  </si>
  <si>
    <t>G3V7I5</t>
  </si>
  <si>
    <t>G3V7I5_RAT</t>
  </si>
  <si>
    <t>rCG_55098</t>
  </si>
  <si>
    <t>A0A0H2UHG0</t>
  </si>
  <si>
    <t>A0A0H2UHG0_RAT</t>
  </si>
  <si>
    <t>rCG_31483</t>
  </si>
  <si>
    <t>P48508</t>
  </si>
  <si>
    <t>GSH0_RAT</t>
  </si>
  <si>
    <t>Glclr</t>
  </si>
  <si>
    <t>P29117</t>
  </si>
  <si>
    <t>PPIF_RAT</t>
  </si>
  <si>
    <t>Q6P6G9</t>
  </si>
  <si>
    <t>Q6P6G9_RAT</t>
  </si>
  <si>
    <t>Hnrpa1</t>
  </si>
  <si>
    <t>Q8VI04</t>
  </si>
  <si>
    <t>ASGL1_RAT</t>
  </si>
  <si>
    <t>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t>
  </si>
  <si>
    <t>Alp</t>
  </si>
  <si>
    <t>Gliap</t>
  </si>
  <si>
    <t>Hiob</t>
  </si>
  <si>
    <t>O35078</t>
  </si>
  <si>
    <t>OXDA_RAT</t>
  </si>
  <si>
    <t>Dao1</t>
  </si>
  <si>
    <t>A0A023IMI6</t>
  </si>
  <si>
    <t>A0A023IMI6_RAT</t>
  </si>
  <si>
    <t>rCG_60749</t>
  </si>
  <si>
    <t>Q4KMA2</t>
  </si>
  <si>
    <t>RD23B_RAT</t>
  </si>
  <si>
    <t>F1LS86</t>
  </si>
  <si>
    <t>F1LS86_RAT</t>
  </si>
  <si>
    <t>Iars_predicted</t>
  </si>
  <si>
    <t>rCG_44151</t>
  </si>
  <si>
    <t>F6QBA3</t>
  </si>
  <si>
    <t>F6QBA3_RAT</t>
  </si>
  <si>
    <t>Q68FZ1</t>
  </si>
  <si>
    <t>Q68FZ1_RAT</t>
  </si>
  <si>
    <t>Q6PDW2</t>
  </si>
  <si>
    <t>Q6PDW2_RAT</t>
  </si>
  <si>
    <t>LOC100360604</t>
  </si>
  <si>
    <t>LOC100361103</t>
  </si>
  <si>
    <t>LOC100361811</t>
  </si>
  <si>
    <t>LOC691195</t>
  </si>
  <si>
    <t>RGD1562469</t>
  </si>
  <si>
    <t>rCG_42727</t>
  </si>
  <si>
    <t>Q5XFX0</t>
  </si>
  <si>
    <t>TAGL2_RAT</t>
  </si>
  <si>
    <t>D3ZFA8</t>
  </si>
  <si>
    <t>D3ZFA8_RAT</t>
  </si>
  <si>
    <t>LOC100364909</t>
  </si>
  <si>
    <t>A0A0H2UH99</t>
  </si>
  <si>
    <t>A0A0H2UH99_RAT</t>
  </si>
  <si>
    <t>D3ZFY8</t>
  </si>
  <si>
    <t>D3ZFY8_RAT</t>
  </si>
  <si>
    <t>LOC100362142</t>
  </si>
  <si>
    <t>LOC679539</t>
  </si>
  <si>
    <t>Ube2v1</t>
  </si>
  <si>
    <t>A9CMB7</t>
  </si>
  <si>
    <t>A9CMB7_RAT</t>
  </si>
  <si>
    <t>rCG_46287</t>
  </si>
  <si>
    <t>P61751</t>
  </si>
  <si>
    <t>ARF4_RAT</t>
  </si>
  <si>
    <t>G3V6I9</t>
  </si>
  <si>
    <t>G3V6I9_RAT</t>
  </si>
  <si>
    <t>rCG_33968</t>
  </si>
  <si>
    <t>B2GV75</t>
  </si>
  <si>
    <t>B2GV75_RAT</t>
  </si>
  <si>
    <t>A0A0H2UH90</t>
  </si>
  <si>
    <t>A0A0H2UH90_RAT</t>
  </si>
  <si>
    <t>P61621</t>
  </si>
  <si>
    <t>S61A1_RAT</t>
  </si>
  <si>
    <t>Sec61a</t>
  </si>
  <si>
    <t>Q5XI95</t>
  </si>
  <si>
    <t>ADH6_RAT</t>
  </si>
  <si>
    <t>Q6IN37</t>
  </si>
  <si>
    <t>Q6IN37_RAT</t>
  </si>
  <si>
    <t>rCG_33908</t>
  </si>
  <si>
    <t>A0A0G2K3W1</t>
  </si>
  <si>
    <t>A0A0G2K3W1_RAT</t>
  </si>
  <si>
    <t>B1WC26</t>
  </si>
  <si>
    <t>B1WC26_RAT</t>
  </si>
  <si>
    <t>Nans_predicted</t>
  </si>
  <si>
    <t>rCG_55111</t>
  </si>
  <si>
    <t>Q562C9</t>
  </si>
  <si>
    <t>MTND_RAT</t>
  </si>
  <si>
    <t>Alp1</t>
  </si>
  <si>
    <t>Mtcbp1</t>
  </si>
  <si>
    <t>Q9Z270</t>
  </si>
  <si>
    <t>VAPA_RAT</t>
  </si>
  <si>
    <t>Vap33</t>
  </si>
  <si>
    <t>P13676</t>
  </si>
  <si>
    <t>ACPH_RAT</t>
  </si>
  <si>
    <t>B0BNE6</t>
  </si>
  <si>
    <t>B0BNE6_RAT</t>
  </si>
  <si>
    <t>Ndufs8_predicted</t>
  </si>
  <si>
    <t>rCG_47133</t>
  </si>
  <si>
    <t>A0JN30</t>
  </si>
  <si>
    <t>A0JN30_RAT</t>
  </si>
  <si>
    <t>MGC156825</t>
  </si>
  <si>
    <t>rCG_42492</t>
  </si>
  <si>
    <t>Q5VLR5</t>
  </si>
  <si>
    <t>Q5VLR5_RAT</t>
  </si>
  <si>
    <t>Txndc4</t>
  </si>
  <si>
    <t>rCG_60340</t>
  </si>
  <si>
    <t>O35397</t>
  </si>
  <si>
    <t>CASP6_RAT</t>
  </si>
  <si>
    <t>Caspase-6 (CASP-6) (EC 3.4.22.59) (Apoptotic protease Mch-2) [Cleaved into: Caspase-6 subunit p18 Caspase-6 subunit p11]</t>
  </si>
  <si>
    <t>Mch2</t>
  </si>
  <si>
    <t>G3V827</t>
  </si>
  <si>
    <t>G3V827_RAT</t>
  </si>
  <si>
    <t>rCG_45910</t>
  </si>
  <si>
    <t>Q64581</t>
  </si>
  <si>
    <t>CP3AI_RAT</t>
  </si>
  <si>
    <t>Cytochrome P450 3A18 (EC 1.14.14.1) (CYPIIIA18) (Cytochrome P450(6)beta-2)</t>
  </si>
  <si>
    <t>Cyp3a18</t>
  </si>
  <si>
    <t>Q8SEZ5</t>
  </si>
  <si>
    <t>Q8SEZ5_RAT</t>
  </si>
  <si>
    <t>CO2</t>
  </si>
  <si>
    <t>COII</t>
  </si>
  <si>
    <t>COX2</t>
  </si>
  <si>
    <t>COXII</t>
  </si>
  <si>
    <t>mt-Co3</t>
  </si>
  <si>
    <t>mt-Nd4l</t>
  </si>
  <si>
    <t>C6ZII9</t>
  </si>
  <si>
    <t>C6ZII9_RAT</t>
  </si>
  <si>
    <t>P62193</t>
  </si>
  <si>
    <t>PRS4_RAT</t>
  </si>
  <si>
    <t>D3ZZA8</t>
  </si>
  <si>
    <t>D3ZZA8_RAT</t>
  </si>
  <si>
    <t>Sec24a_predicted</t>
  </si>
  <si>
    <t>rCG_33999</t>
  </si>
  <si>
    <t>D4A305</t>
  </si>
  <si>
    <t>D4A305_RAT</t>
  </si>
  <si>
    <t>Ccdc58_predicted</t>
  </si>
  <si>
    <t>rCG_52903</t>
  </si>
  <si>
    <t>G3V7W7</t>
  </si>
  <si>
    <t>G3V7W7_RAT</t>
  </si>
  <si>
    <t>B0K020</t>
  </si>
  <si>
    <t>CISD1_RAT</t>
  </si>
  <si>
    <t>Q5XIA5</t>
  </si>
  <si>
    <t>Q5XIA5_RAT</t>
  </si>
  <si>
    <t>Q6AY09</t>
  </si>
  <si>
    <t>HNRH2_RAT</t>
  </si>
  <si>
    <t>Hnrph2</t>
  </si>
  <si>
    <t>B2RYK3</t>
  </si>
  <si>
    <t>B2RYK3_RAT</t>
  </si>
  <si>
    <t>rCG_56371</t>
  </si>
  <si>
    <t>Q9JJP9</t>
  </si>
  <si>
    <t>UBQL1_RAT</t>
  </si>
  <si>
    <t>Da41</t>
  </si>
  <si>
    <t>Plic1</t>
  </si>
  <si>
    <t>P05065</t>
  </si>
  <si>
    <t>ALDOA_RAT</t>
  </si>
  <si>
    <t>P38918</t>
  </si>
  <si>
    <t>ARK73_RAT</t>
  </si>
  <si>
    <t>Afar</t>
  </si>
  <si>
    <t>Akr7a1</t>
  </si>
  <si>
    <t>Q05982</t>
  </si>
  <si>
    <t>NDKA_RAT</t>
  </si>
  <si>
    <t>D3ZVU4</t>
  </si>
  <si>
    <t>D3ZVU4_RAT</t>
  </si>
  <si>
    <t>Rbks_predicted</t>
  </si>
  <si>
    <t>rCG_62286</t>
  </si>
  <si>
    <t>B0BN63</t>
  </si>
  <si>
    <t>B0BN63_RAT</t>
  </si>
  <si>
    <t>LOC681996</t>
  </si>
  <si>
    <t>rCG_20659</t>
  </si>
  <si>
    <t>M0R735</t>
  </si>
  <si>
    <t>M0R735_RAT</t>
  </si>
  <si>
    <t>Q3T1J1</t>
  </si>
  <si>
    <t>IF5A1_RAT</t>
  </si>
  <si>
    <t>F1M6F4</t>
  </si>
  <si>
    <t>F1M6F4_RAT</t>
  </si>
  <si>
    <t>RGD1564597</t>
  </si>
  <si>
    <t>P50503</t>
  </si>
  <si>
    <t>F10A1_RAT</t>
  </si>
  <si>
    <t>Fam10a1</t>
  </si>
  <si>
    <t>Hip</t>
  </si>
  <si>
    <t>B0BN93</t>
  </si>
  <si>
    <t>PSD13_RAT</t>
  </si>
  <si>
    <t>P54921</t>
  </si>
  <si>
    <t>SNAA_RAT</t>
  </si>
  <si>
    <t>Snap</t>
  </si>
  <si>
    <t>Snapa</t>
  </si>
  <si>
    <t>Q6PDV7</t>
  </si>
  <si>
    <t>RL10_RAT</t>
  </si>
  <si>
    <t>A0A0G2JVL6</t>
  </si>
  <si>
    <t>A0A0G2JVL6_RAT</t>
  </si>
  <si>
    <t>rCG_45713</t>
  </si>
  <si>
    <t>D4A2X2</t>
  </si>
  <si>
    <t>D4A2X2_RAT</t>
  </si>
  <si>
    <t>Q9EQX9</t>
  </si>
  <si>
    <t>UBE2N_RAT</t>
  </si>
  <si>
    <t>Q9JJ19</t>
  </si>
  <si>
    <t>NHRF1_RAT</t>
  </si>
  <si>
    <t>Nherf</t>
  </si>
  <si>
    <t>Nherf1</t>
  </si>
  <si>
    <t>P40329</t>
  </si>
  <si>
    <t>SYRC_RAT</t>
  </si>
  <si>
    <t>I6L9G6</t>
  </si>
  <si>
    <t>I6L9G6_RAT</t>
  </si>
  <si>
    <t>rCG_31562</t>
  </si>
  <si>
    <t>Q4G061</t>
  </si>
  <si>
    <t>EIF3B_RAT</t>
  </si>
  <si>
    <t>Eif3s9</t>
  </si>
  <si>
    <t>E9PTX2</t>
  </si>
  <si>
    <t>E9PTX2_RAT</t>
  </si>
  <si>
    <t>P25409</t>
  </si>
  <si>
    <t>ALAT1_RAT</t>
  </si>
  <si>
    <t>Aat1</t>
  </si>
  <si>
    <t>Gpt1</t>
  </si>
  <si>
    <t>Q80U96</t>
  </si>
  <si>
    <t>XPO1_RAT</t>
  </si>
  <si>
    <t>Crm1</t>
  </si>
  <si>
    <t>P18422</t>
  </si>
  <si>
    <t>PSA3_RAT</t>
  </si>
  <si>
    <t>P62856</t>
  </si>
  <si>
    <t>RS26_RAT</t>
  </si>
  <si>
    <t>D4ADT5</t>
  </si>
  <si>
    <t>D4ADT5_RAT</t>
  </si>
  <si>
    <t>Ddx58_predicted</t>
  </si>
  <si>
    <t>rCG_55012</t>
  </si>
  <si>
    <t>Q75Q39</t>
  </si>
  <si>
    <t>TOM70_RAT</t>
  </si>
  <si>
    <t>A0A0G2K8T0</t>
  </si>
  <si>
    <t>A0A0G2K8T0_RAT</t>
  </si>
  <si>
    <t>Q4V7D1</t>
  </si>
  <si>
    <t>Q4V7D1_RAT</t>
  </si>
  <si>
    <t>rCG_43983</t>
  </si>
  <si>
    <t>Q6AYR1</t>
  </si>
  <si>
    <t>Q6AYR1_RAT</t>
  </si>
  <si>
    <t>rCG_52996</t>
  </si>
  <si>
    <t>P85108</t>
  </si>
  <si>
    <t>TBB2A_RAT</t>
  </si>
  <si>
    <t>Q07066</t>
  </si>
  <si>
    <t>PXMP2_RAT</t>
  </si>
  <si>
    <t>Pmp22</t>
  </si>
  <si>
    <t>Q6TUG0</t>
  </si>
  <si>
    <t>DJB11_RAT</t>
  </si>
  <si>
    <t>G3V834</t>
  </si>
  <si>
    <t>G3V834_RAT</t>
  </si>
  <si>
    <t>MGC124825</t>
  </si>
  <si>
    <t>rCG_46772</t>
  </si>
  <si>
    <t>A0A0G2JXC3</t>
  </si>
  <si>
    <t>A0A0G2JXC3_RAT</t>
  </si>
  <si>
    <t>rCG_38440</t>
  </si>
  <si>
    <t>A0A0G2K2Q2</t>
  </si>
  <si>
    <t>A0A0G2K2Q2_RAT</t>
  </si>
  <si>
    <t>rCG_59390</t>
  </si>
  <si>
    <t>Q3B8Q2</t>
  </si>
  <si>
    <t>IF4A3_RAT</t>
  </si>
  <si>
    <t>Ddx48</t>
  </si>
  <si>
    <t>P54313</t>
  </si>
  <si>
    <t>GBB2_RAT</t>
  </si>
  <si>
    <t>Q4FZT0</t>
  </si>
  <si>
    <t>STML2_RAT</t>
  </si>
  <si>
    <t>E2RUH2</t>
  </si>
  <si>
    <t>E2RUH2_RAT</t>
  </si>
  <si>
    <t>LOC100360501</t>
  </si>
  <si>
    <t>rnase-inh</t>
  </si>
  <si>
    <t>rCG_47479</t>
  </si>
  <si>
    <t>D4ACJ1</t>
  </si>
  <si>
    <t>D4ACJ1_RAT</t>
  </si>
  <si>
    <t>D3ZM21</t>
  </si>
  <si>
    <t>D3ZM21_RAT</t>
  </si>
  <si>
    <t>Comtd1_predicted</t>
  </si>
  <si>
    <t>rCG_41841</t>
  </si>
  <si>
    <t>Q6PDV8</t>
  </si>
  <si>
    <t>Q6PDV8_RAT</t>
  </si>
  <si>
    <t>LOC100363800</t>
  </si>
  <si>
    <t>Rpl22</t>
  </si>
  <si>
    <t>rCG_31311</t>
  </si>
  <si>
    <t>P11951</t>
  </si>
  <si>
    <t>CX6C2_RAT</t>
  </si>
  <si>
    <t>Cox6c</t>
  </si>
  <si>
    <t>Q5I0P2</t>
  </si>
  <si>
    <t>GCSH_RAT</t>
  </si>
  <si>
    <t>A0A0G2JZW1</t>
  </si>
  <si>
    <t>A0A0G2JZW1_RAT</t>
  </si>
  <si>
    <t>Q5XI60</t>
  </si>
  <si>
    <t>REEP6_RAT</t>
  </si>
  <si>
    <t>Dp1l1</t>
  </si>
  <si>
    <t>Q5FVQ6</t>
  </si>
  <si>
    <t>Q5FVQ6_RAT</t>
  </si>
  <si>
    <t>Ifgga3</t>
  </si>
  <si>
    <t>O88496</t>
  </si>
  <si>
    <t>VKGC_RAT</t>
  </si>
  <si>
    <t>Q9Z311</t>
  </si>
  <si>
    <t>MECR_RAT</t>
  </si>
  <si>
    <t>Nrbf1</t>
  </si>
  <si>
    <t>P70552</t>
  </si>
  <si>
    <t>GFRP_RAT</t>
  </si>
  <si>
    <t>Gfrp</t>
  </si>
  <si>
    <t>A0A0G2K9Y5</t>
  </si>
  <si>
    <t>A0A0G2K9Y5_RAT</t>
  </si>
  <si>
    <t>Q5XI19</t>
  </si>
  <si>
    <t>Q5XI19_RAT</t>
  </si>
  <si>
    <t>rCG_61183</t>
  </si>
  <si>
    <t>Q6P9X2</t>
  </si>
  <si>
    <t>Q6P9X2_RAT</t>
  </si>
  <si>
    <t>Sec11l1</t>
  </si>
  <si>
    <t>rCG_24868</t>
  </si>
  <si>
    <t>Q5XIF6</t>
  </si>
  <si>
    <t>TBA4A_RAT</t>
  </si>
  <si>
    <t>Tuba4</t>
  </si>
  <si>
    <t>D4A197</t>
  </si>
  <si>
    <t>D4A197_RAT</t>
  </si>
  <si>
    <t>Mcee_predicted</t>
  </si>
  <si>
    <t>rCG_24795</t>
  </si>
  <si>
    <t>Q66HM7</t>
  </si>
  <si>
    <t>Q66HM7_RAT</t>
  </si>
  <si>
    <t>rCG_26502</t>
  </si>
  <si>
    <t>Q3MID4</t>
  </si>
  <si>
    <t>Q3MID4_RAT</t>
  </si>
  <si>
    <t>Carkl</t>
  </si>
  <si>
    <t>rCG_35522</t>
  </si>
  <si>
    <t>Q5XI22</t>
  </si>
  <si>
    <t>THIC_RAT</t>
  </si>
  <si>
    <t>F1M9D6</t>
  </si>
  <si>
    <t>F1M9D6_RAT</t>
  </si>
  <si>
    <t>rCG_22495</t>
  </si>
  <si>
    <t>D4AD70</t>
  </si>
  <si>
    <t>D4AD70_RAT</t>
  </si>
  <si>
    <t>P62268</t>
  </si>
  <si>
    <t>RS23_RAT</t>
  </si>
  <si>
    <t>D3ZJZ0</t>
  </si>
  <si>
    <t>D3ZJZ0_RAT</t>
  </si>
  <si>
    <t>RGD1563250_predicted</t>
  </si>
  <si>
    <t>rCG_31677</t>
  </si>
  <si>
    <t>G3V9E3</t>
  </si>
  <si>
    <t>G3V9E3_RAT</t>
  </si>
  <si>
    <t>rCG_27926</t>
  </si>
  <si>
    <t>Q6MGB5</t>
  </si>
  <si>
    <t>DHB8_RAT</t>
  </si>
  <si>
    <t>Q5XI77</t>
  </si>
  <si>
    <t>Q5XI77_RAT</t>
  </si>
  <si>
    <t>rCG_39189</t>
  </si>
  <si>
    <t>Q7TP15</t>
  </si>
  <si>
    <t>Q7TP15_RAT</t>
  </si>
  <si>
    <t>Mtap_predicted</t>
  </si>
  <si>
    <t>B0BMT6</t>
  </si>
  <si>
    <t>B0BMT6_RAT</t>
  </si>
  <si>
    <t>rCG_43995</t>
  </si>
  <si>
    <t>Q9WUW9</t>
  </si>
  <si>
    <t>S1C2A_RAT</t>
  </si>
  <si>
    <t>Sultk2</t>
  </si>
  <si>
    <t>Q03346</t>
  </si>
  <si>
    <t>MPPB_RAT</t>
  </si>
  <si>
    <t>Mppb</t>
  </si>
  <si>
    <t>Q3T1K5</t>
  </si>
  <si>
    <t>CAZA2_RAT</t>
  </si>
  <si>
    <t>Q6T487</t>
  </si>
  <si>
    <t>Q6T487_RAT</t>
  </si>
  <si>
    <t>Q5RJN0</t>
  </si>
  <si>
    <t>Q5RJN0_RAT</t>
  </si>
  <si>
    <t>rCG_29475</t>
  </si>
  <si>
    <t>P26453</t>
  </si>
  <si>
    <t>BASI_RAT</t>
  </si>
  <si>
    <t>Q01177</t>
  </si>
  <si>
    <t>PLMN_RAT</t>
  </si>
  <si>
    <t>Plasminogen (EC 3.4.21.7) [Cleaved into: Plasmin heavy chain A Activation peptide Angiostatin Plasmin heavy chain A, short form Plasmin light chain B]</t>
  </si>
  <si>
    <t>Q6AYT0</t>
  </si>
  <si>
    <t>QOR_RAT</t>
  </si>
  <si>
    <t>Q45G71</t>
  </si>
  <si>
    <t>Q45G71_RAT</t>
  </si>
  <si>
    <t>Nat2</t>
  </si>
  <si>
    <t>rCG_54708</t>
  </si>
  <si>
    <t>rCG_54709</t>
  </si>
  <si>
    <t>Q63396</t>
  </si>
  <si>
    <t>TCP4_RAT</t>
  </si>
  <si>
    <t>Pc4</t>
  </si>
  <si>
    <t>Rpo2tc1</t>
  </si>
  <si>
    <t>Q62667</t>
  </si>
  <si>
    <t>MVP_RAT</t>
  </si>
  <si>
    <t>A0A0G2K7Q7</t>
  </si>
  <si>
    <t>A0A0G2K7Q7_RAT</t>
  </si>
  <si>
    <t>B0BNB9</t>
  </si>
  <si>
    <t>B0BNB9_RAT</t>
  </si>
  <si>
    <t>rCG_56292</t>
  </si>
  <si>
    <t>G3V9K0</t>
  </si>
  <si>
    <t>G3V9K0_RAT</t>
  </si>
  <si>
    <t>Cars_predicted</t>
  </si>
  <si>
    <t>rCG_47503</t>
  </si>
  <si>
    <t>G3V7V6</t>
  </si>
  <si>
    <t>G3V7V6_RAT</t>
  </si>
  <si>
    <t>rCG_56336</t>
  </si>
  <si>
    <t>Q04462</t>
  </si>
  <si>
    <t>SYVC_RAT</t>
  </si>
  <si>
    <t>Vars2</t>
  </si>
  <si>
    <t>Q5M7T5</t>
  </si>
  <si>
    <t>Q5M7T5_RAT</t>
  </si>
  <si>
    <t>Q9Z2Z8</t>
  </si>
  <si>
    <t>DHCR7_RAT</t>
  </si>
  <si>
    <t>P62076</t>
  </si>
  <si>
    <t>TIM13_RAT</t>
  </si>
  <si>
    <t>Tim13a</t>
  </si>
  <si>
    <t>Timm13a</t>
  </si>
  <si>
    <t>Q64240</t>
  </si>
  <si>
    <t>AMBP_RAT</t>
  </si>
  <si>
    <t>Protein AMBP [Cleaved into: Alpha-1-microglobulin Inter-alpha-trypsin inhibitor light chain (ITI-LC) (Bikunin) (HI-30) Trypstatin]</t>
  </si>
  <si>
    <t>Itil</t>
  </si>
  <si>
    <t>A0A0G2K8V5</t>
  </si>
  <si>
    <t>A0A0G2K8V5_RAT</t>
  </si>
  <si>
    <t>Q5PQZ9</t>
  </si>
  <si>
    <t>Q5PQZ9_RAT</t>
  </si>
  <si>
    <t>rCG_39969</t>
  </si>
  <si>
    <t>P51583</t>
  </si>
  <si>
    <t>PUR6_RAT</t>
  </si>
  <si>
    <t>Multifunctional protein ADE2 [Includes: Phosphoribosylaminoimidazole-succinocarboxamide synthase (EC 6.3.2.6) (SAICAR synthetase) Phosphoribosylaminoimidazole carboxylase (EC 4.1.1.21) (AIR carboxylase) (AIRC)]</t>
  </si>
  <si>
    <t>Ade2</t>
  </si>
  <si>
    <t>Airc</t>
  </si>
  <si>
    <t>Q5FVN1</t>
  </si>
  <si>
    <t>STBD1_RAT</t>
  </si>
  <si>
    <t>B2RYP4</t>
  </si>
  <si>
    <t>B2RYP4_RAT</t>
  </si>
  <si>
    <t>Q66H61</t>
  </si>
  <si>
    <t>Q66H61_RAT</t>
  </si>
  <si>
    <t>RGD1562301</t>
  </si>
  <si>
    <t>rCG_25149</t>
  </si>
  <si>
    <t>Q68FT1</t>
  </si>
  <si>
    <t>COQ9_RAT</t>
  </si>
  <si>
    <t>P62919</t>
  </si>
  <si>
    <t>RL8_RAT</t>
  </si>
  <si>
    <t>P70470</t>
  </si>
  <si>
    <t>LYPA1_RAT</t>
  </si>
  <si>
    <t>Apt1</t>
  </si>
  <si>
    <t>Q4KM35</t>
  </si>
  <si>
    <t>PSB10_RAT</t>
  </si>
  <si>
    <t>Lmp10</t>
  </si>
  <si>
    <t>Mecl1</t>
  </si>
  <si>
    <t>Q4KLZ3</t>
  </si>
  <si>
    <t>Q4KLZ3_RAT</t>
  </si>
  <si>
    <t>rCG_29331</t>
  </si>
  <si>
    <t>Q4KLF8</t>
  </si>
  <si>
    <t>ARPC5_RAT</t>
  </si>
  <si>
    <t>Q99J82</t>
  </si>
  <si>
    <t>ILK_RAT</t>
  </si>
  <si>
    <t>Q3KRE0</t>
  </si>
  <si>
    <t>ATAD3_RAT</t>
  </si>
  <si>
    <t>Atad3a</t>
  </si>
  <si>
    <t>F1LPG5</t>
  </si>
  <si>
    <t>F1LPG5_RAT</t>
  </si>
  <si>
    <t>LOC688963</t>
  </si>
  <si>
    <t>D4A8G5</t>
  </si>
  <si>
    <t>D4A8G5_RAT</t>
  </si>
  <si>
    <t>Q63570</t>
  </si>
  <si>
    <t>PRS6B_RAT</t>
  </si>
  <si>
    <t>Tbp7</t>
  </si>
  <si>
    <t>A0A0G2K461</t>
  </si>
  <si>
    <t>A0A0G2K461_RAT</t>
  </si>
  <si>
    <t>B5DEL8</t>
  </si>
  <si>
    <t>B5DEL8_RAT</t>
  </si>
  <si>
    <t>LOC100361505</t>
  </si>
  <si>
    <t>LOC100363268</t>
  </si>
  <si>
    <t>rCG_31129</t>
  </si>
  <si>
    <t>Q62636</t>
  </si>
  <si>
    <t>RAP1B_RAT</t>
  </si>
  <si>
    <t>Q9QVC8</t>
  </si>
  <si>
    <t>FKBP4_RAT</t>
  </si>
  <si>
    <t>Fkbp52</t>
  </si>
  <si>
    <t>P08290</t>
  </si>
  <si>
    <t>ASGR2_RAT</t>
  </si>
  <si>
    <t>Asgr-2</t>
  </si>
  <si>
    <t>D4A5K9</t>
  </si>
  <si>
    <t>D4A5K9_RAT</t>
  </si>
  <si>
    <t>Q5FVM4</t>
  </si>
  <si>
    <t>NONO_RAT</t>
  </si>
  <si>
    <t>Q6IRK4</t>
  </si>
  <si>
    <t>Q6IRK4_RAT</t>
  </si>
  <si>
    <t>rCG_58061</t>
  </si>
  <si>
    <t>B2RYM3</t>
  </si>
  <si>
    <t>B2RYM3_RAT</t>
  </si>
  <si>
    <t>Inter-alpha trypsin inhibitor, heavy chain 1 (Predicted), isoform CRA_a (Itih1 protein) (Protein Itih1)</t>
  </si>
  <si>
    <t>Itih1</t>
  </si>
  <si>
    <t>Itih1_predicted</t>
  </si>
  <si>
    <t>rCG_42292</t>
  </si>
  <si>
    <t>Q6TXF3</t>
  </si>
  <si>
    <t>Q6TXF3_RAT</t>
  </si>
  <si>
    <t>LOC679040</t>
  </si>
  <si>
    <t>Q8CFN2</t>
  </si>
  <si>
    <t>CDC42_RAT</t>
  </si>
  <si>
    <t>Q5RLM2</t>
  </si>
  <si>
    <t>S22A7_RAT</t>
  </si>
  <si>
    <t>Nlt</t>
  </si>
  <si>
    <t>Oat2</t>
  </si>
  <si>
    <t>Q6P0K8</t>
  </si>
  <si>
    <t>PLAK_RAT</t>
  </si>
  <si>
    <t>Q6IMY6</t>
  </si>
  <si>
    <t>Q6IMY6_RAT</t>
  </si>
  <si>
    <t>Lip1</t>
  </si>
  <si>
    <t>rCG_47222</t>
  </si>
  <si>
    <t>G3V928</t>
  </si>
  <si>
    <t>G3V928_RAT</t>
  </si>
  <si>
    <t>rCG_59548</t>
  </si>
  <si>
    <t>Q4QQV4</t>
  </si>
  <si>
    <t>Q4QQV4_RAT</t>
  </si>
  <si>
    <t>Dnd1</t>
  </si>
  <si>
    <t>rCG_49447</t>
  </si>
  <si>
    <t>A0A096MJY6</t>
  </si>
  <si>
    <t>A0A096MJY6_RAT</t>
  </si>
  <si>
    <t>Q642E3</t>
  </si>
  <si>
    <t>Q642E3_RAT</t>
  </si>
  <si>
    <t>rCG_33412</t>
  </si>
  <si>
    <t>F1LNL0</t>
  </si>
  <si>
    <t>F1LNL0_RAT</t>
  </si>
  <si>
    <t>G3V816</t>
  </si>
  <si>
    <t>G3V816_RAT</t>
  </si>
  <si>
    <t>rCG_34958</t>
  </si>
  <si>
    <t>P62907</t>
  </si>
  <si>
    <t>RL10A_RAT</t>
  </si>
  <si>
    <t>P63029</t>
  </si>
  <si>
    <t>TCTP_RAT</t>
  </si>
  <si>
    <t>Trt</t>
  </si>
  <si>
    <t>A0A0G2K8H6</t>
  </si>
  <si>
    <t>A0A0G2K8H6_RAT</t>
  </si>
  <si>
    <t>B2GUU4</t>
  </si>
  <si>
    <t>B2GUU4_RAT</t>
  </si>
  <si>
    <t>rCG_44284</t>
  </si>
  <si>
    <t>A0A0G2K273</t>
  </si>
  <si>
    <t>A0A0G2K273_RAT</t>
  </si>
  <si>
    <t>Eif3e</t>
  </si>
  <si>
    <t>Eif3s6</t>
  </si>
  <si>
    <t>Int6</t>
  </si>
  <si>
    <t>LOC100365062</t>
  </si>
  <si>
    <t>F1LYR5</t>
  </si>
  <si>
    <t>F1LYR5_RAT</t>
  </si>
  <si>
    <t>LOC100362350</t>
  </si>
  <si>
    <t>D3ZLA3</t>
  </si>
  <si>
    <t>D3ZLA3_RAT</t>
  </si>
  <si>
    <t>Cpne3_predicted</t>
  </si>
  <si>
    <t>rCG_55161</t>
  </si>
  <si>
    <t>P43428</t>
  </si>
  <si>
    <t>G6PC_RAT</t>
  </si>
  <si>
    <t>G6pt</t>
  </si>
  <si>
    <t>P62282</t>
  </si>
  <si>
    <t>RS11_RAT</t>
  </si>
  <si>
    <t>D3ZX87</t>
  </si>
  <si>
    <t>D3ZX87_RAT</t>
  </si>
  <si>
    <t>P02706</t>
  </si>
  <si>
    <t>ASGR1_RAT</t>
  </si>
  <si>
    <t>Asgr-1</t>
  </si>
  <si>
    <t>E9PTU4</t>
  </si>
  <si>
    <t>E9PTU4_RAT</t>
  </si>
  <si>
    <t>P61983</t>
  </si>
  <si>
    <t>1433G_RAT</t>
  </si>
  <si>
    <t>F1LNF7</t>
  </si>
  <si>
    <t>F1LNF7_RAT</t>
  </si>
  <si>
    <t>rCG_58214</t>
  </si>
  <si>
    <t>Q6P6T6</t>
  </si>
  <si>
    <t>Q6P6T6_RAT</t>
  </si>
  <si>
    <t>rCG_47835</t>
  </si>
  <si>
    <t>D4AEC0</t>
  </si>
  <si>
    <t>D4AEC0_RAT</t>
  </si>
  <si>
    <t>RGD1560813</t>
  </si>
  <si>
    <t>rCG_35761</t>
  </si>
  <si>
    <t>Q3T1L0</t>
  </si>
  <si>
    <t>A16A1_RAT</t>
  </si>
  <si>
    <t>Q6GQY2</t>
  </si>
  <si>
    <t>Q6GQY2_RAT</t>
  </si>
  <si>
    <t>rCG_61569</t>
  </si>
  <si>
    <t>B5DFC8</t>
  </si>
  <si>
    <t>EIF3C_RAT</t>
  </si>
  <si>
    <t>Eukaryotic translation initiation factor 3 subunit C (eIF3c) (Eukaryotic translation initiation factor 3 subunit 8) (eIF3 p110)</t>
  </si>
  <si>
    <t>Eif3c</t>
  </si>
  <si>
    <t>Eif3s8</t>
  </si>
  <si>
    <t>Q5I0E7</t>
  </si>
  <si>
    <t>TMED9_RAT</t>
  </si>
  <si>
    <t>D4A3V2</t>
  </si>
  <si>
    <t>D4A3V2_RAT</t>
  </si>
  <si>
    <t>Ndufa6_predicted</t>
  </si>
  <si>
    <t>rCG_59408</t>
  </si>
  <si>
    <t>Q6MGB8</t>
  </si>
  <si>
    <t>Q6MGB8_RAT</t>
  </si>
  <si>
    <t>AA926063</t>
  </si>
  <si>
    <t>B3galt4</t>
  </si>
  <si>
    <t>Cdk2ap1-ps1</t>
  </si>
  <si>
    <t>Col11a2</t>
  </si>
  <si>
    <t>Daxx</t>
  </si>
  <si>
    <t>Kifc1</t>
  </si>
  <si>
    <t>LOC224733l-2</t>
  </si>
  <si>
    <t>Phf1</t>
  </si>
  <si>
    <t>Rps25-ps1</t>
  </si>
  <si>
    <t>RT1-A</t>
  </si>
  <si>
    <t>RT1-A1</t>
  </si>
  <si>
    <t>RT1-A3</t>
  </si>
  <si>
    <t>RT1-DOa</t>
  </si>
  <si>
    <t>RT1-Hb</t>
  </si>
  <si>
    <t>RT1-Ke4</t>
  </si>
  <si>
    <t>Rxrb</t>
  </si>
  <si>
    <t>Sacm2l-ps1</t>
  </si>
  <si>
    <t>Sacm2l-ps2</t>
  </si>
  <si>
    <t>Sec61-ps</t>
  </si>
  <si>
    <t>Syngap1</t>
  </si>
  <si>
    <t>G3V679</t>
  </si>
  <si>
    <t>G3V679_RAT</t>
  </si>
  <si>
    <t>rCG_52708</t>
  </si>
  <si>
    <t>Q91Y81</t>
  </si>
  <si>
    <t>SEPT2_RAT</t>
  </si>
  <si>
    <t>Vesp11</t>
  </si>
  <si>
    <t>A0A0G2K824</t>
  </si>
  <si>
    <t>A0A0G2K824_RAT</t>
  </si>
  <si>
    <t>Q505J8</t>
  </si>
  <si>
    <t>SYFA_RAT</t>
  </si>
  <si>
    <t>Farsla</t>
  </si>
  <si>
    <t>Q7TQ16</t>
  </si>
  <si>
    <t>QCR8_RAT</t>
  </si>
  <si>
    <t>Qpc</t>
  </si>
  <si>
    <t>O35987</t>
  </si>
  <si>
    <t>NSF1C_RAT</t>
  </si>
  <si>
    <t>D4A7R0</t>
  </si>
  <si>
    <t>D4A7R0_RAT</t>
  </si>
  <si>
    <t>D3ZUM4</t>
  </si>
  <si>
    <t>D3ZUM4_RAT</t>
  </si>
  <si>
    <t>Glb1_mapped</t>
  </si>
  <si>
    <t>rCG_25043</t>
  </si>
  <si>
    <t>F1LPQ6</t>
  </si>
  <si>
    <t>F1LPQ6_RAT</t>
  </si>
  <si>
    <t>Q5XIG4</t>
  </si>
  <si>
    <t>OCAD1_RAT</t>
  </si>
  <si>
    <t>Q811X6</t>
  </si>
  <si>
    <t>CRYL1_RAT</t>
  </si>
  <si>
    <t>Cry</t>
  </si>
  <si>
    <t>Q63355</t>
  </si>
  <si>
    <t>MYO1C_RAT</t>
  </si>
  <si>
    <t>Myr2</t>
  </si>
  <si>
    <t>D3ZFY0</t>
  </si>
  <si>
    <t>D3ZFY0_RAT</t>
  </si>
  <si>
    <t>rCG_55918</t>
  </si>
  <si>
    <t>P30835</t>
  </si>
  <si>
    <t>PFKAL_RAT</t>
  </si>
  <si>
    <t>Pfk-l</t>
  </si>
  <si>
    <t>P47967</t>
  </si>
  <si>
    <t>LEG5_RAT</t>
  </si>
  <si>
    <t>G3V6I5</t>
  </si>
  <si>
    <t>G3V6I5_RAT</t>
  </si>
  <si>
    <t>Q5U3Z3</t>
  </si>
  <si>
    <t>ISOC2_RAT</t>
  </si>
  <si>
    <t>Isoc2b</t>
  </si>
  <si>
    <t>Q4KM74</t>
  </si>
  <si>
    <t>SC22B_RAT</t>
  </si>
  <si>
    <t>Sec22l1</t>
  </si>
  <si>
    <t>A0A0G2JZG7</t>
  </si>
  <si>
    <t>A0A0G2JZG7_RAT</t>
  </si>
  <si>
    <t>Sars1</t>
  </si>
  <si>
    <t>rCG_28542</t>
  </si>
  <si>
    <t>Q5I0D7</t>
  </si>
  <si>
    <t>PEPD_RAT</t>
  </si>
  <si>
    <t>G3V644</t>
  </si>
  <si>
    <t>G3V644_RAT</t>
  </si>
  <si>
    <t>Ndufv3l</t>
  </si>
  <si>
    <t>rCG_60955</t>
  </si>
  <si>
    <t>A0A0G2K1Z5</t>
  </si>
  <si>
    <t>A0A0G2K1Z5_RAT</t>
  </si>
  <si>
    <t>Aox4</t>
  </si>
  <si>
    <t>A0A0G2K471</t>
  </si>
  <si>
    <t>A0A0G2K471_RAT</t>
  </si>
  <si>
    <t>A0JPQ8</t>
  </si>
  <si>
    <t>ALKMO_RAT</t>
  </si>
  <si>
    <t>Tmem195</t>
  </si>
  <si>
    <t>A0A0G2K189</t>
  </si>
  <si>
    <t>A0A0G2K189_RAT</t>
  </si>
  <si>
    <t>rCG_27091</t>
  </si>
  <si>
    <t>Q641X3</t>
  </si>
  <si>
    <t>HEXA_RAT</t>
  </si>
  <si>
    <t>Beta-hexosaminidase subunit alpha (EC 3.2.1.52) (Beta-N-acetylhexosaminidase subunit alpha) (Hexosaminidase subunit A) (N-acetyl-beta-glucosaminidase subunit alpha)</t>
  </si>
  <si>
    <t>Hexa</t>
  </si>
  <si>
    <t>A0A0G2K639</t>
  </si>
  <si>
    <t>A0A0G2K639_RAT</t>
  </si>
  <si>
    <t>P62775</t>
  </si>
  <si>
    <t>MTPN_RAT</t>
  </si>
  <si>
    <t>Gcdp</t>
  </si>
  <si>
    <t>P97615</t>
  </si>
  <si>
    <t>THIOM_RAT</t>
  </si>
  <si>
    <t>Trx2</t>
  </si>
  <si>
    <t>P17078</t>
  </si>
  <si>
    <t>RL35_RAT</t>
  </si>
  <si>
    <t>Q64536</t>
  </si>
  <si>
    <t>PDK2_RAT</t>
  </si>
  <si>
    <t>Q7TMC1</t>
  </si>
  <si>
    <t>Q7TMC1_RAT</t>
  </si>
  <si>
    <t>Tegt</t>
  </si>
  <si>
    <t>O35264</t>
  </si>
  <si>
    <t>PA1B2_RAT</t>
  </si>
  <si>
    <t>Pafahb</t>
  </si>
  <si>
    <t>Q99MZ8</t>
  </si>
  <si>
    <t>LASP1_RAT</t>
  </si>
  <si>
    <t>Q7TQ11</t>
  </si>
  <si>
    <t>Q7TQ11_RAT</t>
  </si>
  <si>
    <t>B5DFE0</t>
  </si>
  <si>
    <t>B5DFE0_RAT</t>
  </si>
  <si>
    <t>rCG_52465</t>
  </si>
  <si>
    <t>B2RZD6</t>
  </si>
  <si>
    <t>B2RZD6_RAT</t>
  </si>
  <si>
    <t>rCG_28086</t>
  </si>
  <si>
    <t>M0RAK2</t>
  </si>
  <si>
    <t>M0RAK2_RAT</t>
  </si>
  <si>
    <t>rCG_22622</t>
  </si>
  <si>
    <t>G3V8Q6</t>
  </si>
  <si>
    <t>G3V8Q6_RAT</t>
  </si>
  <si>
    <t>rCG_25539</t>
  </si>
  <si>
    <t>D3ZLK9</t>
  </si>
  <si>
    <t>D3ZLK9_RAT</t>
  </si>
  <si>
    <t>RGD1562691_predicted</t>
  </si>
  <si>
    <t>rCG_43121</t>
  </si>
  <si>
    <t>Q5U2X6</t>
  </si>
  <si>
    <t>CCD47_RAT</t>
  </si>
  <si>
    <t>D4A994</t>
  </si>
  <si>
    <t>D4A994_RAT</t>
  </si>
  <si>
    <t>RGD1310427_predicted</t>
  </si>
  <si>
    <t>rCG_31014</t>
  </si>
  <si>
    <t>D4ACL2</t>
  </si>
  <si>
    <t>D4ACL2_RAT</t>
  </si>
  <si>
    <t>Q6QI88</t>
  </si>
  <si>
    <t>Q6QI88_RAT</t>
  </si>
  <si>
    <t>A0A0G2K1S6</t>
  </si>
  <si>
    <t>A0A0G2K1S6_RAT</t>
  </si>
  <si>
    <t>A0A0G2JWK7</t>
  </si>
  <si>
    <t>A0A0G2JWK7_RAT</t>
  </si>
  <si>
    <t>A0A0G2K648</t>
  </si>
  <si>
    <t>A0A0G2K648_RAT</t>
  </si>
  <si>
    <t>A0A0G2K4M6</t>
  </si>
  <si>
    <t>A0A0G2K4M6_RAT</t>
  </si>
  <si>
    <t>Q63362</t>
  </si>
  <si>
    <t>NDUA5_RAT</t>
  </si>
  <si>
    <t>Q3ZAV2</t>
  </si>
  <si>
    <t>Q3ZAV2_RAT</t>
  </si>
  <si>
    <t>A0A0G2K531</t>
  </si>
  <si>
    <t>A0A0G2K531_RAT</t>
  </si>
  <si>
    <t>Q5M8C3</t>
  </si>
  <si>
    <t>Q5M8C3_RAT</t>
  </si>
  <si>
    <t>rCG_20663</t>
  </si>
  <si>
    <t>F1LNG8</t>
  </si>
  <si>
    <t>F1LNG8_RAT</t>
  </si>
  <si>
    <t>A0A0G2K8Q1</t>
  </si>
  <si>
    <t>A0A0G2K8Q1_RAT</t>
  </si>
  <si>
    <t>rCG_58309</t>
  </si>
  <si>
    <t>Q63910</t>
  </si>
  <si>
    <t>Q63910_RAT</t>
  </si>
  <si>
    <t>GloA</t>
  </si>
  <si>
    <t>LOC287167</t>
  </si>
  <si>
    <t>rCG_33691</t>
  </si>
  <si>
    <t>P07943</t>
  </si>
  <si>
    <t>ALDR_RAT</t>
  </si>
  <si>
    <t>Akr1b4</t>
  </si>
  <si>
    <t>Aldr1</t>
  </si>
  <si>
    <t>M0RB67</t>
  </si>
  <si>
    <t>M0RB67_RAT</t>
  </si>
  <si>
    <t>F1LYM2</t>
  </si>
  <si>
    <t>F1LYM2_RAT</t>
  </si>
  <si>
    <t>rCG_28412</t>
  </si>
  <si>
    <t>P04638</t>
  </si>
  <si>
    <t>APOA2_RAT</t>
  </si>
  <si>
    <t>B5DEH2</t>
  </si>
  <si>
    <t>ERLN2_RAT</t>
  </si>
  <si>
    <t>Spfh2</t>
  </si>
  <si>
    <t>P62138</t>
  </si>
  <si>
    <t>PP1A_RAT</t>
  </si>
  <si>
    <t>Ppp1a</t>
  </si>
  <si>
    <t>A0A096MJZ2</t>
  </si>
  <si>
    <t>A0A096MJZ2_RAT</t>
  </si>
  <si>
    <t>rCG_21429</t>
  </si>
  <si>
    <t>Q4KM07</t>
  </si>
  <si>
    <t>Q4KM07_RAT</t>
  </si>
  <si>
    <t>rCG_47373</t>
  </si>
  <si>
    <t>Q68FS8</t>
  </si>
  <si>
    <t>Q68FS8_RAT</t>
  </si>
  <si>
    <t>rCG_28704</t>
  </si>
  <si>
    <t>B2RYS0</t>
  </si>
  <si>
    <t>B2RYS0_RAT</t>
  </si>
  <si>
    <t>Cox7a2l2</t>
  </si>
  <si>
    <t>rCG_25255</t>
  </si>
  <si>
    <t>rCG_63383</t>
  </si>
  <si>
    <t>Q8R431</t>
  </si>
  <si>
    <t>MGLL_RAT</t>
  </si>
  <si>
    <t>Mgl2</t>
  </si>
  <si>
    <t>A0A0H2UHM7</t>
  </si>
  <si>
    <t>A0A0H2UHM7_RAT</t>
  </si>
  <si>
    <t>M0RC65</t>
  </si>
  <si>
    <t>M0RC65_RAT</t>
  </si>
  <si>
    <t>Cfl2_predicted</t>
  </si>
  <si>
    <t>rCG_62072</t>
  </si>
  <si>
    <t>Q5U1W6</t>
  </si>
  <si>
    <t>Q5U1W6_RAT</t>
  </si>
  <si>
    <t>RGD1549725</t>
  </si>
  <si>
    <t>P07335</t>
  </si>
  <si>
    <t>KCRB_RAT</t>
  </si>
  <si>
    <t>Ckbb</t>
  </si>
  <si>
    <t>G3V7K6</t>
  </si>
  <si>
    <t>G3V7K6_RAT</t>
  </si>
  <si>
    <t>A0A0G2KAW7</t>
  </si>
  <si>
    <t>A0A0G2KAW7_RAT</t>
  </si>
  <si>
    <t>Q62658</t>
  </si>
  <si>
    <t>FKB1A_RAT</t>
  </si>
  <si>
    <t>Fkbp1</t>
  </si>
  <si>
    <t>B1H249</t>
  </si>
  <si>
    <t>B1H249_RAT</t>
  </si>
  <si>
    <t>RGD1563144_predicted</t>
  </si>
  <si>
    <t>rCG_61224</t>
  </si>
  <si>
    <t>F2Z3T9</t>
  </si>
  <si>
    <t>F2Z3T9_RAT</t>
  </si>
  <si>
    <t>LOC690372</t>
  </si>
  <si>
    <t>D4A786</t>
  </si>
  <si>
    <t>D4A786_RAT</t>
  </si>
  <si>
    <t>LOC100360002</t>
  </si>
  <si>
    <t>LOC100362685</t>
  </si>
  <si>
    <t>LOC103693330</t>
  </si>
  <si>
    <t>Usmg5</t>
  </si>
  <si>
    <t>rCG_57760</t>
  </si>
  <si>
    <t>B0BNJ9</t>
  </si>
  <si>
    <t>B0BNJ9_RAT</t>
  </si>
  <si>
    <t>rCG_44002</t>
  </si>
  <si>
    <t>Q9JJ46</t>
  </si>
  <si>
    <t>EBP_RAT</t>
  </si>
  <si>
    <t>Rsi</t>
  </si>
  <si>
    <t>Q75Q41</t>
  </si>
  <si>
    <t>TOM22_RAT</t>
  </si>
  <si>
    <t>Tom22</t>
  </si>
  <si>
    <t>P62859</t>
  </si>
  <si>
    <t>RS28_RAT</t>
  </si>
  <si>
    <t>D3ZAF6</t>
  </si>
  <si>
    <t>ATPK_RAT</t>
  </si>
  <si>
    <t>A0A0G2K8Q8</t>
  </si>
  <si>
    <t>A0A0G2K8Q8_RAT</t>
  </si>
  <si>
    <t>A0A0G2JW41</t>
  </si>
  <si>
    <t>A0A0G2JW41_RAT</t>
  </si>
  <si>
    <t>Q6P734</t>
  </si>
  <si>
    <t>IC1_RAT</t>
  </si>
  <si>
    <t>D4A746</t>
  </si>
  <si>
    <t>D4A746_RAT</t>
  </si>
  <si>
    <t>Gmppb_predicted</t>
  </si>
  <si>
    <t>rCG_25921</t>
  </si>
  <si>
    <t>D4ADD7</t>
  </si>
  <si>
    <t>D4ADD7_RAT</t>
  </si>
  <si>
    <t>Glrx5_predicted</t>
  </si>
  <si>
    <t>rCG_20833</t>
  </si>
  <si>
    <t>A0A0G2K7W6</t>
  </si>
  <si>
    <t>A0A0G2K7W6_RAT</t>
  </si>
  <si>
    <t>G3V624</t>
  </si>
  <si>
    <t>G3V624_RAT</t>
  </si>
  <si>
    <t>RGD1564490_predicted</t>
  </si>
  <si>
    <t>rCG_21130</t>
  </si>
  <si>
    <t>A0A0G2K913</t>
  </si>
  <si>
    <t>A0A0G2K913_RAT</t>
  </si>
  <si>
    <t>Kmt2d</t>
  </si>
  <si>
    <t>A0A0G2K0X4</t>
  </si>
  <si>
    <t>A0A0G2K0X4_RAT</t>
  </si>
  <si>
    <t>B2RZB7</t>
  </si>
  <si>
    <t>B2RZB7_RAT</t>
  </si>
  <si>
    <t>Protein Snrpd1 (Small nuclear ribonucleoprotein D1) (Small nuclear ribonucleoprotein D1 (Predicted))</t>
  </si>
  <si>
    <t>Snrpd1</t>
  </si>
  <si>
    <t>Snrpd1_predicted</t>
  </si>
  <si>
    <t>rCG_41240</t>
  </si>
  <si>
    <t>B2GV73</t>
  </si>
  <si>
    <t>B2GV73_RAT</t>
  </si>
  <si>
    <t>Arpc3_predicted</t>
  </si>
  <si>
    <t>rCG_21863</t>
  </si>
  <si>
    <t>P61212</t>
  </si>
  <si>
    <t>ARL1_RAT</t>
  </si>
  <si>
    <t>Arf7</t>
  </si>
  <si>
    <t>G3V9N7</t>
  </si>
  <si>
    <t>G3V9N7_RAT</t>
  </si>
  <si>
    <t>rCG_27172</t>
  </si>
  <si>
    <t>D3ZZ95</t>
  </si>
  <si>
    <t>D3ZZ95_RAT</t>
  </si>
  <si>
    <t>M0R907</t>
  </si>
  <si>
    <t>M0R907_RAT</t>
  </si>
  <si>
    <t>LOC687711</t>
  </si>
  <si>
    <t>rCG_60635</t>
  </si>
  <si>
    <t>D3ZZR5</t>
  </si>
  <si>
    <t>D3ZZR5_RAT</t>
  </si>
  <si>
    <t>LOC100364748</t>
  </si>
  <si>
    <t>Q2TA68</t>
  </si>
  <si>
    <t>OPA1_RAT</t>
  </si>
  <si>
    <t>Q68FS2</t>
  </si>
  <si>
    <t>CSN4_RAT</t>
  </si>
  <si>
    <t>Csn4</t>
  </si>
  <si>
    <t>D4AE56</t>
  </si>
  <si>
    <t>D4AE56_RAT</t>
  </si>
  <si>
    <t>Ptges2_predicted</t>
  </si>
  <si>
    <t>rCG_45396</t>
  </si>
  <si>
    <t>O88269</t>
  </si>
  <si>
    <t>MRP6_RAT</t>
  </si>
  <si>
    <t>Mlp1</t>
  </si>
  <si>
    <t>Mrp6</t>
  </si>
  <si>
    <t>G3V843</t>
  </si>
  <si>
    <t>G3V843_RAT</t>
  </si>
  <si>
    <t>rCG_27251</t>
  </si>
  <si>
    <t>Q4G069</t>
  </si>
  <si>
    <t>RMD1_RAT</t>
  </si>
  <si>
    <t>Fam82b</t>
  </si>
  <si>
    <t>D4A4P3</t>
  </si>
  <si>
    <t>D4A4P3_RAT</t>
  </si>
  <si>
    <t>LOC100361144</t>
  </si>
  <si>
    <t>rCG_22355</t>
  </si>
  <si>
    <t>A0A0H2UHI7</t>
  </si>
  <si>
    <t>A0A0H2UHI7_RAT</t>
  </si>
  <si>
    <t>F1LMC7</t>
  </si>
  <si>
    <t>F1LMC7_RAT</t>
  </si>
  <si>
    <t>M0R961</t>
  </si>
  <si>
    <t>M0R961_RAT</t>
  </si>
  <si>
    <t>rCG_45039</t>
  </si>
  <si>
    <t>D3ZD23</t>
  </si>
  <si>
    <t>D3ZD23_RAT</t>
  </si>
  <si>
    <t>rCG_51692</t>
  </si>
  <si>
    <t>B0BNC4</t>
  </si>
  <si>
    <t>B0BNC4_RAT</t>
  </si>
  <si>
    <t>Agxt2l2</t>
  </si>
  <si>
    <t>LOC100910122</t>
  </si>
  <si>
    <t>Q5PQK2</t>
  </si>
  <si>
    <t>Q5PQK2_RAT</t>
  </si>
  <si>
    <t>rCG_39872</t>
  </si>
  <si>
    <t>F1LQJ7</t>
  </si>
  <si>
    <t>F1LQJ7_RAT</t>
  </si>
  <si>
    <t>A0A0G2JYA4</t>
  </si>
  <si>
    <t>A0A0G2JYA4_RAT</t>
  </si>
  <si>
    <t>Q9ES21</t>
  </si>
  <si>
    <t>SAC1_RAT</t>
  </si>
  <si>
    <t>P84817</t>
  </si>
  <si>
    <t>FIS1_RAT</t>
  </si>
  <si>
    <t>Ttc11</t>
  </si>
  <si>
    <t>Q9WVB1</t>
  </si>
  <si>
    <t>RAB6A_RAT</t>
  </si>
  <si>
    <t>Rab6</t>
  </si>
  <si>
    <t>P27615</t>
  </si>
  <si>
    <t>SCRB2_RAT</t>
  </si>
  <si>
    <t>Cd36l2</t>
  </si>
  <si>
    <t>Limpii</t>
  </si>
  <si>
    <t>P62870</t>
  </si>
  <si>
    <t>ELOB_RAT</t>
  </si>
  <si>
    <t>A0A0G2K7C6</t>
  </si>
  <si>
    <t>A0A0G2K7C6_RAT</t>
  </si>
  <si>
    <t>P49134</t>
  </si>
  <si>
    <t>ITB1_RAT</t>
  </si>
  <si>
    <t>Q5M7T9</t>
  </si>
  <si>
    <t>THNS2_RAT</t>
  </si>
  <si>
    <t>A0A0G2K8E0</t>
  </si>
  <si>
    <t>A0A0G2K8E0_RAT</t>
  </si>
  <si>
    <t>D3ZYS7</t>
  </si>
  <si>
    <t>D3ZYS7_RAT</t>
  </si>
  <si>
    <t>D3ZCZ9</t>
  </si>
  <si>
    <t>D3ZCZ9_RAT</t>
  </si>
  <si>
    <t>NADH dehydrogenase [ubiquinone] iron-sulfur protein 6, mitochondrial (Protein LOC100912599) (RCG41951, isoform CRA_a)</t>
  </si>
  <si>
    <t>LOC100912599</t>
  </si>
  <si>
    <t>LOC679739</t>
  </si>
  <si>
    <t>Ndufs6</t>
  </si>
  <si>
    <t>rCG_41951</t>
  </si>
  <si>
    <t>Q63377</t>
  </si>
  <si>
    <t>AT1B3_RAT</t>
  </si>
  <si>
    <t>Q6P7Q6</t>
  </si>
  <si>
    <t>Q6P7Q6_RAT</t>
  </si>
  <si>
    <t>rCG_33388</t>
  </si>
  <si>
    <t>F1M775</t>
  </si>
  <si>
    <t>F1M775_RAT</t>
  </si>
  <si>
    <t>B2RYJ7</t>
  </si>
  <si>
    <t>B2RYJ7_RAT</t>
  </si>
  <si>
    <t>rCG_22324</t>
  </si>
  <si>
    <t>Q5XFW8</t>
  </si>
  <si>
    <t>SEC13_RAT</t>
  </si>
  <si>
    <t>Sec13l1</t>
  </si>
  <si>
    <t>B2RZD1</t>
  </si>
  <si>
    <t>B2RZD1_RAT</t>
  </si>
  <si>
    <t>Sec61b_predicted</t>
  </si>
  <si>
    <t>rCG_60372</t>
  </si>
  <si>
    <t>Q5U362</t>
  </si>
  <si>
    <t>Q5U362_RAT</t>
  </si>
  <si>
    <t>rCG_56369</t>
  </si>
  <si>
    <t>R9PXS4</t>
  </si>
  <si>
    <t>R9PXS4_RAT</t>
  </si>
  <si>
    <t>Q6AY04</t>
  </si>
  <si>
    <t>CB047_RAT</t>
  </si>
  <si>
    <t>Q5XI83</t>
  </si>
  <si>
    <t>CP062_RAT</t>
  </si>
  <si>
    <t>F1LPS8</t>
  </si>
  <si>
    <t>F1LPS8_RAT</t>
  </si>
  <si>
    <t>Q99068</t>
  </si>
  <si>
    <t>AMRP_RAT</t>
  </si>
  <si>
    <t>Q66HA6</t>
  </si>
  <si>
    <t>ARL8B_RAT</t>
  </si>
  <si>
    <t>ADP-ribosylation factor-like protein 8B</t>
  </si>
  <si>
    <t>Arl8b</t>
  </si>
  <si>
    <t>D4ADS4</t>
  </si>
  <si>
    <t>D4ADS4_RAT</t>
  </si>
  <si>
    <t>rCG_46430</t>
  </si>
  <si>
    <t>D3ZPR0</t>
  </si>
  <si>
    <t>D3ZPR0_RAT</t>
  </si>
  <si>
    <t>Cse1l_predicted</t>
  </si>
  <si>
    <t>rCG_32309</t>
  </si>
  <si>
    <t>D3ZW08</t>
  </si>
  <si>
    <t>D3ZW08_RAT</t>
  </si>
  <si>
    <t>Adenylosuccinate lyase (ASL) (EC 4.3.2.2) (Adenylosuccinase)</t>
  </si>
  <si>
    <t>Adsl</t>
  </si>
  <si>
    <t>Adsl_predicted</t>
  </si>
  <si>
    <t>rCG_60301</t>
  </si>
  <si>
    <t>O35820</t>
  </si>
  <si>
    <t>DNPH1_RAT</t>
  </si>
  <si>
    <t>Rcl</t>
  </si>
  <si>
    <t>A0A0G2K1M8</t>
  </si>
  <si>
    <t>A0A0G2K1M8_RAT</t>
  </si>
  <si>
    <t>Prolyl endopeptidase</t>
  </si>
  <si>
    <t>Prep</t>
  </si>
  <si>
    <t>F7FG31</t>
  </si>
  <si>
    <t>F7FG31_RAT</t>
  </si>
  <si>
    <t>Q3MID6</t>
  </si>
  <si>
    <t>Q3MID6_RAT</t>
  </si>
  <si>
    <t>MGC124555</t>
  </si>
  <si>
    <t>rCG_28015</t>
  </si>
  <si>
    <t>D3ZZM0</t>
  </si>
  <si>
    <t>D3ZZM0_RAT</t>
  </si>
  <si>
    <t>Slc39a14_predicted</t>
  </si>
  <si>
    <t>rCG_37186</t>
  </si>
  <si>
    <t>A0A0G2JXJ7</t>
  </si>
  <si>
    <t>A0A0G2JXJ7_RAT</t>
  </si>
  <si>
    <t>D4A0H4</t>
  </si>
  <si>
    <t>D4A0H4_RAT</t>
  </si>
  <si>
    <t>Cul2_predicted</t>
  </si>
  <si>
    <t>rCG_45320</t>
  </si>
  <si>
    <t>P46720</t>
  </si>
  <si>
    <t>SO1A1_RAT</t>
  </si>
  <si>
    <t>Oatp1</t>
  </si>
  <si>
    <t>Oatp1a1</t>
  </si>
  <si>
    <t>Slc21a1</t>
  </si>
  <si>
    <t>D3ZNY3</t>
  </si>
  <si>
    <t>D3ZNY3_RAT</t>
  </si>
  <si>
    <t>Methylmalonic aciduria (Cobalamin deficiency) cblA type (Predicted), isoform CRA_a (Protein Mmaa)</t>
  </si>
  <si>
    <t>Mmaa</t>
  </si>
  <si>
    <t>Mmaa_predicted</t>
  </si>
  <si>
    <t>rCG_51584</t>
  </si>
  <si>
    <t>M0R890</t>
  </si>
  <si>
    <t>M0R890_RAT</t>
  </si>
  <si>
    <t>Protein Abca6</t>
  </si>
  <si>
    <t>Abca6</t>
  </si>
  <si>
    <t>Q6AY58</t>
  </si>
  <si>
    <t>Q6AY58_RAT</t>
  </si>
  <si>
    <t>rCG_43863</t>
  </si>
  <si>
    <t>A0A0G2JSQ4</t>
  </si>
  <si>
    <t>A0A0G2JSQ4_RAT</t>
  </si>
  <si>
    <t>rCG_56696</t>
  </si>
  <si>
    <t>Q62785</t>
  </si>
  <si>
    <t>HAP28_RAT</t>
  </si>
  <si>
    <t>Haspp28</t>
  </si>
  <si>
    <t>Q7TMC0</t>
  </si>
  <si>
    <t>Q7TMC0_RAT</t>
  </si>
  <si>
    <t>Q3KRC3</t>
  </si>
  <si>
    <t>Q3KRC3_RAT</t>
  </si>
  <si>
    <t>Q5RKJ9</t>
  </si>
  <si>
    <t>Q5RKJ9_RAT</t>
  </si>
  <si>
    <t>rCG_61836</t>
  </si>
  <si>
    <t>O35547</t>
  </si>
  <si>
    <t>ACSL4_RAT</t>
  </si>
  <si>
    <t>Acs4</t>
  </si>
  <si>
    <t>Facl4</t>
  </si>
  <si>
    <t>P43165</t>
  </si>
  <si>
    <t>CAH5A_RAT</t>
  </si>
  <si>
    <t>Ca5</t>
  </si>
  <si>
    <t>D3ZJX5</t>
  </si>
  <si>
    <t>D3ZJX5_RAT</t>
  </si>
  <si>
    <t>LOC687295</t>
  </si>
  <si>
    <t>rCG_54610</t>
  </si>
  <si>
    <t>B2GUY2</t>
  </si>
  <si>
    <t>TFR2_RAT</t>
  </si>
  <si>
    <t>Trfr2</t>
  </si>
  <si>
    <t>D3ZDE4</t>
  </si>
  <si>
    <t>D3ZDE4_RAT</t>
  </si>
  <si>
    <t>Dguok_predicted</t>
  </si>
  <si>
    <t>rCG_56110</t>
  </si>
  <si>
    <t>A9UMV9</t>
  </si>
  <si>
    <t>A9UMV9_RAT</t>
  </si>
  <si>
    <t>Ndufa7l</t>
  </si>
  <si>
    <t>rCG_37550</t>
  </si>
  <si>
    <t>Q9WUC4</t>
  </si>
  <si>
    <t>ATOX1_RAT</t>
  </si>
  <si>
    <t>Rah1</t>
  </si>
  <si>
    <t>Q62930</t>
  </si>
  <si>
    <t>CO9_RAT</t>
  </si>
  <si>
    <t>D3ZZK1</t>
  </si>
  <si>
    <t>D3ZZK1_RAT</t>
  </si>
  <si>
    <t>A0A0G2JW29</t>
  </si>
  <si>
    <t>A0A0G2JW29_RAT</t>
  </si>
  <si>
    <t>alpha-1,2-Mannosidase (EC 3.2.1.-)</t>
  </si>
  <si>
    <t>Man1a1</t>
  </si>
  <si>
    <t>D3ZUY8</t>
  </si>
  <si>
    <t>D3ZUY8_RAT</t>
  </si>
  <si>
    <t>Ap2a1_predicted</t>
  </si>
  <si>
    <t>rCG_54084</t>
  </si>
  <si>
    <t>D4A565</t>
  </si>
  <si>
    <t>D4A565_RAT</t>
  </si>
  <si>
    <t>Ndufb5_predicted</t>
  </si>
  <si>
    <t>rCG_41492</t>
  </si>
  <si>
    <t>B0BNG0</t>
  </si>
  <si>
    <t>EMC2_RAT</t>
  </si>
  <si>
    <t>Ttc35</t>
  </si>
  <si>
    <t>F1LT58</t>
  </si>
  <si>
    <t>F1LT58_RAT</t>
  </si>
  <si>
    <t>D3ZUL3</t>
  </si>
  <si>
    <t>D3ZUL3_RAT</t>
  </si>
  <si>
    <t>D3ZA93</t>
  </si>
  <si>
    <t>D3ZA93_RAT</t>
  </si>
  <si>
    <t>Them2_predicted</t>
  </si>
  <si>
    <t>rCG_45243</t>
  </si>
  <si>
    <t>Q64560</t>
  </si>
  <si>
    <t>TPP2_RAT</t>
  </si>
  <si>
    <t>B2RYQ5</t>
  </si>
  <si>
    <t>B2RYQ5_RAT</t>
  </si>
  <si>
    <t>rCG_20904</t>
  </si>
  <si>
    <t>Q03555</t>
  </si>
  <si>
    <t>GEPH_RAT</t>
  </si>
  <si>
    <t>Gephyrin (Putative glycine receptor-tubulin linker protein) [Includes: Molybdopterin adenylyltransferase (MPT adenylyltransferase) (EC 2.7.7.75) (Domain G) Molybdopterin molybdenumtransferase (MPT Mo-transferase) (EC 2.10.1.1) (Domain E)]</t>
  </si>
  <si>
    <t>Gphn</t>
  </si>
  <si>
    <t>Gph</t>
  </si>
  <si>
    <t>Q5XI26</t>
  </si>
  <si>
    <t>Q5XI26_RAT</t>
  </si>
  <si>
    <t>Q6PCT8</t>
  </si>
  <si>
    <t>DHSD_RAT</t>
  </si>
  <si>
    <t>Q5RK09</t>
  </si>
  <si>
    <t>EIF3G_RAT</t>
  </si>
  <si>
    <t>Eif3s4</t>
  </si>
  <si>
    <t>B0BNJ4</t>
  </si>
  <si>
    <t>B0BNJ4_RAT</t>
  </si>
  <si>
    <t>Ethe1_predicted</t>
  </si>
  <si>
    <t>rCG_54549</t>
  </si>
  <si>
    <t>Q9EQP5</t>
  </si>
  <si>
    <t>PRELP_RAT</t>
  </si>
  <si>
    <t>Q9WU49</t>
  </si>
  <si>
    <t>CHSP1_RAT</t>
  </si>
  <si>
    <t>Q4V8E2</t>
  </si>
  <si>
    <t>Q4V8E2_RAT</t>
  </si>
  <si>
    <t>rCG_26455</t>
  </si>
  <si>
    <t>Q9JHY1</t>
  </si>
  <si>
    <t>JAM1_RAT</t>
  </si>
  <si>
    <t>Jam1</t>
  </si>
  <si>
    <t>P36201</t>
  </si>
  <si>
    <t>CRIP2_RAT</t>
  </si>
  <si>
    <t>Crp2</t>
  </si>
  <si>
    <t>F1LUI2</t>
  </si>
  <si>
    <t>F1LUI2_RAT</t>
  </si>
  <si>
    <t>D3ZSL2</t>
  </si>
  <si>
    <t>D3ZSL2_RAT</t>
  </si>
  <si>
    <t>rCG_57402</t>
  </si>
  <si>
    <t>B2GV92</t>
  </si>
  <si>
    <t>B2GV92_RAT</t>
  </si>
  <si>
    <t>rCG_42522</t>
  </si>
  <si>
    <t>Q5HZA9</t>
  </si>
  <si>
    <t>T126A_RAT</t>
  </si>
  <si>
    <t>Q6AYC2</t>
  </si>
  <si>
    <t>IRGM_RAT</t>
  </si>
  <si>
    <t>D4A8H8</t>
  </si>
  <si>
    <t>D4A8H8_RAT</t>
  </si>
  <si>
    <t>Cyfip1_predicted</t>
  </si>
  <si>
    <t>rCG_45119</t>
  </si>
  <si>
    <t>A0A0G2JU77</t>
  </si>
  <si>
    <t>A0A0G2JU77_RAT</t>
  </si>
  <si>
    <t>Eif3s12</t>
  </si>
  <si>
    <t>Q6AYK8</t>
  </si>
  <si>
    <t>EIF3D_RAT</t>
  </si>
  <si>
    <t>Eif3s7</t>
  </si>
  <si>
    <t>P62845</t>
  </si>
  <si>
    <t>RS15_RAT</t>
  </si>
  <si>
    <t>Rig</t>
  </si>
  <si>
    <t>Q5M9H7</t>
  </si>
  <si>
    <t>Q5M9H7_RAT</t>
  </si>
  <si>
    <t>rCG_44346</t>
  </si>
  <si>
    <t>M0RCH0</t>
  </si>
  <si>
    <t>M0RCH0_RAT</t>
  </si>
  <si>
    <t>Eif3s2</t>
  </si>
  <si>
    <t>F1MAA5</t>
  </si>
  <si>
    <t>F1MAA5_RAT</t>
  </si>
  <si>
    <t>rCG_59652</t>
  </si>
  <si>
    <t>Q5U1Z9</t>
  </si>
  <si>
    <t>Q5U1Z9_RAT</t>
  </si>
  <si>
    <t>rCG_27294</t>
  </si>
  <si>
    <t>P18614</t>
  </si>
  <si>
    <t>ITA1_RAT</t>
  </si>
  <si>
    <t>F1LPH1</t>
  </si>
  <si>
    <t>F1LPH1_RAT</t>
  </si>
  <si>
    <t>Q63120</t>
  </si>
  <si>
    <t>MRP2_RAT</t>
  </si>
  <si>
    <t>Canalicular multispecific organic anion transporter 1 (ATP-binding cassette sub-family C member 2) (Canalicular multidrug resistance protein) (Multidrug resistance-associated protein 2)</t>
  </si>
  <si>
    <t>Abcc2</t>
  </si>
  <si>
    <t>Cmoat</t>
  </si>
  <si>
    <t>Cmrp</t>
  </si>
  <si>
    <t>Mrp2</t>
  </si>
  <si>
    <t>M0RA17</t>
  </si>
  <si>
    <t>M0RA17_RAT</t>
  </si>
  <si>
    <t>Sorting nexin-5</t>
  </si>
  <si>
    <t>Snx5</t>
  </si>
  <si>
    <t>Q6PCT3</t>
  </si>
  <si>
    <t>TPD54_RAT</t>
  </si>
  <si>
    <t>Q07205</t>
  </si>
  <si>
    <t>IF5_RAT</t>
  </si>
  <si>
    <t>A0A0H2UHA6</t>
  </si>
  <si>
    <t>A0A0H2UHA6_RAT</t>
  </si>
  <si>
    <t>rCG_56990</t>
  </si>
  <si>
    <t>Q6GMN6</t>
  </si>
  <si>
    <t>Q6GMN6_RAT</t>
  </si>
  <si>
    <t>rCG_41076</t>
  </si>
  <si>
    <t>A0A0G2JXH2</t>
  </si>
  <si>
    <t>A0A0G2JXH2_RAT</t>
  </si>
  <si>
    <t>D3ZW55</t>
  </si>
  <si>
    <t>ITPA_RAT</t>
  </si>
  <si>
    <t>F1MA36</t>
  </si>
  <si>
    <t>F1MA36_RAT</t>
  </si>
  <si>
    <t>Spnb3</t>
  </si>
  <si>
    <t>rCG_48072</t>
  </si>
  <si>
    <t>P51590</t>
  </si>
  <si>
    <t>CP2J3_RAT</t>
  </si>
  <si>
    <t>Cyp2j9</t>
  </si>
  <si>
    <t>G3V7L8</t>
  </si>
  <si>
    <t>G3V7L8_RAT</t>
  </si>
  <si>
    <t>ATPase, H+ transporting, V1 subunit E isoform 1, isoform CRA_a (V-type proton ATPase subunit E 1)</t>
  </si>
  <si>
    <t>Atp6v1e1</t>
  </si>
  <si>
    <t>rCG_30091</t>
  </si>
  <si>
    <t>G3V9A6</t>
  </si>
  <si>
    <t>G3V9A6_RAT</t>
  </si>
  <si>
    <t>rCG_22704</t>
  </si>
  <si>
    <t>B0BNJ1</t>
  </si>
  <si>
    <t>B0BNJ1_RAT</t>
  </si>
  <si>
    <t>LOC683667</t>
  </si>
  <si>
    <t>F1M978</t>
  </si>
  <si>
    <t>F1M978_RAT</t>
  </si>
  <si>
    <t>G3V8F5</t>
  </si>
  <si>
    <t>G3V8F5_RAT</t>
  </si>
  <si>
    <t>rCG_54542</t>
  </si>
  <si>
    <t>A0A0G2K8B7</t>
  </si>
  <si>
    <t>A0A0G2K8B7_RAT</t>
  </si>
  <si>
    <t>Eukaryotic initiation factor 4A-II</t>
  </si>
  <si>
    <t>Eif4a2</t>
  </si>
  <si>
    <t>F1LZX7</t>
  </si>
  <si>
    <t>F1LZX7_RAT</t>
  </si>
  <si>
    <t>D3ZFH5</t>
  </si>
  <si>
    <t>D3ZFH5_RAT</t>
  </si>
  <si>
    <t>D3ZPV8</t>
  </si>
  <si>
    <t>D3ZPV8_RAT</t>
  </si>
  <si>
    <t>rCG_52365</t>
  </si>
  <si>
    <t>D4A9L2</t>
  </si>
  <si>
    <t>D4A9L2_RAT</t>
  </si>
  <si>
    <t>rCG_34610</t>
  </si>
  <si>
    <t>Q3MID3</t>
  </si>
  <si>
    <t>ARFG2_RAT</t>
  </si>
  <si>
    <t>Zfp289</t>
  </si>
  <si>
    <t>Znf289</t>
  </si>
  <si>
    <t>Q99P39</t>
  </si>
  <si>
    <t>NFS1_RAT</t>
  </si>
  <si>
    <t>Cysteine desulfurase, mitochondrial (EC 2.8.1.7)</t>
  </si>
  <si>
    <t>Nfs1</t>
  </si>
  <si>
    <t>Nifs</t>
  </si>
  <si>
    <t>A0A0G2K724</t>
  </si>
  <si>
    <t>A0A0G2K724_RAT</t>
  </si>
  <si>
    <t>rCG_53257</t>
  </si>
  <si>
    <t>Q6AYD5</t>
  </si>
  <si>
    <t>Q6AYD5_RAT</t>
  </si>
  <si>
    <t>G1 to S phase transition 1 (Protein Gspt1)</t>
  </si>
  <si>
    <t>Gspt1</t>
  </si>
  <si>
    <t>LOC100911685</t>
  </si>
  <si>
    <t>rCG_49786</t>
  </si>
  <si>
    <t>D4ABT8</t>
  </si>
  <si>
    <t>D4ABT8_RAT</t>
  </si>
  <si>
    <t>Q3V5X8</t>
  </si>
  <si>
    <t>Q3V5X8_RAT</t>
  </si>
  <si>
    <t>endog</t>
  </si>
  <si>
    <t>rCG_45387</t>
  </si>
  <si>
    <t>B2RZ78</t>
  </si>
  <si>
    <t>VPS29_RAT</t>
  </si>
  <si>
    <t>M0RE00</t>
  </si>
  <si>
    <t>M0RE00_RAT</t>
  </si>
  <si>
    <t>rCG_44419</t>
  </si>
  <si>
    <t>F1M0Q9</t>
  </si>
  <si>
    <t>F1M0Q9_RAT</t>
  </si>
  <si>
    <t>A0A0G2JSL0</t>
  </si>
  <si>
    <t>A0A0G2JSL0_RAT</t>
  </si>
  <si>
    <t>D4AD58</t>
  </si>
  <si>
    <t>D4AD58_RAT</t>
  </si>
  <si>
    <t>rCG_29836</t>
  </si>
  <si>
    <t>Q66HG5</t>
  </si>
  <si>
    <t>TM9S2_RAT</t>
  </si>
  <si>
    <t>Q4QRB0</t>
  </si>
  <si>
    <t>Q4QRB0_RAT</t>
  </si>
  <si>
    <t>rCG_30684</t>
  </si>
  <si>
    <t>F1LMQ3</t>
  </si>
  <si>
    <t>F1LMQ3_RAT</t>
  </si>
  <si>
    <t>Q5U2U3</t>
  </si>
  <si>
    <t>Q5U2U3_RAT</t>
  </si>
  <si>
    <t>rCG_25997</t>
  </si>
  <si>
    <t>Q5XIU9</t>
  </si>
  <si>
    <t>PGRC2_RAT</t>
  </si>
  <si>
    <t>A0JPJ7</t>
  </si>
  <si>
    <t>OLA1_RAT</t>
  </si>
  <si>
    <t>D4A3E2</t>
  </si>
  <si>
    <t>D4A3E2_RAT</t>
  </si>
  <si>
    <t>Npepl1_predicted</t>
  </si>
  <si>
    <t>rCG_40885</t>
  </si>
  <si>
    <t>M0RCF3</t>
  </si>
  <si>
    <t>M0RCF3_RAT</t>
  </si>
  <si>
    <t>Q6AXS5</t>
  </si>
  <si>
    <t>PAIRB_RAT</t>
  </si>
  <si>
    <t>Pairbp1</t>
  </si>
  <si>
    <t>Rda288</t>
  </si>
  <si>
    <t>Q498E0</t>
  </si>
  <si>
    <t>TXD12_RAT</t>
  </si>
  <si>
    <t>B5DFD8</t>
  </si>
  <si>
    <t>B5DFD8_RAT</t>
  </si>
  <si>
    <t>Sh3bgrl_predicted</t>
  </si>
  <si>
    <t>rCG_38007</t>
  </si>
  <si>
    <t>A0A0G2JZH0</t>
  </si>
  <si>
    <t>A0A0G2JZH0_RAT</t>
  </si>
  <si>
    <t>Q5M7T6</t>
  </si>
  <si>
    <t>Q5M7T6_RAT</t>
  </si>
  <si>
    <t>rCG_51062</t>
  </si>
  <si>
    <t>A0A0G2K6P9</t>
  </si>
  <si>
    <t>A0A0G2K6P9_RAT</t>
  </si>
  <si>
    <t>F1LRQ1</t>
  </si>
  <si>
    <t>F1LRQ1_RAT</t>
  </si>
  <si>
    <t>rCG_22494</t>
  </si>
  <si>
    <t>Q4KLL7</t>
  </si>
  <si>
    <t>Q4KLL7_RAT</t>
  </si>
  <si>
    <t>rCG_24064</t>
  </si>
  <si>
    <t>M0RCI5</t>
  </si>
  <si>
    <t>M0RCI5_RAT</t>
  </si>
  <si>
    <t>Protein Pla2g12b</t>
  </si>
  <si>
    <t>Pla2g12b</t>
  </si>
  <si>
    <t>A0A0G2K2B8</t>
  </si>
  <si>
    <t>A0A0G2K2B8_RAT</t>
  </si>
  <si>
    <t>Q4QQS7</t>
  </si>
  <si>
    <t>Q4QQS7_RAT</t>
  </si>
  <si>
    <t>rCG_52841</t>
  </si>
  <si>
    <t>Q4G079</t>
  </si>
  <si>
    <t>Q4G079_RAT</t>
  </si>
  <si>
    <t>Protein Aimp1 (Small inducible cytokine subfamily E, member 1)</t>
  </si>
  <si>
    <t>Aimp1</t>
  </si>
  <si>
    <t>Scye1</t>
  </si>
  <si>
    <t>rCG_28432</t>
  </si>
  <si>
    <t>A1L1M0</t>
  </si>
  <si>
    <t>A1L1M0_RAT</t>
  </si>
  <si>
    <t>rCG_51506</t>
  </si>
  <si>
    <t>D3ZD19</t>
  </si>
  <si>
    <t>D3ZD19_RAT</t>
  </si>
  <si>
    <t>Xlkd1_predicted</t>
  </si>
  <si>
    <t>rCG_40332</t>
  </si>
  <si>
    <t>B1H271</t>
  </si>
  <si>
    <t>B1H271_RAT</t>
  </si>
  <si>
    <t>D3ZKG9</t>
  </si>
  <si>
    <t>D3ZKG9_RAT</t>
  </si>
  <si>
    <t>Q5XIJ3</t>
  </si>
  <si>
    <t>Q5XIJ3_RAT</t>
  </si>
  <si>
    <t>Q5HZE4</t>
  </si>
  <si>
    <t>MTNA_RAT</t>
  </si>
  <si>
    <t>D3ZS58</t>
  </si>
  <si>
    <t>D3ZS58_RAT</t>
  </si>
  <si>
    <t>Ndufa2_predicted</t>
  </si>
  <si>
    <t>rCG_49583</t>
  </si>
  <si>
    <t>P52844</t>
  </si>
  <si>
    <t>ST1E1_RAT</t>
  </si>
  <si>
    <t>Ste1</t>
  </si>
  <si>
    <t>A1L1J8</t>
  </si>
  <si>
    <t>A1L1J8_RAT</t>
  </si>
  <si>
    <t>Rab5b_predicted</t>
  </si>
  <si>
    <t>rCG_42413</t>
  </si>
  <si>
    <t>D3ZTR5</t>
  </si>
  <si>
    <t>D3ZTR5_RAT</t>
  </si>
  <si>
    <t>rCG_21454</t>
  </si>
  <si>
    <t>B2RYQ2</t>
  </si>
  <si>
    <t>B2RYQ2_RAT</t>
  </si>
  <si>
    <t>Ppp2r4_predicted</t>
  </si>
  <si>
    <t>rCG_45567</t>
  </si>
  <si>
    <t>Q3B7U9</t>
  </si>
  <si>
    <t>FKBP8_RAT</t>
  </si>
  <si>
    <t>P62997</t>
  </si>
  <si>
    <t>TRA2B_RAT</t>
  </si>
  <si>
    <t>Sfrs10</t>
  </si>
  <si>
    <t>P08033</t>
  </si>
  <si>
    <t>CXB1_RAT</t>
  </si>
  <si>
    <t>Cxn-32</t>
  </si>
  <si>
    <t>F7ETL6</t>
  </si>
  <si>
    <t>F7ETL6_RAT</t>
  </si>
  <si>
    <t>Zfp966</t>
  </si>
  <si>
    <t>G3V7B5</t>
  </si>
  <si>
    <t>G3V7B5_RAT</t>
  </si>
  <si>
    <t>rCG_32490</t>
  </si>
  <si>
    <t>F1LY19</t>
  </si>
  <si>
    <t>F1LY19_RAT</t>
  </si>
  <si>
    <t>LOC684558</t>
  </si>
  <si>
    <t>rCG_38820</t>
  </si>
  <si>
    <t>M0R665</t>
  </si>
  <si>
    <t>M0R665_RAT</t>
  </si>
  <si>
    <t>Q5BK56</t>
  </si>
  <si>
    <t>Q5BK56_RAT</t>
  </si>
  <si>
    <t>MGC108896</t>
  </si>
  <si>
    <t>rCG_29014</t>
  </si>
  <si>
    <t>F7EUU4</t>
  </si>
  <si>
    <t>F7EUU4_RAT</t>
  </si>
  <si>
    <t>Q5M893</t>
  </si>
  <si>
    <t>Q5M893_RAT</t>
  </si>
  <si>
    <t>Q6DGF2</t>
  </si>
  <si>
    <t>Q6DGF2_RAT</t>
  </si>
  <si>
    <t>Enth</t>
  </si>
  <si>
    <t>Q5XIM0</t>
  </si>
  <si>
    <t>Q5XIM0_RAT</t>
  </si>
  <si>
    <t>rCG_23806</t>
  </si>
  <si>
    <t>M0RCV0</t>
  </si>
  <si>
    <t>M0RCV0_RAT</t>
  </si>
  <si>
    <t>D3ZVB7</t>
  </si>
  <si>
    <t>D3ZVB7_RAT</t>
  </si>
  <si>
    <t>LOC100910855</t>
  </si>
  <si>
    <t>Ogn_predicted</t>
  </si>
  <si>
    <t>rCG_44112</t>
  </si>
  <si>
    <t>D3ZPL1</t>
  </si>
  <si>
    <t>D3ZPL1_RAT</t>
  </si>
  <si>
    <t>Cpsf6_predicted</t>
  </si>
  <si>
    <t>rCG_48643</t>
  </si>
  <si>
    <t>P47853</t>
  </si>
  <si>
    <t>PGS1_RAT</t>
  </si>
  <si>
    <t>D3ZFX4</t>
  </si>
  <si>
    <t>D3ZFX4_RAT</t>
  </si>
  <si>
    <t>Pgm3_predicted</t>
  </si>
  <si>
    <t>rCG_25231</t>
  </si>
  <si>
    <t>Q5BK17</t>
  </si>
  <si>
    <t>IYD1_RAT</t>
  </si>
  <si>
    <t>Dehal1</t>
  </si>
  <si>
    <t>P10818</t>
  </si>
  <si>
    <t>CX6A1_RAT</t>
  </si>
  <si>
    <t>Cox6al</t>
  </si>
  <si>
    <t>Q6MGB4</t>
  </si>
  <si>
    <t>Q6MGB4_RAT</t>
  </si>
  <si>
    <t>H2-K region expressed gene 4, rat orthologue (Protein Slc39a7) (RCG60794, isoform CRA_a) (Solute carrier family 39 (Zinc transporter), member 7)</t>
  </si>
  <si>
    <t>Slc39a7</t>
  </si>
  <si>
    <t>Ke4</t>
  </si>
  <si>
    <t>LOC224733l-1</t>
  </si>
  <si>
    <t>rCG_60794</t>
  </si>
  <si>
    <t>G3V7L0</t>
  </si>
  <si>
    <t>G3V7L0_RAT</t>
  </si>
  <si>
    <t>rCG_58143</t>
  </si>
  <si>
    <t>A0A096P6L9</t>
  </si>
  <si>
    <t>A0A096P6L9_RAT</t>
  </si>
  <si>
    <t>Q9Z1W6</t>
  </si>
  <si>
    <t>LYRIC_RAT</t>
  </si>
  <si>
    <t>Lyric</t>
  </si>
  <si>
    <t>Q497C3</t>
  </si>
  <si>
    <t>CP013_RAT</t>
  </si>
  <si>
    <t>D4ABI6</t>
  </si>
  <si>
    <t>D4ABI6_RAT</t>
  </si>
  <si>
    <t>Ubiquitin carboxyl-terminal hydrolase (EC 3.4.19.12)</t>
  </si>
  <si>
    <t>Uchl3</t>
  </si>
  <si>
    <t>RGD1561252</t>
  </si>
  <si>
    <t>B0BN02</t>
  </si>
  <si>
    <t>B0BN02_RAT</t>
  </si>
  <si>
    <t>Q9WVJ4</t>
  </si>
  <si>
    <t>SYJ2B_RAT</t>
  </si>
  <si>
    <t>Omp25</t>
  </si>
  <si>
    <t>F1LP21</t>
  </si>
  <si>
    <t>F1LP21_RAT</t>
  </si>
  <si>
    <t>D4A8H3</t>
  </si>
  <si>
    <t>D4A8H3_RAT</t>
  </si>
  <si>
    <t>RGD1308324_predicted</t>
  </si>
  <si>
    <t>rCG_56897</t>
  </si>
  <si>
    <t>Q5XIC2</t>
  </si>
  <si>
    <t>ECSIT_RAT</t>
  </si>
  <si>
    <t>O08618</t>
  </si>
  <si>
    <t>KPRB_RAT</t>
  </si>
  <si>
    <t>F7FM32</t>
  </si>
  <si>
    <t>F7FM32_RAT</t>
  </si>
  <si>
    <t>rCG_24132</t>
  </si>
  <si>
    <t>M0R7U2</t>
  </si>
  <si>
    <t>M0R7U2_RAT</t>
  </si>
  <si>
    <t>rCG_20339</t>
  </si>
  <si>
    <t>Q6AYR8</t>
  </si>
  <si>
    <t>SCRN2_RAT</t>
  </si>
  <si>
    <t>P31211</t>
  </si>
  <si>
    <t>CBG_RAT</t>
  </si>
  <si>
    <t>Corticosteroid-binding globulin (CBG) (Serpin A6) (Transcortin)</t>
  </si>
  <si>
    <t>Serpina6</t>
  </si>
  <si>
    <t>Cbg</t>
  </si>
  <si>
    <t>D3ZLT1</t>
  </si>
  <si>
    <t>D3ZLT1_RAT</t>
  </si>
  <si>
    <t>Ndufb7_predicted</t>
  </si>
  <si>
    <t>rCG_51107</t>
  </si>
  <si>
    <t>Q5HZE3</t>
  </si>
  <si>
    <t>Q5HZE3_RAT</t>
  </si>
  <si>
    <t>Thyroid hormone responsive (Thyroid hormone responsive protein, isoform CRA_a) (Thyroid hormone-inducible hepatic protein)</t>
  </si>
  <si>
    <t>Thrsp</t>
  </si>
  <si>
    <t>rCG_40563</t>
  </si>
  <si>
    <t>D3ZF12</t>
  </si>
  <si>
    <t>D3ZF12_RAT</t>
  </si>
  <si>
    <t>B0BNM1</t>
  </si>
  <si>
    <t>NNRE_RAT</t>
  </si>
  <si>
    <t>Aibp</t>
  </si>
  <si>
    <t>Q5XIF4</t>
  </si>
  <si>
    <t>SUMO3_RAT</t>
  </si>
  <si>
    <t>Q5I0H4</t>
  </si>
  <si>
    <t>TMCO1_RAT</t>
  </si>
  <si>
    <t>A0A0G2KAV5</t>
  </si>
  <si>
    <t>A0A0G2KAV5_RAT</t>
  </si>
  <si>
    <t>D4A5Q9</t>
  </si>
  <si>
    <t>D4A5Q9_RAT</t>
  </si>
  <si>
    <t>Gldc_predicted</t>
  </si>
  <si>
    <t>rCG_48471</t>
  </si>
  <si>
    <t>P07633</t>
  </si>
  <si>
    <t>PCCB_RAT</t>
  </si>
  <si>
    <t>A0A0G2K9Y7</t>
  </si>
  <si>
    <t>A0A0G2K9Y7_RAT</t>
  </si>
  <si>
    <t>D3ZPY8</t>
  </si>
  <si>
    <t>D3ZPY8_RAT</t>
  </si>
  <si>
    <t>D3Z8P5</t>
  </si>
  <si>
    <t>D3Z8P5_RAT</t>
  </si>
  <si>
    <t>D3ZIQ1</t>
  </si>
  <si>
    <t>D3ZIQ1_RAT</t>
  </si>
  <si>
    <t>rCG_20987</t>
  </si>
  <si>
    <t>F1M3H8</t>
  </si>
  <si>
    <t>F1M3H8_RAT</t>
  </si>
  <si>
    <t>B2GUZ5</t>
  </si>
  <si>
    <t>CAZA1_RAT</t>
  </si>
  <si>
    <t>Q7TP88</t>
  </si>
  <si>
    <t>Q7TP88_RAT</t>
  </si>
  <si>
    <t>LOC499991</t>
  </si>
  <si>
    <t>Q56R17</t>
  </si>
  <si>
    <t>Q56R17_RAT</t>
  </si>
  <si>
    <t>rCG_62707</t>
  </si>
  <si>
    <t>G3V818</t>
  </si>
  <si>
    <t>G3V818_RAT</t>
  </si>
  <si>
    <t>rCG_40267</t>
  </si>
  <si>
    <t>D3ZF45</t>
  </si>
  <si>
    <t>D3ZF45_RAT</t>
  </si>
  <si>
    <t>Q08013</t>
  </si>
  <si>
    <t>SSRG_RAT</t>
  </si>
  <si>
    <t>D4AE96</t>
  </si>
  <si>
    <t>D4AE96_RAT</t>
  </si>
  <si>
    <t>Ipo7_predicted</t>
  </si>
  <si>
    <t>rCG_39997</t>
  </si>
  <si>
    <t>G3V6R7</t>
  </si>
  <si>
    <t>G3V6R7_RAT</t>
  </si>
  <si>
    <t>rCG_42150</t>
  </si>
  <si>
    <t>B2RYN3</t>
  </si>
  <si>
    <t>B2RYN3_RAT</t>
  </si>
  <si>
    <t>rCG_43901</t>
  </si>
  <si>
    <t>A2IBE0</t>
  </si>
  <si>
    <t>A2IBE0_RAT</t>
  </si>
  <si>
    <t>rCG_52058</t>
  </si>
  <si>
    <t>A0A0G2K0V8</t>
  </si>
  <si>
    <t>A0A0G2K0V8_RAT</t>
  </si>
  <si>
    <t>A0JPM9</t>
  </si>
  <si>
    <t>EIF3J_RAT</t>
  </si>
  <si>
    <t>Eif3s1</t>
  </si>
  <si>
    <t>R9PXU9</t>
  </si>
  <si>
    <t>R9PXU9_RAT</t>
  </si>
  <si>
    <t>rCG_47828</t>
  </si>
  <si>
    <t>F7FHF3</t>
  </si>
  <si>
    <t>F7FHF3_RAT</t>
  </si>
  <si>
    <t>F1LLX8</t>
  </si>
  <si>
    <t>F1LLX8_RAT</t>
  </si>
  <si>
    <t>D3ZZL3</t>
  </si>
  <si>
    <t>D3ZZL3_RAT</t>
  </si>
  <si>
    <t>rCG_33377</t>
  </si>
  <si>
    <t>A0A096MJI9</t>
  </si>
  <si>
    <t>A0A096MJI9_RAT</t>
  </si>
  <si>
    <t>Q32PY9</t>
  </si>
  <si>
    <t>GNTK_RAT</t>
  </si>
  <si>
    <t>Q32PX2</t>
  </si>
  <si>
    <t>AIMP2_RAT</t>
  </si>
  <si>
    <t>Jtv1</t>
  </si>
  <si>
    <t>Q02769</t>
  </si>
  <si>
    <t>FDFT_RAT</t>
  </si>
  <si>
    <t>P97675</t>
  </si>
  <si>
    <t>ENPP3_RAT</t>
  </si>
  <si>
    <t>Ectonucleotide pyrophosphatase/phosphodiesterase family member 3 (E-NPP 3) (B10) (Phosphodiesterase I beta) (PD-Ibeta) (Phosphodiesterase I/nucleotide pyrophosphatase 3) (RB13-6 antigen) (CD antigen CD203c) [Includes: Alkaline phosphodiesterase I (EC 3.1.4.1) Nucleotide pyrophosphatase (NPPase) (EC 3.6.1.9)]</t>
  </si>
  <si>
    <t>Pdnp3</t>
  </si>
  <si>
    <t>B0K025</t>
  </si>
  <si>
    <t>OSTC_RAT</t>
  </si>
  <si>
    <t>Dc2</t>
  </si>
  <si>
    <t>Q7TPB7</t>
  </si>
  <si>
    <t>Q7TPB7_RAT</t>
  </si>
  <si>
    <t>Mal2A</t>
  </si>
  <si>
    <t>rCG_59545</t>
  </si>
  <si>
    <t>F1LYI7</t>
  </si>
  <si>
    <t>F1LYI7_RAT</t>
  </si>
  <si>
    <t>RGD1563438</t>
  </si>
  <si>
    <t>RGD1563438_predicted</t>
  </si>
  <si>
    <t>rCG_33765</t>
  </si>
  <si>
    <t>D4A7G9</t>
  </si>
  <si>
    <t>D4A7G9_RAT</t>
  </si>
  <si>
    <t>RGD1564804_predicted</t>
  </si>
  <si>
    <t>rCG_50197</t>
  </si>
  <si>
    <t>B0BNB0</t>
  </si>
  <si>
    <t>B0BNB0_RAT</t>
  </si>
  <si>
    <t>Q6TEK3</t>
  </si>
  <si>
    <t>VKORL_RAT</t>
  </si>
  <si>
    <t>Q5U1Z8</t>
  </si>
  <si>
    <t>PREY_RAT</t>
  </si>
  <si>
    <t>Pigy</t>
  </si>
  <si>
    <t>Prey</t>
  </si>
  <si>
    <t>P50408</t>
  </si>
  <si>
    <t>VATF_RAT</t>
  </si>
  <si>
    <t>Atp6s14</t>
  </si>
  <si>
    <t>Vatf</t>
  </si>
  <si>
    <t>P19944</t>
  </si>
  <si>
    <t>RLA1_RAT</t>
  </si>
  <si>
    <t>P0C0A1</t>
  </si>
  <si>
    <t>VPS25_RAT</t>
  </si>
  <si>
    <t>Eap20</t>
  </si>
  <si>
    <t>B0BN86</t>
  </si>
  <si>
    <t>TMM11_RAT</t>
  </si>
  <si>
    <t>Transmembrane protein 11, mitochondrial</t>
  </si>
  <si>
    <t>Tmem11</t>
  </si>
  <si>
    <t>F8WFI2</t>
  </si>
  <si>
    <t>F8WFI2_RAT</t>
  </si>
  <si>
    <t>D4A4Q4</t>
  </si>
  <si>
    <t>D4A4Q4_RAT</t>
  </si>
  <si>
    <t>D3ZQL7</t>
  </si>
  <si>
    <t>D3ZQL7_RAT</t>
  </si>
  <si>
    <t>RGD1310121_predicted</t>
  </si>
  <si>
    <t>rCG_42002</t>
  </si>
  <si>
    <t>D3ZKR8</t>
  </si>
  <si>
    <t>D3ZKR8_RAT</t>
  </si>
  <si>
    <t>B3DM95</t>
  </si>
  <si>
    <t>B3DM95_RAT</t>
  </si>
  <si>
    <t>A9UMV7</t>
  </si>
  <si>
    <t>A9UMV7_RAT</t>
  </si>
  <si>
    <t>LOC686442</t>
  </si>
  <si>
    <t>Uqcr</t>
  </si>
  <si>
    <t>rCG_29512</t>
  </si>
  <si>
    <t>A0A0H2UI11</t>
  </si>
  <si>
    <t>A0A0H2UI11_RAT</t>
  </si>
  <si>
    <t>A0A0H2UHJ1</t>
  </si>
  <si>
    <t>A0A0H2UHJ1_RAT</t>
  </si>
  <si>
    <t>Q63042</t>
  </si>
  <si>
    <t>ALR_RAT</t>
  </si>
  <si>
    <t>P63025</t>
  </si>
  <si>
    <t>VAMP3_RAT</t>
  </si>
  <si>
    <t>Syb3</t>
  </si>
  <si>
    <t>P47875</t>
  </si>
  <si>
    <t>CSRP1_RAT</t>
  </si>
  <si>
    <t>Csrp</t>
  </si>
  <si>
    <t>O70593</t>
  </si>
  <si>
    <t>SGTA_RAT</t>
  </si>
  <si>
    <t>Sgt</t>
  </si>
  <si>
    <t>Sgt1</t>
  </si>
  <si>
    <t>Stg</t>
  </si>
  <si>
    <t>Q6AXM5</t>
  </si>
  <si>
    <t>CEPT1_RAT</t>
  </si>
  <si>
    <t>P11980</t>
  </si>
  <si>
    <t>KPYM_RAT</t>
  </si>
  <si>
    <t>Pkm2</t>
  </si>
  <si>
    <t>Pykm</t>
  </si>
  <si>
    <t>G3V6G6</t>
  </si>
  <si>
    <t>G3V6G6_RAT</t>
  </si>
  <si>
    <t>rCG_38145</t>
  </si>
  <si>
    <t>F1LQP9</t>
  </si>
  <si>
    <t>F1LQP9_RAT</t>
  </si>
  <si>
    <t>A0A0G2JW80</t>
  </si>
  <si>
    <t>A0A0G2JW80_RAT</t>
  </si>
  <si>
    <t>M0RDI5</t>
  </si>
  <si>
    <t>M0RDI5_RAT</t>
  </si>
  <si>
    <t>LOC294560</t>
  </si>
  <si>
    <t>rCG_22037</t>
  </si>
  <si>
    <t>A0A0H2UHN2</t>
  </si>
  <si>
    <t>A0A0H2UHN2_RAT</t>
  </si>
  <si>
    <t>rCG_29136</t>
  </si>
  <si>
    <t>B1WBS4</t>
  </si>
  <si>
    <t>B1WBS4_RAT</t>
  </si>
  <si>
    <t>LOC300472</t>
  </si>
  <si>
    <t>rCG_22813</t>
  </si>
  <si>
    <t>D4A2D7</t>
  </si>
  <si>
    <t>D4A2D7_RAT</t>
  </si>
  <si>
    <t>Ipo4_predicted</t>
  </si>
  <si>
    <t>rCG_23390</t>
  </si>
  <si>
    <t>Q6RJR6</t>
  </si>
  <si>
    <t>RTN3_RAT</t>
  </si>
  <si>
    <t>G3V7W1</t>
  </si>
  <si>
    <t>G3V7W1_RAT</t>
  </si>
  <si>
    <t>Pdcd6_predicted</t>
  </si>
  <si>
    <t>rCG_42098</t>
  </si>
  <si>
    <t>Q5M9I2</t>
  </si>
  <si>
    <t>Q5M9I2_RAT</t>
  </si>
  <si>
    <t>Alpha-mannosidase (EC 3.2.1.-)</t>
  </si>
  <si>
    <t>Man2c1</t>
  </si>
  <si>
    <t>B2RYG6</t>
  </si>
  <si>
    <t>OTUB1_RAT</t>
  </si>
  <si>
    <t>Q641Z9</t>
  </si>
  <si>
    <t>Q641Z9_RAT</t>
  </si>
  <si>
    <t>rCG_20244</t>
  </si>
  <si>
    <t>F1LN76</t>
  </si>
  <si>
    <t>F1LN76_RAT</t>
  </si>
  <si>
    <t>Protein Cfap43</t>
  </si>
  <si>
    <t>Cfap43</t>
  </si>
  <si>
    <t>Wdr96</t>
  </si>
  <si>
    <t>B2RYP6</t>
  </si>
  <si>
    <t>B2RYP6_RAT</t>
  </si>
  <si>
    <t>Luc7l2_predicted</t>
  </si>
  <si>
    <t>rCG_28248</t>
  </si>
  <si>
    <t>Q8HIC9</t>
  </si>
  <si>
    <t>Q8HIC9_RAT</t>
  </si>
  <si>
    <t>COX1</t>
  </si>
  <si>
    <t>A0A0G2JV54</t>
  </si>
  <si>
    <t>A0A0G2JV54_RAT</t>
  </si>
  <si>
    <t>A0A0G2K5C8</t>
  </si>
  <si>
    <t>A0A0G2K5C8_RAT</t>
  </si>
  <si>
    <t>Stim1_predicted</t>
  </si>
  <si>
    <t>rCG_39340</t>
  </si>
  <si>
    <t>'HIF-1 signaling pathway'</t>
  </si>
  <si>
    <t>' Endocytosis'</t>
  </si>
  <si>
    <t>' Phagosome'</t>
  </si>
  <si>
    <t>'Hematopoietic cell lineage'</t>
  </si>
  <si>
    <t>'Mineral absorption'</t>
  </si>
  <si>
    <t>'Steroid biosynthesis'</t>
  </si>
  <si>
    <t>'Metabolic pathways'</t>
  </si>
  <si>
    <t>'Arginine biosynthesis'</t>
  </si>
  <si>
    <t>'Alanine, aspartate and glutamate metabolism'</t>
  </si>
  <si>
    <t>'Biosynthesis of amino acids'</t>
  </si>
  <si>
    <t>'Histidine metabolism'</t>
  </si>
  <si>
    <t>'One carbon pool by folate'</t>
  </si>
  <si>
    <t>'Glycolysis / Gluconeogenesis'</t>
  </si>
  <si>
    <t>'Cysteine and methionine metabolism'</t>
  </si>
  <si>
    <t>'Pyruvate metabolism'</t>
  </si>
  <si>
    <t>'Propanoate metabolism'</t>
  </si>
  <si>
    <t>'Glucagon signaling pathway'</t>
  </si>
  <si>
    <t>'Central carbon metabolism in cancer'</t>
  </si>
  <si>
    <t>'Lysine degradation'</t>
  </si>
  <si>
    <t>'Fatty acid degradation'</t>
  </si>
  <si>
    <t>'Synthesis and degradation of ketone bodies'</t>
  </si>
  <si>
    <t>'Valine, leucine and isoleucine degradation'</t>
  </si>
  <si>
    <t>'Tryptophan metabolism'</t>
  </si>
  <si>
    <t>'Glyoxylate and dicarboxylate metabolism'</t>
  </si>
  <si>
    <t>'Butanoate metabolism'</t>
  </si>
  <si>
    <t>'Terpenoid backbone biosynthesis'</t>
  </si>
  <si>
    <t>'Carbon metabolism'</t>
  </si>
  <si>
    <t>'Fatty acid metabolism'</t>
  </si>
  <si>
    <t>'Fat digestion and absorption'</t>
  </si>
  <si>
    <t>'Pyrimidine metabolism'</t>
  </si>
  <si>
    <t>'Drug metabolism - other enzymes'</t>
  </si>
  <si>
    <t>'Bladder cancer'</t>
  </si>
  <si>
    <t>'PPAR signaling pathway'</t>
  </si>
  <si>
    <t>' Peroxisome'</t>
  </si>
  <si>
    <t>'Arachidonic acid metabolism'</t>
  </si>
  <si>
    <t>'Primary bile acid biosynthesis'</t>
  </si>
  <si>
    <t>'Insulin resistance'</t>
  </si>
  <si>
    <t>'Bile secretion'</t>
  </si>
  <si>
    <t>'Glycine, serine and threonine metabolism'</t>
  </si>
  <si>
    <t>'Other glycan degradation'</t>
  </si>
  <si>
    <t>'Amino sugar and nucleotide sugar metabolism'</t>
  </si>
  <si>
    <t>'Glycosaminoglycan degradation'</t>
  </si>
  <si>
    <t>'Glycosphingolipid biosynthesis - globo series'</t>
  </si>
  <si>
    <t>'Glycosphingolipid biosynthesis - ganglio series'</t>
  </si>
  <si>
    <t>' Lysosome'</t>
  </si>
  <si>
    <t>'Synaptic vesicle cycle'</t>
  </si>
  <si>
    <t>'Endocrine and other factor-regulated calcium reabsorption'</t>
  </si>
  <si>
    <t>'Huntington''s disease'</t>
  </si>
  <si>
    <t>'Steroid hormone biosynthesis'</t>
  </si>
  <si>
    <t>' Ribosome'</t>
  </si>
  <si>
    <t>'Protein processing in endoplasmic reticulum'</t>
  </si>
  <si>
    <t>'Retinol metabolism'</t>
  </si>
  <si>
    <t>'Ubiquitin mediated proteolysis'</t>
  </si>
  <si>
    <t>'Pathways in cancer'</t>
  </si>
  <si>
    <t>'Renal cell carcinoma'</t>
  </si>
  <si>
    <t>'Focal adhesion'</t>
  </si>
  <si>
    <t>'Adherens junction'</t>
  </si>
  <si>
    <t>'Tight junction'</t>
  </si>
  <si>
    <t>'Leukocyte transendothelial migration'</t>
  </si>
  <si>
    <t>'Regulation of actin cytoskeleton'</t>
  </si>
  <si>
    <t>' Amoebiasis'</t>
  </si>
  <si>
    <t>'Viral carcinogenesis'</t>
  </si>
  <si>
    <t>'Systemic lupus erythematosus'</t>
  </si>
  <si>
    <t>'Arrhythmogenic right ventricular cardiomyopathy (ARVC)'</t>
  </si>
  <si>
    <t>'Glycerophospholipid metabolism'</t>
  </si>
  <si>
    <t>'Selenocompound metabolism'</t>
  </si>
  <si>
    <t>'RIG-I-like receptor signaling pathway'</t>
  </si>
  <si>
    <t>'Hepatitis B'</t>
  </si>
  <si>
    <t>'Ether lipid metabolism'</t>
  </si>
  <si>
    <t>'Arginine and proline metabolism'</t>
  </si>
  <si>
    <t>'Complement and coagulation cascades'</t>
  </si>
  <si>
    <t>'Platelet activation'</t>
  </si>
  <si>
    <t>'Staphylococcus aureus infection'</t>
  </si>
  <si>
    <t>'PI3K-Akt signaling pathway'</t>
  </si>
  <si>
    <t>'ECM-receptor interaction'</t>
  </si>
  <si>
    <t>'Protein digestion and absorption'</t>
  </si>
  <si>
    <t>' Measles'</t>
  </si>
  <si>
    <t>'Proteoglycans in cancer'</t>
  </si>
  <si>
    <t>'African trypanosomiasis'</t>
  </si>
  <si>
    <t>' Malaria'</t>
  </si>
  <si>
    <t>' Spliceosome'</t>
  </si>
  <si>
    <t>'Drug metabolism - cytochrome P450'</t>
  </si>
  <si>
    <t>'Lysine biosynthesis'</t>
  </si>
  <si>
    <t>'2-Oxocarboxylic acid metabolism'</t>
  </si>
  <si>
    <t>'Taurine and hypotaurine metabolism'</t>
  </si>
  <si>
    <t>'Biosynthesis of unsaturated fatty acids'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</si>
</sst>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2" x14ac:knownFonts="1">
    <font>
      <sz val="11"/>
      <color theme="1"/>
      <name val="Calibri"/>
      <family val="2"/>
      <scheme val="minor"/>
    </font>
    <font>
      <b/>
      <i/>
      <sz val="12"/>
      <color rgb="FFFF0000"/>
      <name val="Arial"/>
      <family val="2"/>
    </font>
    <font>
      <b/>
      <sz val="14"/>
      <color theme="1"/>
      <name val="Arial"/>
      <family val="2"/>
    </font>
    <font>
      <sz val="11"/>
      <color theme="1"/>
      <name val="Arial"/>
      <family val="2"/>
    </font>
    <font>
      <b/>
      <sz val="11"/>
      <color theme="1"/>
      <name val="Arial"/>
      <family val="2"/>
    </font>
    <font>
      <u/>
      <sz val="11"/>
      <color theme="1"/>
      <name val="Arial"/>
      <family val="2"/>
    </font>
    <font>
      <u/>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9389629810485"/>
        <bgColor indexed="64"/>
      </patternFill>
    </fill>
  </fills>
  <borders count="1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7" fillId="0" borderId="0" applyFont="0" applyFill="0" applyBorder="0" applyAlignment="0" applyProtection="0"/>
  </cellStyleXfs>
  <cellXfs count="55">
    <xf numFmtId="0" fontId="0" fillId="0" borderId="0" xfId="0"/>
    <xf numFmtId="16" fontId="0" fillId="0" borderId="0" xfId="0" applyNumberFormat="1"/>
    <xf numFmtId="0" fontId="0" fillId="0" borderId="0" xfId="0" applyAlignment="1"/>
    <xf numFmtId="0" fontId="0" fillId="2" borderId="0" xfId="0" applyFill="1"/>
    <xf numFmtId="0" fontId="1" fillId="2" borderId="0" xfId="0" applyFont="1" applyFill="1" applyAlignment="1">
      <alignment vertical="center" wrapText="1"/>
    </xf>
    <xf numFmtId="0" fontId="2" fillId="2" borderId="0" xfId="0" applyFont="1" applyFill="1"/>
    <xf numFmtId="0" fontId="3" fillId="2" borderId="0" xfId="0" applyFont="1" applyFill="1"/>
    <xf numFmtId="0" fontId="4" fillId="2" borderId="0" xfId="0" applyFont="1" applyFill="1" applyAlignment="1">
      <alignment horizontal="right"/>
    </xf>
    <xf numFmtId="0" fontId="3" fillId="2" borderId="1" xfId="0" applyFont="1" applyFill="1" applyBorder="1"/>
    <xf numFmtId="0" fontId="3" fillId="2" borderId="2" xfId="0" applyFont="1" applyFill="1" applyBorder="1"/>
    <xf numFmtId="0" fontId="3" fillId="2" borderId="0" xfId="0" applyFont="1" applyFill="1" applyAlignment="1">
      <alignment horizontal="right"/>
    </xf>
    <xf numFmtId="0" fontId="3" fillId="2" borderId="3" xfId="0" applyFont="1" applyFill="1" applyBorder="1"/>
    <xf numFmtId="0" fontId="5" fillId="2" borderId="2" xfId="0" applyFont="1" applyFill="1" applyBorder="1"/>
    <xf numFmtId="0" fontId="6" fillId="2" borderId="2" xfId="0" applyFont="1" applyFill="1" applyBorder="1"/>
    <xf numFmtId="164" fontId="3" fillId="2" borderId="1" xfId="0" applyNumberFormat="1" applyFont="1" applyFill="1" applyBorder="1"/>
    <xf numFmtId="0" fontId="4" fillId="2" borderId="0" xfId="0" applyFont="1" applyFill="1"/>
    <xf numFmtId="0" fontId="3" fillId="2" borderId="0" xfId="0" applyFont="1" applyFill="1" applyBorder="1" applyAlignment="1">
      <alignment vertical="top"/>
    </xf>
    <xf numFmtId="0" fontId="3" fillId="2" borderId="0" xfId="0" applyFont="1" applyFill="1" applyAlignment="1">
      <alignment vertical="top"/>
    </xf>
    <xf numFmtId="0" fontId="0" fillId="2" borderId="0" xfId="0" applyFill="1" applyBorder="1" applyAlignment="1">
      <alignment vertical="top" wrapText="1"/>
    </xf>
    <xf numFmtId="0" fontId="3" fillId="2" borderId="0" xfId="0" applyFont="1" applyFill="1" applyAlignment="1">
      <alignment vertical="top" wrapText="1"/>
    </xf>
    <xf numFmtId="0" fontId="2" fillId="2" borderId="0" xfId="0" applyFont="1" applyFill="1" applyAlignment="1">
      <alignment vertical="center"/>
    </xf>
    <xf numFmtId="0" fontId="3" fillId="2" borderId="0" xfId="0" applyFont="1" applyFill="1" applyAlignment="1">
      <alignment vertical="center" wrapText="1"/>
    </xf>
    <xf numFmtId="0" fontId="3" fillId="2" borderId="0" xfId="0" applyFont="1" applyFill="1" applyBorder="1" applyAlignment="1">
      <alignment vertical="top" wrapText="1"/>
    </xf>
    <xf numFmtId="0" fontId="3" fillId="2" borderId="0" xfId="0" applyFont="1" applyFill="1" applyBorder="1" applyAlignment="1">
      <alignment vertical="center" wrapText="1"/>
    </xf>
    <xf numFmtId="0" fontId="0" fillId="2" borderId="0" xfId="0" applyFill="1" applyBorder="1"/>
    <xf numFmtId="0" fontId="3" fillId="3" borderId="0" xfId="0" applyFont="1" applyFill="1" applyAlignment="1">
      <alignment vertical="top" wrapText="1"/>
    </xf>
    <xf numFmtId="0" fontId="3" fillId="2" borderId="0" xfId="0" applyFont="1" applyFill="1" applyBorder="1" applyAlignment="1">
      <alignment wrapText="1"/>
    </xf>
    <xf numFmtId="0" fontId="0" fillId="0" borderId="0" xfId="0" applyAlignment="1">
      <alignment vertical="top" wrapText="1"/>
    </xf>
    <xf numFmtId="0" fontId="0" fillId="0" borderId="0" xfId="0" applyAlignment="1">
      <alignment vertical="top"/>
    </xf>
    <xf numFmtId="0" fontId="8" fillId="0" borderId="0" xfId="0" applyFont="1"/>
    <xf numFmtId="0" fontId="8" fillId="4" borderId="0" xfId="0" applyFont="1" applyFill="1"/>
    <xf numFmtId="0" fontId="9" fillId="0" borderId="0" xfId="0" applyFont="1"/>
    <xf numFmtId="0" fontId="0" fillId="0" borderId="4" xfId="0" applyBorder="1" applyAlignment="1">
      <alignment wrapText="1"/>
    </xf>
    <xf numFmtId="0" fontId="0" fillId="0" borderId="0" xfId="0" applyAlignment="1">
      <alignment wrapText="1"/>
    </xf>
    <xf numFmtId="0" fontId="0" fillId="0" borderId="0" xfId="0" applyAlignment="1">
      <alignment vertical="center"/>
    </xf>
    <xf numFmtId="11"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5" borderId="0" xfId="0" applyFill="1"/>
    <xf numFmtId="9" fontId="0" fillId="5" borderId="0" xfId="1" applyFont="1" applyFill="1"/>
    <xf numFmtId="0" fontId="0" fillId="6" borderId="0" xfId="0" applyFill="1"/>
    <xf numFmtId="0" fontId="10" fillId="0" borderId="0" xfId="0" applyFont="1"/>
    <xf numFmtId="0" fontId="0" fillId="0" borderId="0" xfId="0" applyFill="1"/>
    <xf numFmtId="0" fontId="10" fillId="0" borderId="0" xfId="0" applyFont="1" applyAlignment="1">
      <alignment horizontal="center" vertical="center" wrapText="1"/>
    </xf>
    <xf numFmtId="0" fontId="10" fillId="5" borderId="0" xfId="0" applyFont="1" applyFill="1" applyAlignment="1">
      <alignment horizontal="center" vertical="center" wrapText="1"/>
    </xf>
    <xf numFmtId="9" fontId="10" fillId="5" borderId="0" xfId="1" applyFont="1" applyFill="1" applyAlignment="1">
      <alignment horizontal="center" vertical="center" wrapText="1"/>
    </xf>
    <xf numFmtId="0" fontId="10" fillId="6" borderId="0" xfId="0" applyFont="1" applyFill="1" applyAlignment="1">
      <alignment horizontal="center" vertical="center" wrapText="1"/>
    </xf>
    <xf numFmtId="0" fontId="0" fillId="0" borderId="0" xfId="0" applyAlignment="1">
      <alignment horizontal="center" vertical="center" wrapText="1"/>
    </xf>
    <xf numFmtId="0" fontId="3" fillId="3"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0" fillId="0" borderId="0" xfId="0" applyAlignment="1">
      <alignment horizontal="left" vertical="top" wrapText="1"/>
    </xf>
  </cellXfs>
  <cellStyles count="2">
    <cellStyle name="Normal" xfId="0" builtinId="0"/>
    <cellStyle name="Percent" xfId="1" builtinId="5"/>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'Interactive data'!$B$5</c:f>
          <c:strCache>
            <c:ptCount val="1"/>
            <c:pt idx="0">
              <c:v>tr|D3ZUY8|D3ZUY8_RAT</c:v>
            </c:pt>
          </c:strCache>
        </c:strRef>
      </c:tx>
      <c:overlay val="0"/>
    </c:title>
    <c:autoTitleDeleted val="0"/>
    <c:plotArea>
      <c:layout/>
      <c:barChart>
        <c:barDir val="col"/>
        <c:grouping val="stacked"/>
        <c:varyColors val="0"/>
        <c:ser>
          <c:idx val="0"/>
          <c:order val="0"/>
          <c:tx>
            <c:strRef>
              <c:f>'Interactive data'!$B$20</c:f>
              <c:strCache>
                <c:ptCount val="1"/>
                <c:pt idx="0">
                  <c:v>Q1</c:v>
                </c:pt>
              </c:strCache>
            </c:strRef>
          </c:tx>
          <c:spPr>
            <a:noFill/>
          </c:spPr>
          <c:invertIfNegative val="0"/>
          <c:errBars>
            <c:errBarType val="both"/>
            <c:errValType val="cust"/>
            <c:noEndCap val="0"/>
            <c:plus>
              <c:numLit>
                <c:formatCode>General</c:formatCode>
                <c:ptCount val="1"/>
                <c:pt idx="0">
                  <c:v>1</c:v>
                </c:pt>
              </c:numLit>
            </c:plus>
            <c:minus>
              <c:numRef>
                <c:f>'Interactive data'!$C$19:$D$19</c:f>
                <c:numCache>
                  <c:formatCode>General</c:formatCode>
                  <c:ptCount val="2"/>
                  <c:pt idx="0">
                    <c:v>0</c:v>
                  </c:pt>
                  <c:pt idx="1">
                    <c:v>0</c:v>
                  </c:pt>
                </c:numCache>
              </c:numRef>
            </c:minus>
          </c:errBars>
          <c:cat>
            <c:strRef>
              <c:f>'Interactive data'!$C$9:$D$9</c:f>
              <c:strCache>
                <c:ptCount val="2"/>
                <c:pt idx="0">
                  <c:v>RY</c:v>
                </c:pt>
                <c:pt idx="1">
                  <c:v>SH</c:v>
                </c:pt>
              </c:strCache>
            </c:strRef>
          </c:cat>
          <c:val>
            <c:numRef>
              <c:f>'Interactive data'!$C$20:$D$20</c:f>
              <c:numCache>
                <c:formatCode>General</c:formatCode>
                <c:ptCount val="2"/>
                <c:pt idx="0">
                  <c:v>205.36</c:v>
                </c:pt>
                <c:pt idx="1">
                  <c:v>205.36</c:v>
                </c:pt>
              </c:numCache>
            </c:numRef>
          </c:val>
          <c:extLst>
            <c:ext xmlns:c16="http://schemas.microsoft.com/office/drawing/2014/chart" uri="{C3380CC4-5D6E-409C-BE32-E72D297353CC}">
              <c16:uniqueId val="{00000000-7588-4AC0-97D7-36CBDD7C5062}"/>
            </c:ext>
          </c:extLst>
        </c:ser>
        <c:ser>
          <c:idx val="1"/>
          <c:order val="1"/>
          <c:tx>
            <c:strRef>
              <c:f>'Interactive data'!$B$21</c:f>
              <c:strCache>
                <c:ptCount val="1"/>
                <c:pt idx="0">
                  <c:v>Median-Q1</c:v>
                </c:pt>
              </c:strCache>
            </c:strRef>
          </c:tx>
          <c:invertIfNegative val="0"/>
          <c:dPt>
            <c:idx val="0"/>
            <c:invertIfNegative val="0"/>
            <c:bubble3D val="0"/>
            <c:spPr>
              <a:ln>
                <a:solidFill>
                  <a:schemeClr val="tx1"/>
                </a:solidFill>
              </a:ln>
            </c:spPr>
            <c:extLst>
              <c:ext xmlns:c16="http://schemas.microsoft.com/office/drawing/2014/chart" uri="{C3380CC4-5D6E-409C-BE32-E72D297353CC}">
                <c16:uniqueId val="{00000002-7588-4AC0-97D7-36CBDD7C5062}"/>
              </c:ext>
            </c:extLst>
          </c:dPt>
          <c:dPt>
            <c:idx val="1"/>
            <c:invertIfNegative val="0"/>
            <c:bubble3D val="0"/>
            <c:spPr>
              <a:solidFill>
                <a:schemeClr val="accent3"/>
              </a:solidFill>
              <a:ln>
                <a:solidFill>
                  <a:schemeClr val="tx1"/>
                </a:solidFill>
              </a:ln>
            </c:spPr>
            <c:extLst>
              <c:ext xmlns:c16="http://schemas.microsoft.com/office/drawing/2014/chart" uri="{C3380CC4-5D6E-409C-BE32-E72D297353CC}">
                <c16:uniqueId val="{00000004-7588-4AC0-97D7-36CBDD7C5062}"/>
              </c:ext>
            </c:extLst>
          </c:dPt>
          <c:cat>
            <c:strRef>
              <c:f>'Interactive data'!$C$9:$D$9</c:f>
              <c:strCache>
                <c:ptCount val="2"/>
                <c:pt idx="0">
                  <c:v>RY</c:v>
                </c:pt>
                <c:pt idx="1">
                  <c:v>SH</c:v>
                </c:pt>
              </c:strCache>
            </c:strRef>
          </c:cat>
          <c:val>
            <c:numRef>
              <c:f>'Interactive data'!$C$21:$D$21</c:f>
              <c:numCache>
                <c:formatCode>General</c:formatCode>
                <c:ptCount val="2"/>
                <c:pt idx="0">
                  <c:v>8461.2242723125219</c:v>
                </c:pt>
                <c:pt idx="1">
                  <c:v>0</c:v>
                </c:pt>
              </c:numCache>
            </c:numRef>
          </c:val>
          <c:extLst>
            <c:ext xmlns:c16="http://schemas.microsoft.com/office/drawing/2014/chart" uri="{C3380CC4-5D6E-409C-BE32-E72D297353CC}">
              <c16:uniqueId val="{00000005-7588-4AC0-97D7-36CBDD7C5062}"/>
            </c:ext>
          </c:extLst>
        </c:ser>
        <c:ser>
          <c:idx val="2"/>
          <c:order val="2"/>
          <c:tx>
            <c:strRef>
              <c:f>'Interactive data'!$B$22</c:f>
              <c:strCache>
                <c:ptCount val="1"/>
                <c:pt idx="0">
                  <c:v>Q3-Median</c:v>
                </c:pt>
              </c:strCache>
            </c:strRef>
          </c:tx>
          <c:invertIfNegative val="0"/>
          <c:dPt>
            <c:idx val="0"/>
            <c:invertIfNegative val="0"/>
            <c:bubble3D val="0"/>
            <c:spPr>
              <a:solidFill>
                <a:schemeClr val="accent2"/>
              </a:solidFill>
              <a:ln>
                <a:solidFill>
                  <a:schemeClr val="tx1"/>
                </a:solidFill>
              </a:ln>
            </c:spPr>
            <c:extLst>
              <c:ext xmlns:c16="http://schemas.microsoft.com/office/drawing/2014/chart" uri="{C3380CC4-5D6E-409C-BE32-E72D297353CC}">
                <c16:uniqueId val="{00000007-7588-4AC0-97D7-36CBDD7C5062}"/>
              </c:ext>
            </c:extLst>
          </c:dPt>
          <c:dPt>
            <c:idx val="1"/>
            <c:invertIfNegative val="0"/>
            <c:bubble3D val="0"/>
            <c:spPr>
              <a:ln>
                <a:solidFill>
                  <a:schemeClr val="tx1"/>
                </a:solidFill>
              </a:ln>
            </c:spPr>
            <c:extLst>
              <c:ext xmlns:c16="http://schemas.microsoft.com/office/drawing/2014/chart" uri="{C3380CC4-5D6E-409C-BE32-E72D297353CC}">
                <c16:uniqueId val="{00000009-7588-4AC0-97D7-36CBDD7C5062}"/>
              </c:ext>
            </c:extLst>
          </c:dPt>
          <c:errBars>
            <c:errBarType val="both"/>
            <c:errValType val="cust"/>
            <c:noEndCap val="0"/>
            <c:plus>
              <c:numRef>
                <c:f>'Interactive data'!$C$23:$D$23</c:f>
                <c:numCache>
                  <c:formatCode>General</c:formatCode>
                  <c:ptCount val="2"/>
                  <c:pt idx="0">
                    <c:v>15720.877090554204</c:v>
                  </c:pt>
                  <c:pt idx="1">
                    <c:v>52271.453341264336</c:v>
                  </c:pt>
                </c:numCache>
              </c:numRef>
            </c:plus>
            <c:minus>
              <c:numLit>
                <c:formatCode>General</c:formatCode>
                <c:ptCount val="1"/>
                <c:pt idx="0">
                  <c:v>1</c:v>
                </c:pt>
              </c:numLit>
            </c:minus>
          </c:errBars>
          <c:cat>
            <c:strRef>
              <c:f>'Interactive data'!$C$9:$D$9</c:f>
              <c:strCache>
                <c:ptCount val="2"/>
                <c:pt idx="0">
                  <c:v>RY</c:v>
                </c:pt>
                <c:pt idx="1">
                  <c:v>SH</c:v>
                </c:pt>
              </c:strCache>
            </c:strRef>
          </c:cat>
          <c:val>
            <c:numRef>
              <c:f>'Interactive data'!$C$22:$D$22</c:f>
              <c:numCache>
                <c:formatCode>General</c:formatCode>
                <c:ptCount val="2"/>
                <c:pt idx="0">
                  <c:v>31540.192232351299</c:v>
                </c:pt>
                <c:pt idx="1">
                  <c:v>0</c:v>
                </c:pt>
              </c:numCache>
            </c:numRef>
          </c:val>
          <c:extLst>
            <c:ext xmlns:c16="http://schemas.microsoft.com/office/drawing/2014/chart" uri="{C3380CC4-5D6E-409C-BE32-E72D297353CC}">
              <c16:uniqueId val="{0000000A-7588-4AC0-97D7-36CBDD7C5062}"/>
            </c:ext>
          </c:extLst>
        </c:ser>
        <c:dLbls>
          <c:showLegendKey val="0"/>
          <c:showVal val="0"/>
          <c:showCatName val="0"/>
          <c:showSerName val="0"/>
          <c:showPercent val="0"/>
          <c:showBubbleSize val="0"/>
        </c:dLbls>
        <c:gapWidth val="150"/>
        <c:overlap val="100"/>
        <c:axId val="242836608"/>
        <c:axId val="242838144"/>
      </c:barChart>
      <c:catAx>
        <c:axId val="242836608"/>
        <c:scaling>
          <c:orientation val="minMax"/>
        </c:scaling>
        <c:delete val="0"/>
        <c:axPos val="b"/>
        <c:numFmt formatCode="General" sourceLinked="0"/>
        <c:majorTickMark val="out"/>
        <c:minorTickMark val="none"/>
        <c:tickLblPos val="nextTo"/>
        <c:crossAx val="242838144"/>
        <c:crosses val="autoZero"/>
        <c:auto val="1"/>
        <c:lblAlgn val="ctr"/>
        <c:lblOffset val="100"/>
        <c:noMultiLvlLbl val="0"/>
      </c:catAx>
      <c:valAx>
        <c:axId val="242838144"/>
        <c:scaling>
          <c:orientation val="minMax"/>
        </c:scaling>
        <c:delete val="0"/>
        <c:axPos val="l"/>
        <c:majorGridlines/>
        <c:numFmt formatCode="General" sourceLinked="1"/>
        <c:majorTickMark val="out"/>
        <c:minorTickMark val="none"/>
        <c:tickLblPos val="nextTo"/>
        <c:crossAx val="24283660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Protein confidence </a:t>
            </a:r>
          </a:p>
          <a:p>
            <a:pPr>
              <a:defRPr/>
            </a:pPr>
            <a:r>
              <a:rPr lang="en-US"/>
              <a:t>Peakview (SH vs 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'Tools comparison'!$X$1</c:f>
              <c:strCache>
                <c:ptCount val="1"/>
                <c:pt idx="0">
                  <c:v>Protein confidence (SH)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1"/>
            <c:dispEq val="0"/>
            <c:trendlineLbl>
              <c:layout>
                <c:manualLayout>
                  <c:x val="1.8186570428696414E-2"/>
                  <c:y val="-0.2141331291921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'Tools comparison'!$W$2:$W$1382</c:f>
              <c:numCache>
                <c:formatCode>General</c:formatCode>
                <c:ptCount val="1381"/>
                <c:pt idx="0">
                  <c:v>0.61190840127352164</c:v>
                </c:pt>
                <c:pt idx="1">
                  <c:v>1.1812369102808702</c:v>
                </c:pt>
                <c:pt idx="2">
                  <c:v>0</c:v>
                </c:pt>
                <c:pt idx="3">
                  <c:v>0</c:v>
                </c:pt>
                <c:pt idx="4">
                  <c:v>0</c:v>
                </c:pt>
                <c:pt idx="5">
                  <c:v>0.82080885773020995</c:v>
                </c:pt>
                <c:pt idx="6">
                  <c:v>0.57172358122477551</c:v>
                </c:pt>
                <c:pt idx="7">
                  <c:v>0.50887262721541771</c:v>
                </c:pt>
                <c:pt idx="8">
                  <c:v>0.38271526969660868</c:v>
                </c:pt>
                <c:pt idx="9">
                  <c:v>0.50836024850120098</c:v>
                </c:pt>
                <c:pt idx="10">
                  <c:v>0.72168354247448674</c:v>
                </c:pt>
                <c:pt idx="11">
                  <c:v>0</c:v>
                </c:pt>
                <c:pt idx="12">
                  <c:v>0</c:v>
                </c:pt>
                <c:pt idx="13">
                  <c:v>0</c:v>
                </c:pt>
                <c:pt idx="14">
                  <c:v>0.35636490600687004</c:v>
                </c:pt>
                <c:pt idx="15">
                  <c:v>0</c:v>
                </c:pt>
                <c:pt idx="16">
                  <c:v>0.34230308857619002</c:v>
                </c:pt>
                <c:pt idx="17">
                  <c:v>0</c:v>
                </c:pt>
                <c:pt idx="18">
                  <c:v>0</c:v>
                </c:pt>
                <c:pt idx="19">
                  <c:v>0.24275895183102833</c:v>
                </c:pt>
                <c:pt idx="20">
                  <c:v>0</c:v>
                </c:pt>
                <c:pt idx="21">
                  <c:v>0.57943890050221658</c:v>
                </c:pt>
                <c:pt idx="22">
                  <c:v>0.45576202950234102</c:v>
                </c:pt>
                <c:pt idx="23">
                  <c:v>0.69790425909196507</c:v>
                </c:pt>
                <c:pt idx="24">
                  <c:v>0.3529261227972067</c:v>
                </c:pt>
                <c:pt idx="25">
                  <c:v>0.68253519290370335</c:v>
                </c:pt>
                <c:pt idx="26">
                  <c:v>0.91722405039603838</c:v>
                </c:pt>
                <c:pt idx="27">
                  <c:v>0.26310068262860337</c:v>
                </c:pt>
                <c:pt idx="28">
                  <c:v>0.38284932574824998</c:v>
                </c:pt>
                <c:pt idx="29">
                  <c:v>0.36377049739365169</c:v>
                </c:pt>
                <c:pt idx="30">
                  <c:v>0.21860376995411168</c:v>
                </c:pt>
                <c:pt idx="31">
                  <c:v>1.0737781382835505</c:v>
                </c:pt>
                <c:pt idx="32">
                  <c:v>3.5301771320258233</c:v>
                </c:pt>
                <c:pt idx="33">
                  <c:v>2.5232697934862052</c:v>
                </c:pt>
                <c:pt idx="34">
                  <c:v>2.4188279296006967</c:v>
                </c:pt>
                <c:pt idx="35">
                  <c:v>2.0300328743769636</c:v>
                </c:pt>
                <c:pt idx="36">
                  <c:v>0.71555390518799944</c:v>
                </c:pt>
                <c:pt idx="37">
                  <c:v>4.216271382112545</c:v>
                </c:pt>
                <c:pt idx="38">
                  <c:v>0.105897884630741</c:v>
                </c:pt>
                <c:pt idx="39">
                  <c:v>1.7769527637147213</c:v>
                </c:pt>
                <c:pt idx="40">
                  <c:v>2.6487520075263169</c:v>
                </c:pt>
                <c:pt idx="41">
                  <c:v>3.0339309323514243</c:v>
                </c:pt>
                <c:pt idx="42">
                  <c:v>3.2067379920815768</c:v>
                </c:pt>
                <c:pt idx="43">
                  <c:v>0.59299423197277668</c:v>
                </c:pt>
                <c:pt idx="44">
                  <c:v>1.7051340037116318</c:v>
                </c:pt>
                <c:pt idx="45">
                  <c:v>3.1475837033168452</c:v>
                </c:pt>
                <c:pt idx="46">
                  <c:v>2.523025060371324</c:v>
                </c:pt>
                <c:pt idx="47">
                  <c:v>2.7891236856707082</c:v>
                </c:pt>
                <c:pt idx="48">
                  <c:v>3.2492063525982045</c:v>
                </c:pt>
                <c:pt idx="49">
                  <c:v>2.2428790693742333</c:v>
                </c:pt>
                <c:pt idx="50">
                  <c:v>2.8430013086665089</c:v>
                </c:pt>
                <c:pt idx="51">
                  <c:v>3.3580605683612261</c:v>
                </c:pt>
                <c:pt idx="52">
                  <c:v>2.8902579842744154</c:v>
                </c:pt>
                <c:pt idx="53">
                  <c:v>3.842797650352503</c:v>
                </c:pt>
                <c:pt idx="54">
                  <c:v>3.6744588088550976</c:v>
                </c:pt>
                <c:pt idx="55">
                  <c:v>0.40408449529007018</c:v>
                </c:pt>
                <c:pt idx="56">
                  <c:v>2.7598734650368555</c:v>
                </c:pt>
                <c:pt idx="57">
                  <c:v>0.51395973663165673</c:v>
                </c:pt>
                <c:pt idx="58">
                  <c:v>1.5323437719969515</c:v>
                </c:pt>
                <c:pt idx="59">
                  <c:v>2.9711119394885142</c:v>
                </c:pt>
                <c:pt idx="60">
                  <c:v>2.508524996673752</c:v>
                </c:pt>
                <c:pt idx="61">
                  <c:v>1.5420895302774265</c:v>
                </c:pt>
                <c:pt idx="62">
                  <c:v>3.0420759239580999</c:v>
                </c:pt>
                <c:pt idx="63">
                  <c:v>1.1772198873972493</c:v>
                </c:pt>
                <c:pt idx="64">
                  <c:v>3.2488112242063849</c:v>
                </c:pt>
                <c:pt idx="65">
                  <c:v>2.3728515361709714</c:v>
                </c:pt>
                <c:pt idx="66">
                  <c:v>1.9080195550984687</c:v>
                </c:pt>
                <c:pt idx="67">
                  <c:v>1.8698679260293509</c:v>
                </c:pt>
                <c:pt idx="68">
                  <c:v>3.7608096883558311</c:v>
                </c:pt>
                <c:pt idx="69">
                  <c:v>3.0715089064532939</c:v>
                </c:pt>
                <c:pt idx="70">
                  <c:v>2.4872440373153264</c:v>
                </c:pt>
                <c:pt idx="71">
                  <c:v>0.43560430967853003</c:v>
                </c:pt>
                <c:pt idx="72">
                  <c:v>3.6630382833667103</c:v>
                </c:pt>
                <c:pt idx="73">
                  <c:v>1.2731276771207327</c:v>
                </c:pt>
                <c:pt idx="74">
                  <c:v>3.2561549360954025</c:v>
                </c:pt>
                <c:pt idx="75">
                  <c:v>3.1505149115447311</c:v>
                </c:pt>
                <c:pt idx="76">
                  <c:v>3.1979804725091103</c:v>
                </c:pt>
                <c:pt idx="77">
                  <c:v>0.98368534661105322</c:v>
                </c:pt>
                <c:pt idx="78">
                  <c:v>2.7262538157698502</c:v>
                </c:pt>
                <c:pt idx="79">
                  <c:v>1.1855496830038401</c:v>
                </c:pt>
                <c:pt idx="80">
                  <c:v>2.6554713746277945</c:v>
                </c:pt>
                <c:pt idx="81">
                  <c:v>2.437077771296456</c:v>
                </c:pt>
                <c:pt idx="82">
                  <c:v>2.4587023521870743</c:v>
                </c:pt>
                <c:pt idx="83">
                  <c:v>0.27413826813837833</c:v>
                </c:pt>
                <c:pt idx="84">
                  <c:v>2.1740172086038676</c:v>
                </c:pt>
                <c:pt idx="85">
                  <c:v>3.4517378732505879</c:v>
                </c:pt>
                <c:pt idx="86">
                  <c:v>2.753960311452309</c:v>
                </c:pt>
                <c:pt idx="87">
                  <c:v>2.5852745853008288</c:v>
                </c:pt>
                <c:pt idx="88">
                  <c:v>3.0890819542002874</c:v>
                </c:pt>
                <c:pt idx="89">
                  <c:v>1.2633371978978649</c:v>
                </c:pt>
                <c:pt idx="90">
                  <c:v>2.9469754172980935</c:v>
                </c:pt>
                <c:pt idx="91">
                  <c:v>3.4220160245903277</c:v>
                </c:pt>
                <c:pt idx="92">
                  <c:v>1.3016904882357849</c:v>
                </c:pt>
                <c:pt idx="93">
                  <c:v>2.5637619840501675</c:v>
                </c:pt>
                <c:pt idx="94">
                  <c:v>2.4275136555306811</c:v>
                </c:pt>
                <c:pt idx="95">
                  <c:v>3.0274824837374008</c:v>
                </c:pt>
                <c:pt idx="96">
                  <c:v>3.1854676639402224</c:v>
                </c:pt>
                <c:pt idx="97">
                  <c:v>3.0450698834266121</c:v>
                </c:pt>
                <c:pt idx="98">
                  <c:v>2.0559846547639302</c:v>
                </c:pt>
                <c:pt idx="99">
                  <c:v>2.6873937824599547</c:v>
                </c:pt>
                <c:pt idx="100">
                  <c:v>2.5878758433559206</c:v>
                </c:pt>
                <c:pt idx="101">
                  <c:v>2.5581849658292235</c:v>
                </c:pt>
                <c:pt idx="102">
                  <c:v>3.4993767684179864</c:v>
                </c:pt>
                <c:pt idx="103">
                  <c:v>3.8027286371990972</c:v>
                </c:pt>
                <c:pt idx="104">
                  <c:v>1.9441160146146907</c:v>
                </c:pt>
                <c:pt idx="105">
                  <c:v>0.77246097315651829</c:v>
                </c:pt>
                <c:pt idx="106">
                  <c:v>4.5589558067062645</c:v>
                </c:pt>
                <c:pt idx="107">
                  <c:v>2.7886731691919202</c:v>
                </c:pt>
                <c:pt idx="108">
                  <c:v>2.6409720287008711</c:v>
                </c:pt>
                <c:pt idx="109">
                  <c:v>3.3493449474031483</c:v>
                </c:pt>
                <c:pt idx="110">
                  <c:v>2.6944835240111296</c:v>
                </c:pt>
                <c:pt idx="111">
                  <c:v>1.9917796579099731</c:v>
                </c:pt>
                <c:pt idx="112">
                  <c:v>0.98683886188923842</c:v>
                </c:pt>
                <c:pt idx="113">
                  <c:v>0.36688127015458333</c:v>
                </c:pt>
                <c:pt idx="114">
                  <c:v>2.3501942232534381</c:v>
                </c:pt>
                <c:pt idx="115">
                  <c:v>1.0501297798152189</c:v>
                </c:pt>
                <c:pt idx="116">
                  <c:v>0.75897554360582553</c:v>
                </c:pt>
                <c:pt idx="117">
                  <c:v>2.8052003111198558</c:v>
                </c:pt>
                <c:pt idx="118">
                  <c:v>2.4751132844801922</c:v>
                </c:pt>
                <c:pt idx="119">
                  <c:v>2.8144637935358809</c:v>
                </c:pt>
                <c:pt idx="120">
                  <c:v>2.7517068087317611</c:v>
                </c:pt>
                <c:pt idx="121">
                  <c:v>2.8126150158655414</c:v>
                </c:pt>
                <c:pt idx="122">
                  <c:v>3.2941990142161539</c:v>
                </c:pt>
                <c:pt idx="123">
                  <c:v>1.8634736161835244</c:v>
                </c:pt>
                <c:pt idx="124">
                  <c:v>2.754328914689399</c:v>
                </c:pt>
                <c:pt idx="125">
                  <c:v>0.88661525698857535</c:v>
                </c:pt>
                <c:pt idx="126">
                  <c:v>3.3080278694334013</c:v>
                </c:pt>
                <c:pt idx="127">
                  <c:v>3.2814207823431403</c:v>
                </c:pt>
                <c:pt idx="128">
                  <c:v>0.22189000089253166</c:v>
                </c:pt>
                <c:pt idx="129">
                  <c:v>1.5811183810896186</c:v>
                </c:pt>
                <c:pt idx="130">
                  <c:v>2.6846849457792721</c:v>
                </c:pt>
                <c:pt idx="131">
                  <c:v>1.9409808937908049</c:v>
                </c:pt>
                <c:pt idx="132">
                  <c:v>2.0477630640625235</c:v>
                </c:pt>
                <c:pt idx="133">
                  <c:v>2.5262157910145695</c:v>
                </c:pt>
                <c:pt idx="134">
                  <c:v>3.0730912361341236</c:v>
                </c:pt>
                <c:pt idx="135">
                  <c:v>3.5583125984189312</c:v>
                </c:pt>
                <c:pt idx="136">
                  <c:v>2.4565440468602699</c:v>
                </c:pt>
                <c:pt idx="137">
                  <c:v>0.93977125905211789</c:v>
                </c:pt>
                <c:pt idx="138">
                  <c:v>0.93221597957563096</c:v>
                </c:pt>
                <c:pt idx="139">
                  <c:v>3.7608001586302913</c:v>
                </c:pt>
                <c:pt idx="140">
                  <c:v>3.6141728382551559</c:v>
                </c:pt>
                <c:pt idx="141">
                  <c:v>3.3204522066751143</c:v>
                </c:pt>
                <c:pt idx="142">
                  <c:v>2.0955675800519433</c:v>
                </c:pt>
                <c:pt idx="143">
                  <c:v>2.3497825009039688</c:v>
                </c:pt>
                <c:pt idx="144">
                  <c:v>2.2097701887729113</c:v>
                </c:pt>
                <c:pt idx="145">
                  <c:v>2.4885739226174568</c:v>
                </c:pt>
                <c:pt idx="146">
                  <c:v>0.94921065835567997</c:v>
                </c:pt>
                <c:pt idx="147">
                  <c:v>2.0187605817697865</c:v>
                </c:pt>
                <c:pt idx="148">
                  <c:v>2.4922386397967782</c:v>
                </c:pt>
                <c:pt idx="149">
                  <c:v>3.1480849008411815</c:v>
                </c:pt>
                <c:pt idx="150">
                  <c:v>3.1919792369007776</c:v>
                </c:pt>
                <c:pt idx="151">
                  <c:v>1.9691978632480822</c:v>
                </c:pt>
                <c:pt idx="152">
                  <c:v>2.8143340525402052</c:v>
                </c:pt>
                <c:pt idx="153">
                  <c:v>0.6871259448500272</c:v>
                </c:pt>
                <c:pt idx="154">
                  <c:v>3.1056694504497062</c:v>
                </c:pt>
                <c:pt idx="155">
                  <c:v>1.9245474244944631</c:v>
                </c:pt>
                <c:pt idx="156">
                  <c:v>2.4913578579962468</c:v>
                </c:pt>
                <c:pt idx="157">
                  <c:v>3.1218654746774632</c:v>
                </c:pt>
                <c:pt idx="158">
                  <c:v>2.773683063158316</c:v>
                </c:pt>
                <c:pt idx="159">
                  <c:v>2.8025877343484162</c:v>
                </c:pt>
                <c:pt idx="160">
                  <c:v>3.3237949682695294</c:v>
                </c:pt>
                <c:pt idx="161">
                  <c:v>0.92434069564919641</c:v>
                </c:pt>
                <c:pt idx="162">
                  <c:v>0.9533142144975143</c:v>
                </c:pt>
                <c:pt idx="163">
                  <c:v>2.2190446179492564</c:v>
                </c:pt>
                <c:pt idx="164">
                  <c:v>2.3206104114868173</c:v>
                </c:pt>
                <c:pt idx="165">
                  <c:v>3.2965130525599728</c:v>
                </c:pt>
                <c:pt idx="166">
                  <c:v>2.6124518932381302</c:v>
                </c:pt>
                <c:pt idx="167">
                  <c:v>3.0556346053295851</c:v>
                </c:pt>
                <c:pt idx="168">
                  <c:v>2.472915420192987</c:v>
                </c:pt>
                <c:pt idx="169">
                  <c:v>1.2825839916667929</c:v>
                </c:pt>
                <c:pt idx="170">
                  <c:v>2.6466325405082611</c:v>
                </c:pt>
                <c:pt idx="171">
                  <c:v>0.87757914029184969</c:v>
                </c:pt>
                <c:pt idx="172">
                  <c:v>2.6639815779826233</c:v>
                </c:pt>
                <c:pt idx="173">
                  <c:v>3.1038052388261299</c:v>
                </c:pt>
                <c:pt idx="174">
                  <c:v>2.391281755094866</c:v>
                </c:pt>
                <c:pt idx="175">
                  <c:v>3.4174990814990562</c:v>
                </c:pt>
                <c:pt idx="176">
                  <c:v>3.0614585351601735</c:v>
                </c:pt>
                <c:pt idx="177">
                  <c:v>1.0138654815372465</c:v>
                </c:pt>
                <c:pt idx="178">
                  <c:v>3.37870748118972</c:v>
                </c:pt>
                <c:pt idx="179">
                  <c:v>3.1790358460114478</c:v>
                </c:pt>
                <c:pt idx="180">
                  <c:v>3.4609602562487365</c:v>
                </c:pt>
                <c:pt idx="181">
                  <c:v>1.9736046596228636</c:v>
                </c:pt>
                <c:pt idx="182">
                  <c:v>4.2124709038088293</c:v>
                </c:pt>
                <c:pt idx="183">
                  <c:v>0.22406396438158668</c:v>
                </c:pt>
                <c:pt idx="184">
                  <c:v>2.2714001682619624</c:v>
                </c:pt>
                <c:pt idx="185">
                  <c:v>2.0991134360284565</c:v>
                </c:pt>
                <c:pt idx="186">
                  <c:v>4.0528308515640807</c:v>
                </c:pt>
                <c:pt idx="187">
                  <c:v>0.73419436652787384</c:v>
                </c:pt>
                <c:pt idx="188">
                  <c:v>2.9564051578846944</c:v>
                </c:pt>
                <c:pt idx="189">
                  <c:v>1.257794856688045</c:v>
                </c:pt>
                <c:pt idx="190">
                  <c:v>3.0703976815703924</c:v>
                </c:pt>
                <c:pt idx="191">
                  <c:v>0.72557424683735305</c:v>
                </c:pt>
                <c:pt idx="192">
                  <c:v>2.6787034198544517</c:v>
                </c:pt>
                <c:pt idx="193">
                  <c:v>1.7440109432010085</c:v>
                </c:pt>
                <c:pt idx="194">
                  <c:v>2.6249656134231323</c:v>
                </c:pt>
                <c:pt idx="195">
                  <c:v>0.66374178868302158</c:v>
                </c:pt>
                <c:pt idx="196">
                  <c:v>2.662578157444587</c:v>
                </c:pt>
                <c:pt idx="197">
                  <c:v>3.3520858231022559</c:v>
                </c:pt>
                <c:pt idx="198">
                  <c:v>3.2364935044347853</c:v>
                </c:pt>
                <c:pt idx="199">
                  <c:v>2.0165763332628899</c:v>
                </c:pt>
                <c:pt idx="200">
                  <c:v>1.9149705985428123</c:v>
                </c:pt>
                <c:pt idx="201">
                  <c:v>2.9551771973228274</c:v>
                </c:pt>
                <c:pt idx="202">
                  <c:v>3.2605285785078615</c:v>
                </c:pt>
                <c:pt idx="203">
                  <c:v>3.7776120927160388</c:v>
                </c:pt>
                <c:pt idx="204">
                  <c:v>0.57708662204627592</c:v>
                </c:pt>
                <c:pt idx="205">
                  <c:v>1.2598306624568953</c:v>
                </c:pt>
                <c:pt idx="206">
                  <c:v>3.4325266969684365</c:v>
                </c:pt>
                <c:pt idx="207">
                  <c:v>2.4309570163027385</c:v>
                </c:pt>
                <c:pt idx="208">
                  <c:v>1.8398164224001958</c:v>
                </c:pt>
                <c:pt idx="209">
                  <c:v>2.6500076801781698</c:v>
                </c:pt>
                <c:pt idx="210">
                  <c:v>2.3477171319462582</c:v>
                </c:pt>
                <c:pt idx="211">
                  <c:v>1.1843538246816601</c:v>
                </c:pt>
                <c:pt idx="212">
                  <c:v>1.898476532319288</c:v>
                </c:pt>
                <c:pt idx="213">
                  <c:v>0</c:v>
                </c:pt>
                <c:pt idx="214">
                  <c:v>0</c:v>
                </c:pt>
                <c:pt idx="215">
                  <c:v>3.7626738088323841</c:v>
                </c:pt>
                <c:pt idx="216">
                  <c:v>2.4667165543257847</c:v>
                </c:pt>
                <c:pt idx="217">
                  <c:v>2.6729059274876867</c:v>
                </c:pt>
                <c:pt idx="218">
                  <c:v>0.65566397757520167</c:v>
                </c:pt>
                <c:pt idx="219">
                  <c:v>2.7126171219397368</c:v>
                </c:pt>
                <c:pt idx="220">
                  <c:v>1.7109974297117498</c:v>
                </c:pt>
                <c:pt idx="221">
                  <c:v>3.0327025722094132</c:v>
                </c:pt>
                <c:pt idx="222">
                  <c:v>3.1768374117381359</c:v>
                </c:pt>
                <c:pt idx="223">
                  <c:v>3.0238977287123165</c:v>
                </c:pt>
                <c:pt idx="224">
                  <c:v>0.70862281960446072</c:v>
                </c:pt>
                <c:pt idx="225">
                  <c:v>3.1502606875965875</c:v>
                </c:pt>
                <c:pt idx="226">
                  <c:v>2.9989856125834717</c:v>
                </c:pt>
                <c:pt idx="227">
                  <c:v>2.6088702119252041</c:v>
                </c:pt>
                <c:pt idx="228">
                  <c:v>3.4871381869653302</c:v>
                </c:pt>
                <c:pt idx="229">
                  <c:v>2.1034642585440992</c:v>
                </c:pt>
                <c:pt idx="230">
                  <c:v>0.71872396385244164</c:v>
                </c:pt>
                <c:pt idx="231">
                  <c:v>2.3361146674397113</c:v>
                </c:pt>
                <c:pt idx="232">
                  <c:v>3.062260410173073</c:v>
                </c:pt>
                <c:pt idx="233">
                  <c:v>3.2750350849464063</c:v>
                </c:pt>
                <c:pt idx="234">
                  <c:v>0.62814478998489665</c:v>
                </c:pt>
                <c:pt idx="235">
                  <c:v>1.3229930026731653</c:v>
                </c:pt>
                <c:pt idx="236">
                  <c:v>0.6597282031068773</c:v>
                </c:pt>
                <c:pt idx="237">
                  <c:v>3.4706481552744841</c:v>
                </c:pt>
                <c:pt idx="238">
                  <c:v>0.72931841171477496</c:v>
                </c:pt>
                <c:pt idx="239">
                  <c:v>2.9379139143417454</c:v>
                </c:pt>
                <c:pt idx="240">
                  <c:v>3.0357628274485884</c:v>
                </c:pt>
                <c:pt idx="241">
                  <c:v>0</c:v>
                </c:pt>
                <c:pt idx="242">
                  <c:v>0.99033155201216305</c:v>
                </c:pt>
                <c:pt idx="243">
                  <c:v>3.1349960159388655</c:v>
                </c:pt>
                <c:pt idx="244">
                  <c:v>3.2978169887746183</c:v>
                </c:pt>
                <c:pt idx="245">
                  <c:v>2.6153950678936186</c:v>
                </c:pt>
                <c:pt idx="246">
                  <c:v>2.7989477845702595</c:v>
                </c:pt>
                <c:pt idx="247">
                  <c:v>0.57087506353227668</c:v>
                </c:pt>
                <c:pt idx="248">
                  <c:v>3.0592388307999205</c:v>
                </c:pt>
                <c:pt idx="249">
                  <c:v>3.0620921350161248</c:v>
                </c:pt>
                <c:pt idx="250">
                  <c:v>2.7815520381915815</c:v>
                </c:pt>
                <c:pt idx="251">
                  <c:v>1.6815112691115983</c:v>
                </c:pt>
                <c:pt idx="252">
                  <c:v>2.3664787274150334</c:v>
                </c:pt>
                <c:pt idx="253">
                  <c:v>2.3951806449315267</c:v>
                </c:pt>
                <c:pt idx="254">
                  <c:v>1.2067878299582715</c:v>
                </c:pt>
                <c:pt idx="255">
                  <c:v>2.842142426622345</c:v>
                </c:pt>
                <c:pt idx="256">
                  <c:v>2.1697028345524849</c:v>
                </c:pt>
                <c:pt idx="257">
                  <c:v>2.8492606922388117</c:v>
                </c:pt>
                <c:pt idx="258">
                  <c:v>0.89767609557907091</c:v>
                </c:pt>
                <c:pt idx="259">
                  <c:v>2.015139933239956</c:v>
                </c:pt>
                <c:pt idx="260">
                  <c:v>2.6008679508584964</c:v>
                </c:pt>
                <c:pt idx="261">
                  <c:v>2.8690510025593459</c:v>
                </c:pt>
                <c:pt idx="262">
                  <c:v>2.469370179769522</c:v>
                </c:pt>
                <c:pt idx="263">
                  <c:v>2.3993996396564934</c:v>
                </c:pt>
                <c:pt idx="264">
                  <c:v>1.4053364004995501</c:v>
                </c:pt>
                <c:pt idx="265">
                  <c:v>2.6960228219780649</c:v>
                </c:pt>
                <c:pt idx="266">
                  <c:v>2.8902367012065873</c:v>
                </c:pt>
                <c:pt idx="267">
                  <c:v>1.4620479354147295</c:v>
                </c:pt>
                <c:pt idx="268">
                  <c:v>2.3270201645349382</c:v>
                </c:pt>
                <c:pt idx="269">
                  <c:v>2.6258951335363094</c:v>
                </c:pt>
                <c:pt idx="270">
                  <c:v>3.2519656089135238</c:v>
                </c:pt>
                <c:pt idx="271">
                  <c:v>2.5421843587545694</c:v>
                </c:pt>
                <c:pt idx="272">
                  <c:v>0.98089834078790306</c:v>
                </c:pt>
                <c:pt idx="273">
                  <c:v>1.6973070383907682</c:v>
                </c:pt>
                <c:pt idx="274">
                  <c:v>2.8455035499413577</c:v>
                </c:pt>
                <c:pt idx="275">
                  <c:v>2.9067973231699451</c:v>
                </c:pt>
                <c:pt idx="276">
                  <c:v>1.6892100391858538</c:v>
                </c:pt>
                <c:pt idx="277">
                  <c:v>3.1368399613611992</c:v>
                </c:pt>
                <c:pt idx="278">
                  <c:v>2.7492283014641887</c:v>
                </c:pt>
                <c:pt idx="279">
                  <c:v>1.7782337901058831</c:v>
                </c:pt>
                <c:pt idx="280">
                  <c:v>2.302603501289326</c:v>
                </c:pt>
                <c:pt idx="281">
                  <c:v>0.96470057123503994</c:v>
                </c:pt>
                <c:pt idx="282">
                  <c:v>3.3648677898151313</c:v>
                </c:pt>
                <c:pt idx="283">
                  <c:v>0.98636429832179451</c:v>
                </c:pt>
                <c:pt idx="284">
                  <c:v>2.9751782855712183</c:v>
                </c:pt>
                <c:pt idx="285">
                  <c:v>2.5437292919188681</c:v>
                </c:pt>
                <c:pt idx="286">
                  <c:v>2.515761244494493</c:v>
                </c:pt>
                <c:pt idx="287">
                  <c:v>1.1550688969536318</c:v>
                </c:pt>
                <c:pt idx="288">
                  <c:v>1.0913063676260724</c:v>
                </c:pt>
                <c:pt idx="289">
                  <c:v>0.98547800350107828</c:v>
                </c:pt>
                <c:pt idx="290">
                  <c:v>2.0270969481532006</c:v>
                </c:pt>
                <c:pt idx="291">
                  <c:v>2.9737789768581209</c:v>
                </c:pt>
                <c:pt idx="292">
                  <c:v>0.82352411283749338</c:v>
                </c:pt>
                <c:pt idx="293">
                  <c:v>2.7224764365866569</c:v>
                </c:pt>
                <c:pt idx="294">
                  <c:v>2.3326911982670784</c:v>
                </c:pt>
                <c:pt idx="295">
                  <c:v>1.7314945320099546</c:v>
                </c:pt>
                <c:pt idx="296">
                  <c:v>3.5386674421852207</c:v>
                </c:pt>
                <c:pt idx="297">
                  <c:v>2.411869546039481</c:v>
                </c:pt>
                <c:pt idx="298">
                  <c:v>2.2358734137730534</c:v>
                </c:pt>
                <c:pt idx="299">
                  <c:v>3.101346744356881</c:v>
                </c:pt>
                <c:pt idx="300">
                  <c:v>3.351371664761404</c:v>
                </c:pt>
                <c:pt idx="301">
                  <c:v>2.2857201342961946</c:v>
                </c:pt>
                <c:pt idx="302">
                  <c:v>0.91892609355348842</c:v>
                </c:pt>
                <c:pt idx="303">
                  <c:v>1.9412346942900431</c:v>
                </c:pt>
                <c:pt idx="304">
                  <c:v>3.3173070026676057</c:v>
                </c:pt>
                <c:pt idx="305">
                  <c:v>2.1366307718077016</c:v>
                </c:pt>
                <c:pt idx="306">
                  <c:v>3.5574530481264901</c:v>
                </c:pt>
                <c:pt idx="307">
                  <c:v>3.7829280731195922</c:v>
                </c:pt>
                <c:pt idx="308">
                  <c:v>2.2677662995618566</c:v>
                </c:pt>
                <c:pt idx="309">
                  <c:v>4.2307457020002213</c:v>
                </c:pt>
                <c:pt idx="310">
                  <c:v>2.0463235287735801</c:v>
                </c:pt>
                <c:pt idx="311">
                  <c:v>2.4257349953646332</c:v>
                </c:pt>
                <c:pt idx="312">
                  <c:v>3.075036448573639</c:v>
                </c:pt>
                <c:pt idx="313">
                  <c:v>2.858488739901528</c:v>
                </c:pt>
                <c:pt idx="314">
                  <c:v>3.5469164991583146</c:v>
                </c:pt>
                <c:pt idx="315">
                  <c:v>2.4839215166540733</c:v>
                </c:pt>
                <c:pt idx="316">
                  <c:v>0.80344721715850598</c:v>
                </c:pt>
                <c:pt idx="317">
                  <c:v>2.6805238944674081</c:v>
                </c:pt>
                <c:pt idx="318">
                  <c:v>1.0630663451195665</c:v>
                </c:pt>
                <c:pt idx="319">
                  <c:v>3.1177089494347476</c:v>
                </c:pt>
                <c:pt idx="320">
                  <c:v>4.2836964076121822</c:v>
                </c:pt>
                <c:pt idx="321">
                  <c:v>3.6581730951680673</c:v>
                </c:pt>
                <c:pt idx="322">
                  <c:v>3.1309829446002762</c:v>
                </c:pt>
                <c:pt idx="323">
                  <c:v>3.2950748673846539</c:v>
                </c:pt>
                <c:pt idx="324">
                  <c:v>2.9575675865893918</c:v>
                </c:pt>
                <c:pt idx="325">
                  <c:v>0.66666318190166829</c:v>
                </c:pt>
                <c:pt idx="326">
                  <c:v>0.39102017559185337</c:v>
                </c:pt>
                <c:pt idx="327">
                  <c:v>3.2165999496602171</c:v>
                </c:pt>
                <c:pt idx="328">
                  <c:v>1.3704177975572402</c:v>
                </c:pt>
                <c:pt idx="329">
                  <c:v>2.2665018431112234</c:v>
                </c:pt>
                <c:pt idx="330">
                  <c:v>2.2128261212099978</c:v>
                </c:pt>
                <c:pt idx="331">
                  <c:v>2.6737097740434721</c:v>
                </c:pt>
                <c:pt idx="332">
                  <c:v>0.69648586118094025</c:v>
                </c:pt>
                <c:pt idx="333">
                  <c:v>2.5611577507963816</c:v>
                </c:pt>
                <c:pt idx="334">
                  <c:v>3.1031148152689476</c:v>
                </c:pt>
                <c:pt idx="335">
                  <c:v>2.3537517792794809</c:v>
                </c:pt>
                <c:pt idx="336">
                  <c:v>2.6274092326954999</c:v>
                </c:pt>
                <c:pt idx="337">
                  <c:v>0.67255737541911154</c:v>
                </c:pt>
                <c:pt idx="338">
                  <c:v>2.9453293837038959</c:v>
                </c:pt>
                <c:pt idx="339">
                  <c:v>2.3882028442856202</c:v>
                </c:pt>
                <c:pt idx="340">
                  <c:v>1.8078646313290936</c:v>
                </c:pt>
                <c:pt idx="341">
                  <c:v>1.899674161256655</c:v>
                </c:pt>
                <c:pt idx="342">
                  <c:v>3.2983319479817879</c:v>
                </c:pt>
                <c:pt idx="343">
                  <c:v>1.4052128011485259</c:v>
                </c:pt>
                <c:pt idx="344">
                  <c:v>0.68933637418858995</c:v>
                </c:pt>
                <c:pt idx="345">
                  <c:v>3.5756847637119846</c:v>
                </c:pt>
                <c:pt idx="346">
                  <c:v>2.3534498503178889</c:v>
                </c:pt>
                <c:pt idx="347">
                  <c:v>2.2361324757024788</c:v>
                </c:pt>
                <c:pt idx="348">
                  <c:v>1.2514247486544527</c:v>
                </c:pt>
                <c:pt idx="349">
                  <c:v>2.689546703630135</c:v>
                </c:pt>
                <c:pt idx="350">
                  <c:v>0</c:v>
                </c:pt>
                <c:pt idx="351">
                  <c:v>2.5087686946221632</c:v>
                </c:pt>
                <c:pt idx="352">
                  <c:v>3.0058994022680299</c:v>
                </c:pt>
                <c:pt idx="353">
                  <c:v>3.0528189978897067</c:v>
                </c:pt>
                <c:pt idx="354">
                  <c:v>3.0081278919694738</c:v>
                </c:pt>
                <c:pt idx="355">
                  <c:v>1.0162993812520844</c:v>
                </c:pt>
                <c:pt idx="356">
                  <c:v>2.5549630019792264</c:v>
                </c:pt>
                <c:pt idx="357">
                  <c:v>3.3596192030832412</c:v>
                </c:pt>
                <c:pt idx="358">
                  <c:v>0.7846784360604584</c:v>
                </c:pt>
                <c:pt idx="359">
                  <c:v>2.1188972260838557</c:v>
                </c:pt>
                <c:pt idx="360">
                  <c:v>0.93908462378587432</c:v>
                </c:pt>
                <c:pt idx="361">
                  <c:v>1.0636690190823999</c:v>
                </c:pt>
                <c:pt idx="362">
                  <c:v>1.9346029121854433</c:v>
                </c:pt>
                <c:pt idx="363">
                  <c:v>2.665918527475295</c:v>
                </c:pt>
                <c:pt idx="364">
                  <c:v>3.2371104661028123</c:v>
                </c:pt>
                <c:pt idx="365">
                  <c:v>1.8002336409032551</c:v>
                </c:pt>
                <c:pt idx="366">
                  <c:v>1.3312256387774102</c:v>
                </c:pt>
                <c:pt idx="367">
                  <c:v>1.6538395083088642</c:v>
                </c:pt>
                <c:pt idx="368">
                  <c:v>2.092311198918956</c:v>
                </c:pt>
                <c:pt idx="369">
                  <c:v>1.8547313134060588</c:v>
                </c:pt>
                <c:pt idx="370">
                  <c:v>0.99011125726647009</c:v>
                </c:pt>
                <c:pt idx="371">
                  <c:v>2.9909020213062614</c:v>
                </c:pt>
                <c:pt idx="372">
                  <c:v>3.6110525231600641</c:v>
                </c:pt>
                <c:pt idx="373">
                  <c:v>2.9149987077865411</c:v>
                </c:pt>
                <c:pt idx="374">
                  <c:v>3.5145336925014035</c:v>
                </c:pt>
                <c:pt idx="375">
                  <c:v>3.1377944854707844</c:v>
                </c:pt>
                <c:pt idx="376">
                  <c:v>9.7251931641645653E-2</c:v>
                </c:pt>
                <c:pt idx="377">
                  <c:v>3.6491755061279716</c:v>
                </c:pt>
                <c:pt idx="378">
                  <c:v>0.74930375091050505</c:v>
                </c:pt>
                <c:pt idx="379">
                  <c:v>0.20042741371331332</c:v>
                </c:pt>
                <c:pt idx="380">
                  <c:v>2.6204306979623122</c:v>
                </c:pt>
                <c:pt idx="381">
                  <c:v>3.1467489860373745</c:v>
                </c:pt>
                <c:pt idx="382">
                  <c:v>2.7983396481065426</c:v>
                </c:pt>
                <c:pt idx="383">
                  <c:v>2.7250997645201882</c:v>
                </c:pt>
                <c:pt idx="384">
                  <c:v>1.8019967869719802</c:v>
                </c:pt>
                <c:pt idx="385">
                  <c:v>0.69615891649877737</c:v>
                </c:pt>
                <c:pt idx="386">
                  <c:v>3.267289087164039</c:v>
                </c:pt>
                <c:pt idx="387">
                  <c:v>3.2441888040260802</c:v>
                </c:pt>
                <c:pt idx="388">
                  <c:v>3.4796185037267406</c:v>
                </c:pt>
                <c:pt idx="389">
                  <c:v>2.5285435667924454</c:v>
                </c:pt>
                <c:pt idx="390">
                  <c:v>2.5298487057206693</c:v>
                </c:pt>
                <c:pt idx="391">
                  <c:v>0.58420085300132385</c:v>
                </c:pt>
                <c:pt idx="392">
                  <c:v>1.9923769724281042</c:v>
                </c:pt>
                <c:pt idx="393">
                  <c:v>3.2604743714282698</c:v>
                </c:pt>
                <c:pt idx="394">
                  <c:v>0</c:v>
                </c:pt>
                <c:pt idx="395">
                  <c:v>1.7285346363507461</c:v>
                </c:pt>
                <c:pt idx="396">
                  <c:v>1.5274775090721873</c:v>
                </c:pt>
                <c:pt idx="397">
                  <c:v>3.0525186864779399</c:v>
                </c:pt>
                <c:pt idx="398">
                  <c:v>3.3371134553131498</c:v>
                </c:pt>
                <c:pt idx="399">
                  <c:v>3.1451443900686264</c:v>
                </c:pt>
                <c:pt idx="400">
                  <c:v>1.4866052013873716</c:v>
                </c:pt>
                <c:pt idx="401">
                  <c:v>3.0232886091756694</c:v>
                </c:pt>
                <c:pt idx="402">
                  <c:v>1.5425373539730829</c:v>
                </c:pt>
                <c:pt idx="403">
                  <c:v>3.6467394567631382</c:v>
                </c:pt>
                <c:pt idx="404">
                  <c:v>2.8972685348289082</c:v>
                </c:pt>
                <c:pt idx="405">
                  <c:v>2.6416937469349944</c:v>
                </c:pt>
                <c:pt idx="406">
                  <c:v>1.8636397825211182</c:v>
                </c:pt>
                <c:pt idx="407">
                  <c:v>2.2610392080949118</c:v>
                </c:pt>
                <c:pt idx="408">
                  <c:v>3.3230860552495387</c:v>
                </c:pt>
                <c:pt idx="409">
                  <c:v>2.976862154534007</c:v>
                </c:pt>
                <c:pt idx="410">
                  <c:v>0.69054625187476848</c:v>
                </c:pt>
                <c:pt idx="411">
                  <c:v>3.1868068268187941</c:v>
                </c:pt>
                <c:pt idx="412">
                  <c:v>3.0308943812469304</c:v>
                </c:pt>
                <c:pt idx="413">
                  <c:v>2.7200956856663083</c:v>
                </c:pt>
                <c:pt idx="414">
                  <c:v>2.8036442209806132</c:v>
                </c:pt>
                <c:pt idx="415">
                  <c:v>3.7095281070667681</c:v>
                </c:pt>
                <c:pt idx="416">
                  <c:v>2.2264450644626717</c:v>
                </c:pt>
                <c:pt idx="417">
                  <c:v>2.8911562317427006</c:v>
                </c:pt>
                <c:pt idx="418">
                  <c:v>2.0302376493038561</c:v>
                </c:pt>
                <c:pt idx="419">
                  <c:v>2.6933368268055955</c:v>
                </c:pt>
                <c:pt idx="420">
                  <c:v>2.2954767814212489</c:v>
                </c:pt>
                <c:pt idx="421">
                  <c:v>1.6092505147138967</c:v>
                </c:pt>
                <c:pt idx="422">
                  <c:v>2.1840727902201595</c:v>
                </c:pt>
                <c:pt idx="423">
                  <c:v>2.1716304118531498</c:v>
                </c:pt>
                <c:pt idx="424">
                  <c:v>0.51534727661117563</c:v>
                </c:pt>
                <c:pt idx="425">
                  <c:v>3.1392898666373221</c:v>
                </c:pt>
                <c:pt idx="426">
                  <c:v>1.1754057121609149</c:v>
                </c:pt>
                <c:pt idx="427">
                  <c:v>2.8943611281407939</c:v>
                </c:pt>
                <c:pt idx="428">
                  <c:v>3.3979115801055624</c:v>
                </c:pt>
                <c:pt idx="429">
                  <c:v>3.151549468028898</c:v>
                </c:pt>
                <c:pt idx="430">
                  <c:v>3.0187656838785499</c:v>
                </c:pt>
                <c:pt idx="431">
                  <c:v>2.0121418297720681</c:v>
                </c:pt>
                <c:pt idx="432">
                  <c:v>2.157079271146102</c:v>
                </c:pt>
                <c:pt idx="433">
                  <c:v>1.5328020689079132</c:v>
                </c:pt>
                <c:pt idx="434">
                  <c:v>1.1747668660237744</c:v>
                </c:pt>
                <c:pt idx="435">
                  <c:v>3.0613824826073479</c:v>
                </c:pt>
                <c:pt idx="436">
                  <c:v>2.7704544474626793</c:v>
                </c:pt>
                <c:pt idx="437">
                  <c:v>1.9749064241310226</c:v>
                </c:pt>
                <c:pt idx="438">
                  <c:v>2.6689206693363583</c:v>
                </c:pt>
                <c:pt idx="439">
                  <c:v>0.80806245579298341</c:v>
                </c:pt>
                <c:pt idx="440">
                  <c:v>2.7498112624398998</c:v>
                </c:pt>
                <c:pt idx="441">
                  <c:v>0.57186779108414687</c:v>
                </c:pt>
                <c:pt idx="442">
                  <c:v>1.3131548516571385</c:v>
                </c:pt>
                <c:pt idx="443">
                  <c:v>0.92882140370670629</c:v>
                </c:pt>
                <c:pt idx="444">
                  <c:v>3.0012254485680985</c:v>
                </c:pt>
                <c:pt idx="445">
                  <c:v>3.6652132307669447</c:v>
                </c:pt>
                <c:pt idx="446">
                  <c:v>2.4598871512154172</c:v>
                </c:pt>
                <c:pt idx="447">
                  <c:v>1.9345193355140449</c:v>
                </c:pt>
                <c:pt idx="448">
                  <c:v>0.94528894547052256</c:v>
                </c:pt>
                <c:pt idx="449">
                  <c:v>2.8655603773235327</c:v>
                </c:pt>
                <c:pt idx="450">
                  <c:v>1.1762414119971873</c:v>
                </c:pt>
                <c:pt idx="451">
                  <c:v>0.47939580643207536</c:v>
                </c:pt>
                <c:pt idx="452">
                  <c:v>1.8618051021057269</c:v>
                </c:pt>
                <c:pt idx="453">
                  <c:v>2.6861137620964537</c:v>
                </c:pt>
                <c:pt idx="454">
                  <c:v>3.0742526300058777</c:v>
                </c:pt>
                <c:pt idx="455">
                  <c:v>3.0761210544611788</c:v>
                </c:pt>
                <c:pt idx="456">
                  <c:v>2.5787849151136677</c:v>
                </c:pt>
                <c:pt idx="457">
                  <c:v>2.4591465243226649</c:v>
                </c:pt>
                <c:pt idx="458">
                  <c:v>2.8727320565320986</c:v>
                </c:pt>
                <c:pt idx="459">
                  <c:v>2.3349874956806489</c:v>
                </c:pt>
                <c:pt idx="460">
                  <c:v>1.0280525839424379</c:v>
                </c:pt>
                <c:pt idx="461">
                  <c:v>0</c:v>
                </c:pt>
                <c:pt idx="462">
                  <c:v>2.9830529544012667</c:v>
                </c:pt>
                <c:pt idx="463">
                  <c:v>1.7025213165019553</c:v>
                </c:pt>
                <c:pt idx="464">
                  <c:v>2.1019688209081457</c:v>
                </c:pt>
                <c:pt idx="465">
                  <c:v>2.6922820186914578</c:v>
                </c:pt>
                <c:pt idx="466">
                  <c:v>2.8223431065165854</c:v>
                </c:pt>
                <c:pt idx="467">
                  <c:v>1.6975646402203957</c:v>
                </c:pt>
                <c:pt idx="468">
                  <c:v>2.3938059982743787</c:v>
                </c:pt>
                <c:pt idx="469">
                  <c:v>2.835573816884541</c:v>
                </c:pt>
                <c:pt idx="470">
                  <c:v>2.9537666455891585</c:v>
                </c:pt>
                <c:pt idx="471">
                  <c:v>0.77926069237095719</c:v>
                </c:pt>
                <c:pt idx="472">
                  <c:v>3.7408415869984246</c:v>
                </c:pt>
                <c:pt idx="473">
                  <c:v>2.7635677151562281</c:v>
                </c:pt>
                <c:pt idx="474">
                  <c:v>2.2362943626407819</c:v>
                </c:pt>
                <c:pt idx="475">
                  <c:v>0.62962112945653825</c:v>
                </c:pt>
                <c:pt idx="476">
                  <c:v>3.0069977898681248</c:v>
                </c:pt>
                <c:pt idx="477">
                  <c:v>3.3326619865624445</c:v>
                </c:pt>
                <c:pt idx="478">
                  <c:v>0.55957274188129535</c:v>
                </c:pt>
                <c:pt idx="479">
                  <c:v>4.0026447528772957</c:v>
                </c:pt>
                <c:pt idx="480">
                  <c:v>3.3580653838045316</c:v>
                </c:pt>
                <c:pt idx="481">
                  <c:v>3.4406311397657681</c:v>
                </c:pt>
                <c:pt idx="482">
                  <c:v>2.8489001212588208</c:v>
                </c:pt>
                <c:pt idx="483">
                  <c:v>1.9034482193664495</c:v>
                </c:pt>
                <c:pt idx="484">
                  <c:v>3.0479783889061927</c:v>
                </c:pt>
                <c:pt idx="485">
                  <c:v>2.033168205193828</c:v>
                </c:pt>
                <c:pt idx="486">
                  <c:v>2.5787740937473984</c:v>
                </c:pt>
                <c:pt idx="487">
                  <c:v>1.9249180999069051</c:v>
                </c:pt>
                <c:pt idx="488">
                  <c:v>3.1348726484021863</c:v>
                </c:pt>
                <c:pt idx="489">
                  <c:v>2.7984822862842798</c:v>
                </c:pt>
                <c:pt idx="490">
                  <c:v>2.7560400795700208</c:v>
                </c:pt>
                <c:pt idx="491">
                  <c:v>2.2281280594386139</c:v>
                </c:pt>
                <c:pt idx="492">
                  <c:v>1.988465483872945</c:v>
                </c:pt>
                <c:pt idx="493">
                  <c:v>3.0233457042966436</c:v>
                </c:pt>
                <c:pt idx="494">
                  <c:v>1.120626729812513</c:v>
                </c:pt>
                <c:pt idx="495">
                  <c:v>3.1051581929544674</c:v>
                </c:pt>
                <c:pt idx="496">
                  <c:v>2.9221239526441014</c:v>
                </c:pt>
                <c:pt idx="497">
                  <c:v>4.4358300761142342</c:v>
                </c:pt>
                <c:pt idx="498">
                  <c:v>3.3125841358860857</c:v>
                </c:pt>
                <c:pt idx="499">
                  <c:v>3.187983379986715</c:v>
                </c:pt>
                <c:pt idx="500">
                  <c:v>3.5620708770225349</c:v>
                </c:pt>
                <c:pt idx="501">
                  <c:v>2.4028474691434876</c:v>
                </c:pt>
                <c:pt idx="502">
                  <c:v>0.59078576920108505</c:v>
                </c:pt>
                <c:pt idx="503">
                  <c:v>1.8391115601144785</c:v>
                </c:pt>
                <c:pt idx="504">
                  <c:v>2.6234461568975287</c:v>
                </c:pt>
                <c:pt idx="505">
                  <c:v>2.6562338191212</c:v>
                </c:pt>
                <c:pt idx="506">
                  <c:v>2.7650167339466694</c:v>
                </c:pt>
                <c:pt idx="507">
                  <c:v>2.7289668629730923</c:v>
                </c:pt>
                <c:pt idx="508">
                  <c:v>3.7771168512522997</c:v>
                </c:pt>
                <c:pt idx="509">
                  <c:v>2.9191611395690273</c:v>
                </c:pt>
                <c:pt idx="510">
                  <c:v>0.61201025891545013</c:v>
                </c:pt>
                <c:pt idx="511">
                  <c:v>2.9491301059705752</c:v>
                </c:pt>
                <c:pt idx="512">
                  <c:v>2.8894182891006355</c:v>
                </c:pt>
                <c:pt idx="513">
                  <c:v>8.3350234484458163E-2</c:v>
                </c:pt>
                <c:pt idx="514">
                  <c:v>1.0378775683301367</c:v>
                </c:pt>
                <c:pt idx="515">
                  <c:v>2.7627040780163821</c:v>
                </c:pt>
                <c:pt idx="516">
                  <c:v>1.2741942008531473</c:v>
                </c:pt>
                <c:pt idx="517">
                  <c:v>1.4157095919837082</c:v>
                </c:pt>
                <c:pt idx="518">
                  <c:v>3.3948044058127471</c:v>
                </c:pt>
                <c:pt idx="519">
                  <c:v>2.9787670343709181</c:v>
                </c:pt>
                <c:pt idx="520">
                  <c:v>2.0944725574171423</c:v>
                </c:pt>
                <c:pt idx="521">
                  <c:v>2.8207350405008516</c:v>
                </c:pt>
                <c:pt idx="522">
                  <c:v>2.0091434122186898</c:v>
                </c:pt>
                <c:pt idx="523">
                  <c:v>1.9650933893269338</c:v>
                </c:pt>
                <c:pt idx="524">
                  <c:v>1.1466179610505023</c:v>
                </c:pt>
                <c:pt idx="525">
                  <c:v>3.2923607940894715</c:v>
                </c:pt>
                <c:pt idx="526">
                  <c:v>2.6844067198055686</c:v>
                </c:pt>
                <c:pt idx="527">
                  <c:v>2.817177467736959</c:v>
                </c:pt>
                <c:pt idx="528">
                  <c:v>3.2063210310187849</c:v>
                </c:pt>
                <c:pt idx="529">
                  <c:v>2.7159375598404796</c:v>
                </c:pt>
                <c:pt idx="530">
                  <c:v>3.6314941612828648</c:v>
                </c:pt>
                <c:pt idx="531">
                  <c:v>2.6145728029141209</c:v>
                </c:pt>
                <c:pt idx="532">
                  <c:v>2.4305419357757354</c:v>
                </c:pt>
                <c:pt idx="533">
                  <c:v>3.2347580384310315</c:v>
                </c:pt>
                <c:pt idx="534">
                  <c:v>2.4914946889791603</c:v>
                </c:pt>
                <c:pt idx="535">
                  <c:v>2.442199702209622</c:v>
                </c:pt>
                <c:pt idx="536">
                  <c:v>0.52008454563415041</c:v>
                </c:pt>
                <c:pt idx="537">
                  <c:v>2.4620585362661864</c:v>
                </c:pt>
                <c:pt idx="538">
                  <c:v>2.0223948651177781</c:v>
                </c:pt>
                <c:pt idx="539">
                  <c:v>3.244078268826458</c:v>
                </c:pt>
                <c:pt idx="540">
                  <c:v>2.4324750687868271</c:v>
                </c:pt>
                <c:pt idx="541">
                  <c:v>3.0549411034487868</c:v>
                </c:pt>
                <c:pt idx="542">
                  <c:v>2.3460105656958539</c:v>
                </c:pt>
                <c:pt idx="543">
                  <c:v>2.7493811431015227</c:v>
                </c:pt>
                <c:pt idx="544">
                  <c:v>2.0199802726959271</c:v>
                </c:pt>
                <c:pt idx="545">
                  <c:v>2.1131829405928513</c:v>
                </c:pt>
                <c:pt idx="546">
                  <c:v>3.0969210505716016</c:v>
                </c:pt>
                <c:pt idx="547">
                  <c:v>2.3102402758476495</c:v>
                </c:pt>
                <c:pt idx="548">
                  <c:v>3.5386891991756788</c:v>
                </c:pt>
                <c:pt idx="549">
                  <c:v>3.4843936940829958</c:v>
                </c:pt>
                <c:pt idx="550">
                  <c:v>3.6159880716497388</c:v>
                </c:pt>
                <c:pt idx="551">
                  <c:v>1.4781950612743475</c:v>
                </c:pt>
                <c:pt idx="552">
                  <c:v>1.2662059797855318</c:v>
                </c:pt>
                <c:pt idx="553">
                  <c:v>2.7563664362102362</c:v>
                </c:pt>
                <c:pt idx="554">
                  <c:v>1.2874335184234633</c:v>
                </c:pt>
                <c:pt idx="555">
                  <c:v>1.4075406045791532</c:v>
                </c:pt>
                <c:pt idx="556">
                  <c:v>1.7178421620401652</c:v>
                </c:pt>
                <c:pt idx="557">
                  <c:v>3.1703313767686194</c:v>
                </c:pt>
                <c:pt idx="558">
                  <c:v>2.6546173447661467</c:v>
                </c:pt>
                <c:pt idx="559">
                  <c:v>3.1837240660725352</c:v>
                </c:pt>
                <c:pt idx="560">
                  <c:v>2.6761818322152977</c:v>
                </c:pt>
                <c:pt idx="561">
                  <c:v>2.5139666584907734</c:v>
                </c:pt>
                <c:pt idx="562">
                  <c:v>3.228250756354075</c:v>
                </c:pt>
                <c:pt idx="563">
                  <c:v>1.7089118767647313</c:v>
                </c:pt>
                <c:pt idx="564">
                  <c:v>3.3312334117545954</c:v>
                </c:pt>
                <c:pt idx="565">
                  <c:v>3.0563683289057875</c:v>
                </c:pt>
                <c:pt idx="566">
                  <c:v>2.858695076295596</c:v>
                </c:pt>
                <c:pt idx="567">
                  <c:v>0.25425726160470336</c:v>
                </c:pt>
                <c:pt idx="568">
                  <c:v>0.53839279112731997</c:v>
                </c:pt>
                <c:pt idx="569">
                  <c:v>2.5874606331575536</c:v>
                </c:pt>
                <c:pt idx="570">
                  <c:v>3.1482409595487169</c:v>
                </c:pt>
                <c:pt idx="571">
                  <c:v>3.0705176518249275</c:v>
                </c:pt>
                <c:pt idx="572">
                  <c:v>2.1908922290734867</c:v>
                </c:pt>
                <c:pt idx="573">
                  <c:v>4.6899409765636566</c:v>
                </c:pt>
                <c:pt idx="574">
                  <c:v>2.156766237942735</c:v>
                </c:pt>
                <c:pt idx="575">
                  <c:v>3.5343762362471711</c:v>
                </c:pt>
                <c:pt idx="576">
                  <c:v>0.7306879648709016</c:v>
                </c:pt>
                <c:pt idx="577">
                  <c:v>1.6704446651978124</c:v>
                </c:pt>
                <c:pt idx="578">
                  <c:v>2.8780969711072832</c:v>
                </c:pt>
                <c:pt idx="579">
                  <c:v>0.86496171093363794</c:v>
                </c:pt>
                <c:pt idx="580">
                  <c:v>3.6910635970470711</c:v>
                </c:pt>
                <c:pt idx="581">
                  <c:v>2.9579063686986404</c:v>
                </c:pt>
                <c:pt idx="582">
                  <c:v>3.4874434645804882</c:v>
                </c:pt>
                <c:pt idx="583">
                  <c:v>2.7510332088904677</c:v>
                </c:pt>
                <c:pt idx="584">
                  <c:v>3.2158883326720265</c:v>
                </c:pt>
                <c:pt idx="585">
                  <c:v>1.4259189895444153</c:v>
                </c:pt>
                <c:pt idx="586">
                  <c:v>2.5381300162219618</c:v>
                </c:pt>
                <c:pt idx="587">
                  <c:v>2.33123913781878</c:v>
                </c:pt>
                <c:pt idx="588">
                  <c:v>1.5322451455941017</c:v>
                </c:pt>
                <c:pt idx="589">
                  <c:v>3.8013090417014475</c:v>
                </c:pt>
                <c:pt idx="590">
                  <c:v>0.81104477394313135</c:v>
                </c:pt>
                <c:pt idx="591">
                  <c:v>1.7384720209324576</c:v>
                </c:pt>
                <c:pt idx="592">
                  <c:v>0.86975703182620467</c:v>
                </c:pt>
                <c:pt idx="593">
                  <c:v>0.49003952571250736</c:v>
                </c:pt>
                <c:pt idx="594">
                  <c:v>0.47222654912142331</c:v>
                </c:pt>
                <c:pt idx="595">
                  <c:v>2.9986639219909361</c:v>
                </c:pt>
                <c:pt idx="596">
                  <c:v>1.5222525062276766</c:v>
                </c:pt>
                <c:pt idx="597">
                  <c:v>0.70959633507583664</c:v>
                </c:pt>
                <c:pt idx="598">
                  <c:v>3.1002655126125624</c:v>
                </c:pt>
                <c:pt idx="599">
                  <c:v>2.3794272891308874</c:v>
                </c:pt>
                <c:pt idx="600">
                  <c:v>2.7828581686170479</c:v>
                </c:pt>
                <c:pt idx="601">
                  <c:v>2.9107549782164917</c:v>
                </c:pt>
                <c:pt idx="602">
                  <c:v>2.8243855661267188</c:v>
                </c:pt>
                <c:pt idx="603">
                  <c:v>2.992944104118521</c:v>
                </c:pt>
                <c:pt idx="604">
                  <c:v>3.2852437453277794</c:v>
                </c:pt>
                <c:pt idx="605">
                  <c:v>2.5636189569423884</c:v>
                </c:pt>
                <c:pt idx="606">
                  <c:v>3.2011313704870283</c:v>
                </c:pt>
                <c:pt idx="607">
                  <c:v>0.32450881770657997</c:v>
                </c:pt>
                <c:pt idx="608">
                  <c:v>2.6738546983507265</c:v>
                </c:pt>
                <c:pt idx="609">
                  <c:v>0.96800027886454532</c:v>
                </c:pt>
                <c:pt idx="610">
                  <c:v>0.65336028583192995</c:v>
                </c:pt>
                <c:pt idx="611">
                  <c:v>2.3987053867278139</c:v>
                </c:pt>
                <c:pt idx="612">
                  <c:v>2.9568699762491879</c:v>
                </c:pt>
                <c:pt idx="613">
                  <c:v>2.3727052753370885</c:v>
                </c:pt>
                <c:pt idx="614">
                  <c:v>1.6212366459875991</c:v>
                </c:pt>
                <c:pt idx="615">
                  <c:v>2.07198173352158</c:v>
                </c:pt>
                <c:pt idx="616">
                  <c:v>2.7812332950387955</c:v>
                </c:pt>
                <c:pt idx="617">
                  <c:v>0.63005746434764254</c:v>
                </c:pt>
                <c:pt idx="618">
                  <c:v>2.3505879420669564</c:v>
                </c:pt>
                <c:pt idx="619">
                  <c:v>2.5495686902226358</c:v>
                </c:pt>
                <c:pt idx="620">
                  <c:v>1.9232361886899307</c:v>
                </c:pt>
                <c:pt idx="621">
                  <c:v>2.8995165881016161</c:v>
                </c:pt>
                <c:pt idx="622">
                  <c:v>3.3739821380440436</c:v>
                </c:pt>
                <c:pt idx="623">
                  <c:v>2.5920434628079589</c:v>
                </c:pt>
                <c:pt idx="624">
                  <c:v>3.6423681803456964</c:v>
                </c:pt>
                <c:pt idx="625">
                  <c:v>3.6741803860894966</c:v>
                </c:pt>
                <c:pt idx="626">
                  <c:v>3.590703089710622</c:v>
                </c:pt>
                <c:pt idx="627">
                  <c:v>1.68182451179661</c:v>
                </c:pt>
                <c:pt idx="628">
                  <c:v>3.2436656403575985</c:v>
                </c:pt>
                <c:pt idx="629">
                  <c:v>3.6826586196197719</c:v>
                </c:pt>
                <c:pt idx="630">
                  <c:v>3.401951872260129</c:v>
                </c:pt>
                <c:pt idx="631">
                  <c:v>2.5307041753412669</c:v>
                </c:pt>
                <c:pt idx="632">
                  <c:v>4.4051069447488294</c:v>
                </c:pt>
                <c:pt idx="633">
                  <c:v>3.3206180163681425</c:v>
                </c:pt>
                <c:pt idx="634">
                  <c:v>1.6040887794517282</c:v>
                </c:pt>
                <c:pt idx="635">
                  <c:v>2.8978180813168346</c:v>
                </c:pt>
                <c:pt idx="636">
                  <c:v>2.6287090871990189</c:v>
                </c:pt>
                <c:pt idx="637">
                  <c:v>3.1538094112792461</c:v>
                </c:pt>
                <c:pt idx="638">
                  <c:v>0.31045068270477832</c:v>
                </c:pt>
                <c:pt idx="639">
                  <c:v>2.4455235428845774</c:v>
                </c:pt>
                <c:pt idx="640">
                  <c:v>2.3601934643567453</c:v>
                </c:pt>
                <c:pt idx="641">
                  <c:v>1.0419652810920643</c:v>
                </c:pt>
                <c:pt idx="642">
                  <c:v>3.0972465747735316</c:v>
                </c:pt>
                <c:pt idx="643">
                  <c:v>2.6184671497010537</c:v>
                </c:pt>
                <c:pt idx="644">
                  <c:v>2.2930882101009966</c:v>
                </c:pt>
                <c:pt idx="645">
                  <c:v>2.9444607414577404</c:v>
                </c:pt>
                <c:pt idx="646">
                  <c:v>2.7416706925180843</c:v>
                </c:pt>
                <c:pt idx="647">
                  <c:v>3.3784951729545534</c:v>
                </c:pt>
                <c:pt idx="648">
                  <c:v>1.9378682571613064</c:v>
                </c:pt>
                <c:pt idx="649">
                  <c:v>2.0134502948067516</c:v>
                </c:pt>
                <c:pt idx="650">
                  <c:v>1.1883411075094428</c:v>
                </c:pt>
                <c:pt idx="651">
                  <c:v>1.8922011804098002</c:v>
                </c:pt>
                <c:pt idx="652">
                  <c:v>2.1665437801040137</c:v>
                </c:pt>
                <c:pt idx="653">
                  <c:v>2.5066590436684222</c:v>
                </c:pt>
                <c:pt idx="654">
                  <c:v>0.82822204047098469</c:v>
                </c:pt>
                <c:pt idx="655">
                  <c:v>0.5674489265095638</c:v>
                </c:pt>
                <c:pt idx="656">
                  <c:v>2.0170594170176552</c:v>
                </c:pt>
                <c:pt idx="657">
                  <c:v>3.7737059452479613</c:v>
                </c:pt>
                <c:pt idx="658">
                  <c:v>1.1396486127002716</c:v>
                </c:pt>
                <c:pt idx="659">
                  <c:v>1.6646028194247984</c:v>
                </c:pt>
                <c:pt idx="660">
                  <c:v>0.7765909980183473</c:v>
                </c:pt>
                <c:pt idx="661">
                  <c:v>2.716478385498569</c:v>
                </c:pt>
                <c:pt idx="662">
                  <c:v>2.7828237934959823</c:v>
                </c:pt>
                <c:pt idx="663">
                  <c:v>2.817470103790185</c:v>
                </c:pt>
                <c:pt idx="664">
                  <c:v>0.45178086164109371</c:v>
                </c:pt>
                <c:pt idx="665">
                  <c:v>2.906602581889997</c:v>
                </c:pt>
                <c:pt idx="666">
                  <c:v>3.6163937139984363</c:v>
                </c:pt>
                <c:pt idx="667">
                  <c:v>0.54178102954776286</c:v>
                </c:pt>
                <c:pt idx="668">
                  <c:v>2.937050190830901</c:v>
                </c:pt>
                <c:pt idx="669">
                  <c:v>2.8170901714847765</c:v>
                </c:pt>
                <c:pt idx="670">
                  <c:v>2.1738580791811377</c:v>
                </c:pt>
                <c:pt idx="671">
                  <c:v>1.8906522889996478</c:v>
                </c:pt>
                <c:pt idx="672">
                  <c:v>0.11204151247177267</c:v>
                </c:pt>
                <c:pt idx="673">
                  <c:v>0.31782656191204667</c:v>
                </c:pt>
                <c:pt idx="674">
                  <c:v>2.0921032614491382</c:v>
                </c:pt>
                <c:pt idx="675">
                  <c:v>2.0123384624341072</c:v>
                </c:pt>
                <c:pt idx="676">
                  <c:v>3.2729668927200315</c:v>
                </c:pt>
                <c:pt idx="677">
                  <c:v>3.2708142214046183</c:v>
                </c:pt>
                <c:pt idx="678">
                  <c:v>2.8816409523244872</c:v>
                </c:pt>
                <c:pt idx="679">
                  <c:v>2.3589126450664728</c:v>
                </c:pt>
                <c:pt idx="680">
                  <c:v>2.8848336596643285</c:v>
                </c:pt>
                <c:pt idx="681">
                  <c:v>2.6332484271047627</c:v>
                </c:pt>
                <c:pt idx="682">
                  <c:v>1.2685254597620952</c:v>
                </c:pt>
                <c:pt idx="683">
                  <c:v>2.5836870759555821</c:v>
                </c:pt>
                <c:pt idx="684">
                  <c:v>0.34174288475044201</c:v>
                </c:pt>
                <c:pt idx="685">
                  <c:v>3.1571247481885156</c:v>
                </c:pt>
                <c:pt idx="686">
                  <c:v>3.1329312650002943</c:v>
                </c:pt>
                <c:pt idx="687">
                  <c:v>2.1691590589836829</c:v>
                </c:pt>
                <c:pt idx="688">
                  <c:v>1.4022893655418915</c:v>
                </c:pt>
                <c:pt idx="689">
                  <c:v>2.6200126068691021</c:v>
                </c:pt>
                <c:pt idx="690">
                  <c:v>3.5727813550378933</c:v>
                </c:pt>
                <c:pt idx="691">
                  <c:v>2.6388245908266912</c:v>
                </c:pt>
                <c:pt idx="692">
                  <c:v>0.97119825388693426</c:v>
                </c:pt>
                <c:pt idx="693">
                  <c:v>4.5071872605410723</c:v>
                </c:pt>
                <c:pt idx="694">
                  <c:v>1.9882222137340666</c:v>
                </c:pt>
                <c:pt idx="695">
                  <c:v>3.7717453677457251</c:v>
                </c:pt>
                <c:pt idx="696">
                  <c:v>2.7003978771839705</c:v>
                </c:pt>
                <c:pt idx="697">
                  <c:v>0.67053091692643951</c:v>
                </c:pt>
                <c:pt idx="698">
                  <c:v>1.6288758413317401</c:v>
                </c:pt>
                <c:pt idx="699">
                  <c:v>3.2661788471622053</c:v>
                </c:pt>
                <c:pt idx="700">
                  <c:v>3.0366746326020966</c:v>
                </c:pt>
                <c:pt idx="701">
                  <c:v>3.4093277448155317</c:v>
                </c:pt>
                <c:pt idx="702">
                  <c:v>2.7761960184553192</c:v>
                </c:pt>
                <c:pt idx="703">
                  <c:v>3.0418088185928966</c:v>
                </c:pt>
                <c:pt idx="704">
                  <c:v>3.945741598490347</c:v>
                </c:pt>
                <c:pt idx="705">
                  <c:v>1.9772851570595531</c:v>
                </c:pt>
                <c:pt idx="706">
                  <c:v>2.5649648504529852</c:v>
                </c:pt>
                <c:pt idx="707">
                  <c:v>1.3605198805893697</c:v>
                </c:pt>
                <c:pt idx="708">
                  <c:v>1.1112783663100485</c:v>
                </c:pt>
                <c:pt idx="709">
                  <c:v>3.7012824940328297</c:v>
                </c:pt>
                <c:pt idx="710">
                  <c:v>2.7474271217017994</c:v>
                </c:pt>
                <c:pt idx="711">
                  <c:v>3.3377719373626444</c:v>
                </c:pt>
                <c:pt idx="712">
                  <c:v>1.722168545053455</c:v>
                </c:pt>
                <c:pt idx="713">
                  <c:v>2.7293835891144327</c:v>
                </c:pt>
                <c:pt idx="714">
                  <c:v>2.6456746724560358</c:v>
                </c:pt>
                <c:pt idx="715">
                  <c:v>2.2662997029171952</c:v>
                </c:pt>
                <c:pt idx="716">
                  <c:v>1.7426130760776377</c:v>
                </c:pt>
                <c:pt idx="717">
                  <c:v>1.8207075524892644</c:v>
                </c:pt>
                <c:pt idx="718">
                  <c:v>2.4316785993140009</c:v>
                </c:pt>
                <c:pt idx="719">
                  <c:v>2.0654584740977771</c:v>
                </c:pt>
                <c:pt idx="720">
                  <c:v>0.48313223337616673</c:v>
                </c:pt>
                <c:pt idx="721">
                  <c:v>3.7966914629939335</c:v>
                </c:pt>
                <c:pt idx="722">
                  <c:v>2.4261177839995587</c:v>
                </c:pt>
                <c:pt idx="723">
                  <c:v>0.63173930331798644</c:v>
                </c:pt>
                <c:pt idx="724">
                  <c:v>2.528529348530792</c:v>
                </c:pt>
                <c:pt idx="725">
                  <c:v>2.7735955519022482</c:v>
                </c:pt>
                <c:pt idx="726">
                  <c:v>0.23834306633915667</c:v>
                </c:pt>
                <c:pt idx="727">
                  <c:v>2.5971667319750296</c:v>
                </c:pt>
                <c:pt idx="728">
                  <c:v>4.07681227809781</c:v>
                </c:pt>
                <c:pt idx="729">
                  <c:v>3.5032030326034946</c:v>
                </c:pt>
                <c:pt idx="730">
                  <c:v>2.3461621293286838</c:v>
                </c:pt>
                <c:pt idx="731">
                  <c:v>1.1189584336466767</c:v>
                </c:pt>
                <c:pt idx="732">
                  <c:v>3.8492184200595272</c:v>
                </c:pt>
                <c:pt idx="733">
                  <c:v>3.0188255854868751</c:v>
                </c:pt>
                <c:pt idx="734">
                  <c:v>2.5796857339096442</c:v>
                </c:pt>
                <c:pt idx="735">
                  <c:v>1.8460489392680433</c:v>
                </c:pt>
                <c:pt idx="736">
                  <c:v>3.0271111618704105</c:v>
                </c:pt>
                <c:pt idx="737">
                  <c:v>1.5646906013529447</c:v>
                </c:pt>
                <c:pt idx="738">
                  <c:v>2.6045556611353358</c:v>
                </c:pt>
                <c:pt idx="739">
                  <c:v>0.21997551536520135</c:v>
                </c:pt>
                <c:pt idx="740">
                  <c:v>1.7823987294346273</c:v>
                </c:pt>
                <c:pt idx="741">
                  <c:v>3.2709133543069862</c:v>
                </c:pt>
                <c:pt idx="742">
                  <c:v>3.0286399768425567</c:v>
                </c:pt>
                <c:pt idx="743">
                  <c:v>3.0637631064547528</c:v>
                </c:pt>
                <c:pt idx="744">
                  <c:v>2.8606499337433848</c:v>
                </c:pt>
                <c:pt idx="745">
                  <c:v>1.385088184091533</c:v>
                </c:pt>
                <c:pt idx="746">
                  <c:v>3.0154802465221269</c:v>
                </c:pt>
                <c:pt idx="747">
                  <c:v>2.7309295789734889</c:v>
                </c:pt>
                <c:pt idx="748">
                  <c:v>1.425141350031905</c:v>
                </c:pt>
                <c:pt idx="749">
                  <c:v>1.1494833637018449</c:v>
                </c:pt>
                <c:pt idx="750">
                  <c:v>1.8215143076741758</c:v>
                </c:pt>
                <c:pt idx="751">
                  <c:v>3.3008239449747094</c:v>
                </c:pt>
                <c:pt idx="752">
                  <c:v>2.5544265195883891</c:v>
                </c:pt>
                <c:pt idx="753">
                  <c:v>2.3946268272586995</c:v>
                </c:pt>
                <c:pt idx="754">
                  <c:v>3.058344001132673</c:v>
                </c:pt>
                <c:pt idx="755">
                  <c:v>2.8480433459255319</c:v>
                </c:pt>
                <c:pt idx="756">
                  <c:v>3.130933059603707</c:v>
                </c:pt>
                <c:pt idx="757">
                  <c:v>2.3466455326236098</c:v>
                </c:pt>
                <c:pt idx="758">
                  <c:v>2.5726639177959183</c:v>
                </c:pt>
                <c:pt idx="759">
                  <c:v>0.24353016313147499</c:v>
                </c:pt>
                <c:pt idx="760">
                  <c:v>1.5866753128344133</c:v>
                </c:pt>
                <c:pt idx="761">
                  <c:v>3.2806283132665208</c:v>
                </c:pt>
                <c:pt idx="762">
                  <c:v>2.7199239094369694</c:v>
                </c:pt>
                <c:pt idx="763">
                  <c:v>2.2186762193689202</c:v>
                </c:pt>
                <c:pt idx="764">
                  <c:v>2.5055998518273488</c:v>
                </c:pt>
                <c:pt idx="765">
                  <c:v>2.3918953126450426</c:v>
                </c:pt>
                <c:pt idx="766">
                  <c:v>2.1709790166766147</c:v>
                </c:pt>
                <c:pt idx="767">
                  <c:v>2.3157026179299751</c:v>
                </c:pt>
                <c:pt idx="768">
                  <c:v>4.4076710945940754</c:v>
                </c:pt>
                <c:pt idx="769">
                  <c:v>2.1798769080901867</c:v>
                </c:pt>
                <c:pt idx="770">
                  <c:v>2.8308644250702701</c:v>
                </c:pt>
                <c:pt idx="771">
                  <c:v>3.3738999518139678</c:v>
                </c:pt>
                <c:pt idx="772">
                  <c:v>3.6135288017493132</c:v>
                </c:pt>
                <c:pt idx="773">
                  <c:v>3.0386709076137102</c:v>
                </c:pt>
                <c:pt idx="774">
                  <c:v>3.0871233662109367</c:v>
                </c:pt>
                <c:pt idx="775">
                  <c:v>1.9263632083871141</c:v>
                </c:pt>
                <c:pt idx="776">
                  <c:v>3.4058546757725892</c:v>
                </c:pt>
                <c:pt idx="777">
                  <c:v>3.1059591988854458</c:v>
                </c:pt>
                <c:pt idx="778">
                  <c:v>2.9028879063909052</c:v>
                </c:pt>
                <c:pt idx="779">
                  <c:v>0.9113067664981932</c:v>
                </c:pt>
                <c:pt idx="780">
                  <c:v>3.0315529366344052</c:v>
                </c:pt>
                <c:pt idx="781">
                  <c:v>2.7868114015319847</c:v>
                </c:pt>
                <c:pt idx="782">
                  <c:v>1.7557865150916319</c:v>
                </c:pt>
                <c:pt idx="783">
                  <c:v>0.64730628881241714</c:v>
                </c:pt>
                <c:pt idx="784">
                  <c:v>3.5984386858875959</c:v>
                </c:pt>
                <c:pt idx="785">
                  <c:v>2.1751887503341183</c:v>
                </c:pt>
                <c:pt idx="786">
                  <c:v>3.7103860671830566</c:v>
                </c:pt>
                <c:pt idx="787">
                  <c:v>2.8122237873671874</c:v>
                </c:pt>
                <c:pt idx="788">
                  <c:v>3.6363863434043684</c:v>
                </c:pt>
                <c:pt idx="789">
                  <c:v>4.0088366307491512</c:v>
                </c:pt>
                <c:pt idx="790">
                  <c:v>2.0467982522735064</c:v>
                </c:pt>
                <c:pt idx="791">
                  <c:v>2.6863704697448108</c:v>
                </c:pt>
                <c:pt idx="792">
                  <c:v>3.4394254893075367</c:v>
                </c:pt>
                <c:pt idx="793">
                  <c:v>2.74692348464799</c:v>
                </c:pt>
                <c:pt idx="794">
                  <c:v>4.0081823564161025</c:v>
                </c:pt>
                <c:pt idx="795">
                  <c:v>2.5529779837416675</c:v>
                </c:pt>
                <c:pt idx="796">
                  <c:v>3.3749560656834166</c:v>
                </c:pt>
                <c:pt idx="797">
                  <c:v>3.0748891651574071</c:v>
                </c:pt>
                <c:pt idx="798">
                  <c:v>2.4610943114218027</c:v>
                </c:pt>
                <c:pt idx="799">
                  <c:v>2.7477717744127514</c:v>
                </c:pt>
                <c:pt idx="800">
                  <c:v>3.1120852420629337</c:v>
                </c:pt>
                <c:pt idx="801">
                  <c:v>0.825250684910665</c:v>
                </c:pt>
                <c:pt idx="802">
                  <c:v>1.8618432505195253</c:v>
                </c:pt>
                <c:pt idx="803">
                  <c:v>1.6509816972982749</c:v>
                </c:pt>
                <c:pt idx="804">
                  <c:v>2.8873548068467882</c:v>
                </c:pt>
                <c:pt idx="805">
                  <c:v>2.4997824034546459</c:v>
                </c:pt>
                <c:pt idx="806">
                  <c:v>3.5080615219858884</c:v>
                </c:pt>
                <c:pt idx="807">
                  <c:v>0.38044701396883834</c:v>
                </c:pt>
                <c:pt idx="808">
                  <c:v>3.4635518344361178</c:v>
                </c:pt>
                <c:pt idx="809">
                  <c:v>3.045545077853959</c:v>
                </c:pt>
                <c:pt idx="810">
                  <c:v>3.1309439729998281</c:v>
                </c:pt>
                <c:pt idx="811">
                  <c:v>2.8928809242893228</c:v>
                </c:pt>
                <c:pt idx="812">
                  <c:v>3.307645345163515</c:v>
                </c:pt>
                <c:pt idx="813">
                  <c:v>0.14390460013281284</c:v>
                </c:pt>
                <c:pt idx="814">
                  <c:v>2.9216451112845072</c:v>
                </c:pt>
                <c:pt idx="815">
                  <c:v>2.9984311026548425</c:v>
                </c:pt>
                <c:pt idx="816">
                  <c:v>3.5546213866855703</c:v>
                </c:pt>
                <c:pt idx="817">
                  <c:v>3.204904014690706</c:v>
                </c:pt>
                <c:pt idx="818">
                  <c:v>2.938143869220792</c:v>
                </c:pt>
                <c:pt idx="819">
                  <c:v>3.6845999478860172</c:v>
                </c:pt>
                <c:pt idx="820">
                  <c:v>3.0513248735180496</c:v>
                </c:pt>
                <c:pt idx="821">
                  <c:v>1.3351175341599752</c:v>
                </c:pt>
                <c:pt idx="822">
                  <c:v>2.5148102351607999</c:v>
                </c:pt>
                <c:pt idx="823">
                  <c:v>2.3264677784312786</c:v>
                </c:pt>
                <c:pt idx="824">
                  <c:v>2.5515984337583784</c:v>
                </c:pt>
                <c:pt idx="825">
                  <c:v>2.8639572117229513</c:v>
                </c:pt>
                <c:pt idx="826">
                  <c:v>2.9001987650834895</c:v>
                </c:pt>
                <c:pt idx="827">
                  <c:v>2.2750087696365249</c:v>
                </c:pt>
                <c:pt idx="828">
                  <c:v>3.5656697447552266</c:v>
                </c:pt>
                <c:pt idx="829">
                  <c:v>1.9956242058372407</c:v>
                </c:pt>
                <c:pt idx="830">
                  <c:v>2.1130316185024061</c:v>
                </c:pt>
                <c:pt idx="831">
                  <c:v>2.9115875838491783</c:v>
                </c:pt>
                <c:pt idx="832">
                  <c:v>1.6673200072378958</c:v>
                </c:pt>
                <c:pt idx="833">
                  <c:v>2.2316914040577647</c:v>
                </c:pt>
                <c:pt idx="834">
                  <c:v>2.2410046483693637</c:v>
                </c:pt>
                <c:pt idx="835">
                  <c:v>3.2698594150527112</c:v>
                </c:pt>
                <c:pt idx="836">
                  <c:v>2.370964053568517</c:v>
                </c:pt>
                <c:pt idx="837">
                  <c:v>1.1030080048430448</c:v>
                </c:pt>
                <c:pt idx="838">
                  <c:v>2.4813293738330615</c:v>
                </c:pt>
                <c:pt idx="839">
                  <c:v>2.6566878180444005</c:v>
                </c:pt>
                <c:pt idx="840">
                  <c:v>3.1776869937487517</c:v>
                </c:pt>
                <c:pt idx="841">
                  <c:v>2.8523470048219615</c:v>
                </c:pt>
                <c:pt idx="842">
                  <c:v>3.4419556146109649</c:v>
                </c:pt>
                <c:pt idx="843">
                  <c:v>3.6653998985349125</c:v>
                </c:pt>
                <c:pt idx="844">
                  <c:v>2.7816926013531904</c:v>
                </c:pt>
                <c:pt idx="845">
                  <c:v>2.1362211020452535</c:v>
                </c:pt>
                <c:pt idx="846">
                  <c:v>3.5251769503442598</c:v>
                </c:pt>
                <c:pt idx="847">
                  <c:v>0.34340751823041454</c:v>
                </c:pt>
                <c:pt idx="848">
                  <c:v>2.4111861442747196</c:v>
                </c:pt>
                <c:pt idx="849">
                  <c:v>2.9274749326587828</c:v>
                </c:pt>
                <c:pt idx="850">
                  <c:v>3.0752663147740091</c:v>
                </c:pt>
                <c:pt idx="851">
                  <c:v>2.7816259122974949</c:v>
                </c:pt>
                <c:pt idx="852">
                  <c:v>1.9371496699962669</c:v>
                </c:pt>
                <c:pt idx="853">
                  <c:v>2.2902532329983365</c:v>
                </c:pt>
                <c:pt idx="854">
                  <c:v>2.4247043860987074</c:v>
                </c:pt>
                <c:pt idx="855">
                  <c:v>2.3573680354090016</c:v>
                </c:pt>
                <c:pt idx="856">
                  <c:v>3.2721738497292083</c:v>
                </c:pt>
                <c:pt idx="857">
                  <c:v>2.0553926520049348</c:v>
                </c:pt>
                <c:pt idx="858">
                  <c:v>2.9533264751537711</c:v>
                </c:pt>
                <c:pt idx="859">
                  <c:v>2.8596386971725671</c:v>
                </c:pt>
                <c:pt idx="860">
                  <c:v>2.6800734960556056</c:v>
                </c:pt>
                <c:pt idx="861">
                  <c:v>3.278421403623403</c:v>
                </c:pt>
                <c:pt idx="862">
                  <c:v>2.442817237575635</c:v>
                </c:pt>
                <c:pt idx="863">
                  <c:v>1.4098361210118917</c:v>
                </c:pt>
                <c:pt idx="864">
                  <c:v>1.5488508552926119</c:v>
                </c:pt>
                <c:pt idx="865">
                  <c:v>1.2266354584829466</c:v>
                </c:pt>
                <c:pt idx="866">
                  <c:v>1.357823284177414</c:v>
                </c:pt>
                <c:pt idx="867">
                  <c:v>3.0924753136868901</c:v>
                </c:pt>
                <c:pt idx="868">
                  <c:v>2.2570679048406332</c:v>
                </c:pt>
                <c:pt idx="869">
                  <c:v>1.3286687394744612</c:v>
                </c:pt>
                <c:pt idx="870">
                  <c:v>2.8285780673440306</c:v>
                </c:pt>
                <c:pt idx="871">
                  <c:v>3.3329750167385712</c:v>
                </c:pt>
                <c:pt idx="872">
                  <c:v>2.9232484215228109</c:v>
                </c:pt>
                <c:pt idx="873">
                  <c:v>3.4254049745836119</c:v>
                </c:pt>
                <c:pt idx="874">
                  <c:v>2.4768070826853115</c:v>
                </c:pt>
                <c:pt idx="875">
                  <c:v>0.94976195832443333</c:v>
                </c:pt>
                <c:pt idx="876">
                  <c:v>1.895647041197323</c:v>
                </c:pt>
                <c:pt idx="877">
                  <c:v>1.226977858273586</c:v>
                </c:pt>
                <c:pt idx="878">
                  <c:v>0.83623945031731528</c:v>
                </c:pt>
                <c:pt idx="879">
                  <c:v>1.441378768591864</c:v>
                </c:pt>
                <c:pt idx="880">
                  <c:v>2.9122560606729571</c:v>
                </c:pt>
                <c:pt idx="881">
                  <c:v>3.1464554070566049</c:v>
                </c:pt>
                <c:pt idx="882">
                  <c:v>2.0547177278055737</c:v>
                </c:pt>
                <c:pt idx="883">
                  <c:v>2.3772320641054168</c:v>
                </c:pt>
                <c:pt idx="884">
                  <c:v>2.470306661498848</c:v>
                </c:pt>
                <c:pt idx="885">
                  <c:v>1.7674325211549926</c:v>
                </c:pt>
                <c:pt idx="886">
                  <c:v>3.051729959840515</c:v>
                </c:pt>
                <c:pt idx="887">
                  <c:v>2.7489911208633182</c:v>
                </c:pt>
                <c:pt idx="888">
                  <c:v>1.7606402747434011</c:v>
                </c:pt>
                <c:pt idx="889">
                  <c:v>1.0829851178790595</c:v>
                </c:pt>
                <c:pt idx="890">
                  <c:v>2.7826830425187707</c:v>
                </c:pt>
                <c:pt idx="891">
                  <c:v>1.2327628631659115</c:v>
                </c:pt>
                <c:pt idx="892">
                  <c:v>2.3940541724314315</c:v>
                </c:pt>
                <c:pt idx="893">
                  <c:v>3.3858133310252447</c:v>
                </c:pt>
                <c:pt idx="894">
                  <c:v>2.1902589886478103</c:v>
                </c:pt>
                <c:pt idx="895">
                  <c:v>2.2973713654854317</c:v>
                </c:pt>
                <c:pt idx="896">
                  <c:v>2.7155982401058147</c:v>
                </c:pt>
                <c:pt idx="897">
                  <c:v>3.0606239512410824</c:v>
                </c:pt>
                <c:pt idx="898">
                  <c:v>3.2689745314109864</c:v>
                </c:pt>
                <c:pt idx="899">
                  <c:v>1.9649142632954719</c:v>
                </c:pt>
                <c:pt idx="900">
                  <c:v>1.5057883489062915</c:v>
                </c:pt>
                <c:pt idx="901">
                  <c:v>2.4938044256387686</c:v>
                </c:pt>
                <c:pt idx="902">
                  <c:v>3.0140469348598162</c:v>
                </c:pt>
                <c:pt idx="903">
                  <c:v>2.8444973748656985</c:v>
                </c:pt>
                <c:pt idx="904">
                  <c:v>2.7028099070219067</c:v>
                </c:pt>
                <c:pt idx="905">
                  <c:v>0.72964833004690044</c:v>
                </c:pt>
                <c:pt idx="906">
                  <c:v>1.1477073631856916</c:v>
                </c:pt>
                <c:pt idx="907">
                  <c:v>0.42538389673760496</c:v>
                </c:pt>
                <c:pt idx="908">
                  <c:v>2.2973759865018439</c:v>
                </c:pt>
                <c:pt idx="909">
                  <c:v>2.1063346030531234</c:v>
                </c:pt>
                <c:pt idx="910">
                  <c:v>2.272526122612577</c:v>
                </c:pt>
                <c:pt idx="911">
                  <c:v>4.0340847095901751</c:v>
                </c:pt>
                <c:pt idx="912">
                  <c:v>2.4072273311640293</c:v>
                </c:pt>
                <c:pt idx="913">
                  <c:v>3.5151188639386555</c:v>
                </c:pt>
                <c:pt idx="914">
                  <c:v>2.9669973771857197</c:v>
                </c:pt>
                <c:pt idx="915">
                  <c:v>3.1130944314345137</c:v>
                </c:pt>
                <c:pt idx="916">
                  <c:v>2.4349702985901405</c:v>
                </c:pt>
                <c:pt idx="917">
                  <c:v>3.0595277861175378</c:v>
                </c:pt>
                <c:pt idx="918">
                  <c:v>2.3109891591667275</c:v>
                </c:pt>
                <c:pt idx="919">
                  <c:v>2.7915457638693297</c:v>
                </c:pt>
                <c:pt idx="920">
                  <c:v>3.2318441301925636</c:v>
                </c:pt>
                <c:pt idx="921">
                  <c:v>2.8140755807682782</c:v>
                </c:pt>
                <c:pt idx="922">
                  <c:v>2.5159755699824942</c:v>
                </c:pt>
                <c:pt idx="923">
                  <c:v>2.9058707745540153</c:v>
                </c:pt>
                <c:pt idx="924">
                  <c:v>3.3728836160758697</c:v>
                </c:pt>
                <c:pt idx="925">
                  <c:v>0.23692271636196502</c:v>
                </c:pt>
                <c:pt idx="926">
                  <c:v>3.119125287389958</c:v>
                </c:pt>
                <c:pt idx="927">
                  <c:v>3.3169034486979121</c:v>
                </c:pt>
                <c:pt idx="928">
                  <c:v>2.4913280145917818</c:v>
                </c:pt>
                <c:pt idx="929">
                  <c:v>2.9257363215152608</c:v>
                </c:pt>
                <c:pt idx="930">
                  <c:v>2.0679567791549824</c:v>
                </c:pt>
                <c:pt idx="931">
                  <c:v>3.1426184711034306</c:v>
                </c:pt>
                <c:pt idx="932">
                  <c:v>2.8331710784225606</c:v>
                </c:pt>
                <c:pt idx="933">
                  <c:v>2.5894151766658866</c:v>
                </c:pt>
                <c:pt idx="934">
                  <c:v>3.5892730574026217</c:v>
                </c:pt>
                <c:pt idx="935">
                  <c:v>2.8750682389424154</c:v>
                </c:pt>
                <c:pt idx="936">
                  <c:v>4.2871344958048914</c:v>
                </c:pt>
                <c:pt idx="937">
                  <c:v>0.68820342859879158</c:v>
                </c:pt>
                <c:pt idx="938">
                  <c:v>2.7000013763463921</c:v>
                </c:pt>
                <c:pt idx="939">
                  <c:v>1.3464326868672973</c:v>
                </c:pt>
                <c:pt idx="940">
                  <c:v>2.4648197402731054</c:v>
                </c:pt>
                <c:pt idx="941">
                  <c:v>3.0330328941807871</c:v>
                </c:pt>
                <c:pt idx="942">
                  <c:v>0.64230061847326769</c:v>
                </c:pt>
                <c:pt idx="943">
                  <c:v>3.2455043339593606</c:v>
                </c:pt>
                <c:pt idx="944">
                  <c:v>2.9131724726373935</c:v>
                </c:pt>
                <c:pt idx="945">
                  <c:v>1.8898602550237065</c:v>
                </c:pt>
                <c:pt idx="946">
                  <c:v>2.5345184445972677</c:v>
                </c:pt>
                <c:pt idx="947">
                  <c:v>1.2527431903675517</c:v>
                </c:pt>
                <c:pt idx="948">
                  <c:v>2.5699043325535125</c:v>
                </c:pt>
                <c:pt idx="949">
                  <c:v>3.1313381645078806</c:v>
                </c:pt>
                <c:pt idx="950">
                  <c:v>2.1238357738923761</c:v>
                </c:pt>
                <c:pt idx="951">
                  <c:v>0.94875774297777327</c:v>
                </c:pt>
                <c:pt idx="952">
                  <c:v>3.2614639471616442</c:v>
                </c:pt>
                <c:pt idx="953">
                  <c:v>2.4100870744885068</c:v>
                </c:pt>
                <c:pt idx="954">
                  <c:v>0.54398956597632497</c:v>
                </c:pt>
                <c:pt idx="955">
                  <c:v>3.2035752587420867</c:v>
                </c:pt>
                <c:pt idx="956">
                  <c:v>2.3259389640044867</c:v>
                </c:pt>
                <c:pt idx="957">
                  <c:v>1.9824069702333904</c:v>
                </c:pt>
                <c:pt idx="958">
                  <c:v>2.4897006455984951</c:v>
                </c:pt>
                <c:pt idx="959">
                  <c:v>2.3338712614803616</c:v>
                </c:pt>
                <c:pt idx="960">
                  <c:v>2.933753013521438</c:v>
                </c:pt>
                <c:pt idx="961">
                  <c:v>2.1679019260951686</c:v>
                </c:pt>
                <c:pt idx="962">
                  <c:v>0.3214919841563415</c:v>
                </c:pt>
                <c:pt idx="963">
                  <c:v>3.5332662830215047</c:v>
                </c:pt>
                <c:pt idx="964">
                  <c:v>2.8682011260526044</c:v>
                </c:pt>
                <c:pt idx="965">
                  <c:v>3.5428126164805867</c:v>
                </c:pt>
                <c:pt idx="966">
                  <c:v>2.6880443828507148</c:v>
                </c:pt>
                <c:pt idx="967">
                  <c:v>1.7260875234320381</c:v>
                </c:pt>
                <c:pt idx="968">
                  <c:v>3.090935521112153</c:v>
                </c:pt>
                <c:pt idx="969">
                  <c:v>3.2824129875275703</c:v>
                </c:pt>
                <c:pt idx="970">
                  <c:v>1.9362709018247699</c:v>
                </c:pt>
                <c:pt idx="971">
                  <c:v>2.005216207949776</c:v>
                </c:pt>
                <c:pt idx="972">
                  <c:v>3.4072192821815439</c:v>
                </c:pt>
                <c:pt idx="973">
                  <c:v>2.7798403771656885</c:v>
                </c:pt>
                <c:pt idx="974">
                  <c:v>2.7550579923175569</c:v>
                </c:pt>
                <c:pt idx="975">
                  <c:v>1.4884055382430545</c:v>
                </c:pt>
                <c:pt idx="976">
                  <c:v>1.7767688002607833</c:v>
                </c:pt>
                <c:pt idx="977">
                  <c:v>2.8693729903504757</c:v>
                </c:pt>
                <c:pt idx="978">
                  <c:v>2.4604036581632718</c:v>
                </c:pt>
                <c:pt idx="979">
                  <c:v>3.0140298750421031</c:v>
                </c:pt>
                <c:pt idx="980">
                  <c:v>3.2051279887588859</c:v>
                </c:pt>
                <c:pt idx="981">
                  <c:v>2.1924555989907684</c:v>
                </c:pt>
                <c:pt idx="982">
                  <c:v>1.6942543942403308</c:v>
                </c:pt>
                <c:pt idx="983">
                  <c:v>2.7807564420858899</c:v>
                </c:pt>
                <c:pt idx="984">
                  <c:v>2.6098093842166552</c:v>
                </c:pt>
                <c:pt idx="985">
                  <c:v>1.3405440879781587</c:v>
                </c:pt>
                <c:pt idx="986">
                  <c:v>0.52224643350920175</c:v>
                </c:pt>
                <c:pt idx="987">
                  <c:v>3.4015776464234055</c:v>
                </c:pt>
                <c:pt idx="988">
                  <c:v>2.7497835589007167</c:v>
                </c:pt>
                <c:pt idx="989">
                  <c:v>2.5822982841394317</c:v>
                </c:pt>
                <c:pt idx="990">
                  <c:v>2.0753010620150865</c:v>
                </c:pt>
                <c:pt idx="991">
                  <c:v>2.9065410158794296</c:v>
                </c:pt>
                <c:pt idx="992">
                  <c:v>2.9899936947827022</c:v>
                </c:pt>
                <c:pt idx="993">
                  <c:v>2.059130548329565</c:v>
                </c:pt>
                <c:pt idx="994">
                  <c:v>3.5444137129613438</c:v>
                </c:pt>
                <c:pt idx="995">
                  <c:v>1.5738677937740917</c:v>
                </c:pt>
                <c:pt idx="996">
                  <c:v>3.6977204468047895</c:v>
                </c:pt>
                <c:pt idx="997">
                  <c:v>1.5110811047476227</c:v>
                </c:pt>
                <c:pt idx="998">
                  <c:v>3.0178269082885536</c:v>
                </c:pt>
                <c:pt idx="999">
                  <c:v>0.61248587302310165</c:v>
                </c:pt>
                <c:pt idx="1000">
                  <c:v>3.2789640703117038</c:v>
                </c:pt>
                <c:pt idx="1001">
                  <c:v>2.3170876995725318</c:v>
                </c:pt>
                <c:pt idx="1002">
                  <c:v>1.4093042297812823</c:v>
                </c:pt>
                <c:pt idx="1003">
                  <c:v>2.2724132115719651</c:v>
                </c:pt>
                <c:pt idx="1004">
                  <c:v>2.3886904627534187</c:v>
                </c:pt>
                <c:pt idx="1005">
                  <c:v>3.9897299210490638</c:v>
                </c:pt>
                <c:pt idx="1006">
                  <c:v>2.9766809531838523</c:v>
                </c:pt>
                <c:pt idx="1007">
                  <c:v>1.2292834092640033</c:v>
                </c:pt>
                <c:pt idx="1008">
                  <c:v>2.5285252327742538</c:v>
                </c:pt>
                <c:pt idx="1009">
                  <c:v>0.19520834713575166</c:v>
                </c:pt>
                <c:pt idx="1010">
                  <c:v>2.2948380878114514</c:v>
                </c:pt>
                <c:pt idx="1011">
                  <c:v>2.9711026292944833</c:v>
                </c:pt>
                <c:pt idx="1012">
                  <c:v>3.4235062739545934</c:v>
                </c:pt>
                <c:pt idx="1013">
                  <c:v>2.929178233529997</c:v>
                </c:pt>
                <c:pt idx="1014">
                  <c:v>0.15005667156757116</c:v>
                </c:pt>
                <c:pt idx="1015">
                  <c:v>2.0130423925382162</c:v>
                </c:pt>
                <c:pt idx="1016">
                  <c:v>1.5856631154327052</c:v>
                </c:pt>
                <c:pt idx="1017">
                  <c:v>1.5685465809905932</c:v>
                </c:pt>
                <c:pt idx="1018">
                  <c:v>4.0831082132095338</c:v>
                </c:pt>
                <c:pt idx="1019">
                  <c:v>2.9358910370531919</c:v>
                </c:pt>
                <c:pt idx="1020">
                  <c:v>3.3382763327746603</c:v>
                </c:pt>
                <c:pt idx="1021">
                  <c:v>2.8888511700665451</c:v>
                </c:pt>
                <c:pt idx="1022">
                  <c:v>4.1872737154321946</c:v>
                </c:pt>
                <c:pt idx="1023">
                  <c:v>2.4685169963243281</c:v>
                </c:pt>
                <c:pt idx="1024">
                  <c:v>2.0673685422059869</c:v>
                </c:pt>
                <c:pt idx="1025">
                  <c:v>1.2362727651441876</c:v>
                </c:pt>
                <c:pt idx="1026">
                  <c:v>2.7665261700590862</c:v>
                </c:pt>
                <c:pt idx="1027">
                  <c:v>3.2021141366369661</c:v>
                </c:pt>
                <c:pt idx="1028">
                  <c:v>2.9066059249736811</c:v>
                </c:pt>
                <c:pt idx="1029">
                  <c:v>1.7597221694165868</c:v>
                </c:pt>
                <c:pt idx="1030">
                  <c:v>2.7886125684014709</c:v>
                </c:pt>
                <c:pt idx="1031">
                  <c:v>2.1501340538678697</c:v>
                </c:pt>
                <c:pt idx="1032">
                  <c:v>1.6465143388069834</c:v>
                </c:pt>
                <c:pt idx="1033">
                  <c:v>2.9246236017692322</c:v>
                </c:pt>
                <c:pt idx="1034">
                  <c:v>2.0829899294690244</c:v>
                </c:pt>
                <c:pt idx="1035">
                  <c:v>3.0277687284220129</c:v>
                </c:pt>
                <c:pt idx="1036">
                  <c:v>3.4011546801211612</c:v>
                </c:pt>
                <c:pt idx="1037">
                  <c:v>0</c:v>
                </c:pt>
                <c:pt idx="1038">
                  <c:v>2.2657746671644032</c:v>
                </c:pt>
                <c:pt idx="1039">
                  <c:v>2.1585324135850725</c:v>
                </c:pt>
                <c:pt idx="1040">
                  <c:v>1.0217125992681375</c:v>
                </c:pt>
                <c:pt idx="1041">
                  <c:v>3.7631410515637342</c:v>
                </c:pt>
                <c:pt idx="1042">
                  <c:v>3.519473828557043</c:v>
                </c:pt>
                <c:pt idx="1043">
                  <c:v>3.2473034353112671</c:v>
                </c:pt>
                <c:pt idx="1044">
                  <c:v>3.0469510487784466</c:v>
                </c:pt>
                <c:pt idx="1045">
                  <c:v>3.1010553575576618</c:v>
                </c:pt>
                <c:pt idx="1046">
                  <c:v>0.41713959734481837</c:v>
                </c:pt>
                <c:pt idx="1047">
                  <c:v>2.9110232100003994</c:v>
                </c:pt>
                <c:pt idx="1048">
                  <c:v>1.5439252019083671</c:v>
                </c:pt>
                <c:pt idx="1049">
                  <c:v>2.6082352253969039</c:v>
                </c:pt>
                <c:pt idx="1050">
                  <c:v>3.3829959583404197</c:v>
                </c:pt>
                <c:pt idx="1051">
                  <c:v>3.0251707494835292</c:v>
                </c:pt>
                <c:pt idx="1052">
                  <c:v>3.8896684836912563</c:v>
                </c:pt>
                <c:pt idx="1053">
                  <c:v>2.3956246526648068</c:v>
                </c:pt>
                <c:pt idx="1054">
                  <c:v>2.9775138423261502</c:v>
                </c:pt>
                <c:pt idx="1055">
                  <c:v>2.2426809508491545</c:v>
                </c:pt>
                <c:pt idx="1056">
                  <c:v>2.0680941870802276</c:v>
                </c:pt>
                <c:pt idx="1057">
                  <c:v>1.6394230154130167</c:v>
                </c:pt>
                <c:pt idx="1058">
                  <c:v>3.1857658119304255</c:v>
                </c:pt>
                <c:pt idx="1059">
                  <c:v>2.5459098274479475</c:v>
                </c:pt>
                <c:pt idx="1060">
                  <c:v>2.5583764906203528</c:v>
                </c:pt>
                <c:pt idx="1061">
                  <c:v>2.9178455397903185</c:v>
                </c:pt>
                <c:pt idx="1062">
                  <c:v>1.5650867115225724</c:v>
                </c:pt>
                <c:pt idx="1063">
                  <c:v>3.4559407300785239</c:v>
                </c:pt>
                <c:pt idx="1064">
                  <c:v>2.0042969670950179</c:v>
                </c:pt>
                <c:pt idx="1065">
                  <c:v>3.1711628500683422</c:v>
                </c:pt>
                <c:pt idx="1066">
                  <c:v>2.6192699691062331</c:v>
                </c:pt>
                <c:pt idx="1067">
                  <c:v>2.5986532526706139</c:v>
                </c:pt>
                <c:pt idx="1068">
                  <c:v>2.0803007997168481</c:v>
                </c:pt>
                <c:pt idx="1069">
                  <c:v>2.2506309956590504</c:v>
                </c:pt>
                <c:pt idx="1070">
                  <c:v>2.4218678444528692</c:v>
                </c:pt>
                <c:pt idx="1071">
                  <c:v>2.9276224166742053</c:v>
                </c:pt>
                <c:pt idx="1072">
                  <c:v>2.5241806201792603</c:v>
                </c:pt>
                <c:pt idx="1073">
                  <c:v>1.4095236312389883</c:v>
                </c:pt>
                <c:pt idx="1074">
                  <c:v>1.1653728494614708</c:v>
                </c:pt>
                <c:pt idx="1075">
                  <c:v>2.3437895869363183</c:v>
                </c:pt>
                <c:pt idx="1076">
                  <c:v>3.3526826406818615</c:v>
                </c:pt>
                <c:pt idx="1077">
                  <c:v>2.5075383854470394</c:v>
                </c:pt>
                <c:pt idx="1078">
                  <c:v>2.9574270296223175</c:v>
                </c:pt>
                <c:pt idx="1079">
                  <c:v>0.81316247161376676</c:v>
                </c:pt>
                <c:pt idx="1080">
                  <c:v>2.5581508000716124</c:v>
                </c:pt>
                <c:pt idx="1081">
                  <c:v>2.9228028460642577</c:v>
                </c:pt>
                <c:pt idx="1082">
                  <c:v>2.7347770177183253</c:v>
                </c:pt>
                <c:pt idx="1083">
                  <c:v>2.8850901713202579</c:v>
                </c:pt>
                <c:pt idx="1084">
                  <c:v>3.0035671077596837</c:v>
                </c:pt>
                <c:pt idx="1085">
                  <c:v>4.2122181706503561</c:v>
                </c:pt>
                <c:pt idx="1086">
                  <c:v>3.0466215043052447</c:v>
                </c:pt>
                <c:pt idx="1087">
                  <c:v>3.2941941800006798</c:v>
                </c:pt>
                <c:pt idx="1088">
                  <c:v>3.0850911774528882</c:v>
                </c:pt>
                <c:pt idx="1089">
                  <c:v>1.0941454397189418</c:v>
                </c:pt>
                <c:pt idx="1090">
                  <c:v>2.9278487886699298</c:v>
                </c:pt>
                <c:pt idx="1091">
                  <c:v>2.7973200848199351</c:v>
                </c:pt>
                <c:pt idx="1092">
                  <c:v>2.5975769830244761</c:v>
                </c:pt>
                <c:pt idx="1093">
                  <c:v>3.223492292032303</c:v>
                </c:pt>
                <c:pt idx="1094">
                  <c:v>1.0155250871621282</c:v>
                </c:pt>
                <c:pt idx="1095">
                  <c:v>3.2986825478795208</c:v>
                </c:pt>
                <c:pt idx="1096">
                  <c:v>2.7552431723325714</c:v>
                </c:pt>
                <c:pt idx="1097">
                  <c:v>0.73256048255147832</c:v>
                </c:pt>
                <c:pt idx="1098">
                  <c:v>3.7498651485577992</c:v>
                </c:pt>
                <c:pt idx="1099">
                  <c:v>3.0542078874044303</c:v>
                </c:pt>
                <c:pt idx="1100">
                  <c:v>3.0061819132055247</c:v>
                </c:pt>
                <c:pt idx="1101">
                  <c:v>1.2407956911128899</c:v>
                </c:pt>
                <c:pt idx="1102">
                  <c:v>3.2329729727839087</c:v>
                </c:pt>
                <c:pt idx="1103">
                  <c:v>1.5671822340550001</c:v>
                </c:pt>
                <c:pt idx="1104">
                  <c:v>2.8715199658614279</c:v>
                </c:pt>
                <c:pt idx="1105">
                  <c:v>2.2671565385609234</c:v>
                </c:pt>
                <c:pt idx="1106">
                  <c:v>3.3916106135837034</c:v>
                </c:pt>
                <c:pt idx="1107">
                  <c:v>3.2267529666328065</c:v>
                </c:pt>
                <c:pt idx="1108">
                  <c:v>3.0103082226317568</c:v>
                </c:pt>
                <c:pt idx="1109">
                  <c:v>2.9833327514540229</c:v>
                </c:pt>
                <c:pt idx="1110">
                  <c:v>3.4529835917032439</c:v>
                </c:pt>
                <c:pt idx="1111">
                  <c:v>0.33602135278457834</c:v>
                </c:pt>
                <c:pt idx="1112">
                  <c:v>2.7292622711308216</c:v>
                </c:pt>
                <c:pt idx="1113">
                  <c:v>3.5140299251533746</c:v>
                </c:pt>
                <c:pt idx="1114">
                  <c:v>2.5661260522443432</c:v>
                </c:pt>
                <c:pt idx="1115">
                  <c:v>2.0113770835929876</c:v>
                </c:pt>
                <c:pt idx="1116">
                  <c:v>0</c:v>
                </c:pt>
                <c:pt idx="1117">
                  <c:v>3.0707865124102294</c:v>
                </c:pt>
                <c:pt idx="1118">
                  <c:v>3.1960251999837008</c:v>
                </c:pt>
                <c:pt idx="1119">
                  <c:v>3.0772825858580859</c:v>
                </c:pt>
                <c:pt idx="1120">
                  <c:v>3.8353614449835067</c:v>
                </c:pt>
                <c:pt idx="1121">
                  <c:v>1.6407131564111033</c:v>
                </c:pt>
                <c:pt idx="1122">
                  <c:v>2.7321574947580434</c:v>
                </c:pt>
                <c:pt idx="1123">
                  <c:v>2.2573920646978887</c:v>
                </c:pt>
                <c:pt idx="1124">
                  <c:v>3.2201866046731262</c:v>
                </c:pt>
                <c:pt idx="1125">
                  <c:v>1.9450099678824129</c:v>
                </c:pt>
                <c:pt idx="1126">
                  <c:v>2.6714374875268923</c:v>
                </c:pt>
                <c:pt idx="1127">
                  <c:v>3.8736753384658975</c:v>
                </c:pt>
                <c:pt idx="1128">
                  <c:v>2.9410955087060215</c:v>
                </c:pt>
                <c:pt idx="1129">
                  <c:v>2.2171593356133452</c:v>
                </c:pt>
                <c:pt idx="1130">
                  <c:v>2.3901737043161417</c:v>
                </c:pt>
                <c:pt idx="1131">
                  <c:v>2.2928588394801639</c:v>
                </c:pt>
                <c:pt idx="1132">
                  <c:v>1.9559199243647962</c:v>
                </c:pt>
                <c:pt idx="1133">
                  <c:v>3.8339733358347949</c:v>
                </c:pt>
                <c:pt idx="1134">
                  <c:v>3.5841199656876719</c:v>
                </c:pt>
                <c:pt idx="1135">
                  <c:v>1.7191613624446838</c:v>
                </c:pt>
                <c:pt idx="1136">
                  <c:v>3.0398742170959445</c:v>
                </c:pt>
                <c:pt idx="1137">
                  <c:v>0.77864464029027358</c:v>
                </c:pt>
                <c:pt idx="1138">
                  <c:v>1.5771025749742267</c:v>
                </c:pt>
                <c:pt idx="1139">
                  <c:v>2.6881784568370009</c:v>
                </c:pt>
                <c:pt idx="1140">
                  <c:v>1.2429539759345305</c:v>
                </c:pt>
                <c:pt idx="1141">
                  <c:v>3.3180128557598323</c:v>
                </c:pt>
                <c:pt idx="1142">
                  <c:v>3.2304173541633148</c:v>
                </c:pt>
                <c:pt idx="1143">
                  <c:v>2.7748110286214622</c:v>
                </c:pt>
                <c:pt idx="1144">
                  <c:v>2.6436006871098257</c:v>
                </c:pt>
                <c:pt idx="1145">
                  <c:v>2.5379176617990384</c:v>
                </c:pt>
                <c:pt idx="1146">
                  <c:v>1.1131462194129034</c:v>
                </c:pt>
                <c:pt idx="1147">
                  <c:v>3.2880374192691524</c:v>
                </c:pt>
                <c:pt idx="1148">
                  <c:v>0.85178302986923882</c:v>
                </c:pt>
                <c:pt idx="1149">
                  <c:v>2.4810566736087618</c:v>
                </c:pt>
                <c:pt idx="1150">
                  <c:v>3.3210042988272175</c:v>
                </c:pt>
                <c:pt idx="1151">
                  <c:v>2.9611030939874721</c:v>
                </c:pt>
                <c:pt idx="1152">
                  <c:v>2.5832281643885184</c:v>
                </c:pt>
                <c:pt idx="1153">
                  <c:v>2.262251369121878</c:v>
                </c:pt>
                <c:pt idx="1154">
                  <c:v>1.7721013579856713</c:v>
                </c:pt>
                <c:pt idx="1155">
                  <c:v>3.65103578165458</c:v>
                </c:pt>
                <c:pt idx="1156">
                  <c:v>2.6942313624765819</c:v>
                </c:pt>
                <c:pt idx="1157">
                  <c:v>2.1170919298530704</c:v>
                </c:pt>
                <c:pt idx="1158">
                  <c:v>2.9073671347906149</c:v>
                </c:pt>
                <c:pt idx="1159">
                  <c:v>2.5496912557641918</c:v>
                </c:pt>
                <c:pt idx="1160">
                  <c:v>2.8012692071959004</c:v>
                </c:pt>
                <c:pt idx="1161">
                  <c:v>1.168189825321317</c:v>
                </c:pt>
                <c:pt idx="1162">
                  <c:v>3.0506932537477112</c:v>
                </c:pt>
                <c:pt idx="1163">
                  <c:v>3.4529631391429656</c:v>
                </c:pt>
                <c:pt idx="1164">
                  <c:v>3.024548369539541</c:v>
                </c:pt>
                <c:pt idx="1165">
                  <c:v>1.8650508796923504</c:v>
                </c:pt>
                <c:pt idx="1166">
                  <c:v>3.0762930459594884</c:v>
                </c:pt>
                <c:pt idx="1167">
                  <c:v>2.2674691331543033</c:v>
                </c:pt>
                <c:pt idx="1168">
                  <c:v>2.2623157825543525</c:v>
                </c:pt>
                <c:pt idx="1169">
                  <c:v>2.8377931294094982</c:v>
                </c:pt>
                <c:pt idx="1170">
                  <c:v>2.6129311331172347</c:v>
                </c:pt>
                <c:pt idx="1171">
                  <c:v>2.8123838992288253</c:v>
                </c:pt>
                <c:pt idx="1172">
                  <c:v>2.5395041939368852</c:v>
                </c:pt>
                <c:pt idx="1173">
                  <c:v>2.1854400491039105</c:v>
                </c:pt>
                <c:pt idx="1174">
                  <c:v>1.5993352234901852</c:v>
                </c:pt>
                <c:pt idx="1175">
                  <c:v>3.1996372705052205</c:v>
                </c:pt>
                <c:pt idx="1176">
                  <c:v>4.114415292449169</c:v>
                </c:pt>
                <c:pt idx="1177">
                  <c:v>2.7055574220429612</c:v>
                </c:pt>
                <c:pt idx="1178">
                  <c:v>3.2206759327152974</c:v>
                </c:pt>
                <c:pt idx="1179">
                  <c:v>2.4699208083594271</c:v>
                </c:pt>
                <c:pt idx="1180">
                  <c:v>2.6298023400172359</c:v>
                </c:pt>
                <c:pt idx="1181">
                  <c:v>2.0882316511129733</c:v>
                </c:pt>
                <c:pt idx="1182">
                  <c:v>3.9196388554954922</c:v>
                </c:pt>
                <c:pt idx="1183">
                  <c:v>2.2332220168537744</c:v>
                </c:pt>
                <c:pt idx="1184">
                  <c:v>2.7419785357554485</c:v>
                </c:pt>
                <c:pt idx="1185">
                  <c:v>1.4434335157876808</c:v>
                </c:pt>
                <c:pt idx="1186">
                  <c:v>2.3226845670806315</c:v>
                </c:pt>
                <c:pt idx="1187">
                  <c:v>2.1894327667543485</c:v>
                </c:pt>
                <c:pt idx="1188">
                  <c:v>0.87975014255275175</c:v>
                </c:pt>
                <c:pt idx="1189">
                  <c:v>1.3089654671372684</c:v>
                </c:pt>
                <c:pt idx="1190">
                  <c:v>1.683688458402945</c:v>
                </c:pt>
                <c:pt idx="1191">
                  <c:v>2.1447918737382108</c:v>
                </c:pt>
                <c:pt idx="1192">
                  <c:v>3.6773816341770984</c:v>
                </c:pt>
                <c:pt idx="1193">
                  <c:v>1.3391380954160421</c:v>
                </c:pt>
                <c:pt idx="1194">
                  <c:v>3.3221568450976107</c:v>
                </c:pt>
                <c:pt idx="1195">
                  <c:v>1.5970937983373685</c:v>
                </c:pt>
                <c:pt idx="1196">
                  <c:v>2.22112991326444</c:v>
                </c:pt>
                <c:pt idx="1197">
                  <c:v>0.43965962384285834</c:v>
                </c:pt>
                <c:pt idx="1198">
                  <c:v>2.9599204062080209</c:v>
                </c:pt>
                <c:pt idx="1199">
                  <c:v>2.8322935825333726</c:v>
                </c:pt>
                <c:pt idx="1200">
                  <c:v>2.5000795996756291</c:v>
                </c:pt>
                <c:pt idx="1201">
                  <c:v>3.0627408251029742</c:v>
                </c:pt>
                <c:pt idx="1202">
                  <c:v>2.8607999876140902</c:v>
                </c:pt>
                <c:pt idx="1203">
                  <c:v>2.7392509633438444</c:v>
                </c:pt>
                <c:pt idx="1204">
                  <c:v>3.8140768720009515</c:v>
                </c:pt>
                <c:pt idx="1205">
                  <c:v>2.9300191753829004</c:v>
                </c:pt>
                <c:pt idx="1206">
                  <c:v>2.5753018425151457</c:v>
                </c:pt>
                <c:pt idx="1207">
                  <c:v>1.3884000140255244</c:v>
                </c:pt>
                <c:pt idx="1208">
                  <c:v>4.3764355953298582</c:v>
                </c:pt>
                <c:pt idx="1209">
                  <c:v>2.9816426307292723</c:v>
                </c:pt>
                <c:pt idx="1210">
                  <c:v>2.653248890142089</c:v>
                </c:pt>
                <c:pt idx="1211">
                  <c:v>3.3401892154691168</c:v>
                </c:pt>
                <c:pt idx="1212">
                  <c:v>3.8860144929573384</c:v>
                </c:pt>
                <c:pt idx="1213">
                  <c:v>2.546146218822785</c:v>
                </c:pt>
                <c:pt idx="1214">
                  <c:v>3.4124062906797374</c:v>
                </c:pt>
                <c:pt idx="1215">
                  <c:v>2.719722365108252</c:v>
                </c:pt>
                <c:pt idx="1216">
                  <c:v>0.87295351236056973</c:v>
                </c:pt>
                <c:pt idx="1217">
                  <c:v>2.6485402794243771</c:v>
                </c:pt>
                <c:pt idx="1218">
                  <c:v>2.6845886028631103</c:v>
                </c:pt>
                <c:pt idx="1219">
                  <c:v>3.4772178423361395</c:v>
                </c:pt>
                <c:pt idx="1220">
                  <c:v>2.9824430647275748</c:v>
                </c:pt>
                <c:pt idx="1221">
                  <c:v>3.5228713535105443</c:v>
                </c:pt>
                <c:pt idx="1222">
                  <c:v>3.724071062317821</c:v>
                </c:pt>
                <c:pt idx="1223">
                  <c:v>3.4144495792601148</c:v>
                </c:pt>
                <c:pt idx="1224">
                  <c:v>1.7574776409078172</c:v>
                </c:pt>
                <c:pt idx="1225">
                  <c:v>3.5110072784055024</c:v>
                </c:pt>
                <c:pt idx="1226">
                  <c:v>1.142139409650329</c:v>
                </c:pt>
                <c:pt idx="1227">
                  <c:v>3.0778207083126019</c:v>
                </c:pt>
                <c:pt idx="1228">
                  <c:v>3.0061050179553761</c:v>
                </c:pt>
                <c:pt idx="1229">
                  <c:v>1.5742845505302352</c:v>
                </c:pt>
                <c:pt idx="1230">
                  <c:v>1.0784135110159341</c:v>
                </c:pt>
                <c:pt idx="1231">
                  <c:v>2.6558002881550502</c:v>
                </c:pt>
                <c:pt idx="1232">
                  <c:v>0.85941008960942256</c:v>
                </c:pt>
                <c:pt idx="1233">
                  <c:v>0</c:v>
                </c:pt>
                <c:pt idx="1234">
                  <c:v>2.6732553830887174</c:v>
                </c:pt>
                <c:pt idx="1235">
                  <c:v>3.0510163067986711</c:v>
                </c:pt>
                <c:pt idx="1236">
                  <c:v>3.611771601898452</c:v>
                </c:pt>
                <c:pt idx="1237">
                  <c:v>3.486388742063133</c:v>
                </c:pt>
                <c:pt idx="1238">
                  <c:v>2.1847060167013863</c:v>
                </c:pt>
                <c:pt idx="1239">
                  <c:v>3.4900634283136047</c:v>
                </c:pt>
                <c:pt idx="1240">
                  <c:v>2.9100796712624373</c:v>
                </c:pt>
                <c:pt idx="1241">
                  <c:v>3.3297703064442774</c:v>
                </c:pt>
                <c:pt idx="1242">
                  <c:v>2.937954011692733</c:v>
                </c:pt>
                <c:pt idx="1243">
                  <c:v>2.804705250644052</c:v>
                </c:pt>
                <c:pt idx="1244">
                  <c:v>3.8778505846865508</c:v>
                </c:pt>
                <c:pt idx="1245">
                  <c:v>2.2069991557821815</c:v>
                </c:pt>
                <c:pt idx="1246">
                  <c:v>3.1393536341556718</c:v>
                </c:pt>
                <c:pt idx="1247">
                  <c:v>1.0233836529964526</c:v>
                </c:pt>
                <c:pt idx="1248">
                  <c:v>2.8580581855081904</c:v>
                </c:pt>
                <c:pt idx="1249">
                  <c:v>3.3685978521473783</c:v>
                </c:pt>
                <c:pt idx="1250">
                  <c:v>2.2845251536795144</c:v>
                </c:pt>
                <c:pt idx="1251">
                  <c:v>2.252684137321229</c:v>
                </c:pt>
                <c:pt idx="1252">
                  <c:v>3.0393428481445626</c:v>
                </c:pt>
                <c:pt idx="1253">
                  <c:v>1.7606165583766551</c:v>
                </c:pt>
                <c:pt idx="1254">
                  <c:v>3.8262529104394347</c:v>
                </c:pt>
                <c:pt idx="1255">
                  <c:v>2.7408090649797168</c:v>
                </c:pt>
                <c:pt idx="1256">
                  <c:v>2.4355818678847978</c:v>
                </c:pt>
                <c:pt idx="1257">
                  <c:v>3.7902488574941446</c:v>
                </c:pt>
                <c:pt idx="1258">
                  <c:v>2.4814490869372681</c:v>
                </c:pt>
                <c:pt idx="1259">
                  <c:v>2.7347562067060882</c:v>
                </c:pt>
                <c:pt idx="1260">
                  <c:v>2.9078452147338552</c:v>
                </c:pt>
                <c:pt idx="1261">
                  <c:v>3.1454119853606781</c:v>
                </c:pt>
                <c:pt idx="1262">
                  <c:v>2.2020785604810884</c:v>
                </c:pt>
                <c:pt idx="1263">
                  <c:v>3.2789985205919674</c:v>
                </c:pt>
                <c:pt idx="1264">
                  <c:v>3.9228036256192467</c:v>
                </c:pt>
                <c:pt idx="1265">
                  <c:v>1.5115362094973614</c:v>
                </c:pt>
                <c:pt idx="1266">
                  <c:v>1.8797495010357321</c:v>
                </c:pt>
                <c:pt idx="1267">
                  <c:v>2.8445921776822285</c:v>
                </c:pt>
                <c:pt idx="1268">
                  <c:v>1.6508977057276384</c:v>
                </c:pt>
                <c:pt idx="1269">
                  <c:v>3.8980620713393002</c:v>
                </c:pt>
                <c:pt idx="1270">
                  <c:v>1.8071203976829835</c:v>
                </c:pt>
                <c:pt idx="1271">
                  <c:v>3.2545074876546081</c:v>
                </c:pt>
                <c:pt idx="1272">
                  <c:v>3.1221790003554006</c:v>
                </c:pt>
                <c:pt idx="1273">
                  <c:v>2.0046647839076703</c:v>
                </c:pt>
                <c:pt idx="1274">
                  <c:v>2.6727426650728705</c:v>
                </c:pt>
                <c:pt idx="1275">
                  <c:v>3.1371706872645677</c:v>
                </c:pt>
                <c:pt idx="1276">
                  <c:v>1.916342967513458</c:v>
                </c:pt>
                <c:pt idx="1277">
                  <c:v>1.8539645432351499</c:v>
                </c:pt>
                <c:pt idx="1278">
                  <c:v>3.2420578487492704</c:v>
                </c:pt>
                <c:pt idx="1279">
                  <c:v>2.6395492322002339</c:v>
                </c:pt>
                <c:pt idx="1280">
                  <c:v>3.8308966135244944</c:v>
                </c:pt>
                <c:pt idx="1281">
                  <c:v>3.3414856000410684</c:v>
                </c:pt>
                <c:pt idx="1282">
                  <c:v>2.7724752915553492</c:v>
                </c:pt>
                <c:pt idx="1283">
                  <c:v>2.4019982833515727</c:v>
                </c:pt>
                <c:pt idx="1284">
                  <c:v>2.8986683545218015</c:v>
                </c:pt>
                <c:pt idx="1285">
                  <c:v>1.2285963253664332</c:v>
                </c:pt>
                <c:pt idx="1286">
                  <c:v>2.6496264210237883</c:v>
                </c:pt>
                <c:pt idx="1287">
                  <c:v>2.3686808074216779</c:v>
                </c:pt>
                <c:pt idx="1288">
                  <c:v>1.8531909304468697</c:v>
                </c:pt>
                <c:pt idx="1289">
                  <c:v>2.7924995990814963</c:v>
                </c:pt>
                <c:pt idx="1290">
                  <c:v>2.966843615668703</c:v>
                </c:pt>
                <c:pt idx="1291">
                  <c:v>2.1649360483619926</c:v>
                </c:pt>
                <c:pt idx="1292">
                  <c:v>3.3325011555679005</c:v>
                </c:pt>
                <c:pt idx="1293">
                  <c:v>3.4324683939692466</c:v>
                </c:pt>
                <c:pt idx="1294">
                  <c:v>2.7251102717845064</c:v>
                </c:pt>
                <c:pt idx="1295">
                  <c:v>3.2613896180571924</c:v>
                </c:pt>
                <c:pt idx="1296">
                  <c:v>1.9405012929043821</c:v>
                </c:pt>
                <c:pt idx="1297">
                  <c:v>2.0025549954859998</c:v>
                </c:pt>
                <c:pt idx="1298">
                  <c:v>3.122489538627645</c:v>
                </c:pt>
                <c:pt idx="1299">
                  <c:v>2.6901332015283792</c:v>
                </c:pt>
                <c:pt idx="1300">
                  <c:v>3.0274612239273679</c:v>
                </c:pt>
                <c:pt idx="1301">
                  <c:v>3.2858389615819799</c:v>
                </c:pt>
                <c:pt idx="1302">
                  <c:v>3.9761645829329009</c:v>
                </c:pt>
                <c:pt idx="1303">
                  <c:v>2.6638338054948747</c:v>
                </c:pt>
                <c:pt idx="1304">
                  <c:v>2.7649058561281326</c:v>
                </c:pt>
                <c:pt idx="1305">
                  <c:v>1.9230798177271702</c:v>
                </c:pt>
                <c:pt idx="1306">
                  <c:v>2.7463150568054799</c:v>
                </c:pt>
                <c:pt idx="1307">
                  <c:v>2.0441214511354731</c:v>
                </c:pt>
                <c:pt idx="1308">
                  <c:v>2.2393332284879102</c:v>
                </c:pt>
                <c:pt idx="1309">
                  <c:v>3.5554032142036864</c:v>
                </c:pt>
                <c:pt idx="1310">
                  <c:v>2.1491765495899449</c:v>
                </c:pt>
                <c:pt idx="1311">
                  <c:v>2.9925224036793652</c:v>
                </c:pt>
                <c:pt idx="1312">
                  <c:v>2.7292437699685972</c:v>
                </c:pt>
                <c:pt idx="1313">
                  <c:v>1.1361162760737031</c:v>
                </c:pt>
                <c:pt idx="1314">
                  <c:v>3.1559498555730472</c:v>
                </c:pt>
                <c:pt idx="1315">
                  <c:v>0.84352091602442825</c:v>
                </c:pt>
                <c:pt idx="1316">
                  <c:v>2.0172456893556716</c:v>
                </c:pt>
                <c:pt idx="1317">
                  <c:v>0.52689553937582667</c:v>
                </c:pt>
                <c:pt idx="1318">
                  <c:v>1.5966526351925403</c:v>
                </c:pt>
                <c:pt idx="1319">
                  <c:v>3.4807703818881</c:v>
                </c:pt>
                <c:pt idx="1320">
                  <c:v>2.7142207574254549</c:v>
                </c:pt>
                <c:pt idx="1321">
                  <c:v>3.0123024740936342</c:v>
                </c:pt>
                <c:pt idx="1322">
                  <c:v>3.2598180310207678</c:v>
                </c:pt>
                <c:pt idx="1323">
                  <c:v>1.8237306617014368</c:v>
                </c:pt>
                <c:pt idx="1324">
                  <c:v>2.9601162132789383</c:v>
                </c:pt>
                <c:pt idx="1325">
                  <c:v>2.6887527093430781</c:v>
                </c:pt>
                <c:pt idx="1326">
                  <c:v>1.0896322241099341</c:v>
                </c:pt>
                <c:pt idx="1327">
                  <c:v>3.2806377732511334</c:v>
                </c:pt>
                <c:pt idx="1328">
                  <c:v>1.4645328153035917</c:v>
                </c:pt>
                <c:pt idx="1329">
                  <c:v>3.3993295434677164</c:v>
                </c:pt>
                <c:pt idx="1330">
                  <c:v>2.8332427947375973</c:v>
                </c:pt>
                <c:pt idx="1331">
                  <c:v>2.69748400009472</c:v>
                </c:pt>
                <c:pt idx="1332">
                  <c:v>0.62885734953766947</c:v>
                </c:pt>
                <c:pt idx="1333">
                  <c:v>1.3274113544583184</c:v>
                </c:pt>
                <c:pt idx="1334">
                  <c:v>3.3998732059193384</c:v>
                </c:pt>
                <c:pt idx="1335">
                  <c:v>2.6008805024830424</c:v>
                </c:pt>
                <c:pt idx="1336">
                  <c:v>2.9503309695386797</c:v>
                </c:pt>
                <c:pt idx="1337">
                  <c:v>2.9755256001331518</c:v>
                </c:pt>
                <c:pt idx="1338">
                  <c:v>2.8486160859488616</c:v>
                </c:pt>
                <c:pt idx="1339">
                  <c:v>3.542350539136415</c:v>
                </c:pt>
                <c:pt idx="1340">
                  <c:v>2.9806317823796675</c:v>
                </c:pt>
                <c:pt idx="1341">
                  <c:v>2.8704607270979956</c:v>
                </c:pt>
                <c:pt idx="1342">
                  <c:v>1.3749226038137949</c:v>
                </c:pt>
                <c:pt idx="1343">
                  <c:v>2.6575593327268781</c:v>
                </c:pt>
                <c:pt idx="1344">
                  <c:v>3.448693706094895</c:v>
                </c:pt>
                <c:pt idx="1345">
                  <c:v>0.81737097456006003</c:v>
                </c:pt>
                <c:pt idx="1346">
                  <c:v>3.2267538092605128</c:v>
                </c:pt>
                <c:pt idx="1347">
                  <c:v>1.9851883698018442</c:v>
                </c:pt>
                <c:pt idx="1348">
                  <c:v>2.8209563321236857</c:v>
                </c:pt>
                <c:pt idx="1349">
                  <c:v>3.1030714743986123</c:v>
                </c:pt>
                <c:pt idx="1350">
                  <c:v>0.47950254667536168</c:v>
                </c:pt>
                <c:pt idx="1351">
                  <c:v>3.0179872402879009</c:v>
                </c:pt>
                <c:pt idx="1352">
                  <c:v>0.80960753963506171</c:v>
                </c:pt>
                <c:pt idx="1353">
                  <c:v>1.7951476339881169</c:v>
                </c:pt>
                <c:pt idx="1354">
                  <c:v>3.3491657412102183</c:v>
                </c:pt>
                <c:pt idx="1355">
                  <c:v>3.3774385878553872</c:v>
                </c:pt>
                <c:pt idx="1356">
                  <c:v>2.4838022374472937</c:v>
                </c:pt>
                <c:pt idx="1357">
                  <c:v>2.8402588812621308</c:v>
                </c:pt>
                <c:pt idx="1358">
                  <c:v>3.5120361514469032</c:v>
                </c:pt>
                <c:pt idx="1359">
                  <c:v>2.2501948721843483</c:v>
                </c:pt>
                <c:pt idx="1360">
                  <c:v>3.2844684142915472</c:v>
                </c:pt>
                <c:pt idx="1361">
                  <c:v>3.8818546529020712</c:v>
                </c:pt>
                <c:pt idx="1362">
                  <c:v>3.5479194106086989</c:v>
                </c:pt>
                <c:pt idx="1363">
                  <c:v>3.1890140887720282</c:v>
                </c:pt>
                <c:pt idx="1364">
                  <c:v>2.9568394574725971</c:v>
                </c:pt>
                <c:pt idx="1365">
                  <c:v>2.8200080805974888</c:v>
                </c:pt>
                <c:pt idx="1366">
                  <c:v>3.7711355860933859</c:v>
                </c:pt>
                <c:pt idx="1367">
                  <c:v>3.1183257709609546</c:v>
                </c:pt>
                <c:pt idx="1368">
                  <c:v>3.627737267507293</c:v>
                </c:pt>
                <c:pt idx="1369">
                  <c:v>2.703589203045778</c:v>
                </c:pt>
                <c:pt idx="1370">
                  <c:v>2.4704945936786222</c:v>
                </c:pt>
                <c:pt idx="1371">
                  <c:v>2.5755909327378936</c:v>
                </c:pt>
                <c:pt idx="1372">
                  <c:v>1.5540546089052729</c:v>
                </c:pt>
                <c:pt idx="1373">
                  <c:v>3.0270801155247611</c:v>
                </c:pt>
                <c:pt idx="1374">
                  <c:v>2.1848575732227533</c:v>
                </c:pt>
                <c:pt idx="1375">
                  <c:v>2.84354499633735</c:v>
                </c:pt>
                <c:pt idx="1376">
                  <c:v>3.3332115566749665</c:v>
                </c:pt>
                <c:pt idx="1377">
                  <c:v>3.1345074494088578</c:v>
                </c:pt>
              </c:numCache>
            </c:numRef>
          </c:xVal>
          <c:yVal>
            <c:numRef>
              <c:f>'Tools comparison'!$X$2:$X$1382</c:f>
              <c:numCache>
                <c:formatCode>General</c:formatCode>
                <c:ptCount val="1381"/>
                <c:pt idx="0">
                  <c:v>1.9176517175731831</c:v>
                </c:pt>
                <c:pt idx="1">
                  <c:v>0</c:v>
                </c:pt>
                <c:pt idx="2">
                  <c:v>0.67349645655878498</c:v>
                </c:pt>
                <c:pt idx="3">
                  <c:v>0.36809367624444383</c:v>
                </c:pt>
                <c:pt idx="4">
                  <c:v>0.51476547365357461</c:v>
                </c:pt>
                <c:pt idx="5">
                  <c:v>0.65835208673660617</c:v>
                </c:pt>
                <c:pt idx="6">
                  <c:v>0.21959257377726002</c:v>
                </c:pt>
                <c:pt idx="7">
                  <c:v>0</c:v>
                </c:pt>
                <c:pt idx="8">
                  <c:v>0.20392346361137334</c:v>
                </c:pt>
                <c:pt idx="9">
                  <c:v>0.28590171352052152</c:v>
                </c:pt>
                <c:pt idx="10">
                  <c:v>0</c:v>
                </c:pt>
                <c:pt idx="11">
                  <c:v>0.46258215542544501</c:v>
                </c:pt>
                <c:pt idx="12">
                  <c:v>0.45432383265894832</c:v>
                </c:pt>
                <c:pt idx="13">
                  <c:v>0.42593455582502665</c:v>
                </c:pt>
                <c:pt idx="14">
                  <c:v>0</c:v>
                </c:pt>
                <c:pt idx="15">
                  <c:v>0.34438961328119339</c:v>
                </c:pt>
                <c:pt idx="16">
                  <c:v>0</c:v>
                </c:pt>
                <c:pt idx="17">
                  <c:v>0.2955007623828167</c:v>
                </c:pt>
                <c:pt idx="18">
                  <c:v>0.26684349085420833</c:v>
                </c:pt>
                <c:pt idx="19">
                  <c:v>0</c:v>
                </c:pt>
                <c:pt idx="20">
                  <c:v>0.22773143947857499</c:v>
                </c:pt>
                <c:pt idx="21">
                  <c:v>0.27717622526100166</c:v>
                </c:pt>
                <c:pt idx="22">
                  <c:v>0.11619237240271867</c:v>
                </c:pt>
                <c:pt idx="23">
                  <c:v>0.56259856215634174</c:v>
                </c:pt>
                <c:pt idx="24">
                  <c:v>0.237850329594365</c:v>
                </c:pt>
                <c:pt idx="25">
                  <c:v>0.50520286318440166</c:v>
                </c:pt>
                <c:pt idx="26">
                  <c:v>0.50479603148928509</c:v>
                </c:pt>
                <c:pt idx="27">
                  <c:v>0.15529133622094068</c:v>
                </c:pt>
                <c:pt idx="28">
                  <c:v>0.63384920133558331</c:v>
                </c:pt>
                <c:pt idx="29">
                  <c:v>0.15734076683617235</c:v>
                </c:pt>
                <c:pt idx="30">
                  <c:v>0.49817154777311501</c:v>
                </c:pt>
                <c:pt idx="31">
                  <c:v>1.0843077300115314</c:v>
                </c:pt>
                <c:pt idx="32">
                  <c:v>0.61771693199780764</c:v>
                </c:pt>
                <c:pt idx="33">
                  <c:v>4.0832269211031749</c:v>
                </c:pt>
                <c:pt idx="34">
                  <c:v>2.1648769014626401</c:v>
                </c:pt>
                <c:pt idx="35">
                  <c:v>4.1226898226657065</c:v>
                </c:pt>
                <c:pt idx="36">
                  <c:v>0.44313970556019</c:v>
                </c:pt>
                <c:pt idx="37">
                  <c:v>4.9582463995509585</c:v>
                </c:pt>
                <c:pt idx="38">
                  <c:v>0.51975269230559495</c:v>
                </c:pt>
                <c:pt idx="39">
                  <c:v>0.69549142196502611</c:v>
                </c:pt>
                <c:pt idx="40">
                  <c:v>1.4893183788669713</c:v>
                </c:pt>
                <c:pt idx="41">
                  <c:v>3.1295489300712789</c:v>
                </c:pt>
                <c:pt idx="42">
                  <c:v>3.1933358236125109</c:v>
                </c:pt>
                <c:pt idx="43">
                  <c:v>0.6355226417048816</c:v>
                </c:pt>
                <c:pt idx="44">
                  <c:v>0.74786569182610163</c:v>
                </c:pt>
                <c:pt idx="45">
                  <c:v>2.8567926886803203</c:v>
                </c:pt>
                <c:pt idx="46">
                  <c:v>3.2950005620265692</c:v>
                </c:pt>
                <c:pt idx="47">
                  <c:v>3.6840084702196756</c:v>
                </c:pt>
                <c:pt idx="48">
                  <c:v>3.3776993285475712</c:v>
                </c:pt>
                <c:pt idx="49">
                  <c:v>2.8912388369832325</c:v>
                </c:pt>
                <c:pt idx="50">
                  <c:v>3.4424224089103501</c:v>
                </c:pt>
                <c:pt idx="51">
                  <c:v>3.3628255141196006</c:v>
                </c:pt>
                <c:pt idx="52">
                  <c:v>2.7336341103931532</c:v>
                </c:pt>
                <c:pt idx="53">
                  <c:v>3.8657100762821828</c:v>
                </c:pt>
                <c:pt idx="54">
                  <c:v>4.4412572454577095</c:v>
                </c:pt>
                <c:pt idx="55">
                  <c:v>2.5640051186047379</c:v>
                </c:pt>
                <c:pt idx="56">
                  <c:v>2.8528845852967684</c:v>
                </c:pt>
                <c:pt idx="57">
                  <c:v>0</c:v>
                </c:pt>
                <c:pt idx="58">
                  <c:v>1.3258752111766752</c:v>
                </c:pt>
                <c:pt idx="59">
                  <c:v>4.087639770805283</c:v>
                </c:pt>
                <c:pt idx="60">
                  <c:v>2.4308345022113667</c:v>
                </c:pt>
                <c:pt idx="61">
                  <c:v>0.45519093745491701</c:v>
                </c:pt>
                <c:pt idx="62">
                  <c:v>2.7925992578624435</c:v>
                </c:pt>
                <c:pt idx="63">
                  <c:v>0.51990770580974832</c:v>
                </c:pt>
                <c:pt idx="64">
                  <c:v>3.5624587620960022</c:v>
                </c:pt>
                <c:pt idx="65">
                  <c:v>3.0382324954065978</c:v>
                </c:pt>
                <c:pt idx="66">
                  <c:v>2.4578587572035087</c:v>
                </c:pt>
                <c:pt idx="67">
                  <c:v>1.7462696897831265</c:v>
                </c:pt>
                <c:pt idx="68">
                  <c:v>3.2860123797436365</c:v>
                </c:pt>
                <c:pt idx="69">
                  <c:v>3.7361969989068737</c:v>
                </c:pt>
                <c:pt idx="70">
                  <c:v>2.4842166482939749</c:v>
                </c:pt>
                <c:pt idx="71">
                  <c:v>0.46818292030096464</c:v>
                </c:pt>
                <c:pt idx="72">
                  <c:v>3.8009022626297368</c:v>
                </c:pt>
                <c:pt idx="73">
                  <c:v>0.87549614951375376</c:v>
                </c:pt>
                <c:pt idx="74">
                  <c:v>3.8064959154090494</c:v>
                </c:pt>
                <c:pt idx="75">
                  <c:v>3.1601749669525918</c:v>
                </c:pt>
                <c:pt idx="76">
                  <c:v>2.8230670739796699</c:v>
                </c:pt>
                <c:pt idx="77">
                  <c:v>1.3238381053186965</c:v>
                </c:pt>
                <c:pt idx="78">
                  <c:v>3.2860504753342812</c:v>
                </c:pt>
                <c:pt idx="79">
                  <c:v>1.7956838726340039</c:v>
                </c:pt>
                <c:pt idx="80">
                  <c:v>3.2952986607137866</c:v>
                </c:pt>
                <c:pt idx="81">
                  <c:v>3.4201068621378892</c:v>
                </c:pt>
                <c:pt idx="82">
                  <c:v>2.8783000020675042</c:v>
                </c:pt>
                <c:pt idx="83">
                  <c:v>0.59998244801245937</c:v>
                </c:pt>
                <c:pt idx="84">
                  <c:v>2.4445908785898323</c:v>
                </c:pt>
                <c:pt idx="85">
                  <c:v>3.184058016198049</c:v>
                </c:pt>
                <c:pt idx="86">
                  <c:v>3.2274405245544244</c:v>
                </c:pt>
                <c:pt idx="87">
                  <c:v>3.0149812241610494</c:v>
                </c:pt>
                <c:pt idx="88">
                  <c:v>3.2856823281362662</c:v>
                </c:pt>
                <c:pt idx="89">
                  <c:v>1.4509300649440933</c:v>
                </c:pt>
                <c:pt idx="90">
                  <c:v>2.8166248478710174</c:v>
                </c:pt>
                <c:pt idx="91">
                  <c:v>3.7793028161860414</c:v>
                </c:pt>
                <c:pt idx="92">
                  <c:v>1.1334557864729051</c:v>
                </c:pt>
                <c:pt idx="93">
                  <c:v>2.2250504812524841</c:v>
                </c:pt>
                <c:pt idx="94">
                  <c:v>2.056756750588987</c:v>
                </c:pt>
                <c:pt idx="95">
                  <c:v>3.0642997222825059</c:v>
                </c:pt>
                <c:pt idx="96">
                  <c:v>3.658434637293102</c:v>
                </c:pt>
                <c:pt idx="97">
                  <c:v>2.7815652251706129</c:v>
                </c:pt>
                <c:pt idx="98">
                  <c:v>2.6362839465308849</c:v>
                </c:pt>
                <c:pt idx="99">
                  <c:v>3.1260023831228829</c:v>
                </c:pt>
                <c:pt idx="100">
                  <c:v>2.3937529895729361</c:v>
                </c:pt>
                <c:pt idx="101">
                  <c:v>3.2815940690266481</c:v>
                </c:pt>
                <c:pt idx="102">
                  <c:v>4.3011162184278247</c:v>
                </c:pt>
                <c:pt idx="103">
                  <c:v>3.8429590046610032</c:v>
                </c:pt>
                <c:pt idx="104">
                  <c:v>2.4023052197307102</c:v>
                </c:pt>
                <c:pt idx="105">
                  <c:v>0.57097046769936688</c:v>
                </c:pt>
                <c:pt idx="106">
                  <c:v>5.0587034150028378</c:v>
                </c:pt>
                <c:pt idx="107">
                  <c:v>3.1792705165837543</c:v>
                </c:pt>
                <c:pt idx="108">
                  <c:v>3.0516810705673958</c:v>
                </c:pt>
                <c:pt idx="109">
                  <c:v>2.9114070042592299</c:v>
                </c:pt>
                <c:pt idx="110">
                  <c:v>3.2430153435326954</c:v>
                </c:pt>
                <c:pt idx="111">
                  <c:v>2.278083297560018</c:v>
                </c:pt>
                <c:pt idx="112">
                  <c:v>0.53685469818163334</c:v>
                </c:pt>
                <c:pt idx="113">
                  <c:v>1.1244979349204602</c:v>
                </c:pt>
                <c:pt idx="114">
                  <c:v>2.7421877851471277</c:v>
                </c:pt>
                <c:pt idx="115">
                  <c:v>1.6539043650782432</c:v>
                </c:pt>
                <c:pt idx="116">
                  <c:v>0.61375213103424187</c:v>
                </c:pt>
                <c:pt idx="117">
                  <c:v>3.3259015227513946</c:v>
                </c:pt>
                <c:pt idx="118">
                  <c:v>1.6374455488957551</c:v>
                </c:pt>
                <c:pt idx="119">
                  <c:v>3.3533908722621217</c:v>
                </c:pt>
                <c:pt idx="120">
                  <c:v>3.4381374881600544</c:v>
                </c:pt>
                <c:pt idx="121">
                  <c:v>3.3676713477217501</c:v>
                </c:pt>
                <c:pt idx="122">
                  <c:v>3.4108906799556973</c:v>
                </c:pt>
                <c:pt idx="123">
                  <c:v>2.8803441118964574</c:v>
                </c:pt>
                <c:pt idx="124">
                  <c:v>3.2560147900721943</c:v>
                </c:pt>
                <c:pt idx="125">
                  <c:v>0.26734710987434002</c:v>
                </c:pt>
                <c:pt idx="126">
                  <c:v>3.7268264800200832</c:v>
                </c:pt>
                <c:pt idx="127">
                  <c:v>3.043520348562462</c:v>
                </c:pt>
                <c:pt idx="128">
                  <c:v>1.5686399786469816</c:v>
                </c:pt>
                <c:pt idx="129">
                  <c:v>1.790597109606596</c:v>
                </c:pt>
                <c:pt idx="130">
                  <c:v>2.9442395482959944</c:v>
                </c:pt>
                <c:pt idx="131">
                  <c:v>1.9009867685949908</c:v>
                </c:pt>
                <c:pt idx="132">
                  <c:v>1.8302070736779017</c:v>
                </c:pt>
                <c:pt idx="133">
                  <c:v>3.1014941654650965</c:v>
                </c:pt>
                <c:pt idx="134">
                  <c:v>3.1119748888161429</c:v>
                </c:pt>
                <c:pt idx="135">
                  <c:v>3.6212377026139748</c:v>
                </c:pt>
                <c:pt idx="136">
                  <c:v>2.3568806493228736</c:v>
                </c:pt>
                <c:pt idx="137">
                  <c:v>1.0150131705892298</c:v>
                </c:pt>
                <c:pt idx="138">
                  <c:v>1.6035890806606152</c:v>
                </c:pt>
                <c:pt idx="139">
                  <c:v>3.0746906861119583</c:v>
                </c:pt>
                <c:pt idx="140">
                  <c:v>3.8303029099657819</c:v>
                </c:pt>
                <c:pt idx="141">
                  <c:v>3.7205607328656107</c:v>
                </c:pt>
                <c:pt idx="142">
                  <c:v>2.4532894972538295</c:v>
                </c:pt>
                <c:pt idx="143">
                  <c:v>3.113070073520118</c:v>
                </c:pt>
                <c:pt idx="144">
                  <c:v>2.2931796479381767</c:v>
                </c:pt>
                <c:pt idx="145">
                  <c:v>0.89278446884797136</c:v>
                </c:pt>
                <c:pt idx="146">
                  <c:v>0.80206588294507053</c:v>
                </c:pt>
                <c:pt idx="147">
                  <c:v>2.9861249884429437</c:v>
                </c:pt>
                <c:pt idx="148">
                  <c:v>2.655814591978634</c:v>
                </c:pt>
                <c:pt idx="149">
                  <c:v>2.6434008663508353</c:v>
                </c:pt>
                <c:pt idx="150">
                  <c:v>3.2732941883032942</c:v>
                </c:pt>
                <c:pt idx="151">
                  <c:v>1.9161320095529266</c:v>
                </c:pt>
                <c:pt idx="152">
                  <c:v>2.7289026539192771</c:v>
                </c:pt>
                <c:pt idx="153">
                  <c:v>0.7872864629713332</c:v>
                </c:pt>
                <c:pt idx="154">
                  <c:v>2.307058121197223</c:v>
                </c:pt>
                <c:pt idx="155">
                  <c:v>2.248832363892777</c:v>
                </c:pt>
                <c:pt idx="156">
                  <c:v>2.4890350397202972</c:v>
                </c:pt>
                <c:pt idx="157">
                  <c:v>2.4581033310269333</c:v>
                </c:pt>
                <c:pt idx="158">
                  <c:v>2.7384241010844854</c:v>
                </c:pt>
                <c:pt idx="159">
                  <c:v>2.3581498220217552</c:v>
                </c:pt>
                <c:pt idx="160">
                  <c:v>3.2707747850084736</c:v>
                </c:pt>
                <c:pt idx="161">
                  <c:v>3.0747330612654884</c:v>
                </c:pt>
                <c:pt idx="162">
                  <c:v>1.1026616893937009</c:v>
                </c:pt>
                <c:pt idx="163">
                  <c:v>2.3119670254601283</c:v>
                </c:pt>
                <c:pt idx="164">
                  <c:v>2.6834332473724452</c:v>
                </c:pt>
                <c:pt idx="165">
                  <c:v>3.4174572407401631</c:v>
                </c:pt>
                <c:pt idx="166">
                  <c:v>2.9198349743477241</c:v>
                </c:pt>
                <c:pt idx="167">
                  <c:v>1.8766888245483273</c:v>
                </c:pt>
                <c:pt idx="168">
                  <c:v>3.3532857151352338</c:v>
                </c:pt>
                <c:pt idx="169">
                  <c:v>0.49174386192536651</c:v>
                </c:pt>
                <c:pt idx="170">
                  <c:v>3.2116832620699527</c:v>
                </c:pt>
                <c:pt idx="171">
                  <c:v>1.4351074318896566</c:v>
                </c:pt>
                <c:pt idx="172">
                  <c:v>3.3058293301042716</c:v>
                </c:pt>
                <c:pt idx="173">
                  <c:v>3.2181504708179141</c:v>
                </c:pt>
                <c:pt idx="174">
                  <c:v>2.6913572386863094</c:v>
                </c:pt>
                <c:pt idx="175">
                  <c:v>2.8034402485845207</c:v>
                </c:pt>
                <c:pt idx="176">
                  <c:v>3.350313097297235</c:v>
                </c:pt>
                <c:pt idx="177">
                  <c:v>0.37686717781228435</c:v>
                </c:pt>
                <c:pt idx="178">
                  <c:v>3.765722290860809</c:v>
                </c:pt>
                <c:pt idx="179">
                  <c:v>3.548077455028956</c:v>
                </c:pt>
                <c:pt idx="180">
                  <c:v>3.5570984202229794</c:v>
                </c:pt>
                <c:pt idx="181">
                  <c:v>2.1484730974180932</c:v>
                </c:pt>
                <c:pt idx="182">
                  <c:v>4.5549662140130662</c:v>
                </c:pt>
                <c:pt idx="183">
                  <c:v>0</c:v>
                </c:pt>
                <c:pt idx="184">
                  <c:v>1.7184119480066107</c:v>
                </c:pt>
                <c:pt idx="185">
                  <c:v>1.7379466945307962</c:v>
                </c:pt>
                <c:pt idx="186">
                  <c:v>3.5217918373762966</c:v>
                </c:pt>
                <c:pt idx="187">
                  <c:v>1.6673021349007033</c:v>
                </c:pt>
                <c:pt idx="188">
                  <c:v>2.9650305171609137</c:v>
                </c:pt>
                <c:pt idx="189">
                  <c:v>2.1947220938251197</c:v>
                </c:pt>
                <c:pt idx="190">
                  <c:v>3.2886297760769505</c:v>
                </c:pt>
                <c:pt idx="191">
                  <c:v>2.3162736542361153</c:v>
                </c:pt>
                <c:pt idx="192">
                  <c:v>3.1355381055367531</c:v>
                </c:pt>
                <c:pt idx="193">
                  <c:v>1.2160921091869596</c:v>
                </c:pt>
                <c:pt idx="194">
                  <c:v>2.8946294020196994</c:v>
                </c:pt>
                <c:pt idx="195">
                  <c:v>0.83760780068364993</c:v>
                </c:pt>
                <c:pt idx="196">
                  <c:v>3.0090876632489949</c:v>
                </c:pt>
                <c:pt idx="197">
                  <c:v>3.8159067751328091</c:v>
                </c:pt>
                <c:pt idx="198">
                  <c:v>2.7050777607430976</c:v>
                </c:pt>
                <c:pt idx="199">
                  <c:v>2.1456507236182305</c:v>
                </c:pt>
                <c:pt idx="200">
                  <c:v>2.3450546633406746</c:v>
                </c:pt>
                <c:pt idx="201">
                  <c:v>3.6203711172867923</c:v>
                </c:pt>
                <c:pt idx="202">
                  <c:v>3.9293661427263689</c:v>
                </c:pt>
                <c:pt idx="203">
                  <c:v>4.1742027407758728</c:v>
                </c:pt>
                <c:pt idx="204">
                  <c:v>0.15739514689458675</c:v>
                </c:pt>
                <c:pt idx="205">
                  <c:v>1.8347736114627848</c:v>
                </c:pt>
                <c:pt idx="206">
                  <c:v>2.9778183051710401</c:v>
                </c:pt>
                <c:pt idx="207">
                  <c:v>2.5624607981060823</c:v>
                </c:pt>
                <c:pt idx="208">
                  <c:v>2.0307536096222614</c:v>
                </c:pt>
                <c:pt idx="209">
                  <c:v>3.1888709738831049</c:v>
                </c:pt>
                <c:pt idx="210">
                  <c:v>2.3637907287514746</c:v>
                </c:pt>
                <c:pt idx="211">
                  <c:v>0.41728181869022468</c:v>
                </c:pt>
                <c:pt idx="212">
                  <c:v>3.3612976955796525</c:v>
                </c:pt>
                <c:pt idx="213">
                  <c:v>0.72382043465378665</c:v>
                </c:pt>
                <c:pt idx="214">
                  <c:v>1.1429326763358347</c:v>
                </c:pt>
                <c:pt idx="215">
                  <c:v>4.150268466899484</c:v>
                </c:pt>
                <c:pt idx="216">
                  <c:v>2.4326067727594798</c:v>
                </c:pt>
                <c:pt idx="217">
                  <c:v>3.0332146590193303</c:v>
                </c:pt>
                <c:pt idx="218">
                  <c:v>0.30257646025876667</c:v>
                </c:pt>
                <c:pt idx="219">
                  <c:v>3.0389551296435751</c:v>
                </c:pt>
                <c:pt idx="220">
                  <c:v>0.19356735988520501</c:v>
                </c:pt>
                <c:pt idx="221">
                  <c:v>2.4526144626204736</c:v>
                </c:pt>
                <c:pt idx="222">
                  <c:v>3.5658318503793982</c:v>
                </c:pt>
                <c:pt idx="223">
                  <c:v>3.1317150447535371</c:v>
                </c:pt>
                <c:pt idx="224">
                  <c:v>0.38645776285544997</c:v>
                </c:pt>
                <c:pt idx="225">
                  <c:v>3.0589918260416717</c:v>
                </c:pt>
                <c:pt idx="226">
                  <c:v>2.4513142023660577</c:v>
                </c:pt>
                <c:pt idx="227">
                  <c:v>3.0832666234711836</c:v>
                </c:pt>
                <c:pt idx="228">
                  <c:v>3.7872903369602717</c:v>
                </c:pt>
                <c:pt idx="229">
                  <c:v>2.8904809011254948</c:v>
                </c:pt>
                <c:pt idx="230">
                  <c:v>0.61264574048811993</c:v>
                </c:pt>
                <c:pt idx="231">
                  <c:v>2.8722615650736985</c:v>
                </c:pt>
                <c:pt idx="232">
                  <c:v>3.0085508507075911</c:v>
                </c:pt>
                <c:pt idx="233">
                  <c:v>2.3486989147023549</c:v>
                </c:pt>
                <c:pt idx="234">
                  <c:v>8.3586571695787829E-2</c:v>
                </c:pt>
                <c:pt idx="235">
                  <c:v>1.0066751493465997</c:v>
                </c:pt>
                <c:pt idx="236">
                  <c:v>0.72256000599138248</c:v>
                </c:pt>
                <c:pt idx="237">
                  <c:v>3.3713971773610623</c:v>
                </c:pt>
                <c:pt idx="238">
                  <c:v>0.80752826810294209</c:v>
                </c:pt>
                <c:pt idx="239">
                  <c:v>4.2152479448131404</c:v>
                </c:pt>
                <c:pt idx="240">
                  <c:v>3.0278937053091433</c:v>
                </c:pt>
                <c:pt idx="241">
                  <c:v>0.62372122852766998</c:v>
                </c:pt>
                <c:pt idx="242">
                  <c:v>1.2203533184926609</c:v>
                </c:pt>
                <c:pt idx="243">
                  <c:v>2.9975390312661276</c:v>
                </c:pt>
                <c:pt idx="244">
                  <c:v>3.6011407718851203</c:v>
                </c:pt>
                <c:pt idx="245">
                  <c:v>2.2806339443565369</c:v>
                </c:pt>
                <c:pt idx="246">
                  <c:v>3.3521450449240793</c:v>
                </c:pt>
                <c:pt idx="247">
                  <c:v>0.52874910881790671</c:v>
                </c:pt>
                <c:pt idx="248">
                  <c:v>3.5999514273117454</c:v>
                </c:pt>
                <c:pt idx="249">
                  <c:v>2.8746226440530704</c:v>
                </c:pt>
                <c:pt idx="250">
                  <c:v>3.0449078447688187</c:v>
                </c:pt>
                <c:pt idx="251">
                  <c:v>1.5536125088982669</c:v>
                </c:pt>
                <c:pt idx="252">
                  <c:v>2.8760752516815296</c:v>
                </c:pt>
                <c:pt idx="253">
                  <c:v>2.3531703929730114</c:v>
                </c:pt>
                <c:pt idx="254">
                  <c:v>1.3493562954773182</c:v>
                </c:pt>
                <c:pt idx="255">
                  <c:v>2.5053335771430616</c:v>
                </c:pt>
                <c:pt idx="256">
                  <c:v>2.5051887910408195</c:v>
                </c:pt>
                <c:pt idx="257">
                  <c:v>2.5033909449722551</c:v>
                </c:pt>
                <c:pt idx="258">
                  <c:v>1.1766092659605383</c:v>
                </c:pt>
                <c:pt idx="259">
                  <c:v>2.1439164505042312</c:v>
                </c:pt>
                <c:pt idx="260">
                  <c:v>2.6650319640511708</c:v>
                </c:pt>
                <c:pt idx="261">
                  <c:v>2.4637769697770331</c:v>
                </c:pt>
                <c:pt idx="262">
                  <c:v>2.7044660329080714</c:v>
                </c:pt>
                <c:pt idx="263">
                  <c:v>2.8181495209278609</c:v>
                </c:pt>
                <c:pt idx="264">
                  <c:v>1.3653578810885934</c:v>
                </c:pt>
                <c:pt idx="265">
                  <c:v>4.0152094173409028</c:v>
                </c:pt>
                <c:pt idx="266">
                  <c:v>3.3636324353415112</c:v>
                </c:pt>
                <c:pt idx="267">
                  <c:v>1.2841849883429981</c:v>
                </c:pt>
                <c:pt idx="268">
                  <c:v>2.3818579478779394</c:v>
                </c:pt>
                <c:pt idx="269">
                  <c:v>1.8458026747559486</c:v>
                </c:pt>
                <c:pt idx="270">
                  <c:v>3.9516019875800734</c:v>
                </c:pt>
                <c:pt idx="271">
                  <c:v>2.7011360772371251</c:v>
                </c:pt>
                <c:pt idx="272">
                  <c:v>3.9224515455131121</c:v>
                </c:pt>
                <c:pt idx="273">
                  <c:v>0.86330673196538488</c:v>
                </c:pt>
                <c:pt idx="274">
                  <c:v>2.3856456061447311</c:v>
                </c:pt>
                <c:pt idx="275">
                  <c:v>3.1103868358495066</c:v>
                </c:pt>
                <c:pt idx="276">
                  <c:v>2.2819866260703119</c:v>
                </c:pt>
                <c:pt idx="277">
                  <c:v>2.5760277520516377</c:v>
                </c:pt>
                <c:pt idx="278">
                  <c:v>3.2463550956774299</c:v>
                </c:pt>
                <c:pt idx="279">
                  <c:v>1.9016191758218248</c:v>
                </c:pt>
                <c:pt idx="280">
                  <c:v>3.2246025389040249</c:v>
                </c:pt>
                <c:pt idx="281">
                  <c:v>1.8097606005921671</c:v>
                </c:pt>
                <c:pt idx="282">
                  <c:v>3.2862826513271313</c:v>
                </c:pt>
                <c:pt idx="283">
                  <c:v>2.3779439288288216</c:v>
                </c:pt>
                <c:pt idx="284">
                  <c:v>2.9468084956229883</c:v>
                </c:pt>
                <c:pt idx="285">
                  <c:v>2.7737272171175937</c:v>
                </c:pt>
                <c:pt idx="286">
                  <c:v>3.2615010333731345</c:v>
                </c:pt>
                <c:pt idx="287">
                  <c:v>2.4438010099341096</c:v>
                </c:pt>
                <c:pt idx="288">
                  <c:v>1.9786646818551279</c:v>
                </c:pt>
                <c:pt idx="289">
                  <c:v>1.222229184246312</c:v>
                </c:pt>
                <c:pt idx="290">
                  <c:v>1.9643472720008643</c:v>
                </c:pt>
                <c:pt idx="291">
                  <c:v>3.0756173748187923</c:v>
                </c:pt>
                <c:pt idx="292">
                  <c:v>1.0790593846755516</c:v>
                </c:pt>
                <c:pt idx="293">
                  <c:v>3.2707842008925305</c:v>
                </c:pt>
                <c:pt idx="294">
                  <c:v>1.7425140824168348</c:v>
                </c:pt>
                <c:pt idx="295">
                  <c:v>2.4008182789089285</c:v>
                </c:pt>
                <c:pt idx="296">
                  <c:v>3.6293046533180586</c:v>
                </c:pt>
                <c:pt idx="297">
                  <c:v>2.9570544397861087</c:v>
                </c:pt>
                <c:pt idx="298">
                  <c:v>2.6500821267473018</c:v>
                </c:pt>
                <c:pt idx="299">
                  <c:v>3.2739171865626226</c:v>
                </c:pt>
                <c:pt idx="300">
                  <c:v>3.2269860214886035</c:v>
                </c:pt>
                <c:pt idx="301">
                  <c:v>2.3129395806102475</c:v>
                </c:pt>
                <c:pt idx="302">
                  <c:v>0.23453345269200765</c:v>
                </c:pt>
                <c:pt idx="303">
                  <c:v>2.3769690649205564</c:v>
                </c:pt>
                <c:pt idx="304">
                  <c:v>2.9593542834483473</c:v>
                </c:pt>
                <c:pt idx="305">
                  <c:v>1.1369544947190533</c:v>
                </c:pt>
                <c:pt idx="306">
                  <c:v>3.9804480127115132</c:v>
                </c:pt>
                <c:pt idx="307">
                  <c:v>3.4738944828915339</c:v>
                </c:pt>
                <c:pt idx="308">
                  <c:v>1.9267323716369151</c:v>
                </c:pt>
                <c:pt idx="309">
                  <c:v>4.3532202266898823</c:v>
                </c:pt>
                <c:pt idx="310">
                  <c:v>0.39323914687679667</c:v>
                </c:pt>
                <c:pt idx="311">
                  <c:v>1.9176548822141199</c:v>
                </c:pt>
                <c:pt idx="312">
                  <c:v>3.1040818793956109</c:v>
                </c:pt>
                <c:pt idx="313">
                  <c:v>2.7606368798291192</c:v>
                </c:pt>
                <c:pt idx="314">
                  <c:v>3.2970928790755809</c:v>
                </c:pt>
                <c:pt idx="315">
                  <c:v>2.6064277121599853</c:v>
                </c:pt>
                <c:pt idx="316">
                  <c:v>1.2524519507662666</c:v>
                </c:pt>
                <c:pt idx="317">
                  <c:v>2.9412417759273572</c:v>
                </c:pt>
                <c:pt idx="318">
                  <c:v>1.7627968539828582</c:v>
                </c:pt>
                <c:pt idx="319">
                  <c:v>3.3796124090716142</c:v>
                </c:pt>
                <c:pt idx="320">
                  <c:v>4.1697184461337544</c:v>
                </c:pt>
                <c:pt idx="321">
                  <c:v>3.8283292672479448</c:v>
                </c:pt>
                <c:pt idx="322">
                  <c:v>2.815726184910726</c:v>
                </c:pt>
                <c:pt idx="323">
                  <c:v>3.0120541841590449</c:v>
                </c:pt>
                <c:pt idx="324">
                  <c:v>3.3519302165683711</c:v>
                </c:pt>
                <c:pt idx="325">
                  <c:v>1.0388485032292734</c:v>
                </c:pt>
                <c:pt idx="326">
                  <c:v>0.77830272975122661</c:v>
                </c:pt>
                <c:pt idx="327">
                  <c:v>3.0527577996722286</c:v>
                </c:pt>
                <c:pt idx="328">
                  <c:v>0.87257660908734902</c:v>
                </c:pt>
                <c:pt idx="329">
                  <c:v>2.2516784222035398</c:v>
                </c:pt>
                <c:pt idx="330">
                  <c:v>2.7906125132985036</c:v>
                </c:pt>
                <c:pt idx="331">
                  <c:v>1.8221120871415846</c:v>
                </c:pt>
                <c:pt idx="332">
                  <c:v>1.6831192262984065</c:v>
                </c:pt>
                <c:pt idx="333">
                  <c:v>1.7031599854430928</c:v>
                </c:pt>
                <c:pt idx="334">
                  <c:v>3.7257272340366114</c:v>
                </c:pt>
                <c:pt idx="335">
                  <c:v>2.3917974039796008</c:v>
                </c:pt>
                <c:pt idx="336">
                  <c:v>3.0658601279140014</c:v>
                </c:pt>
                <c:pt idx="337">
                  <c:v>0.53958678114903669</c:v>
                </c:pt>
                <c:pt idx="338">
                  <c:v>3.3190009443703778</c:v>
                </c:pt>
                <c:pt idx="339">
                  <c:v>3.0518418638400235</c:v>
                </c:pt>
                <c:pt idx="340">
                  <c:v>2.0575738946715707</c:v>
                </c:pt>
                <c:pt idx="341">
                  <c:v>2.2342819272216521</c:v>
                </c:pt>
                <c:pt idx="342">
                  <c:v>3.4934524048197511</c:v>
                </c:pt>
                <c:pt idx="343">
                  <c:v>0.60310786322902832</c:v>
                </c:pt>
                <c:pt idx="344">
                  <c:v>1.6201635733735504</c:v>
                </c:pt>
                <c:pt idx="345">
                  <c:v>4.234612527154991</c:v>
                </c:pt>
                <c:pt idx="346">
                  <c:v>2.9855812175831051</c:v>
                </c:pt>
                <c:pt idx="347">
                  <c:v>2.8953590812772934</c:v>
                </c:pt>
                <c:pt idx="348">
                  <c:v>0.71657981331066833</c:v>
                </c:pt>
                <c:pt idx="349">
                  <c:v>2.2116079819961199</c:v>
                </c:pt>
                <c:pt idx="350">
                  <c:v>0.5526610966640183</c:v>
                </c:pt>
                <c:pt idx="351">
                  <c:v>2.7732091122814015</c:v>
                </c:pt>
                <c:pt idx="352">
                  <c:v>2.1225747411778264</c:v>
                </c:pt>
                <c:pt idx="353">
                  <c:v>3.440275809675017</c:v>
                </c:pt>
                <c:pt idx="354">
                  <c:v>3.0104164264986211</c:v>
                </c:pt>
                <c:pt idx="355">
                  <c:v>1.2910036087964065</c:v>
                </c:pt>
                <c:pt idx="356">
                  <c:v>4.0636891337263306</c:v>
                </c:pt>
                <c:pt idx="357">
                  <c:v>3.3180582626388175</c:v>
                </c:pt>
                <c:pt idx="358">
                  <c:v>0.29208749522840999</c:v>
                </c:pt>
                <c:pt idx="359">
                  <c:v>2.3538139977801493</c:v>
                </c:pt>
                <c:pt idx="360">
                  <c:v>0.76956520459430244</c:v>
                </c:pt>
                <c:pt idx="361">
                  <c:v>0.83753050669546469</c:v>
                </c:pt>
                <c:pt idx="362">
                  <c:v>2.5582673652552854</c:v>
                </c:pt>
                <c:pt idx="363">
                  <c:v>3.1648292156840601</c:v>
                </c:pt>
                <c:pt idx="364">
                  <c:v>3.3626128675597702</c:v>
                </c:pt>
                <c:pt idx="365">
                  <c:v>2.076031696864217</c:v>
                </c:pt>
                <c:pt idx="366">
                  <c:v>1.570174071245545</c:v>
                </c:pt>
                <c:pt idx="367">
                  <c:v>2.1439089018703523</c:v>
                </c:pt>
                <c:pt idx="368">
                  <c:v>2.4895197253595742</c:v>
                </c:pt>
                <c:pt idx="369">
                  <c:v>2.518563796556434</c:v>
                </c:pt>
                <c:pt idx="370">
                  <c:v>2.3176517115175463</c:v>
                </c:pt>
                <c:pt idx="371">
                  <c:v>3.3104752779388655</c:v>
                </c:pt>
                <c:pt idx="372">
                  <c:v>3.9690158329423397</c:v>
                </c:pt>
                <c:pt idx="373">
                  <c:v>3.8904952451445305</c:v>
                </c:pt>
                <c:pt idx="374">
                  <c:v>3.5122119844320441</c:v>
                </c:pt>
                <c:pt idx="375">
                  <c:v>2.830642965724099</c:v>
                </c:pt>
                <c:pt idx="376">
                  <c:v>1.081800501764127</c:v>
                </c:pt>
                <c:pt idx="377">
                  <c:v>3.912154152643271</c:v>
                </c:pt>
                <c:pt idx="378">
                  <c:v>1.494426256274882</c:v>
                </c:pt>
                <c:pt idx="379">
                  <c:v>0.66862375731069656</c:v>
                </c:pt>
                <c:pt idx="380">
                  <c:v>2.6979189931984937</c:v>
                </c:pt>
                <c:pt idx="381">
                  <c:v>3.5121600344840207</c:v>
                </c:pt>
                <c:pt idx="382">
                  <c:v>3.2473164702991766</c:v>
                </c:pt>
                <c:pt idx="383">
                  <c:v>3.2060161205096573</c:v>
                </c:pt>
                <c:pt idx="384">
                  <c:v>2.3547770255446885</c:v>
                </c:pt>
                <c:pt idx="385">
                  <c:v>0</c:v>
                </c:pt>
                <c:pt idx="386">
                  <c:v>3.5574840748824617</c:v>
                </c:pt>
                <c:pt idx="387">
                  <c:v>2.8551307190712101</c:v>
                </c:pt>
                <c:pt idx="388">
                  <c:v>3.605289724088065</c:v>
                </c:pt>
                <c:pt idx="389">
                  <c:v>2.1659526097037438</c:v>
                </c:pt>
                <c:pt idx="390">
                  <c:v>4.0788145850426449</c:v>
                </c:pt>
                <c:pt idx="391">
                  <c:v>0.41579359296828883</c:v>
                </c:pt>
                <c:pt idx="392">
                  <c:v>2.2173516262637678</c:v>
                </c:pt>
                <c:pt idx="393">
                  <c:v>3.3749461324586125</c:v>
                </c:pt>
                <c:pt idx="394">
                  <c:v>1.3013147713611499</c:v>
                </c:pt>
                <c:pt idx="395">
                  <c:v>0.74807563464836668</c:v>
                </c:pt>
                <c:pt idx="396">
                  <c:v>2.0061685586371691</c:v>
                </c:pt>
                <c:pt idx="397">
                  <c:v>3.1635197274340769</c:v>
                </c:pt>
                <c:pt idx="398">
                  <c:v>3.6686595295653923</c:v>
                </c:pt>
                <c:pt idx="399">
                  <c:v>2.8495429350622747</c:v>
                </c:pt>
                <c:pt idx="400">
                  <c:v>1.5379365881418341</c:v>
                </c:pt>
                <c:pt idx="401">
                  <c:v>3.5127777372071658</c:v>
                </c:pt>
                <c:pt idx="402">
                  <c:v>1.794919961681843</c:v>
                </c:pt>
                <c:pt idx="403">
                  <c:v>2.4684641907659914</c:v>
                </c:pt>
                <c:pt idx="404">
                  <c:v>2.8713606935872469</c:v>
                </c:pt>
                <c:pt idx="405">
                  <c:v>3.0105799827298529</c:v>
                </c:pt>
                <c:pt idx="406">
                  <c:v>2.622068814797585</c:v>
                </c:pt>
                <c:pt idx="407">
                  <c:v>3.2598372361993033</c:v>
                </c:pt>
                <c:pt idx="408">
                  <c:v>3.6366164832253651</c:v>
                </c:pt>
                <c:pt idx="409">
                  <c:v>2.8616276986246709</c:v>
                </c:pt>
                <c:pt idx="410">
                  <c:v>0.97608541219218503</c:v>
                </c:pt>
                <c:pt idx="411">
                  <c:v>1.6736818811664851</c:v>
                </c:pt>
                <c:pt idx="412">
                  <c:v>2.9389748334077717</c:v>
                </c:pt>
                <c:pt idx="413">
                  <c:v>3.2595160566022123</c:v>
                </c:pt>
                <c:pt idx="414">
                  <c:v>2.7923186826989235</c:v>
                </c:pt>
                <c:pt idx="415">
                  <c:v>3.9191077746348282</c:v>
                </c:pt>
                <c:pt idx="416">
                  <c:v>2.400425470557813</c:v>
                </c:pt>
                <c:pt idx="417">
                  <c:v>2.9476577532330883</c:v>
                </c:pt>
                <c:pt idx="418">
                  <c:v>1.414322101451823</c:v>
                </c:pt>
                <c:pt idx="419">
                  <c:v>2.6527609313129532</c:v>
                </c:pt>
                <c:pt idx="420">
                  <c:v>2.5330075775612229</c:v>
                </c:pt>
                <c:pt idx="421">
                  <c:v>2.2121526905567599</c:v>
                </c:pt>
                <c:pt idx="422">
                  <c:v>2.281071475336395</c:v>
                </c:pt>
                <c:pt idx="423">
                  <c:v>2.7974789824897837</c:v>
                </c:pt>
                <c:pt idx="424">
                  <c:v>0.48184753596966834</c:v>
                </c:pt>
                <c:pt idx="425">
                  <c:v>4.0531954852939798</c:v>
                </c:pt>
                <c:pt idx="426">
                  <c:v>1.8971246913084416</c:v>
                </c:pt>
                <c:pt idx="427">
                  <c:v>2.6001375811553529</c:v>
                </c:pt>
                <c:pt idx="428">
                  <c:v>3.6456380628653999</c:v>
                </c:pt>
                <c:pt idx="429">
                  <c:v>3.3789830573969168</c:v>
                </c:pt>
                <c:pt idx="430">
                  <c:v>2.6742200716717335</c:v>
                </c:pt>
                <c:pt idx="431">
                  <c:v>2.8955477785473005</c:v>
                </c:pt>
                <c:pt idx="432">
                  <c:v>1.7066444072473976</c:v>
                </c:pt>
                <c:pt idx="433">
                  <c:v>1.3059030650710868</c:v>
                </c:pt>
                <c:pt idx="434">
                  <c:v>0.5873223258065583</c:v>
                </c:pt>
                <c:pt idx="435">
                  <c:v>2.9015053266567463</c:v>
                </c:pt>
                <c:pt idx="436">
                  <c:v>3.0976698205932043</c:v>
                </c:pt>
                <c:pt idx="437">
                  <c:v>1.986310117294926</c:v>
                </c:pt>
                <c:pt idx="438">
                  <c:v>1.5703454342247303</c:v>
                </c:pt>
                <c:pt idx="439">
                  <c:v>1.16881514044338</c:v>
                </c:pt>
                <c:pt idx="440">
                  <c:v>2.5419210844913049</c:v>
                </c:pt>
                <c:pt idx="441">
                  <c:v>0.12996389400312566</c:v>
                </c:pt>
                <c:pt idx="442">
                  <c:v>1.478942765247995</c:v>
                </c:pt>
                <c:pt idx="443">
                  <c:v>2.3569580824001641</c:v>
                </c:pt>
                <c:pt idx="444">
                  <c:v>2.8510097594336496</c:v>
                </c:pt>
                <c:pt idx="445">
                  <c:v>3.8043500344312675</c:v>
                </c:pt>
                <c:pt idx="446">
                  <c:v>2.8540608104185101</c:v>
                </c:pt>
                <c:pt idx="447">
                  <c:v>2.2028584360637247</c:v>
                </c:pt>
                <c:pt idx="448">
                  <c:v>0.21207747097460836</c:v>
                </c:pt>
                <c:pt idx="449">
                  <c:v>2.7959663729312161</c:v>
                </c:pt>
                <c:pt idx="450">
                  <c:v>1.7773275014517411</c:v>
                </c:pt>
                <c:pt idx="451">
                  <c:v>0.70984076752696001</c:v>
                </c:pt>
                <c:pt idx="452">
                  <c:v>2.7964221526956199</c:v>
                </c:pt>
                <c:pt idx="453">
                  <c:v>3.2923617189949419</c:v>
                </c:pt>
                <c:pt idx="454">
                  <c:v>2.925318974290223</c:v>
                </c:pt>
                <c:pt idx="455">
                  <c:v>3.4400880946992474</c:v>
                </c:pt>
                <c:pt idx="456">
                  <c:v>2.8546850094460114</c:v>
                </c:pt>
                <c:pt idx="457">
                  <c:v>2.1656607011550606</c:v>
                </c:pt>
                <c:pt idx="458">
                  <c:v>2.6555769623306471</c:v>
                </c:pt>
                <c:pt idx="459">
                  <c:v>3.6167944786797919</c:v>
                </c:pt>
                <c:pt idx="460">
                  <c:v>0.11201770694322516</c:v>
                </c:pt>
                <c:pt idx="461">
                  <c:v>0.42675298320219995</c:v>
                </c:pt>
                <c:pt idx="462">
                  <c:v>2.3123196282427183</c:v>
                </c:pt>
                <c:pt idx="463">
                  <c:v>0.75245940774154152</c:v>
                </c:pt>
                <c:pt idx="464">
                  <c:v>2.2974722111672681</c:v>
                </c:pt>
                <c:pt idx="465">
                  <c:v>2.5629422034897895</c:v>
                </c:pt>
                <c:pt idx="466">
                  <c:v>2.939690346643673</c:v>
                </c:pt>
                <c:pt idx="467">
                  <c:v>2.1384801144717449</c:v>
                </c:pt>
                <c:pt idx="468">
                  <c:v>2.6130484752211505</c:v>
                </c:pt>
                <c:pt idx="469">
                  <c:v>2.0852143560803649</c:v>
                </c:pt>
                <c:pt idx="470">
                  <c:v>3.2460972892749531</c:v>
                </c:pt>
                <c:pt idx="471">
                  <c:v>0.77689913082816331</c:v>
                </c:pt>
                <c:pt idx="472">
                  <c:v>3.9333002550311136</c:v>
                </c:pt>
                <c:pt idx="473">
                  <c:v>1.2808876402059326</c:v>
                </c:pt>
                <c:pt idx="474">
                  <c:v>2.109171695777643</c:v>
                </c:pt>
                <c:pt idx="475">
                  <c:v>0.81901829456233666</c:v>
                </c:pt>
                <c:pt idx="476">
                  <c:v>2.9042599835803702</c:v>
                </c:pt>
                <c:pt idx="477">
                  <c:v>3.4200996316803223</c:v>
                </c:pt>
                <c:pt idx="478">
                  <c:v>0.86604583403745927</c:v>
                </c:pt>
                <c:pt idx="479">
                  <c:v>4.5098403671392253</c:v>
                </c:pt>
                <c:pt idx="480">
                  <c:v>3.6940005813060548</c:v>
                </c:pt>
                <c:pt idx="481">
                  <c:v>3.7474739084319109</c:v>
                </c:pt>
                <c:pt idx="482">
                  <c:v>2.4393048885862236</c:v>
                </c:pt>
                <c:pt idx="483">
                  <c:v>2.2054923519865</c:v>
                </c:pt>
                <c:pt idx="484">
                  <c:v>1.7345095903956322</c:v>
                </c:pt>
                <c:pt idx="485">
                  <c:v>0.4255298649422033</c:v>
                </c:pt>
                <c:pt idx="486">
                  <c:v>2.36140679181349</c:v>
                </c:pt>
                <c:pt idx="487">
                  <c:v>1.8350331269982469</c:v>
                </c:pt>
                <c:pt idx="488">
                  <c:v>3.3783693210196257</c:v>
                </c:pt>
                <c:pt idx="489">
                  <c:v>3.0203978315215281</c:v>
                </c:pt>
                <c:pt idx="490">
                  <c:v>3.6781130911056885</c:v>
                </c:pt>
                <c:pt idx="491">
                  <c:v>2.8293699590430061</c:v>
                </c:pt>
                <c:pt idx="492">
                  <c:v>2.0428979631000677</c:v>
                </c:pt>
                <c:pt idx="493">
                  <c:v>3.1938344445328721</c:v>
                </c:pt>
                <c:pt idx="494">
                  <c:v>0.84836695365298664</c:v>
                </c:pt>
                <c:pt idx="495">
                  <c:v>3.3258640519456009</c:v>
                </c:pt>
                <c:pt idx="496">
                  <c:v>3.0029164591709421</c:v>
                </c:pt>
                <c:pt idx="497">
                  <c:v>4.0127578247903042</c:v>
                </c:pt>
                <c:pt idx="498">
                  <c:v>2.9987328011598486</c:v>
                </c:pt>
                <c:pt idx="499">
                  <c:v>3.5477875349598271</c:v>
                </c:pt>
                <c:pt idx="500">
                  <c:v>3.8601713773847313</c:v>
                </c:pt>
                <c:pt idx="501">
                  <c:v>2.1931396270331613</c:v>
                </c:pt>
                <c:pt idx="502">
                  <c:v>1.6787277036736166</c:v>
                </c:pt>
                <c:pt idx="503">
                  <c:v>3.0515528090115378</c:v>
                </c:pt>
                <c:pt idx="504">
                  <c:v>2.1966624066300078</c:v>
                </c:pt>
                <c:pt idx="505">
                  <c:v>2.1054736884987579</c:v>
                </c:pt>
                <c:pt idx="506">
                  <c:v>3.2555388272714527</c:v>
                </c:pt>
                <c:pt idx="507">
                  <c:v>3.1154754885051084</c:v>
                </c:pt>
                <c:pt idx="508">
                  <c:v>3.243685232484832</c:v>
                </c:pt>
                <c:pt idx="509">
                  <c:v>2.9859164272792396</c:v>
                </c:pt>
                <c:pt idx="510">
                  <c:v>0.9842807508677166</c:v>
                </c:pt>
                <c:pt idx="511">
                  <c:v>3.1554131216371561</c:v>
                </c:pt>
                <c:pt idx="512">
                  <c:v>3.0069918208365594</c:v>
                </c:pt>
                <c:pt idx="513">
                  <c:v>0.34442087383910169</c:v>
                </c:pt>
                <c:pt idx="514">
                  <c:v>1.8425427533837884</c:v>
                </c:pt>
                <c:pt idx="515">
                  <c:v>3.0958573622768362</c:v>
                </c:pt>
                <c:pt idx="516">
                  <c:v>1.4094512648107722</c:v>
                </c:pt>
                <c:pt idx="517">
                  <c:v>0.81195676109591097</c:v>
                </c:pt>
                <c:pt idx="518">
                  <c:v>4.0111810468555733</c:v>
                </c:pt>
                <c:pt idx="519">
                  <c:v>3.2125814515762117</c:v>
                </c:pt>
                <c:pt idx="520">
                  <c:v>2.4675992547679022</c:v>
                </c:pt>
                <c:pt idx="521">
                  <c:v>2.6134344154457421</c:v>
                </c:pt>
                <c:pt idx="522">
                  <c:v>2.4193427441167423</c:v>
                </c:pt>
                <c:pt idx="523">
                  <c:v>2.59232067209124</c:v>
                </c:pt>
                <c:pt idx="524">
                  <c:v>1.2288271295774622</c:v>
                </c:pt>
                <c:pt idx="525">
                  <c:v>3.498252632080316</c:v>
                </c:pt>
                <c:pt idx="526">
                  <c:v>2.796035931721812</c:v>
                </c:pt>
                <c:pt idx="527">
                  <c:v>3.2797867093717108</c:v>
                </c:pt>
                <c:pt idx="528">
                  <c:v>2.957593185471262</c:v>
                </c:pt>
                <c:pt idx="529">
                  <c:v>2.6063613904734764</c:v>
                </c:pt>
                <c:pt idx="530">
                  <c:v>4.6205321210148114</c:v>
                </c:pt>
                <c:pt idx="531">
                  <c:v>2.8636859792053175</c:v>
                </c:pt>
                <c:pt idx="532">
                  <c:v>2.5446544493992409</c:v>
                </c:pt>
                <c:pt idx="533">
                  <c:v>3.383003076308325</c:v>
                </c:pt>
                <c:pt idx="534">
                  <c:v>2.7058752894262015</c:v>
                </c:pt>
                <c:pt idx="535">
                  <c:v>2.990604872811327</c:v>
                </c:pt>
                <c:pt idx="536">
                  <c:v>0.46092061641472171</c:v>
                </c:pt>
                <c:pt idx="537">
                  <c:v>2.8227502488046738</c:v>
                </c:pt>
                <c:pt idx="538">
                  <c:v>2.4102904279387425</c:v>
                </c:pt>
                <c:pt idx="539">
                  <c:v>3.7750490339985965</c:v>
                </c:pt>
                <c:pt idx="540">
                  <c:v>3.0198606722031314</c:v>
                </c:pt>
                <c:pt idx="541">
                  <c:v>3.8989363173292397</c:v>
                </c:pt>
                <c:pt idx="542">
                  <c:v>2.6344748716253878</c:v>
                </c:pt>
                <c:pt idx="543">
                  <c:v>2.7733626114072281</c:v>
                </c:pt>
                <c:pt idx="544">
                  <c:v>2.6470744194977107</c:v>
                </c:pt>
                <c:pt idx="545">
                  <c:v>2.0046828562679573</c:v>
                </c:pt>
                <c:pt idx="546">
                  <c:v>3.9370491976772666</c:v>
                </c:pt>
                <c:pt idx="547">
                  <c:v>2.6514708603351385</c:v>
                </c:pt>
                <c:pt idx="548">
                  <c:v>3.6171640745822446</c:v>
                </c:pt>
                <c:pt idx="549">
                  <c:v>2.8642355216290949</c:v>
                </c:pt>
                <c:pt idx="550">
                  <c:v>3.8254870918756185</c:v>
                </c:pt>
                <c:pt idx="551">
                  <c:v>1.0027350234143717</c:v>
                </c:pt>
                <c:pt idx="552">
                  <c:v>1.8289629343107883</c:v>
                </c:pt>
                <c:pt idx="553">
                  <c:v>3.1485535225671502</c:v>
                </c:pt>
                <c:pt idx="554">
                  <c:v>1.4093642352626299</c:v>
                </c:pt>
                <c:pt idx="555">
                  <c:v>0.48179812263034999</c:v>
                </c:pt>
                <c:pt idx="556">
                  <c:v>1.7687193541335466</c:v>
                </c:pt>
                <c:pt idx="557">
                  <c:v>3.4888827838143368</c:v>
                </c:pt>
                <c:pt idx="558">
                  <c:v>2.6881654578534495</c:v>
                </c:pt>
                <c:pt idx="559">
                  <c:v>2.817927739316485</c:v>
                </c:pt>
                <c:pt idx="560">
                  <c:v>2.5345521354406397</c:v>
                </c:pt>
                <c:pt idx="561">
                  <c:v>2.7789574116219895</c:v>
                </c:pt>
                <c:pt idx="562">
                  <c:v>3.4831331565394841</c:v>
                </c:pt>
                <c:pt idx="563">
                  <c:v>1.7984797266600963</c:v>
                </c:pt>
                <c:pt idx="564">
                  <c:v>3.7285063338464473</c:v>
                </c:pt>
                <c:pt idx="565">
                  <c:v>2.7333123553387382</c:v>
                </c:pt>
                <c:pt idx="566">
                  <c:v>3.0057111350699901</c:v>
                </c:pt>
                <c:pt idx="567">
                  <c:v>0</c:v>
                </c:pt>
                <c:pt idx="568">
                  <c:v>0.66332267688783164</c:v>
                </c:pt>
                <c:pt idx="569">
                  <c:v>2.6251573402289261</c:v>
                </c:pt>
                <c:pt idx="570">
                  <c:v>3.3755097943956471</c:v>
                </c:pt>
                <c:pt idx="571">
                  <c:v>3.2977537069499068</c:v>
                </c:pt>
                <c:pt idx="572">
                  <c:v>0.8679684766070116</c:v>
                </c:pt>
                <c:pt idx="573">
                  <c:v>4.7755367711713808</c:v>
                </c:pt>
                <c:pt idx="574">
                  <c:v>3.2325429215073398</c:v>
                </c:pt>
                <c:pt idx="575">
                  <c:v>3.5051332290766766</c:v>
                </c:pt>
                <c:pt idx="576">
                  <c:v>0.9002322409929665</c:v>
                </c:pt>
                <c:pt idx="577">
                  <c:v>2.1517064607500487</c:v>
                </c:pt>
                <c:pt idx="578">
                  <c:v>2.817100184679644</c:v>
                </c:pt>
                <c:pt idx="579">
                  <c:v>1.0409298711027481</c:v>
                </c:pt>
                <c:pt idx="580">
                  <c:v>3.9359993207848696</c:v>
                </c:pt>
                <c:pt idx="581">
                  <c:v>2.7589865736373178</c:v>
                </c:pt>
                <c:pt idx="582">
                  <c:v>3.1176221995855742</c:v>
                </c:pt>
                <c:pt idx="583">
                  <c:v>3.1997726826278625</c:v>
                </c:pt>
                <c:pt idx="584">
                  <c:v>2.1560105841311183</c:v>
                </c:pt>
                <c:pt idx="585">
                  <c:v>1.9978490285873549</c:v>
                </c:pt>
                <c:pt idx="586">
                  <c:v>2.7062184365973425</c:v>
                </c:pt>
                <c:pt idx="587">
                  <c:v>2.9608694288151942</c:v>
                </c:pt>
                <c:pt idx="588">
                  <c:v>1.719975193556049</c:v>
                </c:pt>
                <c:pt idx="589">
                  <c:v>3.8207779130218609</c:v>
                </c:pt>
                <c:pt idx="590">
                  <c:v>1.1994002105876334</c:v>
                </c:pt>
                <c:pt idx="591">
                  <c:v>1.9220680026386947</c:v>
                </c:pt>
                <c:pt idx="592">
                  <c:v>1.2520865942108967</c:v>
                </c:pt>
                <c:pt idx="593">
                  <c:v>0.54448796776048691</c:v>
                </c:pt>
                <c:pt idx="594">
                  <c:v>1.8509647706451908</c:v>
                </c:pt>
                <c:pt idx="595">
                  <c:v>3.4388677199137505</c:v>
                </c:pt>
                <c:pt idx="596">
                  <c:v>1.4334557418046365</c:v>
                </c:pt>
                <c:pt idx="597">
                  <c:v>1.0399168331639275</c:v>
                </c:pt>
                <c:pt idx="598">
                  <c:v>3.1483762355413396</c:v>
                </c:pt>
                <c:pt idx="599">
                  <c:v>2.5886956004637791</c:v>
                </c:pt>
                <c:pt idx="600">
                  <c:v>2.8488541988988394</c:v>
                </c:pt>
                <c:pt idx="601">
                  <c:v>2.9492144607424895</c:v>
                </c:pt>
                <c:pt idx="602">
                  <c:v>3.0554016961685302</c:v>
                </c:pt>
                <c:pt idx="603">
                  <c:v>3.317940128564635</c:v>
                </c:pt>
                <c:pt idx="604">
                  <c:v>3.6046107286355173</c:v>
                </c:pt>
                <c:pt idx="605">
                  <c:v>2.9659404600557742</c:v>
                </c:pt>
                <c:pt idx="606">
                  <c:v>3.25669850536215</c:v>
                </c:pt>
                <c:pt idx="607">
                  <c:v>0.47131387370825767</c:v>
                </c:pt>
                <c:pt idx="608">
                  <c:v>2.7469592154804605</c:v>
                </c:pt>
                <c:pt idx="609">
                  <c:v>1.9048173556556485</c:v>
                </c:pt>
                <c:pt idx="610">
                  <c:v>0.16186916221333933</c:v>
                </c:pt>
                <c:pt idx="611">
                  <c:v>2.8432603946458639</c:v>
                </c:pt>
                <c:pt idx="612">
                  <c:v>2.918132559008106</c:v>
                </c:pt>
                <c:pt idx="613">
                  <c:v>2.8343587693297132</c:v>
                </c:pt>
                <c:pt idx="614">
                  <c:v>2.2722788649670025</c:v>
                </c:pt>
                <c:pt idx="615">
                  <c:v>1.9911039652512883</c:v>
                </c:pt>
                <c:pt idx="616">
                  <c:v>2.9887579383428338</c:v>
                </c:pt>
                <c:pt idx="617">
                  <c:v>1.5592808409613494</c:v>
                </c:pt>
                <c:pt idx="618">
                  <c:v>2.3066183964467868</c:v>
                </c:pt>
                <c:pt idx="619">
                  <c:v>2.8801456032617296</c:v>
                </c:pt>
                <c:pt idx="620">
                  <c:v>2.0147532179054344</c:v>
                </c:pt>
                <c:pt idx="621">
                  <c:v>3.0718971290605182</c:v>
                </c:pt>
                <c:pt idx="622">
                  <c:v>3.0053960756279232</c:v>
                </c:pt>
                <c:pt idx="623">
                  <c:v>3.0375158703190679</c:v>
                </c:pt>
                <c:pt idx="624">
                  <c:v>4.4526252785757503</c:v>
                </c:pt>
                <c:pt idx="625">
                  <c:v>4.0105180482045162</c:v>
                </c:pt>
                <c:pt idx="626">
                  <c:v>3.5568813821953977</c:v>
                </c:pt>
                <c:pt idx="627">
                  <c:v>2.0667206394296849</c:v>
                </c:pt>
                <c:pt idx="628">
                  <c:v>3.483809275279151</c:v>
                </c:pt>
                <c:pt idx="629">
                  <c:v>3.7320821701631046</c:v>
                </c:pt>
                <c:pt idx="630">
                  <c:v>3.1203750193503645</c:v>
                </c:pt>
                <c:pt idx="631">
                  <c:v>2.7030538682376637</c:v>
                </c:pt>
                <c:pt idx="632">
                  <c:v>4.5027741362940459</c:v>
                </c:pt>
                <c:pt idx="633">
                  <c:v>2.9611489641894102</c:v>
                </c:pt>
                <c:pt idx="634">
                  <c:v>2.2266131202546267</c:v>
                </c:pt>
                <c:pt idx="635">
                  <c:v>3.3036905690114957</c:v>
                </c:pt>
                <c:pt idx="636">
                  <c:v>2.5566560285817483</c:v>
                </c:pt>
                <c:pt idx="637">
                  <c:v>3.5212130297712592</c:v>
                </c:pt>
                <c:pt idx="638">
                  <c:v>0.76454401668503003</c:v>
                </c:pt>
                <c:pt idx="639">
                  <c:v>2.4466343942936732</c:v>
                </c:pt>
                <c:pt idx="640">
                  <c:v>3.5479797333048118</c:v>
                </c:pt>
                <c:pt idx="641">
                  <c:v>1.5058648128289758</c:v>
                </c:pt>
                <c:pt idx="642">
                  <c:v>3.5798301382502209</c:v>
                </c:pt>
                <c:pt idx="643">
                  <c:v>2.8196476111933806</c:v>
                </c:pt>
                <c:pt idx="644">
                  <c:v>1.9452193300419498</c:v>
                </c:pt>
                <c:pt idx="645">
                  <c:v>2.8982859928718594</c:v>
                </c:pt>
                <c:pt idx="646">
                  <c:v>2.3250615335089742</c:v>
                </c:pt>
                <c:pt idx="647">
                  <c:v>3.1965387706244086</c:v>
                </c:pt>
                <c:pt idx="648">
                  <c:v>1.8358291772142084</c:v>
                </c:pt>
                <c:pt idx="649">
                  <c:v>2.5291977958133982</c:v>
                </c:pt>
                <c:pt idx="650">
                  <c:v>1.4855182074944213</c:v>
                </c:pt>
                <c:pt idx="651">
                  <c:v>2.1161509276550023</c:v>
                </c:pt>
                <c:pt idx="652">
                  <c:v>1.2949993713009145</c:v>
                </c:pt>
                <c:pt idx="653">
                  <c:v>2.4215969698600674</c:v>
                </c:pt>
                <c:pt idx="654">
                  <c:v>0.356191694713337</c:v>
                </c:pt>
                <c:pt idx="655">
                  <c:v>0.97181585599138165</c:v>
                </c:pt>
                <c:pt idx="656">
                  <c:v>1.3822626218106373</c:v>
                </c:pt>
                <c:pt idx="657">
                  <c:v>4.0699987366163866</c:v>
                </c:pt>
                <c:pt idx="658">
                  <c:v>1.1805503927085259</c:v>
                </c:pt>
                <c:pt idx="659">
                  <c:v>1.5266768222451059</c:v>
                </c:pt>
                <c:pt idx="660">
                  <c:v>0.32914395405200164</c:v>
                </c:pt>
                <c:pt idx="661">
                  <c:v>2.58267686845458</c:v>
                </c:pt>
                <c:pt idx="662">
                  <c:v>2.8394841691294022</c:v>
                </c:pt>
                <c:pt idx="663">
                  <c:v>2.8269038454331983</c:v>
                </c:pt>
                <c:pt idx="664">
                  <c:v>0.92324672523752493</c:v>
                </c:pt>
                <c:pt idx="665">
                  <c:v>3.4362585284709386</c:v>
                </c:pt>
                <c:pt idx="666">
                  <c:v>3.9557246255063134</c:v>
                </c:pt>
                <c:pt idx="667">
                  <c:v>0</c:v>
                </c:pt>
                <c:pt idx="668">
                  <c:v>2.877769910432098</c:v>
                </c:pt>
                <c:pt idx="669">
                  <c:v>2.5031853877475672</c:v>
                </c:pt>
                <c:pt idx="670">
                  <c:v>2.9626165377806615</c:v>
                </c:pt>
                <c:pt idx="671">
                  <c:v>1.7846361335004515</c:v>
                </c:pt>
                <c:pt idx="672">
                  <c:v>0.9617592178969856</c:v>
                </c:pt>
                <c:pt idx="673">
                  <c:v>1.3698740169878969</c:v>
                </c:pt>
                <c:pt idx="674">
                  <c:v>2.9816560072846863</c:v>
                </c:pt>
                <c:pt idx="675">
                  <c:v>2.3249940782554415</c:v>
                </c:pt>
                <c:pt idx="676">
                  <c:v>3.1936691076960049</c:v>
                </c:pt>
                <c:pt idx="677">
                  <c:v>3.5209948813927228</c:v>
                </c:pt>
                <c:pt idx="678">
                  <c:v>2.5792835307520332</c:v>
                </c:pt>
                <c:pt idx="679">
                  <c:v>2.5836018672011769</c:v>
                </c:pt>
                <c:pt idx="680">
                  <c:v>2.7010197109308698</c:v>
                </c:pt>
                <c:pt idx="681">
                  <c:v>3.5207532323947639</c:v>
                </c:pt>
                <c:pt idx="682">
                  <c:v>1.9364193140591766</c:v>
                </c:pt>
                <c:pt idx="683">
                  <c:v>2.2393237404363799</c:v>
                </c:pt>
                <c:pt idx="684">
                  <c:v>1.4063924516759017</c:v>
                </c:pt>
                <c:pt idx="685">
                  <c:v>3.5492876724431404</c:v>
                </c:pt>
                <c:pt idx="686">
                  <c:v>3.2959223496003602</c:v>
                </c:pt>
                <c:pt idx="687">
                  <c:v>2.4908963327552169</c:v>
                </c:pt>
                <c:pt idx="688">
                  <c:v>1.8294841590543049</c:v>
                </c:pt>
                <c:pt idx="689">
                  <c:v>2.8384315850517408</c:v>
                </c:pt>
                <c:pt idx="690">
                  <c:v>4.1291143820747527</c:v>
                </c:pt>
                <c:pt idx="691">
                  <c:v>2.6617449042522039</c:v>
                </c:pt>
                <c:pt idx="692">
                  <c:v>0.14289644669471116</c:v>
                </c:pt>
                <c:pt idx="693">
                  <c:v>4.7319504421532228</c:v>
                </c:pt>
                <c:pt idx="694">
                  <c:v>1.218052558210448</c:v>
                </c:pt>
                <c:pt idx="695">
                  <c:v>1.9191817856550264</c:v>
                </c:pt>
                <c:pt idx="696">
                  <c:v>3.2477348603880216</c:v>
                </c:pt>
                <c:pt idx="697">
                  <c:v>0</c:v>
                </c:pt>
                <c:pt idx="698">
                  <c:v>2.6222726320136265</c:v>
                </c:pt>
                <c:pt idx="699">
                  <c:v>3.6687379604695942</c:v>
                </c:pt>
                <c:pt idx="700">
                  <c:v>3.2263880855638676</c:v>
                </c:pt>
                <c:pt idx="701">
                  <c:v>3.3740939030868593</c:v>
                </c:pt>
                <c:pt idx="702">
                  <c:v>2.6172174877717715</c:v>
                </c:pt>
                <c:pt idx="703">
                  <c:v>3.3816745491677853</c:v>
                </c:pt>
                <c:pt idx="704">
                  <c:v>3.0836575386644394</c:v>
                </c:pt>
                <c:pt idx="705">
                  <c:v>1.7515532278459769</c:v>
                </c:pt>
                <c:pt idx="706">
                  <c:v>2.6818564211958016</c:v>
                </c:pt>
                <c:pt idx="707">
                  <c:v>0.82134879203080491</c:v>
                </c:pt>
                <c:pt idx="708">
                  <c:v>1.040821600205315</c:v>
                </c:pt>
                <c:pt idx="709">
                  <c:v>3.5553171477540122</c:v>
                </c:pt>
                <c:pt idx="710">
                  <c:v>2.6634816144855775</c:v>
                </c:pt>
                <c:pt idx="711">
                  <c:v>3.6800059228030784</c:v>
                </c:pt>
                <c:pt idx="712">
                  <c:v>2.1450888930793579</c:v>
                </c:pt>
                <c:pt idx="713">
                  <c:v>2.8785189605933996</c:v>
                </c:pt>
                <c:pt idx="714">
                  <c:v>2.7751169877652466</c:v>
                </c:pt>
                <c:pt idx="715">
                  <c:v>2.329575875083131</c:v>
                </c:pt>
                <c:pt idx="716">
                  <c:v>1.4897559388416399</c:v>
                </c:pt>
                <c:pt idx="717">
                  <c:v>2.2149720027209994</c:v>
                </c:pt>
                <c:pt idx="718">
                  <c:v>2.3589227971568785</c:v>
                </c:pt>
                <c:pt idx="719">
                  <c:v>1.6362392133233652</c:v>
                </c:pt>
                <c:pt idx="720">
                  <c:v>0.5445117106359233</c:v>
                </c:pt>
                <c:pt idx="721">
                  <c:v>3.9118107321894278</c:v>
                </c:pt>
                <c:pt idx="722">
                  <c:v>2.0956106229874423</c:v>
                </c:pt>
                <c:pt idx="723">
                  <c:v>1.874755114005515</c:v>
                </c:pt>
                <c:pt idx="724">
                  <c:v>2.2759403261049722</c:v>
                </c:pt>
                <c:pt idx="725">
                  <c:v>3.2529521751276</c:v>
                </c:pt>
                <c:pt idx="726">
                  <c:v>0.34113294918776865</c:v>
                </c:pt>
                <c:pt idx="727">
                  <c:v>2.5751627666282011</c:v>
                </c:pt>
                <c:pt idx="728">
                  <c:v>3.4657173411569313</c:v>
                </c:pt>
                <c:pt idx="729">
                  <c:v>3.1257158030495398</c:v>
                </c:pt>
                <c:pt idx="730">
                  <c:v>1.8143061477323768</c:v>
                </c:pt>
                <c:pt idx="731">
                  <c:v>0.89528906804144837</c:v>
                </c:pt>
                <c:pt idx="732">
                  <c:v>4.1338868529509734</c:v>
                </c:pt>
                <c:pt idx="733">
                  <c:v>2.9234153847230715</c:v>
                </c:pt>
                <c:pt idx="734">
                  <c:v>2.4520122012870629</c:v>
                </c:pt>
                <c:pt idx="735">
                  <c:v>2.381419430752254</c:v>
                </c:pt>
                <c:pt idx="736">
                  <c:v>3.4601342907177686</c:v>
                </c:pt>
                <c:pt idx="737">
                  <c:v>2.0595869460568892</c:v>
                </c:pt>
                <c:pt idx="738">
                  <c:v>2.4432726176393222</c:v>
                </c:pt>
                <c:pt idx="739">
                  <c:v>1.3055952624392164</c:v>
                </c:pt>
                <c:pt idx="740">
                  <c:v>2.366897475220838</c:v>
                </c:pt>
                <c:pt idx="741">
                  <c:v>3.8386385469345115</c:v>
                </c:pt>
                <c:pt idx="742">
                  <c:v>4.0645545179956386</c:v>
                </c:pt>
                <c:pt idx="743">
                  <c:v>2.3846234010862468</c:v>
                </c:pt>
                <c:pt idx="744">
                  <c:v>2.5352079944874792</c:v>
                </c:pt>
                <c:pt idx="745">
                  <c:v>1.519940826328595</c:v>
                </c:pt>
                <c:pt idx="746">
                  <c:v>3.4473491545293999</c:v>
                </c:pt>
                <c:pt idx="747">
                  <c:v>2.8113205886008839</c:v>
                </c:pt>
                <c:pt idx="748">
                  <c:v>0.31873586859426001</c:v>
                </c:pt>
                <c:pt idx="749">
                  <c:v>0.63931351907689182</c:v>
                </c:pt>
                <c:pt idx="750">
                  <c:v>2.2621126716976403</c:v>
                </c:pt>
                <c:pt idx="751">
                  <c:v>3.335830408540684</c:v>
                </c:pt>
                <c:pt idx="752">
                  <c:v>2.4939965241767692</c:v>
                </c:pt>
                <c:pt idx="753">
                  <c:v>2.3618166619336929</c:v>
                </c:pt>
                <c:pt idx="754">
                  <c:v>3.7486931062632372</c:v>
                </c:pt>
                <c:pt idx="755">
                  <c:v>2.6616986291848268</c:v>
                </c:pt>
                <c:pt idx="756">
                  <c:v>3.7084669737343279</c:v>
                </c:pt>
                <c:pt idx="757">
                  <c:v>2.3340758843557903</c:v>
                </c:pt>
                <c:pt idx="758">
                  <c:v>2.728892819040972</c:v>
                </c:pt>
                <c:pt idx="759">
                  <c:v>0.14549230466537316</c:v>
                </c:pt>
                <c:pt idx="760">
                  <c:v>3.5829447973296502</c:v>
                </c:pt>
                <c:pt idx="761">
                  <c:v>3.0033695102787621</c:v>
                </c:pt>
                <c:pt idx="762">
                  <c:v>2.4536320675057413</c:v>
                </c:pt>
                <c:pt idx="763">
                  <c:v>2.2430395625002855</c:v>
                </c:pt>
                <c:pt idx="764">
                  <c:v>2.716694461734082</c:v>
                </c:pt>
                <c:pt idx="765">
                  <c:v>2.4944747016303221</c:v>
                </c:pt>
                <c:pt idx="766">
                  <c:v>2.6862071880999885</c:v>
                </c:pt>
                <c:pt idx="767">
                  <c:v>2.3449312599566614</c:v>
                </c:pt>
                <c:pt idx="768">
                  <c:v>4.9618777028075582</c:v>
                </c:pt>
                <c:pt idx="769">
                  <c:v>2.8580789067560635</c:v>
                </c:pt>
                <c:pt idx="770">
                  <c:v>3.6311486526860235</c:v>
                </c:pt>
                <c:pt idx="771">
                  <c:v>3.5673663757677452</c:v>
                </c:pt>
                <c:pt idx="772">
                  <c:v>4.0394471237945551</c:v>
                </c:pt>
                <c:pt idx="773">
                  <c:v>2.9980929004147474</c:v>
                </c:pt>
                <c:pt idx="774">
                  <c:v>3.5020452321972915</c:v>
                </c:pt>
                <c:pt idx="775">
                  <c:v>2.1961830114870469</c:v>
                </c:pt>
                <c:pt idx="776">
                  <c:v>3.6183223650360063</c:v>
                </c:pt>
                <c:pt idx="777">
                  <c:v>2.8819222132174986</c:v>
                </c:pt>
                <c:pt idx="778">
                  <c:v>3.1318098988995788</c:v>
                </c:pt>
                <c:pt idx="779">
                  <c:v>0.60977700606080665</c:v>
                </c:pt>
                <c:pt idx="780">
                  <c:v>3.3463447691087977</c:v>
                </c:pt>
                <c:pt idx="781">
                  <c:v>3.3630053915479685</c:v>
                </c:pt>
                <c:pt idx="782">
                  <c:v>2.1885803783629889</c:v>
                </c:pt>
                <c:pt idx="783">
                  <c:v>0.75199586761371673</c:v>
                </c:pt>
                <c:pt idx="784">
                  <c:v>3.7175960979856293</c:v>
                </c:pt>
                <c:pt idx="785">
                  <c:v>2.0754097617227765</c:v>
                </c:pt>
                <c:pt idx="786">
                  <c:v>3.943264388562163</c:v>
                </c:pt>
                <c:pt idx="787">
                  <c:v>2.0137127433521358</c:v>
                </c:pt>
                <c:pt idx="788">
                  <c:v>3.8973486545409899</c:v>
                </c:pt>
                <c:pt idx="789">
                  <c:v>3.9789465296217572</c:v>
                </c:pt>
                <c:pt idx="790">
                  <c:v>2.2993023678952351</c:v>
                </c:pt>
                <c:pt idx="791">
                  <c:v>2.7902331183405238</c:v>
                </c:pt>
                <c:pt idx="792">
                  <c:v>1.9743016614865831</c:v>
                </c:pt>
                <c:pt idx="793">
                  <c:v>2.4614322411125213</c:v>
                </c:pt>
                <c:pt idx="794">
                  <c:v>4.1432955998706866</c:v>
                </c:pt>
                <c:pt idx="795">
                  <c:v>2.5937520593837213</c:v>
                </c:pt>
                <c:pt idx="796">
                  <c:v>4.4988386815396675</c:v>
                </c:pt>
                <c:pt idx="797">
                  <c:v>3.1206900937711253</c:v>
                </c:pt>
                <c:pt idx="798">
                  <c:v>2.5597431458235684</c:v>
                </c:pt>
                <c:pt idx="799">
                  <c:v>1.722224949925047</c:v>
                </c:pt>
                <c:pt idx="800">
                  <c:v>3.2496580361951817</c:v>
                </c:pt>
                <c:pt idx="801">
                  <c:v>0.6784638350060973</c:v>
                </c:pt>
                <c:pt idx="802">
                  <c:v>1.9287074424453217</c:v>
                </c:pt>
                <c:pt idx="803">
                  <c:v>2.2999233355460036</c:v>
                </c:pt>
                <c:pt idx="804">
                  <c:v>3.3501505303201724</c:v>
                </c:pt>
                <c:pt idx="805">
                  <c:v>2.8100058386669766</c:v>
                </c:pt>
                <c:pt idx="806">
                  <c:v>3.1611304090473653</c:v>
                </c:pt>
                <c:pt idx="807">
                  <c:v>0</c:v>
                </c:pt>
                <c:pt idx="808">
                  <c:v>3.9662488821163904</c:v>
                </c:pt>
                <c:pt idx="809">
                  <c:v>3.5565237075775484</c:v>
                </c:pt>
                <c:pt idx="810">
                  <c:v>3.5530433377032598</c:v>
                </c:pt>
                <c:pt idx="811">
                  <c:v>2.165246354565848</c:v>
                </c:pt>
                <c:pt idx="812">
                  <c:v>2.8602953605255323</c:v>
                </c:pt>
                <c:pt idx="813">
                  <c:v>0.61049698687128828</c:v>
                </c:pt>
                <c:pt idx="814">
                  <c:v>3.2188476662728065</c:v>
                </c:pt>
                <c:pt idx="815">
                  <c:v>3.3473467773021368</c:v>
                </c:pt>
                <c:pt idx="816">
                  <c:v>4.1437165278017396</c:v>
                </c:pt>
                <c:pt idx="817">
                  <c:v>3.1481610997592013</c:v>
                </c:pt>
                <c:pt idx="818">
                  <c:v>3.3697856441882093</c:v>
                </c:pt>
                <c:pt idx="819">
                  <c:v>3.7583901277649066</c:v>
                </c:pt>
                <c:pt idx="820">
                  <c:v>3.0243899964962089</c:v>
                </c:pt>
                <c:pt idx="821">
                  <c:v>1.3714704874124817</c:v>
                </c:pt>
                <c:pt idx="822">
                  <c:v>3.1183538310363583</c:v>
                </c:pt>
                <c:pt idx="823">
                  <c:v>2.8225453406694636</c:v>
                </c:pt>
                <c:pt idx="824">
                  <c:v>2.5981127785975038</c:v>
                </c:pt>
                <c:pt idx="825">
                  <c:v>2.35210942154362</c:v>
                </c:pt>
                <c:pt idx="826">
                  <c:v>3.1435516700055923</c:v>
                </c:pt>
                <c:pt idx="827">
                  <c:v>2.8110056691124021</c:v>
                </c:pt>
                <c:pt idx="828">
                  <c:v>3.7224174900005935</c:v>
                </c:pt>
                <c:pt idx="829">
                  <c:v>1.1415042593474283</c:v>
                </c:pt>
                <c:pt idx="830">
                  <c:v>2.8984394853626463</c:v>
                </c:pt>
                <c:pt idx="831">
                  <c:v>3.2614448854317151</c:v>
                </c:pt>
                <c:pt idx="832">
                  <c:v>1.3931980394168793</c:v>
                </c:pt>
                <c:pt idx="833">
                  <c:v>2.4219535305792461</c:v>
                </c:pt>
                <c:pt idx="834">
                  <c:v>2.8117208870753907</c:v>
                </c:pt>
                <c:pt idx="835">
                  <c:v>3.099436063719395</c:v>
                </c:pt>
                <c:pt idx="836">
                  <c:v>2.5376812060063134</c:v>
                </c:pt>
                <c:pt idx="837">
                  <c:v>0.70851347834195832</c:v>
                </c:pt>
                <c:pt idx="838">
                  <c:v>2.9534617804739125</c:v>
                </c:pt>
                <c:pt idx="839">
                  <c:v>2.5497059407957408</c:v>
                </c:pt>
                <c:pt idx="840">
                  <c:v>3.483692999036947</c:v>
                </c:pt>
                <c:pt idx="841">
                  <c:v>3.0683500448050101</c:v>
                </c:pt>
                <c:pt idx="842">
                  <c:v>3.2009017675383196</c:v>
                </c:pt>
                <c:pt idx="843">
                  <c:v>3.7256394006615796</c:v>
                </c:pt>
                <c:pt idx="844">
                  <c:v>3.0992085166201258</c:v>
                </c:pt>
                <c:pt idx="845">
                  <c:v>2.1217957956425413</c:v>
                </c:pt>
                <c:pt idx="846">
                  <c:v>3.7314828746051725</c:v>
                </c:pt>
                <c:pt idx="847">
                  <c:v>0.65354443365921921</c:v>
                </c:pt>
                <c:pt idx="848">
                  <c:v>3.3865974798055825</c:v>
                </c:pt>
                <c:pt idx="849">
                  <c:v>2.7992720072491166</c:v>
                </c:pt>
                <c:pt idx="850">
                  <c:v>2.7374890968218977</c:v>
                </c:pt>
                <c:pt idx="851">
                  <c:v>3.2447841932784893</c:v>
                </c:pt>
                <c:pt idx="852">
                  <c:v>1.749648923347068</c:v>
                </c:pt>
                <c:pt idx="853">
                  <c:v>2.9526989110951281</c:v>
                </c:pt>
                <c:pt idx="854">
                  <c:v>2.8981584322481075</c:v>
                </c:pt>
                <c:pt idx="855">
                  <c:v>2.8672276988470435</c:v>
                </c:pt>
                <c:pt idx="856">
                  <c:v>3.2628871624225848</c:v>
                </c:pt>
                <c:pt idx="857">
                  <c:v>2.759018937382077</c:v>
                </c:pt>
                <c:pt idx="858">
                  <c:v>2.9320824411874074</c:v>
                </c:pt>
                <c:pt idx="859">
                  <c:v>3.0868368980014651</c:v>
                </c:pt>
                <c:pt idx="860">
                  <c:v>2.8280894822952831</c:v>
                </c:pt>
                <c:pt idx="861">
                  <c:v>3.6093348828057028</c:v>
                </c:pt>
                <c:pt idx="862">
                  <c:v>2.3926092836436919</c:v>
                </c:pt>
                <c:pt idx="863">
                  <c:v>1.8269938344497394</c:v>
                </c:pt>
                <c:pt idx="864">
                  <c:v>2.5393568211444792</c:v>
                </c:pt>
                <c:pt idx="865">
                  <c:v>0.72166059335638666</c:v>
                </c:pt>
                <c:pt idx="866">
                  <c:v>1.4782227485048967</c:v>
                </c:pt>
                <c:pt idx="867">
                  <c:v>3.5265694644452079</c:v>
                </c:pt>
                <c:pt idx="868">
                  <c:v>3.1569788429610703</c:v>
                </c:pt>
                <c:pt idx="869">
                  <c:v>1.3553601404201292</c:v>
                </c:pt>
                <c:pt idx="870">
                  <c:v>2.5908667339300875</c:v>
                </c:pt>
                <c:pt idx="871">
                  <c:v>3.6766057711046773</c:v>
                </c:pt>
                <c:pt idx="872">
                  <c:v>2.9806225136255358</c:v>
                </c:pt>
                <c:pt idx="873">
                  <c:v>2.3864661705492263</c:v>
                </c:pt>
                <c:pt idx="874">
                  <c:v>2.9146740264421651</c:v>
                </c:pt>
                <c:pt idx="875">
                  <c:v>1.7337925764020434</c:v>
                </c:pt>
                <c:pt idx="876">
                  <c:v>2.523710813380319</c:v>
                </c:pt>
                <c:pt idx="877">
                  <c:v>1.1266748711555787</c:v>
                </c:pt>
                <c:pt idx="878">
                  <c:v>0.71580942702549388</c:v>
                </c:pt>
                <c:pt idx="879">
                  <c:v>1.4201399472411218</c:v>
                </c:pt>
                <c:pt idx="880">
                  <c:v>3.4780949500305787</c:v>
                </c:pt>
                <c:pt idx="881">
                  <c:v>3.7570650139891444</c:v>
                </c:pt>
                <c:pt idx="882">
                  <c:v>2.1711792386020612</c:v>
                </c:pt>
                <c:pt idx="883">
                  <c:v>2.3631498621888571</c:v>
                </c:pt>
                <c:pt idx="884">
                  <c:v>1.8497194023209074</c:v>
                </c:pt>
                <c:pt idx="885">
                  <c:v>2.3582382794954899</c:v>
                </c:pt>
                <c:pt idx="886">
                  <c:v>2.9891587356599385</c:v>
                </c:pt>
                <c:pt idx="887">
                  <c:v>2.484862104671496</c:v>
                </c:pt>
                <c:pt idx="888">
                  <c:v>2.3418527941190379</c:v>
                </c:pt>
                <c:pt idx="889">
                  <c:v>0.59799685089654664</c:v>
                </c:pt>
                <c:pt idx="890">
                  <c:v>2.9771404388618676</c:v>
                </c:pt>
                <c:pt idx="891">
                  <c:v>1.7683935691917851</c:v>
                </c:pt>
                <c:pt idx="892">
                  <c:v>3.2098814765485755</c:v>
                </c:pt>
                <c:pt idx="893">
                  <c:v>3.8360468493677686</c:v>
                </c:pt>
                <c:pt idx="894">
                  <c:v>2.61963519411752</c:v>
                </c:pt>
                <c:pt idx="895">
                  <c:v>3.0748126983858732</c:v>
                </c:pt>
                <c:pt idx="896">
                  <c:v>3.2179327720725488</c:v>
                </c:pt>
                <c:pt idx="897">
                  <c:v>3.2253965524317665</c:v>
                </c:pt>
                <c:pt idx="898">
                  <c:v>2.8820821104161571</c:v>
                </c:pt>
                <c:pt idx="899">
                  <c:v>2.7374207863517506</c:v>
                </c:pt>
                <c:pt idx="900">
                  <c:v>1.193838586156875</c:v>
                </c:pt>
                <c:pt idx="901">
                  <c:v>2.7621197203562864</c:v>
                </c:pt>
                <c:pt idx="902">
                  <c:v>3.560055694933483</c:v>
                </c:pt>
                <c:pt idx="903">
                  <c:v>2.8624571391880509</c:v>
                </c:pt>
                <c:pt idx="904">
                  <c:v>2.5812629721804483</c:v>
                </c:pt>
                <c:pt idx="905">
                  <c:v>1.7357214063740081</c:v>
                </c:pt>
                <c:pt idx="906">
                  <c:v>0.95292625215408489</c:v>
                </c:pt>
                <c:pt idx="907">
                  <c:v>0.83253712769701504</c:v>
                </c:pt>
                <c:pt idx="908">
                  <c:v>2.4851947712805655</c:v>
                </c:pt>
                <c:pt idx="909">
                  <c:v>1.9639051055548382</c:v>
                </c:pt>
                <c:pt idx="910">
                  <c:v>2.7124477813000656</c:v>
                </c:pt>
                <c:pt idx="911">
                  <c:v>4.0871762872922632</c:v>
                </c:pt>
                <c:pt idx="912">
                  <c:v>2.7031981571263959</c:v>
                </c:pt>
                <c:pt idx="913">
                  <c:v>3.4734864118753941</c:v>
                </c:pt>
                <c:pt idx="914">
                  <c:v>3.2929394191449819</c:v>
                </c:pt>
                <c:pt idx="915">
                  <c:v>3.0106966111979561</c:v>
                </c:pt>
                <c:pt idx="916">
                  <c:v>2.639967131925109</c:v>
                </c:pt>
                <c:pt idx="917">
                  <c:v>3.4374965297211344</c:v>
                </c:pt>
                <c:pt idx="918">
                  <c:v>2.6129345804926558</c:v>
                </c:pt>
                <c:pt idx="919">
                  <c:v>2.950889084516549</c:v>
                </c:pt>
                <c:pt idx="920">
                  <c:v>3.2140918707710266</c:v>
                </c:pt>
                <c:pt idx="921">
                  <c:v>2.8512860119323498</c:v>
                </c:pt>
                <c:pt idx="922">
                  <c:v>2.5986028485116184</c:v>
                </c:pt>
                <c:pt idx="923">
                  <c:v>3.5460159459054381</c:v>
                </c:pt>
                <c:pt idx="924">
                  <c:v>3.5324768740644004</c:v>
                </c:pt>
                <c:pt idx="925">
                  <c:v>0.8952866513405372</c:v>
                </c:pt>
                <c:pt idx="926">
                  <c:v>2.9094219009122795</c:v>
                </c:pt>
                <c:pt idx="927">
                  <c:v>3.5515178972568471</c:v>
                </c:pt>
                <c:pt idx="928">
                  <c:v>2.2797712100364849</c:v>
                </c:pt>
                <c:pt idx="929">
                  <c:v>3.3016575225355758</c:v>
                </c:pt>
                <c:pt idx="930">
                  <c:v>2.1445146805562914</c:v>
                </c:pt>
                <c:pt idx="931">
                  <c:v>3.272753571376553</c:v>
                </c:pt>
                <c:pt idx="932">
                  <c:v>2.8742277528915192</c:v>
                </c:pt>
                <c:pt idx="933">
                  <c:v>3.3733012168406025</c:v>
                </c:pt>
                <c:pt idx="934">
                  <c:v>3.5338661294809999</c:v>
                </c:pt>
                <c:pt idx="935">
                  <c:v>3.5673484415929142</c:v>
                </c:pt>
                <c:pt idx="936">
                  <c:v>4.2463653193844442</c:v>
                </c:pt>
                <c:pt idx="937">
                  <c:v>1.2611610976445362</c:v>
                </c:pt>
                <c:pt idx="938">
                  <c:v>3.0039201649900971</c:v>
                </c:pt>
                <c:pt idx="939">
                  <c:v>1.358994879846896</c:v>
                </c:pt>
                <c:pt idx="940">
                  <c:v>2.9323497593784587</c:v>
                </c:pt>
                <c:pt idx="941">
                  <c:v>3.4384270427299843</c:v>
                </c:pt>
                <c:pt idx="942">
                  <c:v>0.28842174943070087</c:v>
                </c:pt>
                <c:pt idx="943">
                  <c:v>3.8200955560472618</c:v>
                </c:pt>
                <c:pt idx="944">
                  <c:v>3.3461559566131194</c:v>
                </c:pt>
                <c:pt idx="945">
                  <c:v>2.4646157677832123</c:v>
                </c:pt>
                <c:pt idx="946">
                  <c:v>2.2702769046711766</c:v>
                </c:pt>
                <c:pt idx="947">
                  <c:v>2.0047244730789018</c:v>
                </c:pt>
                <c:pt idx="948">
                  <c:v>2.9573333319992403</c:v>
                </c:pt>
                <c:pt idx="949">
                  <c:v>3.1376125419249141</c:v>
                </c:pt>
                <c:pt idx="950">
                  <c:v>1.4959941022572634</c:v>
                </c:pt>
                <c:pt idx="951">
                  <c:v>1.21352143169342</c:v>
                </c:pt>
                <c:pt idx="952">
                  <c:v>3.0958827162029792</c:v>
                </c:pt>
                <c:pt idx="953">
                  <c:v>3.1213834979495192</c:v>
                </c:pt>
                <c:pt idx="954">
                  <c:v>2.0284569205285634</c:v>
                </c:pt>
                <c:pt idx="955">
                  <c:v>4.1484377952495892</c:v>
                </c:pt>
                <c:pt idx="956">
                  <c:v>3.0893660815840693</c:v>
                </c:pt>
                <c:pt idx="957">
                  <c:v>2.5131338336435038</c:v>
                </c:pt>
                <c:pt idx="958">
                  <c:v>3.0387473837524106</c:v>
                </c:pt>
                <c:pt idx="959">
                  <c:v>2.4257999390412857</c:v>
                </c:pt>
                <c:pt idx="960">
                  <c:v>2.9602211634562092</c:v>
                </c:pt>
                <c:pt idx="961">
                  <c:v>3.0089197723168772</c:v>
                </c:pt>
                <c:pt idx="962">
                  <c:v>0.65474805421904136</c:v>
                </c:pt>
                <c:pt idx="963">
                  <c:v>3.5456050815001867</c:v>
                </c:pt>
                <c:pt idx="964">
                  <c:v>3.3955616263267472</c:v>
                </c:pt>
                <c:pt idx="965">
                  <c:v>3.8351233043316468</c:v>
                </c:pt>
                <c:pt idx="966">
                  <c:v>2.9398857422664508</c:v>
                </c:pt>
                <c:pt idx="967">
                  <c:v>2.9126760453485088</c:v>
                </c:pt>
                <c:pt idx="968">
                  <c:v>3.0371538613616202</c:v>
                </c:pt>
                <c:pt idx="969">
                  <c:v>3.3377886932842906</c:v>
                </c:pt>
                <c:pt idx="970">
                  <c:v>2.0297690697123567</c:v>
                </c:pt>
                <c:pt idx="971">
                  <c:v>2.0882524327199197</c:v>
                </c:pt>
                <c:pt idx="972">
                  <c:v>3.3468810331289913</c:v>
                </c:pt>
                <c:pt idx="973">
                  <c:v>3.4119325938799552</c:v>
                </c:pt>
                <c:pt idx="974">
                  <c:v>3.137861844871368</c:v>
                </c:pt>
                <c:pt idx="975">
                  <c:v>2.3015548574991551</c:v>
                </c:pt>
                <c:pt idx="976">
                  <c:v>2.305163969080704</c:v>
                </c:pt>
                <c:pt idx="977">
                  <c:v>3.2181305299307108</c:v>
                </c:pt>
                <c:pt idx="978">
                  <c:v>2.5326580423425669</c:v>
                </c:pt>
                <c:pt idx="979">
                  <c:v>3.3244857972907389</c:v>
                </c:pt>
                <c:pt idx="980">
                  <c:v>3.5748221994188785</c:v>
                </c:pt>
                <c:pt idx="981">
                  <c:v>1.8917904780284907</c:v>
                </c:pt>
                <c:pt idx="982">
                  <c:v>2.6611486869302281</c:v>
                </c:pt>
                <c:pt idx="983">
                  <c:v>2.8819104097279875</c:v>
                </c:pt>
                <c:pt idx="984">
                  <c:v>2.5385685836796901</c:v>
                </c:pt>
                <c:pt idx="985">
                  <c:v>1.200672558318538</c:v>
                </c:pt>
                <c:pt idx="986">
                  <c:v>0.89999309473275246</c:v>
                </c:pt>
                <c:pt idx="987">
                  <c:v>3.823013482158069</c:v>
                </c:pt>
                <c:pt idx="988">
                  <c:v>2.749519180796792</c:v>
                </c:pt>
                <c:pt idx="989">
                  <c:v>2.9529896170907595</c:v>
                </c:pt>
                <c:pt idx="990">
                  <c:v>2.0587606116589203</c:v>
                </c:pt>
                <c:pt idx="991">
                  <c:v>3.4169864819823683</c:v>
                </c:pt>
                <c:pt idx="992">
                  <c:v>3.2456467931197075</c:v>
                </c:pt>
                <c:pt idx="993">
                  <c:v>2.5127681337492849</c:v>
                </c:pt>
                <c:pt idx="994">
                  <c:v>3.8102077538029469</c:v>
                </c:pt>
                <c:pt idx="995">
                  <c:v>2.1385555246081718</c:v>
                </c:pt>
                <c:pt idx="996">
                  <c:v>4.7227574226100328</c:v>
                </c:pt>
                <c:pt idx="997">
                  <c:v>1.8043578012216284</c:v>
                </c:pt>
                <c:pt idx="998">
                  <c:v>3.4447351362998</c:v>
                </c:pt>
                <c:pt idx="999">
                  <c:v>1.2926860696927085</c:v>
                </c:pt>
                <c:pt idx="1000">
                  <c:v>4.1278758021556277</c:v>
                </c:pt>
                <c:pt idx="1001">
                  <c:v>2.4294279998297377</c:v>
                </c:pt>
                <c:pt idx="1002">
                  <c:v>1.3237916392331595</c:v>
                </c:pt>
                <c:pt idx="1003">
                  <c:v>3.1365159011274422</c:v>
                </c:pt>
                <c:pt idx="1004">
                  <c:v>2.2259027439411669</c:v>
                </c:pt>
                <c:pt idx="1005">
                  <c:v>4.1987808985309032</c:v>
                </c:pt>
                <c:pt idx="1006">
                  <c:v>3.2371042243576613</c:v>
                </c:pt>
                <c:pt idx="1007">
                  <c:v>1.2373983380945017</c:v>
                </c:pt>
                <c:pt idx="1008">
                  <c:v>3.2955279015322532</c:v>
                </c:pt>
                <c:pt idx="1009">
                  <c:v>0.91057494592916288</c:v>
                </c:pt>
                <c:pt idx="1010">
                  <c:v>2.6256214179431669</c:v>
                </c:pt>
                <c:pt idx="1011">
                  <c:v>3.0349922340018671</c:v>
                </c:pt>
                <c:pt idx="1012">
                  <c:v>3.1932239748014193</c:v>
                </c:pt>
                <c:pt idx="1013">
                  <c:v>3.0610448646692947</c:v>
                </c:pt>
                <c:pt idx="1014">
                  <c:v>0.24857775620981168</c:v>
                </c:pt>
                <c:pt idx="1015">
                  <c:v>2.1833174973513048</c:v>
                </c:pt>
                <c:pt idx="1016">
                  <c:v>0.62605446579629165</c:v>
                </c:pt>
                <c:pt idx="1017">
                  <c:v>1.793983433924345</c:v>
                </c:pt>
                <c:pt idx="1018">
                  <c:v>3.9088953183065751</c:v>
                </c:pt>
                <c:pt idx="1019">
                  <c:v>2.7849699929936311</c:v>
                </c:pt>
                <c:pt idx="1020">
                  <c:v>3.1468814080283765</c:v>
                </c:pt>
                <c:pt idx="1021">
                  <c:v>2.7771568323452094</c:v>
                </c:pt>
                <c:pt idx="1022">
                  <c:v>4.4682621341909083</c:v>
                </c:pt>
                <c:pt idx="1023">
                  <c:v>2.141661924634747</c:v>
                </c:pt>
                <c:pt idx="1024">
                  <c:v>1.6954906473790519</c:v>
                </c:pt>
                <c:pt idx="1025">
                  <c:v>1.0469281044845049</c:v>
                </c:pt>
                <c:pt idx="1026">
                  <c:v>2.9952471087969088</c:v>
                </c:pt>
                <c:pt idx="1027">
                  <c:v>3.3246856630183252</c:v>
                </c:pt>
                <c:pt idx="1028">
                  <c:v>2.864225033726322</c:v>
                </c:pt>
                <c:pt idx="1029">
                  <c:v>1.8049941968543317</c:v>
                </c:pt>
                <c:pt idx="1030">
                  <c:v>3.098010925296208</c:v>
                </c:pt>
                <c:pt idx="1031">
                  <c:v>2.3124231963819493</c:v>
                </c:pt>
                <c:pt idx="1032">
                  <c:v>2.4109709482520798</c:v>
                </c:pt>
                <c:pt idx="1033">
                  <c:v>3.5033203829084165</c:v>
                </c:pt>
                <c:pt idx="1034">
                  <c:v>2.1388221752892043</c:v>
                </c:pt>
                <c:pt idx="1035">
                  <c:v>2.6683673403757098</c:v>
                </c:pt>
                <c:pt idx="1036">
                  <c:v>3.9473786808224318</c:v>
                </c:pt>
                <c:pt idx="1037">
                  <c:v>0.80081865200435176</c:v>
                </c:pt>
                <c:pt idx="1038">
                  <c:v>2.2682309420768143</c:v>
                </c:pt>
                <c:pt idx="1039">
                  <c:v>2.822264351122644</c:v>
                </c:pt>
                <c:pt idx="1040">
                  <c:v>0.57236241141073874</c:v>
                </c:pt>
                <c:pt idx="1041">
                  <c:v>3.4030776506651885</c:v>
                </c:pt>
                <c:pt idx="1042">
                  <c:v>3.5701371982543102</c:v>
                </c:pt>
                <c:pt idx="1043">
                  <c:v>4.1690910794705838</c:v>
                </c:pt>
                <c:pt idx="1044">
                  <c:v>3.0767049129482928</c:v>
                </c:pt>
                <c:pt idx="1045">
                  <c:v>2.7587444114414263</c:v>
                </c:pt>
                <c:pt idx="1046">
                  <c:v>0.26107002189128331</c:v>
                </c:pt>
                <c:pt idx="1047">
                  <c:v>2.9059964992592646</c:v>
                </c:pt>
                <c:pt idx="1048">
                  <c:v>1.8163021253717275</c:v>
                </c:pt>
                <c:pt idx="1049">
                  <c:v>3.1607655122734015</c:v>
                </c:pt>
                <c:pt idx="1050">
                  <c:v>3.0529862616492704</c:v>
                </c:pt>
                <c:pt idx="1051">
                  <c:v>3.5309412926833712</c:v>
                </c:pt>
                <c:pt idx="1052">
                  <c:v>4.1127258425154887</c:v>
                </c:pt>
                <c:pt idx="1053">
                  <c:v>2.0712585961909067</c:v>
                </c:pt>
                <c:pt idx="1054">
                  <c:v>3.08327765033513</c:v>
                </c:pt>
                <c:pt idx="1055">
                  <c:v>2.2660328103361271</c:v>
                </c:pt>
                <c:pt idx="1056">
                  <c:v>1.8162924506813705</c:v>
                </c:pt>
                <c:pt idx="1057">
                  <c:v>2.1251963187545564</c:v>
                </c:pt>
                <c:pt idx="1058">
                  <c:v>3.5140319943720661</c:v>
                </c:pt>
                <c:pt idx="1059">
                  <c:v>2.9038717377515018</c:v>
                </c:pt>
                <c:pt idx="1060">
                  <c:v>2.995260531891816</c:v>
                </c:pt>
                <c:pt idx="1061">
                  <c:v>3.2035037060977936</c:v>
                </c:pt>
                <c:pt idx="1062">
                  <c:v>3.214192448583391</c:v>
                </c:pt>
                <c:pt idx="1063">
                  <c:v>3.5602308722870935</c:v>
                </c:pt>
                <c:pt idx="1064">
                  <c:v>2.0700275171391667</c:v>
                </c:pt>
                <c:pt idx="1065">
                  <c:v>3.0588015292440893</c:v>
                </c:pt>
                <c:pt idx="1066">
                  <c:v>2.98351025481319</c:v>
                </c:pt>
                <c:pt idx="1067">
                  <c:v>2.7920603508211066</c:v>
                </c:pt>
                <c:pt idx="1068">
                  <c:v>1.6895062417684557</c:v>
                </c:pt>
                <c:pt idx="1069">
                  <c:v>2.6481077441018237</c:v>
                </c:pt>
                <c:pt idx="1070">
                  <c:v>2.8020454256879446</c:v>
                </c:pt>
                <c:pt idx="1071">
                  <c:v>2.9691836055823053</c:v>
                </c:pt>
                <c:pt idx="1072">
                  <c:v>2.8827784219546668</c:v>
                </c:pt>
                <c:pt idx="1073">
                  <c:v>1.7969606986699997</c:v>
                </c:pt>
                <c:pt idx="1074">
                  <c:v>1.6740883191919249</c:v>
                </c:pt>
                <c:pt idx="1075">
                  <c:v>1.865704976476614</c:v>
                </c:pt>
                <c:pt idx="1076">
                  <c:v>3.0236712694409777</c:v>
                </c:pt>
                <c:pt idx="1077">
                  <c:v>2.6234046191423199</c:v>
                </c:pt>
                <c:pt idx="1078">
                  <c:v>2.8901936244056396</c:v>
                </c:pt>
                <c:pt idx="1079">
                  <c:v>0.94931310347119469</c:v>
                </c:pt>
                <c:pt idx="1080">
                  <c:v>2.5448824374967898</c:v>
                </c:pt>
                <c:pt idx="1081">
                  <c:v>3.0314691024920215</c:v>
                </c:pt>
                <c:pt idx="1082">
                  <c:v>3.44246968812045</c:v>
                </c:pt>
                <c:pt idx="1083">
                  <c:v>3.1287786775287056</c:v>
                </c:pt>
                <c:pt idx="1084">
                  <c:v>3.2297540966497706</c:v>
                </c:pt>
                <c:pt idx="1085">
                  <c:v>3.885533930013739</c:v>
                </c:pt>
                <c:pt idx="1086">
                  <c:v>3.6542604955130744</c:v>
                </c:pt>
                <c:pt idx="1087">
                  <c:v>2.9998521198584647</c:v>
                </c:pt>
                <c:pt idx="1088">
                  <c:v>3.4300166705552493</c:v>
                </c:pt>
                <c:pt idx="1089">
                  <c:v>0.72378424114233375</c:v>
                </c:pt>
                <c:pt idx="1090">
                  <c:v>3.1973882215348177</c:v>
                </c:pt>
                <c:pt idx="1091">
                  <c:v>2.9338002019441127</c:v>
                </c:pt>
                <c:pt idx="1092">
                  <c:v>2.7416390739049343</c:v>
                </c:pt>
                <c:pt idx="1093">
                  <c:v>3.0915225052241087</c:v>
                </c:pt>
                <c:pt idx="1094">
                  <c:v>0.51900451149393145</c:v>
                </c:pt>
                <c:pt idx="1095">
                  <c:v>3.2520923848718764</c:v>
                </c:pt>
                <c:pt idx="1096">
                  <c:v>2.7738990916385196</c:v>
                </c:pt>
                <c:pt idx="1097">
                  <c:v>0.86595499819150312</c:v>
                </c:pt>
                <c:pt idx="1098">
                  <c:v>3.8344331960134217</c:v>
                </c:pt>
                <c:pt idx="1099">
                  <c:v>2.6844951717802115</c:v>
                </c:pt>
                <c:pt idx="1100">
                  <c:v>2.8391986863179128</c:v>
                </c:pt>
                <c:pt idx="1101">
                  <c:v>2.4664224664413719</c:v>
                </c:pt>
                <c:pt idx="1102">
                  <c:v>3.5526194864556637</c:v>
                </c:pt>
                <c:pt idx="1103">
                  <c:v>2.5385003559010841</c:v>
                </c:pt>
                <c:pt idx="1104">
                  <c:v>2.9647808685507875</c:v>
                </c:pt>
                <c:pt idx="1105">
                  <c:v>2.8653075881402685</c:v>
                </c:pt>
                <c:pt idx="1106">
                  <c:v>3.1920308746185388</c:v>
                </c:pt>
                <c:pt idx="1107">
                  <c:v>2.7983068061651335</c:v>
                </c:pt>
                <c:pt idx="1108">
                  <c:v>2.9408362175684108</c:v>
                </c:pt>
                <c:pt idx="1109">
                  <c:v>3.0467175984040016</c:v>
                </c:pt>
                <c:pt idx="1110">
                  <c:v>3.5413596565632166</c:v>
                </c:pt>
                <c:pt idx="1111">
                  <c:v>0.83164956694857006</c:v>
                </c:pt>
                <c:pt idx="1112">
                  <c:v>2.9825658123849141</c:v>
                </c:pt>
                <c:pt idx="1113">
                  <c:v>3.0631861053686751</c:v>
                </c:pt>
                <c:pt idx="1114">
                  <c:v>2.660057955066371</c:v>
                </c:pt>
                <c:pt idx="1115">
                  <c:v>1.6520038248523718</c:v>
                </c:pt>
                <c:pt idx="1116">
                  <c:v>0.24319018119730332</c:v>
                </c:pt>
                <c:pt idx="1117">
                  <c:v>3.2992147142789512</c:v>
                </c:pt>
                <c:pt idx="1118">
                  <c:v>3.7195297078618452</c:v>
                </c:pt>
                <c:pt idx="1119">
                  <c:v>3.5486843959940031</c:v>
                </c:pt>
                <c:pt idx="1120">
                  <c:v>4.013169038273781</c:v>
                </c:pt>
                <c:pt idx="1121">
                  <c:v>2.141261016133432</c:v>
                </c:pt>
                <c:pt idx="1122">
                  <c:v>3.1274008802747364</c:v>
                </c:pt>
                <c:pt idx="1123">
                  <c:v>3.2598711551103068</c:v>
                </c:pt>
                <c:pt idx="1124">
                  <c:v>3.4099412118045436</c:v>
                </c:pt>
                <c:pt idx="1125">
                  <c:v>2.0009689656233891</c:v>
                </c:pt>
                <c:pt idx="1126">
                  <c:v>3.2930125364177365</c:v>
                </c:pt>
                <c:pt idx="1127">
                  <c:v>4.0022847291710439</c:v>
                </c:pt>
                <c:pt idx="1128">
                  <c:v>3.0244436016889793</c:v>
                </c:pt>
                <c:pt idx="1129">
                  <c:v>2.050313379310654</c:v>
                </c:pt>
                <c:pt idx="1130">
                  <c:v>3.127155188731809</c:v>
                </c:pt>
                <c:pt idx="1131">
                  <c:v>2.8545468037970587</c:v>
                </c:pt>
                <c:pt idx="1132">
                  <c:v>1.6383708180582441</c:v>
                </c:pt>
                <c:pt idx="1133">
                  <c:v>4.4065477479392383</c:v>
                </c:pt>
                <c:pt idx="1134">
                  <c:v>2.8661482012252812</c:v>
                </c:pt>
                <c:pt idx="1135">
                  <c:v>2.1422725264497497</c:v>
                </c:pt>
                <c:pt idx="1136">
                  <c:v>2.9810235819381901</c:v>
                </c:pt>
                <c:pt idx="1137">
                  <c:v>0.66544136555946831</c:v>
                </c:pt>
                <c:pt idx="1138">
                  <c:v>1.1033076982697934</c:v>
                </c:pt>
                <c:pt idx="1139">
                  <c:v>3.0707232490569965</c:v>
                </c:pt>
                <c:pt idx="1140">
                  <c:v>2.7001229590729134</c:v>
                </c:pt>
                <c:pt idx="1141">
                  <c:v>3.5918178438088888</c:v>
                </c:pt>
                <c:pt idx="1142">
                  <c:v>3.4739216546988327</c:v>
                </c:pt>
                <c:pt idx="1143">
                  <c:v>3.125954553473397</c:v>
                </c:pt>
                <c:pt idx="1144">
                  <c:v>3.1831038726123277</c:v>
                </c:pt>
                <c:pt idx="1145">
                  <c:v>3.0671864837839338</c:v>
                </c:pt>
                <c:pt idx="1146">
                  <c:v>1.1821197886332035</c:v>
                </c:pt>
                <c:pt idx="1147">
                  <c:v>3.0459584482320463</c:v>
                </c:pt>
                <c:pt idx="1148">
                  <c:v>0.62003706749872822</c:v>
                </c:pt>
                <c:pt idx="1149">
                  <c:v>2.2163038096369454</c:v>
                </c:pt>
                <c:pt idx="1150">
                  <c:v>3.6170763151940566</c:v>
                </c:pt>
                <c:pt idx="1151">
                  <c:v>3.0633869172512624</c:v>
                </c:pt>
                <c:pt idx="1152">
                  <c:v>1.7629589221303634</c:v>
                </c:pt>
                <c:pt idx="1153">
                  <c:v>2.5964205902507769</c:v>
                </c:pt>
                <c:pt idx="1154">
                  <c:v>2.6255759382437347</c:v>
                </c:pt>
                <c:pt idx="1155">
                  <c:v>3.4275397789651723</c:v>
                </c:pt>
                <c:pt idx="1156">
                  <c:v>2.656190346912918</c:v>
                </c:pt>
                <c:pt idx="1157">
                  <c:v>2.4025725938449356</c:v>
                </c:pt>
                <c:pt idx="1158">
                  <c:v>3.5284841156284679</c:v>
                </c:pt>
                <c:pt idx="1159">
                  <c:v>2.5843216595543739</c:v>
                </c:pt>
                <c:pt idx="1160">
                  <c:v>2.8867558801398299</c:v>
                </c:pt>
                <c:pt idx="1161">
                  <c:v>0.84654972954215335</c:v>
                </c:pt>
                <c:pt idx="1162">
                  <c:v>3.0918924233858918</c:v>
                </c:pt>
                <c:pt idx="1163">
                  <c:v>3.9601156677036582</c:v>
                </c:pt>
                <c:pt idx="1164">
                  <c:v>3.7281531576928102</c:v>
                </c:pt>
                <c:pt idx="1165">
                  <c:v>2.3960607460004848</c:v>
                </c:pt>
                <c:pt idx="1166">
                  <c:v>3.2690464341232772</c:v>
                </c:pt>
                <c:pt idx="1167">
                  <c:v>1.98828968572617</c:v>
                </c:pt>
                <c:pt idx="1168">
                  <c:v>2.8433455923943236</c:v>
                </c:pt>
                <c:pt idx="1169">
                  <c:v>2.7329599589211053</c:v>
                </c:pt>
                <c:pt idx="1170">
                  <c:v>3.5463778202502323</c:v>
                </c:pt>
                <c:pt idx="1171">
                  <c:v>3.0122280574527114</c:v>
                </c:pt>
                <c:pt idx="1172">
                  <c:v>1.5227365064143867</c:v>
                </c:pt>
                <c:pt idx="1173">
                  <c:v>2.3840005458241396</c:v>
                </c:pt>
                <c:pt idx="1174">
                  <c:v>2.0549518663722601</c:v>
                </c:pt>
                <c:pt idx="1175">
                  <c:v>3.4136861640922014</c:v>
                </c:pt>
                <c:pt idx="1176">
                  <c:v>4.8738468997181466</c:v>
                </c:pt>
                <c:pt idx="1177">
                  <c:v>2.5879268705062199</c:v>
                </c:pt>
                <c:pt idx="1178">
                  <c:v>3.4181187710585514</c:v>
                </c:pt>
                <c:pt idx="1179">
                  <c:v>2.9795762075810153</c:v>
                </c:pt>
                <c:pt idx="1180">
                  <c:v>3.160259777785591</c:v>
                </c:pt>
                <c:pt idx="1181">
                  <c:v>2.1155957948779371</c:v>
                </c:pt>
                <c:pt idx="1182">
                  <c:v>4.3070086274455752</c:v>
                </c:pt>
                <c:pt idx="1183">
                  <c:v>2.2144574440232105</c:v>
                </c:pt>
                <c:pt idx="1184">
                  <c:v>3.0194551028998582</c:v>
                </c:pt>
                <c:pt idx="1185">
                  <c:v>2.0527210472359614</c:v>
                </c:pt>
                <c:pt idx="1186">
                  <c:v>2.4031532322392821</c:v>
                </c:pt>
                <c:pt idx="1187">
                  <c:v>2.5356464347158774</c:v>
                </c:pt>
                <c:pt idx="1188">
                  <c:v>0.29675862890707</c:v>
                </c:pt>
                <c:pt idx="1189">
                  <c:v>1.6018938464637034</c:v>
                </c:pt>
                <c:pt idx="1190">
                  <c:v>2.5182745608482264</c:v>
                </c:pt>
                <c:pt idx="1191">
                  <c:v>1.7764149124995103</c:v>
                </c:pt>
                <c:pt idx="1192">
                  <c:v>3.0897939903493747</c:v>
                </c:pt>
                <c:pt idx="1193">
                  <c:v>2.2948683611596601</c:v>
                </c:pt>
                <c:pt idx="1194">
                  <c:v>3.9386342954451465</c:v>
                </c:pt>
                <c:pt idx="1195">
                  <c:v>0.77111551905858999</c:v>
                </c:pt>
                <c:pt idx="1196">
                  <c:v>3.0180164207033946</c:v>
                </c:pt>
                <c:pt idx="1197">
                  <c:v>1.2509407563157098</c:v>
                </c:pt>
                <c:pt idx="1198">
                  <c:v>3.2500861190227002</c:v>
                </c:pt>
                <c:pt idx="1199">
                  <c:v>3.1982421706069153</c:v>
                </c:pt>
                <c:pt idx="1200">
                  <c:v>3.0205098036797948</c:v>
                </c:pt>
                <c:pt idx="1201">
                  <c:v>3.170992427174196</c:v>
                </c:pt>
                <c:pt idx="1202">
                  <c:v>3.4185143910067324</c:v>
                </c:pt>
                <c:pt idx="1203">
                  <c:v>2.5036869061985496</c:v>
                </c:pt>
                <c:pt idx="1204">
                  <c:v>4.0145318849360487</c:v>
                </c:pt>
                <c:pt idx="1205">
                  <c:v>3.2477195227264493</c:v>
                </c:pt>
                <c:pt idx="1206">
                  <c:v>2.4011909987062539</c:v>
                </c:pt>
                <c:pt idx="1207">
                  <c:v>1.0609598417331458</c:v>
                </c:pt>
                <c:pt idx="1208">
                  <c:v>4.1920951752814091</c:v>
                </c:pt>
                <c:pt idx="1209">
                  <c:v>3.0252096597777993</c:v>
                </c:pt>
                <c:pt idx="1210">
                  <c:v>2.9370999354317093</c:v>
                </c:pt>
                <c:pt idx="1211">
                  <c:v>3.543367816345373</c:v>
                </c:pt>
                <c:pt idx="1212">
                  <c:v>3.943813272325444</c:v>
                </c:pt>
                <c:pt idx="1213">
                  <c:v>2.767612204527035</c:v>
                </c:pt>
                <c:pt idx="1214">
                  <c:v>4.1349514584369516</c:v>
                </c:pt>
                <c:pt idx="1215">
                  <c:v>2.8291404064271393</c:v>
                </c:pt>
                <c:pt idx="1216">
                  <c:v>1.2698513854750033</c:v>
                </c:pt>
                <c:pt idx="1217">
                  <c:v>3.1703917328748301</c:v>
                </c:pt>
                <c:pt idx="1218">
                  <c:v>3.275618216014943</c:v>
                </c:pt>
                <c:pt idx="1219">
                  <c:v>3.0313398065707329</c:v>
                </c:pt>
                <c:pt idx="1220">
                  <c:v>3.3523283277774927</c:v>
                </c:pt>
                <c:pt idx="1221">
                  <c:v>3.1572826214887377</c:v>
                </c:pt>
                <c:pt idx="1222">
                  <c:v>3.9351826521874624</c:v>
                </c:pt>
                <c:pt idx="1223">
                  <c:v>3.5188355677360872</c:v>
                </c:pt>
                <c:pt idx="1224">
                  <c:v>1.7559257480368904</c:v>
                </c:pt>
                <c:pt idx="1225">
                  <c:v>3.4485962564417183</c:v>
                </c:pt>
                <c:pt idx="1226">
                  <c:v>1.3098153814346836</c:v>
                </c:pt>
                <c:pt idx="1227">
                  <c:v>3.3901971104171302</c:v>
                </c:pt>
                <c:pt idx="1228">
                  <c:v>3.5918207842574077</c:v>
                </c:pt>
                <c:pt idx="1229">
                  <c:v>0.66424232454189103</c:v>
                </c:pt>
                <c:pt idx="1230">
                  <c:v>1.0755271522005203</c:v>
                </c:pt>
                <c:pt idx="1231">
                  <c:v>2.9133450263444995</c:v>
                </c:pt>
                <c:pt idx="1232">
                  <c:v>1.3282278641287568</c:v>
                </c:pt>
                <c:pt idx="1233">
                  <c:v>0.71571248303829327</c:v>
                </c:pt>
                <c:pt idx="1234">
                  <c:v>2.4849805435686791</c:v>
                </c:pt>
                <c:pt idx="1235">
                  <c:v>3.2275818528571967</c:v>
                </c:pt>
                <c:pt idx="1236">
                  <c:v>3.802087565695087</c:v>
                </c:pt>
                <c:pt idx="1237">
                  <c:v>3.2062078687916862</c:v>
                </c:pt>
                <c:pt idx="1238">
                  <c:v>2.7803895938373806</c:v>
                </c:pt>
                <c:pt idx="1239">
                  <c:v>3.976849321800588</c:v>
                </c:pt>
                <c:pt idx="1240">
                  <c:v>3.4866167588068606</c:v>
                </c:pt>
                <c:pt idx="1241">
                  <c:v>2.7657058276952342</c:v>
                </c:pt>
                <c:pt idx="1242">
                  <c:v>3.195962395949028</c:v>
                </c:pt>
                <c:pt idx="1243">
                  <c:v>2.7637099967238807</c:v>
                </c:pt>
                <c:pt idx="1244">
                  <c:v>4.4970339296548625</c:v>
                </c:pt>
                <c:pt idx="1245">
                  <c:v>2.6627115306704732</c:v>
                </c:pt>
                <c:pt idx="1246">
                  <c:v>3.5909270357879399</c:v>
                </c:pt>
                <c:pt idx="1247">
                  <c:v>1.4076246043382941</c:v>
                </c:pt>
                <c:pt idx="1248">
                  <c:v>2.9203088813096891</c:v>
                </c:pt>
                <c:pt idx="1249">
                  <c:v>4.0088724638277133</c:v>
                </c:pt>
                <c:pt idx="1250">
                  <c:v>2.9513801803463564</c:v>
                </c:pt>
                <c:pt idx="1251">
                  <c:v>1.9229595139255153</c:v>
                </c:pt>
                <c:pt idx="1252">
                  <c:v>3.3673183004284351</c:v>
                </c:pt>
                <c:pt idx="1253">
                  <c:v>1.2481411393062014</c:v>
                </c:pt>
                <c:pt idx="1254">
                  <c:v>3.8767661554676196</c:v>
                </c:pt>
                <c:pt idx="1255">
                  <c:v>3.1261489998045611</c:v>
                </c:pt>
                <c:pt idx="1256">
                  <c:v>2.6812133019605788</c:v>
                </c:pt>
                <c:pt idx="1257">
                  <c:v>3.4313799865855152</c:v>
                </c:pt>
                <c:pt idx="1258">
                  <c:v>3.234796324211795</c:v>
                </c:pt>
                <c:pt idx="1259">
                  <c:v>2.8949629316657162</c:v>
                </c:pt>
                <c:pt idx="1260">
                  <c:v>3.3456254315174925</c:v>
                </c:pt>
                <c:pt idx="1261">
                  <c:v>2.909798925107729</c:v>
                </c:pt>
                <c:pt idx="1262">
                  <c:v>2.4018901977718228</c:v>
                </c:pt>
                <c:pt idx="1263">
                  <c:v>3.2232009548077181</c:v>
                </c:pt>
                <c:pt idx="1264">
                  <c:v>4.059303402998494</c:v>
                </c:pt>
                <c:pt idx="1265">
                  <c:v>2.3242818741755564</c:v>
                </c:pt>
                <c:pt idx="1266">
                  <c:v>2.7450758319342659</c:v>
                </c:pt>
                <c:pt idx="1267">
                  <c:v>3.0086309451182678</c:v>
                </c:pt>
                <c:pt idx="1268">
                  <c:v>1.6072264863105481</c:v>
                </c:pt>
                <c:pt idx="1269">
                  <c:v>3.5389930526102886</c:v>
                </c:pt>
                <c:pt idx="1270">
                  <c:v>2.0669121927909906</c:v>
                </c:pt>
                <c:pt idx="1271">
                  <c:v>3.7190431915071351</c:v>
                </c:pt>
                <c:pt idx="1272">
                  <c:v>2.7499322329080536</c:v>
                </c:pt>
                <c:pt idx="1273">
                  <c:v>1.8998231669250336</c:v>
                </c:pt>
                <c:pt idx="1274">
                  <c:v>3.446899142444853</c:v>
                </c:pt>
                <c:pt idx="1275">
                  <c:v>3.491989679942082</c:v>
                </c:pt>
                <c:pt idx="1276">
                  <c:v>2.5009851343141833</c:v>
                </c:pt>
                <c:pt idx="1277">
                  <c:v>1.6196041765276856</c:v>
                </c:pt>
                <c:pt idx="1278">
                  <c:v>3.1900656378677668</c:v>
                </c:pt>
                <c:pt idx="1279">
                  <c:v>3.0899628578070288</c:v>
                </c:pt>
                <c:pt idx="1280">
                  <c:v>3.7589514712218892</c:v>
                </c:pt>
                <c:pt idx="1281">
                  <c:v>4.085865774874704</c:v>
                </c:pt>
                <c:pt idx="1282">
                  <c:v>3.5428728081616399</c:v>
                </c:pt>
                <c:pt idx="1283">
                  <c:v>2.9027583263763819</c:v>
                </c:pt>
                <c:pt idx="1284">
                  <c:v>2.9263137202033902</c:v>
                </c:pt>
                <c:pt idx="1285">
                  <c:v>1.6013701147484045</c:v>
                </c:pt>
                <c:pt idx="1286">
                  <c:v>3.6509227261079169</c:v>
                </c:pt>
                <c:pt idx="1287">
                  <c:v>2.8286836547036742</c:v>
                </c:pt>
                <c:pt idx="1288">
                  <c:v>1.8782809389027364</c:v>
                </c:pt>
                <c:pt idx="1289">
                  <c:v>2.9276665641865534</c:v>
                </c:pt>
                <c:pt idx="1290">
                  <c:v>3.2508407641165271</c:v>
                </c:pt>
                <c:pt idx="1291">
                  <c:v>3.1531813244922304</c:v>
                </c:pt>
                <c:pt idx="1292">
                  <c:v>3.6468392216387771</c:v>
                </c:pt>
                <c:pt idx="1293">
                  <c:v>3.4815687552945529</c:v>
                </c:pt>
                <c:pt idx="1294">
                  <c:v>3.0453812039406976</c:v>
                </c:pt>
                <c:pt idx="1295">
                  <c:v>3.4145588741541926</c:v>
                </c:pt>
                <c:pt idx="1296">
                  <c:v>2.5102607507504264</c:v>
                </c:pt>
                <c:pt idx="1297">
                  <c:v>1.7640358794035718</c:v>
                </c:pt>
                <c:pt idx="1298">
                  <c:v>2.5693212142038475</c:v>
                </c:pt>
                <c:pt idx="1299">
                  <c:v>2.8316676439204618</c:v>
                </c:pt>
                <c:pt idx="1300">
                  <c:v>3.0664703279580277</c:v>
                </c:pt>
                <c:pt idx="1301">
                  <c:v>2.8378429968007119</c:v>
                </c:pt>
                <c:pt idx="1302">
                  <c:v>3.9437021212902414</c:v>
                </c:pt>
                <c:pt idx="1303">
                  <c:v>2.6364043134072763</c:v>
                </c:pt>
                <c:pt idx="1304">
                  <c:v>2.7664663281202113</c:v>
                </c:pt>
                <c:pt idx="1305">
                  <c:v>2.8790517057807903</c:v>
                </c:pt>
                <c:pt idx="1306">
                  <c:v>2.7258717822594352</c:v>
                </c:pt>
                <c:pt idx="1307">
                  <c:v>2.1526079128035707</c:v>
                </c:pt>
                <c:pt idx="1308">
                  <c:v>2.8183399281275379</c:v>
                </c:pt>
                <c:pt idx="1309">
                  <c:v>3.2375170696882041</c:v>
                </c:pt>
                <c:pt idx="1310">
                  <c:v>2.2483019948052152</c:v>
                </c:pt>
                <c:pt idx="1311">
                  <c:v>2.1868332029559143</c:v>
                </c:pt>
                <c:pt idx="1312">
                  <c:v>2.9421050954575123</c:v>
                </c:pt>
                <c:pt idx="1313">
                  <c:v>1.2563336551207698</c:v>
                </c:pt>
                <c:pt idx="1314">
                  <c:v>3.5084096209507556</c:v>
                </c:pt>
                <c:pt idx="1315">
                  <c:v>0.64122883504681505</c:v>
                </c:pt>
                <c:pt idx="1316">
                  <c:v>1.7730403588954768</c:v>
                </c:pt>
                <c:pt idx="1317">
                  <c:v>0.96037838845191592</c:v>
                </c:pt>
                <c:pt idx="1318">
                  <c:v>1.7920613109091448</c:v>
                </c:pt>
                <c:pt idx="1319">
                  <c:v>3.1587468945775448</c:v>
                </c:pt>
                <c:pt idx="1320">
                  <c:v>2.9189520554397017</c:v>
                </c:pt>
                <c:pt idx="1321">
                  <c:v>3.2847198879729262</c:v>
                </c:pt>
                <c:pt idx="1322">
                  <c:v>2.5882191157931</c:v>
                </c:pt>
                <c:pt idx="1323">
                  <c:v>2.5793569243857131</c:v>
                </c:pt>
                <c:pt idx="1324">
                  <c:v>2.6691543764931134</c:v>
                </c:pt>
                <c:pt idx="1325">
                  <c:v>2.5328091789194613</c:v>
                </c:pt>
                <c:pt idx="1326">
                  <c:v>1.2383322292580023</c:v>
                </c:pt>
                <c:pt idx="1327">
                  <c:v>3.387933157299861</c:v>
                </c:pt>
                <c:pt idx="1328">
                  <c:v>1.9404780915948017</c:v>
                </c:pt>
                <c:pt idx="1329">
                  <c:v>2.2176363501851828</c:v>
                </c:pt>
                <c:pt idx="1330">
                  <c:v>3.0562192272656206</c:v>
                </c:pt>
                <c:pt idx="1331">
                  <c:v>2.6315433813881328</c:v>
                </c:pt>
                <c:pt idx="1332">
                  <c:v>1.1356097618329892</c:v>
                </c:pt>
                <c:pt idx="1333">
                  <c:v>0.4616224951208226</c:v>
                </c:pt>
                <c:pt idx="1334">
                  <c:v>3.809361384283116</c:v>
                </c:pt>
                <c:pt idx="1335">
                  <c:v>2.9342101729922483</c:v>
                </c:pt>
                <c:pt idx="1336">
                  <c:v>3.2636874346306719</c:v>
                </c:pt>
                <c:pt idx="1337">
                  <c:v>2.8923202899422265</c:v>
                </c:pt>
                <c:pt idx="1338">
                  <c:v>2.932320880196134</c:v>
                </c:pt>
                <c:pt idx="1339">
                  <c:v>3.4142606595166698</c:v>
                </c:pt>
                <c:pt idx="1340">
                  <c:v>2.7336107994894658</c:v>
                </c:pt>
                <c:pt idx="1341">
                  <c:v>3.2645284384443101</c:v>
                </c:pt>
                <c:pt idx="1342">
                  <c:v>0.93251731843056318</c:v>
                </c:pt>
                <c:pt idx="1343">
                  <c:v>3.6070570342670822</c:v>
                </c:pt>
                <c:pt idx="1344">
                  <c:v>3.5143765029272203</c:v>
                </c:pt>
                <c:pt idx="1345">
                  <c:v>0.49378076630540585</c:v>
                </c:pt>
                <c:pt idx="1346">
                  <c:v>3.6800650590473452</c:v>
                </c:pt>
                <c:pt idx="1347">
                  <c:v>2.6310834075240628</c:v>
                </c:pt>
                <c:pt idx="1348">
                  <c:v>3.0556346241117542</c:v>
                </c:pt>
                <c:pt idx="1349">
                  <c:v>2.975045453954531</c:v>
                </c:pt>
                <c:pt idx="1350">
                  <c:v>0.63752669652093663</c:v>
                </c:pt>
                <c:pt idx="1351">
                  <c:v>2.7695981145693307</c:v>
                </c:pt>
                <c:pt idx="1352">
                  <c:v>0.91328774302303373</c:v>
                </c:pt>
                <c:pt idx="1353">
                  <c:v>2.0358237986731518</c:v>
                </c:pt>
                <c:pt idx="1354">
                  <c:v>3.3867492318010881</c:v>
                </c:pt>
                <c:pt idx="1355">
                  <c:v>3.3761811244789683</c:v>
                </c:pt>
                <c:pt idx="1356">
                  <c:v>2.3854571180293487</c:v>
                </c:pt>
                <c:pt idx="1357">
                  <c:v>2.9758463253742007</c:v>
                </c:pt>
                <c:pt idx="1358">
                  <c:v>3.5929232390202395</c:v>
                </c:pt>
                <c:pt idx="1359">
                  <c:v>2.7219000571785443</c:v>
                </c:pt>
                <c:pt idx="1360">
                  <c:v>4.0495824383669241</c:v>
                </c:pt>
                <c:pt idx="1361">
                  <c:v>4.5081204744247971</c:v>
                </c:pt>
                <c:pt idx="1362">
                  <c:v>3.7649914868221308</c:v>
                </c:pt>
                <c:pt idx="1363">
                  <c:v>3.4111266811195584</c:v>
                </c:pt>
                <c:pt idx="1364">
                  <c:v>3.291315224275571</c:v>
                </c:pt>
                <c:pt idx="1365">
                  <c:v>2.9578640118991353</c:v>
                </c:pt>
                <c:pt idx="1366">
                  <c:v>3.9957403513941667</c:v>
                </c:pt>
                <c:pt idx="1367">
                  <c:v>2.9145045069274271</c:v>
                </c:pt>
                <c:pt idx="1368">
                  <c:v>4.3296616051978996</c:v>
                </c:pt>
                <c:pt idx="1369">
                  <c:v>3.099977594916993</c:v>
                </c:pt>
                <c:pt idx="1370">
                  <c:v>2.5061338114101197</c:v>
                </c:pt>
                <c:pt idx="1371">
                  <c:v>2.9717357311126023</c:v>
                </c:pt>
                <c:pt idx="1372">
                  <c:v>0.93309615725916206</c:v>
                </c:pt>
                <c:pt idx="1373">
                  <c:v>3.063458886558069</c:v>
                </c:pt>
                <c:pt idx="1374">
                  <c:v>2.282566850581313</c:v>
                </c:pt>
                <c:pt idx="1375">
                  <c:v>2.7332693271771014</c:v>
                </c:pt>
                <c:pt idx="1376">
                  <c:v>3.5005835283504072</c:v>
                </c:pt>
                <c:pt idx="1377">
                  <c:v>3.2368831016132131</c:v>
                </c:pt>
              </c:numCache>
            </c:numRef>
          </c:yVal>
          <c:smooth val="0"/>
          <c:extLst>
            <c:ext xmlns:c16="http://schemas.microsoft.com/office/drawing/2014/chart" uri="{C3380CC4-5D6E-409C-BE32-E72D297353CC}">
              <c16:uniqueId val="{00000000-D2F0-42CE-ADBD-E039BA0E5E54}"/>
            </c:ext>
          </c:extLst>
        </c:ser>
        <c:dLbls>
          <c:showLegendKey val="0"/>
          <c:showVal val="0"/>
          <c:showCatName val="0"/>
          <c:showSerName val="0"/>
          <c:showPercent val="0"/>
          <c:showBubbleSize val="0"/>
        </c:dLbls>
        <c:axId val="383516672"/>
        <c:axId val="383518592"/>
      </c:scatterChart>
      <c:valAx>
        <c:axId val="383516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18592"/>
        <c:crosses val="autoZero"/>
        <c:crossBetween val="midCat"/>
      </c:valAx>
      <c:valAx>
        <c:axId val="38351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16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Protein Confidence </a:t>
            </a:r>
          </a:p>
          <a:p>
            <a:pPr>
              <a:defRPr/>
            </a:pPr>
            <a:r>
              <a:rPr lang="en-US"/>
              <a:t>Peakview (average RY+SH) vs BaseSpace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'Tools comparison'!$AA$1</c:f>
              <c:strCache>
                <c:ptCount val="1"/>
                <c:pt idx="0">
                  <c:v>Confidence BaseSpace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1"/>
            <c:dispEq val="0"/>
            <c:trendlineLbl>
              <c:layout>
                <c:manualLayout>
                  <c:x val="0.17898490813648285"/>
                  <c:y val="-5.665026246719151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'Tools comparison'!$Y$2:$Y$1382</c:f>
              <c:numCache>
                <c:formatCode>General</c:formatCode>
                <c:ptCount val="1381"/>
                <c:pt idx="0">
                  <c:v>1.2647800594233525</c:v>
                </c:pt>
                <c:pt idx="1">
                  <c:v>0.59061845514043509</c:v>
                </c:pt>
                <c:pt idx="2">
                  <c:v>0.33674822827939249</c:v>
                </c:pt>
                <c:pt idx="3">
                  <c:v>0.18404683812222192</c:v>
                </c:pt>
                <c:pt idx="4">
                  <c:v>0.25738273682678731</c:v>
                </c:pt>
                <c:pt idx="5">
                  <c:v>0.73958047223340806</c:v>
                </c:pt>
                <c:pt idx="6">
                  <c:v>0.39565807750101778</c:v>
                </c:pt>
                <c:pt idx="7">
                  <c:v>0.25443631360770885</c:v>
                </c:pt>
                <c:pt idx="8">
                  <c:v>0.293319366653991</c:v>
                </c:pt>
                <c:pt idx="9">
                  <c:v>0.39713098101086125</c:v>
                </c:pt>
                <c:pt idx="10">
                  <c:v>0.36084177123724337</c:v>
                </c:pt>
                <c:pt idx="11">
                  <c:v>0.2312910777127225</c:v>
                </c:pt>
                <c:pt idx="12">
                  <c:v>0.22716191632947416</c:v>
                </c:pt>
                <c:pt idx="13">
                  <c:v>0.21296727791251333</c:v>
                </c:pt>
                <c:pt idx="14">
                  <c:v>0.17818245300343502</c:v>
                </c:pt>
                <c:pt idx="15">
                  <c:v>0.17219480664059669</c:v>
                </c:pt>
                <c:pt idx="16">
                  <c:v>0.17115154428809501</c:v>
                </c:pt>
                <c:pt idx="17">
                  <c:v>0.14775038119140835</c:v>
                </c:pt>
                <c:pt idx="18">
                  <c:v>0.13342174542710417</c:v>
                </c:pt>
                <c:pt idx="19">
                  <c:v>0.12137947591551417</c:v>
                </c:pt>
                <c:pt idx="20">
                  <c:v>0.1138657197392875</c:v>
                </c:pt>
                <c:pt idx="21">
                  <c:v>0.42830756288160909</c:v>
                </c:pt>
                <c:pt idx="22">
                  <c:v>0.28597720095252982</c:v>
                </c:pt>
                <c:pt idx="23">
                  <c:v>0.63025141062415346</c:v>
                </c:pt>
                <c:pt idx="24">
                  <c:v>0.29538822619578586</c:v>
                </c:pt>
                <c:pt idx="25">
                  <c:v>0.5938690280440525</c:v>
                </c:pt>
                <c:pt idx="26">
                  <c:v>0.71101004094266174</c:v>
                </c:pt>
                <c:pt idx="27">
                  <c:v>0.20919600942477201</c:v>
                </c:pt>
                <c:pt idx="28">
                  <c:v>0.50834926354191667</c:v>
                </c:pt>
                <c:pt idx="29">
                  <c:v>0.26055563211491201</c:v>
                </c:pt>
                <c:pt idx="30">
                  <c:v>0.35838765886361335</c:v>
                </c:pt>
                <c:pt idx="31">
                  <c:v>1.0790429341475409</c:v>
                </c:pt>
                <c:pt idx="32">
                  <c:v>2.0739470320118154</c:v>
                </c:pt>
                <c:pt idx="33">
                  <c:v>3.3032483572946898</c:v>
                </c:pt>
                <c:pt idx="34">
                  <c:v>2.2918524155316682</c:v>
                </c:pt>
                <c:pt idx="35">
                  <c:v>3.0763613485213348</c:v>
                </c:pt>
                <c:pt idx="36">
                  <c:v>0.57934680537409466</c:v>
                </c:pt>
                <c:pt idx="37">
                  <c:v>4.5872588908317518</c:v>
                </c:pt>
                <c:pt idx="38">
                  <c:v>0.31282528846816798</c:v>
                </c:pt>
                <c:pt idx="39">
                  <c:v>1.2362220928398737</c:v>
                </c:pt>
                <c:pt idx="40">
                  <c:v>2.069035193196644</c:v>
                </c:pt>
                <c:pt idx="41">
                  <c:v>3.0817399312113514</c:v>
                </c:pt>
                <c:pt idx="42">
                  <c:v>3.2000369078470436</c:v>
                </c:pt>
                <c:pt idx="43">
                  <c:v>0.61425843683882908</c:v>
                </c:pt>
                <c:pt idx="44">
                  <c:v>1.2264998477688667</c:v>
                </c:pt>
                <c:pt idx="45">
                  <c:v>3.002188195998583</c:v>
                </c:pt>
                <c:pt idx="46">
                  <c:v>2.9090128111989468</c:v>
                </c:pt>
                <c:pt idx="47">
                  <c:v>3.2365660779451919</c:v>
                </c:pt>
                <c:pt idx="48">
                  <c:v>3.3134528405728876</c:v>
                </c:pt>
                <c:pt idx="49">
                  <c:v>2.5670589531787327</c:v>
                </c:pt>
                <c:pt idx="50">
                  <c:v>3.1427118587884295</c:v>
                </c:pt>
                <c:pt idx="51">
                  <c:v>3.3604430412404134</c:v>
                </c:pt>
                <c:pt idx="52">
                  <c:v>2.8119460473337843</c:v>
                </c:pt>
                <c:pt idx="53">
                  <c:v>3.8542538633173429</c:v>
                </c:pt>
                <c:pt idx="54">
                  <c:v>4.0578580271564038</c:v>
                </c:pt>
                <c:pt idx="55">
                  <c:v>1.4840448069474039</c:v>
                </c:pt>
                <c:pt idx="56">
                  <c:v>2.8063790251668119</c:v>
                </c:pt>
                <c:pt idx="57">
                  <c:v>0.25697986831582836</c:v>
                </c:pt>
                <c:pt idx="58">
                  <c:v>1.4291094915868134</c:v>
                </c:pt>
                <c:pt idx="59">
                  <c:v>3.5293758551468986</c:v>
                </c:pt>
                <c:pt idx="60">
                  <c:v>2.4696797494425593</c:v>
                </c:pt>
                <c:pt idx="61">
                  <c:v>0.99864023386617173</c:v>
                </c:pt>
                <c:pt idx="62">
                  <c:v>2.9173375909102717</c:v>
                </c:pt>
                <c:pt idx="63">
                  <c:v>0.84856379660349879</c:v>
                </c:pt>
                <c:pt idx="64">
                  <c:v>3.4056349931511933</c:v>
                </c:pt>
                <c:pt idx="65">
                  <c:v>2.7055420157887848</c:v>
                </c:pt>
                <c:pt idx="66">
                  <c:v>2.1829391561509888</c:v>
                </c:pt>
                <c:pt idx="67">
                  <c:v>1.8080688079062388</c:v>
                </c:pt>
                <c:pt idx="68">
                  <c:v>3.523411034049734</c:v>
                </c:pt>
                <c:pt idx="69">
                  <c:v>3.4038529526800838</c:v>
                </c:pt>
                <c:pt idx="70">
                  <c:v>2.4857303428046507</c:v>
                </c:pt>
                <c:pt idx="71">
                  <c:v>0.45189361498974734</c:v>
                </c:pt>
                <c:pt idx="72">
                  <c:v>3.7319702729982236</c:v>
                </c:pt>
                <c:pt idx="73">
                  <c:v>1.0743119133172432</c:v>
                </c:pt>
                <c:pt idx="74">
                  <c:v>3.5313254257522262</c:v>
                </c:pt>
                <c:pt idx="75">
                  <c:v>3.1553449392486614</c:v>
                </c:pt>
                <c:pt idx="76">
                  <c:v>3.0105237732443904</c:v>
                </c:pt>
                <c:pt idx="77">
                  <c:v>1.1537617259648749</c:v>
                </c:pt>
                <c:pt idx="78">
                  <c:v>3.0061521455520657</c:v>
                </c:pt>
                <c:pt idx="79">
                  <c:v>1.4906167778189219</c:v>
                </c:pt>
                <c:pt idx="80">
                  <c:v>2.9753850176707903</c:v>
                </c:pt>
                <c:pt idx="81">
                  <c:v>2.9285923167171726</c:v>
                </c:pt>
                <c:pt idx="82">
                  <c:v>2.6685011771272893</c:v>
                </c:pt>
                <c:pt idx="83">
                  <c:v>0.43706035807541888</c:v>
                </c:pt>
                <c:pt idx="84">
                  <c:v>2.3093040435968497</c:v>
                </c:pt>
                <c:pt idx="85">
                  <c:v>3.3178979447243186</c:v>
                </c:pt>
                <c:pt idx="86">
                  <c:v>2.9907004180033665</c:v>
                </c:pt>
                <c:pt idx="87">
                  <c:v>2.8001279047309389</c:v>
                </c:pt>
                <c:pt idx="88">
                  <c:v>3.1873821411682766</c:v>
                </c:pt>
                <c:pt idx="89">
                  <c:v>1.3571336314209792</c:v>
                </c:pt>
                <c:pt idx="90">
                  <c:v>2.8818001325845555</c:v>
                </c:pt>
                <c:pt idx="91">
                  <c:v>3.6006594203881845</c:v>
                </c:pt>
                <c:pt idx="92">
                  <c:v>1.217573137354345</c:v>
                </c:pt>
                <c:pt idx="93">
                  <c:v>2.3944062326513258</c:v>
                </c:pt>
                <c:pt idx="94">
                  <c:v>2.242135203059834</c:v>
                </c:pt>
                <c:pt idx="95">
                  <c:v>3.0458911030099536</c:v>
                </c:pt>
                <c:pt idx="96">
                  <c:v>3.4219511506166622</c:v>
                </c:pt>
                <c:pt idx="97">
                  <c:v>2.9133175542986125</c:v>
                </c:pt>
                <c:pt idx="98">
                  <c:v>2.3461343006474076</c:v>
                </c:pt>
                <c:pt idx="99">
                  <c:v>2.9066980827914186</c:v>
                </c:pt>
                <c:pt idx="100">
                  <c:v>2.4908144164644286</c:v>
                </c:pt>
                <c:pt idx="101">
                  <c:v>2.9198895174279356</c:v>
                </c:pt>
                <c:pt idx="102">
                  <c:v>3.9002464934229053</c:v>
                </c:pt>
                <c:pt idx="103">
                  <c:v>3.8228438209300499</c:v>
                </c:pt>
                <c:pt idx="104">
                  <c:v>2.1732106171727006</c:v>
                </c:pt>
                <c:pt idx="105">
                  <c:v>0.67171572042794259</c:v>
                </c:pt>
                <c:pt idx="106">
                  <c:v>4.8088296108545512</c:v>
                </c:pt>
                <c:pt idx="107">
                  <c:v>2.9839718428878372</c:v>
                </c:pt>
                <c:pt idx="108">
                  <c:v>2.8463265496341332</c:v>
                </c:pt>
                <c:pt idx="109">
                  <c:v>3.1303759758311891</c:v>
                </c:pt>
                <c:pt idx="110">
                  <c:v>2.9687494337719125</c:v>
                </c:pt>
                <c:pt idx="111">
                  <c:v>2.1349314777349955</c:v>
                </c:pt>
                <c:pt idx="112">
                  <c:v>0.76184678003543582</c:v>
                </c:pt>
                <c:pt idx="113">
                  <c:v>0.74568960253752181</c:v>
                </c:pt>
                <c:pt idx="114">
                  <c:v>2.5461910042002831</c:v>
                </c:pt>
                <c:pt idx="115">
                  <c:v>1.3520170724467311</c:v>
                </c:pt>
                <c:pt idx="116">
                  <c:v>0.6863638373200337</c:v>
                </c:pt>
                <c:pt idx="117">
                  <c:v>3.0655509169356252</c:v>
                </c:pt>
                <c:pt idx="118">
                  <c:v>2.0562794166879739</c:v>
                </c:pt>
                <c:pt idx="119">
                  <c:v>3.0839273328990013</c:v>
                </c:pt>
                <c:pt idx="120">
                  <c:v>3.0949221484459075</c:v>
                </c:pt>
                <c:pt idx="121">
                  <c:v>3.0901431817936458</c:v>
                </c:pt>
                <c:pt idx="122">
                  <c:v>3.3525448470859258</c:v>
                </c:pt>
                <c:pt idx="123">
                  <c:v>2.371908864039991</c:v>
                </c:pt>
                <c:pt idx="124">
                  <c:v>3.0051718523807969</c:v>
                </c:pt>
                <c:pt idx="125">
                  <c:v>0.57698118343145766</c:v>
                </c:pt>
                <c:pt idx="126">
                  <c:v>3.517427174726742</c:v>
                </c:pt>
                <c:pt idx="127">
                  <c:v>3.1624705654528009</c:v>
                </c:pt>
                <c:pt idx="128">
                  <c:v>0.89526498976975666</c:v>
                </c:pt>
                <c:pt idx="129">
                  <c:v>1.6858577453481072</c:v>
                </c:pt>
                <c:pt idx="130">
                  <c:v>2.8144622470376333</c:v>
                </c:pt>
                <c:pt idx="131">
                  <c:v>1.9209838311928977</c:v>
                </c:pt>
                <c:pt idx="132">
                  <c:v>1.9389850688702126</c:v>
                </c:pt>
                <c:pt idx="133">
                  <c:v>2.8138549782398332</c:v>
                </c:pt>
                <c:pt idx="134">
                  <c:v>3.092533062475133</c:v>
                </c:pt>
                <c:pt idx="135">
                  <c:v>3.589775150516453</c:v>
                </c:pt>
                <c:pt idx="136">
                  <c:v>2.4067123480915718</c:v>
                </c:pt>
                <c:pt idx="137">
                  <c:v>0.97739221482067384</c:v>
                </c:pt>
                <c:pt idx="138">
                  <c:v>1.267902530118123</c:v>
                </c:pt>
                <c:pt idx="139">
                  <c:v>3.4177454223711248</c:v>
                </c:pt>
                <c:pt idx="140">
                  <c:v>3.7222378741104691</c:v>
                </c:pt>
                <c:pt idx="141">
                  <c:v>3.5205064697703623</c:v>
                </c:pt>
                <c:pt idx="142">
                  <c:v>2.2744285386528862</c:v>
                </c:pt>
                <c:pt idx="143">
                  <c:v>2.7314262872120434</c:v>
                </c:pt>
                <c:pt idx="144">
                  <c:v>2.251474918355544</c:v>
                </c:pt>
                <c:pt idx="145">
                  <c:v>1.6906791957327141</c:v>
                </c:pt>
                <c:pt idx="146">
                  <c:v>0.87563827065037525</c:v>
                </c:pt>
                <c:pt idx="147">
                  <c:v>2.5024427851063651</c:v>
                </c:pt>
                <c:pt idx="148">
                  <c:v>2.5740266158877061</c:v>
                </c:pt>
                <c:pt idx="149">
                  <c:v>2.8957428835960082</c:v>
                </c:pt>
                <c:pt idx="150">
                  <c:v>3.2326367126020359</c:v>
                </c:pt>
                <c:pt idx="151">
                  <c:v>1.9426649364005044</c:v>
                </c:pt>
                <c:pt idx="152">
                  <c:v>2.7716183532297411</c:v>
                </c:pt>
                <c:pt idx="153">
                  <c:v>0.73720620391068015</c:v>
                </c:pt>
                <c:pt idx="154">
                  <c:v>2.7063637858234646</c:v>
                </c:pt>
                <c:pt idx="155">
                  <c:v>2.0866898941936203</c:v>
                </c:pt>
                <c:pt idx="156">
                  <c:v>2.490196448858272</c:v>
                </c:pt>
                <c:pt idx="157">
                  <c:v>2.7899844028521983</c:v>
                </c:pt>
                <c:pt idx="158">
                  <c:v>2.7560535821214005</c:v>
                </c:pt>
                <c:pt idx="159">
                  <c:v>2.5803687781850857</c:v>
                </c:pt>
                <c:pt idx="160">
                  <c:v>3.2972848766390017</c:v>
                </c:pt>
                <c:pt idx="161">
                  <c:v>1.9995368784573424</c:v>
                </c:pt>
                <c:pt idx="162">
                  <c:v>1.0279879519456077</c:v>
                </c:pt>
                <c:pt idx="163">
                  <c:v>2.2655058217046924</c:v>
                </c:pt>
                <c:pt idx="164">
                  <c:v>2.5020218294296313</c:v>
                </c:pt>
                <c:pt idx="165">
                  <c:v>3.356985146650068</c:v>
                </c:pt>
                <c:pt idx="166">
                  <c:v>2.7661434337929274</c:v>
                </c:pt>
                <c:pt idx="167">
                  <c:v>2.4661617149389561</c:v>
                </c:pt>
                <c:pt idx="168">
                  <c:v>2.9131005676641104</c:v>
                </c:pt>
                <c:pt idx="169">
                  <c:v>0.88716392679607969</c:v>
                </c:pt>
                <c:pt idx="170">
                  <c:v>2.9291579012891069</c:v>
                </c:pt>
                <c:pt idx="171">
                  <c:v>1.1563432860907532</c:v>
                </c:pt>
                <c:pt idx="172">
                  <c:v>2.9849054540434476</c:v>
                </c:pt>
                <c:pt idx="173">
                  <c:v>3.160977854822022</c:v>
                </c:pt>
                <c:pt idx="174">
                  <c:v>2.5413194968905879</c:v>
                </c:pt>
                <c:pt idx="175">
                  <c:v>3.1104696650417885</c:v>
                </c:pt>
                <c:pt idx="176">
                  <c:v>3.2058858162287045</c:v>
                </c:pt>
                <c:pt idx="177">
                  <c:v>0.69536632967476542</c:v>
                </c:pt>
                <c:pt idx="178">
                  <c:v>3.5722148860252645</c:v>
                </c:pt>
                <c:pt idx="179">
                  <c:v>3.3635566505202021</c:v>
                </c:pt>
                <c:pt idx="180">
                  <c:v>3.5090293382358579</c:v>
                </c:pt>
                <c:pt idx="181">
                  <c:v>2.0610388785204785</c:v>
                </c:pt>
                <c:pt idx="182">
                  <c:v>4.3837185589109477</c:v>
                </c:pt>
                <c:pt idx="183">
                  <c:v>0.11203198219079334</c:v>
                </c:pt>
                <c:pt idx="184">
                  <c:v>1.9949060581342866</c:v>
                </c:pt>
                <c:pt idx="185">
                  <c:v>1.9185300652796262</c:v>
                </c:pt>
                <c:pt idx="186">
                  <c:v>3.7873113444701887</c:v>
                </c:pt>
                <c:pt idx="187">
                  <c:v>1.2007482507142886</c:v>
                </c:pt>
                <c:pt idx="188">
                  <c:v>2.9607178375228038</c:v>
                </c:pt>
                <c:pt idx="189">
                  <c:v>1.7262584752565824</c:v>
                </c:pt>
                <c:pt idx="190">
                  <c:v>3.1795137288236717</c:v>
                </c:pt>
                <c:pt idx="191">
                  <c:v>1.5209239505367342</c:v>
                </c:pt>
                <c:pt idx="192">
                  <c:v>2.9071207626956026</c:v>
                </c:pt>
                <c:pt idx="193">
                  <c:v>1.4800515261939839</c:v>
                </c:pt>
                <c:pt idx="194">
                  <c:v>2.7597975077214159</c:v>
                </c:pt>
                <c:pt idx="195">
                  <c:v>0.75067479468333576</c:v>
                </c:pt>
                <c:pt idx="196">
                  <c:v>2.8358329103467907</c:v>
                </c:pt>
                <c:pt idx="197">
                  <c:v>3.5839962991175325</c:v>
                </c:pt>
                <c:pt idx="198">
                  <c:v>2.9707856325889415</c:v>
                </c:pt>
                <c:pt idx="199">
                  <c:v>2.08111352844056</c:v>
                </c:pt>
                <c:pt idx="200">
                  <c:v>2.1300126309417435</c:v>
                </c:pt>
                <c:pt idx="201">
                  <c:v>3.2877741573048098</c:v>
                </c:pt>
                <c:pt idx="202">
                  <c:v>3.5949473606171152</c:v>
                </c:pt>
                <c:pt idx="203">
                  <c:v>3.9759074167459558</c:v>
                </c:pt>
                <c:pt idx="204">
                  <c:v>0.36724088447043135</c:v>
                </c:pt>
                <c:pt idx="205">
                  <c:v>1.5473021369598401</c:v>
                </c:pt>
                <c:pt idx="206">
                  <c:v>3.2051725010697383</c:v>
                </c:pt>
                <c:pt idx="207">
                  <c:v>2.4967089072044102</c:v>
                </c:pt>
                <c:pt idx="208">
                  <c:v>1.9352850160112287</c:v>
                </c:pt>
                <c:pt idx="209">
                  <c:v>2.9194393270306374</c:v>
                </c:pt>
                <c:pt idx="210">
                  <c:v>2.3557539303488664</c:v>
                </c:pt>
                <c:pt idx="211">
                  <c:v>0.8008178216859424</c:v>
                </c:pt>
                <c:pt idx="212">
                  <c:v>2.6298871139494704</c:v>
                </c:pt>
                <c:pt idx="213">
                  <c:v>0.36191021732689332</c:v>
                </c:pt>
                <c:pt idx="214">
                  <c:v>0.57146633816791736</c:v>
                </c:pt>
                <c:pt idx="215">
                  <c:v>3.9564711378659343</c:v>
                </c:pt>
                <c:pt idx="216">
                  <c:v>2.4496616635426323</c:v>
                </c:pt>
                <c:pt idx="217">
                  <c:v>2.8530602932535087</c:v>
                </c:pt>
                <c:pt idx="218">
                  <c:v>0.4791202189169842</c:v>
                </c:pt>
                <c:pt idx="219">
                  <c:v>2.8757861257916559</c:v>
                </c:pt>
                <c:pt idx="220">
                  <c:v>0.95228239479847743</c:v>
                </c:pt>
                <c:pt idx="221">
                  <c:v>2.7426585174149434</c:v>
                </c:pt>
                <c:pt idx="222">
                  <c:v>3.3713346310587671</c:v>
                </c:pt>
                <c:pt idx="223">
                  <c:v>3.0778063867329268</c:v>
                </c:pt>
                <c:pt idx="224">
                  <c:v>0.5475402912299554</c:v>
                </c:pt>
                <c:pt idx="225">
                  <c:v>3.1046262568191296</c:v>
                </c:pt>
                <c:pt idx="226">
                  <c:v>2.7251499074747647</c:v>
                </c:pt>
                <c:pt idx="227">
                  <c:v>2.8460684176981941</c:v>
                </c:pt>
                <c:pt idx="228">
                  <c:v>3.637214261962801</c:v>
                </c:pt>
                <c:pt idx="229">
                  <c:v>2.496972579834797</c:v>
                </c:pt>
                <c:pt idx="230">
                  <c:v>0.66568485217028073</c:v>
                </c:pt>
                <c:pt idx="231">
                  <c:v>2.6041881162567049</c:v>
                </c:pt>
                <c:pt idx="232">
                  <c:v>3.0354056304403318</c:v>
                </c:pt>
                <c:pt idx="233">
                  <c:v>2.8118669998243808</c:v>
                </c:pt>
                <c:pt idx="234">
                  <c:v>0.35586568084034226</c:v>
                </c:pt>
                <c:pt idx="235">
                  <c:v>1.1648340760098825</c:v>
                </c:pt>
                <c:pt idx="236">
                  <c:v>0.69114410454912989</c:v>
                </c:pt>
                <c:pt idx="237">
                  <c:v>3.4210226663177732</c:v>
                </c:pt>
                <c:pt idx="238">
                  <c:v>0.76842333990885847</c:v>
                </c:pt>
                <c:pt idx="239">
                  <c:v>3.5765809295774429</c:v>
                </c:pt>
                <c:pt idx="240">
                  <c:v>3.0318282663788656</c:v>
                </c:pt>
                <c:pt idx="241">
                  <c:v>0.31186061426383499</c:v>
                </c:pt>
                <c:pt idx="242">
                  <c:v>1.1053424352524119</c:v>
                </c:pt>
                <c:pt idx="243">
                  <c:v>3.0662675236024963</c:v>
                </c:pt>
                <c:pt idx="244">
                  <c:v>3.4494788803298695</c:v>
                </c:pt>
                <c:pt idx="245">
                  <c:v>2.4480145061250775</c:v>
                </c:pt>
                <c:pt idx="246">
                  <c:v>3.0755464147471692</c:v>
                </c:pt>
                <c:pt idx="247">
                  <c:v>0.5498120861750917</c:v>
                </c:pt>
                <c:pt idx="248">
                  <c:v>3.329595129055833</c:v>
                </c:pt>
                <c:pt idx="249">
                  <c:v>2.9683573895345976</c:v>
                </c:pt>
                <c:pt idx="250">
                  <c:v>2.9132299414801999</c:v>
                </c:pt>
                <c:pt idx="251">
                  <c:v>1.6175618890049326</c:v>
                </c:pt>
                <c:pt idx="252">
                  <c:v>2.6212769895482815</c:v>
                </c:pt>
                <c:pt idx="253">
                  <c:v>2.3741755189522689</c:v>
                </c:pt>
                <c:pt idx="254">
                  <c:v>1.2780720627177948</c:v>
                </c:pt>
                <c:pt idx="255">
                  <c:v>2.6737380018827031</c:v>
                </c:pt>
                <c:pt idx="256">
                  <c:v>2.337445812796652</c:v>
                </c:pt>
                <c:pt idx="257">
                  <c:v>2.6763258186055334</c:v>
                </c:pt>
                <c:pt idx="258">
                  <c:v>1.0371426807698045</c:v>
                </c:pt>
                <c:pt idx="259">
                  <c:v>2.0795281918720936</c:v>
                </c:pt>
                <c:pt idx="260">
                  <c:v>2.6329499574548336</c:v>
                </c:pt>
                <c:pt idx="261">
                  <c:v>2.6664139861681893</c:v>
                </c:pt>
                <c:pt idx="262">
                  <c:v>2.5869181063387967</c:v>
                </c:pt>
                <c:pt idx="263">
                  <c:v>2.6087745802921773</c:v>
                </c:pt>
                <c:pt idx="264">
                  <c:v>1.3853471407940718</c:v>
                </c:pt>
                <c:pt idx="265">
                  <c:v>3.3556161196594836</c:v>
                </c:pt>
                <c:pt idx="266">
                  <c:v>3.1269345682740495</c:v>
                </c:pt>
                <c:pt idx="267">
                  <c:v>1.3731164618788638</c:v>
                </c:pt>
                <c:pt idx="268">
                  <c:v>2.3544390562064388</c:v>
                </c:pt>
                <c:pt idx="269">
                  <c:v>2.2358489041461289</c:v>
                </c:pt>
                <c:pt idx="270">
                  <c:v>3.6017837982467986</c:v>
                </c:pt>
                <c:pt idx="271">
                  <c:v>2.6216602179958475</c:v>
                </c:pt>
                <c:pt idx="272">
                  <c:v>2.4516749431505076</c:v>
                </c:pt>
                <c:pt idx="273">
                  <c:v>1.2803068851780766</c:v>
                </c:pt>
                <c:pt idx="274">
                  <c:v>2.6155745780430442</c:v>
                </c:pt>
                <c:pt idx="275">
                  <c:v>3.0085920795097261</c:v>
                </c:pt>
                <c:pt idx="276">
                  <c:v>1.9855983326280828</c:v>
                </c:pt>
                <c:pt idx="277">
                  <c:v>2.8564338567064187</c:v>
                </c:pt>
                <c:pt idx="278">
                  <c:v>2.9977916985708095</c:v>
                </c:pt>
                <c:pt idx="279">
                  <c:v>1.839926482963854</c:v>
                </c:pt>
                <c:pt idx="280">
                  <c:v>2.7636030200966752</c:v>
                </c:pt>
                <c:pt idx="281">
                  <c:v>1.3872305859136036</c:v>
                </c:pt>
                <c:pt idx="282">
                  <c:v>3.3255752205711313</c:v>
                </c:pt>
                <c:pt idx="283">
                  <c:v>1.682154113575308</c:v>
                </c:pt>
                <c:pt idx="284">
                  <c:v>2.9609933905971033</c:v>
                </c:pt>
                <c:pt idx="285">
                  <c:v>2.6587282545182309</c:v>
                </c:pt>
                <c:pt idx="286">
                  <c:v>2.888631138933814</c:v>
                </c:pt>
                <c:pt idx="287">
                  <c:v>1.7994349534438707</c:v>
                </c:pt>
                <c:pt idx="288">
                  <c:v>1.5349855247406001</c:v>
                </c:pt>
                <c:pt idx="289">
                  <c:v>1.1038535938736951</c:v>
                </c:pt>
                <c:pt idx="290">
                  <c:v>1.9957221100770326</c:v>
                </c:pt>
                <c:pt idx="291">
                  <c:v>3.0246981758384566</c:v>
                </c:pt>
                <c:pt idx="292">
                  <c:v>0.95129174875652245</c:v>
                </c:pt>
                <c:pt idx="293">
                  <c:v>2.9966303187395935</c:v>
                </c:pt>
                <c:pt idx="294">
                  <c:v>2.0376026403419565</c:v>
                </c:pt>
                <c:pt idx="295">
                  <c:v>2.0661564054594415</c:v>
                </c:pt>
                <c:pt idx="296">
                  <c:v>3.5839860477516394</c:v>
                </c:pt>
                <c:pt idx="297">
                  <c:v>2.6844619929127949</c:v>
                </c:pt>
                <c:pt idx="298">
                  <c:v>2.4429777702601774</c:v>
                </c:pt>
                <c:pt idx="299">
                  <c:v>3.1876319654597518</c:v>
                </c:pt>
                <c:pt idx="300">
                  <c:v>3.2891788431250037</c:v>
                </c:pt>
                <c:pt idx="301">
                  <c:v>2.299329857453221</c:v>
                </c:pt>
                <c:pt idx="302">
                  <c:v>0.57672977312274809</c:v>
                </c:pt>
                <c:pt idx="303">
                  <c:v>2.1591018796052999</c:v>
                </c:pt>
                <c:pt idx="304">
                  <c:v>3.1383306430579765</c:v>
                </c:pt>
                <c:pt idx="305">
                  <c:v>1.6367926332633775</c:v>
                </c:pt>
                <c:pt idx="306">
                  <c:v>3.7689505304190014</c:v>
                </c:pt>
                <c:pt idx="307">
                  <c:v>3.6284112780055633</c:v>
                </c:pt>
                <c:pt idx="308">
                  <c:v>2.0972493355993858</c:v>
                </c:pt>
                <c:pt idx="309">
                  <c:v>4.2919829643450518</c:v>
                </c:pt>
                <c:pt idx="310">
                  <c:v>1.2197813378251885</c:v>
                </c:pt>
                <c:pt idx="311">
                  <c:v>2.1716949387893765</c:v>
                </c:pt>
                <c:pt idx="312">
                  <c:v>3.0895591639846249</c:v>
                </c:pt>
                <c:pt idx="313">
                  <c:v>2.8095628098653238</c:v>
                </c:pt>
                <c:pt idx="314">
                  <c:v>3.4220046891169478</c:v>
                </c:pt>
                <c:pt idx="315">
                  <c:v>2.5451746144070295</c:v>
                </c:pt>
                <c:pt idx="316">
                  <c:v>1.0279495839623862</c:v>
                </c:pt>
                <c:pt idx="317">
                  <c:v>2.8108828351973827</c:v>
                </c:pt>
                <c:pt idx="318">
                  <c:v>1.4129315995512124</c:v>
                </c:pt>
                <c:pt idx="319">
                  <c:v>3.2486606792531809</c:v>
                </c:pt>
                <c:pt idx="320">
                  <c:v>4.2267074268729683</c:v>
                </c:pt>
                <c:pt idx="321">
                  <c:v>3.7432511812080058</c:v>
                </c:pt>
                <c:pt idx="322">
                  <c:v>2.9733545647555011</c:v>
                </c:pt>
                <c:pt idx="323">
                  <c:v>3.1535645257718494</c:v>
                </c:pt>
                <c:pt idx="324">
                  <c:v>3.1547489015788814</c:v>
                </c:pt>
                <c:pt idx="325">
                  <c:v>0.85275584256547088</c:v>
                </c:pt>
                <c:pt idx="326">
                  <c:v>0.58466145267154002</c:v>
                </c:pt>
                <c:pt idx="327">
                  <c:v>3.1346788746662231</c:v>
                </c:pt>
                <c:pt idx="328">
                  <c:v>1.1214972033222947</c:v>
                </c:pt>
                <c:pt idx="329">
                  <c:v>2.2590901326573816</c:v>
                </c:pt>
                <c:pt idx="330">
                  <c:v>2.5017193172542509</c:v>
                </c:pt>
                <c:pt idx="331">
                  <c:v>2.2479109305925284</c:v>
                </c:pt>
                <c:pt idx="332">
                  <c:v>1.1898025437396733</c:v>
                </c:pt>
                <c:pt idx="333">
                  <c:v>2.1321588681197374</c:v>
                </c:pt>
                <c:pt idx="334">
                  <c:v>3.4144210246527793</c:v>
                </c:pt>
                <c:pt idx="335">
                  <c:v>2.3727745916295406</c:v>
                </c:pt>
                <c:pt idx="336">
                  <c:v>2.8466346803047506</c:v>
                </c:pt>
                <c:pt idx="337">
                  <c:v>0.60607207828407406</c:v>
                </c:pt>
                <c:pt idx="338">
                  <c:v>3.1321651640371369</c:v>
                </c:pt>
                <c:pt idx="339">
                  <c:v>2.7200223540628219</c:v>
                </c:pt>
                <c:pt idx="340">
                  <c:v>1.9327192630003323</c:v>
                </c:pt>
                <c:pt idx="341">
                  <c:v>2.0669780442391534</c:v>
                </c:pt>
                <c:pt idx="342">
                  <c:v>3.3958921764007695</c:v>
                </c:pt>
                <c:pt idx="343">
                  <c:v>1.0041603321887771</c:v>
                </c:pt>
                <c:pt idx="344">
                  <c:v>1.1547499737810702</c:v>
                </c:pt>
                <c:pt idx="345">
                  <c:v>3.9051486454334876</c:v>
                </c:pt>
                <c:pt idx="346">
                  <c:v>2.6695155339504968</c:v>
                </c:pt>
                <c:pt idx="347">
                  <c:v>2.5657457784898861</c:v>
                </c:pt>
                <c:pt idx="348">
                  <c:v>0.9840022809825606</c:v>
                </c:pt>
                <c:pt idx="349">
                  <c:v>2.4505773428131272</c:v>
                </c:pt>
                <c:pt idx="350">
                  <c:v>0.27633054833200915</c:v>
                </c:pt>
                <c:pt idx="351">
                  <c:v>2.6409889034517824</c:v>
                </c:pt>
                <c:pt idx="352">
                  <c:v>2.5642370717229284</c:v>
                </c:pt>
                <c:pt idx="353">
                  <c:v>3.2465474037823618</c:v>
                </c:pt>
                <c:pt idx="354">
                  <c:v>3.0092721592340475</c:v>
                </c:pt>
                <c:pt idx="355">
                  <c:v>1.1536514950242456</c:v>
                </c:pt>
                <c:pt idx="356">
                  <c:v>3.3093260678527785</c:v>
                </c:pt>
                <c:pt idx="357">
                  <c:v>3.3388387328610296</c:v>
                </c:pt>
                <c:pt idx="358">
                  <c:v>0.53838296564443422</c:v>
                </c:pt>
                <c:pt idx="359">
                  <c:v>2.2363556119320025</c:v>
                </c:pt>
                <c:pt idx="360">
                  <c:v>0.85432491419008838</c:v>
                </c:pt>
                <c:pt idx="361">
                  <c:v>0.95059976288893222</c:v>
                </c:pt>
                <c:pt idx="362">
                  <c:v>2.2464351387203645</c:v>
                </c:pt>
                <c:pt idx="363">
                  <c:v>2.9153738715796775</c:v>
                </c:pt>
                <c:pt idx="364">
                  <c:v>3.2998616668312915</c:v>
                </c:pt>
                <c:pt idx="365">
                  <c:v>1.9381326688837359</c:v>
                </c:pt>
                <c:pt idx="366">
                  <c:v>1.4506998550114776</c:v>
                </c:pt>
                <c:pt idx="367">
                  <c:v>1.8988742050896081</c:v>
                </c:pt>
                <c:pt idx="368">
                  <c:v>2.2909154621392651</c:v>
                </c:pt>
                <c:pt idx="369">
                  <c:v>2.1866475549812465</c:v>
                </c:pt>
                <c:pt idx="370">
                  <c:v>1.6538814843920082</c:v>
                </c:pt>
                <c:pt idx="371">
                  <c:v>3.1506886496225635</c:v>
                </c:pt>
                <c:pt idx="372">
                  <c:v>3.7900341780512017</c:v>
                </c:pt>
                <c:pt idx="373">
                  <c:v>3.4027469764655356</c:v>
                </c:pt>
                <c:pt idx="374">
                  <c:v>3.513372838466724</c:v>
                </c:pt>
                <c:pt idx="375">
                  <c:v>2.9842187255974419</c:v>
                </c:pt>
                <c:pt idx="376">
                  <c:v>0.5895262167028863</c:v>
                </c:pt>
                <c:pt idx="377">
                  <c:v>3.7806648293856213</c:v>
                </c:pt>
                <c:pt idx="378">
                  <c:v>1.1218650035926936</c:v>
                </c:pt>
                <c:pt idx="379">
                  <c:v>0.43452558551200493</c:v>
                </c:pt>
                <c:pt idx="380">
                  <c:v>2.6591748455804032</c:v>
                </c:pt>
                <c:pt idx="381">
                  <c:v>3.3294545102606978</c:v>
                </c:pt>
                <c:pt idx="382">
                  <c:v>3.0228280592028596</c:v>
                </c:pt>
                <c:pt idx="383">
                  <c:v>2.9655579425149226</c:v>
                </c:pt>
                <c:pt idx="384">
                  <c:v>2.0783869062583342</c:v>
                </c:pt>
                <c:pt idx="385">
                  <c:v>0.34807945824938868</c:v>
                </c:pt>
                <c:pt idx="386">
                  <c:v>3.4123865810232505</c:v>
                </c:pt>
                <c:pt idx="387">
                  <c:v>3.0496597615486452</c:v>
                </c:pt>
                <c:pt idx="388">
                  <c:v>3.5424541139074028</c:v>
                </c:pt>
                <c:pt idx="389">
                  <c:v>2.3472480882480946</c:v>
                </c:pt>
                <c:pt idx="390">
                  <c:v>3.3043316453816569</c:v>
                </c:pt>
                <c:pt idx="391">
                  <c:v>0.49999722298480631</c:v>
                </c:pt>
                <c:pt idx="392">
                  <c:v>2.1048642993459361</c:v>
                </c:pt>
                <c:pt idx="393">
                  <c:v>3.3177102519434412</c:v>
                </c:pt>
                <c:pt idx="394">
                  <c:v>0.65065738568057496</c:v>
                </c:pt>
                <c:pt idx="395">
                  <c:v>1.2383051354995565</c:v>
                </c:pt>
                <c:pt idx="396">
                  <c:v>1.7668230338546782</c:v>
                </c:pt>
                <c:pt idx="397">
                  <c:v>3.1080192069560084</c:v>
                </c:pt>
                <c:pt idx="398">
                  <c:v>3.5028864924392709</c:v>
                </c:pt>
                <c:pt idx="399">
                  <c:v>2.9973436625654504</c:v>
                </c:pt>
                <c:pt idx="400">
                  <c:v>1.5122708947646029</c:v>
                </c:pt>
                <c:pt idx="401">
                  <c:v>3.2680331731914176</c:v>
                </c:pt>
                <c:pt idx="402">
                  <c:v>1.6687286578274629</c:v>
                </c:pt>
                <c:pt idx="403">
                  <c:v>3.057601823764565</c:v>
                </c:pt>
                <c:pt idx="404">
                  <c:v>2.8843146142080776</c:v>
                </c:pt>
                <c:pt idx="405">
                  <c:v>2.8261368648324234</c:v>
                </c:pt>
                <c:pt idx="406">
                  <c:v>2.2428542986593518</c:v>
                </c:pt>
                <c:pt idx="407">
                  <c:v>2.7604382221471075</c:v>
                </c:pt>
                <c:pt idx="408">
                  <c:v>3.4798512692374519</c:v>
                </c:pt>
                <c:pt idx="409">
                  <c:v>2.919244926579339</c:v>
                </c:pt>
                <c:pt idx="410">
                  <c:v>0.83331583203347681</c:v>
                </c:pt>
                <c:pt idx="411">
                  <c:v>2.4302443539926397</c:v>
                </c:pt>
                <c:pt idx="412">
                  <c:v>2.9849346073273511</c:v>
                </c:pt>
                <c:pt idx="413">
                  <c:v>2.9898058711342603</c:v>
                </c:pt>
                <c:pt idx="414">
                  <c:v>2.7979814518397683</c:v>
                </c:pt>
                <c:pt idx="415">
                  <c:v>3.8143179408507981</c:v>
                </c:pt>
                <c:pt idx="416">
                  <c:v>2.3134352675102425</c:v>
                </c:pt>
                <c:pt idx="417">
                  <c:v>2.9194069924878945</c:v>
                </c:pt>
                <c:pt idx="418">
                  <c:v>1.7222798753778394</c:v>
                </c:pt>
                <c:pt idx="419">
                  <c:v>2.6730488790592744</c:v>
                </c:pt>
                <c:pt idx="420">
                  <c:v>2.4142421794912359</c:v>
                </c:pt>
                <c:pt idx="421">
                  <c:v>1.9107016026353283</c:v>
                </c:pt>
                <c:pt idx="422">
                  <c:v>2.2325721327782775</c:v>
                </c:pt>
                <c:pt idx="423">
                  <c:v>2.4845546971714665</c:v>
                </c:pt>
                <c:pt idx="424">
                  <c:v>0.49859740629042199</c:v>
                </c:pt>
                <c:pt idx="425">
                  <c:v>3.5962426759656507</c:v>
                </c:pt>
                <c:pt idx="426">
                  <c:v>1.5362652017346783</c:v>
                </c:pt>
                <c:pt idx="427">
                  <c:v>2.7472493546480736</c:v>
                </c:pt>
                <c:pt idx="428">
                  <c:v>3.5217748214854812</c:v>
                </c:pt>
                <c:pt idx="429">
                  <c:v>3.2652662627129074</c:v>
                </c:pt>
                <c:pt idx="430">
                  <c:v>2.8464928777751419</c:v>
                </c:pt>
                <c:pt idx="431">
                  <c:v>2.4538448041596843</c:v>
                </c:pt>
                <c:pt idx="432">
                  <c:v>1.9318618391967499</c:v>
                </c:pt>
                <c:pt idx="433">
                  <c:v>1.4193525669895</c:v>
                </c:pt>
                <c:pt idx="434">
                  <c:v>0.88104459591516637</c:v>
                </c:pt>
                <c:pt idx="435">
                  <c:v>2.9814439046320471</c:v>
                </c:pt>
                <c:pt idx="436">
                  <c:v>2.9340621340279416</c:v>
                </c:pt>
                <c:pt idx="437">
                  <c:v>1.9806082707129744</c:v>
                </c:pt>
                <c:pt idx="438">
                  <c:v>2.1196330517805442</c:v>
                </c:pt>
                <c:pt idx="439">
                  <c:v>0.98843879811818169</c:v>
                </c:pt>
                <c:pt idx="440">
                  <c:v>2.6458661734656026</c:v>
                </c:pt>
                <c:pt idx="441">
                  <c:v>0.35091584254363628</c:v>
                </c:pt>
                <c:pt idx="442">
                  <c:v>1.3960488084525666</c:v>
                </c:pt>
                <c:pt idx="443">
                  <c:v>1.6428897430534353</c:v>
                </c:pt>
                <c:pt idx="444">
                  <c:v>2.9261176040008738</c:v>
                </c:pt>
                <c:pt idx="445">
                  <c:v>3.7347816325991063</c:v>
                </c:pt>
                <c:pt idx="446">
                  <c:v>2.6569739808169635</c:v>
                </c:pt>
                <c:pt idx="447">
                  <c:v>2.0686888857888848</c:v>
                </c:pt>
                <c:pt idx="448">
                  <c:v>0.57868320822256547</c:v>
                </c:pt>
                <c:pt idx="449">
                  <c:v>2.8307633751273746</c:v>
                </c:pt>
                <c:pt idx="450">
                  <c:v>1.4767844567244643</c:v>
                </c:pt>
                <c:pt idx="451">
                  <c:v>0.59461828697951769</c:v>
                </c:pt>
                <c:pt idx="452">
                  <c:v>2.3291136274006732</c:v>
                </c:pt>
                <c:pt idx="453">
                  <c:v>2.9892377405456978</c:v>
                </c:pt>
                <c:pt idx="454">
                  <c:v>2.9997858021480504</c:v>
                </c:pt>
                <c:pt idx="455">
                  <c:v>3.2581045745802131</c:v>
                </c:pt>
                <c:pt idx="456">
                  <c:v>2.7167349622798396</c:v>
                </c:pt>
                <c:pt idx="457">
                  <c:v>2.312403612738863</c:v>
                </c:pt>
                <c:pt idx="458">
                  <c:v>2.7641545094313731</c:v>
                </c:pt>
                <c:pt idx="459">
                  <c:v>2.9758909871802204</c:v>
                </c:pt>
                <c:pt idx="460">
                  <c:v>0.57003514544283151</c:v>
                </c:pt>
                <c:pt idx="461">
                  <c:v>0.21337649160109998</c:v>
                </c:pt>
                <c:pt idx="462">
                  <c:v>2.6476862913219925</c:v>
                </c:pt>
                <c:pt idx="463">
                  <c:v>1.2274903621217483</c:v>
                </c:pt>
                <c:pt idx="464">
                  <c:v>2.1997205160377069</c:v>
                </c:pt>
                <c:pt idx="465">
                  <c:v>2.6276121110906239</c:v>
                </c:pt>
                <c:pt idx="466">
                  <c:v>2.8810167265801292</c:v>
                </c:pt>
                <c:pt idx="467">
                  <c:v>1.9180223773460703</c:v>
                </c:pt>
                <c:pt idx="468">
                  <c:v>2.5034272367477648</c:v>
                </c:pt>
                <c:pt idx="469">
                  <c:v>2.4603940864824532</c:v>
                </c:pt>
                <c:pt idx="470">
                  <c:v>3.099931967432056</c:v>
                </c:pt>
                <c:pt idx="471">
                  <c:v>0.77807991159956025</c:v>
                </c:pt>
                <c:pt idx="472">
                  <c:v>3.8370709210147691</c:v>
                </c:pt>
                <c:pt idx="473">
                  <c:v>2.0222276776810801</c:v>
                </c:pt>
                <c:pt idx="474">
                  <c:v>2.1727330292092124</c:v>
                </c:pt>
                <c:pt idx="475">
                  <c:v>0.72431971200943746</c:v>
                </c:pt>
                <c:pt idx="476">
                  <c:v>2.9556288867242477</c:v>
                </c:pt>
                <c:pt idx="477">
                  <c:v>3.3763808091213834</c:v>
                </c:pt>
                <c:pt idx="478">
                  <c:v>0.71280928795937726</c:v>
                </c:pt>
                <c:pt idx="479">
                  <c:v>4.2562425600082605</c:v>
                </c:pt>
                <c:pt idx="480">
                  <c:v>3.526032982555293</c:v>
                </c:pt>
                <c:pt idx="481">
                  <c:v>3.5940525240988395</c:v>
                </c:pt>
                <c:pt idx="482">
                  <c:v>2.6441025049225222</c:v>
                </c:pt>
                <c:pt idx="483">
                  <c:v>2.0544702856764747</c:v>
                </c:pt>
                <c:pt idx="484">
                  <c:v>2.3912439896509126</c:v>
                </c:pt>
                <c:pt idx="485">
                  <c:v>1.2293490350680156</c:v>
                </c:pt>
                <c:pt idx="486">
                  <c:v>2.4700904427804442</c:v>
                </c:pt>
                <c:pt idx="487">
                  <c:v>1.879975613452576</c:v>
                </c:pt>
                <c:pt idx="488">
                  <c:v>3.256620984710906</c:v>
                </c:pt>
                <c:pt idx="489">
                  <c:v>2.9094400589029039</c:v>
                </c:pt>
                <c:pt idx="490">
                  <c:v>3.2170765853378547</c:v>
                </c:pt>
                <c:pt idx="491">
                  <c:v>2.5287490092408103</c:v>
                </c:pt>
                <c:pt idx="492">
                  <c:v>2.0156817234865061</c:v>
                </c:pt>
                <c:pt idx="493">
                  <c:v>3.1085900744147579</c:v>
                </c:pt>
                <c:pt idx="494">
                  <c:v>0.98449684173274976</c:v>
                </c:pt>
                <c:pt idx="495">
                  <c:v>3.2155111224500343</c:v>
                </c:pt>
                <c:pt idx="496">
                  <c:v>2.9625202059075217</c:v>
                </c:pt>
                <c:pt idx="497">
                  <c:v>4.2242939504522692</c:v>
                </c:pt>
                <c:pt idx="498">
                  <c:v>3.1556584685229669</c:v>
                </c:pt>
                <c:pt idx="499">
                  <c:v>3.3678854574732711</c:v>
                </c:pt>
                <c:pt idx="500">
                  <c:v>3.7111211272036329</c:v>
                </c:pt>
                <c:pt idx="501">
                  <c:v>2.2979935480883245</c:v>
                </c:pt>
                <c:pt idx="502">
                  <c:v>1.1347567364373508</c:v>
                </c:pt>
                <c:pt idx="503">
                  <c:v>2.445332184563008</c:v>
                </c:pt>
                <c:pt idx="504">
                  <c:v>2.4100542817637685</c:v>
                </c:pt>
                <c:pt idx="505">
                  <c:v>2.380853753809979</c:v>
                </c:pt>
                <c:pt idx="506">
                  <c:v>3.0102777806090613</c:v>
                </c:pt>
                <c:pt idx="507">
                  <c:v>2.9222211757391001</c:v>
                </c:pt>
                <c:pt idx="508">
                  <c:v>3.5104010418685658</c:v>
                </c:pt>
                <c:pt idx="509">
                  <c:v>2.9525387834241332</c:v>
                </c:pt>
                <c:pt idx="510">
                  <c:v>0.79814550489158331</c:v>
                </c:pt>
                <c:pt idx="511">
                  <c:v>3.0522716138038657</c:v>
                </c:pt>
                <c:pt idx="512">
                  <c:v>2.9482050549685974</c:v>
                </c:pt>
                <c:pt idx="513">
                  <c:v>0.21388555416177993</c:v>
                </c:pt>
                <c:pt idx="514">
                  <c:v>1.4402101608569624</c:v>
                </c:pt>
                <c:pt idx="515">
                  <c:v>2.9292807201466093</c:v>
                </c:pt>
                <c:pt idx="516">
                  <c:v>1.3418227328319596</c:v>
                </c:pt>
                <c:pt idx="517">
                  <c:v>1.1138331765398095</c:v>
                </c:pt>
                <c:pt idx="518">
                  <c:v>3.70299272633416</c:v>
                </c:pt>
                <c:pt idx="519">
                  <c:v>3.0956742429735646</c:v>
                </c:pt>
                <c:pt idx="520">
                  <c:v>2.281035906092522</c:v>
                </c:pt>
                <c:pt idx="521">
                  <c:v>2.7170847279732966</c:v>
                </c:pt>
                <c:pt idx="522">
                  <c:v>2.214243078167716</c:v>
                </c:pt>
                <c:pt idx="523">
                  <c:v>2.2787070307090866</c:v>
                </c:pt>
                <c:pt idx="524">
                  <c:v>1.1877225453139824</c:v>
                </c:pt>
                <c:pt idx="525">
                  <c:v>3.395306713084894</c:v>
                </c:pt>
                <c:pt idx="526">
                  <c:v>2.7402213257636903</c:v>
                </c:pt>
                <c:pt idx="527">
                  <c:v>3.0484820885543349</c:v>
                </c:pt>
                <c:pt idx="528">
                  <c:v>3.0819571082450237</c:v>
                </c:pt>
                <c:pt idx="529">
                  <c:v>2.6611494751569778</c:v>
                </c:pt>
                <c:pt idx="530">
                  <c:v>4.1260131411488379</c:v>
                </c:pt>
                <c:pt idx="531">
                  <c:v>2.739129391059719</c:v>
                </c:pt>
                <c:pt idx="532">
                  <c:v>2.4875981925874884</c:v>
                </c:pt>
                <c:pt idx="533">
                  <c:v>3.3088805573696782</c:v>
                </c:pt>
                <c:pt idx="534">
                  <c:v>2.5986849892026811</c:v>
                </c:pt>
                <c:pt idx="535">
                  <c:v>2.7164022875104745</c:v>
                </c:pt>
                <c:pt idx="536">
                  <c:v>0.49050258102443606</c:v>
                </c:pt>
                <c:pt idx="537">
                  <c:v>2.6424043925354299</c:v>
                </c:pt>
                <c:pt idx="538">
                  <c:v>2.2163426465282603</c:v>
                </c:pt>
                <c:pt idx="539">
                  <c:v>3.5095636514125275</c:v>
                </c:pt>
                <c:pt idx="540">
                  <c:v>2.7261678704949794</c:v>
                </c:pt>
                <c:pt idx="541">
                  <c:v>3.476938710389013</c:v>
                </c:pt>
                <c:pt idx="542">
                  <c:v>2.4902427186606211</c:v>
                </c:pt>
                <c:pt idx="543">
                  <c:v>2.7613718772543754</c:v>
                </c:pt>
                <c:pt idx="544">
                  <c:v>2.3335273460968189</c:v>
                </c:pt>
                <c:pt idx="545">
                  <c:v>2.0589328984304043</c:v>
                </c:pt>
                <c:pt idx="546">
                  <c:v>3.5169851241244343</c:v>
                </c:pt>
                <c:pt idx="547">
                  <c:v>2.480855568091394</c:v>
                </c:pt>
                <c:pt idx="548">
                  <c:v>3.5779266368789617</c:v>
                </c:pt>
                <c:pt idx="549">
                  <c:v>3.1743146078560454</c:v>
                </c:pt>
                <c:pt idx="550">
                  <c:v>3.7207375817626787</c:v>
                </c:pt>
                <c:pt idx="551">
                  <c:v>1.2404650423443595</c:v>
                </c:pt>
                <c:pt idx="552">
                  <c:v>1.5475844570481601</c:v>
                </c:pt>
                <c:pt idx="553">
                  <c:v>2.952459979388693</c:v>
                </c:pt>
                <c:pt idx="554">
                  <c:v>1.3483988768430466</c:v>
                </c:pt>
                <c:pt idx="555">
                  <c:v>0.94466936360475162</c:v>
                </c:pt>
                <c:pt idx="556">
                  <c:v>1.7432807580868559</c:v>
                </c:pt>
                <c:pt idx="557">
                  <c:v>3.3296070802914781</c:v>
                </c:pt>
                <c:pt idx="558">
                  <c:v>2.6713914013097981</c:v>
                </c:pt>
                <c:pt idx="559">
                  <c:v>3.0008259026945101</c:v>
                </c:pt>
                <c:pt idx="560">
                  <c:v>2.6053669838279685</c:v>
                </c:pt>
                <c:pt idx="561">
                  <c:v>2.6464620350563814</c:v>
                </c:pt>
                <c:pt idx="562">
                  <c:v>3.3556919564467798</c:v>
                </c:pt>
                <c:pt idx="563">
                  <c:v>1.7536958017124138</c:v>
                </c:pt>
                <c:pt idx="564">
                  <c:v>3.5298698728005213</c:v>
                </c:pt>
                <c:pt idx="565">
                  <c:v>2.8948403421222628</c:v>
                </c:pt>
                <c:pt idx="566">
                  <c:v>2.9322031056827931</c:v>
                </c:pt>
                <c:pt idx="567">
                  <c:v>0.12712863080235168</c:v>
                </c:pt>
                <c:pt idx="568">
                  <c:v>0.60085773400757581</c:v>
                </c:pt>
                <c:pt idx="569">
                  <c:v>2.6063089866932398</c:v>
                </c:pt>
                <c:pt idx="570">
                  <c:v>3.2618753769721822</c:v>
                </c:pt>
                <c:pt idx="571">
                  <c:v>3.1841356793874169</c:v>
                </c:pt>
                <c:pt idx="572">
                  <c:v>1.5294303528402491</c:v>
                </c:pt>
                <c:pt idx="573">
                  <c:v>4.7327388738675182</c:v>
                </c:pt>
                <c:pt idx="574">
                  <c:v>2.6946545797250376</c:v>
                </c:pt>
                <c:pt idx="575">
                  <c:v>3.5197547326619238</c:v>
                </c:pt>
                <c:pt idx="576">
                  <c:v>0.81546010293193405</c:v>
                </c:pt>
                <c:pt idx="577">
                  <c:v>1.9110755629739304</c:v>
                </c:pt>
                <c:pt idx="578">
                  <c:v>2.8475985778934634</c:v>
                </c:pt>
                <c:pt idx="579">
                  <c:v>0.9529457910181931</c:v>
                </c:pt>
                <c:pt idx="580">
                  <c:v>3.8135314589159703</c:v>
                </c:pt>
                <c:pt idx="581">
                  <c:v>2.8584464711679791</c:v>
                </c:pt>
                <c:pt idx="582">
                  <c:v>3.3025328320830312</c:v>
                </c:pt>
                <c:pt idx="583">
                  <c:v>2.9754029457591651</c:v>
                </c:pt>
                <c:pt idx="584">
                  <c:v>2.6859494584015726</c:v>
                </c:pt>
                <c:pt idx="585">
                  <c:v>1.7118840090658851</c:v>
                </c:pt>
                <c:pt idx="586">
                  <c:v>2.6221742264096521</c:v>
                </c:pt>
                <c:pt idx="587">
                  <c:v>2.6460542833169871</c:v>
                </c:pt>
                <c:pt idx="588">
                  <c:v>1.6261101695750755</c:v>
                </c:pt>
                <c:pt idx="589">
                  <c:v>3.8110434773616539</c:v>
                </c:pt>
                <c:pt idx="590">
                  <c:v>1.0052224922653823</c:v>
                </c:pt>
                <c:pt idx="591">
                  <c:v>1.8302700117855761</c:v>
                </c:pt>
                <c:pt idx="592">
                  <c:v>1.0609218130185507</c:v>
                </c:pt>
                <c:pt idx="593">
                  <c:v>0.51726374673649711</c:v>
                </c:pt>
                <c:pt idx="594">
                  <c:v>1.161595659883307</c:v>
                </c:pt>
                <c:pt idx="595">
                  <c:v>3.2187658209523433</c:v>
                </c:pt>
                <c:pt idx="596">
                  <c:v>1.4778541240161567</c:v>
                </c:pt>
                <c:pt idx="597">
                  <c:v>0.87475658411988211</c:v>
                </c:pt>
                <c:pt idx="598">
                  <c:v>3.1243208740769512</c:v>
                </c:pt>
                <c:pt idx="599">
                  <c:v>2.4840614447973333</c:v>
                </c:pt>
                <c:pt idx="600">
                  <c:v>2.8158561837579437</c:v>
                </c:pt>
                <c:pt idx="601">
                  <c:v>2.9299847194794904</c:v>
                </c:pt>
                <c:pt idx="602">
                  <c:v>2.9398936311476245</c:v>
                </c:pt>
                <c:pt idx="603">
                  <c:v>3.155442116341578</c:v>
                </c:pt>
                <c:pt idx="604">
                  <c:v>3.4449272369816484</c:v>
                </c:pt>
                <c:pt idx="605">
                  <c:v>2.7647797084990815</c:v>
                </c:pt>
                <c:pt idx="606">
                  <c:v>3.2289149379245892</c:v>
                </c:pt>
                <c:pt idx="607">
                  <c:v>0.39791134570741882</c:v>
                </c:pt>
                <c:pt idx="608">
                  <c:v>2.7104069569155937</c:v>
                </c:pt>
                <c:pt idx="609">
                  <c:v>1.4364088172600968</c:v>
                </c:pt>
                <c:pt idx="610">
                  <c:v>0.40761472402263466</c:v>
                </c:pt>
                <c:pt idx="611">
                  <c:v>2.6209828906868387</c:v>
                </c:pt>
                <c:pt idx="612">
                  <c:v>2.9375012676286469</c:v>
                </c:pt>
                <c:pt idx="613">
                  <c:v>2.6035320223334009</c:v>
                </c:pt>
                <c:pt idx="614">
                  <c:v>1.9467577554773008</c:v>
                </c:pt>
                <c:pt idx="615">
                  <c:v>2.031542849386434</c:v>
                </c:pt>
                <c:pt idx="616">
                  <c:v>2.8849956166908148</c:v>
                </c:pt>
                <c:pt idx="617">
                  <c:v>1.094669152654496</c:v>
                </c:pt>
                <c:pt idx="618">
                  <c:v>2.3286031692568718</c:v>
                </c:pt>
                <c:pt idx="619">
                  <c:v>2.7148571467421827</c:v>
                </c:pt>
                <c:pt idx="620">
                  <c:v>1.9689947032976827</c:v>
                </c:pt>
                <c:pt idx="621">
                  <c:v>2.9857068585810671</c:v>
                </c:pt>
                <c:pt idx="622">
                  <c:v>3.1896891068359832</c:v>
                </c:pt>
                <c:pt idx="623">
                  <c:v>2.8147796665635134</c:v>
                </c:pt>
                <c:pt idx="624">
                  <c:v>4.0474967294607236</c:v>
                </c:pt>
                <c:pt idx="625">
                  <c:v>3.8423492171470066</c:v>
                </c:pt>
                <c:pt idx="626">
                  <c:v>3.5737922359530101</c:v>
                </c:pt>
                <c:pt idx="627">
                  <c:v>1.8742725756131473</c:v>
                </c:pt>
                <c:pt idx="628">
                  <c:v>3.3637374578183747</c:v>
                </c:pt>
                <c:pt idx="629">
                  <c:v>3.7073703948914383</c:v>
                </c:pt>
                <c:pt idx="630">
                  <c:v>3.2611634458052468</c:v>
                </c:pt>
                <c:pt idx="631">
                  <c:v>2.6168790217894653</c:v>
                </c:pt>
                <c:pt idx="632">
                  <c:v>4.4539405405214376</c:v>
                </c:pt>
                <c:pt idx="633">
                  <c:v>3.1408834902787763</c:v>
                </c:pt>
                <c:pt idx="634">
                  <c:v>1.9153509498531776</c:v>
                </c:pt>
                <c:pt idx="635">
                  <c:v>3.1007543251641652</c:v>
                </c:pt>
                <c:pt idx="636">
                  <c:v>2.5926825578903836</c:v>
                </c:pt>
                <c:pt idx="637">
                  <c:v>3.3375112205252524</c:v>
                </c:pt>
                <c:pt idx="638">
                  <c:v>0.53749734969490415</c:v>
                </c:pt>
                <c:pt idx="639">
                  <c:v>2.4460789685891253</c:v>
                </c:pt>
                <c:pt idx="640">
                  <c:v>2.9540865988307785</c:v>
                </c:pt>
                <c:pt idx="641">
                  <c:v>1.27391504696052</c:v>
                </c:pt>
                <c:pt idx="642">
                  <c:v>3.3385383565118762</c:v>
                </c:pt>
                <c:pt idx="643">
                  <c:v>2.7190573804472171</c:v>
                </c:pt>
                <c:pt idx="644">
                  <c:v>2.1191537700714731</c:v>
                </c:pt>
                <c:pt idx="645">
                  <c:v>2.9213733671647999</c:v>
                </c:pt>
                <c:pt idx="646">
                  <c:v>2.5333661130135292</c:v>
                </c:pt>
                <c:pt idx="647">
                  <c:v>3.287516971789481</c:v>
                </c:pt>
                <c:pt idx="648">
                  <c:v>1.8868487171877573</c:v>
                </c:pt>
                <c:pt idx="649">
                  <c:v>2.2713240453100747</c:v>
                </c:pt>
                <c:pt idx="650">
                  <c:v>1.336929657501932</c:v>
                </c:pt>
                <c:pt idx="651">
                  <c:v>2.0041760540324014</c:v>
                </c:pt>
                <c:pt idx="652">
                  <c:v>1.7307715757024642</c:v>
                </c:pt>
                <c:pt idx="653">
                  <c:v>2.4641280067642448</c:v>
                </c:pt>
                <c:pt idx="654">
                  <c:v>0.59220686759216079</c:v>
                </c:pt>
                <c:pt idx="655">
                  <c:v>0.76963239125047278</c:v>
                </c:pt>
                <c:pt idx="656">
                  <c:v>1.6996610194141462</c:v>
                </c:pt>
                <c:pt idx="657">
                  <c:v>3.9218523409321739</c:v>
                </c:pt>
                <c:pt idx="658">
                  <c:v>1.1600995027043988</c:v>
                </c:pt>
                <c:pt idx="659">
                  <c:v>1.5956398208349523</c:v>
                </c:pt>
                <c:pt idx="660">
                  <c:v>0.5528674760351745</c:v>
                </c:pt>
                <c:pt idx="661">
                  <c:v>2.6495776269765745</c:v>
                </c:pt>
                <c:pt idx="662">
                  <c:v>2.8111539813126925</c:v>
                </c:pt>
                <c:pt idx="663">
                  <c:v>2.8221869746116917</c:v>
                </c:pt>
                <c:pt idx="664">
                  <c:v>0.6875137934393093</c:v>
                </c:pt>
                <c:pt idx="665">
                  <c:v>3.1714305551804678</c:v>
                </c:pt>
                <c:pt idx="666">
                  <c:v>3.7860591697523747</c:v>
                </c:pt>
                <c:pt idx="667">
                  <c:v>0.27089051477388143</c:v>
                </c:pt>
                <c:pt idx="668">
                  <c:v>2.9074100506314995</c:v>
                </c:pt>
                <c:pt idx="669">
                  <c:v>2.6601377796161718</c:v>
                </c:pt>
                <c:pt idx="670">
                  <c:v>2.5682373084808994</c:v>
                </c:pt>
                <c:pt idx="671">
                  <c:v>1.8376442112500495</c:v>
                </c:pt>
                <c:pt idx="672">
                  <c:v>0.53690036518437911</c:v>
                </c:pt>
                <c:pt idx="673">
                  <c:v>0.84385028944997176</c:v>
                </c:pt>
                <c:pt idx="674">
                  <c:v>2.5368796343669122</c:v>
                </c:pt>
                <c:pt idx="675">
                  <c:v>2.1686662703447741</c:v>
                </c:pt>
                <c:pt idx="676">
                  <c:v>3.2333180002080182</c:v>
                </c:pt>
                <c:pt idx="677">
                  <c:v>3.3959045513986705</c:v>
                </c:pt>
                <c:pt idx="678">
                  <c:v>2.7304622415382602</c:v>
                </c:pt>
                <c:pt idx="679">
                  <c:v>2.4712572561338249</c:v>
                </c:pt>
                <c:pt idx="680">
                  <c:v>2.7929266852975991</c:v>
                </c:pt>
                <c:pt idx="681">
                  <c:v>3.0770008297497631</c:v>
                </c:pt>
                <c:pt idx="682">
                  <c:v>1.6024723869106359</c:v>
                </c:pt>
                <c:pt idx="683">
                  <c:v>2.411505408195981</c:v>
                </c:pt>
                <c:pt idx="684">
                  <c:v>0.87406766821317183</c:v>
                </c:pt>
                <c:pt idx="685">
                  <c:v>3.353206210315828</c:v>
                </c:pt>
                <c:pt idx="686">
                  <c:v>3.2144268073003275</c:v>
                </c:pt>
                <c:pt idx="687">
                  <c:v>2.3300276958694499</c:v>
                </c:pt>
                <c:pt idx="688">
                  <c:v>1.6158867622980981</c:v>
                </c:pt>
                <c:pt idx="689">
                  <c:v>2.7292220959604214</c:v>
                </c:pt>
                <c:pt idx="690">
                  <c:v>3.850947868556323</c:v>
                </c:pt>
                <c:pt idx="691">
                  <c:v>2.6502847475394473</c:v>
                </c:pt>
                <c:pt idx="692">
                  <c:v>0.55704735029082275</c:v>
                </c:pt>
                <c:pt idx="693">
                  <c:v>4.6195688513471476</c:v>
                </c:pt>
                <c:pt idx="694">
                  <c:v>1.6031373859722573</c:v>
                </c:pt>
                <c:pt idx="695">
                  <c:v>2.845463576700376</c:v>
                </c:pt>
                <c:pt idx="696">
                  <c:v>2.9740663687859961</c:v>
                </c:pt>
                <c:pt idx="697">
                  <c:v>0.33526545846321976</c:v>
                </c:pt>
                <c:pt idx="698">
                  <c:v>2.1255742366726835</c:v>
                </c:pt>
                <c:pt idx="699">
                  <c:v>3.4674584038158995</c:v>
                </c:pt>
                <c:pt idx="700">
                  <c:v>3.1315313590829819</c:v>
                </c:pt>
                <c:pt idx="701">
                  <c:v>3.3917108239511955</c:v>
                </c:pt>
                <c:pt idx="702">
                  <c:v>2.6967067531135456</c:v>
                </c:pt>
                <c:pt idx="703">
                  <c:v>3.2117416838803408</c:v>
                </c:pt>
                <c:pt idx="704">
                  <c:v>3.5146995685773934</c:v>
                </c:pt>
                <c:pt idx="705">
                  <c:v>1.8644191924527651</c:v>
                </c:pt>
                <c:pt idx="706">
                  <c:v>2.6234106358243934</c:v>
                </c:pt>
                <c:pt idx="707">
                  <c:v>1.0909343363100872</c:v>
                </c:pt>
                <c:pt idx="708">
                  <c:v>1.0760499832576818</c:v>
                </c:pt>
                <c:pt idx="709">
                  <c:v>3.628299820893421</c:v>
                </c:pt>
                <c:pt idx="710">
                  <c:v>2.7054543680936884</c:v>
                </c:pt>
                <c:pt idx="711">
                  <c:v>3.5088889300828612</c:v>
                </c:pt>
                <c:pt idx="712">
                  <c:v>1.9336287190664065</c:v>
                </c:pt>
                <c:pt idx="713">
                  <c:v>2.8039512748539162</c:v>
                </c:pt>
                <c:pt idx="714">
                  <c:v>2.7103958301106412</c:v>
                </c:pt>
                <c:pt idx="715">
                  <c:v>2.2979377890001631</c:v>
                </c:pt>
                <c:pt idx="716">
                  <c:v>1.6161845074596388</c:v>
                </c:pt>
                <c:pt idx="717">
                  <c:v>2.0178397776051318</c:v>
                </c:pt>
                <c:pt idx="718">
                  <c:v>2.3953006982354399</c:v>
                </c:pt>
                <c:pt idx="719">
                  <c:v>1.8508488437105712</c:v>
                </c:pt>
                <c:pt idx="720">
                  <c:v>0.51382197200604507</c:v>
                </c:pt>
                <c:pt idx="721">
                  <c:v>3.8542510975916806</c:v>
                </c:pt>
                <c:pt idx="722">
                  <c:v>2.2608642034935005</c:v>
                </c:pt>
                <c:pt idx="723">
                  <c:v>1.2532472086617508</c:v>
                </c:pt>
                <c:pt idx="724">
                  <c:v>2.4022348373178821</c:v>
                </c:pt>
                <c:pt idx="725">
                  <c:v>3.0132738635149243</c:v>
                </c:pt>
                <c:pt idx="726">
                  <c:v>0.28973800776346265</c:v>
                </c:pt>
                <c:pt idx="727">
                  <c:v>2.5861647493016156</c:v>
                </c:pt>
                <c:pt idx="728">
                  <c:v>3.7712648096273709</c:v>
                </c:pt>
                <c:pt idx="729">
                  <c:v>3.3144594178265172</c:v>
                </c:pt>
                <c:pt idx="730">
                  <c:v>2.0802341385305301</c:v>
                </c:pt>
                <c:pt idx="731">
                  <c:v>1.0071237508440625</c:v>
                </c:pt>
                <c:pt idx="732">
                  <c:v>3.9915526365052503</c:v>
                </c:pt>
                <c:pt idx="733">
                  <c:v>2.9711204851049731</c:v>
                </c:pt>
                <c:pt idx="734">
                  <c:v>2.5158489675983535</c:v>
                </c:pt>
                <c:pt idx="735">
                  <c:v>2.1137341850101485</c:v>
                </c:pt>
                <c:pt idx="736">
                  <c:v>3.2436227262940895</c:v>
                </c:pt>
                <c:pt idx="737">
                  <c:v>1.812138773704917</c:v>
                </c:pt>
                <c:pt idx="738">
                  <c:v>2.5239141393873288</c:v>
                </c:pt>
                <c:pt idx="739">
                  <c:v>0.76278538890220893</c:v>
                </c:pt>
                <c:pt idx="740">
                  <c:v>2.0746481023277328</c:v>
                </c:pt>
                <c:pt idx="741">
                  <c:v>3.5547759506207486</c:v>
                </c:pt>
                <c:pt idx="742">
                  <c:v>3.5465972474190979</c:v>
                </c:pt>
                <c:pt idx="743">
                  <c:v>2.7241932537704998</c:v>
                </c:pt>
                <c:pt idx="744">
                  <c:v>2.697928964115432</c:v>
                </c:pt>
                <c:pt idx="745">
                  <c:v>1.4525145052100639</c:v>
                </c:pt>
                <c:pt idx="746">
                  <c:v>3.2314147005257636</c:v>
                </c:pt>
                <c:pt idx="747">
                  <c:v>2.7711250837871866</c:v>
                </c:pt>
                <c:pt idx="748">
                  <c:v>0.87193860931308254</c:v>
                </c:pt>
                <c:pt idx="749">
                  <c:v>0.89439844138936841</c:v>
                </c:pt>
                <c:pt idx="750">
                  <c:v>2.0418134896859081</c:v>
                </c:pt>
                <c:pt idx="751">
                  <c:v>3.3183271767576965</c:v>
                </c:pt>
                <c:pt idx="752">
                  <c:v>2.5242115218825791</c:v>
                </c:pt>
                <c:pt idx="753">
                  <c:v>2.3782217445961962</c:v>
                </c:pt>
                <c:pt idx="754">
                  <c:v>3.4035185536979551</c:v>
                </c:pt>
                <c:pt idx="755">
                  <c:v>2.7548709875551793</c:v>
                </c:pt>
                <c:pt idx="756">
                  <c:v>3.4197000166690175</c:v>
                </c:pt>
                <c:pt idx="757">
                  <c:v>2.3403607084897002</c:v>
                </c:pt>
                <c:pt idx="758">
                  <c:v>2.6507783684184449</c:v>
                </c:pt>
                <c:pt idx="759">
                  <c:v>0.19451123389842406</c:v>
                </c:pt>
                <c:pt idx="760">
                  <c:v>2.5848100550820319</c:v>
                </c:pt>
                <c:pt idx="761">
                  <c:v>3.1419989117726415</c:v>
                </c:pt>
                <c:pt idx="762">
                  <c:v>2.5867779884713551</c:v>
                </c:pt>
                <c:pt idx="763">
                  <c:v>2.2308578909346028</c:v>
                </c:pt>
                <c:pt idx="764">
                  <c:v>2.6111471567807154</c:v>
                </c:pt>
                <c:pt idx="765">
                  <c:v>2.4431850071376822</c:v>
                </c:pt>
                <c:pt idx="766">
                  <c:v>2.4285931023883016</c:v>
                </c:pt>
                <c:pt idx="767">
                  <c:v>2.3303169389433185</c:v>
                </c:pt>
                <c:pt idx="768">
                  <c:v>4.6847743987008172</c:v>
                </c:pt>
                <c:pt idx="769">
                  <c:v>2.5189779074231251</c:v>
                </c:pt>
                <c:pt idx="770">
                  <c:v>3.2310065388781468</c:v>
                </c:pt>
                <c:pt idx="771">
                  <c:v>3.4706331637908567</c:v>
                </c:pt>
                <c:pt idx="772">
                  <c:v>3.8264879627719344</c:v>
                </c:pt>
                <c:pt idx="773">
                  <c:v>3.0183819040142286</c:v>
                </c:pt>
                <c:pt idx="774">
                  <c:v>3.2945842992041143</c:v>
                </c:pt>
                <c:pt idx="775">
                  <c:v>2.0612731099370807</c:v>
                </c:pt>
                <c:pt idx="776">
                  <c:v>3.5120885204042978</c:v>
                </c:pt>
                <c:pt idx="777">
                  <c:v>2.9939407060514722</c:v>
                </c:pt>
                <c:pt idx="778">
                  <c:v>3.0173489026452422</c:v>
                </c:pt>
                <c:pt idx="779">
                  <c:v>0.76054188627949992</c:v>
                </c:pt>
                <c:pt idx="780">
                  <c:v>3.1889488528716017</c:v>
                </c:pt>
                <c:pt idx="781">
                  <c:v>3.0749083965399766</c:v>
                </c:pt>
                <c:pt idx="782">
                  <c:v>1.9721834467273105</c:v>
                </c:pt>
                <c:pt idx="783">
                  <c:v>0.69965107821306693</c:v>
                </c:pt>
                <c:pt idx="784">
                  <c:v>3.6580173919366126</c:v>
                </c:pt>
                <c:pt idx="785">
                  <c:v>2.1252992560284474</c:v>
                </c:pt>
                <c:pt idx="786">
                  <c:v>3.82682522787261</c:v>
                </c:pt>
                <c:pt idx="787">
                  <c:v>2.4129682653596616</c:v>
                </c:pt>
                <c:pt idx="788">
                  <c:v>3.7668674989726791</c:v>
                </c:pt>
                <c:pt idx="789">
                  <c:v>3.993891580185454</c:v>
                </c:pt>
                <c:pt idx="790">
                  <c:v>2.1730503100843706</c:v>
                </c:pt>
                <c:pt idx="791">
                  <c:v>2.738301794042667</c:v>
                </c:pt>
                <c:pt idx="792">
                  <c:v>2.70686357539706</c:v>
                </c:pt>
                <c:pt idx="793">
                  <c:v>2.6041778628802557</c:v>
                </c:pt>
                <c:pt idx="794">
                  <c:v>4.075738978143395</c:v>
                </c:pt>
                <c:pt idx="795">
                  <c:v>2.5733650215626946</c:v>
                </c:pt>
                <c:pt idx="796">
                  <c:v>3.9368973736115418</c:v>
                </c:pt>
                <c:pt idx="797">
                  <c:v>3.0977896294642662</c:v>
                </c:pt>
                <c:pt idx="798">
                  <c:v>2.5104187286226853</c:v>
                </c:pt>
                <c:pt idx="799">
                  <c:v>2.2349983621688994</c:v>
                </c:pt>
                <c:pt idx="800">
                  <c:v>3.1808716391290579</c:v>
                </c:pt>
                <c:pt idx="801">
                  <c:v>0.75185725995838115</c:v>
                </c:pt>
                <c:pt idx="802">
                  <c:v>1.8952753464824235</c:v>
                </c:pt>
                <c:pt idx="803">
                  <c:v>1.9754525164221393</c:v>
                </c:pt>
                <c:pt idx="804">
                  <c:v>3.1187526685834803</c:v>
                </c:pt>
                <c:pt idx="805">
                  <c:v>2.6548941210608112</c:v>
                </c:pt>
                <c:pt idx="806">
                  <c:v>3.3345959655166268</c:v>
                </c:pt>
                <c:pt idx="807">
                  <c:v>0.19022350698441917</c:v>
                </c:pt>
                <c:pt idx="808">
                  <c:v>3.7149003582762541</c:v>
                </c:pt>
                <c:pt idx="809">
                  <c:v>3.3010343927157537</c:v>
                </c:pt>
                <c:pt idx="810">
                  <c:v>3.3419936553515441</c:v>
                </c:pt>
                <c:pt idx="811">
                  <c:v>2.5290636394275854</c:v>
                </c:pt>
                <c:pt idx="812">
                  <c:v>3.0839703528445237</c:v>
                </c:pt>
                <c:pt idx="813">
                  <c:v>0.37720079350205055</c:v>
                </c:pt>
                <c:pt idx="814">
                  <c:v>3.0702463887786569</c:v>
                </c:pt>
                <c:pt idx="815">
                  <c:v>3.1728889399784896</c:v>
                </c:pt>
                <c:pt idx="816">
                  <c:v>3.8491689572436547</c:v>
                </c:pt>
                <c:pt idx="817">
                  <c:v>3.1765325572249536</c:v>
                </c:pt>
                <c:pt idx="818">
                  <c:v>3.1539647567045006</c:v>
                </c:pt>
                <c:pt idx="819">
                  <c:v>3.7214950378254619</c:v>
                </c:pt>
                <c:pt idx="820">
                  <c:v>3.0378574350071292</c:v>
                </c:pt>
                <c:pt idx="821">
                  <c:v>1.3532940107862284</c:v>
                </c:pt>
                <c:pt idx="822">
                  <c:v>2.8165820330985794</c:v>
                </c:pt>
                <c:pt idx="823">
                  <c:v>2.5745065595503709</c:v>
                </c:pt>
                <c:pt idx="824">
                  <c:v>2.5748556061779411</c:v>
                </c:pt>
                <c:pt idx="825">
                  <c:v>2.6080333166332856</c:v>
                </c:pt>
                <c:pt idx="826">
                  <c:v>3.0218752175445411</c:v>
                </c:pt>
                <c:pt idx="827">
                  <c:v>2.5430072193744637</c:v>
                </c:pt>
                <c:pt idx="828">
                  <c:v>3.64404361737791</c:v>
                </c:pt>
                <c:pt idx="829">
                  <c:v>1.5685642325923346</c:v>
                </c:pt>
                <c:pt idx="830">
                  <c:v>2.505735551932526</c:v>
                </c:pt>
                <c:pt idx="831">
                  <c:v>3.0865162346404467</c:v>
                </c:pt>
                <c:pt idx="832">
                  <c:v>1.5302590233273876</c:v>
                </c:pt>
                <c:pt idx="833">
                  <c:v>2.3268224673185056</c:v>
                </c:pt>
                <c:pt idx="834">
                  <c:v>2.526362767722377</c:v>
                </c:pt>
                <c:pt idx="835">
                  <c:v>3.1846477393860528</c:v>
                </c:pt>
                <c:pt idx="836">
                  <c:v>2.4543226297874154</c:v>
                </c:pt>
                <c:pt idx="837">
                  <c:v>0.90576074159250153</c:v>
                </c:pt>
                <c:pt idx="838">
                  <c:v>2.717395577153487</c:v>
                </c:pt>
                <c:pt idx="839">
                  <c:v>2.6031968794200706</c:v>
                </c:pt>
                <c:pt idx="840">
                  <c:v>3.3306899963928496</c:v>
                </c:pt>
                <c:pt idx="841">
                  <c:v>2.9603485248134858</c:v>
                </c:pt>
                <c:pt idx="842">
                  <c:v>3.321428691074642</c:v>
                </c:pt>
                <c:pt idx="843">
                  <c:v>3.6955196495982463</c:v>
                </c:pt>
                <c:pt idx="844">
                  <c:v>2.9404505589866581</c:v>
                </c:pt>
                <c:pt idx="845">
                  <c:v>2.1290084488438974</c:v>
                </c:pt>
                <c:pt idx="846">
                  <c:v>3.6283299124747161</c:v>
                </c:pt>
                <c:pt idx="847">
                  <c:v>0.49847597594481685</c:v>
                </c:pt>
                <c:pt idx="848">
                  <c:v>2.898891812040151</c:v>
                </c:pt>
                <c:pt idx="849">
                  <c:v>2.8633734699539497</c:v>
                </c:pt>
                <c:pt idx="850">
                  <c:v>2.9063777057979534</c:v>
                </c:pt>
                <c:pt idx="851">
                  <c:v>3.0132050527879919</c:v>
                </c:pt>
                <c:pt idx="852">
                  <c:v>1.8433992966716675</c:v>
                </c:pt>
                <c:pt idx="853">
                  <c:v>2.6214760720467325</c:v>
                </c:pt>
                <c:pt idx="854">
                  <c:v>2.6614314091734075</c:v>
                </c:pt>
                <c:pt idx="855">
                  <c:v>2.6122978671280226</c:v>
                </c:pt>
                <c:pt idx="856">
                  <c:v>3.2675305060758966</c:v>
                </c:pt>
                <c:pt idx="857">
                  <c:v>2.4072057946935059</c:v>
                </c:pt>
                <c:pt idx="858">
                  <c:v>2.9427044581705895</c:v>
                </c:pt>
                <c:pt idx="859">
                  <c:v>2.9732377975870161</c:v>
                </c:pt>
                <c:pt idx="860">
                  <c:v>2.7540814891754444</c:v>
                </c:pt>
                <c:pt idx="861">
                  <c:v>3.4438781432145529</c:v>
                </c:pt>
                <c:pt idx="862">
                  <c:v>2.4177132606096636</c:v>
                </c:pt>
                <c:pt idx="863">
                  <c:v>1.6184149777308154</c:v>
                </c:pt>
                <c:pt idx="864">
                  <c:v>2.0441038382185455</c:v>
                </c:pt>
                <c:pt idx="865">
                  <c:v>0.97414802591966665</c:v>
                </c:pt>
                <c:pt idx="866">
                  <c:v>1.4180230163411554</c:v>
                </c:pt>
                <c:pt idx="867">
                  <c:v>3.309522389066049</c:v>
                </c:pt>
                <c:pt idx="868">
                  <c:v>2.707023373900852</c:v>
                </c:pt>
                <c:pt idx="869">
                  <c:v>1.3420144399472953</c:v>
                </c:pt>
                <c:pt idx="870">
                  <c:v>2.7097224006370588</c:v>
                </c:pt>
                <c:pt idx="871">
                  <c:v>3.5047903939216241</c:v>
                </c:pt>
                <c:pt idx="872">
                  <c:v>2.9519354675741734</c:v>
                </c:pt>
                <c:pt idx="873">
                  <c:v>2.9059355725664191</c:v>
                </c:pt>
                <c:pt idx="874">
                  <c:v>2.6957405545637383</c:v>
                </c:pt>
                <c:pt idx="875">
                  <c:v>1.3417772673632384</c:v>
                </c:pt>
                <c:pt idx="876">
                  <c:v>2.2096789272888211</c:v>
                </c:pt>
                <c:pt idx="877">
                  <c:v>1.1768263647145822</c:v>
                </c:pt>
                <c:pt idx="878">
                  <c:v>0.77602443867140458</c:v>
                </c:pt>
                <c:pt idx="879">
                  <c:v>1.430759357916493</c:v>
                </c:pt>
                <c:pt idx="880">
                  <c:v>3.1951755053517679</c:v>
                </c:pt>
                <c:pt idx="881">
                  <c:v>3.4517602105228748</c:v>
                </c:pt>
                <c:pt idx="882">
                  <c:v>2.1129484832038177</c:v>
                </c:pt>
                <c:pt idx="883">
                  <c:v>2.3701909631471372</c:v>
                </c:pt>
                <c:pt idx="884">
                  <c:v>2.1600130319098776</c:v>
                </c:pt>
                <c:pt idx="885">
                  <c:v>2.0628354003252412</c:v>
                </c:pt>
                <c:pt idx="886">
                  <c:v>3.0204443477502267</c:v>
                </c:pt>
                <c:pt idx="887">
                  <c:v>2.6169266127674069</c:v>
                </c:pt>
                <c:pt idx="888">
                  <c:v>2.0512465344312196</c:v>
                </c:pt>
                <c:pt idx="889">
                  <c:v>0.84049098438780301</c:v>
                </c:pt>
                <c:pt idx="890">
                  <c:v>2.8799117406903192</c:v>
                </c:pt>
                <c:pt idx="891">
                  <c:v>1.5005782161788483</c:v>
                </c:pt>
                <c:pt idx="892">
                  <c:v>2.8019678244900037</c:v>
                </c:pt>
                <c:pt idx="893">
                  <c:v>3.6109300901965069</c:v>
                </c:pt>
                <c:pt idx="894">
                  <c:v>2.4049470913826649</c:v>
                </c:pt>
                <c:pt idx="895">
                  <c:v>2.6860920319356527</c:v>
                </c:pt>
                <c:pt idx="896">
                  <c:v>2.9667655060891818</c:v>
                </c:pt>
                <c:pt idx="897">
                  <c:v>3.1430102518364245</c:v>
                </c:pt>
                <c:pt idx="898">
                  <c:v>3.0755283209135715</c:v>
                </c:pt>
                <c:pt idx="899">
                  <c:v>2.3511675248236115</c:v>
                </c:pt>
                <c:pt idx="900">
                  <c:v>1.3498134675315834</c:v>
                </c:pt>
                <c:pt idx="901">
                  <c:v>2.6279620729975273</c:v>
                </c:pt>
                <c:pt idx="902">
                  <c:v>3.2870513148966496</c:v>
                </c:pt>
                <c:pt idx="903">
                  <c:v>2.8534772570268747</c:v>
                </c:pt>
                <c:pt idx="904">
                  <c:v>2.6420364396011777</c:v>
                </c:pt>
                <c:pt idx="905">
                  <c:v>1.2326848682104543</c:v>
                </c:pt>
                <c:pt idx="906">
                  <c:v>1.0503168076698883</c:v>
                </c:pt>
                <c:pt idx="907">
                  <c:v>0.62896051221730997</c:v>
                </c:pt>
                <c:pt idx="908">
                  <c:v>2.3912853788912045</c:v>
                </c:pt>
                <c:pt idx="909">
                  <c:v>2.0351198543039808</c:v>
                </c:pt>
                <c:pt idx="910">
                  <c:v>2.4924869519563213</c:v>
                </c:pt>
                <c:pt idx="911">
                  <c:v>4.0606304984412187</c:v>
                </c:pt>
                <c:pt idx="912">
                  <c:v>2.5552127441452126</c:v>
                </c:pt>
                <c:pt idx="913">
                  <c:v>3.4943026379070248</c:v>
                </c:pt>
                <c:pt idx="914">
                  <c:v>3.1299683981653508</c:v>
                </c:pt>
                <c:pt idx="915">
                  <c:v>3.0618955213162349</c:v>
                </c:pt>
                <c:pt idx="916">
                  <c:v>2.5374687152576247</c:v>
                </c:pt>
                <c:pt idx="917">
                  <c:v>3.2485121579193361</c:v>
                </c:pt>
                <c:pt idx="918">
                  <c:v>2.4619618698296915</c:v>
                </c:pt>
                <c:pt idx="919">
                  <c:v>2.8712174241929391</c:v>
                </c:pt>
                <c:pt idx="920">
                  <c:v>3.2229680004817949</c:v>
                </c:pt>
                <c:pt idx="921">
                  <c:v>2.832680796350314</c:v>
                </c:pt>
                <c:pt idx="922">
                  <c:v>2.557289209247056</c:v>
                </c:pt>
                <c:pt idx="923">
                  <c:v>3.2259433602297269</c:v>
                </c:pt>
                <c:pt idx="924">
                  <c:v>3.4526802450701348</c:v>
                </c:pt>
                <c:pt idx="925">
                  <c:v>0.56610468385125112</c:v>
                </c:pt>
                <c:pt idx="926">
                  <c:v>3.0142735941511187</c:v>
                </c:pt>
                <c:pt idx="927">
                  <c:v>3.4342106729773798</c:v>
                </c:pt>
                <c:pt idx="928">
                  <c:v>2.3855496123141333</c:v>
                </c:pt>
                <c:pt idx="929">
                  <c:v>3.1136969220254183</c:v>
                </c:pt>
                <c:pt idx="930">
                  <c:v>2.1062357298556371</c:v>
                </c:pt>
                <c:pt idx="931">
                  <c:v>3.2076860212399918</c:v>
                </c:pt>
                <c:pt idx="932">
                  <c:v>2.8536994156570401</c:v>
                </c:pt>
                <c:pt idx="933">
                  <c:v>2.9813581967532445</c:v>
                </c:pt>
                <c:pt idx="934">
                  <c:v>3.5615695934418108</c:v>
                </c:pt>
                <c:pt idx="935">
                  <c:v>3.2212083402676646</c:v>
                </c:pt>
                <c:pt idx="936">
                  <c:v>4.2667499075946678</c:v>
                </c:pt>
                <c:pt idx="937">
                  <c:v>0.97468226312166384</c:v>
                </c:pt>
                <c:pt idx="938">
                  <c:v>2.8519607706682448</c:v>
                </c:pt>
                <c:pt idx="939">
                  <c:v>1.3527137833570966</c:v>
                </c:pt>
                <c:pt idx="940">
                  <c:v>2.6985847498257822</c:v>
                </c:pt>
                <c:pt idx="941">
                  <c:v>3.2357299684553857</c:v>
                </c:pt>
                <c:pt idx="942">
                  <c:v>0.46536118395198428</c:v>
                </c:pt>
                <c:pt idx="943">
                  <c:v>3.532799945003311</c:v>
                </c:pt>
                <c:pt idx="944">
                  <c:v>3.1296642146252562</c:v>
                </c:pt>
                <c:pt idx="945">
                  <c:v>2.1772380114034595</c:v>
                </c:pt>
                <c:pt idx="946">
                  <c:v>2.4023976746342219</c:v>
                </c:pt>
                <c:pt idx="947">
                  <c:v>1.6287338317232267</c:v>
                </c:pt>
                <c:pt idx="948">
                  <c:v>2.7636188322763764</c:v>
                </c:pt>
                <c:pt idx="949">
                  <c:v>3.1344753532163976</c:v>
                </c:pt>
                <c:pt idx="950">
                  <c:v>1.8099149380748196</c:v>
                </c:pt>
                <c:pt idx="951">
                  <c:v>1.0811395873355967</c:v>
                </c:pt>
                <c:pt idx="952">
                  <c:v>3.1786733316823117</c:v>
                </c:pt>
                <c:pt idx="953">
                  <c:v>2.7657352862190132</c:v>
                </c:pt>
                <c:pt idx="954">
                  <c:v>1.2862232432524441</c:v>
                </c:pt>
                <c:pt idx="955">
                  <c:v>3.6760065269958382</c:v>
                </c:pt>
                <c:pt idx="956">
                  <c:v>2.707652522794278</c:v>
                </c:pt>
                <c:pt idx="957">
                  <c:v>2.247770401938447</c:v>
                </c:pt>
                <c:pt idx="958">
                  <c:v>2.7642240146754529</c:v>
                </c:pt>
                <c:pt idx="959">
                  <c:v>2.3798356002608236</c:v>
                </c:pt>
                <c:pt idx="960">
                  <c:v>2.9469870884888234</c:v>
                </c:pt>
                <c:pt idx="961">
                  <c:v>2.5884108492060229</c:v>
                </c:pt>
                <c:pt idx="962">
                  <c:v>0.48812001918769143</c:v>
                </c:pt>
                <c:pt idx="963">
                  <c:v>3.5394356822608457</c:v>
                </c:pt>
                <c:pt idx="964">
                  <c:v>3.1318813761896758</c:v>
                </c:pt>
                <c:pt idx="965">
                  <c:v>3.6889679604061167</c:v>
                </c:pt>
                <c:pt idx="966">
                  <c:v>2.8139650625585828</c:v>
                </c:pt>
                <c:pt idx="967">
                  <c:v>2.3193817843902735</c:v>
                </c:pt>
                <c:pt idx="968">
                  <c:v>3.0640446912368864</c:v>
                </c:pt>
                <c:pt idx="969">
                  <c:v>3.3101008404059304</c:v>
                </c:pt>
                <c:pt idx="970">
                  <c:v>1.9830199857685633</c:v>
                </c:pt>
                <c:pt idx="971">
                  <c:v>2.0467343203348478</c:v>
                </c:pt>
                <c:pt idx="972">
                  <c:v>3.3770501576552676</c:v>
                </c:pt>
                <c:pt idx="973">
                  <c:v>3.0958864855228221</c:v>
                </c:pt>
                <c:pt idx="974">
                  <c:v>2.9464599185944627</c:v>
                </c:pt>
                <c:pt idx="975">
                  <c:v>1.8949801978711047</c:v>
                </c:pt>
                <c:pt idx="976">
                  <c:v>2.0409663846707438</c:v>
                </c:pt>
                <c:pt idx="977">
                  <c:v>3.0437517601405935</c:v>
                </c:pt>
                <c:pt idx="978">
                  <c:v>2.4965308502529195</c:v>
                </c:pt>
                <c:pt idx="979">
                  <c:v>3.169257836166421</c:v>
                </c:pt>
                <c:pt idx="980">
                  <c:v>3.3899750940888822</c:v>
                </c:pt>
                <c:pt idx="981">
                  <c:v>2.0421230385096294</c:v>
                </c:pt>
                <c:pt idx="982">
                  <c:v>2.1777015405852795</c:v>
                </c:pt>
                <c:pt idx="983">
                  <c:v>2.8313334259069389</c:v>
                </c:pt>
                <c:pt idx="984">
                  <c:v>2.5741889839481726</c:v>
                </c:pt>
                <c:pt idx="985">
                  <c:v>1.2706083231483483</c:v>
                </c:pt>
                <c:pt idx="986">
                  <c:v>0.7111197641209771</c:v>
                </c:pt>
                <c:pt idx="987">
                  <c:v>3.6122955642907373</c:v>
                </c:pt>
                <c:pt idx="988">
                  <c:v>2.7496513698487544</c:v>
                </c:pt>
                <c:pt idx="989">
                  <c:v>2.7676439506150956</c:v>
                </c:pt>
                <c:pt idx="990">
                  <c:v>2.0670308368370032</c:v>
                </c:pt>
                <c:pt idx="991">
                  <c:v>3.1617637489308992</c:v>
                </c:pt>
                <c:pt idx="992">
                  <c:v>3.1178202439512051</c:v>
                </c:pt>
                <c:pt idx="993">
                  <c:v>2.2859493410394247</c:v>
                </c:pt>
                <c:pt idx="994">
                  <c:v>3.6773107333821455</c:v>
                </c:pt>
                <c:pt idx="995">
                  <c:v>1.8562116591911317</c:v>
                </c:pt>
                <c:pt idx="996">
                  <c:v>4.2102389347074114</c:v>
                </c:pt>
                <c:pt idx="997">
                  <c:v>1.6577194529846255</c:v>
                </c:pt>
                <c:pt idx="998">
                  <c:v>3.2312810222941768</c:v>
                </c:pt>
                <c:pt idx="999">
                  <c:v>0.95258597135790501</c:v>
                </c:pt>
                <c:pt idx="1000">
                  <c:v>3.7034199362336659</c:v>
                </c:pt>
                <c:pt idx="1001">
                  <c:v>2.373257849701135</c:v>
                </c:pt>
                <c:pt idx="1002">
                  <c:v>1.3665479345072209</c:v>
                </c:pt>
                <c:pt idx="1003">
                  <c:v>2.7044645563497038</c:v>
                </c:pt>
                <c:pt idx="1004">
                  <c:v>2.307296603347293</c:v>
                </c:pt>
                <c:pt idx="1005">
                  <c:v>4.0942554097899837</c:v>
                </c:pt>
                <c:pt idx="1006">
                  <c:v>3.1068925887707568</c:v>
                </c:pt>
                <c:pt idx="1007">
                  <c:v>1.2333408736792526</c:v>
                </c:pt>
                <c:pt idx="1008">
                  <c:v>2.9120265671532533</c:v>
                </c:pt>
                <c:pt idx="1009">
                  <c:v>0.55289164653245726</c:v>
                </c:pt>
                <c:pt idx="1010">
                  <c:v>2.4602297528773089</c:v>
                </c:pt>
                <c:pt idx="1011">
                  <c:v>3.0030474316481754</c:v>
                </c:pt>
                <c:pt idx="1012">
                  <c:v>3.3083651243780063</c:v>
                </c:pt>
                <c:pt idx="1013">
                  <c:v>2.9951115490996458</c:v>
                </c:pt>
                <c:pt idx="1014">
                  <c:v>0.19931721388869142</c:v>
                </c:pt>
                <c:pt idx="1015">
                  <c:v>2.0981799449447607</c:v>
                </c:pt>
                <c:pt idx="1016">
                  <c:v>1.1058587906144983</c:v>
                </c:pt>
                <c:pt idx="1017">
                  <c:v>1.6812650074574691</c:v>
                </c:pt>
                <c:pt idx="1018">
                  <c:v>3.9960017657580544</c:v>
                </c:pt>
                <c:pt idx="1019">
                  <c:v>2.8604305150234115</c:v>
                </c:pt>
                <c:pt idx="1020">
                  <c:v>3.2425788704015184</c:v>
                </c:pt>
                <c:pt idx="1021">
                  <c:v>2.833004001205877</c:v>
                </c:pt>
                <c:pt idx="1022">
                  <c:v>4.3277679248115515</c:v>
                </c:pt>
                <c:pt idx="1023">
                  <c:v>2.3050894604795378</c:v>
                </c:pt>
                <c:pt idx="1024">
                  <c:v>1.8814295947925195</c:v>
                </c:pt>
                <c:pt idx="1025">
                  <c:v>1.1416004348143463</c:v>
                </c:pt>
                <c:pt idx="1026">
                  <c:v>2.8808866394279975</c:v>
                </c:pt>
                <c:pt idx="1027">
                  <c:v>3.2633998998276459</c:v>
                </c:pt>
                <c:pt idx="1028">
                  <c:v>2.8854154793500015</c:v>
                </c:pt>
                <c:pt idx="1029">
                  <c:v>1.7823581831354591</c:v>
                </c:pt>
                <c:pt idx="1030">
                  <c:v>2.9433117468488392</c:v>
                </c:pt>
                <c:pt idx="1031">
                  <c:v>2.2312786251249097</c:v>
                </c:pt>
                <c:pt idx="1032">
                  <c:v>2.0287426435295317</c:v>
                </c:pt>
                <c:pt idx="1033">
                  <c:v>3.2139719923388244</c:v>
                </c:pt>
                <c:pt idx="1034">
                  <c:v>2.1109060523791143</c:v>
                </c:pt>
                <c:pt idx="1035">
                  <c:v>2.8480680343988611</c:v>
                </c:pt>
                <c:pt idx="1036">
                  <c:v>3.6742666804717965</c:v>
                </c:pt>
                <c:pt idx="1037">
                  <c:v>0.40040932600217588</c:v>
                </c:pt>
                <c:pt idx="1038">
                  <c:v>2.267002804620609</c:v>
                </c:pt>
                <c:pt idx="1039">
                  <c:v>2.4903983823538582</c:v>
                </c:pt>
                <c:pt idx="1040">
                  <c:v>0.79703750533943807</c:v>
                </c:pt>
                <c:pt idx="1041">
                  <c:v>3.5831093511144614</c:v>
                </c:pt>
                <c:pt idx="1042">
                  <c:v>3.5448055134056764</c:v>
                </c:pt>
                <c:pt idx="1043">
                  <c:v>3.7081972573909256</c:v>
                </c:pt>
                <c:pt idx="1044">
                  <c:v>3.0618279808633697</c:v>
                </c:pt>
                <c:pt idx="1045">
                  <c:v>2.9298998844995441</c:v>
                </c:pt>
                <c:pt idx="1046">
                  <c:v>0.33910480961805084</c:v>
                </c:pt>
                <c:pt idx="1047">
                  <c:v>2.9085098546298322</c:v>
                </c:pt>
                <c:pt idx="1048">
                  <c:v>1.6801136636400473</c:v>
                </c:pt>
                <c:pt idx="1049">
                  <c:v>2.8845003688351527</c:v>
                </c:pt>
                <c:pt idx="1050">
                  <c:v>3.2179911099948448</c:v>
                </c:pt>
                <c:pt idx="1051">
                  <c:v>3.27805602108345</c:v>
                </c:pt>
                <c:pt idx="1052">
                  <c:v>4.001197163103372</c:v>
                </c:pt>
                <c:pt idx="1053">
                  <c:v>2.233441624427857</c:v>
                </c:pt>
                <c:pt idx="1054">
                  <c:v>3.0303957463306403</c:v>
                </c:pt>
                <c:pt idx="1055">
                  <c:v>2.2543568805926411</c:v>
                </c:pt>
                <c:pt idx="1056">
                  <c:v>1.9421933188807992</c:v>
                </c:pt>
                <c:pt idx="1057">
                  <c:v>1.8823096670837867</c:v>
                </c:pt>
                <c:pt idx="1058">
                  <c:v>3.3498989031512458</c:v>
                </c:pt>
                <c:pt idx="1059">
                  <c:v>2.7248907825997248</c:v>
                </c:pt>
                <c:pt idx="1060">
                  <c:v>2.7768185112560841</c:v>
                </c:pt>
                <c:pt idx="1061">
                  <c:v>3.060674622944056</c:v>
                </c:pt>
                <c:pt idx="1062">
                  <c:v>2.3896395800529815</c:v>
                </c:pt>
                <c:pt idx="1063">
                  <c:v>3.5080858011828084</c:v>
                </c:pt>
                <c:pt idx="1064">
                  <c:v>2.0371622421170921</c:v>
                </c:pt>
                <c:pt idx="1065">
                  <c:v>3.1149821896562155</c:v>
                </c:pt>
                <c:pt idx="1066">
                  <c:v>2.8013901119597113</c:v>
                </c:pt>
                <c:pt idx="1067">
                  <c:v>2.6953568017458602</c:v>
                </c:pt>
                <c:pt idx="1068">
                  <c:v>1.8849035207426519</c:v>
                </c:pt>
                <c:pt idx="1069">
                  <c:v>2.4493693698804373</c:v>
                </c:pt>
                <c:pt idx="1070">
                  <c:v>2.6119566350704071</c:v>
                </c:pt>
                <c:pt idx="1071">
                  <c:v>2.9484030111282555</c:v>
                </c:pt>
                <c:pt idx="1072">
                  <c:v>2.7034795210669635</c:v>
                </c:pt>
                <c:pt idx="1073">
                  <c:v>1.6032421649544939</c:v>
                </c:pt>
                <c:pt idx="1074">
                  <c:v>1.4197305843266979</c:v>
                </c:pt>
                <c:pt idx="1075">
                  <c:v>2.1047472817064663</c:v>
                </c:pt>
                <c:pt idx="1076">
                  <c:v>3.1881769550614196</c:v>
                </c:pt>
                <c:pt idx="1077">
                  <c:v>2.5654715022946797</c:v>
                </c:pt>
                <c:pt idx="1078">
                  <c:v>2.9238103270139786</c:v>
                </c:pt>
                <c:pt idx="1079">
                  <c:v>0.88123778754248072</c:v>
                </c:pt>
                <c:pt idx="1080">
                  <c:v>2.5515166187842011</c:v>
                </c:pt>
                <c:pt idx="1081">
                  <c:v>2.9771359742781396</c:v>
                </c:pt>
                <c:pt idx="1082">
                  <c:v>3.0886233529193876</c:v>
                </c:pt>
                <c:pt idx="1083">
                  <c:v>3.0069344244244816</c:v>
                </c:pt>
                <c:pt idx="1084">
                  <c:v>3.1166606022047274</c:v>
                </c:pt>
                <c:pt idx="1085">
                  <c:v>4.0488760503320478</c:v>
                </c:pt>
                <c:pt idx="1086">
                  <c:v>3.3504409999091598</c:v>
                </c:pt>
                <c:pt idx="1087">
                  <c:v>3.1470231499295722</c:v>
                </c:pt>
                <c:pt idx="1088">
                  <c:v>3.2575539240040685</c:v>
                </c:pt>
                <c:pt idx="1089">
                  <c:v>0.90896484043063785</c:v>
                </c:pt>
                <c:pt idx="1090">
                  <c:v>3.0626185051023738</c:v>
                </c:pt>
                <c:pt idx="1091">
                  <c:v>2.8655601433820239</c:v>
                </c:pt>
                <c:pt idx="1092">
                  <c:v>2.6696080284647055</c:v>
                </c:pt>
                <c:pt idx="1093">
                  <c:v>3.1575073986282058</c:v>
                </c:pt>
                <c:pt idx="1094">
                  <c:v>0.76726479932802982</c:v>
                </c:pt>
                <c:pt idx="1095">
                  <c:v>3.2753874663756983</c:v>
                </c:pt>
                <c:pt idx="1096">
                  <c:v>2.7645711319855453</c:v>
                </c:pt>
                <c:pt idx="1097">
                  <c:v>0.79925774037149067</c:v>
                </c:pt>
                <c:pt idx="1098">
                  <c:v>3.7921491722856104</c:v>
                </c:pt>
                <c:pt idx="1099">
                  <c:v>2.8693515295923211</c:v>
                </c:pt>
                <c:pt idx="1100">
                  <c:v>2.9226902997617188</c:v>
                </c:pt>
                <c:pt idx="1101">
                  <c:v>1.8536090787771309</c:v>
                </c:pt>
                <c:pt idx="1102">
                  <c:v>3.392796229619786</c:v>
                </c:pt>
                <c:pt idx="1103">
                  <c:v>2.0528412949780419</c:v>
                </c:pt>
                <c:pt idx="1104">
                  <c:v>2.9181504172061077</c:v>
                </c:pt>
                <c:pt idx="1105">
                  <c:v>2.5662320633505962</c:v>
                </c:pt>
                <c:pt idx="1106">
                  <c:v>3.2918207441011211</c:v>
                </c:pt>
                <c:pt idx="1107">
                  <c:v>3.01252988639897</c:v>
                </c:pt>
                <c:pt idx="1108">
                  <c:v>2.9755722201000836</c:v>
                </c:pt>
                <c:pt idx="1109">
                  <c:v>3.0150251749290122</c:v>
                </c:pt>
                <c:pt idx="1110">
                  <c:v>3.4971716241332302</c:v>
                </c:pt>
                <c:pt idx="1111">
                  <c:v>0.58383545986657426</c:v>
                </c:pt>
                <c:pt idx="1112">
                  <c:v>2.8559140417578677</c:v>
                </c:pt>
                <c:pt idx="1113">
                  <c:v>3.2886080152610249</c:v>
                </c:pt>
                <c:pt idx="1114">
                  <c:v>2.6130920036553569</c:v>
                </c:pt>
                <c:pt idx="1115">
                  <c:v>1.8316904542226797</c:v>
                </c:pt>
                <c:pt idx="1116">
                  <c:v>0.12159509059865166</c:v>
                </c:pt>
                <c:pt idx="1117">
                  <c:v>3.1850006133445903</c:v>
                </c:pt>
                <c:pt idx="1118">
                  <c:v>3.4577774539227732</c:v>
                </c:pt>
                <c:pt idx="1119">
                  <c:v>3.3129834909260447</c:v>
                </c:pt>
                <c:pt idx="1120">
                  <c:v>3.9242652416286439</c:v>
                </c:pt>
                <c:pt idx="1121">
                  <c:v>1.8909870862722675</c:v>
                </c:pt>
                <c:pt idx="1122">
                  <c:v>2.9297791875163899</c:v>
                </c:pt>
                <c:pt idx="1123">
                  <c:v>2.7586316099040977</c:v>
                </c:pt>
                <c:pt idx="1124">
                  <c:v>3.3150639082388347</c:v>
                </c:pt>
                <c:pt idx="1125">
                  <c:v>1.9729894667529009</c:v>
                </c:pt>
                <c:pt idx="1126">
                  <c:v>2.9822250119723144</c:v>
                </c:pt>
                <c:pt idx="1127">
                  <c:v>3.9379800338184707</c:v>
                </c:pt>
                <c:pt idx="1128">
                  <c:v>2.9827695551975006</c:v>
                </c:pt>
                <c:pt idx="1129">
                  <c:v>2.1337363574619994</c:v>
                </c:pt>
                <c:pt idx="1130">
                  <c:v>2.7586644465239756</c:v>
                </c:pt>
                <c:pt idx="1131">
                  <c:v>2.5737028216386113</c:v>
                </c:pt>
                <c:pt idx="1132">
                  <c:v>1.7971453712115202</c:v>
                </c:pt>
                <c:pt idx="1133">
                  <c:v>4.1202605418870171</c:v>
                </c:pt>
                <c:pt idx="1134">
                  <c:v>3.2251340834564766</c:v>
                </c:pt>
                <c:pt idx="1135">
                  <c:v>1.9307169444472168</c:v>
                </c:pt>
                <c:pt idx="1136">
                  <c:v>3.0104488995170673</c:v>
                </c:pt>
                <c:pt idx="1137">
                  <c:v>0.722043002924871</c:v>
                </c:pt>
                <c:pt idx="1138">
                  <c:v>1.34020513662201</c:v>
                </c:pt>
                <c:pt idx="1139">
                  <c:v>2.8794508529469987</c:v>
                </c:pt>
                <c:pt idx="1140">
                  <c:v>1.971538467503722</c:v>
                </c:pt>
                <c:pt idx="1141">
                  <c:v>3.4549153497843603</c:v>
                </c:pt>
                <c:pt idx="1142">
                  <c:v>3.3521695044310738</c:v>
                </c:pt>
                <c:pt idx="1143">
                  <c:v>2.9503827910474296</c:v>
                </c:pt>
                <c:pt idx="1144">
                  <c:v>2.9133522798610767</c:v>
                </c:pt>
                <c:pt idx="1145">
                  <c:v>2.8025520727914861</c:v>
                </c:pt>
                <c:pt idx="1146">
                  <c:v>1.1476330040230533</c:v>
                </c:pt>
                <c:pt idx="1147">
                  <c:v>3.1669979337505993</c:v>
                </c:pt>
                <c:pt idx="1148">
                  <c:v>0.73591004868398358</c:v>
                </c:pt>
                <c:pt idx="1149">
                  <c:v>2.3486802416228536</c:v>
                </c:pt>
                <c:pt idx="1150">
                  <c:v>3.469040307010637</c:v>
                </c:pt>
                <c:pt idx="1151">
                  <c:v>3.0122450056193673</c:v>
                </c:pt>
                <c:pt idx="1152">
                  <c:v>2.1730935432594407</c:v>
                </c:pt>
                <c:pt idx="1153">
                  <c:v>2.4293359796863276</c:v>
                </c:pt>
                <c:pt idx="1154">
                  <c:v>2.1988386481147031</c:v>
                </c:pt>
                <c:pt idx="1155">
                  <c:v>3.5392877803098761</c:v>
                </c:pt>
                <c:pt idx="1156">
                  <c:v>2.67521085469475</c:v>
                </c:pt>
                <c:pt idx="1157">
                  <c:v>2.2598322618490032</c:v>
                </c:pt>
                <c:pt idx="1158">
                  <c:v>3.2179256252095412</c:v>
                </c:pt>
                <c:pt idx="1159">
                  <c:v>2.567006457659283</c:v>
                </c:pt>
                <c:pt idx="1160">
                  <c:v>2.8440125436678652</c:v>
                </c:pt>
                <c:pt idx="1161">
                  <c:v>1.0073697774317352</c:v>
                </c:pt>
                <c:pt idx="1162">
                  <c:v>3.0712928385668015</c:v>
                </c:pt>
                <c:pt idx="1163">
                  <c:v>3.7065394034233119</c:v>
                </c:pt>
                <c:pt idx="1164">
                  <c:v>3.3763507636161756</c:v>
                </c:pt>
                <c:pt idx="1165">
                  <c:v>2.1305558128464175</c:v>
                </c:pt>
                <c:pt idx="1166">
                  <c:v>3.1726697400413828</c:v>
                </c:pt>
                <c:pt idx="1167">
                  <c:v>2.1278794094402365</c:v>
                </c:pt>
                <c:pt idx="1168">
                  <c:v>2.5528306874743381</c:v>
                </c:pt>
                <c:pt idx="1169">
                  <c:v>2.7853765441653016</c:v>
                </c:pt>
                <c:pt idx="1170">
                  <c:v>3.0796544766837335</c:v>
                </c:pt>
                <c:pt idx="1171">
                  <c:v>2.9123059783407683</c:v>
                </c:pt>
                <c:pt idx="1172">
                  <c:v>2.0311203501756361</c:v>
                </c:pt>
                <c:pt idx="1173">
                  <c:v>2.2847202974640251</c:v>
                </c:pt>
                <c:pt idx="1174">
                  <c:v>1.8271435449312228</c:v>
                </c:pt>
                <c:pt idx="1175">
                  <c:v>3.3066617172987112</c:v>
                </c:pt>
                <c:pt idx="1176">
                  <c:v>4.4941310960836578</c:v>
                </c:pt>
                <c:pt idx="1177">
                  <c:v>2.6467421462745904</c:v>
                </c:pt>
                <c:pt idx="1178">
                  <c:v>3.3193973518869244</c:v>
                </c:pt>
                <c:pt idx="1179">
                  <c:v>2.7247485079702214</c:v>
                </c:pt>
                <c:pt idx="1180">
                  <c:v>2.8950310589014134</c:v>
                </c:pt>
                <c:pt idx="1181">
                  <c:v>2.1019137229954552</c:v>
                </c:pt>
                <c:pt idx="1182">
                  <c:v>4.1133237414705341</c:v>
                </c:pt>
                <c:pt idx="1183">
                  <c:v>2.2238397304384927</c:v>
                </c:pt>
                <c:pt idx="1184">
                  <c:v>2.8807168193276533</c:v>
                </c:pt>
                <c:pt idx="1185">
                  <c:v>1.7480772815118211</c:v>
                </c:pt>
                <c:pt idx="1186">
                  <c:v>2.3629188996599568</c:v>
                </c:pt>
                <c:pt idx="1187">
                  <c:v>2.3625396007351132</c:v>
                </c:pt>
                <c:pt idx="1188">
                  <c:v>0.58825438572991084</c:v>
                </c:pt>
                <c:pt idx="1189">
                  <c:v>1.4554296568004859</c:v>
                </c:pt>
                <c:pt idx="1190">
                  <c:v>2.1009815096255857</c:v>
                </c:pt>
                <c:pt idx="1191">
                  <c:v>1.9606033931188604</c:v>
                </c:pt>
                <c:pt idx="1192">
                  <c:v>3.3835878122632366</c:v>
                </c:pt>
                <c:pt idx="1193">
                  <c:v>1.817003228287851</c:v>
                </c:pt>
                <c:pt idx="1194">
                  <c:v>3.6303955702713786</c:v>
                </c:pt>
                <c:pt idx="1195">
                  <c:v>1.1841046586979793</c:v>
                </c:pt>
                <c:pt idx="1196">
                  <c:v>2.6195731669839173</c:v>
                </c:pt>
                <c:pt idx="1197">
                  <c:v>0.84530019007928403</c:v>
                </c:pt>
                <c:pt idx="1198">
                  <c:v>3.1050032626153605</c:v>
                </c:pt>
                <c:pt idx="1199">
                  <c:v>3.0152678765701442</c:v>
                </c:pt>
                <c:pt idx="1200">
                  <c:v>2.760294701677712</c:v>
                </c:pt>
                <c:pt idx="1201">
                  <c:v>3.1168666261385853</c:v>
                </c:pt>
                <c:pt idx="1202">
                  <c:v>3.1396571893104115</c:v>
                </c:pt>
                <c:pt idx="1203">
                  <c:v>2.621468934771197</c:v>
                </c:pt>
                <c:pt idx="1204">
                  <c:v>3.9143043784685001</c:v>
                </c:pt>
                <c:pt idx="1205">
                  <c:v>3.0888693490546748</c:v>
                </c:pt>
                <c:pt idx="1206">
                  <c:v>2.4882464206106998</c:v>
                </c:pt>
                <c:pt idx="1207">
                  <c:v>1.2246799278793352</c:v>
                </c:pt>
                <c:pt idx="1208">
                  <c:v>4.2842653853056341</c:v>
                </c:pt>
                <c:pt idx="1209">
                  <c:v>3.0034261452535356</c:v>
                </c:pt>
                <c:pt idx="1210">
                  <c:v>2.7951744127868992</c:v>
                </c:pt>
                <c:pt idx="1211">
                  <c:v>3.4417785159072452</c:v>
                </c:pt>
                <c:pt idx="1212">
                  <c:v>3.9149138826413914</c:v>
                </c:pt>
                <c:pt idx="1213">
                  <c:v>2.65687921167491</c:v>
                </c:pt>
                <c:pt idx="1214">
                  <c:v>3.7736788745583443</c:v>
                </c:pt>
                <c:pt idx="1215">
                  <c:v>2.7744313857676959</c:v>
                </c:pt>
                <c:pt idx="1216">
                  <c:v>1.0714024489177865</c:v>
                </c:pt>
                <c:pt idx="1217">
                  <c:v>2.9094660061496036</c:v>
                </c:pt>
                <c:pt idx="1218">
                  <c:v>2.9801034094390264</c:v>
                </c:pt>
                <c:pt idx="1219">
                  <c:v>3.2542788244534364</c:v>
                </c:pt>
                <c:pt idx="1220">
                  <c:v>3.1673856962525337</c:v>
                </c:pt>
                <c:pt idx="1221">
                  <c:v>3.340076987499641</c:v>
                </c:pt>
                <c:pt idx="1222">
                  <c:v>3.8296268572526415</c:v>
                </c:pt>
                <c:pt idx="1223">
                  <c:v>3.4666425734981008</c:v>
                </c:pt>
                <c:pt idx="1224">
                  <c:v>1.7567016944723539</c:v>
                </c:pt>
                <c:pt idx="1225">
                  <c:v>3.4798017674236101</c:v>
                </c:pt>
                <c:pt idx="1226">
                  <c:v>1.2259773955425062</c:v>
                </c:pt>
                <c:pt idx="1227">
                  <c:v>3.2340089093648663</c:v>
                </c:pt>
                <c:pt idx="1228">
                  <c:v>3.2989629011063917</c:v>
                </c:pt>
                <c:pt idx="1229">
                  <c:v>1.1192634375360631</c:v>
                </c:pt>
                <c:pt idx="1230">
                  <c:v>1.0769703316082273</c:v>
                </c:pt>
                <c:pt idx="1231">
                  <c:v>2.7845726572497749</c:v>
                </c:pt>
                <c:pt idx="1232">
                  <c:v>1.0938189768690898</c:v>
                </c:pt>
                <c:pt idx="1233">
                  <c:v>0.35785624151914663</c:v>
                </c:pt>
                <c:pt idx="1234">
                  <c:v>2.5791179633286982</c:v>
                </c:pt>
                <c:pt idx="1235">
                  <c:v>3.1392990798279339</c:v>
                </c:pt>
                <c:pt idx="1236">
                  <c:v>3.7069295837967697</c:v>
                </c:pt>
                <c:pt idx="1237">
                  <c:v>3.3462983054274096</c:v>
                </c:pt>
                <c:pt idx="1238">
                  <c:v>2.4825478052693835</c:v>
                </c:pt>
                <c:pt idx="1239">
                  <c:v>3.7334563750570964</c:v>
                </c:pt>
                <c:pt idx="1240">
                  <c:v>3.1983482150346489</c:v>
                </c:pt>
                <c:pt idx="1241">
                  <c:v>3.0477380670697558</c:v>
                </c:pt>
                <c:pt idx="1242">
                  <c:v>3.0669582038208807</c:v>
                </c:pt>
                <c:pt idx="1243">
                  <c:v>2.7842076236839661</c:v>
                </c:pt>
                <c:pt idx="1244">
                  <c:v>4.1874422571707068</c:v>
                </c:pt>
                <c:pt idx="1245">
                  <c:v>2.4348553432263271</c:v>
                </c:pt>
                <c:pt idx="1246">
                  <c:v>3.3651403349718061</c:v>
                </c:pt>
                <c:pt idx="1247">
                  <c:v>1.2155041286673733</c:v>
                </c:pt>
                <c:pt idx="1248">
                  <c:v>2.8891835334089397</c:v>
                </c:pt>
                <c:pt idx="1249">
                  <c:v>3.688735157987546</c:v>
                </c:pt>
                <c:pt idx="1250">
                  <c:v>2.6179526670129354</c:v>
                </c:pt>
                <c:pt idx="1251">
                  <c:v>2.0878218256233723</c:v>
                </c:pt>
                <c:pt idx="1252">
                  <c:v>3.2033305742864986</c:v>
                </c:pt>
                <c:pt idx="1253">
                  <c:v>1.5043788488414283</c:v>
                </c:pt>
                <c:pt idx="1254">
                  <c:v>3.8515095329535272</c:v>
                </c:pt>
                <c:pt idx="1255">
                  <c:v>2.9334790323921389</c:v>
                </c:pt>
                <c:pt idx="1256">
                  <c:v>2.5583975849226883</c:v>
                </c:pt>
                <c:pt idx="1257">
                  <c:v>3.6108144220398302</c:v>
                </c:pt>
                <c:pt idx="1258">
                  <c:v>2.8581227055745315</c:v>
                </c:pt>
                <c:pt idx="1259">
                  <c:v>2.8148595691859022</c:v>
                </c:pt>
                <c:pt idx="1260">
                  <c:v>3.1267353231256738</c:v>
                </c:pt>
                <c:pt idx="1261">
                  <c:v>3.0276054552342035</c:v>
                </c:pt>
                <c:pt idx="1262">
                  <c:v>2.3019843791264556</c:v>
                </c:pt>
                <c:pt idx="1263">
                  <c:v>3.2510997376998425</c:v>
                </c:pt>
                <c:pt idx="1264">
                  <c:v>3.9910535143088701</c:v>
                </c:pt>
                <c:pt idx="1265">
                  <c:v>1.917909041836459</c:v>
                </c:pt>
                <c:pt idx="1266">
                  <c:v>2.3124126664849989</c:v>
                </c:pt>
                <c:pt idx="1267">
                  <c:v>2.9266115614002484</c:v>
                </c:pt>
                <c:pt idx="1268">
                  <c:v>1.6290620960190934</c:v>
                </c:pt>
                <c:pt idx="1269">
                  <c:v>3.7185275619747946</c:v>
                </c:pt>
                <c:pt idx="1270">
                  <c:v>1.9370162952369872</c:v>
                </c:pt>
                <c:pt idx="1271">
                  <c:v>3.4867753395808716</c:v>
                </c:pt>
                <c:pt idx="1272">
                  <c:v>2.9360556166317271</c:v>
                </c:pt>
                <c:pt idx="1273">
                  <c:v>1.9522439754163519</c:v>
                </c:pt>
                <c:pt idx="1274">
                  <c:v>3.0598209037588617</c:v>
                </c:pt>
                <c:pt idx="1275">
                  <c:v>3.3145801836033248</c:v>
                </c:pt>
                <c:pt idx="1276">
                  <c:v>2.2086640509138205</c:v>
                </c:pt>
                <c:pt idx="1277">
                  <c:v>1.7367843598814177</c:v>
                </c:pt>
                <c:pt idx="1278">
                  <c:v>3.2160617433085186</c:v>
                </c:pt>
                <c:pt idx="1279">
                  <c:v>2.8647560450036313</c:v>
                </c:pt>
                <c:pt idx="1280">
                  <c:v>3.794924042373192</c:v>
                </c:pt>
                <c:pt idx="1281">
                  <c:v>3.7136756874578865</c:v>
                </c:pt>
                <c:pt idx="1282">
                  <c:v>3.1576740498584943</c:v>
                </c:pt>
                <c:pt idx="1283">
                  <c:v>2.6523783048639773</c:v>
                </c:pt>
                <c:pt idx="1284">
                  <c:v>2.9124910373625958</c:v>
                </c:pt>
                <c:pt idx="1285">
                  <c:v>1.4149832200574188</c:v>
                </c:pt>
                <c:pt idx="1286">
                  <c:v>3.1502745735658526</c:v>
                </c:pt>
                <c:pt idx="1287">
                  <c:v>2.5986822310626758</c:v>
                </c:pt>
                <c:pt idx="1288">
                  <c:v>1.865735934674803</c:v>
                </c:pt>
                <c:pt idx="1289">
                  <c:v>2.8600830816340248</c:v>
                </c:pt>
                <c:pt idx="1290">
                  <c:v>3.1088421898926151</c:v>
                </c:pt>
                <c:pt idx="1291">
                  <c:v>2.6590586864271115</c:v>
                </c:pt>
                <c:pt idx="1292">
                  <c:v>3.4896701886033386</c:v>
                </c:pt>
                <c:pt idx="1293">
                  <c:v>3.4570185746319</c:v>
                </c:pt>
                <c:pt idx="1294">
                  <c:v>2.885245737862602</c:v>
                </c:pt>
                <c:pt idx="1295">
                  <c:v>3.3379742461056923</c:v>
                </c:pt>
                <c:pt idx="1296">
                  <c:v>2.2253810218274044</c:v>
                </c:pt>
                <c:pt idx="1297">
                  <c:v>1.8832954374447857</c:v>
                </c:pt>
                <c:pt idx="1298">
                  <c:v>2.8459053764157463</c:v>
                </c:pt>
                <c:pt idx="1299">
                  <c:v>2.7609004227244203</c:v>
                </c:pt>
                <c:pt idx="1300">
                  <c:v>3.0469657759426978</c:v>
                </c:pt>
                <c:pt idx="1301">
                  <c:v>3.0618409791913459</c:v>
                </c:pt>
                <c:pt idx="1302">
                  <c:v>3.9599333521115714</c:v>
                </c:pt>
                <c:pt idx="1303">
                  <c:v>2.6501190594510753</c:v>
                </c:pt>
                <c:pt idx="1304">
                  <c:v>2.7656860921241719</c:v>
                </c:pt>
                <c:pt idx="1305">
                  <c:v>2.4010657617539803</c:v>
                </c:pt>
                <c:pt idx="1306">
                  <c:v>2.7360934195324575</c:v>
                </c:pt>
                <c:pt idx="1307">
                  <c:v>2.0983646819695219</c:v>
                </c:pt>
                <c:pt idx="1308">
                  <c:v>2.528836578307724</c:v>
                </c:pt>
                <c:pt idx="1309">
                  <c:v>3.396460141945945</c:v>
                </c:pt>
                <c:pt idx="1310">
                  <c:v>2.1987392721975798</c:v>
                </c:pt>
                <c:pt idx="1311">
                  <c:v>2.58967780331764</c:v>
                </c:pt>
                <c:pt idx="1312">
                  <c:v>2.8356744327130547</c:v>
                </c:pt>
                <c:pt idx="1313">
                  <c:v>1.1962249655972363</c:v>
                </c:pt>
                <c:pt idx="1314">
                  <c:v>3.3321797382619014</c:v>
                </c:pt>
                <c:pt idx="1315">
                  <c:v>0.74237487553562165</c:v>
                </c:pt>
                <c:pt idx="1316">
                  <c:v>1.8951430241255742</c:v>
                </c:pt>
                <c:pt idx="1317">
                  <c:v>0.74363696391387135</c:v>
                </c:pt>
                <c:pt idx="1318">
                  <c:v>1.6943569730508425</c:v>
                </c:pt>
                <c:pt idx="1319">
                  <c:v>3.3197586382328224</c:v>
                </c:pt>
                <c:pt idx="1320">
                  <c:v>2.8165864064325783</c:v>
                </c:pt>
                <c:pt idx="1321">
                  <c:v>3.14851118103328</c:v>
                </c:pt>
                <c:pt idx="1322">
                  <c:v>2.9240185734069337</c:v>
                </c:pt>
                <c:pt idx="1323">
                  <c:v>2.2015437930435748</c:v>
                </c:pt>
                <c:pt idx="1324">
                  <c:v>2.8146352948860258</c:v>
                </c:pt>
                <c:pt idx="1325">
                  <c:v>2.6107809441312697</c:v>
                </c:pt>
                <c:pt idx="1326">
                  <c:v>1.1639822266839683</c:v>
                </c:pt>
                <c:pt idx="1327">
                  <c:v>3.3342854652754972</c:v>
                </c:pt>
                <c:pt idx="1328">
                  <c:v>1.7025054534491968</c:v>
                </c:pt>
                <c:pt idx="1329">
                  <c:v>2.8084829468264498</c:v>
                </c:pt>
                <c:pt idx="1330">
                  <c:v>2.9447310110016089</c:v>
                </c:pt>
                <c:pt idx="1331">
                  <c:v>2.6645136907414262</c:v>
                </c:pt>
                <c:pt idx="1332">
                  <c:v>0.88223355568532935</c:v>
                </c:pt>
                <c:pt idx="1333">
                  <c:v>0.89451692478957046</c:v>
                </c:pt>
                <c:pt idx="1334">
                  <c:v>3.6046172951012272</c:v>
                </c:pt>
                <c:pt idx="1335">
                  <c:v>2.7675453377376451</c:v>
                </c:pt>
                <c:pt idx="1336">
                  <c:v>3.1070092020846758</c:v>
                </c:pt>
                <c:pt idx="1337">
                  <c:v>2.9339229450376889</c:v>
                </c:pt>
                <c:pt idx="1338">
                  <c:v>2.8904684830724978</c:v>
                </c:pt>
                <c:pt idx="1339">
                  <c:v>3.4783055993265424</c:v>
                </c:pt>
                <c:pt idx="1340">
                  <c:v>2.8571212909345665</c:v>
                </c:pt>
                <c:pt idx="1341">
                  <c:v>3.0674945827711531</c:v>
                </c:pt>
                <c:pt idx="1342">
                  <c:v>1.1537199611221791</c:v>
                </c:pt>
                <c:pt idx="1343">
                  <c:v>3.1323081834969804</c:v>
                </c:pt>
                <c:pt idx="1344">
                  <c:v>3.4815351045110576</c:v>
                </c:pt>
                <c:pt idx="1345">
                  <c:v>0.65557587043273291</c:v>
                </c:pt>
                <c:pt idx="1346">
                  <c:v>3.453409434153929</c:v>
                </c:pt>
                <c:pt idx="1347">
                  <c:v>2.3081358886629535</c:v>
                </c:pt>
                <c:pt idx="1348">
                  <c:v>2.9382954781177197</c:v>
                </c:pt>
                <c:pt idx="1349">
                  <c:v>3.0390584641765717</c:v>
                </c:pt>
                <c:pt idx="1350">
                  <c:v>0.55851462159814913</c:v>
                </c:pt>
                <c:pt idx="1351">
                  <c:v>2.8937926774286158</c:v>
                </c:pt>
                <c:pt idx="1352">
                  <c:v>0.86144764132904772</c:v>
                </c:pt>
                <c:pt idx="1353">
                  <c:v>1.9154857163306342</c:v>
                </c:pt>
                <c:pt idx="1354">
                  <c:v>3.3679574865056532</c:v>
                </c:pt>
                <c:pt idx="1355">
                  <c:v>3.3768098561671778</c:v>
                </c:pt>
                <c:pt idx="1356">
                  <c:v>2.4346296777383212</c:v>
                </c:pt>
                <c:pt idx="1357">
                  <c:v>2.9080526033181657</c:v>
                </c:pt>
                <c:pt idx="1358">
                  <c:v>3.5524796952335711</c:v>
                </c:pt>
                <c:pt idx="1359">
                  <c:v>2.4860474646814463</c:v>
                </c:pt>
                <c:pt idx="1360">
                  <c:v>3.6670254263292357</c:v>
                </c:pt>
                <c:pt idx="1361">
                  <c:v>4.1949875636634344</c:v>
                </c:pt>
                <c:pt idx="1362">
                  <c:v>3.6564554487154148</c:v>
                </c:pt>
                <c:pt idx="1363">
                  <c:v>3.3000703849457933</c:v>
                </c:pt>
                <c:pt idx="1364">
                  <c:v>3.1240773408740843</c:v>
                </c:pt>
                <c:pt idx="1365">
                  <c:v>2.888936046248312</c:v>
                </c:pt>
                <c:pt idx="1366">
                  <c:v>3.8834379687437766</c:v>
                </c:pt>
                <c:pt idx="1367">
                  <c:v>3.0164151389441907</c:v>
                </c:pt>
                <c:pt idx="1368">
                  <c:v>3.9786994363525965</c:v>
                </c:pt>
                <c:pt idx="1369">
                  <c:v>2.9017833989813857</c:v>
                </c:pt>
                <c:pt idx="1370">
                  <c:v>2.488314202544371</c:v>
                </c:pt>
                <c:pt idx="1371">
                  <c:v>2.7736633319252482</c:v>
                </c:pt>
                <c:pt idx="1372">
                  <c:v>1.2435753830822174</c:v>
                </c:pt>
                <c:pt idx="1373">
                  <c:v>3.0452695010414148</c:v>
                </c:pt>
                <c:pt idx="1374">
                  <c:v>2.2337122119020334</c:v>
                </c:pt>
                <c:pt idx="1375">
                  <c:v>2.7884071617572257</c:v>
                </c:pt>
                <c:pt idx="1376">
                  <c:v>3.4168975425126868</c:v>
                </c:pt>
                <c:pt idx="1377">
                  <c:v>3.1856952755110353</c:v>
                </c:pt>
              </c:numCache>
            </c:numRef>
          </c:xVal>
          <c:yVal>
            <c:numRef>
              <c:f>'Tools comparison'!$AA$2:$AA$1382</c:f>
              <c:numCache>
                <c:formatCode>General</c:formatCode>
                <c:ptCount val="13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0.81223246194903898</c:v>
                </c:pt>
                <c:pt idx="33">
                  <c:v>0.87469230314294899</c:v>
                </c:pt>
                <c:pt idx="34">
                  <c:v>0.57017563619025902</c:v>
                </c:pt>
                <c:pt idx="35">
                  <c:v>0.61861576330858803</c:v>
                </c:pt>
                <c:pt idx="36">
                  <c:v>0.30447746813355597</c:v>
                </c:pt>
                <c:pt idx="37">
                  <c:v>0.73852256404177696</c:v>
                </c:pt>
                <c:pt idx="38">
                  <c:v>0.28551168800208498</c:v>
                </c:pt>
                <c:pt idx="39">
                  <c:v>0.320092509214909</c:v>
                </c:pt>
                <c:pt idx="40">
                  <c:v>0.32907456733971402</c:v>
                </c:pt>
                <c:pt idx="41">
                  <c:v>0.456105457689089</c:v>
                </c:pt>
                <c:pt idx="42">
                  <c:v>0.30950409498422299</c:v>
                </c:pt>
                <c:pt idx="43">
                  <c:v>5.1520535798019698E-2</c:v>
                </c:pt>
                <c:pt idx="44">
                  <c:v>0.65124507235858997</c:v>
                </c:pt>
                <c:pt idx="45">
                  <c:v>0.373146305979423</c:v>
                </c:pt>
                <c:pt idx="46">
                  <c:v>0.45934726584174901</c:v>
                </c:pt>
                <c:pt idx="47">
                  <c:v>0.56187700243064997</c:v>
                </c:pt>
                <c:pt idx="48">
                  <c:v>0.50844888161413304</c:v>
                </c:pt>
                <c:pt idx="49">
                  <c:v>0.238360361752123</c:v>
                </c:pt>
                <c:pt idx="50">
                  <c:v>0.410056252010079</c:v>
                </c:pt>
                <c:pt idx="51">
                  <c:v>0.26943323815687398</c:v>
                </c:pt>
                <c:pt idx="52">
                  <c:v>0.381988548017336</c:v>
                </c:pt>
                <c:pt idx="53">
                  <c:v>0.39254354388328</c:v>
                </c:pt>
                <c:pt idx="54">
                  <c:v>0.63304070087666697</c:v>
                </c:pt>
                <c:pt idx="55">
                  <c:v>0.72579198710090198</c:v>
                </c:pt>
                <c:pt idx="56">
                  <c:v>0.77831532558871297</c:v>
                </c:pt>
                <c:pt idx="57">
                  <c:v>6.9935078486997093E-2</c:v>
                </c:pt>
                <c:pt idx="58">
                  <c:v>0.196905426748998</c:v>
                </c:pt>
                <c:pt idx="59">
                  <c:v>0.60330088580587904</c:v>
                </c:pt>
                <c:pt idx="60">
                  <c:v>0.235194677518379</c:v>
                </c:pt>
                <c:pt idx="61">
                  <c:v>0.44721359549995798</c:v>
                </c:pt>
                <c:pt idx="62">
                  <c:v>0.62568199551593595</c:v>
                </c:pt>
                <c:pt idx="63">
                  <c:v>0.17676597050311901</c:v>
                </c:pt>
                <c:pt idx="64">
                  <c:v>0.24476939127956099</c:v>
                </c:pt>
                <c:pt idx="65">
                  <c:v>0.20618347976446899</c:v>
                </c:pt>
                <c:pt idx="66">
                  <c:v>0.14108136883198699</c:v>
                </c:pt>
                <c:pt idx="67">
                  <c:v>0.47702814270537303</c:v>
                </c:pt>
                <c:pt idx="68">
                  <c:v>0.172122557809508</c:v>
                </c:pt>
                <c:pt idx="69">
                  <c:v>0.201311816090229</c:v>
                </c:pt>
                <c:pt idx="70">
                  <c:v>0.30155829898668002</c:v>
                </c:pt>
                <c:pt idx="71">
                  <c:v>8.8220658014800696E-2</c:v>
                </c:pt>
                <c:pt idx="72">
                  <c:v>0.94857695217452098</c:v>
                </c:pt>
                <c:pt idx="73">
                  <c:v>0.29917797924044698</c:v>
                </c:pt>
                <c:pt idx="74">
                  <c:v>0.26282384907855499</c:v>
                </c:pt>
                <c:pt idx="75">
                  <c:v>0.476228900864194</c:v>
                </c:pt>
                <c:pt idx="76">
                  <c:v>0.27340726788556602</c:v>
                </c:pt>
                <c:pt idx="77">
                  <c:v>0.158945788737447</c:v>
                </c:pt>
                <c:pt idx="78">
                  <c:v>0.234949673104769</c:v>
                </c:pt>
                <c:pt idx="79">
                  <c:v>0.243562189307717</c:v>
                </c:pt>
                <c:pt idx="80">
                  <c:v>0.178557835262836</c:v>
                </c:pt>
                <c:pt idx="81">
                  <c:v>0.131451047034079</c:v>
                </c:pt>
                <c:pt idx="82">
                  <c:v>8.20605116769582E-2</c:v>
                </c:pt>
                <c:pt idx="83">
                  <c:v>0.45947756204163998</c:v>
                </c:pt>
                <c:pt idx="84">
                  <c:v>0.266511698369709</c:v>
                </c:pt>
                <c:pt idx="85">
                  <c:v>0.41176691616744099</c:v>
                </c:pt>
                <c:pt idx="86">
                  <c:v>0.30777699217941501</c:v>
                </c:pt>
                <c:pt idx="87">
                  <c:v>0.25263491475689998</c:v>
                </c:pt>
                <c:pt idx="88">
                  <c:v>0.58687961138128897</c:v>
                </c:pt>
                <c:pt idx="89">
                  <c:v>0.32485973973603499</c:v>
                </c:pt>
                <c:pt idx="90">
                  <c:v>0.28018107188094798</c:v>
                </c:pt>
                <c:pt idx="91">
                  <c:v>0.17935068961269501</c:v>
                </c:pt>
                <c:pt idx="92">
                  <c:v>0.12009184671791701</c:v>
                </c:pt>
                <c:pt idx="93">
                  <c:v>0.169897657641051</c:v>
                </c:pt>
                <c:pt idx="94">
                  <c:v>0.380805699780911</c:v>
                </c:pt>
                <c:pt idx="95">
                  <c:v>0.146561308016844</c:v>
                </c:pt>
                <c:pt idx="96">
                  <c:v>0.81470106317083102</c:v>
                </c:pt>
                <c:pt idx="97">
                  <c:v>0.26433057132023402</c:v>
                </c:pt>
                <c:pt idx="98">
                  <c:v>0.27866075240722199</c:v>
                </c:pt>
                <c:pt idx="99">
                  <c:v>0.50926967953358504</c:v>
                </c:pt>
                <c:pt idx="100">
                  <c:v>3.5233458932464497E-2</c:v>
                </c:pt>
                <c:pt idx="101">
                  <c:v>0.13450399492183901</c:v>
                </c:pt>
                <c:pt idx="102">
                  <c:v>0.364362239696643</c:v>
                </c:pt>
                <c:pt idx="103">
                  <c:v>0.70973807638336195</c:v>
                </c:pt>
                <c:pt idx="104">
                  <c:v>0.46543868239133401</c:v>
                </c:pt>
                <c:pt idx="105">
                  <c:v>0.413968449656266</c:v>
                </c:pt>
                <c:pt idx="106">
                  <c:v>0.135090635441664</c:v>
                </c:pt>
                <c:pt idx="107">
                  <c:v>0.35701744197535201</c:v>
                </c:pt>
                <c:pt idx="108">
                  <c:v>0.287134755040998</c:v>
                </c:pt>
                <c:pt idx="109">
                  <c:v>0.39954323738606801</c:v>
                </c:pt>
                <c:pt idx="110">
                  <c:v>0.22569770341813</c:v>
                </c:pt>
                <c:pt idx="111">
                  <c:v>0.18083918422792999</c:v>
                </c:pt>
                <c:pt idx="112">
                  <c:v>0.164323568070216</c:v>
                </c:pt>
                <c:pt idx="113">
                  <c:v>0.244796364921648</c:v>
                </c:pt>
                <c:pt idx="114">
                  <c:v>4.73651571687356E-2</c:v>
                </c:pt>
                <c:pt idx="115">
                  <c:v>0.28061123872620902</c:v>
                </c:pt>
                <c:pt idx="116">
                  <c:v>0.17013631981648</c:v>
                </c:pt>
                <c:pt idx="117">
                  <c:v>0.40890493782593401</c:v>
                </c:pt>
                <c:pt idx="118">
                  <c:v>0.27533641650789398</c:v>
                </c:pt>
                <c:pt idx="119">
                  <c:v>5.4837842130761198E-2</c:v>
                </c:pt>
                <c:pt idx="120">
                  <c:v>0.145246684973032</c:v>
                </c:pt>
                <c:pt idx="121">
                  <c:v>0.117176979199877</c:v>
                </c:pt>
                <c:pt idx="122">
                  <c:v>0.28956538358928402</c:v>
                </c:pt>
                <c:pt idx="123">
                  <c:v>0.48108732909524499</c:v>
                </c:pt>
                <c:pt idx="124">
                  <c:v>0.23520188706133899</c:v>
                </c:pt>
                <c:pt idx="125">
                  <c:v>0.29580214010392603</c:v>
                </c:pt>
                <c:pt idx="126">
                  <c:v>0.29676609741589299</c:v>
                </c:pt>
                <c:pt idx="127">
                  <c:v>0.407309429291909</c:v>
                </c:pt>
                <c:pt idx="128">
                  <c:v>0.46128952784553101</c:v>
                </c:pt>
                <c:pt idx="129">
                  <c:v>0.34575205140889098</c:v>
                </c:pt>
                <c:pt idx="130">
                  <c:v>0.124181460103462</c:v>
                </c:pt>
                <c:pt idx="131">
                  <c:v>0.20510281296405</c:v>
                </c:pt>
                <c:pt idx="132">
                  <c:v>0.23074027686633999</c:v>
                </c:pt>
                <c:pt idx="133">
                  <c:v>9.3536608216117798E-2</c:v>
                </c:pt>
                <c:pt idx="134">
                  <c:v>6.7840547531407197E-2</c:v>
                </c:pt>
                <c:pt idx="135">
                  <c:v>0.136661734518598</c:v>
                </c:pt>
                <c:pt idx="136">
                  <c:v>0.19201410649822301</c:v>
                </c:pt>
                <c:pt idx="137">
                  <c:v>4.23988039903158E-2</c:v>
                </c:pt>
                <c:pt idx="138">
                  <c:v>0.223337584001504</c:v>
                </c:pt>
                <c:pt idx="139">
                  <c:v>0.137054066723239</c:v>
                </c:pt>
                <c:pt idx="140">
                  <c:v>0.18860962008875901</c:v>
                </c:pt>
                <c:pt idx="141">
                  <c:v>0.249440658063878</c:v>
                </c:pt>
                <c:pt idx="142">
                  <c:v>0.14941654076626601</c:v>
                </c:pt>
                <c:pt idx="143">
                  <c:v>0.19901815110484</c:v>
                </c:pt>
                <c:pt idx="144">
                  <c:v>0.115832756257931</c:v>
                </c:pt>
                <c:pt idx="145">
                  <c:v>9.2769828018317999E-2</c:v>
                </c:pt>
                <c:pt idx="146">
                  <c:v>0.120686014212347</c:v>
                </c:pt>
                <c:pt idx="147">
                  <c:v>0.116430730408272</c:v>
                </c:pt>
                <c:pt idx="148">
                  <c:v>0.38170382226576999</c:v>
                </c:pt>
                <c:pt idx="149">
                  <c:v>0.131473101971533</c:v>
                </c:pt>
                <c:pt idx="150">
                  <c:v>5.9943320860238902E-2</c:v>
                </c:pt>
                <c:pt idx="151">
                  <c:v>0.118680206332961</c:v>
                </c:pt>
                <c:pt idx="152">
                  <c:v>8.2018571794011105E-2</c:v>
                </c:pt>
                <c:pt idx="153">
                  <c:v>0.10927273096362999</c:v>
                </c:pt>
                <c:pt idx="154">
                  <c:v>5.7692669544705498E-2</c:v>
                </c:pt>
                <c:pt idx="155">
                  <c:v>0.16932445176799699</c:v>
                </c:pt>
                <c:pt idx="156">
                  <c:v>0.31463166509343299</c:v>
                </c:pt>
                <c:pt idx="157">
                  <c:v>0.32136863426992601</c:v>
                </c:pt>
                <c:pt idx="158">
                  <c:v>0.166377779412995</c:v>
                </c:pt>
                <c:pt idx="159">
                  <c:v>0.13195078578934599</c:v>
                </c:pt>
                <c:pt idx="160">
                  <c:v>0.208991190923345</c:v>
                </c:pt>
                <c:pt idx="161">
                  <c:v>0.35762856547363198</c:v>
                </c:pt>
                <c:pt idx="162">
                  <c:v>1.8802297343029899E-2</c:v>
                </c:pt>
                <c:pt idx="163">
                  <c:v>3.9946873200815101E-2</c:v>
                </c:pt>
                <c:pt idx="164">
                  <c:v>0.156793057682517</c:v>
                </c:pt>
                <c:pt idx="165">
                  <c:v>0.43436577417389899</c:v>
                </c:pt>
                <c:pt idx="166">
                  <c:v>0.13173872723103799</c:v>
                </c:pt>
                <c:pt idx="167">
                  <c:v>0.191022626931832</c:v>
                </c:pt>
                <c:pt idx="168">
                  <c:v>0.28856166701955299</c:v>
                </c:pt>
                <c:pt idx="169">
                  <c:v>0.24511016892555701</c:v>
                </c:pt>
                <c:pt idx="170">
                  <c:v>0.25828608761973298</c:v>
                </c:pt>
                <c:pt idx="171">
                  <c:v>0.27583754247541498</c:v>
                </c:pt>
                <c:pt idx="172">
                  <c:v>0.15677248252446699</c:v>
                </c:pt>
                <c:pt idx="173">
                  <c:v>0.307519426004914</c:v>
                </c:pt>
                <c:pt idx="174">
                  <c:v>0.19634526194775301</c:v>
                </c:pt>
                <c:pt idx="175">
                  <c:v>0.198961489043402</c:v>
                </c:pt>
                <c:pt idx="176">
                  <c:v>0.62498024586119105</c:v>
                </c:pt>
                <c:pt idx="177">
                  <c:v>0.10280737252420501</c:v>
                </c:pt>
                <c:pt idx="178">
                  <c:v>9.9049567935675903E-2</c:v>
                </c:pt>
                <c:pt idx="179">
                  <c:v>0.212986201561703</c:v>
                </c:pt>
                <c:pt idx="180">
                  <c:v>0.23048970539497901</c:v>
                </c:pt>
                <c:pt idx="181">
                  <c:v>2.3487790796576001E-2</c:v>
                </c:pt>
                <c:pt idx="182">
                  <c:v>0.46759494736221602</c:v>
                </c:pt>
                <c:pt idx="183">
                  <c:v>0.25354051728657101</c:v>
                </c:pt>
                <c:pt idx="184">
                  <c:v>0.12866351566585099</c:v>
                </c:pt>
                <c:pt idx="185">
                  <c:v>0.115057193912663</c:v>
                </c:pt>
                <c:pt idx="186">
                  <c:v>0.29946616268475001</c:v>
                </c:pt>
                <c:pt idx="187">
                  <c:v>2.6665278899217101E-2</c:v>
                </c:pt>
                <c:pt idx="188">
                  <c:v>0.219793100015482</c:v>
                </c:pt>
                <c:pt idx="189">
                  <c:v>3.3026636335074702E-2</c:v>
                </c:pt>
                <c:pt idx="190">
                  <c:v>0.15993940006517199</c:v>
                </c:pt>
                <c:pt idx="191">
                  <c:v>0.24744915986674601</c:v>
                </c:pt>
                <c:pt idx="192">
                  <c:v>4.6135781105684302E-2</c:v>
                </c:pt>
                <c:pt idx="193">
                  <c:v>0.32329485828996901</c:v>
                </c:pt>
                <c:pt idx="194">
                  <c:v>0.17721937478222799</c:v>
                </c:pt>
                <c:pt idx="195">
                  <c:v>0.255832921668733</c:v>
                </c:pt>
                <c:pt idx="196">
                  <c:v>0.217889472840746</c:v>
                </c:pt>
                <c:pt idx="197">
                  <c:v>0.36591899886715501</c:v>
                </c:pt>
                <c:pt idx="198">
                  <c:v>0.15092898150169801</c:v>
                </c:pt>
                <c:pt idx="199">
                  <c:v>0.28346841468315598</c:v>
                </c:pt>
                <c:pt idx="200">
                  <c:v>0.21946010881494901</c:v>
                </c:pt>
                <c:pt idx="201">
                  <c:v>0.116012921906802</c:v>
                </c:pt>
                <c:pt idx="202">
                  <c:v>9.1459344490956093E-2</c:v>
                </c:pt>
                <c:pt idx="203">
                  <c:v>0.112407919880991</c:v>
                </c:pt>
                <c:pt idx="204">
                  <c:v>0.18306973459552101</c:v>
                </c:pt>
                <c:pt idx="205">
                  <c:v>0.407701981795145</c:v>
                </c:pt>
                <c:pt idx="206">
                  <c:v>0.11477103416746499</c:v>
                </c:pt>
                <c:pt idx="207">
                  <c:v>8.7000885264524194E-2</c:v>
                </c:pt>
                <c:pt idx="208">
                  <c:v>4.9765832915789301E-2</c:v>
                </c:pt>
                <c:pt idx="209">
                  <c:v>0.218523488251437</c:v>
                </c:pt>
                <c:pt idx="210">
                  <c:v>0.327603037849722</c:v>
                </c:pt>
                <c:pt idx="211">
                  <c:v>0.119377633071327</c:v>
                </c:pt>
                <c:pt idx="212">
                  <c:v>0.13232582464427201</c:v>
                </c:pt>
                <c:pt idx="213">
                  <c:v>3.6174521568931202E-2</c:v>
                </c:pt>
                <c:pt idx="214">
                  <c:v>9.8100074148771699E-2</c:v>
                </c:pt>
                <c:pt idx="215">
                  <c:v>0.227159762192956</c:v>
                </c:pt>
                <c:pt idx="216">
                  <c:v>6.5382016684356406E-2</c:v>
                </c:pt>
                <c:pt idx="217">
                  <c:v>3.76985180902197E-2</c:v>
                </c:pt>
                <c:pt idx="218">
                  <c:v>0.19931041479804101</c:v>
                </c:pt>
                <c:pt idx="219">
                  <c:v>0.12262734773550001</c:v>
                </c:pt>
                <c:pt idx="220">
                  <c:v>4.5281329649861597E-2</c:v>
                </c:pt>
                <c:pt idx="221">
                  <c:v>0.32050878700109298</c:v>
                </c:pt>
                <c:pt idx="222">
                  <c:v>9.7842976304027704E-2</c:v>
                </c:pt>
                <c:pt idx="223">
                  <c:v>0.16298048625565401</c:v>
                </c:pt>
                <c:pt idx="224">
                  <c:v>8.2093268422876606E-2</c:v>
                </c:pt>
                <c:pt idx="225">
                  <c:v>0.22253925923798701</c:v>
                </c:pt>
                <c:pt idx="226">
                  <c:v>0.18656346453686401</c:v>
                </c:pt>
                <c:pt idx="227">
                  <c:v>0.40136336301171099</c:v>
                </c:pt>
                <c:pt idx="228">
                  <c:v>0.101889231726354</c:v>
                </c:pt>
                <c:pt idx="229">
                  <c:v>6.8676953623604306E-2</c:v>
                </c:pt>
                <c:pt idx="230">
                  <c:v>0.14164075483180999</c:v>
                </c:pt>
                <c:pt idx="231">
                  <c:v>0.28719362047192798</c:v>
                </c:pt>
                <c:pt idx="232">
                  <c:v>0.20589742353285101</c:v>
                </c:pt>
                <c:pt idx="233">
                  <c:v>0.267925221394609</c:v>
                </c:pt>
                <c:pt idx="234">
                  <c:v>4.79550472871422E-2</c:v>
                </c:pt>
                <c:pt idx="235">
                  <c:v>0.52882576106118595</c:v>
                </c:pt>
                <c:pt idx="236">
                  <c:v>3.99294634268825E-2</c:v>
                </c:pt>
                <c:pt idx="237">
                  <c:v>0.21337232162864</c:v>
                </c:pt>
                <c:pt idx="238">
                  <c:v>0.142137519607308</c:v>
                </c:pt>
                <c:pt idx="239">
                  <c:v>4.0206655650958399E-2</c:v>
                </c:pt>
                <c:pt idx="240">
                  <c:v>0.14758966295025</c:v>
                </c:pt>
                <c:pt idx="241">
                  <c:v>0.451599378652353</c:v>
                </c:pt>
                <c:pt idx="242">
                  <c:v>7.5334161782390399E-2</c:v>
                </c:pt>
                <c:pt idx="243">
                  <c:v>6.3870257360245E-2</c:v>
                </c:pt>
                <c:pt idx="244">
                  <c:v>5.8184137438258697E-2</c:v>
                </c:pt>
                <c:pt idx="245">
                  <c:v>1.18984740947932E-2</c:v>
                </c:pt>
                <c:pt idx="246">
                  <c:v>0.32650350210024298</c:v>
                </c:pt>
                <c:pt idx="247">
                  <c:v>8.3555383522591301E-2</c:v>
                </c:pt>
                <c:pt idx="248">
                  <c:v>0.26632717107792098</c:v>
                </c:pt>
                <c:pt idx="249">
                  <c:v>7.5612978519190605E-2</c:v>
                </c:pt>
                <c:pt idx="250">
                  <c:v>0.13094048698386901</c:v>
                </c:pt>
                <c:pt idx="251">
                  <c:v>3.9221856832834301E-2</c:v>
                </c:pt>
                <c:pt idx="252">
                  <c:v>3.8773234789053798E-2</c:v>
                </c:pt>
                <c:pt idx="253">
                  <c:v>0.32778347846307798</c:v>
                </c:pt>
                <c:pt idx="254">
                  <c:v>0.434540664742188</c:v>
                </c:pt>
                <c:pt idx="255">
                  <c:v>1.22366225494567E-2</c:v>
                </c:pt>
                <c:pt idx="256">
                  <c:v>9.0313189613121E-2</c:v>
                </c:pt>
                <c:pt idx="257">
                  <c:v>6.84763885510105E-2</c:v>
                </c:pt>
                <c:pt idx="258">
                  <c:v>0.33337514373072602</c:v>
                </c:pt>
                <c:pt idx="259">
                  <c:v>2.37882086330529E-2</c:v>
                </c:pt>
                <c:pt idx="260">
                  <c:v>0.33326959025325698</c:v>
                </c:pt>
                <c:pt idx="261">
                  <c:v>0.19940792178949099</c:v>
                </c:pt>
                <c:pt idx="262">
                  <c:v>0.25830666476921199</c:v>
                </c:pt>
                <c:pt idx="263">
                  <c:v>0.16375175884020099</c:v>
                </c:pt>
                <c:pt idx="264">
                  <c:v>0.24595915780199101</c:v>
                </c:pt>
                <c:pt idx="265">
                  <c:v>6.9950304358999099E-2</c:v>
                </c:pt>
                <c:pt idx="266">
                  <c:v>0.117311800374455</c:v>
                </c:pt>
                <c:pt idx="267">
                  <c:v>6.2895500209800503E-2</c:v>
                </c:pt>
                <c:pt idx="268">
                  <c:v>0.387467618162537</c:v>
                </c:pt>
                <c:pt idx="269">
                  <c:v>0.190822641108577</c:v>
                </c:pt>
                <c:pt idx="270">
                  <c:v>0.31896170820998498</c:v>
                </c:pt>
                <c:pt idx="271">
                  <c:v>0.106014440061972</c:v>
                </c:pt>
                <c:pt idx="272">
                  <c:v>2.8697838259873799E-2</c:v>
                </c:pt>
                <c:pt idx="273">
                  <c:v>0.34282530098108199</c:v>
                </c:pt>
                <c:pt idx="274">
                  <c:v>0.32211391680027701</c:v>
                </c:pt>
                <c:pt idx="275">
                  <c:v>0.18040769241698501</c:v>
                </c:pt>
                <c:pt idx="276">
                  <c:v>0.15025838050271301</c:v>
                </c:pt>
                <c:pt idx="277">
                  <c:v>9.7154069826579301E-2</c:v>
                </c:pt>
                <c:pt idx="278">
                  <c:v>3.8047303618539401E-3</c:v>
                </c:pt>
                <c:pt idx="279">
                  <c:v>0.212557066139474</c:v>
                </c:pt>
                <c:pt idx="280">
                  <c:v>0.13564288708407299</c:v>
                </c:pt>
                <c:pt idx="281">
                  <c:v>0.347524921800825</c:v>
                </c:pt>
                <c:pt idx="282">
                  <c:v>4.0103404389026501E-2</c:v>
                </c:pt>
                <c:pt idx="283">
                  <c:v>1.27209395650696E-3</c:v>
                </c:pt>
                <c:pt idx="284">
                  <c:v>0.16947682201240399</c:v>
                </c:pt>
                <c:pt idx="285">
                  <c:v>3.2564997585283702E-2</c:v>
                </c:pt>
                <c:pt idx="286">
                  <c:v>0.30914319778496202</c:v>
                </c:pt>
                <c:pt idx="287">
                  <c:v>0.29121578984187602</c:v>
                </c:pt>
                <c:pt idx="288">
                  <c:v>0.244414541905422</c:v>
                </c:pt>
                <c:pt idx="289">
                  <c:v>0.118527595237823</c:v>
                </c:pt>
                <c:pt idx="290">
                  <c:v>0.116671032604019</c:v>
                </c:pt>
                <c:pt idx="291">
                  <c:v>0.195638642485056</c:v>
                </c:pt>
                <c:pt idx="292">
                  <c:v>3.5281532104555403E-2</c:v>
                </c:pt>
                <c:pt idx="293">
                  <c:v>0.43302673006898101</c:v>
                </c:pt>
                <c:pt idx="294">
                  <c:v>6.1348981470735597E-3</c:v>
                </c:pt>
                <c:pt idx="295">
                  <c:v>0.188754360195551</c:v>
                </c:pt>
                <c:pt idx="296">
                  <c:v>0.22141564659517399</c:v>
                </c:pt>
                <c:pt idx="297">
                  <c:v>0.20786799704018299</c:v>
                </c:pt>
                <c:pt idx="298">
                  <c:v>3.8570566204664702E-2</c:v>
                </c:pt>
                <c:pt idx="299">
                  <c:v>0.16623896609669001</c:v>
                </c:pt>
                <c:pt idx="300">
                  <c:v>0.13351437856375001</c:v>
                </c:pt>
                <c:pt idx="301">
                  <c:v>0.14367895564913399</c:v>
                </c:pt>
                <c:pt idx="302">
                  <c:v>0.12685037168146401</c:v>
                </c:pt>
                <c:pt idx="303">
                  <c:v>0.13628103493719901</c:v>
                </c:pt>
                <c:pt idx="304">
                  <c:v>0.36819117978627802</c:v>
                </c:pt>
                <c:pt idx="305">
                  <c:v>8.7759444493561697E-2</c:v>
                </c:pt>
                <c:pt idx="306">
                  <c:v>0.31098328670061998</c:v>
                </c:pt>
                <c:pt idx="307">
                  <c:v>0.20225678359244401</c:v>
                </c:pt>
                <c:pt idx="308">
                  <c:v>9.5708504152590093E-2</c:v>
                </c:pt>
                <c:pt idx="309">
                  <c:v>0.17109949285763201</c:v>
                </c:pt>
                <c:pt idx="310">
                  <c:v>1.27147383240791E-2</c:v>
                </c:pt>
                <c:pt idx="311">
                  <c:v>0.198046722386095</c:v>
                </c:pt>
                <c:pt idx="312">
                  <c:v>0.10274895161028599</c:v>
                </c:pt>
                <c:pt idx="313">
                  <c:v>0.184723971868818</c:v>
                </c:pt>
                <c:pt idx="314">
                  <c:v>0.11301296395312301</c:v>
                </c:pt>
                <c:pt idx="315">
                  <c:v>0.18695521959286199</c:v>
                </c:pt>
                <c:pt idx="316">
                  <c:v>0.12741895327552</c:v>
                </c:pt>
                <c:pt idx="317">
                  <c:v>0.32994582550833601</c:v>
                </c:pt>
                <c:pt idx="318">
                  <c:v>0.13599020700536901</c:v>
                </c:pt>
                <c:pt idx="319">
                  <c:v>0.126938046429907</c:v>
                </c:pt>
                <c:pt idx="320">
                  <c:v>2.98075104083277E-2</c:v>
                </c:pt>
                <c:pt idx="321">
                  <c:v>0.24775825205490401</c:v>
                </c:pt>
                <c:pt idx="322">
                  <c:v>9.3005988493355299E-2</c:v>
                </c:pt>
                <c:pt idx="323">
                  <c:v>1.59007624250815E-2</c:v>
                </c:pt>
                <c:pt idx="324">
                  <c:v>0.25864687844846301</c:v>
                </c:pt>
                <c:pt idx="325">
                  <c:v>5.0094294550331701E-2</c:v>
                </c:pt>
                <c:pt idx="326">
                  <c:v>7.9270561959800308E-3</c:v>
                </c:pt>
                <c:pt idx="327">
                  <c:v>5.3620658550995397E-2</c:v>
                </c:pt>
                <c:pt idx="328">
                  <c:v>6.2104059611370097E-2</c:v>
                </c:pt>
                <c:pt idx="329">
                  <c:v>4.9356256182675397E-2</c:v>
                </c:pt>
                <c:pt idx="330">
                  <c:v>0.23123878727944999</c:v>
                </c:pt>
                <c:pt idx="331">
                  <c:v>8.1371111866175599E-2</c:v>
                </c:pt>
                <c:pt idx="332">
                  <c:v>0.181627940191881</c:v>
                </c:pt>
                <c:pt idx="333">
                  <c:v>1.8914299440672199E-2</c:v>
                </c:pt>
                <c:pt idx="334">
                  <c:v>0.20124527866274</c:v>
                </c:pt>
                <c:pt idx="335">
                  <c:v>5.6807752357920599E-2</c:v>
                </c:pt>
                <c:pt idx="336">
                  <c:v>0.11218216559208399</c:v>
                </c:pt>
                <c:pt idx="337">
                  <c:v>9.2893038117248805E-2</c:v>
                </c:pt>
                <c:pt idx="338">
                  <c:v>4.7794020676999699E-2</c:v>
                </c:pt>
                <c:pt idx="339">
                  <c:v>0.23407921904484</c:v>
                </c:pt>
                <c:pt idx="340">
                  <c:v>0.23128574353252801</c:v>
                </c:pt>
                <c:pt idx="341">
                  <c:v>4.6954209445182402E-2</c:v>
                </c:pt>
                <c:pt idx="342">
                  <c:v>6.5256425099423102E-2</c:v>
                </c:pt>
                <c:pt idx="343">
                  <c:v>2.21536944280918E-2</c:v>
                </c:pt>
                <c:pt idx="344">
                  <c:v>0.35996616477069299</c:v>
                </c:pt>
                <c:pt idx="345">
                  <c:v>0.221028547517965</c:v>
                </c:pt>
                <c:pt idx="346">
                  <c:v>6.7709900922465593E-2</c:v>
                </c:pt>
                <c:pt idx="347">
                  <c:v>2.3504139927102399E-2</c:v>
                </c:pt>
                <c:pt idx="348">
                  <c:v>0.27206490072592399</c:v>
                </c:pt>
                <c:pt idx="349">
                  <c:v>0.36124802205636702</c:v>
                </c:pt>
                <c:pt idx="350">
                  <c:v>1.21802829602359E-2</c:v>
                </c:pt>
                <c:pt idx="351">
                  <c:v>0.27943223749834001</c:v>
                </c:pt>
                <c:pt idx="352">
                  <c:v>0.17468949038446499</c:v>
                </c:pt>
                <c:pt idx="353">
                  <c:v>4.0683745300735701E-2</c:v>
                </c:pt>
                <c:pt idx="354">
                  <c:v>0.15842501061481701</c:v>
                </c:pt>
                <c:pt idx="355">
                  <c:v>9.4053468661332698E-2</c:v>
                </c:pt>
                <c:pt idx="356">
                  <c:v>0.201000906403378</c:v>
                </c:pt>
                <c:pt idx="357">
                  <c:v>0.103543997999667</c:v>
                </c:pt>
                <c:pt idx="358">
                  <c:v>0.14531447333962</c:v>
                </c:pt>
                <c:pt idx="359">
                  <c:v>2.8914993004030401E-2</c:v>
                </c:pt>
                <c:pt idx="360">
                  <c:v>6.1026326181628301E-2</c:v>
                </c:pt>
                <c:pt idx="361">
                  <c:v>7.5243897526878498E-3</c:v>
                </c:pt>
                <c:pt idx="362">
                  <c:v>4.76584615446373E-2</c:v>
                </c:pt>
                <c:pt idx="363">
                  <c:v>0.17689747315627499</c:v>
                </c:pt>
                <c:pt idx="364">
                  <c:v>0.136965139173405</c:v>
                </c:pt>
                <c:pt idx="365">
                  <c:v>0.232683643003993</c:v>
                </c:pt>
                <c:pt idx="366">
                  <c:v>0.30212960741584499</c:v>
                </c:pt>
                <c:pt idx="367">
                  <c:v>1.10456093937184E-2</c:v>
                </c:pt>
                <c:pt idx="368">
                  <c:v>0.15142028172293201</c:v>
                </c:pt>
                <c:pt idx="369">
                  <c:v>4.9074879449897101E-2</c:v>
                </c:pt>
                <c:pt idx="370">
                  <c:v>3.2800777772612998E-2</c:v>
                </c:pt>
                <c:pt idx="371">
                  <c:v>0.14234153371397101</c:v>
                </c:pt>
                <c:pt idx="372">
                  <c:v>0.20878871266857099</c:v>
                </c:pt>
                <c:pt idx="373">
                  <c:v>0.10864310417715201</c:v>
                </c:pt>
                <c:pt idx="374">
                  <c:v>0.119824039489575</c:v>
                </c:pt>
                <c:pt idx="375">
                  <c:v>0.11547700199545199</c:v>
                </c:pt>
                <c:pt idx="376">
                  <c:v>4.4052549677661701E-2</c:v>
                </c:pt>
                <c:pt idx="377">
                  <c:v>0.25003363857004202</c:v>
                </c:pt>
                <c:pt idx="378">
                  <c:v>9.6193722294471706E-2</c:v>
                </c:pt>
                <c:pt idx="379">
                  <c:v>0.42226058235990799</c:v>
                </c:pt>
                <c:pt idx="380">
                  <c:v>7.2456216779564694E-2</c:v>
                </c:pt>
                <c:pt idx="381">
                  <c:v>0.138058073492867</c:v>
                </c:pt>
                <c:pt idx="382">
                  <c:v>0.16031217753136001</c:v>
                </c:pt>
                <c:pt idx="383">
                  <c:v>7.4771111731020995E-2</c:v>
                </c:pt>
                <c:pt idx="384">
                  <c:v>8.2327643474354797E-2</c:v>
                </c:pt>
                <c:pt idx="385">
                  <c:v>0.25986360270051601</c:v>
                </c:pt>
                <c:pt idx="386">
                  <c:v>2.41701003406934E-2</c:v>
                </c:pt>
                <c:pt idx="387">
                  <c:v>0.20524497920711299</c:v>
                </c:pt>
                <c:pt idx="388">
                  <c:v>7.5239660951322104E-2</c:v>
                </c:pt>
                <c:pt idx="389">
                  <c:v>8.0954835004009004E-2</c:v>
                </c:pt>
                <c:pt idx="390">
                  <c:v>7.2242532255519598E-3</c:v>
                </c:pt>
                <c:pt idx="391">
                  <c:v>0.23946370206863801</c:v>
                </c:pt>
                <c:pt idx="392">
                  <c:v>0.186489358809072</c:v>
                </c:pt>
                <c:pt idx="393">
                  <c:v>0.18492225487276701</c:v>
                </c:pt>
                <c:pt idx="394">
                  <c:v>3.8317207729311999E-2</c:v>
                </c:pt>
                <c:pt idx="395">
                  <c:v>1.8559482682850501E-2</c:v>
                </c:pt>
                <c:pt idx="396">
                  <c:v>9.4884986265816401E-2</c:v>
                </c:pt>
                <c:pt idx="397">
                  <c:v>0.25068857718347598</c:v>
                </c:pt>
                <c:pt idx="398">
                  <c:v>9.2354741532602203E-2</c:v>
                </c:pt>
                <c:pt idx="399">
                  <c:v>0.117468327239818</c:v>
                </c:pt>
                <c:pt idx="400">
                  <c:v>2.0822565642252301E-2</c:v>
                </c:pt>
                <c:pt idx="401">
                  <c:v>1.7013481606300101E-2</c:v>
                </c:pt>
                <c:pt idx="402">
                  <c:v>0.24157760345456999</c:v>
                </c:pt>
                <c:pt idx="403">
                  <c:v>5.09251564726248E-2</c:v>
                </c:pt>
                <c:pt idx="404">
                  <c:v>0.25761070348153098</c:v>
                </c:pt>
                <c:pt idx="405">
                  <c:v>5.3572412829343899E-2</c:v>
                </c:pt>
                <c:pt idx="406">
                  <c:v>5.19398085225884E-2</c:v>
                </c:pt>
                <c:pt idx="407">
                  <c:v>1.9713414923239501E-2</c:v>
                </c:pt>
                <c:pt idx="408">
                  <c:v>0.20701073335138201</c:v>
                </c:pt>
                <c:pt idx="409">
                  <c:v>0.21528812850877799</c:v>
                </c:pt>
                <c:pt idx="410">
                  <c:v>5.4385343572229898E-2</c:v>
                </c:pt>
                <c:pt idx="411">
                  <c:v>0.28772157471397097</c:v>
                </c:pt>
                <c:pt idx="412">
                  <c:v>0.123680029196131</c:v>
                </c:pt>
                <c:pt idx="413">
                  <c:v>2.74637747153204E-2</c:v>
                </c:pt>
                <c:pt idx="414">
                  <c:v>5.9967212006673098E-2</c:v>
                </c:pt>
                <c:pt idx="415">
                  <c:v>0.14472886613268701</c:v>
                </c:pt>
                <c:pt idx="416">
                  <c:v>8.0824799987749593E-2</c:v>
                </c:pt>
                <c:pt idx="417">
                  <c:v>4.1325152167631503E-2</c:v>
                </c:pt>
                <c:pt idx="418">
                  <c:v>6.0506021622031697E-2</c:v>
                </c:pt>
                <c:pt idx="419">
                  <c:v>6.8818619408991394E-2</c:v>
                </c:pt>
                <c:pt idx="420">
                  <c:v>0.173703034530657</c:v>
                </c:pt>
                <c:pt idx="421">
                  <c:v>1.55136918874016E-2</c:v>
                </c:pt>
                <c:pt idx="422">
                  <c:v>4.0711187836153198E-2</c:v>
                </c:pt>
                <c:pt idx="423">
                  <c:v>3.6215528541757899E-2</c:v>
                </c:pt>
                <c:pt idx="424">
                  <c:v>0.124789875291505</c:v>
                </c:pt>
                <c:pt idx="425">
                  <c:v>8.0631670019913296E-2</c:v>
                </c:pt>
                <c:pt idx="426">
                  <c:v>0.133717775335644</c:v>
                </c:pt>
                <c:pt idx="427">
                  <c:v>0.12790270961057101</c:v>
                </c:pt>
                <c:pt idx="428">
                  <c:v>0.20465382367566601</c:v>
                </c:pt>
                <c:pt idx="429">
                  <c:v>8.1172824166680493E-2</c:v>
                </c:pt>
                <c:pt idx="430">
                  <c:v>0.12940638826057499</c:v>
                </c:pt>
                <c:pt idx="431">
                  <c:v>3.9267318010556803E-3</c:v>
                </c:pt>
                <c:pt idx="432">
                  <c:v>9.5691491296034506E-2</c:v>
                </c:pt>
                <c:pt idx="433">
                  <c:v>0.114799786463787</c:v>
                </c:pt>
                <c:pt idx="434">
                  <c:v>5.2462862249035902E-2</c:v>
                </c:pt>
                <c:pt idx="435">
                  <c:v>0.297204588464898</c:v>
                </c:pt>
                <c:pt idx="436">
                  <c:v>0.228894092091631</c:v>
                </c:pt>
                <c:pt idx="437">
                  <c:v>5.5092393029519703E-2</c:v>
                </c:pt>
                <c:pt idx="438">
                  <c:v>0.540819955565078</c:v>
                </c:pt>
                <c:pt idx="439">
                  <c:v>6.6138727407677497E-2</c:v>
                </c:pt>
                <c:pt idx="440">
                  <c:v>0.18320304310073299</c:v>
                </c:pt>
                <c:pt idx="441">
                  <c:v>0.169959945269269</c:v>
                </c:pt>
                <c:pt idx="442">
                  <c:v>2.5244050479856402E-2</c:v>
                </c:pt>
                <c:pt idx="443">
                  <c:v>3.94379798554996E-2</c:v>
                </c:pt>
                <c:pt idx="444">
                  <c:v>5.2597376519394202E-2</c:v>
                </c:pt>
                <c:pt idx="445">
                  <c:v>6.0825080996429401E-2</c:v>
                </c:pt>
                <c:pt idx="446">
                  <c:v>5.7014002578795901E-2</c:v>
                </c:pt>
                <c:pt idx="447">
                  <c:v>9.8672686017841297E-3</c:v>
                </c:pt>
                <c:pt idx="448">
                  <c:v>0.179626838890553</c:v>
                </c:pt>
                <c:pt idx="449">
                  <c:v>5.0460069058968597E-2</c:v>
                </c:pt>
                <c:pt idx="450">
                  <c:v>0.14197853935440499</c:v>
                </c:pt>
                <c:pt idx="451">
                  <c:v>5.1665370078990396E-3</c:v>
                </c:pt>
                <c:pt idx="452">
                  <c:v>0.186184450419801</c:v>
                </c:pt>
                <c:pt idx="453">
                  <c:v>7.4567711856673505E-2</c:v>
                </c:pt>
                <c:pt idx="454">
                  <c:v>7.0347161835105599E-3</c:v>
                </c:pt>
                <c:pt idx="455">
                  <c:v>4.7554713931857E-2</c:v>
                </c:pt>
                <c:pt idx="456">
                  <c:v>0.125912656211043</c:v>
                </c:pt>
                <c:pt idx="457">
                  <c:v>0.305566773767805</c:v>
                </c:pt>
                <c:pt idx="458">
                  <c:v>5.4330187881980199E-2</c:v>
                </c:pt>
                <c:pt idx="459">
                  <c:v>1.55774809752717E-2</c:v>
                </c:pt>
                <c:pt idx="460">
                  <c:v>7.2552825601964396E-2</c:v>
                </c:pt>
                <c:pt idx="461">
                  <c:v>5.5997086017426402E-2</c:v>
                </c:pt>
                <c:pt idx="462">
                  <c:v>0.21463803269046799</c:v>
                </c:pt>
                <c:pt idx="463">
                  <c:v>0.11133638528838</c:v>
                </c:pt>
                <c:pt idx="464">
                  <c:v>2.8090708343140199E-2</c:v>
                </c:pt>
                <c:pt idx="465">
                  <c:v>5.8555537162100102E-2</c:v>
                </c:pt>
                <c:pt idx="466">
                  <c:v>0.121530907611447</c:v>
                </c:pt>
                <c:pt idx="467">
                  <c:v>4.3993091521377099E-2</c:v>
                </c:pt>
                <c:pt idx="468">
                  <c:v>0.101888078303058</c:v>
                </c:pt>
                <c:pt idx="469">
                  <c:v>9.9849369587190595E-2</c:v>
                </c:pt>
                <c:pt idx="470">
                  <c:v>0.319239043193282</c:v>
                </c:pt>
                <c:pt idx="471">
                  <c:v>7.6175566629173602E-2</c:v>
                </c:pt>
                <c:pt idx="472">
                  <c:v>4.9230315926713203E-2</c:v>
                </c:pt>
                <c:pt idx="473">
                  <c:v>0.13923816860458299</c:v>
                </c:pt>
                <c:pt idx="474">
                  <c:v>0.207856380912462</c:v>
                </c:pt>
                <c:pt idx="475">
                  <c:v>7.3072298008068803E-2</c:v>
                </c:pt>
                <c:pt idx="476">
                  <c:v>2.2680220727973901E-2</c:v>
                </c:pt>
                <c:pt idx="477">
                  <c:v>0.17187423498725099</c:v>
                </c:pt>
                <c:pt idx="478">
                  <c:v>0.16644815555411099</c:v>
                </c:pt>
                <c:pt idx="479">
                  <c:v>4.97986203191354E-2</c:v>
                </c:pt>
                <c:pt idx="480">
                  <c:v>2.7943494096625499E-2</c:v>
                </c:pt>
                <c:pt idx="481">
                  <c:v>0.17940481435435801</c:v>
                </c:pt>
                <c:pt idx="482">
                  <c:v>2.5884121749193498E-2</c:v>
                </c:pt>
                <c:pt idx="483">
                  <c:v>0.11803337062402799</c:v>
                </c:pt>
                <c:pt idx="484">
                  <c:v>0.119070985712818</c:v>
                </c:pt>
                <c:pt idx="485">
                  <c:v>0.184006445113443</c:v>
                </c:pt>
                <c:pt idx="486">
                  <c:v>6.3292621451692399E-2</c:v>
                </c:pt>
                <c:pt idx="487">
                  <c:v>0.168921480224974</c:v>
                </c:pt>
                <c:pt idx="488">
                  <c:v>0.12460756196316999</c:v>
                </c:pt>
                <c:pt idx="489">
                  <c:v>0.12101935782786399</c:v>
                </c:pt>
                <c:pt idx="490">
                  <c:v>0.109907628193584</c:v>
                </c:pt>
                <c:pt idx="491">
                  <c:v>0.23813008404548799</c:v>
                </c:pt>
                <c:pt idx="492">
                  <c:v>6.6696170279526998E-2</c:v>
                </c:pt>
                <c:pt idx="493">
                  <c:v>2.4755772085311E-2</c:v>
                </c:pt>
                <c:pt idx="494">
                  <c:v>0.114514266131476</c:v>
                </c:pt>
                <c:pt idx="495">
                  <c:v>0.14386299339040601</c:v>
                </c:pt>
                <c:pt idx="496">
                  <c:v>0.132976445452859</c:v>
                </c:pt>
                <c:pt idx="497">
                  <c:v>9.5437141789734295E-2</c:v>
                </c:pt>
                <c:pt idx="498">
                  <c:v>0.19962475590623399</c:v>
                </c:pt>
                <c:pt idx="499">
                  <c:v>4.3743737723170098E-2</c:v>
                </c:pt>
                <c:pt idx="500">
                  <c:v>8.8321623939030994E-2</c:v>
                </c:pt>
                <c:pt idx="501">
                  <c:v>0.21736168085015301</c:v>
                </c:pt>
                <c:pt idx="502">
                  <c:v>0.28287643071654001</c:v>
                </c:pt>
                <c:pt idx="503">
                  <c:v>0.15320412539033601</c:v>
                </c:pt>
                <c:pt idx="504">
                  <c:v>7.7015351588642297E-2</c:v>
                </c:pt>
                <c:pt idx="505">
                  <c:v>4.8138966609803602E-2</c:v>
                </c:pt>
                <c:pt idx="506">
                  <c:v>0.170235884120435</c:v>
                </c:pt>
                <c:pt idx="507">
                  <c:v>0.103187895607977</c:v>
                </c:pt>
                <c:pt idx="508">
                  <c:v>9.8467203246016793E-2</c:v>
                </c:pt>
                <c:pt idx="509">
                  <c:v>8.7429471133112002E-2</c:v>
                </c:pt>
                <c:pt idx="510">
                  <c:v>3.9213494477361201E-2</c:v>
                </c:pt>
                <c:pt idx="511">
                  <c:v>0.31312526261962598</c:v>
                </c:pt>
                <c:pt idx="512">
                  <c:v>0.15936920245580999</c:v>
                </c:pt>
                <c:pt idx="513">
                  <c:v>5.1506955930546702E-2</c:v>
                </c:pt>
                <c:pt idx="514">
                  <c:v>3.5772632195192E-2</c:v>
                </c:pt>
                <c:pt idx="515">
                  <c:v>0.126036161657955</c:v>
                </c:pt>
                <c:pt idx="516">
                  <c:v>0.11544328278344999</c:v>
                </c:pt>
                <c:pt idx="517">
                  <c:v>9.3330041398831706E-2</c:v>
                </c:pt>
                <c:pt idx="518">
                  <c:v>1.6831037598599701E-2</c:v>
                </c:pt>
                <c:pt idx="519">
                  <c:v>7.1930894310921895E-2</c:v>
                </c:pt>
                <c:pt idx="520">
                  <c:v>5.9012484017138503E-2</c:v>
                </c:pt>
                <c:pt idx="521">
                  <c:v>8.09632692056904E-2</c:v>
                </c:pt>
                <c:pt idx="522">
                  <c:v>0.30512695100525</c:v>
                </c:pt>
                <c:pt idx="523">
                  <c:v>6.8417229316029698E-3</c:v>
                </c:pt>
                <c:pt idx="524">
                  <c:v>7.5002050102791998E-2</c:v>
                </c:pt>
                <c:pt idx="525">
                  <c:v>0.12943895269647701</c:v>
                </c:pt>
                <c:pt idx="526">
                  <c:v>9.4961755891815006E-2</c:v>
                </c:pt>
                <c:pt idx="527">
                  <c:v>0.13685958564779399</c:v>
                </c:pt>
                <c:pt idx="528">
                  <c:v>0.15030356874214901</c:v>
                </c:pt>
                <c:pt idx="529">
                  <c:v>0.107791043713032</c:v>
                </c:pt>
                <c:pt idx="530">
                  <c:v>0.26701207728790399</c:v>
                </c:pt>
                <c:pt idx="531">
                  <c:v>0.28652384015976001</c:v>
                </c:pt>
                <c:pt idx="532">
                  <c:v>5.2266561018111501E-2</c:v>
                </c:pt>
                <c:pt idx="533">
                  <c:v>7.1188694969504904E-2</c:v>
                </c:pt>
                <c:pt idx="534">
                  <c:v>4.10154116852516E-2</c:v>
                </c:pt>
                <c:pt idx="535">
                  <c:v>2.3433564696561599E-3</c:v>
                </c:pt>
                <c:pt idx="536">
                  <c:v>3.9111839281725201E-2</c:v>
                </c:pt>
                <c:pt idx="537">
                  <c:v>9.0761046730024005E-4</c:v>
                </c:pt>
                <c:pt idx="538">
                  <c:v>0.50266386001317698</c:v>
                </c:pt>
                <c:pt idx="539">
                  <c:v>0.206504052833093</c:v>
                </c:pt>
                <c:pt idx="540">
                  <c:v>0.40962990352825801</c:v>
                </c:pt>
                <c:pt idx="541">
                  <c:v>0.17408317716003199</c:v>
                </c:pt>
                <c:pt idx="542">
                  <c:v>0.14640205657175001</c:v>
                </c:pt>
                <c:pt idx="543">
                  <c:v>0.13842788232891201</c:v>
                </c:pt>
                <c:pt idx="544">
                  <c:v>0.17952016290622799</c:v>
                </c:pt>
                <c:pt idx="545">
                  <c:v>0.20583432529048201</c:v>
                </c:pt>
                <c:pt idx="546">
                  <c:v>1.14577105845653E-2</c:v>
                </c:pt>
                <c:pt idx="547">
                  <c:v>4.82573755501663E-2</c:v>
                </c:pt>
                <c:pt idx="548">
                  <c:v>0.288861145601091</c:v>
                </c:pt>
                <c:pt idx="549">
                  <c:v>0.167626337229273</c:v>
                </c:pt>
                <c:pt idx="550">
                  <c:v>0.101011115059205</c:v>
                </c:pt>
                <c:pt idx="551">
                  <c:v>0.10874521709833899</c:v>
                </c:pt>
                <c:pt idx="552">
                  <c:v>0.177655223149532</c:v>
                </c:pt>
                <c:pt idx="553">
                  <c:v>0.36951665225856101</c:v>
                </c:pt>
                <c:pt idx="554">
                  <c:v>5.6155701469029297E-2</c:v>
                </c:pt>
                <c:pt idx="555">
                  <c:v>0.22805083939639401</c:v>
                </c:pt>
                <c:pt idx="556">
                  <c:v>0.18038985946210601</c:v>
                </c:pt>
                <c:pt idx="557">
                  <c:v>8.3969943833737806E-2</c:v>
                </c:pt>
                <c:pt idx="558">
                  <c:v>6.1975853679634901E-2</c:v>
                </c:pt>
                <c:pt idx="559">
                  <c:v>8.2638020933012805E-3</c:v>
                </c:pt>
                <c:pt idx="560">
                  <c:v>0.11357593771913201</c:v>
                </c:pt>
                <c:pt idx="561">
                  <c:v>0.18494107692654599</c:v>
                </c:pt>
                <c:pt idx="562">
                  <c:v>0.111333954759851</c:v>
                </c:pt>
                <c:pt idx="563">
                  <c:v>3.1904437058421602E-2</c:v>
                </c:pt>
                <c:pt idx="564">
                  <c:v>6.3123076656490903E-2</c:v>
                </c:pt>
                <c:pt idx="565">
                  <c:v>4.9740028823171599E-2</c:v>
                </c:pt>
                <c:pt idx="566">
                  <c:v>0.13451104366539399</c:v>
                </c:pt>
                <c:pt idx="567">
                  <c:v>0.17286713045168101</c:v>
                </c:pt>
                <c:pt idx="568">
                  <c:v>8.9539042136204894E-2</c:v>
                </c:pt>
                <c:pt idx="569">
                  <c:v>0.156160180874996</c:v>
                </c:pt>
                <c:pt idx="570">
                  <c:v>0.144484457972158</c:v>
                </c:pt>
                <c:pt idx="571">
                  <c:v>7.16552134688168E-2</c:v>
                </c:pt>
                <c:pt idx="572">
                  <c:v>0.20969697480261901</c:v>
                </c:pt>
                <c:pt idx="573">
                  <c:v>2.0100197423881801E-2</c:v>
                </c:pt>
                <c:pt idx="574">
                  <c:v>5.3643515426742602E-2</c:v>
                </c:pt>
                <c:pt idx="575">
                  <c:v>5.10864880441491E-2</c:v>
                </c:pt>
                <c:pt idx="576">
                  <c:v>2.5172540208124101E-2</c:v>
                </c:pt>
                <c:pt idx="577">
                  <c:v>0.29041141257661701</c:v>
                </c:pt>
                <c:pt idx="578">
                  <c:v>5.6596087116240097E-2</c:v>
                </c:pt>
                <c:pt idx="579">
                  <c:v>0.28517581979828999</c:v>
                </c:pt>
                <c:pt idx="580">
                  <c:v>0.18533711831847999</c:v>
                </c:pt>
                <c:pt idx="581">
                  <c:v>1.9315694147331801E-2</c:v>
                </c:pt>
                <c:pt idx="582">
                  <c:v>9.9252689582548001E-2</c:v>
                </c:pt>
                <c:pt idx="583">
                  <c:v>5.51428264970256E-2</c:v>
                </c:pt>
                <c:pt idx="584">
                  <c:v>7.9246029132100201E-2</c:v>
                </c:pt>
                <c:pt idx="585">
                  <c:v>2.7151078998155199E-2</c:v>
                </c:pt>
                <c:pt idx="586">
                  <c:v>0.31155334263024298</c:v>
                </c:pt>
                <c:pt idx="587">
                  <c:v>9.8943597884027401E-2</c:v>
                </c:pt>
                <c:pt idx="588">
                  <c:v>0.13684941312452301</c:v>
                </c:pt>
                <c:pt idx="589">
                  <c:v>0.172985697199036</c:v>
                </c:pt>
                <c:pt idx="590">
                  <c:v>8.65620700076946E-2</c:v>
                </c:pt>
                <c:pt idx="591">
                  <c:v>0.17907770274113299</c:v>
                </c:pt>
                <c:pt idx="592">
                  <c:v>0.11508355935326101</c:v>
                </c:pt>
                <c:pt idx="593">
                  <c:v>0.13759179949792799</c:v>
                </c:pt>
                <c:pt idx="594">
                  <c:v>0.119161698341922</c:v>
                </c:pt>
                <c:pt idx="595">
                  <c:v>6.01126898911334E-2</c:v>
                </c:pt>
                <c:pt idx="596">
                  <c:v>3.0134770058849299E-2</c:v>
                </c:pt>
                <c:pt idx="597">
                  <c:v>0.31961617860508601</c:v>
                </c:pt>
                <c:pt idx="598">
                  <c:v>0.147684656965788</c:v>
                </c:pt>
                <c:pt idx="599">
                  <c:v>0.16076612384097599</c:v>
                </c:pt>
                <c:pt idx="600">
                  <c:v>0.104056004275952</c:v>
                </c:pt>
                <c:pt idx="601">
                  <c:v>0.222575607907602</c:v>
                </c:pt>
                <c:pt idx="602">
                  <c:v>0.173943509180641</c:v>
                </c:pt>
                <c:pt idx="603">
                  <c:v>0.17009490101423799</c:v>
                </c:pt>
                <c:pt idx="604">
                  <c:v>0.114505980945229</c:v>
                </c:pt>
                <c:pt idx="605">
                  <c:v>4.3238748620413298E-2</c:v>
                </c:pt>
                <c:pt idx="606">
                  <c:v>0.22502398338673399</c:v>
                </c:pt>
                <c:pt idx="607">
                  <c:v>7.9632364172637998E-2</c:v>
                </c:pt>
                <c:pt idx="608">
                  <c:v>0.27456013031181398</c:v>
                </c:pt>
                <c:pt idx="609">
                  <c:v>4.5481096528999801E-2</c:v>
                </c:pt>
                <c:pt idx="610">
                  <c:v>0.206615745832648</c:v>
                </c:pt>
                <c:pt idx="611">
                  <c:v>9.6480179326822596E-2</c:v>
                </c:pt>
                <c:pt idx="612">
                  <c:v>7.2183708608683297E-2</c:v>
                </c:pt>
                <c:pt idx="613">
                  <c:v>0.13785713903033001</c:v>
                </c:pt>
                <c:pt idx="614">
                  <c:v>6.1035453124251397E-2</c:v>
                </c:pt>
                <c:pt idx="615">
                  <c:v>4.5243085808652599E-2</c:v>
                </c:pt>
                <c:pt idx="616">
                  <c:v>2.09671690664852E-2</c:v>
                </c:pt>
                <c:pt idx="617">
                  <c:v>0.178399585822548</c:v>
                </c:pt>
                <c:pt idx="618">
                  <c:v>2.4705969599659101E-2</c:v>
                </c:pt>
                <c:pt idx="619">
                  <c:v>6.8706059457856197E-2</c:v>
                </c:pt>
                <c:pt idx="620">
                  <c:v>9.9336649356669304E-2</c:v>
                </c:pt>
                <c:pt idx="621">
                  <c:v>8.9722876775235896E-2</c:v>
                </c:pt>
                <c:pt idx="622">
                  <c:v>0.28766205364653002</c:v>
                </c:pt>
                <c:pt idx="623">
                  <c:v>0.115445836374761</c:v>
                </c:pt>
                <c:pt idx="624">
                  <c:v>2.6134571044676799E-2</c:v>
                </c:pt>
                <c:pt idx="625">
                  <c:v>0.19445759725161799</c:v>
                </c:pt>
                <c:pt idx="626">
                  <c:v>4.7133554033951898E-2</c:v>
                </c:pt>
                <c:pt idx="627">
                  <c:v>6.2471055119151797E-2</c:v>
                </c:pt>
                <c:pt idx="628">
                  <c:v>8.0581460675638997E-2</c:v>
                </c:pt>
                <c:pt idx="629">
                  <c:v>4.4644403170516399E-2</c:v>
                </c:pt>
                <c:pt idx="630">
                  <c:v>0.116438368119198</c:v>
                </c:pt>
                <c:pt idx="631">
                  <c:v>6.9582865520058199E-2</c:v>
                </c:pt>
                <c:pt idx="632">
                  <c:v>0.215466467786325</c:v>
                </c:pt>
                <c:pt idx="633">
                  <c:v>4.1544185917184902E-2</c:v>
                </c:pt>
                <c:pt idx="634">
                  <c:v>0.44130892698192198</c:v>
                </c:pt>
                <c:pt idx="635">
                  <c:v>9.5649754890760094E-2</c:v>
                </c:pt>
                <c:pt idx="636">
                  <c:v>0.120042842554099</c:v>
                </c:pt>
                <c:pt idx="637">
                  <c:v>0.136906896953574</c:v>
                </c:pt>
                <c:pt idx="638">
                  <c:v>1.85014007731115E-2</c:v>
                </c:pt>
                <c:pt idx="639">
                  <c:v>0.21926412464755499</c:v>
                </c:pt>
                <c:pt idx="640">
                  <c:v>0.185623320521245</c:v>
                </c:pt>
                <c:pt idx="641">
                  <c:v>5.8132708820989198E-2</c:v>
                </c:pt>
                <c:pt idx="642">
                  <c:v>4.4035132532133203E-2</c:v>
                </c:pt>
                <c:pt idx="643">
                  <c:v>0.18661453367275499</c:v>
                </c:pt>
                <c:pt idx="644">
                  <c:v>7.9142688485368401E-2</c:v>
                </c:pt>
                <c:pt idx="645">
                  <c:v>0.557953641624369</c:v>
                </c:pt>
                <c:pt idx="646">
                  <c:v>7.8176014764665097E-2</c:v>
                </c:pt>
                <c:pt idx="647">
                  <c:v>9.1126210033794994E-3</c:v>
                </c:pt>
                <c:pt idx="648">
                  <c:v>0.147423074662628</c:v>
                </c:pt>
                <c:pt idx="649">
                  <c:v>0.221577729427441</c:v>
                </c:pt>
                <c:pt idx="650">
                  <c:v>9.6678853888119795E-2</c:v>
                </c:pt>
                <c:pt idx="651">
                  <c:v>0.10290252451347701</c:v>
                </c:pt>
                <c:pt idx="652">
                  <c:v>0.261204535322272</c:v>
                </c:pt>
                <c:pt idx="653">
                  <c:v>9.1115699860469496E-2</c:v>
                </c:pt>
                <c:pt idx="654">
                  <c:v>0.19231668384498601</c:v>
                </c:pt>
                <c:pt idx="655">
                  <c:v>0.49687892666146899</c:v>
                </c:pt>
                <c:pt idx="656">
                  <c:v>3.9136200130379203E-2</c:v>
                </c:pt>
                <c:pt idx="657">
                  <c:v>0.216998814568968</c:v>
                </c:pt>
                <c:pt idx="658">
                  <c:v>0.24612396916596699</c:v>
                </c:pt>
                <c:pt idx="659">
                  <c:v>0.31830393545791003</c:v>
                </c:pt>
                <c:pt idx="660">
                  <c:v>9.8983330125332294E-2</c:v>
                </c:pt>
                <c:pt idx="661">
                  <c:v>0.131600851904011</c:v>
                </c:pt>
                <c:pt idx="662">
                  <c:v>5.9711863799873498E-2</c:v>
                </c:pt>
                <c:pt idx="663">
                  <c:v>0.10193903988478099</c:v>
                </c:pt>
                <c:pt idx="664">
                  <c:v>0.17785522447018101</c:v>
                </c:pt>
                <c:pt idx="665">
                  <c:v>0.110464989706553</c:v>
                </c:pt>
                <c:pt idx="666">
                  <c:v>7.3888412227711794E-2</c:v>
                </c:pt>
                <c:pt idx="667">
                  <c:v>3.54687233655398E-2</c:v>
                </c:pt>
                <c:pt idx="668">
                  <c:v>0.172562378887193</c:v>
                </c:pt>
                <c:pt idx="669">
                  <c:v>1.1304081249053801E-2</c:v>
                </c:pt>
                <c:pt idx="670">
                  <c:v>6.8501986842465196E-2</c:v>
                </c:pt>
                <c:pt idx="671">
                  <c:v>2.9372272557295E-2</c:v>
                </c:pt>
                <c:pt idx="672">
                  <c:v>3.0998164560016399E-2</c:v>
                </c:pt>
                <c:pt idx="673">
                  <c:v>0.23617929220835801</c:v>
                </c:pt>
                <c:pt idx="674">
                  <c:v>0.30638079265611901</c:v>
                </c:pt>
                <c:pt idx="675">
                  <c:v>0.21401079008972601</c:v>
                </c:pt>
                <c:pt idx="676">
                  <c:v>0.33901630122437798</c:v>
                </c:pt>
                <c:pt idx="677">
                  <c:v>0.124912168096386</c:v>
                </c:pt>
                <c:pt idx="678">
                  <c:v>0.30000068136476599</c:v>
                </c:pt>
                <c:pt idx="679">
                  <c:v>0.35222703146673201</c:v>
                </c:pt>
                <c:pt idx="680">
                  <c:v>0.12629301994891101</c:v>
                </c:pt>
                <c:pt idx="681">
                  <c:v>5.46937729163453E-2</c:v>
                </c:pt>
                <c:pt idx="682">
                  <c:v>0.14102138547999901</c:v>
                </c:pt>
                <c:pt idx="683">
                  <c:v>5.7617194345135202E-2</c:v>
                </c:pt>
                <c:pt idx="684">
                  <c:v>0.20916465007902099</c:v>
                </c:pt>
                <c:pt idx="685">
                  <c:v>0.141038970242162</c:v>
                </c:pt>
                <c:pt idx="686">
                  <c:v>0.16150815230111401</c:v>
                </c:pt>
                <c:pt idx="687">
                  <c:v>2.9659757339023599E-2</c:v>
                </c:pt>
                <c:pt idx="688">
                  <c:v>9.9198944719888105E-2</c:v>
                </c:pt>
                <c:pt idx="689">
                  <c:v>8.6482973227774804E-2</c:v>
                </c:pt>
                <c:pt idx="690">
                  <c:v>0.104882513737522</c:v>
                </c:pt>
                <c:pt idx="691">
                  <c:v>0.19179317265093801</c:v>
                </c:pt>
                <c:pt idx="692">
                  <c:v>7.2885263909029593E-2</c:v>
                </c:pt>
                <c:pt idx="693">
                  <c:v>0.18920277523442</c:v>
                </c:pt>
                <c:pt idx="694">
                  <c:v>1.9699595901939999E-2</c:v>
                </c:pt>
                <c:pt idx="695">
                  <c:v>0.243083194710181</c:v>
                </c:pt>
                <c:pt idx="696">
                  <c:v>5.5183946501482603E-2</c:v>
                </c:pt>
                <c:pt idx="697">
                  <c:v>0.14695192664742299</c:v>
                </c:pt>
                <c:pt idx="698">
                  <c:v>0.105918060538056</c:v>
                </c:pt>
                <c:pt idx="699">
                  <c:v>0.15512528949458501</c:v>
                </c:pt>
                <c:pt idx="700">
                  <c:v>0.14787505969753401</c:v>
                </c:pt>
                <c:pt idx="701">
                  <c:v>4.1645171942625597E-2</c:v>
                </c:pt>
                <c:pt idx="702">
                  <c:v>5.4774914343381199E-2</c:v>
                </c:pt>
                <c:pt idx="703">
                  <c:v>0.21895031020671801</c:v>
                </c:pt>
                <c:pt idx="704">
                  <c:v>3.6456772981914201E-2</c:v>
                </c:pt>
                <c:pt idx="705">
                  <c:v>3.0909770709377199E-2</c:v>
                </c:pt>
                <c:pt idx="706">
                  <c:v>0.13852147972909101</c:v>
                </c:pt>
                <c:pt idx="707">
                  <c:v>0.196979930046251</c:v>
                </c:pt>
                <c:pt idx="708">
                  <c:v>0.283776980045987</c:v>
                </c:pt>
                <c:pt idx="709">
                  <c:v>0.15460018570536599</c:v>
                </c:pt>
                <c:pt idx="710">
                  <c:v>5.77905020801842E-2</c:v>
                </c:pt>
                <c:pt idx="711">
                  <c:v>7.2086428853311804E-2</c:v>
                </c:pt>
                <c:pt idx="712">
                  <c:v>1.50231880999544E-2</c:v>
                </c:pt>
                <c:pt idx="713">
                  <c:v>0.11052799260290699</c:v>
                </c:pt>
                <c:pt idx="714">
                  <c:v>6.5106938245722001E-2</c:v>
                </c:pt>
                <c:pt idx="715">
                  <c:v>0.14668959917015001</c:v>
                </c:pt>
                <c:pt idx="716">
                  <c:v>5.0235916265898302E-2</c:v>
                </c:pt>
                <c:pt idx="717">
                  <c:v>7.3750592034876994E-2</c:v>
                </c:pt>
                <c:pt idx="718">
                  <c:v>7.2809321721973005E-2</c:v>
                </c:pt>
                <c:pt idx="719">
                  <c:v>9.0453097862893701E-3</c:v>
                </c:pt>
                <c:pt idx="720">
                  <c:v>6.5526629373110698E-2</c:v>
                </c:pt>
                <c:pt idx="721">
                  <c:v>0.189150259429024</c:v>
                </c:pt>
                <c:pt idx="722">
                  <c:v>6.8340591880139606E-2</c:v>
                </c:pt>
                <c:pt idx="723">
                  <c:v>2.0790809960634399E-2</c:v>
                </c:pt>
                <c:pt idx="724">
                  <c:v>4.2048598729065599E-2</c:v>
                </c:pt>
                <c:pt idx="725">
                  <c:v>0.15557189115721201</c:v>
                </c:pt>
                <c:pt idx="726">
                  <c:v>0.186259152976613</c:v>
                </c:pt>
                <c:pt idx="727">
                  <c:v>0.19123079046924801</c:v>
                </c:pt>
                <c:pt idx="728">
                  <c:v>0.10787474186533701</c:v>
                </c:pt>
                <c:pt idx="729">
                  <c:v>0.32375623263444803</c:v>
                </c:pt>
                <c:pt idx="730">
                  <c:v>6.03508324623575E-2</c:v>
                </c:pt>
                <c:pt idx="731">
                  <c:v>0.178954761208797</c:v>
                </c:pt>
                <c:pt idx="732">
                  <c:v>0.12615820685093501</c:v>
                </c:pt>
                <c:pt idx="733">
                  <c:v>0.15454537745418201</c:v>
                </c:pt>
                <c:pt idx="734">
                  <c:v>3.9247707375377298E-2</c:v>
                </c:pt>
                <c:pt idx="735">
                  <c:v>0.233081610633951</c:v>
                </c:pt>
                <c:pt idx="736">
                  <c:v>0.113241039533424</c:v>
                </c:pt>
                <c:pt idx="737">
                  <c:v>0.23320444615032701</c:v>
                </c:pt>
                <c:pt idx="738">
                  <c:v>4.7611541482048603E-2</c:v>
                </c:pt>
                <c:pt idx="739">
                  <c:v>0.38017959279880198</c:v>
                </c:pt>
                <c:pt idx="740">
                  <c:v>7.1677338743246694E-2</c:v>
                </c:pt>
                <c:pt idx="741">
                  <c:v>5.5550485535367303E-2</c:v>
                </c:pt>
                <c:pt idx="742">
                  <c:v>4.4861930616928503E-2</c:v>
                </c:pt>
                <c:pt idx="743">
                  <c:v>0.163842214587128</c:v>
                </c:pt>
                <c:pt idx="744">
                  <c:v>0.114430334937941</c:v>
                </c:pt>
                <c:pt idx="745">
                  <c:v>9.9610952335263594E-3</c:v>
                </c:pt>
                <c:pt idx="746">
                  <c:v>0.140722250583668</c:v>
                </c:pt>
                <c:pt idx="747">
                  <c:v>0.152808610425058</c:v>
                </c:pt>
                <c:pt idx="748">
                  <c:v>5.7308774270272499E-2</c:v>
                </c:pt>
                <c:pt idx="749">
                  <c:v>1.8327177063316099E-2</c:v>
                </c:pt>
                <c:pt idx="750">
                  <c:v>7.9408451348983694E-2</c:v>
                </c:pt>
                <c:pt idx="751">
                  <c:v>7.2451964320232903E-2</c:v>
                </c:pt>
                <c:pt idx="752">
                  <c:v>0.150256194388664</c:v>
                </c:pt>
                <c:pt idx="753">
                  <c:v>2.0063930306040902E-2</c:v>
                </c:pt>
                <c:pt idx="754">
                  <c:v>0.20357567887478201</c:v>
                </c:pt>
                <c:pt idx="755">
                  <c:v>0.11739180636288001</c:v>
                </c:pt>
                <c:pt idx="756">
                  <c:v>5.3429496733111599E-2</c:v>
                </c:pt>
                <c:pt idx="757">
                  <c:v>0.11076763482383099</c:v>
                </c:pt>
                <c:pt idx="758">
                  <c:v>2.5943836672500799E-2</c:v>
                </c:pt>
                <c:pt idx="759">
                  <c:v>0.162770556431276</c:v>
                </c:pt>
                <c:pt idx="760">
                  <c:v>0.319960355163876</c:v>
                </c:pt>
                <c:pt idx="761">
                  <c:v>6.3453387512383899E-2</c:v>
                </c:pt>
                <c:pt idx="762">
                  <c:v>0.103781048035044</c:v>
                </c:pt>
                <c:pt idx="763">
                  <c:v>0.12178486776551201</c:v>
                </c:pt>
                <c:pt idx="764">
                  <c:v>6.9698867588108296E-2</c:v>
                </c:pt>
                <c:pt idx="765">
                  <c:v>8.1117668661528197E-2</c:v>
                </c:pt>
                <c:pt idx="766">
                  <c:v>1.07449939471626E-2</c:v>
                </c:pt>
                <c:pt idx="767">
                  <c:v>0.18339415288160199</c:v>
                </c:pt>
                <c:pt idx="768">
                  <c:v>0.29957963199207799</c:v>
                </c:pt>
                <c:pt idx="769">
                  <c:v>5.7995576031685397E-2</c:v>
                </c:pt>
                <c:pt idx="770">
                  <c:v>0.40219150518686297</c:v>
                </c:pt>
                <c:pt idx="771">
                  <c:v>9.1492002328199998E-2</c:v>
                </c:pt>
                <c:pt idx="772">
                  <c:v>4.3921444574465097E-2</c:v>
                </c:pt>
                <c:pt idx="773">
                  <c:v>7.49289434577773E-2</c:v>
                </c:pt>
                <c:pt idx="774">
                  <c:v>0.13579687547531499</c:v>
                </c:pt>
                <c:pt idx="775">
                  <c:v>8.5469465396399005E-2</c:v>
                </c:pt>
                <c:pt idx="776">
                  <c:v>9.49656548081112E-2</c:v>
                </c:pt>
                <c:pt idx="777">
                  <c:v>2.7081232042881799E-2</c:v>
                </c:pt>
                <c:pt idx="778">
                  <c:v>6.5493914076345999E-2</c:v>
                </c:pt>
                <c:pt idx="779">
                  <c:v>2.06374684964135E-2</c:v>
                </c:pt>
                <c:pt idx="780">
                  <c:v>0.115172099574578</c:v>
                </c:pt>
                <c:pt idx="781">
                  <c:v>5.8847758949848103E-2</c:v>
                </c:pt>
                <c:pt idx="782">
                  <c:v>4.7851394777388902E-2</c:v>
                </c:pt>
                <c:pt idx="783">
                  <c:v>0.316018921333034</c:v>
                </c:pt>
                <c:pt idx="784">
                  <c:v>0.107515431358897</c:v>
                </c:pt>
                <c:pt idx="785">
                  <c:v>0.111952783920265</c:v>
                </c:pt>
                <c:pt idx="786">
                  <c:v>3.1211076449877299E-2</c:v>
                </c:pt>
                <c:pt idx="787">
                  <c:v>5.6203352370665302E-2</c:v>
                </c:pt>
                <c:pt idx="788">
                  <c:v>4.3491368081544399E-2</c:v>
                </c:pt>
                <c:pt idx="789">
                  <c:v>0.117410527922185</c:v>
                </c:pt>
                <c:pt idx="790">
                  <c:v>3.1240392782625401E-2</c:v>
                </c:pt>
                <c:pt idx="791">
                  <c:v>0.10897397416060001</c:v>
                </c:pt>
                <c:pt idx="792">
                  <c:v>0.12840436967098801</c:v>
                </c:pt>
                <c:pt idx="793">
                  <c:v>0.15218214709178701</c:v>
                </c:pt>
                <c:pt idx="794">
                  <c:v>6.4886488543557594E-2</c:v>
                </c:pt>
                <c:pt idx="795">
                  <c:v>9.5209702641731606E-2</c:v>
                </c:pt>
                <c:pt idx="796">
                  <c:v>0.29970349967041399</c:v>
                </c:pt>
                <c:pt idx="797">
                  <c:v>0.201536953958315</c:v>
                </c:pt>
                <c:pt idx="798">
                  <c:v>0.47921420036499202</c:v>
                </c:pt>
                <c:pt idx="799">
                  <c:v>7.6688683742411098E-2</c:v>
                </c:pt>
                <c:pt idx="800">
                  <c:v>6.4445478165832307E-2</c:v>
                </c:pt>
                <c:pt idx="801">
                  <c:v>4.4181539561228299E-2</c:v>
                </c:pt>
                <c:pt idx="802">
                  <c:v>7.29449455090942E-3</c:v>
                </c:pt>
                <c:pt idx="803">
                  <c:v>9.6301411292996505E-2</c:v>
                </c:pt>
                <c:pt idx="804">
                  <c:v>0.11510934278228301</c:v>
                </c:pt>
                <c:pt idx="805">
                  <c:v>0.19149938840477501</c:v>
                </c:pt>
                <c:pt idx="806">
                  <c:v>0.25982675523214199</c:v>
                </c:pt>
                <c:pt idx="807">
                  <c:v>5.8217889367635403E-2</c:v>
                </c:pt>
                <c:pt idx="808">
                  <c:v>6.1426980076545699E-2</c:v>
                </c:pt>
                <c:pt idx="809">
                  <c:v>7.7888270173290905E-2</c:v>
                </c:pt>
                <c:pt idx="810">
                  <c:v>6.8660429705669102E-2</c:v>
                </c:pt>
                <c:pt idx="811">
                  <c:v>5.7912795585853702E-2</c:v>
                </c:pt>
                <c:pt idx="812">
                  <c:v>6.6820721531822003E-2</c:v>
                </c:pt>
                <c:pt idx="813">
                  <c:v>5.2177926325957802E-2</c:v>
                </c:pt>
                <c:pt idx="814">
                  <c:v>7.2104153787325598E-2</c:v>
                </c:pt>
                <c:pt idx="815">
                  <c:v>0.110288195875962</c:v>
                </c:pt>
                <c:pt idx="816">
                  <c:v>0.12999631466633199</c:v>
                </c:pt>
                <c:pt idx="817">
                  <c:v>0.161212476436811</c:v>
                </c:pt>
                <c:pt idx="818">
                  <c:v>7.9020346282517098E-2</c:v>
                </c:pt>
                <c:pt idx="819">
                  <c:v>2.90838005096314E-2</c:v>
                </c:pt>
                <c:pt idx="820">
                  <c:v>0.20365035017777</c:v>
                </c:pt>
                <c:pt idx="821">
                  <c:v>0.18603488947951999</c:v>
                </c:pt>
                <c:pt idx="822">
                  <c:v>0.37712989969354799</c:v>
                </c:pt>
                <c:pt idx="823">
                  <c:v>3.0010448375316599E-2</c:v>
                </c:pt>
                <c:pt idx="824">
                  <c:v>9.7610394248996701E-2</c:v>
                </c:pt>
                <c:pt idx="825">
                  <c:v>9.3393184869095203E-2</c:v>
                </c:pt>
                <c:pt idx="826">
                  <c:v>0.14761957847364299</c:v>
                </c:pt>
                <c:pt idx="827">
                  <c:v>3.7998797529588998E-2</c:v>
                </c:pt>
                <c:pt idx="828">
                  <c:v>0.201565015990052</c:v>
                </c:pt>
                <c:pt idx="829">
                  <c:v>3.2319674821769298E-2</c:v>
                </c:pt>
                <c:pt idx="830">
                  <c:v>8.6778207277727004E-2</c:v>
                </c:pt>
                <c:pt idx="831">
                  <c:v>7.1741453538676794E-2</c:v>
                </c:pt>
                <c:pt idx="832">
                  <c:v>3.5468906092476903E-2</c:v>
                </c:pt>
                <c:pt idx="833">
                  <c:v>0.106971501424809</c:v>
                </c:pt>
                <c:pt idx="834">
                  <c:v>0.26807144945719202</c:v>
                </c:pt>
                <c:pt idx="835">
                  <c:v>6.85776241858152E-2</c:v>
                </c:pt>
                <c:pt idx="836">
                  <c:v>8.1182143094931797E-2</c:v>
                </c:pt>
                <c:pt idx="837">
                  <c:v>0.26341030840193402</c:v>
                </c:pt>
                <c:pt idx="838">
                  <c:v>3.2566776178923097E-2</c:v>
                </c:pt>
                <c:pt idx="839">
                  <c:v>0.10810044474871799</c:v>
                </c:pt>
                <c:pt idx="840">
                  <c:v>3.11517411444809E-2</c:v>
                </c:pt>
                <c:pt idx="841">
                  <c:v>2.65093326728837E-2</c:v>
                </c:pt>
                <c:pt idx="842">
                  <c:v>0.31704560596897402</c:v>
                </c:pt>
                <c:pt idx="843">
                  <c:v>8.4630455287715997E-2</c:v>
                </c:pt>
                <c:pt idx="844">
                  <c:v>0.102048120615918</c:v>
                </c:pt>
                <c:pt idx="845">
                  <c:v>0.32001422816814201</c:v>
                </c:pt>
                <c:pt idx="846">
                  <c:v>5.3787184809320897E-2</c:v>
                </c:pt>
                <c:pt idx="847">
                  <c:v>0.234652611531324</c:v>
                </c:pt>
                <c:pt idx="848">
                  <c:v>5.1798645735931501E-2</c:v>
                </c:pt>
                <c:pt idx="849">
                  <c:v>0.168613194250544</c:v>
                </c:pt>
                <c:pt idx="850">
                  <c:v>9.2678791853683898E-2</c:v>
                </c:pt>
                <c:pt idx="851">
                  <c:v>0.174913590997612</c:v>
                </c:pt>
                <c:pt idx="852">
                  <c:v>0.104821089694591</c:v>
                </c:pt>
                <c:pt idx="853">
                  <c:v>9.2411089724204504E-2</c:v>
                </c:pt>
                <c:pt idx="854">
                  <c:v>0.12371715896588099</c:v>
                </c:pt>
                <c:pt idx="855">
                  <c:v>1.3917840582225199E-2</c:v>
                </c:pt>
                <c:pt idx="856">
                  <c:v>0.34503808818413401</c:v>
                </c:pt>
                <c:pt idx="857">
                  <c:v>3.3184740817660603E-2</c:v>
                </c:pt>
                <c:pt idx="858">
                  <c:v>5.5680534218258901E-2</c:v>
                </c:pt>
                <c:pt idx="859">
                  <c:v>0.16788662194750001</c:v>
                </c:pt>
                <c:pt idx="860">
                  <c:v>0.114042062096936</c:v>
                </c:pt>
                <c:pt idx="861">
                  <c:v>0.23930690275996599</c:v>
                </c:pt>
                <c:pt idx="862">
                  <c:v>0.23378326579533601</c:v>
                </c:pt>
                <c:pt idx="863">
                  <c:v>0.19725080977606299</c:v>
                </c:pt>
                <c:pt idx="864">
                  <c:v>0.27891124181113902</c:v>
                </c:pt>
                <c:pt idx="865">
                  <c:v>3.2829324065010101E-2</c:v>
                </c:pt>
                <c:pt idx="866">
                  <c:v>0.23217101305958601</c:v>
                </c:pt>
                <c:pt idx="867">
                  <c:v>5.0547028202038602E-2</c:v>
                </c:pt>
                <c:pt idx="868">
                  <c:v>8.6857372986819406E-2</c:v>
                </c:pt>
                <c:pt idx="869">
                  <c:v>0.40049351201102301</c:v>
                </c:pt>
                <c:pt idx="870">
                  <c:v>1.30065072286154E-2</c:v>
                </c:pt>
                <c:pt idx="871">
                  <c:v>0.12254588490580499</c:v>
                </c:pt>
                <c:pt idx="872">
                  <c:v>5.5665161899072203E-2</c:v>
                </c:pt>
                <c:pt idx="873">
                  <c:v>2.64199280222314E-2</c:v>
                </c:pt>
                <c:pt idx="874">
                  <c:v>9.7004301852195607E-2</c:v>
                </c:pt>
                <c:pt idx="875">
                  <c:v>0.20280788515489201</c:v>
                </c:pt>
                <c:pt idx="876">
                  <c:v>0.154264269934899</c:v>
                </c:pt>
                <c:pt idx="877">
                  <c:v>0.15401108215904699</c:v>
                </c:pt>
                <c:pt idx="878">
                  <c:v>0.40377459289782203</c:v>
                </c:pt>
                <c:pt idx="879">
                  <c:v>0.246650650623395</c:v>
                </c:pt>
                <c:pt idx="880">
                  <c:v>0.10076249133823</c:v>
                </c:pt>
                <c:pt idx="881">
                  <c:v>5.6731621755461301E-2</c:v>
                </c:pt>
                <c:pt idx="882">
                  <c:v>2.28252412319143E-2</c:v>
                </c:pt>
                <c:pt idx="883">
                  <c:v>0.137873838057332</c:v>
                </c:pt>
                <c:pt idx="884">
                  <c:v>7.9354912156711695E-3</c:v>
                </c:pt>
                <c:pt idx="885">
                  <c:v>0.194682263803165</c:v>
                </c:pt>
                <c:pt idx="886">
                  <c:v>0.113933610031884</c:v>
                </c:pt>
                <c:pt idx="887">
                  <c:v>0.17402428443936999</c:v>
                </c:pt>
                <c:pt idx="888">
                  <c:v>3.2886071221875902E-2</c:v>
                </c:pt>
                <c:pt idx="889">
                  <c:v>8.0525136471175499E-2</c:v>
                </c:pt>
                <c:pt idx="890">
                  <c:v>8.1750103204995705E-2</c:v>
                </c:pt>
                <c:pt idx="891">
                  <c:v>1.90922473976665E-2</c:v>
                </c:pt>
                <c:pt idx="892">
                  <c:v>1.5878086710959999E-2</c:v>
                </c:pt>
                <c:pt idx="893">
                  <c:v>9.3301143872892497E-3</c:v>
                </c:pt>
                <c:pt idx="894">
                  <c:v>3.0992355702644501E-2</c:v>
                </c:pt>
                <c:pt idx="895">
                  <c:v>0.141766122054757</c:v>
                </c:pt>
                <c:pt idx="896">
                  <c:v>0.31245556170927702</c:v>
                </c:pt>
                <c:pt idx="897">
                  <c:v>8.7236366260946593E-2</c:v>
                </c:pt>
                <c:pt idx="898">
                  <c:v>9.85460292143686E-2</c:v>
                </c:pt>
                <c:pt idx="899">
                  <c:v>2.3530450970140698E-2</c:v>
                </c:pt>
                <c:pt idx="900">
                  <c:v>4.2349016437441898E-2</c:v>
                </c:pt>
                <c:pt idx="901">
                  <c:v>0.26083366659185903</c:v>
                </c:pt>
                <c:pt idx="902">
                  <c:v>8.8763772444320405E-2</c:v>
                </c:pt>
                <c:pt idx="903">
                  <c:v>0.10337374529745701</c:v>
                </c:pt>
                <c:pt idx="904">
                  <c:v>0.182254165247037</c:v>
                </c:pt>
                <c:pt idx="905">
                  <c:v>0.119036854374893</c:v>
                </c:pt>
                <c:pt idx="906">
                  <c:v>0.126754006485048</c:v>
                </c:pt>
                <c:pt idx="907">
                  <c:v>0.110419385533785</c:v>
                </c:pt>
                <c:pt idx="908">
                  <c:v>9.1179558247114101E-2</c:v>
                </c:pt>
                <c:pt idx="909">
                  <c:v>0.26684384562389402</c:v>
                </c:pt>
                <c:pt idx="910">
                  <c:v>0.139127745229362</c:v>
                </c:pt>
                <c:pt idx="911">
                  <c:v>0.13728067557915299</c:v>
                </c:pt>
                <c:pt idx="912">
                  <c:v>6.6373681107957203E-2</c:v>
                </c:pt>
                <c:pt idx="913">
                  <c:v>2.3602543799445E-2</c:v>
                </c:pt>
                <c:pt idx="914">
                  <c:v>7.0372936358351401E-2</c:v>
                </c:pt>
                <c:pt idx="915">
                  <c:v>4.6858913409743103E-2</c:v>
                </c:pt>
                <c:pt idx="916">
                  <c:v>4.6536482898481099E-2</c:v>
                </c:pt>
                <c:pt idx="917">
                  <c:v>9.7789286090413596E-2</c:v>
                </c:pt>
                <c:pt idx="918">
                  <c:v>9.3664911157924302E-2</c:v>
                </c:pt>
                <c:pt idx="919">
                  <c:v>5.0784719992201702E-2</c:v>
                </c:pt>
                <c:pt idx="920">
                  <c:v>6.8808525379025806E-2</c:v>
                </c:pt>
                <c:pt idx="921">
                  <c:v>9.5548236162834602E-2</c:v>
                </c:pt>
                <c:pt idx="922">
                  <c:v>4.94420130799181E-2</c:v>
                </c:pt>
                <c:pt idx="923">
                  <c:v>0.10876276526755101</c:v>
                </c:pt>
                <c:pt idx="924">
                  <c:v>4.8075477031725801E-2</c:v>
                </c:pt>
                <c:pt idx="925">
                  <c:v>0.117899983217243</c:v>
                </c:pt>
                <c:pt idx="926">
                  <c:v>0.133495139461378</c:v>
                </c:pt>
                <c:pt idx="927">
                  <c:v>4.7211133644200098E-2</c:v>
                </c:pt>
                <c:pt idx="928">
                  <c:v>0.229925934929469</c:v>
                </c:pt>
                <c:pt idx="929">
                  <c:v>8.6966248337146002E-2</c:v>
                </c:pt>
                <c:pt idx="930">
                  <c:v>0.14351572559501199</c:v>
                </c:pt>
                <c:pt idx="931">
                  <c:v>8.9941257654906806E-2</c:v>
                </c:pt>
                <c:pt idx="932">
                  <c:v>2.5807791340594501E-2</c:v>
                </c:pt>
                <c:pt idx="933">
                  <c:v>0.20536585751470099</c:v>
                </c:pt>
                <c:pt idx="934">
                  <c:v>0.14706634691303599</c:v>
                </c:pt>
                <c:pt idx="935">
                  <c:v>2.52536289330311E-2</c:v>
                </c:pt>
                <c:pt idx="936">
                  <c:v>0.27886683540847201</c:v>
                </c:pt>
                <c:pt idx="937">
                  <c:v>0.17088008136312099</c:v>
                </c:pt>
                <c:pt idx="938">
                  <c:v>9.55412184588042E-2</c:v>
                </c:pt>
                <c:pt idx="939">
                  <c:v>7.0947925355824004E-2</c:v>
                </c:pt>
                <c:pt idx="940">
                  <c:v>0.141091715731718</c:v>
                </c:pt>
                <c:pt idx="941">
                  <c:v>0.116126454925608</c:v>
                </c:pt>
                <c:pt idx="942">
                  <c:v>0.11563788737725</c:v>
                </c:pt>
                <c:pt idx="943">
                  <c:v>5.0442738575396801E-2</c:v>
                </c:pt>
                <c:pt idx="944">
                  <c:v>2.7201499827364601E-2</c:v>
                </c:pt>
                <c:pt idx="945">
                  <c:v>0.16306632657349299</c:v>
                </c:pt>
                <c:pt idx="946">
                  <c:v>8.9448525714673002E-2</c:v>
                </c:pt>
                <c:pt idx="947">
                  <c:v>2.8123211184166299E-2</c:v>
                </c:pt>
                <c:pt idx="948">
                  <c:v>3.7118120465837803E-2</c:v>
                </c:pt>
                <c:pt idx="949">
                  <c:v>7.9048794181274099E-2</c:v>
                </c:pt>
                <c:pt idx="950">
                  <c:v>0.21650704759447101</c:v>
                </c:pt>
                <c:pt idx="951">
                  <c:v>2.8729456072898601E-2</c:v>
                </c:pt>
                <c:pt idx="952">
                  <c:v>0.19382643988909401</c:v>
                </c:pt>
                <c:pt idx="953">
                  <c:v>0.14057286955644999</c:v>
                </c:pt>
                <c:pt idx="954">
                  <c:v>1.36490703320385E-2</c:v>
                </c:pt>
                <c:pt idx="955">
                  <c:v>5.6976103112607902E-3</c:v>
                </c:pt>
                <c:pt idx="956">
                  <c:v>0.27411444622025799</c:v>
                </c:pt>
                <c:pt idx="957">
                  <c:v>0.10064226052962599</c:v>
                </c:pt>
                <c:pt idx="958">
                  <c:v>0.17243228028923299</c:v>
                </c:pt>
                <c:pt idx="959">
                  <c:v>3.2338536924922702E-2</c:v>
                </c:pt>
                <c:pt idx="960">
                  <c:v>0.110324256556574</c:v>
                </c:pt>
                <c:pt idx="961">
                  <c:v>0.111421126213942</c:v>
                </c:pt>
                <c:pt idx="962">
                  <c:v>8.5752263565202005E-2</c:v>
                </c:pt>
                <c:pt idx="963">
                  <c:v>0.15212879974949101</c:v>
                </c:pt>
                <c:pt idx="964">
                  <c:v>2.7089443089760301E-2</c:v>
                </c:pt>
                <c:pt idx="965">
                  <c:v>0.32636307958457</c:v>
                </c:pt>
                <c:pt idx="966">
                  <c:v>2.2831681401117299E-2</c:v>
                </c:pt>
                <c:pt idx="967">
                  <c:v>8.1052796691760298E-2</c:v>
                </c:pt>
                <c:pt idx="968">
                  <c:v>0.15793916564166699</c:v>
                </c:pt>
                <c:pt idx="969">
                  <c:v>2.7575619971123198E-2</c:v>
                </c:pt>
                <c:pt idx="970">
                  <c:v>0.319878344622959</c:v>
                </c:pt>
                <c:pt idx="971">
                  <c:v>5.9352613449319802E-2</c:v>
                </c:pt>
                <c:pt idx="972">
                  <c:v>0.142504837892134</c:v>
                </c:pt>
                <c:pt idx="973">
                  <c:v>0.109964393184347</c:v>
                </c:pt>
                <c:pt idx="974">
                  <c:v>2.3882631234747102E-2</c:v>
                </c:pt>
                <c:pt idx="975">
                  <c:v>0.343116998293168</c:v>
                </c:pt>
                <c:pt idx="976">
                  <c:v>7.0945761675423394E-2</c:v>
                </c:pt>
                <c:pt idx="977">
                  <c:v>6.3323684258868099E-2</c:v>
                </c:pt>
                <c:pt idx="978">
                  <c:v>2.8384509868269701E-2</c:v>
                </c:pt>
                <c:pt idx="979">
                  <c:v>7.8841383489019604E-2</c:v>
                </c:pt>
                <c:pt idx="980">
                  <c:v>0.219002753332875</c:v>
                </c:pt>
                <c:pt idx="981">
                  <c:v>0.16048626400038499</c:v>
                </c:pt>
                <c:pt idx="982">
                  <c:v>2.60449949709795E-2</c:v>
                </c:pt>
                <c:pt idx="983">
                  <c:v>0.22605155490565701</c:v>
                </c:pt>
                <c:pt idx="984">
                  <c:v>7.7366539704536899E-2</c:v>
                </c:pt>
                <c:pt idx="985">
                  <c:v>0.12499348609766001</c:v>
                </c:pt>
                <c:pt idx="986">
                  <c:v>0.15989839510943399</c:v>
                </c:pt>
                <c:pt idx="987">
                  <c:v>0.196769331523375</c:v>
                </c:pt>
                <c:pt idx="988">
                  <c:v>0.142357670039019</c:v>
                </c:pt>
                <c:pt idx="989">
                  <c:v>6.4356395793581198E-2</c:v>
                </c:pt>
                <c:pt idx="990">
                  <c:v>0.115853858115717</c:v>
                </c:pt>
                <c:pt idx="991">
                  <c:v>7.2931727812069899E-2</c:v>
                </c:pt>
                <c:pt idx="992">
                  <c:v>0.12291841190963899</c:v>
                </c:pt>
                <c:pt idx="993">
                  <c:v>0.29207693220993097</c:v>
                </c:pt>
                <c:pt idx="994">
                  <c:v>3.3160220659276998E-2</c:v>
                </c:pt>
                <c:pt idx="995">
                  <c:v>0.17220158025954899</c:v>
                </c:pt>
                <c:pt idx="996">
                  <c:v>0.32690139394544798</c:v>
                </c:pt>
                <c:pt idx="997">
                  <c:v>7.3435571287951404E-2</c:v>
                </c:pt>
                <c:pt idx="998">
                  <c:v>6.3950328340101503E-2</c:v>
                </c:pt>
                <c:pt idx="999">
                  <c:v>0.28538975276918699</c:v>
                </c:pt>
                <c:pt idx="1000">
                  <c:v>0.114520565724936</c:v>
                </c:pt>
                <c:pt idx="1001">
                  <c:v>0.119082293450958</c:v>
                </c:pt>
                <c:pt idx="1002">
                  <c:v>0.13627031049066499</c:v>
                </c:pt>
                <c:pt idx="1003">
                  <c:v>0.30921831549873002</c:v>
                </c:pt>
                <c:pt idx="1004">
                  <c:v>3.4703760167213597E-2</c:v>
                </c:pt>
                <c:pt idx="1005">
                  <c:v>6.5317508834463703E-2</c:v>
                </c:pt>
                <c:pt idx="1006">
                  <c:v>0.14352162116470599</c:v>
                </c:pt>
                <c:pt idx="1007">
                  <c:v>0.21309683999311399</c:v>
                </c:pt>
                <c:pt idx="1008">
                  <c:v>0.17928729021432099</c:v>
                </c:pt>
                <c:pt idx="1009">
                  <c:v>4.8886169249523004E-4</c:v>
                </c:pt>
                <c:pt idx="1010">
                  <c:v>3.6690265087737602E-2</c:v>
                </c:pt>
                <c:pt idx="1011">
                  <c:v>2.64822101708099E-2</c:v>
                </c:pt>
                <c:pt idx="1012">
                  <c:v>0.145290521222805</c:v>
                </c:pt>
                <c:pt idx="1013">
                  <c:v>9.6333878048888794E-2</c:v>
                </c:pt>
                <c:pt idx="1014">
                  <c:v>0.164735646162746</c:v>
                </c:pt>
                <c:pt idx="1015">
                  <c:v>1.8275595024186301E-2</c:v>
                </c:pt>
                <c:pt idx="1016">
                  <c:v>4.73753854071969E-2</c:v>
                </c:pt>
                <c:pt idx="1017">
                  <c:v>0.26922236308196901</c:v>
                </c:pt>
                <c:pt idx="1018">
                  <c:v>9.5586457807829997E-2</c:v>
                </c:pt>
                <c:pt idx="1019">
                  <c:v>0.203475349028339</c:v>
                </c:pt>
                <c:pt idx="1020">
                  <c:v>0.119619073657178</c:v>
                </c:pt>
                <c:pt idx="1021">
                  <c:v>0.12714350116447401</c:v>
                </c:pt>
                <c:pt idx="1022">
                  <c:v>7.1227650567108794E-2</c:v>
                </c:pt>
                <c:pt idx="1023">
                  <c:v>0.126185522676178</c:v>
                </c:pt>
                <c:pt idx="1024">
                  <c:v>1.80932016538803E-2</c:v>
                </c:pt>
                <c:pt idx="1025">
                  <c:v>3.0659447254390099E-2</c:v>
                </c:pt>
                <c:pt idx="1026">
                  <c:v>0.134000886405681</c:v>
                </c:pt>
                <c:pt idx="1027">
                  <c:v>3.0530923187523699E-2</c:v>
                </c:pt>
                <c:pt idx="1028">
                  <c:v>0.137384268868711</c:v>
                </c:pt>
                <c:pt idx="1029">
                  <c:v>0.108354543362425</c:v>
                </c:pt>
                <c:pt idx="1030">
                  <c:v>0.13423558387818099</c:v>
                </c:pt>
                <c:pt idx="1031">
                  <c:v>5.8400994043807899E-2</c:v>
                </c:pt>
                <c:pt idx="1032">
                  <c:v>4.2367963041566099E-2</c:v>
                </c:pt>
                <c:pt idx="1033">
                  <c:v>0.153578648036507</c:v>
                </c:pt>
                <c:pt idx="1034">
                  <c:v>0.21446475472405399</c:v>
                </c:pt>
                <c:pt idx="1035">
                  <c:v>0.29559353380834702</c:v>
                </c:pt>
                <c:pt idx="1036">
                  <c:v>5.7203360630150796E-3</c:v>
                </c:pt>
                <c:pt idx="1037">
                  <c:v>7.50040021170051E-2</c:v>
                </c:pt>
                <c:pt idx="1038">
                  <c:v>6.2470418838801403E-2</c:v>
                </c:pt>
                <c:pt idx="1039">
                  <c:v>1.6025993773434801E-2</c:v>
                </c:pt>
                <c:pt idx="1040">
                  <c:v>5.3023804061637203E-2</c:v>
                </c:pt>
                <c:pt idx="1041">
                  <c:v>1.9151298525987001E-2</c:v>
                </c:pt>
                <c:pt idx="1042">
                  <c:v>0.13443752461743</c:v>
                </c:pt>
                <c:pt idx="1043">
                  <c:v>4.84151774600639E-2</c:v>
                </c:pt>
                <c:pt idx="1044">
                  <c:v>9.3272751603918694E-2</c:v>
                </c:pt>
                <c:pt idx="1045">
                  <c:v>6.3052850686447906E-2</c:v>
                </c:pt>
                <c:pt idx="1046">
                  <c:v>7.9984808466815105E-2</c:v>
                </c:pt>
                <c:pt idx="1047">
                  <c:v>0.12502802941646499</c:v>
                </c:pt>
                <c:pt idx="1048">
                  <c:v>3.15678214618356E-2</c:v>
                </c:pt>
                <c:pt idx="1049">
                  <c:v>1.04854867497575E-2</c:v>
                </c:pt>
                <c:pt idx="1050">
                  <c:v>9.8024233127825492E-3</c:v>
                </c:pt>
                <c:pt idx="1051">
                  <c:v>6.7961394876931105E-2</c:v>
                </c:pt>
                <c:pt idx="1052">
                  <c:v>0.118762791193296</c:v>
                </c:pt>
                <c:pt idx="1053">
                  <c:v>0.22115505501251501</c:v>
                </c:pt>
                <c:pt idx="1054">
                  <c:v>0.11274483465909101</c:v>
                </c:pt>
                <c:pt idx="1055">
                  <c:v>0.155312516767281</c:v>
                </c:pt>
                <c:pt idx="1056">
                  <c:v>3.5150135914525898E-2</c:v>
                </c:pt>
                <c:pt idx="1057">
                  <c:v>4.6951517973757503E-2</c:v>
                </c:pt>
                <c:pt idx="1058">
                  <c:v>2.4417647126692699E-2</c:v>
                </c:pt>
                <c:pt idx="1059">
                  <c:v>6.19443136662415E-2</c:v>
                </c:pt>
                <c:pt idx="1060">
                  <c:v>9.3499790632106394E-2</c:v>
                </c:pt>
                <c:pt idx="1061">
                  <c:v>0.115440748961706</c:v>
                </c:pt>
                <c:pt idx="1062">
                  <c:v>0.12257357255227599</c:v>
                </c:pt>
                <c:pt idx="1063">
                  <c:v>3.9803994907743501E-2</c:v>
                </c:pt>
                <c:pt idx="1064">
                  <c:v>3.8978016673826797E-2</c:v>
                </c:pt>
                <c:pt idx="1065">
                  <c:v>5.2393657739462897E-2</c:v>
                </c:pt>
                <c:pt idx="1066">
                  <c:v>0.104817049905174</c:v>
                </c:pt>
                <c:pt idx="1067">
                  <c:v>0.102358158852141</c:v>
                </c:pt>
                <c:pt idx="1068">
                  <c:v>9.9437461063187099E-2</c:v>
                </c:pt>
                <c:pt idx="1069">
                  <c:v>6.8544319094568207E-2</c:v>
                </c:pt>
                <c:pt idx="1070">
                  <c:v>0.17597518696915801</c:v>
                </c:pt>
                <c:pt idx="1071">
                  <c:v>3.6098163888918899E-2</c:v>
                </c:pt>
                <c:pt idx="1072">
                  <c:v>7.2936838097538606E-2</c:v>
                </c:pt>
                <c:pt idx="1073">
                  <c:v>7.7632767668974201E-2</c:v>
                </c:pt>
                <c:pt idx="1074">
                  <c:v>0.15479346263959901</c:v>
                </c:pt>
                <c:pt idx="1075">
                  <c:v>5.3586959684418199E-2</c:v>
                </c:pt>
                <c:pt idx="1076">
                  <c:v>0.23029800462626601</c:v>
                </c:pt>
                <c:pt idx="1077">
                  <c:v>0.12178491628248</c:v>
                </c:pt>
                <c:pt idx="1078">
                  <c:v>0.109889613072486</c:v>
                </c:pt>
                <c:pt idx="1079">
                  <c:v>0.20233291391872901</c:v>
                </c:pt>
                <c:pt idx="1080">
                  <c:v>4.6454792491825297E-2</c:v>
                </c:pt>
                <c:pt idx="1081">
                  <c:v>3.0090840339659902E-2</c:v>
                </c:pt>
                <c:pt idx="1082">
                  <c:v>8.3678453854651294E-2</c:v>
                </c:pt>
                <c:pt idx="1083">
                  <c:v>0.16732144787902001</c:v>
                </c:pt>
                <c:pt idx="1084">
                  <c:v>0.16814586672043799</c:v>
                </c:pt>
                <c:pt idx="1085">
                  <c:v>0.168418297195737</c:v>
                </c:pt>
                <c:pt idx="1086">
                  <c:v>3.2223894734510997E-2</c:v>
                </c:pt>
                <c:pt idx="1087">
                  <c:v>0.13906013229175501</c:v>
                </c:pt>
                <c:pt idx="1088">
                  <c:v>0.11497125525212</c:v>
                </c:pt>
                <c:pt idx="1089">
                  <c:v>9.5064907993868408E-3</c:v>
                </c:pt>
                <c:pt idx="1090">
                  <c:v>1.7849056321805001E-2</c:v>
                </c:pt>
                <c:pt idx="1091">
                  <c:v>5.5758841641152301E-2</c:v>
                </c:pt>
                <c:pt idx="1092">
                  <c:v>0.189973982711026</c:v>
                </c:pt>
                <c:pt idx="1093">
                  <c:v>1.62601653717292E-2</c:v>
                </c:pt>
                <c:pt idx="1094">
                  <c:v>6.0759577578187E-3</c:v>
                </c:pt>
                <c:pt idx="1095">
                  <c:v>0.11365367128197</c:v>
                </c:pt>
                <c:pt idx="1096">
                  <c:v>0.22071781428444401</c:v>
                </c:pt>
                <c:pt idx="1097">
                  <c:v>6.6002192583482305E-2</c:v>
                </c:pt>
                <c:pt idx="1098">
                  <c:v>5.4259018720473701E-2</c:v>
                </c:pt>
                <c:pt idx="1099">
                  <c:v>7.6142242825683507E-2</c:v>
                </c:pt>
                <c:pt idx="1100">
                  <c:v>2.1059275717264399E-2</c:v>
                </c:pt>
                <c:pt idx="1101">
                  <c:v>1.6909933547891502E-2</c:v>
                </c:pt>
                <c:pt idx="1102">
                  <c:v>2.7168794052181301E-2</c:v>
                </c:pt>
                <c:pt idx="1103">
                  <c:v>8.8434519169040396E-2</c:v>
                </c:pt>
                <c:pt idx="1104">
                  <c:v>0.203647028109641</c:v>
                </c:pt>
                <c:pt idx="1105">
                  <c:v>9.8965756936004706E-2</c:v>
                </c:pt>
                <c:pt idx="1106">
                  <c:v>8.6978501371953898E-2</c:v>
                </c:pt>
                <c:pt idx="1107">
                  <c:v>1.0963984156731801E-2</c:v>
                </c:pt>
                <c:pt idx="1108">
                  <c:v>6.7315576647242303E-2</c:v>
                </c:pt>
                <c:pt idx="1109">
                  <c:v>0.12211526299763099</c:v>
                </c:pt>
                <c:pt idx="1110">
                  <c:v>9.7659840028081799E-2</c:v>
                </c:pt>
                <c:pt idx="1111">
                  <c:v>0.22528653728661099</c:v>
                </c:pt>
                <c:pt idx="1112">
                  <c:v>8.8059457314375394E-2</c:v>
                </c:pt>
                <c:pt idx="1113">
                  <c:v>1.1041935682659799E-2</c:v>
                </c:pt>
                <c:pt idx="1114">
                  <c:v>2.4467992984964399E-2</c:v>
                </c:pt>
                <c:pt idx="1115">
                  <c:v>3.9421716744979803E-2</c:v>
                </c:pt>
                <c:pt idx="1116">
                  <c:v>0.32712292190679898</c:v>
                </c:pt>
                <c:pt idx="1117">
                  <c:v>2.54088556670195E-2</c:v>
                </c:pt>
                <c:pt idx="1118">
                  <c:v>4.7220062886929599E-2</c:v>
                </c:pt>
                <c:pt idx="1119">
                  <c:v>2.0815971596847501E-2</c:v>
                </c:pt>
                <c:pt idx="1120">
                  <c:v>0.12415519997433599</c:v>
                </c:pt>
                <c:pt idx="1121">
                  <c:v>7.3826546985397506E-2</c:v>
                </c:pt>
                <c:pt idx="1122">
                  <c:v>0.17526956140208</c:v>
                </c:pt>
                <c:pt idx="1123">
                  <c:v>4.1050984336387097E-2</c:v>
                </c:pt>
                <c:pt idx="1124">
                  <c:v>8.9746100156801595E-2</c:v>
                </c:pt>
                <c:pt idx="1125">
                  <c:v>8.8576114774100601E-2</c:v>
                </c:pt>
                <c:pt idx="1126">
                  <c:v>0.25160001145885202</c:v>
                </c:pt>
                <c:pt idx="1127">
                  <c:v>0.11773891175093799</c:v>
                </c:pt>
                <c:pt idx="1128">
                  <c:v>0.107711952545768</c:v>
                </c:pt>
                <c:pt idx="1129">
                  <c:v>8.5688238742850698E-2</c:v>
                </c:pt>
                <c:pt idx="1130">
                  <c:v>3.8398327486232897E-2</c:v>
                </c:pt>
                <c:pt idx="1131">
                  <c:v>0.204485365307015</c:v>
                </c:pt>
                <c:pt idx="1132">
                  <c:v>3.7639789299146797E-2</c:v>
                </c:pt>
                <c:pt idx="1133">
                  <c:v>3.2369300841072299E-2</c:v>
                </c:pt>
                <c:pt idx="1134">
                  <c:v>5.3155562565438998E-2</c:v>
                </c:pt>
                <c:pt idx="1135">
                  <c:v>2.86643503372906E-2</c:v>
                </c:pt>
                <c:pt idx="1136">
                  <c:v>0.11661781997413299</c:v>
                </c:pt>
                <c:pt idx="1137">
                  <c:v>0.13466697099875</c:v>
                </c:pt>
                <c:pt idx="1138">
                  <c:v>6.03051800460618E-2</c:v>
                </c:pt>
                <c:pt idx="1139">
                  <c:v>0.13340625220175101</c:v>
                </c:pt>
                <c:pt idx="1140">
                  <c:v>3.0171896945598301E-2</c:v>
                </c:pt>
                <c:pt idx="1141">
                  <c:v>9.18483825892666E-2</c:v>
                </c:pt>
                <c:pt idx="1142">
                  <c:v>2.8881933522407401E-2</c:v>
                </c:pt>
                <c:pt idx="1143">
                  <c:v>0.19438762385432601</c:v>
                </c:pt>
                <c:pt idx="1144">
                  <c:v>7.8137274196308198E-2</c:v>
                </c:pt>
                <c:pt idx="1145">
                  <c:v>2.2721518259041201E-2</c:v>
                </c:pt>
                <c:pt idx="1146">
                  <c:v>0.145623350272921</c:v>
                </c:pt>
                <c:pt idx="1147">
                  <c:v>0.204844051845534</c:v>
                </c:pt>
                <c:pt idx="1148">
                  <c:v>3.2422594984837398E-2</c:v>
                </c:pt>
                <c:pt idx="1149">
                  <c:v>0.12253512777129499</c:v>
                </c:pt>
                <c:pt idx="1150">
                  <c:v>0.141496368964419</c:v>
                </c:pt>
                <c:pt idx="1151">
                  <c:v>7.3807092113732195E-2</c:v>
                </c:pt>
                <c:pt idx="1152">
                  <c:v>0.11003340376189299</c:v>
                </c:pt>
                <c:pt idx="1153">
                  <c:v>8.8720425643769904E-2</c:v>
                </c:pt>
                <c:pt idx="1154">
                  <c:v>3.0586171052430101E-2</c:v>
                </c:pt>
                <c:pt idx="1155">
                  <c:v>0.13805347135118101</c:v>
                </c:pt>
                <c:pt idx="1156">
                  <c:v>5.1353865839144197E-2</c:v>
                </c:pt>
                <c:pt idx="1157">
                  <c:v>9.3683844263727903E-2</c:v>
                </c:pt>
                <c:pt idx="1158">
                  <c:v>1.8500225601125901E-2</c:v>
                </c:pt>
                <c:pt idx="1159">
                  <c:v>0.10908130100227301</c:v>
                </c:pt>
                <c:pt idx="1160">
                  <c:v>0.162185992165467</c:v>
                </c:pt>
                <c:pt idx="1161">
                  <c:v>9.0716798251386996E-2</c:v>
                </c:pt>
                <c:pt idx="1162">
                  <c:v>0.10022085973580799</c:v>
                </c:pt>
                <c:pt idx="1163">
                  <c:v>0.15827478112530199</c:v>
                </c:pt>
                <c:pt idx="1164">
                  <c:v>0.201152315868461</c:v>
                </c:pt>
                <c:pt idx="1165">
                  <c:v>6.1201297526733298E-2</c:v>
                </c:pt>
                <c:pt idx="1166">
                  <c:v>6.9228970054266606E-2</c:v>
                </c:pt>
                <c:pt idx="1167">
                  <c:v>3.5012332004481901E-2</c:v>
                </c:pt>
                <c:pt idx="1168">
                  <c:v>5.3498625716988497E-2</c:v>
                </c:pt>
                <c:pt idx="1169">
                  <c:v>0.116934850019043</c:v>
                </c:pt>
                <c:pt idx="1170">
                  <c:v>1.59943475970446E-2</c:v>
                </c:pt>
                <c:pt idx="1171">
                  <c:v>2.6849416062182802E-2</c:v>
                </c:pt>
                <c:pt idx="1172">
                  <c:v>4.8472219466958899E-2</c:v>
                </c:pt>
                <c:pt idx="1173">
                  <c:v>0.13560977826817699</c:v>
                </c:pt>
                <c:pt idx="1174">
                  <c:v>3.8124438180516897E-2</c:v>
                </c:pt>
                <c:pt idx="1175">
                  <c:v>3.9606328430717701E-2</c:v>
                </c:pt>
                <c:pt idx="1176">
                  <c:v>0.180693376702529</c:v>
                </c:pt>
                <c:pt idx="1177">
                  <c:v>5.0456164454869598E-2</c:v>
                </c:pt>
                <c:pt idx="1178">
                  <c:v>7.7083505354613294E-2</c:v>
                </c:pt>
                <c:pt idx="1179">
                  <c:v>0.23002692628303301</c:v>
                </c:pt>
                <c:pt idx="1180">
                  <c:v>5.4833495648228203E-2</c:v>
                </c:pt>
                <c:pt idx="1181">
                  <c:v>4.5738306833881998E-2</c:v>
                </c:pt>
                <c:pt idx="1182">
                  <c:v>0.14695412622899801</c:v>
                </c:pt>
                <c:pt idx="1183">
                  <c:v>0.224819916600764</c:v>
                </c:pt>
                <c:pt idx="1184">
                  <c:v>8.6846836524844595E-2</c:v>
                </c:pt>
                <c:pt idx="1185">
                  <c:v>2.8017267844507501E-2</c:v>
                </c:pt>
                <c:pt idx="1186">
                  <c:v>2.4942895334260001E-2</c:v>
                </c:pt>
                <c:pt idx="1187">
                  <c:v>0.213518403457337</c:v>
                </c:pt>
                <c:pt idx="1188">
                  <c:v>0.39031487985150898</c:v>
                </c:pt>
                <c:pt idx="1189">
                  <c:v>0.109448567308104</c:v>
                </c:pt>
                <c:pt idx="1190">
                  <c:v>1.5701790946643802E-2</c:v>
                </c:pt>
                <c:pt idx="1191">
                  <c:v>5.6486218991081097E-2</c:v>
                </c:pt>
                <c:pt idx="1192">
                  <c:v>4.0062282742827998E-2</c:v>
                </c:pt>
                <c:pt idx="1193">
                  <c:v>0.13836479597488799</c:v>
                </c:pt>
                <c:pt idx="1194">
                  <c:v>4.6051744607144597E-2</c:v>
                </c:pt>
                <c:pt idx="1195">
                  <c:v>0.100775966582123</c:v>
                </c:pt>
                <c:pt idx="1196">
                  <c:v>0.112828116809861</c:v>
                </c:pt>
                <c:pt idx="1197">
                  <c:v>0.30978522649241702</c:v>
                </c:pt>
                <c:pt idx="1198">
                  <c:v>9.2178319017125698E-2</c:v>
                </c:pt>
                <c:pt idx="1199">
                  <c:v>6.2847081146239298E-2</c:v>
                </c:pt>
                <c:pt idx="1200">
                  <c:v>1.2890954302029699E-2</c:v>
                </c:pt>
                <c:pt idx="1201">
                  <c:v>9.6753172333775103E-2</c:v>
                </c:pt>
                <c:pt idx="1202">
                  <c:v>1.92089818363935E-2</c:v>
                </c:pt>
                <c:pt idx="1203">
                  <c:v>9.5917812276221606E-2</c:v>
                </c:pt>
                <c:pt idx="1204">
                  <c:v>7.91070724681672E-2</c:v>
                </c:pt>
                <c:pt idx="1205">
                  <c:v>4.7573489042537997E-2</c:v>
                </c:pt>
                <c:pt idx="1206">
                  <c:v>0.164123406387683</c:v>
                </c:pt>
                <c:pt idx="1207">
                  <c:v>0.21326315267672</c:v>
                </c:pt>
                <c:pt idx="1208">
                  <c:v>0.262298568837882</c:v>
                </c:pt>
                <c:pt idx="1209">
                  <c:v>8.3853660643757794E-2</c:v>
                </c:pt>
                <c:pt idx="1210">
                  <c:v>9.6924630454205393E-2</c:v>
                </c:pt>
                <c:pt idx="1211">
                  <c:v>2.6321478096146499E-2</c:v>
                </c:pt>
                <c:pt idx="1212">
                  <c:v>9.3966972393307001E-3</c:v>
                </c:pt>
                <c:pt idx="1213">
                  <c:v>2.32717782806512E-2</c:v>
                </c:pt>
                <c:pt idx="1214">
                  <c:v>0.21590829114853599</c:v>
                </c:pt>
                <c:pt idx="1215">
                  <c:v>0.111376990015241</c:v>
                </c:pt>
                <c:pt idx="1216">
                  <c:v>0.108568167520187</c:v>
                </c:pt>
                <c:pt idx="1217">
                  <c:v>0.118443322707786</c:v>
                </c:pt>
                <c:pt idx="1218">
                  <c:v>0.10837057557178099</c:v>
                </c:pt>
                <c:pt idx="1219">
                  <c:v>2.7853397111908901E-2</c:v>
                </c:pt>
                <c:pt idx="1220">
                  <c:v>7.0701542184159902E-2</c:v>
                </c:pt>
                <c:pt idx="1221">
                  <c:v>6.6489027312781904E-2</c:v>
                </c:pt>
                <c:pt idx="1222">
                  <c:v>0.39672529409586099</c:v>
                </c:pt>
                <c:pt idx="1223">
                  <c:v>0.14905754609290001</c:v>
                </c:pt>
                <c:pt idx="1224">
                  <c:v>0.18920568791367001</c:v>
                </c:pt>
                <c:pt idx="1225">
                  <c:v>0.18148194517373101</c:v>
                </c:pt>
                <c:pt idx="1226">
                  <c:v>2.40760033729846E-2</c:v>
                </c:pt>
                <c:pt idx="1227">
                  <c:v>8.4763019415552698E-2</c:v>
                </c:pt>
                <c:pt idx="1228">
                  <c:v>7.1325169981318007E-2</c:v>
                </c:pt>
                <c:pt idx="1229">
                  <c:v>0.222378377703111</c:v>
                </c:pt>
                <c:pt idx="1230">
                  <c:v>0.14254320596190301</c:v>
                </c:pt>
                <c:pt idx="1231">
                  <c:v>8.51429699293242E-2</c:v>
                </c:pt>
                <c:pt idx="1232">
                  <c:v>2.2194468412260301E-2</c:v>
                </c:pt>
                <c:pt idx="1233">
                  <c:v>0.110573741448164</c:v>
                </c:pt>
                <c:pt idx="1234">
                  <c:v>0.149133671795873</c:v>
                </c:pt>
                <c:pt idx="1235">
                  <c:v>7.3161894448456596E-2</c:v>
                </c:pt>
                <c:pt idx="1236">
                  <c:v>0.15804036752259801</c:v>
                </c:pt>
                <c:pt idx="1237">
                  <c:v>0.41255130214175501</c:v>
                </c:pt>
                <c:pt idx="1238">
                  <c:v>9.4321215865800695E-2</c:v>
                </c:pt>
                <c:pt idx="1239">
                  <c:v>6.7931585442292802E-2</c:v>
                </c:pt>
                <c:pt idx="1240">
                  <c:v>0.103471034134739</c:v>
                </c:pt>
                <c:pt idx="1241">
                  <c:v>7.5911848848399599E-3</c:v>
                </c:pt>
                <c:pt idx="1242">
                  <c:v>5.7419869148970702E-2</c:v>
                </c:pt>
                <c:pt idx="1243">
                  <c:v>3.12589255901458E-2</c:v>
                </c:pt>
                <c:pt idx="1244">
                  <c:v>0.19015337986407799</c:v>
                </c:pt>
                <c:pt idx="1245">
                  <c:v>9.76507643528048E-2</c:v>
                </c:pt>
                <c:pt idx="1246">
                  <c:v>0.176564152502938</c:v>
                </c:pt>
                <c:pt idx="1247">
                  <c:v>4.1516202229933803E-2</c:v>
                </c:pt>
                <c:pt idx="1248">
                  <c:v>8.2852269957732205E-2</c:v>
                </c:pt>
                <c:pt idx="1249">
                  <c:v>9.1503749001120294E-2</c:v>
                </c:pt>
                <c:pt idx="1250">
                  <c:v>7.8078362248963307E-2</c:v>
                </c:pt>
                <c:pt idx="1251">
                  <c:v>1.0649970763032399E-2</c:v>
                </c:pt>
                <c:pt idx="1252">
                  <c:v>7.0525674745018002E-2</c:v>
                </c:pt>
                <c:pt idx="1253">
                  <c:v>0.20000026100937299</c:v>
                </c:pt>
                <c:pt idx="1254">
                  <c:v>0.116539256318988</c:v>
                </c:pt>
                <c:pt idx="1255">
                  <c:v>0.17458528812454399</c:v>
                </c:pt>
                <c:pt idx="1256">
                  <c:v>9.9691029638343698E-2</c:v>
                </c:pt>
                <c:pt idx="1257">
                  <c:v>7.4673669119111705E-2</c:v>
                </c:pt>
                <c:pt idx="1258">
                  <c:v>1.75515905493548E-2</c:v>
                </c:pt>
                <c:pt idx="1259">
                  <c:v>0.202100102292982</c:v>
                </c:pt>
                <c:pt idx="1260">
                  <c:v>0.203194462491431</c:v>
                </c:pt>
                <c:pt idx="1261">
                  <c:v>8.7732560522132394E-2</c:v>
                </c:pt>
                <c:pt idx="1262">
                  <c:v>3.8800246105669602E-2</c:v>
                </c:pt>
                <c:pt idx="1263">
                  <c:v>5.53345684486155E-2</c:v>
                </c:pt>
                <c:pt idx="1264">
                  <c:v>4.7678315125713203E-2</c:v>
                </c:pt>
                <c:pt idx="1265">
                  <c:v>0.133007927620474</c:v>
                </c:pt>
                <c:pt idx="1266">
                  <c:v>7.4600301029084604E-2</c:v>
                </c:pt>
                <c:pt idx="1267">
                  <c:v>4.2459662877104398E-2</c:v>
                </c:pt>
                <c:pt idx="1268">
                  <c:v>0.16775946347734899</c:v>
                </c:pt>
                <c:pt idx="1269">
                  <c:v>7.0867765525592694E-2</c:v>
                </c:pt>
                <c:pt idx="1270">
                  <c:v>3.3131165582468399E-3</c:v>
                </c:pt>
                <c:pt idx="1271">
                  <c:v>0.12822043758629101</c:v>
                </c:pt>
                <c:pt idx="1272">
                  <c:v>8.7670443683551993E-2</c:v>
                </c:pt>
                <c:pt idx="1273">
                  <c:v>0.114273878495311</c:v>
                </c:pt>
                <c:pt idx="1274">
                  <c:v>1.9261632019655601E-2</c:v>
                </c:pt>
                <c:pt idx="1275">
                  <c:v>5.3757773185501699E-2</c:v>
                </c:pt>
                <c:pt idx="1276">
                  <c:v>9.6667078721866403E-2</c:v>
                </c:pt>
                <c:pt idx="1277">
                  <c:v>0.13921385057230401</c:v>
                </c:pt>
                <c:pt idx="1278">
                  <c:v>6.5035107312104198E-2</c:v>
                </c:pt>
                <c:pt idx="1279">
                  <c:v>3.9534124718296898E-2</c:v>
                </c:pt>
                <c:pt idx="1280">
                  <c:v>0.118982120006606</c:v>
                </c:pt>
                <c:pt idx="1281">
                  <c:v>3.3724503116318597E-2</c:v>
                </c:pt>
                <c:pt idx="1282">
                  <c:v>5.4050599797189403E-2</c:v>
                </c:pt>
                <c:pt idx="1283">
                  <c:v>3.5013990401481697E-2</c:v>
                </c:pt>
                <c:pt idx="1284">
                  <c:v>0.15162302497268901</c:v>
                </c:pt>
                <c:pt idx="1285">
                  <c:v>0.108025349892761</c:v>
                </c:pt>
                <c:pt idx="1286">
                  <c:v>1.50565447653836E-2</c:v>
                </c:pt>
                <c:pt idx="1287">
                  <c:v>0.165080383021458</c:v>
                </c:pt>
                <c:pt idx="1288">
                  <c:v>9.8065227188847401E-2</c:v>
                </c:pt>
                <c:pt idx="1289">
                  <c:v>0.20152466379995701</c:v>
                </c:pt>
                <c:pt idx="1290">
                  <c:v>1.85480807013155E-2</c:v>
                </c:pt>
                <c:pt idx="1291">
                  <c:v>3.30835976187056E-2</c:v>
                </c:pt>
                <c:pt idx="1292">
                  <c:v>3.6946888903709202E-2</c:v>
                </c:pt>
                <c:pt idx="1293">
                  <c:v>0.20563956965667701</c:v>
                </c:pt>
                <c:pt idx="1294">
                  <c:v>7.01772163768319E-2</c:v>
                </c:pt>
                <c:pt idx="1295">
                  <c:v>0.196627872373414</c:v>
                </c:pt>
                <c:pt idx="1296">
                  <c:v>3.35019439504428E-2</c:v>
                </c:pt>
                <c:pt idx="1297">
                  <c:v>1.29862426672881E-2</c:v>
                </c:pt>
                <c:pt idx="1298">
                  <c:v>1.7377507295151799E-2</c:v>
                </c:pt>
                <c:pt idx="1299">
                  <c:v>6.5035624294875596E-2</c:v>
                </c:pt>
                <c:pt idx="1300">
                  <c:v>6.6418495406688496E-2</c:v>
                </c:pt>
                <c:pt idx="1301">
                  <c:v>0.60918812535614597</c:v>
                </c:pt>
                <c:pt idx="1302">
                  <c:v>8.9022875104116703E-2</c:v>
                </c:pt>
                <c:pt idx="1303">
                  <c:v>0.16105366136676999</c:v>
                </c:pt>
                <c:pt idx="1304">
                  <c:v>0.187940112927619</c:v>
                </c:pt>
                <c:pt idx="1305">
                  <c:v>0.19054083304783001</c:v>
                </c:pt>
                <c:pt idx="1306">
                  <c:v>7.8353078144948601E-2</c:v>
                </c:pt>
                <c:pt idx="1307">
                  <c:v>0.14862102659359999</c:v>
                </c:pt>
                <c:pt idx="1308">
                  <c:v>0.15618455068534201</c:v>
                </c:pt>
                <c:pt idx="1309">
                  <c:v>2.5801466035466999E-2</c:v>
                </c:pt>
                <c:pt idx="1310">
                  <c:v>0.13542619748369999</c:v>
                </c:pt>
                <c:pt idx="1311">
                  <c:v>0.108346607790534</c:v>
                </c:pt>
                <c:pt idx="1312">
                  <c:v>7.5368453096112897E-2</c:v>
                </c:pt>
                <c:pt idx="1313">
                  <c:v>0.108854053835803</c:v>
                </c:pt>
                <c:pt idx="1314">
                  <c:v>2.6864548790862999E-2</c:v>
                </c:pt>
                <c:pt idx="1315">
                  <c:v>1.8364040592139901E-2</c:v>
                </c:pt>
                <c:pt idx="1316">
                  <c:v>0.13628754491748901</c:v>
                </c:pt>
                <c:pt idx="1317">
                  <c:v>0.139429709085273</c:v>
                </c:pt>
                <c:pt idx="1318">
                  <c:v>0.36706948572062897</c:v>
                </c:pt>
                <c:pt idx="1319">
                  <c:v>4.80959086107609E-2</c:v>
                </c:pt>
                <c:pt idx="1320">
                  <c:v>8.6558274651257802E-2</c:v>
                </c:pt>
                <c:pt idx="1321">
                  <c:v>0.18723946194171801</c:v>
                </c:pt>
                <c:pt idx="1322">
                  <c:v>0.181799294365175</c:v>
                </c:pt>
                <c:pt idx="1323">
                  <c:v>3.6364016964122503E-2</c:v>
                </c:pt>
                <c:pt idx="1324">
                  <c:v>0.128429936494105</c:v>
                </c:pt>
                <c:pt idx="1325">
                  <c:v>8.6889228201773805E-2</c:v>
                </c:pt>
                <c:pt idx="1326">
                  <c:v>8.09252427471603E-2</c:v>
                </c:pt>
                <c:pt idx="1327">
                  <c:v>0.13933226901450499</c:v>
                </c:pt>
                <c:pt idx="1328">
                  <c:v>7.1660105861917303E-2</c:v>
                </c:pt>
                <c:pt idx="1329">
                  <c:v>0.35442759038305099</c:v>
                </c:pt>
                <c:pt idx="1330">
                  <c:v>5.9537166805512201E-2</c:v>
                </c:pt>
                <c:pt idx="1331">
                  <c:v>7.04905196802664E-2</c:v>
                </c:pt>
                <c:pt idx="1332">
                  <c:v>0.12786584806460199</c:v>
                </c:pt>
                <c:pt idx="1333">
                  <c:v>3.8295104061891398E-2</c:v>
                </c:pt>
                <c:pt idx="1334">
                  <c:v>7.3446427658178506E-2</c:v>
                </c:pt>
                <c:pt idx="1335">
                  <c:v>6.1763146006405999E-2</c:v>
                </c:pt>
                <c:pt idx="1336">
                  <c:v>0.174808963292018</c:v>
                </c:pt>
                <c:pt idx="1337">
                  <c:v>5.2259159373248598E-2</c:v>
                </c:pt>
                <c:pt idx="1338">
                  <c:v>0.14125256012308099</c:v>
                </c:pt>
                <c:pt idx="1339">
                  <c:v>0.132201059992684</c:v>
                </c:pt>
                <c:pt idx="1340">
                  <c:v>0.16039233852844501</c:v>
                </c:pt>
                <c:pt idx="1341">
                  <c:v>0.28237797082916699</c:v>
                </c:pt>
                <c:pt idx="1342">
                  <c:v>0.19233347585083899</c:v>
                </c:pt>
                <c:pt idx="1343">
                  <c:v>0.12182421707723</c:v>
                </c:pt>
                <c:pt idx="1344">
                  <c:v>4.4643326542987097E-2</c:v>
                </c:pt>
                <c:pt idx="1345">
                  <c:v>0.15842264889402699</c:v>
                </c:pt>
                <c:pt idx="1346">
                  <c:v>0.12906754478650201</c:v>
                </c:pt>
                <c:pt idx="1347">
                  <c:v>0.142612576090002</c:v>
                </c:pt>
                <c:pt idx="1348">
                  <c:v>7.9116061243501998E-2</c:v>
                </c:pt>
                <c:pt idx="1349">
                  <c:v>7.8348417547161098E-2</c:v>
                </c:pt>
                <c:pt idx="1350">
                  <c:v>2.77149116991788E-2</c:v>
                </c:pt>
                <c:pt idx="1351">
                  <c:v>4.9800206361755202E-2</c:v>
                </c:pt>
                <c:pt idx="1352">
                  <c:v>7.0390824642725405E-2</c:v>
                </c:pt>
                <c:pt idx="1353">
                  <c:v>9.3323069433007194E-2</c:v>
                </c:pt>
                <c:pt idx="1354">
                  <c:v>7.0138938732873607E-2</c:v>
                </c:pt>
                <c:pt idx="1355">
                  <c:v>0.42317133247518401</c:v>
                </c:pt>
                <c:pt idx="1356">
                  <c:v>0.143438004799401</c:v>
                </c:pt>
                <c:pt idx="1357">
                  <c:v>0.112450551034376</c:v>
                </c:pt>
                <c:pt idx="1358">
                  <c:v>9.2561035092061997E-2</c:v>
                </c:pt>
                <c:pt idx="1359">
                  <c:v>0.11927418792147899</c:v>
                </c:pt>
                <c:pt idx="1360">
                  <c:v>7.1900216077738305E-2</c:v>
                </c:pt>
                <c:pt idx="1361">
                  <c:v>6.90618179525994E-2</c:v>
                </c:pt>
                <c:pt idx="1362">
                  <c:v>0.284013915687512</c:v>
                </c:pt>
                <c:pt idx="1363">
                  <c:v>6.18610128202619E-2</c:v>
                </c:pt>
                <c:pt idx="1364">
                  <c:v>4.0017264581788899E-2</c:v>
                </c:pt>
                <c:pt idx="1365">
                  <c:v>0.115209624807769</c:v>
                </c:pt>
                <c:pt idx="1366">
                  <c:v>6.3296879827786298E-2</c:v>
                </c:pt>
                <c:pt idx="1367">
                  <c:v>7.6426985670121003E-2</c:v>
                </c:pt>
                <c:pt idx="1368">
                  <c:v>0.13530709842615199</c:v>
                </c:pt>
                <c:pt idx="1369">
                  <c:v>5.9320914796515099E-2</c:v>
                </c:pt>
                <c:pt idx="1370">
                  <c:v>0.13909311782613101</c:v>
                </c:pt>
                <c:pt idx="1371">
                  <c:v>0.16938544712328299</c:v>
                </c:pt>
                <c:pt idx="1372">
                  <c:v>4.7306181629444201E-2</c:v>
                </c:pt>
                <c:pt idx="1373">
                  <c:v>0.147203405476586</c:v>
                </c:pt>
                <c:pt idx="1374">
                  <c:v>9.6564407806997692E-3</c:v>
                </c:pt>
                <c:pt idx="1375">
                  <c:v>2.7236101194221998E-2</c:v>
                </c:pt>
                <c:pt idx="1376">
                  <c:v>4.9300439954556498E-2</c:v>
                </c:pt>
                <c:pt idx="1377">
                  <c:v>6.8962572865799501E-2</c:v>
                </c:pt>
              </c:numCache>
            </c:numRef>
          </c:yVal>
          <c:smooth val="0"/>
          <c:extLst>
            <c:ext xmlns:c16="http://schemas.microsoft.com/office/drawing/2014/chart" uri="{C3380CC4-5D6E-409C-BE32-E72D297353CC}">
              <c16:uniqueId val="{00000000-BFE6-4BB5-A99B-ACC4B52B1339}"/>
            </c:ext>
          </c:extLst>
        </c:ser>
        <c:dLbls>
          <c:showLegendKey val="0"/>
          <c:showVal val="0"/>
          <c:showCatName val="0"/>
          <c:showSerName val="0"/>
          <c:showPercent val="0"/>
          <c:showBubbleSize val="0"/>
        </c:dLbls>
        <c:axId val="383560704"/>
        <c:axId val="383566976"/>
      </c:scatterChart>
      <c:valAx>
        <c:axId val="383560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Peakview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66976"/>
        <c:crosses val="autoZero"/>
        <c:crossBetween val="midCat"/>
      </c:valAx>
      <c:valAx>
        <c:axId val="38356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Basespace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60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Log2 ratio comparison</a:t>
            </a:r>
          </a:p>
          <a:p>
            <a:pPr>
              <a:defRPr/>
            </a:pPr>
            <a:r>
              <a:rPr lang="en-CA"/>
              <a:t>Based on confidence Basespace &gt; 0.4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'Tools comparison'!$AE$2:$AE$56</c:f>
              <c:numCache>
                <c:formatCode>General</c:formatCode>
                <c:ptCount val="55"/>
                <c:pt idx="0">
                  <c:v>-1.394276424104065</c:v>
                </c:pt>
                <c:pt idx="1">
                  <c:v>4.5694401373726361</c:v>
                </c:pt>
                <c:pt idx="2">
                  <c:v>1.0904927795256412</c:v>
                </c:pt>
                <c:pt idx="3">
                  <c:v>-3.9317108863896957</c:v>
                </c:pt>
                <c:pt idx="4">
                  <c:v>-0.84039092933827697</c:v>
                </c:pt>
                <c:pt idx="5">
                  <c:v>-0.51575438471394452</c:v>
                </c:pt>
                <c:pt idx="6">
                  <c:v>2.3380197486690832</c:v>
                </c:pt>
                <c:pt idx="7">
                  <c:v>0.60706374949297548</c:v>
                </c:pt>
                <c:pt idx="8">
                  <c:v>-2.2094838245060098</c:v>
                </c:pt>
                <c:pt idx="9">
                  <c:v>-1.0909871508897253</c:v>
                </c:pt>
                <c:pt idx="10">
                  <c:v>-0.82962534241560304</c:v>
                </c:pt>
                <c:pt idx="11">
                  <c:v>0.29527109968794207</c:v>
                </c:pt>
                <c:pt idx="12">
                  <c:v>3.8169326073526211</c:v>
                </c:pt>
                <c:pt idx="13">
                  <c:v>-1.7091725259581967</c:v>
                </c:pt>
                <c:pt idx="14">
                  <c:v>-2.2043198420635606</c:v>
                </c:pt>
                <c:pt idx="15">
                  <c:v>0.54095667347131193</c:v>
                </c:pt>
                <c:pt idx="16">
                  <c:v>-1.5849241856675522</c:v>
                </c:pt>
                <c:pt idx="17">
                  <c:v>0.67436704300185568</c:v>
                </c:pt>
                <c:pt idx="18">
                  <c:v>-1.5266771564343137E-2</c:v>
                </c:pt>
                <c:pt idx="19">
                  <c:v>-1.1374158051683971</c:v>
                </c:pt>
                <c:pt idx="20">
                  <c:v>0.45580306166131479</c:v>
                </c:pt>
                <c:pt idx="21">
                  <c:v>0.30183426746013603</c:v>
                </c:pt>
                <c:pt idx="22">
                  <c:v>0.32131802789865116</c:v>
                </c:pt>
                <c:pt idx="23">
                  <c:v>0.45526126819300494</c:v>
                </c:pt>
                <c:pt idx="24">
                  <c:v>-0.38585892723559378</c:v>
                </c:pt>
                <c:pt idx="25">
                  <c:v>0.32071634526711756</c:v>
                </c:pt>
                <c:pt idx="26">
                  <c:v>0.14268047767910302</c:v>
                </c:pt>
                <c:pt idx="27">
                  <c:v>1.1118961699416947</c:v>
                </c:pt>
                <c:pt idx="28">
                  <c:v>0.30840726360338577</c:v>
                </c:pt>
                <c:pt idx="29">
                  <c:v>0.23464265457547942</c:v>
                </c:pt>
                <c:pt idx="30">
                  <c:v>0.5285349698412577</c:v>
                </c:pt>
                <c:pt idx="31">
                  <c:v>2.9497399084869067</c:v>
                </c:pt>
                <c:pt idx="32">
                  <c:v>1.1797575551369597</c:v>
                </c:pt>
                <c:pt idx="33">
                  <c:v>0.31151300589534359</c:v>
                </c:pt>
                <c:pt idx="34">
                  <c:v>-0.68663427229149199</c:v>
                </c:pt>
                <c:pt idx="35">
                  <c:v>7.9725082929688424</c:v>
                </c:pt>
                <c:pt idx="36">
                  <c:v>-0.68615442273135874</c:v>
                </c:pt>
                <c:pt idx="37">
                  <c:v>-0.13570985181300721</c:v>
                </c:pt>
                <c:pt idx="38">
                  <c:v>-0.53600845080663839</c:v>
                </c:pt>
                <c:pt idx="39">
                  <c:v>0.37190999006661823</c:v>
                </c:pt>
                <c:pt idx="40">
                  <c:v>0.37884090320141495</c:v>
                </c:pt>
                <c:pt idx="41">
                  <c:v>0.19718563612913972</c:v>
                </c:pt>
                <c:pt idx="42">
                  <c:v>2.7698122732703161</c:v>
                </c:pt>
                <c:pt idx="43">
                  <c:v>-1.5969132744463144</c:v>
                </c:pt>
                <c:pt idx="44">
                  <c:v>-0.41565734158147538</c:v>
                </c:pt>
                <c:pt idx="45">
                  <c:v>-0.88339472724459178</c:v>
                </c:pt>
                <c:pt idx="46">
                  <c:v>0.36832436461555568</c:v>
                </c:pt>
                <c:pt idx="47">
                  <c:v>0.36941885935840751</c:v>
                </c:pt>
                <c:pt idx="48">
                  <c:v>1.022160339056817</c:v>
                </c:pt>
                <c:pt idx="49">
                  <c:v>1.1333430056460212</c:v>
                </c:pt>
                <c:pt idx="50">
                  <c:v>-0.618914569568493</c:v>
                </c:pt>
                <c:pt idx="51">
                  <c:v>-0.11157258297706243</c:v>
                </c:pt>
                <c:pt idx="52">
                  <c:v>0.17618762328767831</c:v>
                </c:pt>
                <c:pt idx="53">
                  <c:v>0.58632059119775337</c:v>
                </c:pt>
                <c:pt idx="54">
                  <c:v>0.56111852821876818</c:v>
                </c:pt>
              </c:numCache>
            </c:numRef>
          </c:xVal>
          <c:yVal>
            <c:numRef>
              <c:f>'Tools comparison'!$AF$2:$AF$56</c:f>
              <c:numCache>
                <c:formatCode>General</c:formatCode>
                <c:ptCount val="55"/>
                <c:pt idx="0">
                  <c:v>-1.03314512988178</c:v>
                </c:pt>
                <c:pt idx="1">
                  <c:v>3.8106389288931002</c:v>
                </c:pt>
                <c:pt idx="2">
                  <c:v>1.1253018418760601</c:v>
                </c:pt>
                <c:pt idx="3">
                  <c:v>-3.2567874586355301</c:v>
                </c:pt>
                <c:pt idx="4">
                  <c:v>-0.916633791743524</c:v>
                </c:pt>
                <c:pt idx="5">
                  <c:v>-0.497169634499735</c:v>
                </c:pt>
                <c:pt idx="6">
                  <c:v>2.49687258571926</c:v>
                </c:pt>
                <c:pt idx="7">
                  <c:v>0.67571510111477595</c:v>
                </c:pt>
                <c:pt idx="8">
                  <c:v>-0.888411857836923</c:v>
                </c:pt>
                <c:pt idx="9">
                  <c:v>-0.89961081302380597</c:v>
                </c:pt>
                <c:pt idx="10">
                  <c:v>-0.81877484556856395</c:v>
                </c:pt>
                <c:pt idx="11">
                  <c:v>0.45939389466323299</c:v>
                </c:pt>
                <c:pt idx="12">
                  <c:v>3.5104661440180198</c:v>
                </c:pt>
                <c:pt idx="13">
                  <c:v>-1.2245074943624901</c:v>
                </c:pt>
                <c:pt idx="14">
                  <c:v>-1.94646945632924</c:v>
                </c:pt>
                <c:pt idx="15">
                  <c:v>0.574150745418746</c:v>
                </c:pt>
                <c:pt idx="16">
                  <c:v>-0.96806728818491405</c:v>
                </c:pt>
                <c:pt idx="17">
                  <c:v>0.46903643135594902</c:v>
                </c:pt>
                <c:pt idx="18">
                  <c:v>0.47301847588169998</c:v>
                </c:pt>
                <c:pt idx="19">
                  <c:v>-1.88570605937605</c:v>
                </c:pt>
                <c:pt idx="20">
                  <c:v>-1.324546236932</c:v>
                </c:pt>
                <c:pt idx="21">
                  <c:v>0.62632713181863697</c:v>
                </c:pt>
                <c:pt idx="22">
                  <c:v>0.430516740997755</c:v>
                </c:pt>
                <c:pt idx="23">
                  <c:v>1.5694784528283301</c:v>
                </c:pt>
                <c:pt idx="24">
                  <c:v>-1.4866543343074301</c:v>
                </c:pt>
                <c:pt idx="25">
                  <c:v>0.36558403354209001</c:v>
                </c:pt>
                <c:pt idx="26">
                  <c:v>0.57691232442589402</c:v>
                </c:pt>
                <c:pt idx="27">
                  <c:v>0.93516089149099901</c:v>
                </c:pt>
                <c:pt idx="28">
                  <c:v>0.57607777203496502</c:v>
                </c:pt>
                <c:pt idx="29">
                  <c:v>0.42855007242080301</c:v>
                </c:pt>
                <c:pt idx="30">
                  <c:v>0.59308464467680599</c:v>
                </c:pt>
                <c:pt idx="31">
                  <c:v>1.6187383019951</c:v>
                </c:pt>
                <c:pt idx="32">
                  <c:v>3.0297598442845701</c:v>
                </c:pt>
                <c:pt idx="33">
                  <c:v>0.43838142803756402</c:v>
                </c:pt>
                <c:pt idx="34">
                  <c:v>-0.580484728795711</c:v>
                </c:pt>
                <c:pt idx="35">
                  <c:v>4.8818217452710204</c:v>
                </c:pt>
                <c:pt idx="36">
                  <c:v>-2.3986153016090701</c:v>
                </c:pt>
                <c:pt idx="37">
                  <c:v>-3.04379997866902</c:v>
                </c:pt>
                <c:pt idx="38">
                  <c:v>-0.445333751994343</c:v>
                </c:pt>
                <c:pt idx="39">
                  <c:v>0.67307213616761397</c:v>
                </c:pt>
                <c:pt idx="40">
                  <c:v>0.51599121219440802</c:v>
                </c:pt>
                <c:pt idx="41">
                  <c:v>0.413755099294841</c:v>
                </c:pt>
                <c:pt idx="42">
                  <c:v>5.26561182502184</c:v>
                </c:pt>
                <c:pt idx="43">
                  <c:v>-1.4500891747706499</c:v>
                </c:pt>
                <c:pt idx="44">
                  <c:v>-0.57562231587543999</c:v>
                </c:pt>
                <c:pt idx="45">
                  <c:v>-0.77784768937223803</c:v>
                </c:pt>
                <c:pt idx="46">
                  <c:v>0.47613210230720598</c:v>
                </c:pt>
                <c:pt idx="47">
                  <c:v>0.65805455633652499</c:v>
                </c:pt>
                <c:pt idx="48">
                  <c:v>0.39522791510314698</c:v>
                </c:pt>
                <c:pt idx="49">
                  <c:v>2.41895258961154</c:v>
                </c:pt>
                <c:pt idx="50">
                  <c:v>-0.46118743951814301</c:v>
                </c:pt>
                <c:pt idx="51">
                  <c:v>-0.80423010899831904</c:v>
                </c:pt>
                <c:pt idx="52">
                  <c:v>0.51516774657015496</c:v>
                </c:pt>
                <c:pt idx="53">
                  <c:v>0.847072496138218</c:v>
                </c:pt>
                <c:pt idx="54">
                  <c:v>1.8205322156105701</c:v>
                </c:pt>
              </c:numCache>
            </c:numRef>
          </c:yVal>
          <c:smooth val="0"/>
          <c:extLst>
            <c:ext xmlns:c16="http://schemas.microsoft.com/office/drawing/2014/chart" uri="{C3380CC4-5D6E-409C-BE32-E72D297353CC}">
              <c16:uniqueId val="{00000000-36A8-4896-8EFE-411BFF110205}"/>
            </c:ext>
          </c:extLst>
        </c:ser>
        <c:dLbls>
          <c:showLegendKey val="0"/>
          <c:showVal val="0"/>
          <c:showCatName val="0"/>
          <c:showSerName val="0"/>
          <c:showPercent val="0"/>
          <c:showBubbleSize val="0"/>
        </c:dLbls>
        <c:axId val="242780800"/>
        <c:axId val="242787072"/>
      </c:scatterChart>
      <c:valAx>
        <c:axId val="242780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a:t>
                </a:r>
                <a:r>
                  <a:rPr lang="en-CA" baseline="0"/>
                  <a:t> ratio Basespace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87072"/>
        <c:crosses val="autoZero"/>
        <c:crossBetween val="midCat"/>
      </c:valAx>
      <c:valAx>
        <c:axId val="24278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 ratio Peakview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80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baseline="0">
                <a:effectLst/>
              </a:rPr>
              <a:t>Log2 ratio comparison</a:t>
            </a:r>
            <a:endParaRPr lang="en-CA" sz="1400">
              <a:effectLst/>
            </a:endParaRPr>
          </a:p>
          <a:p>
            <a:pPr>
              <a:defRPr/>
            </a:pPr>
            <a:r>
              <a:rPr lang="en-CA"/>
              <a:t>Based on pValue Basespace &lt; 0.05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'Tools comparison'!$AH$2:$AH$66</c:f>
              <c:numCache>
                <c:formatCode>General</c:formatCode>
                <c:ptCount val="65"/>
                <c:pt idx="0">
                  <c:v>-3.9317108863896957</c:v>
                </c:pt>
                <c:pt idx="1">
                  <c:v>4.5694401373726361</c:v>
                </c:pt>
                <c:pt idx="2">
                  <c:v>-1.5849241856675522</c:v>
                </c:pt>
                <c:pt idx="3">
                  <c:v>3.8169326073526211</c:v>
                </c:pt>
                <c:pt idx="4">
                  <c:v>-1.1840945469589284</c:v>
                </c:pt>
                <c:pt idx="5">
                  <c:v>-0.51575438471394452</c:v>
                </c:pt>
                <c:pt idx="6">
                  <c:v>1.1684382271232119</c:v>
                </c:pt>
                <c:pt idx="7">
                  <c:v>-1.708095212049964</c:v>
                </c:pt>
                <c:pt idx="8">
                  <c:v>-0.33559742085798216</c:v>
                </c:pt>
                <c:pt idx="9">
                  <c:v>-0.68663427229149199</c:v>
                </c:pt>
                <c:pt idx="10">
                  <c:v>-0.37660573507732387</c:v>
                </c:pt>
                <c:pt idx="11">
                  <c:v>1.4825265957611755</c:v>
                </c:pt>
                <c:pt idx="12">
                  <c:v>-2.2094838245060098</c:v>
                </c:pt>
                <c:pt idx="13">
                  <c:v>-0.73744692275755186</c:v>
                </c:pt>
                <c:pt idx="14">
                  <c:v>0.31151300589534359</c:v>
                </c:pt>
                <c:pt idx="15">
                  <c:v>0.67436704300185568</c:v>
                </c:pt>
                <c:pt idx="16">
                  <c:v>0.32131802789865116</c:v>
                </c:pt>
                <c:pt idx="17">
                  <c:v>0.86568635903746705</c:v>
                </c:pt>
                <c:pt idx="18">
                  <c:v>0.36832436461555568</c:v>
                </c:pt>
                <c:pt idx="19">
                  <c:v>0.37277161549412879</c:v>
                </c:pt>
                <c:pt idx="20">
                  <c:v>-0.31392198427464779</c:v>
                </c:pt>
                <c:pt idx="21">
                  <c:v>0.54543967990396491</c:v>
                </c:pt>
                <c:pt idx="22">
                  <c:v>-1.0909871508897253</c:v>
                </c:pt>
                <c:pt idx="23">
                  <c:v>2.3380197486690832</c:v>
                </c:pt>
                <c:pt idx="24">
                  <c:v>-0.84039092933827697</c:v>
                </c:pt>
                <c:pt idx="25">
                  <c:v>-5.9390661233814956</c:v>
                </c:pt>
                <c:pt idx="26">
                  <c:v>0.52685040873383426</c:v>
                </c:pt>
                <c:pt idx="27">
                  <c:v>-2.2043198420635606</c:v>
                </c:pt>
                <c:pt idx="28">
                  <c:v>-0.34627734458437137</c:v>
                </c:pt>
                <c:pt idx="29">
                  <c:v>-0.68615442273135874</c:v>
                </c:pt>
                <c:pt idx="30">
                  <c:v>-0.82962534241560304</c:v>
                </c:pt>
                <c:pt idx="31">
                  <c:v>-2.704138272819276</c:v>
                </c:pt>
                <c:pt idx="32">
                  <c:v>0.25970255466712944</c:v>
                </c:pt>
                <c:pt idx="33">
                  <c:v>5.4579495700218632E-3</c:v>
                </c:pt>
                <c:pt idx="34">
                  <c:v>1.0855332754350941</c:v>
                </c:pt>
                <c:pt idx="35">
                  <c:v>1.1118961699416947</c:v>
                </c:pt>
                <c:pt idx="36">
                  <c:v>-0.37172713950786934</c:v>
                </c:pt>
                <c:pt idx="37">
                  <c:v>0.3939886036837299</c:v>
                </c:pt>
                <c:pt idx="38">
                  <c:v>-0.76313665647206141</c:v>
                </c:pt>
                <c:pt idx="39">
                  <c:v>0.69158626579158222</c:v>
                </c:pt>
                <c:pt idx="40">
                  <c:v>-1.394276424104065</c:v>
                </c:pt>
                <c:pt idx="41">
                  <c:v>-0.22955579737018758</c:v>
                </c:pt>
                <c:pt idx="42">
                  <c:v>0.46251461276811279</c:v>
                </c:pt>
                <c:pt idx="43">
                  <c:v>0.30840726360338577</c:v>
                </c:pt>
                <c:pt idx="44">
                  <c:v>1.7958435352301141E-2</c:v>
                </c:pt>
                <c:pt idx="45">
                  <c:v>-0.73273689407294251</c:v>
                </c:pt>
                <c:pt idx="46">
                  <c:v>-1.0353243686793913E-2</c:v>
                </c:pt>
                <c:pt idx="47">
                  <c:v>0.12979352591764651</c:v>
                </c:pt>
                <c:pt idx="48">
                  <c:v>-0.37439300069664183</c:v>
                </c:pt>
                <c:pt idx="49">
                  <c:v>0.3660829283266358</c:v>
                </c:pt>
                <c:pt idx="50">
                  <c:v>-0.51704798903388416</c:v>
                </c:pt>
                <c:pt idx="51">
                  <c:v>1.1797575551369597</c:v>
                </c:pt>
                <c:pt idx="52">
                  <c:v>-0.88927703986875295</c:v>
                </c:pt>
                <c:pt idx="53">
                  <c:v>-0.88339472724459178</c:v>
                </c:pt>
                <c:pt idx="54">
                  <c:v>0.54535662854109523</c:v>
                </c:pt>
                <c:pt idx="55">
                  <c:v>-0.42957071172141709</c:v>
                </c:pt>
                <c:pt idx="56">
                  <c:v>0.54095667347131193</c:v>
                </c:pt>
                <c:pt idx="57">
                  <c:v>2.4654590292851632E-2</c:v>
                </c:pt>
                <c:pt idx="58">
                  <c:v>-0.29571322115065229</c:v>
                </c:pt>
                <c:pt idx="59">
                  <c:v>0.17680542005567917</c:v>
                </c:pt>
                <c:pt idx="60">
                  <c:v>0.52386945589952782</c:v>
                </c:pt>
                <c:pt idx="61">
                  <c:v>-0.27282106775404052</c:v>
                </c:pt>
                <c:pt idx="62">
                  <c:v>0.63975449581633115</c:v>
                </c:pt>
                <c:pt idx="63">
                  <c:v>0.16629568218373164</c:v>
                </c:pt>
                <c:pt idx="64">
                  <c:v>1.0904927795256412</c:v>
                </c:pt>
              </c:numCache>
            </c:numRef>
          </c:xVal>
          <c:yVal>
            <c:numRef>
              <c:f>'Tools comparison'!$AI$2:$AI$56</c:f>
              <c:numCache>
                <c:formatCode>General</c:formatCode>
                <c:ptCount val="55"/>
                <c:pt idx="0">
                  <c:v>-3.2567874586355301</c:v>
                </c:pt>
                <c:pt idx="1">
                  <c:v>3.8106389288931002</c:v>
                </c:pt>
                <c:pt idx="2">
                  <c:v>-0.96806728818491405</c:v>
                </c:pt>
                <c:pt idx="3">
                  <c:v>3.5104661440180198</c:v>
                </c:pt>
                <c:pt idx="4">
                  <c:v>-1.7311905306959201</c:v>
                </c:pt>
                <c:pt idx="5">
                  <c:v>-0.497169634499735</c:v>
                </c:pt>
                <c:pt idx="6">
                  <c:v>1.5309139875378599</c:v>
                </c:pt>
                <c:pt idx="7">
                  <c:v>-1.18986808809713</c:v>
                </c:pt>
                <c:pt idx="8">
                  <c:v>-3.20391253231494</c:v>
                </c:pt>
                <c:pt idx="9">
                  <c:v>-0.580484728795711</c:v>
                </c:pt>
                <c:pt idx="10">
                  <c:v>-0.41241678138298299</c:v>
                </c:pt>
                <c:pt idx="11">
                  <c:v>1.9962513998973801</c:v>
                </c:pt>
                <c:pt idx="12">
                  <c:v>-0.888411857836923</c:v>
                </c:pt>
                <c:pt idx="13">
                  <c:v>-0.745201741911941</c:v>
                </c:pt>
                <c:pt idx="14">
                  <c:v>0.43838142803756402</c:v>
                </c:pt>
                <c:pt idx="15">
                  <c:v>0.46903643135594902</c:v>
                </c:pt>
                <c:pt idx="16">
                  <c:v>0.430516740997755</c:v>
                </c:pt>
                <c:pt idx="17">
                  <c:v>0.801686037550986</c:v>
                </c:pt>
                <c:pt idx="18">
                  <c:v>0.47613210230720598</c:v>
                </c:pt>
                <c:pt idx="19">
                  <c:v>0.50167941048776798</c:v>
                </c:pt>
                <c:pt idx="20">
                  <c:v>-0.37731923114356802</c:v>
                </c:pt>
                <c:pt idx="21">
                  <c:v>0.66546224082452499</c:v>
                </c:pt>
                <c:pt idx="22">
                  <c:v>-0.89961081302380597</c:v>
                </c:pt>
                <c:pt idx="23">
                  <c:v>2.49687258571926</c:v>
                </c:pt>
                <c:pt idx="24">
                  <c:v>-0.916633791743524</c:v>
                </c:pt>
                <c:pt idx="25">
                  <c:v>1.14327218463365</c:v>
                </c:pt>
                <c:pt idx="26">
                  <c:v>0.69929675141102299</c:v>
                </c:pt>
                <c:pt idx="27">
                  <c:v>-1.94646945632924</c:v>
                </c:pt>
                <c:pt idx="28">
                  <c:v>-0.28784196964918601</c:v>
                </c:pt>
                <c:pt idx="29">
                  <c:v>-2.3986153016090701</c:v>
                </c:pt>
                <c:pt idx="30">
                  <c:v>-0.81877484556856395</c:v>
                </c:pt>
                <c:pt idx="31">
                  <c:v>-1.6412359807229699</c:v>
                </c:pt>
                <c:pt idx="32">
                  <c:v>0.34429074573400398</c:v>
                </c:pt>
                <c:pt idx="33">
                  <c:v>-0.783505319953815</c:v>
                </c:pt>
                <c:pt idx="34">
                  <c:v>0.60557509347278105</c:v>
                </c:pt>
                <c:pt idx="35">
                  <c:v>0.93516089149099901</c:v>
                </c:pt>
                <c:pt idx="36">
                  <c:v>-0.26697629401960499</c:v>
                </c:pt>
                <c:pt idx="37">
                  <c:v>0.41672070267199401</c:v>
                </c:pt>
                <c:pt idx="38">
                  <c:v>-0.75466707375545805</c:v>
                </c:pt>
                <c:pt idx="39">
                  <c:v>-0.84583807459113403</c:v>
                </c:pt>
                <c:pt idx="40">
                  <c:v>-1.03314512988178</c:v>
                </c:pt>
                <c:pt idx="41">
                  <c:v>-1.17863944741856</c:v>
                </c:pt>
                <c:pt idx="42">
                  <c:v>0.439042958982791</c:v>
                </c:pt>
                <c:pt idx="43">
                  <c:v>0.57607777203496502</c:v>
                </c:pt>
                <c:pt idx="44">
                  <c:v>-0.38436970891625999</c:v>
                </c:pt>
                <c:pt idx="45">
                  <c:v>-1.0663542969544599</c:v>
                </c:pt>
                <c:pt idx="46">
                  <c:v>-0.305898214734317</c:v>
                </c:pt>
                <c:pt idx="47">
                  <c:v>-2.0682543465452499</c:v>
                </c:pt>
                <c:pt idx="48">
                  <c:v>-0.355848803030829</c:v>
                </c:pt>
                <c:pt idx="49">
                  <c:v>0.34224630145273499</c:v>
                </c:pt>
                <c:pt idx="50">
                  <c:v>-0.41864207247455698</c:v>
                </c:pt>
                <c:pt idx="51">
                  <c:v>3.0297598442845701</c:v>
                </c:pt>
                <c:pt idx="52">
                  <c:v>-0.45982938344072299</c:v>
                </c:pt>
                <c:pt idx="53">
                  <c:v>-0.77784768937223803</c:v>
                </c:pt>
                <c:pt idx="54">
                  <c:v>0.53672874019278505</c:v>
                </c:pt>
              </c:numCache>
            </c:numRef>
          </c:yVal>
          <c:smooth val="0"/>
          <c:extLst>
            <c:ext xmlns:c16="http://schemas.microsoft.com/office/drawing/2014/chart" uri="{C3380CC4-5D6E-409C-BE32-E72D297353CC}">
              <c16:uniqueId val="{00000000-C718-4936-81E7-0C78A2C17194}"/>
            </c:ext>
          </c:extLst>
        </c:ser>
        <c:dLbls>
          <c:showLegendKey val="0"/>
          <c:showVal val="0"/>
          <c:showCatName val="0"/>
          <c:showSerName val="0"/>
          <c:showPercent val="0"/>
          <c:showBubbleSize val="0"/>
        </c:dLbls>
        <c:axId val="383469440"/>
        <c:axId val="383475712"/>
      </c:scatterChart>
      <c:valAx>
        <c:axId val="383469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a:t>
                </a:r>
                <a:r>
                  <a:rPr lang="en-CA" baseline="0"/>
                  <a:t> ratio Basespace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5712"/>
        <c:crosses val="autoZero"/>
        <c:crossBetween val="midCat"/>
      </c:valAx>
      <c:valAx>
        <c:axId val="3834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 ratio Peakview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69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Log2 ratio comparison</a:t>
            </a:r>
          </a:p>
          <a:p>
            <a:pPr>
              <a:defRPr/>
            </a:pPr>
            <a:r>
              <a:rPr lang="en-CA"/>
              <a:t>Based on score Peakview &gt;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1"/>
            <c:dispEq val="0"/>
            <c:trendlineLbl>
              <c:layout>
                <c:manualLayout>
                  <c:x val="1.1277996500437445E-2"/>
                  <c:y val="-0.128150699912510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'Tools comparison'!$AK$2:$AK$451</c:f>
              <c:numCache>
                <c:formatCode>General</c:formatCode>
                <c:ptCount val="450"/>
                <c:pt idx="0">
                  <c:v>-0.35903140328713545</c:v>
                </c:pt>
                <c:pt idx="1">
                  <c:v>-0.10233314164520402</c:v>
                </c:pt>
                <c:pt idx="2">
                  <c:v>-0.15348367385772788</c:v>
                </c:pt>
                <c:pt idx="3">
                  <c:v>-7.8804757455934821E-2</c:v>
                </c:pt>
                <c:pt idx="4">
                  <c:v>-0.51575438471394452</c:v>
                </c:pt>
                <c:pt idx="5">
                  <c:v>-6.6503890737007118E-2</c:v>
                </c:pt>
                <c:pt idx="6">
                  <c:v>0.15354575499339523</c:v>
                </c:pt>
                <c:pt idx="7">
                  <c:v>0.23464265457547942</c:v>
                </c:pt>
                <c:pt idx="8">
                  <c:v>-4.3648954656468085E-2</c:v>
                </c:pt>
                <c:pt idx="9">
                  <c:v>0.12672523461101143</c:v>
                </c:pt>
                <c:pt idx="10">
                  <c:v>-0.16240543473219538</c:v>
                </c:pt>
                <c:pt idx="11">
                  <c:v>-0.14886295687192655</c:v>
                </c:pt>
                <c:pt idx="12">
                  <c:v>0.17525328468740509</c:v>
                </c:pt>
                <c:pt idx="13">
                  <c:v>-2.4272443008446477E-2</c:v>
                </c:pt>
                <c:pt idx="14">
                  <c:v>-9.24768640783354E-2</c:v>
                </c:pt>
                <c:pt idx="15">
                  <c:v>-1.6237623077052329E-2</c:v>
                </c:pt>
                <c:pt idx="16">
                  <c:v>2.1851807199361351E-2</c:v>
                </c:pt>
                <c:pt idx="17">
                  <c:v>8.3572828216895587E-2</c:v>
                </c:pt>
                <c:pt idx="18">
                  <c:v>-0.16395313989937174</c:v>
                </c:pt>
                <c:pt idx="19">
                  <c:v>-1.0849851337287031E-2</c:v>
                </c:pt>
                <c:pt idx="20">
                  <c:v>0.10913194825958872</c:v>
                </c:pt>
                <c:pt idx="21">
                  <c:v>7.3869564028059068E-2</c:v>
                </c:pt>
                <c:pt idx="22">
                  <c:v>9.1086858402997239E-2</c:v>
                </c:pt>
                <c:pt idx="23">
                  <c:v>-6.1858877593976014E-2</c:v>
                </c:pt>
                <c:pt idx="24">
                  <c:v>-1.0909871508897253</c:v>
                </c:pt>
                <c:pt idx="25">
                  <c:v>-0.13641479931717596</c:v>
                </c:pt>
                <c:pt idx="26">
                  <c:v>-0.15875899245045746</c:v>
                </c:pt>
                <c:pt idx="27">
                  <c:v>0.12001310468519934</c:v>
                </c:pt>
                <c:pt idx="28">
                  <c:v>-2.045376431212536E-2</c:v>
                </c:pt>
                <c:pt idx="29">
                  <c:v>0.10221051578298998</c:v>
                </c:pt>
                <c:pt idx="30">
                  <c:v>-0.10476444992391712</c:v>
                </c:pt>
                <c:pt idx="31">
                  <c:v>-0.11115800382705096</c:v>
                </c:pt>
                <c:pt idx="32">
                  <c:v>-6.2747404665077028E-2</c:v>
                </c:pt>
                <c:pt idx="33">
                  <c:v>-0.23135977803049787</c:v>
                </c:pt>
                <c:pt idx="34">
                  <c:v>-3.3447452252468091E-2</c:v>
                </c:pt>
                <c:pt idx="35">
                  <c:v>-0.57901342839612635</c:v>
                </c:pt>
                <c:pt idx="36">
                  <c:v>9.6126845837801456E-2</c:v>
                </c:pt>
                <c:pt idx="37">
                  <c:v>0.20816709686007309</c:v>
                </c:pt>
                <c:pt idx="38">
                  <c:v>-4.0112159417305747E-2</c:v>
                </c:pt>
                <c:pt idx="39">
                  <c:v>3.1310658535458287E-2</c:v>
                </c:pt>
                <c:pt idx="40">
                  <c:v>-0.17070436437984843</c:v>
                </c:pt>
                <c:pt idx="41">
                  <c:v>-0.11404974006340016</c:v>
                </c:pt>
                <c:pt idx="42">
                  <c:v>-0.27752643307743885</c:v>
                </c:pt>
                <c:pt idx="43">
                  <c:v>0.16660313614575512</c:v>
                </c:pt>
                <c:pt idx="44">
                  <c:v>-0.13942579536903857</c:v>
                </c:pt>
                <c:pt idx="45">
                  <c:v>0.54543967990396491</c:v>
                </c:pt>
                <c:pt idx="46">
                  <c:v>0.17445125450649154</c:v>
                </c:pt>
                <c:pt idx="47">
                  <c:v>7.5601347003269981E-2</c:v>
                </c:pt>
                <c:pt idx="48">
                  <c:v>9.3949725952180235E-2</c:v>
                </c:pt>
                <c:pt idx="49">
                  <c:v>0.41456024502714817</c:v>
                </c:pt>
                <c:pt idx="50">
                  <c:v>-0.19263801956126395</c:v>
                </c:pt>
                <c:pt idx="51">
                  <c:v>-7.3537480840829769E-2</c:v>
                </c:pt>
                <c:pt idx="52">
                  <c:v>-0.17732035018650658</c:v>
                </c:pt>
                <c:pt idx="53">
                  <c:v>0.14129228324381854</c:v>
                </c:pt>
                <c:pt idx="54">
                  <c:v>-0.14603786946531053</c:v>
                </c:pt>
                <c:pt idx="55">
                  <c:v>0.60706374949297548</c:v>
                </c:pt>
                <c:pt idx="56">
                  <c:v>0.13002639180239794</c:v>
                </c:pt>
                <c:pt idx="57">
                  <c:v>-0.13917197724588259</c:v>
                </c:pt>
                <c:pt idx="58">
                  <c:v>0.32187886168919211</c:v>
                </c:pt>
                <c:pt idx="59">
                  <c:v>5.4607845587086569E-2</c:v>
                </c:pt>
                <c:pt idx="60">
                  <c:v>-0.13788773866867668</c:v>
                </c:pt>
                <c:pt idx="61">
                  <c:v>-0.38332678797806868</c:v>
                </c:pt>
                <c:pt idx="62">
                  <c:v>-0.37009446617062808</c:v>
                </c:pt>
                <c:pt idx="63">
                  <c:v>-2.8391753455393024E-2</c:v>
                </c:pt>
                <c:pt idx="64">
                  <c:v>0.18381032342079923</c:v>
                </c:pt>
                <c:pt idx="65">
                  <c:v>0.75222757217549829</c:v>
                </c:pt>
                <c:pt idx="66">
                  <c:v>-0.12321501397309088</c:v>
                </c:pt>
                <c:pt idx="67">
                  <c:v>0.45407867798375651</c:v>
                </c:pt>
                <c:pt idx="68">
                  <c:v>-6.4923953054067951E-2</c:v>
                </c:pt>
                <c:pt idx="69">
                  <c:v>-0.31485979804874847</c:v>
                </c:pt>
                <c:pt idx="70">
                  <c:v>-0.20470133452280742</c:v>
                </c:pt>
                <c:pt idx="71">
                  <c:v>-2.9429508078816741E-2</c:v>
                </c:pt>
                <c:pt idx="72">
                  <c:v>-1.394276424104065</c:v>
                </c:pt>
                <c:pt idx="73">
                  <c:v>-0.27871953853013215</c:v>
                </c:pt>
                <c:pt idx="74">
                  <c:v>0.15862088868520238</c:v>
                </c:pt>
                <c:pt idx="75">
                  <c:v>-0.14074491684565138</c:v>
                </c:pt>
                <c:pt idx="76">
                  <c:v>-0.17427015068917637</c:v>
                </c:pt>
                <c:pt idx="77">
                  <c:v>-7.0774370323354152E-2</c:v>
                </c:pt>
                <c:pt idx="78">
                  <c:v>1.7043236222222841E-2</c:v>
                </c:pt>
                <c:pt idx="79">
                  <c:v>-0.17650449688601105</c:v>
                </c:pt>
                <c:pt idx="80">
                  <c:v>6.4320051212490889E-2</c:v>
                </c:pt>
                <c:pt idx="81">
                  <c:v>-0.17648296359122742</c:v>
                </c:pt>
                <c:pt idx="82">
                  <c:v>-0.10599809181192658</c:v>
                </c:pt>
                <c:pt idx="83">
                  <c:v>2.1291582972950095E-2</c:v>
                </c:pt>
                <c:pt idx="84">
                  <c:v>-0.23290282520554145</c:v>
                </c:pt>
                <c:pt idx="85">
                  <c:v>0.12610155349690391</c:v>
                </c:pt>
                <c:pt idx="86">
                  <c:v>-0.10575378773123784</c:v>
                </c:pt>
                <c:pt idx="87">
                  <c:v>-0.11139944744339021</c:v>
                </c:pt>
                <c:pt idx="88">
                  <c:v>-3.6399677553763865E-3</c:v>
                </c:pt>
                <c:pt idx="89">
                  <c:v>-0.11874680218413171</c:v>
                </c:pt>
                <c:pt idx="90">
                  <c:v>9.5974314977254876E-3</c:v>
                </c:pt>
                <c:pt idx="91">
                  <c:v>-7.6754328587410034E-2</c:v>
                </c:pt>
                <c:pt idx="92">
                  <c:v>-0.15720747607712829</c:v>
                </c:pt>
                <c:pt idx="93">
                  <c:v>-0.22951510258590632</c:v>
                </c:pt>
                <c:pt idx="94">
                  <c:v>0.52159089163595396</c:v>
                </c:pt>
                <c:pt idx="95">
                  <c:v>0.13874765382313578</c:v>
                </c:pt>
                <c:pt idx="96">
                  <c:v>-0.17088604513835715</c:v>
                </c:pt>
                <c:pt idx="97">
                  <c:v>-0.14683080687848288</c:v>
                </c:pt>
                <c:pt idx="98">
                  <c:v>0.16225245378907555</c:v>
                </c:pt>
                <c:pt idx="99">
                  <c:v>-6.4250435789342808E-2</c:v>
                </c:pt>
                <c:pt idx="100">
                  <c:v>-0.33938410847401301</c:v>
                </c:pt>
                <c:pt idx="101">
                  <c:v>8.498055638360083E-2</c:v>
                </c:pt>
                <c:pt idx="102">
                  <c:v>-6.1501513564737716E-2</c:v>
                </c:pt>
                <c:pt idx="103">
                  <c:v>-0.21971448524505396</c:v>
                </c:pt>
                <c:pt idx="104">
                  <c:v>-7.9682812729841304E-2</c:v>
                </c:pt>
                <c:pt idx="105">
                  <c:v>0.29512761074611898</c:v>
                </c:pt>
                <c:pt idx="106">
                  <c:v>0.17680542005567917</c:v>
                </c:pt>
                <c:pt idx="107">
                  <c:v>-0.22292583520707412</c:v>
                </c:pt>
                <c:pt idx="108">
                  <c:v>-0.10528921171865409</c:v>
                </c:pt>
                <c:pt idx="109">
                  <c:v>0.21827661263993534</c:v>
                </c:pt>
                <c:pt idx="110">
                  <c:v>-0.29963531872237598</c:v>
                </c:pt>
                <c:pt idx="111">
                  <c:v>0.33854806748674571</c:v>
                </c:pt>
                <c:pt idx="112">
                  <c:v>8.0480441385689078E-2</c:v>
                </c:pt>
                <c:pt idx="113">
                  <c:v>-0.2212246179356111</c:v>
                </c:pt>
                <c:pt idx="114">
                  <c:v>0.21561220833915468</c:v>
                </c:pt>
                <c:pt idx="115">
                  <c:v>-0.27219747137468542</c:v>
                </c:pt>
                <c:pt idx="116">
                  <c:v>-6.3822064557621697E-2</c:v>
                </c:pt>
                <c:pt idx="117">
                  <c:v>0.20964649994658641</c:v>
                </c:pt>
                <c:pt idx="118">
                  <c:v>-9.3215083306069826E-2</c:v>
                </c:pt>
                <c:pt idx="119">
                  <c:v>-9.3274167210277578E-2</c:v>
                </c:pt>
                <c:pt idx="120">
                  <c:v>0.11137113381834077</c:v>
                </c:pt>
                <c:pt idx="121">
                  <c:v>-0.12678189308581869</c:v>
                </c:pt>
                <c:pt idx="122">
                  <c:v>4.3483308788231284E-2</c:v>
                </c:pt>
                <c:pt idx="123">
                  <c:v>-0.21716339764514261</c:v>
                </c:pt>
                <c:pt idx="124">
                  <c:v>-8.4080970275725309E-3</c:v>
                </c:pt>
                <c:pt idx="125">
                  <c:v>-0.15038499525386323</c:v>
                </c:pt>
                <c:pt idx="126">
                  <c:v>1.8395402124883536E-2</c:v>
                </c:pt>
                <c:pt idx="127">
                  <c:v>0.46251461276811279</c:v>
                </c:pt>
                <c:pt idx="128">
                  <c:v>5.077152091163821E-2</c:v>
                </c:pt>
                <c:pt idx="129">
                  <c:v>-2.2043198420635606</c:v>
                </c:pt>
                <c:pt idx="130">
                  <c:v>-9.5493219466767212E-2</c:v>
                </c:pt>
                <c:pt idx="131">
                  <c:v>-0.37172713950786934</c:v>
                </c:pt>
                <c:pt idx="132">
                  <c:v>0.3078502393044269</c:v>
                </c:pt>
                <c:pt idx="133">
                  <c:v>-0.22193015408136604</c:v>
                </c:pt>
                <c:pt idx="134">
                  <c:v>-0.21366609903137654</c:v>
                </c:pt>
                <c:pt idx="135">
                  <c:v>-0.26497611291774464</c:v>
                </c:pt>
                <c:pt idx="136">
                  <c:v>-0.19908430554774659</c:v>
                </c:pt>
                <c:pt idx="137">
                  <c:v>-3.5895778674208394E-2</c:v>
                </c:pt>
                <c:pt idx="138">
                  <c:v>0.25131014050365308</c:v>
                </c:pt>
                <c:pt idx="139">
                  <c:v>-0.37076391877291848</c:v>
                </c:pt>
                <c:pt idx="140">
                  <c:v>-0.12099175090916636</c:v>
                </c:pt>
                <c:pt idx="141">
                  <c:v>7.4923211487992428E-2</c:v>
                </c:pt>
                <c:pt idx="142">
                  <c:v>0.2091139351118344</c:v>
                </c:pt>
                <c:pt idx="143">
                  <c:v>2.2825300104874095E-2</c:v>
                </c:pt>
                <c:pt idx="144">
                  <c:v>-9.5463170185937085E-2</c:v>
                </c:pt>
                <c:pt idx="145">
                  <c:v>-0.14719530176395557</c:v>
                </c:pt>
                <c:pt idx="146">
                  <c:v>-0.19884127138569335</c:v>
                </c:pt>
                <c:pt idx="147">
                  <c:v>-0.22427261621658165</c:v>
                </c:pt>
                <c:pt idx="148">
                  <c:v>-0.17497075991314059</c:v>
                </c:pt>
                <c:pt idx="149">
                  <c:v>-5.4751106953488518E-2</c:v>
                </c:pt>
                <c:pt idx="150">
                  <c:v>-0.23664511255037576</c:v>
                </c:pt>
                <c:pt idx="151">
                  <c:v>-7.6976673673162803E-5</c:v>
                </c:pt>
                <c:pt idx="152">
                  <c:v>0.32170412885854244</c:v>
                </c:pt>
                <c:pt idx="153">
                  <c:v>-0.11682704721324567</c:v>
                </c:pt>
                <c:pt idx="154">
                  <c:v>1.4671686066846075E-2</c:v>
                </c:pt>
                <c:pt idx="155">
                  <c:v>-9.6053096604788765E-2</c:v>
                </c:pt>
                <c:pt idx="156">
                  <c:v>1.1873381548693189E-2</c:v>
                </c:pt>
                <c:pt idx="157">
                  <c:v>-0.12279839436597922</c:v>
                </c:pt>
                <c:pt idx="158">
                  <c:v>-7.8366337452240253E-2</c:v>
                </c:pt>
                <c:pt idx="159">
                  <c:v>2.6025772091886792E-2</c:v>
                </c:pt>
                <c:pt idx="160">
                  <c:v>-0.26802468596858198</c:v>
                </c:pt>
                <c:pt idx="161">
                  <c:v>-7.833878660457641E-2</c:v>
                </c:pt>
                <c:pt idx="162">
                  <c:v>-0.14106217626225556</c:v>
                </c:pt>
                <c:pt idx="163">
                  <c:v>-1.349361596032485E-2</c:v>
                </c:pt>
                <c:pt idx="164">
                  <c:v>5.4539082600864319E-2</c:v>
                </c:pt>
                <c:pt idx="165">
                  <c:v>-1.0324841988116895E-2</c:v>
                </c:pt>
                <c:pt idx="166">
                  <c:v>-0.18953984110442681</c:v>
                </c:pt>
                <c:pt idx="167">
                  <c:v>-0.12376587553872469</c:v>
                </c:pt>
                <c:pt idx="168">
                  <c:v>0.23570661308154595</c:v>
                </c:pt>
                <c:pt idx="169">
                  <c:v>3.6531886281854151E-2</c:v>
                </c:pt>
                <c:pt idx="170">
                  <c:v>-0.24361712692973295</c:v>
                </c:pt>
                <c:pt idx="171">
                  <c:v>-0.17350808289658079</c:v>
                </c:pt>
                <c:pt idx="172">
                  <c:v>1.0904927795256412</c:v>
                </c:pt>
                <c:pt idx="173">
                  <c:v>-0.4125012837853384</c:v>
                </c:pt>
                <c:pt idx="174">
                  <c:v>0.10459633299034232</c:v>
                </c:pt>
                <c:pt idx="175">
                  <c:v>-0.46326727953665592</c:v>
                </c:pt>
                <c:pt idx="176">
                  <c:v>-7.2612791416408445E-2</c:v>
                </c:pt>
                <c:pt idx="177">
                  <c:v>0.18887520090293022</c:v>
                </c:pt>
                <c:pt idx="178">
                  <c:v>-0.11009358997524739</c:v>
                </c:pt>
                <c:pt idx="179">
                  <c:v>0.25970255466712944</c:v>
                </c:pt>
                <c:pt idx="180">
                  <c:v>0.3939886036837299</c:v>
                </c:pt>
                <c:pt idx="181">
                  <c:v>-2.9097655743628516E-2</c:v>
                </c:pt>
                <c:pt idx="182">
                  <c:v>0.14113957780481315</c:v>
                </c:pt>
                <c:pt idx="183">
                  <c:v>1.2603167944133277E-2</c:v>
                </c:pt>
                <c:pt idx="184">
                  <c:v>-0.14850810525638861</c:v>
                </c:pt>
                <c:pt idx="185">
                  <c:v>0.172071873079227</c:v>
                </c:pt>
                <c:pt idx="186">
                  <c:v>-9.4829753856389989E-2</c:v>
                </c:pt>
                <c:pt idx="187">
                  <c:v>-4.4381481046488189E-2</c:v>
                </c:pt>
                <c:pt idx="188">
                  <c:v>6.2948419673084358E-2</c:v>
                </c:pt>
                <c:pt idx="189">
                  <c:v>-0.12724568859884544</c:v>
                </c:pt>
                <c:pt idx="190">
                  <c:v>-0.41430103430352178</c:v>
                </c:pt>
                <c:pt idx="191">
                  <c:v>-0.18629444585837623</c:v>
                </c:pt>
                <c:pt idx="192">
                  <c:v>0.19718563612913972</c:v>
                </c:pt>
                <c:pt idx="193">
                  <c:v>-0.1142597531220059</c:v>
                </c:pt>
                <c:pt idx="194">
                  <c:v>1.2994965010001346E-2</c:v>
                </c:pt>
                <c:pt idx="195">
                  <c:v>0.19599278820981281</c:v>
                </c:pt>
                <c:pt idx="196">
                  <c:v>-4.8907208907694233E-2</c:v>
                </c:pt>
                <c:pt idx="197">
                  <c:v>-8.2559538139637859E-2</c:v>
                </c:pt>
                <c:pt idx="198">
                  <c:v>4.3150920154546329E-2</c:v>
                </c:pt>
                <c:pt idx="199">
                  <c:v>-4.6876708688865426E-2</c:v>
                </c:pt>
                <c:pt idx="200">
                  <c:v>0.16561715132458157</c:v>
                </c:pt>
                <c:pt idx="201">
                  <c:v>0.37277161549412879</c:v>
                </c:pt>
                <c:pt idx="202">
                  <c:v>0.37190999006661823</c:v>
                </c:pt>
                <c:pt idx="203">
                  <c:v>-0.13927738749220975</c:v>
                </c:pt>
                <c:pt idx="204">
                  <c:v>0.41224680290316629</c:v>
                </c:pt>
                <c:pt idx="205">
                  <c:v>-0.20085125269721724</c:v>
                </c:pt>
                <c:pt idx="206">
                  <c:v>-0.20956662841784138</c:v>
                </c:pt>
                <c:pt idx="207">
                  <c:v>0.13405705498301998</c:v>
                </c:pt>
                <c:pt idx="208">
                  <c:v>-0.11915618185207438</c:v>
                </c:pt>
                <c:pt idx="209">
                  <c:v>-9.3425204332495765E-2</c:v>
                </c:pt>
                <c:pt idx="210">
                  <c:v>-0.41565734158147538</c:v>
                </c:pt>
                <c:pt idx="211">
                  <c:v>-0.11356017744929096</c:v>
                </c:pt>
                <c:pt idx="212">
                  <c:v>0.10007775693951575</c:v>
                </c:pt>
                <c:pt idx="213">
                  <c:v>-0.1900383464840224</c:v>
                </c:pt>
                <c:pt idx="214">
                  <c:v>-0.21627066249371629</c:v>
                </c:pt>
                <c:pt idx="215">
                  <c:v>8.1975661377979361E-2</c:v>
                </c:pt>
                <c:pt idx="216">
                  <c:v>-0.12636296415619383</c:v>
                </c:pt>
                <c:pt idx="217">
                  <c:v>-0.23897615096168354</c:v>
                </c:pt>
                <c:pt idx="218">
                  <c:v>9.088401733829643E-2</c:v>
                </c:pt>
                <c:pt idx="219">
                  <c:v>-6.2232040673405972E-2</c:v>
                </c:pt>
                <c:pt idx="220">
                  <c:v>-0.12497782729579048</c:v>
                </c:pt>
                <c:pt idx="221">
                  <c:v>-7.5200133997734855E-2</c:v>
                </c:pt>
                <c:pt idx="222">
                  <c:v>0.19559914871508133</c:v>
                </c:pt>
                <c:pt idx="223">
                  <c:v>0.26270119110898732</c:v>
                </c:pt>
                <c:pt idx="224">
                  <c:v>-0.38143768049076954</c:v>
                </c:pt>
                <c:pt idx="225">
                  <c:v>-0.31947997577201348</c:v>
                </c:pt>
                <c:pt idx="226">
                  <c:v>-5.2001336287375466E-2</c:v>
                </c:pt>
                <c:pt idx="227">
                  <c:v>-1.6057634184421462E-3</c:v>
                </c:pt>
                <c:pt idx="228">
                  <c:v>-0.11971371089747949</c:v>
                </c:pt>
                <c:pt idx="229">
                  <c:v>-0.88339472724459178</c:v>
                </c:pt>
                <c:pt idx="230">
                  <c:v>0.19592780286019124</c:v>
                </c:pt>
                <c:pt idx="231">
                  <c:v>-6.3535031580404064E-2</c:v>
                </c:pt>
                <c:pt idx="232">
                  <c:v>-9.9805840310259283E-2</c:v>
                </c:pt>
                <c:pt idx="233">
                  <c:v>-5.4359721890302325E-2</c:v>
                </c:pt>
                <c:pt idx="234">
                  <c:v>0.32131802789865116</c:v>
                </c:pt>
                <c:pt idx="235">
                  <c:v>2.174977655205872E-2</c:v>
                </c:pt>
                <c:pt idx="236">
                  <c:v>-0.12587111734123438</c:v>
                </c:pt>
                <c:pt idx="237">
                  <c:v>-0.12259953938146848</c:v>
                </c:pt>
                <c:pt idx="238">
                  <c:v>-0.27580506436512503</c:v>
                </c:pt>
                <c:pt idx="239">
                  <c:v>-0.20437348051727011</c:v>
                </c:pt>
                <c:pt idx="240">
                  <c:v>-0.14156020727073906</c:v>
                </c:pt>
                <c:pt idx="241">
                  <c:v>-3.7765174465422297E-2</c:v>
                </c:pt>
                <c:pt idx="242">
                  <c:v>0.93368108985313925</c:v>
                </c:pt>
                <c:pt idx="243">
                  <c:v>4.5694401373726361</c:v>
                </c:pt>
                <c:pt idx="244">
                  <c:v>-3.0169082557554995E-2</c:v>
                </c:pt>
                <c:pt idx="245">
                  <c:v>-0.46524418668872047</c:v>
                </c:pt>
                <c:pt idx="246">
                  <c:v>-0.15571693376593929</c:v>
                </c:pt>
                <c:pt idx="247">
                  <c:v>-0.28255528344654401</c:v>
                </c:pt>
                <c:pt idx="248">
                  <c:v>5.69812360326181E-2</c:v>
                </c:pt>
                <c:pt idx="249">
                  <c:v>-0.20807392876230305</c:v>
                </c:pt>
                <c:pt idx="250">
                  <c:v>-4.1329730766496826E-2</c:v>
                </c:pt>
                <c:pt idx="251">
                  <c:v>-0.19069539903022326</c:v>
                </c:pt>
                <c:pt idx="252">
                  <c:v>-0.42978167791943095</c:v>
                </c:pt>
                <c:pt idx="253">
                  <c:v>-0.30232784281581271</c:v>
                </c:pt>
                <c:pt idx="254">
                  <c:v>0.24715826298246943</c:v>
                </c:pt>
                <c:pt idx="255">
                  <c:v>-4.1033582787425707E-2</c:v>
                </c:pt>
                <c:pt idx="256">
                  <c:v>-0.11368371479031414</c:v>
                </c:pt>
                <c:pt idx="257">
                  <c:v>-0.20215893090932599</c:v>
                </c:pt>
                <c:pt idx="258">
                  <c:v>1.5732067666365812E-2</c:v>
                </c:pt>
                <c:pt idx="259">
                  <c:v>-0.22125151001038001</c:v>
                </c:pt>
                <c:pt idx="260">
                  <c:v>0.12769622205736872</c:v>
                </c:pt>
                <c:pt idx="261">
                  <c:v>-0.26594637917266611</c:v>
                </c:pt>
                <c:pt idx="262">
                  <c:v>-0.11528020917424461</c:v>
                </c:pt>
                <c:pt idx="263">
                  <c:v>-0.24799358301532565</c:v>
                </c:pt>
                <c:pt idx="264">
                  <c:v>-0.22950269149323574</c:v>
                </c:pt>
                <c:pt idx="265">
                  <c:v>7.5206683092259322E-2</c:v>
                </c:pt>
                <c:pt idx="266">
                  <c:v>0.17845850643099226</c:v>
                </c:pt>
                <c:pt idx="267">
                  <c:v>0.18212383327365661</c:v>
                </c:pt>
                <c:pt idx="268">
                  <c:v>-0.10346594114527542</c:v>
                </c:pt>
                <c:pt idx="269">
                  <c:v>2.1252614568348652E-2</c:v>
                </c:pt>
                <c:pt idx="270">
                  <c:v>-5.6547347393054177E-2</c:v>
                </c:pt>
                <c:pt idx="271">
                  <c:v>-8.2272568075761263E-2</c:v>
                </c:pt>
                <c:pt idx="272">
                  <c:v>7.9132233769883473E-2</c:v>
                </c:pt>
                <c:pt idx="273">
                  <c:v>0.35008347235085641</c:v>
                </c:pt>
                <c:pt idx="274">
                  <c:v>0.13939244035753684</c:v>
                </c:pt>
                <c:pt idx="275">
                  <c:v>0.67436704300185568</c:v>
                </c:pt>
                <c:pt idx="276">
                  <c:v>-0.35035544595568191</c:v>
                </c:pt>
                <c:pt idx="277">
                  <c:v>4.2214064045636823E-2</c:v>
                </c:pt>
                <c:pt idx="278">
                  <c:v>0.13615499554739652</c:v>
                </c:pt>
                <c:pt idx="279">
                  <c:v>-0.21586809684363059</c:v>
                </c:pt>
                <c:pt idx="280">
                  <c:v>-0.19363602901475588</c:v>
                </c:pt>
                <c:pt idx="281">
                  <c:v>2.4946141051281776E-2</c:v>
                </c:pt>
                <c:pt idx="282">
                  <c:v>0.17618762328767831</c:v>
                </c:pt>
                <c:pt idx="283">
                  <c:v>0.14538952936781877</c:v>
                </c:pt>
                <c:pt idx="284">
                  <c:v>-0.55640910226078077</c:v>
                </c:pt>
                <c:pt idx="285">
                  <c:v>-0.1475457964964734</c:v>
                </c:pt>
                <c:pt idx="286">
                  <c:v>-8.7931148879772297E-2</c:v>
                </c:pt>
                <c:pt idx="287">
                  <c:v>-0.10027842158722562</c:v>
                </c:pt>
                <c:pt idx="288">
                  <c:v>-0.11306691615275519</c:v>
                </c:pt>
                <c:pt idx="289">
                  <c:v>9.8626191383833994E-2</c:v>
                </c:pt>
                <c:pt idx="290">
                  <c:v>-6.960204959332493E-3</c:v>
                </c:pt>
                <c:pt idx="291">
                  <c:v>0.37179371696995134</c:v>
                </c:pt>
                <c:pt idx="292">
                  <c:v>0.10631994682596368</c:v>
                </c:pt>
                <c:pt idx="293">
                  <c:v>0.15953782363954899</c:v>
                </c:pt>
                <c:pt idx="294">
                  <c:v>0.31413613290068693</c:v>
                </c:pt>
                <c:pt idx="295">
                  <c:v>-0.10571990414385632</c:v>
                </c:pt>
                <c:pt idx="296">
                  <c:v>6.6557067552274821E-2</c:v>
                </c:pt>
                <c:pt idx="297">
                  <c:v>-8.394406355614939E-2</c:v>
                </c:pt>
                <c:pt idx="298">
                  <c:v>0.29527109968794207</c:v>
                </c:pt>
                <c:pt idx="299">
                  <c:v>0.22683116893087851</c:v>
                </c:pt>
                <c:pt idx="300">
                  <c:v>-4.9912704344620737E-2</c:v>
                </c:pt>
                <c:pt idx="301">
                  <c:v>-0.37660573507732387</c:v>
                </c:pt>
                <c:pt idx="302">
                  <c:v>-0.70012944343785821</c:v>
                </c:pt>
                <c:pt idx="303">
                  <c:v>9.070729013089962E-2</c:v>
                </c:pt>
                <c:pt idx="304">
                  <c:v>-0.17073456166291726</c:v>
                </c:pt>
                <c:pt idx="305">
                  <c:v>-9.3746568676759415E-2</c:v>
                </c:pt>
                <c:pt idx="306">
                  <c:v>0.44664138400652975</c:v>
                </c:pt>
                <c:pt idx="307">
                  <c:v>0.28947542055097497</c:v>
                </c:pt>
                <c:pt idx="308">
                  <c:v>0.54095667347131193</c:v>
                </c:pt>
                <c:pt idx="309">
                  <c:v>7.7837278556980111E-2</c:v>
                </c:pt>
                <c:pt idx="310">
                  <c:v>5.761368972034088E-2</c:v>
                </c:pt>
                <c:pt idx="311">
                  <c:v>1.7194740386232029E-2</c:v>
                </c:pt>
                <c:pt idx="312">
                  <c:v>-0.1891860818789998</c:v>
                </c:pt>
                <c:pt idx="313">
                  <c:v>-0.25681079159592296</c:v>
                </c:pt>
                <c:pt idx="314">
                  <c:v>0.24068313375025929</c:v>
                </c:pt>
                <c:pt idx="315">
                  <c:v>0.16172346259943629</c:v>
                </c:pt>
                <c:pt idx="316">
                  <c:v>-0.3694598127245875</c:v>
                </c:pt>
                <c:pt idx="317">
                  <c:v>-0.39155832217933589</c:v>
                </c:pt>
                <c:pt idx="318">
                  <c:v>-1.3642757006244434E-2</c:v>
                </c:pt>
                <c:pt idx="319">
                  <c:v>1.9666433518410148E-3</c:v>
                </c:pt>
                <c:pt idx="320">
                  <c:v>1.8835474179165319E-2</c:v>
                </c:pt>
                <c:pt idx="321">
                  <c:v>-6.8409517414196236E-2</c:v>
                </c:pt>
                <c:pt idx="322">
                  <c:v>-7.3557061656310721E-2</c:v>
                </c:pt>
                <c:pt idx="323">
                  <c:v>-0.11307262315657811</c:v>
                </c:pt>
                <c:pt idx="324">
                  <c:v>-0.618914569568493</c:v>
                </c:pt>
                <c:pt idx="325">
                  <c:v>-0.17547684107397699</c:v>
                </c:pt>
                <c:pt idx="326">
                  <c:v>0.42782677752972353</c:v>
                </c:pt>
                <c:pt idx="327">
                  <c:v>-0.33002967455485549</c:v>
                </c:pt>
                <c:pt idx="328">
                  <c:v>-0.14047883898239449</c:v>
                </c:pt>
                <c:pt idx="329">
                  <c:v>-0.18298678378176039</c:v>
                </c:pt>
                <c:pt idx="330">
                  <c:v>4.3201098410734981E-3</c:v>
                </c:pt>
                <c:pt idx="331">
                  <c:v>0.30840726360338577</c:v>
                </c:pt>
                <c:pt idx="332">
                  <c:v>0.34946366822214586</c:v>
                </c:pt>
                <c:pt idx="333">
                  <c:v>0.23045243749022329</c:v>
                </c:pt>
                <c:pt idx="334">
                  <c:v>0.24870706132581072</c:v>
                </c:pt>
                <c:pt idx="335">
                  <c:v>0.22459292242820514</c:v>
                </c:pt>
                <c:pt idx="336">
                  <c:v>-0.37918455724445577</c:v>
                </c:pt>
                <c:pt idx="337">
                  <c:v>0.4931459626104292</c:v>
                </c:pt>
                <c:pt idx="338">
                  <c:v>3.9191789390695703E-2</c:v>
                </c:pt>
                <c:pt idx="339">
                  <c:v>-7.247012618585276E-2</c:v>
                </c:pt>
                <c:pt idx="340">
                  <c:v>0.36832436461555568</c:v>
                </c:pt>
                <c:pt idx="341">
                  <c:v>-0.29786003185578142</c:v>
                </c:pt>
                <c:pt idx="342">
                  <c:v>-9.891102574129193E-2</c:v>
                </c:pt>
                <c:pt idx="343">
                  <c:v>-0.40437628822880173</c:v>
                </c:pt>
                <c:pt idx="344">
                  <c:v>0.15435402905185888</c:v>
                </c:pt>
                <c:pt idx="345">
                  <c:v>-0.75642625899186522</c:v>
                </c:pt>
                <c:pt idx="346">
                  <c:v>-0.22126526343882955</c:v>
                </c:pt>
                <c:pt idx="347">
                  <c:v>-6.4170839211482783E-2</c:v>
                </c:pt>
                <c:pt idx="348">
                  <c:v>1.6200558983177297E-2</c:v>
                </c:pt>
                <c:pt idx="349">
                  <c:v>-2.2242446541909868E-3</c:v>
                </c:pt>
                <c:pt idx="350">
                  <c:v>-2.4450186112935108E-2</c:v>
                </c:pt>
                <c:pt idx="351">
                  <c:v>9.3907685310026245E-2</c:v>
                </c:pt>
                <c:pt idx="352">
                  <c:v>-0.45877314441068601</c:v>
                </c:pt>
                <c:pt idx="353">
                  <c:v>-8.8725766743177101E-2</c:v>
                </c:pt>
                <c:pt idx="354">
                  <c:v>8.7301080057731306E-3</c:v>
                </c:pt>
                <c:pt idx="355">
                  <c:v>-0.28111565351453716</c:v>
                </c:pt>
                <c:pt idx="356">
                  <c:v>2.2669060708676969E-2</c:v>
                </c:pt>
                <c:pt idx="357">
                  <c:v>0.13726709429418574</c:v>
                </c:pt>
                <c:pt idx="358">
                  <c:v>-1.9367665294023426E-3</c:v>
                </c:pt>
                <c:pt idx="359">
                  <c:v>-7.2719152899793416E-2</c:v>
                </c:pt>
                <c:pt idx="360">
                  <c:v>0.13130649312988776</c:v>
                </c:pt>
                <c:pt idx="361">
                  <c:v>-5.6544320538377928E-2</c:v>
                </c:pt>
                <c:pt idx="362">
                  <c:v>-0.11018040286527585</c:v>
                </c:pt>
                <c:pt idx="363">
                  <c:v>-8.4627194035519021E-2</c:v>
                </c:pt>
                <c:pt idx="364">
                  <c:v>-7.2440939216292993E-2</c:v>
                </c:pt>
                <c:pt idx="365">
                  <c:v>-0.55582285458807823</c:v>
                </c:pt>
                <c:pt idx="366">
                  <c:v>-0.18738576505821275</c:v>
                </c:pt>
                <c:pt idx="367">
                  <c:v>0.30546271711403838</c:v>
                </c:pt>
                <c:pt idx="368">
                  <c:v>0.25109445949608333</c:v>
                </c:pt>
                <c:pt idx="369">
                  <c:v>5.2644101868767834E-2</c:v>
                </c:pt>
                <c:pt idx="370">
                  <c:v>1.8365018081492315E-3</c:v>
                </c:pt>
                <c:pt idx="371">
                  <c:v>-1.1936299324770028E-2</c:v>
                </c:pt>
                <c:pt idx="372">
                  <c:v>-0.34417824275542336</c:v>
                </c:pt>
                <c:pt idx="373">
                  <c:v>0.19586509506929223</c:v>
                </c:pt>
                <c:pt idx="374">
                  <c:v>7.0266820020533194E-2</c:v>
                </c:pt>
                <c:pt idx="375">
                  <c:v>0.15216211946836497</c:v>
                </c:pt>
                <c:pt idx="376">
                  <c:v>-0.13715230590565572</c:v>
                </c:pt>
                <c:pt idx="377">
                  <c:v>-0.25783301303904282</c:v>
                </c:pt>
                <c:pt idx="378">
                  <c:v>-0.4902657841218464</c:v>
                </c:pt>
                <c:pt idx="379">
                  <c:v>-0.3888244789417335</c:v>
                </c:pt>
                <c:pt idx="380">
                  <c:v>-0.24197424412646698</c:v>
                </c:pt>
                <c:pt idx="381">
                  <c:v>1.1032069609799734E-2</c:v>
                </c:pt>
                <c:pt idx="382">
                  <c:v>5.5112466584060653E-2</c:v>
                </c:pt>
                <c:pt idx="383">
                  <c:v>-0.1596626313307335</c:v>
                </c:pt>
                <c:pt idx="384">
                  <c:v>7.182651457636427E-2</c:v>
                </c:pt>
                <c:pt idx="385">
                  <c:v>0.2017487657433622</c:v>
                </c:pt>
                <c:pt idx="386">
                  <c:v>-0.40633903495249812</c:v>
                </c:pt>
                <c:pt idx="387">
                  <c:v>-0.37890846083694762</c:v>
                </c:pt>
                <c:pt idx="388">
                  <c:v>-0.68663427229149199</c:v>
                </c:pt>
                <c:pt idx="389">
                  <c:v>9.5317339557423383E-3</c:v>
                </c:pt>
                <c:pt idx="390">
                  <c:v>-0.13504125515078269</c:v>
                </c:pt>
                <c:pt idx="391">
                  <c:v>-2.5516451903156316E-2</c:v>
                </c:pt>
                <c:pt idx="392">
                  <c:v>3.8169326073526211</c:v>
                </c:pt>
                <c:pt idx="393">
                  <c:v>-0.12037951851428623</c:v>
                </c:pt>
                <c:pt idx="394">
                  <c:v>0.40643337927559869</c:v>
                </c:pt>
                <c:pt idx="395">
                  <c:v>-0.12501869133588261</c:v>
                </c:pt>
                <c:pt idx="396">
                  <c:v>-5.135504115399963E-2</c:v>
                </c:pt>
                <c:pt idx="397">
                  <c:v>-9.0111496232926802E-2</c:v>
                </c:pt>
                <c:pt idx="398">
                  <c:v>0.29351120606198139</c:v>
                </c:pt>
                <c:pt idx="399">
                  <c:v>-1.3309846523179073E-2</c:v>
                </c:pt>
                <c:pt idx="400">
                  <c:v>-7.6413706033381948E-2</c:v>
                </c:pt>
                <c:pt idx="401">
                  <c:v>1.022160339056817</c:v>
                </c:pt>
                <c:pt idx="402">
                  <c:v>-0.11176907114730007</c:v>
                </c:pt>
                <c:pt idx="403">
                  <c:v>-5.3868970434473723E-2</c:v>
                </c:pt>
                <c:pt idx="404">
                  <c:v>0.2661680159378722</c:v>
                </c:pt>
                <c:pt idx="405">
                  <c:v>-1.7091725259581967</c:v>
                </c:pt>
                <c:pt idx="406">
                  <c:v>-0.11964253024647895</c:v>
                </c:pt>
                <c:pt idx="407">
                  <c:v>-1.3985303255641216E-2</c:v>
                </c:pt>
                <c:pt idx="408">
                  <c:v>-0.29695491849024097</c:v>
                </c:pt>
                <c:pt idx="409">
                  <c:v>0.52744017616867123</c:v>
                </c:pt>
                <c:pt idx="410">
                  <c:v>-0.21940823329880785</c:v>
                </c:pt>
                <c:pt idx="411">
                  <c:v>-0.27457975593183742</c:v>
                </c:pt>
                <c:pt idx="412">
                  <c:v>-0.38780302123312516</c:v>
                </c:pt>
                <c:pt idx="413">
                  <c:v>-2.6363059359414909E-2</c:v>
                </c:pt>
                <c:pt idx="414">
                  <c:v>-1.9034030625476692E-3</c:v>
                </c:pt>
                <c:pt idx="415">
                  <c:v>0.16629568218373164</c:v>
                </c:pt>
                <c:pt idx="416">
                  <c:v>-0.86982561624002275</c:v>
                </c:pt>
                <c:pt idx="417">
                  <c:v>-1.3141419591588039E-4</c:v>
                </c:pt>
                <c:pt idx="418">
                  <c:v>-2.6759872346462304E-2</c:v>
                </c:pt>
                <c:pt idx="419">
                  <c:v>-0.32718765110643749</c:v>
                </c:pt>
                <c:pt idx="420">
                  <c:v>-0.56837847048336387</c:v>
                </c:pt>
                <c:pt idx="421">
                  <c:v>-0.31648203828711635</c:v>
                </c:pt>
                <c:pt idx="422">
                  <c:v>0.10785909171347374</c:v>
                </c:pt>
                <c:pt idx="423">
                  <c:v>-2.6024178272125574E-2</c:v>
                </c:pt>
                <c:pt idx="424">
                  <c:v>0.14515535191630557</c:v>
                </c:pt>
                <c:pt idx="425">
                  <c:v>0.41741825037172459</c:v>
                </c:pt>
                <c:pt idx="426">
                  <c:v>-0.14504513314150042</c:v>
                </c:pt>
                <c:pt idx="427">
                  <c:v>-5.8048610155860728E-2</c:v>
                </c:pt>
                <c:pt idx="428">
                  <c:v>-4.0634728372548612E-2</c:v>
                </c:pt>
                <c:pt idx="429">
                  <c:v>-0.13184876295496345</c:v>
                </c:pt>
                <c:pt idx="430">
                  <c:v>9.8048309821567578E-2</c:v>
                </c:pt>
                <c:pt idx="431">
                  <c:v>-0.15565238728747968</c:v>
                </c:pt>
                <c:pt idx="432">
                  <c:v>-0.25595017251120394</c:v>
                </c:pt>
                <c:pt idx="433">
                  <c:v>-0.23081932842804101</c:v>
                </c:pt>
                <c:pt idx="434">
                  <c:v>8.6580927665234814E-2</c:v>
                </c:pt>
                <c:pt idx="435">
                  <c:v>-0.1061832074105805</c:v>
                </c:pt>
                <c:pt idx="436">
                  <c:v>-1.1804478276658367E-2</c:v>
                </c:pt>
                <c:pt idx="437">
                  <c:v>-5.0003324802910677E-2</c:v>
                </c:pt>
                <c:pt idx="438">
                  <c:v>1.7958435352301141E-2</c:v>
                </c:pt>
                <c:pt idx="439">
                  <c:v>4.2710317085358433E-2</c:v>
                </c:pt>
                <c:pt idx="440">
                  <c:v>0.18330620745060969</c:v>
                </c:pt>
                <c:pt idx="441">
                  <c:v>-0.1232613065954703</c:v>
                </c:pt>
                <c:pt idx="442">
                  <c:v>0.21752986247028933</c:v>
                </c:pt>
                <c:pt idx="443">
                  <c:v>-0.18066362519398355</c:v>
                </c:pt>
                <c:pt idx="444">
                  <c:v>-1.0353243686793913E-2</c:v>
                </c:pt>
                <c:pt idx="445">
                  <c:v>0.27770296514165232</c:v>
                </c:pt>
                <c:pt idx="446">
                  <c:v>-3.5453561142313406E-2</c:v>
                </c:pt>
                <c:pt idx="447">
                  <c:v>-0.10436491690904987</c:v>
                </c:pt>
                <c:pt idx="448">
                  <c:v>-0.73744692275755186</c:v>
                </c:pt>
                <c:pt idx="449">
                  <c:v>-0.24327855487370345</c:v>
                </c:pt>
              </c:numCache>
            </c:numRef>
          </c:xVal>
          <c:yVal>
            <c:numRef>
              <c:f>'Tools comparison'!$AL$2:$AL$451</c:f>
              <c:numCache>
                <c:formatCode>General</c:formatCode>
                <c:ptCount val="450"/>
                <c:pt idx="0">
                  <c:v>-0.27281167781216198</c:v>
                </c:pt>
                <c:pt idx="1">
                  <c:v>-0.17584786862101601</c:v>
                </c:pt>
                <c:pt idx="2">
                  <c:v>-0.36559035930522399</c:v>
                </c:pt>
                <c:pt idx="3">
                  <c:v>-0.288339584033864</c:v>
                </c:pt>
                <c:pt idx="4">
                  <c:v>-0.497169634499735</c:v>
                </c:pt>
                <c:pt idx="5">
                  <c:v>-0.33878133085428302</c:v>
                </c:pt>
                <c:pt idx="6">
                  <c:v>0.359056895564697</c:v>
                </c:pt>
                <c:pt idx="7">
                  <c:v>0.42855007242080301</c:v>
                </c:pt>
                <c:pt idx="8">
                  <c:v>-0.12332606437422</c:v>
                </c:pt>
                <c:pt idx="9">
                  <c:v>0.38785232375485301</c:v>
                </c:pt>
                <c:pt idx="10">
                  <c:v>-0.60108186355222903</c:v>
                </c:pt>
                <c:pt idx="11">
                  <c:v>-0.188192359636427</c:v>
                </c:pt>
                <c:pt idx="12">
                  <c:v>0.168464505096137</c:v>
                </c:pt>
                <c:pt idx="13">
                  <c:v>0.52721834071665896</c:v>
                </c:pt>
                <c:pt idx="14">
                  <c:v>6.5456238663936901</c:v>
                </c:pt>
                <c:pt idx="15">
                  <c:v>-0.20133239700340499</c:v>
                </c:pt>
                <c:pt idx="16">
                  <c:v>0.21710343332971799</c:v>
                </c:pt>
                <c:pt idx="17">
                  <c:v>0.322131446178689</c:v>
                </c:pt>
                <c:pt idx="18">
                  <c:v>-0.34073262728542603</c:v>
                </c:pt>
                <c:pt idx="19">
                  <c:v>-0.21591412887443001</c:v>
                </c:pt>
                <c:pt idx="20">
                  <c:v>0.51175525326009397</c:v>
                </c:pt>
                <c:pt idx="21">
                  <c:v>0.451550567434369</c:v>
                </c:pt>
                <c:pt idx="22">
                  <c:v>0.266024272382274</c:v>
                </c:pt>
                <c:pt idx="23">
                  <c:v>-0.24640857245970499</c:v>
                </c:pt>
                <c:pt idx="24">
                  <c:v>-0.89961081302380597</c:v>
                </c:pt>
                <c:pt idx="25">
                  <c:v>0.43072856173913898</c:v>
                </c:pt>
                <c:pt idx="26">
                  <c:v>0.14450299779536899</c:v>
                </c:pt>
                <c:pt idx="27">
                  <c:v>0.25962588604832598</c:v>
                </c:pt>
                <c:pt idx="28">
                  <c:v>0.42769331639175301</c:v>
                </c:pt>
                <c:pt idx="29">
                  <c:v>0.186137854823439</c:v>
                </c:pt>
                <c:pt idx="30">
                  <c:v>0.275569628105581</c:v>
                </c:pt>
                <c:pt idx="31">
                  <c:v>-0.22724424858849601</c:v>
                </c:pt>
                <c:pt idx="32">
                  <c:v>-0.38380535483179901</c:v>
                </c:pt>
                <c:pt idx="33">
                  <c:v>-0.24816948893835999</c:v>
                </c:pt>
                <c:pt idx="34">
                  <c:v>0.81894672281798198</c:v>
                </c:pt>
                <c:pt idx="35">
                  <c:v>-0.41739181331730202</c:v>
                </c:pt>
                <c:pt idx="36">
                  <c:v>-0.28699655913030397</c:v>
                </c:pt>
                <c:pt idx="37">
                  <c:v>0.54804767126931198</c:v>
                </c:pt>
                <c:pt idx="38">
                  <c:v>0.27860014445115999</c:v>
                </c:pt>
                <c:pt idx="39">
                  <c:v>0.30936226090287</c:v>
                </c:pt>
                <c:pt idx="40">
                  <c:v>0.29814729515312899</c:v>
                </c:pt>
                <c:pt idx="41">
                  <c:v>-0.24111557391246599</c:v>
                </c:pt>
                <c:pt idx="42">
                  <c:v>-0.34349555215435001</c:v>
                </c:pt>
                <c:pt idx="43">
                  <c:v>0.25172660034879102</c:v>
                </c:pt>
                <c:pt idx="44">
                  <c:v>0.87912896321534895</c:v>
                </c:pt>
                <c:pt idx="45">
                  <c:v>0.66546224082452499</c:v>
                </c:pt>
                <c:pt idx="46">
                  <c:v>0.294770571255495</c:v>
                </c:pt>
                <c:pt idx="47">
                  <c:v>-0.30339471422816</c:v>
                </c:pt>
                <c:pt idx="48">
                  <c:v>-1.4548052582017901</c:v>
                </c:pt>
                <c:pt idx="49">
                  <c:v>0.34431593214815598</c:v>
                </c:pt>
                <c:pt idx="50">
                  <c:v>-4.5841593495411503</c:v>
                </c:pt>
                <c:pt idx="51">
                  <c:v>-0.160468512139506</c:v>
                </c:pt>
                <c:pt idx="52">
                  <c:v>-0.30335382391508903</c:v>
                </c:pt>
                <c:pt idx="53">
                  <c:v>0.29182293919459801</c:v>
                </c:pt>
                <c:pt idx="54">
                  <c:v>-0.16905751688807</c:v>
                </c:pt>
                <c:pt idx="55">
                  <c:v>0.67571510111477595</c:v>
                </c:pt>
                <c:pt idx="56">
                  <c:v>0.269644597888127</c:v>
                </c:pt>
                <c:pt idx="57">
                  <c:v>-0.19869663987288999</c:v>
                </c:pt>
                <c:pt idx="58">
                  <c:v>-0.314622769014476</c:v>
                </c:pt>
                <c:pt idx="59">
                  <c:v>2.8295477750006301</c:v>
                </c:pt>
                <c:pt idx="60">
                  <c:v>-0.16955619172361799</c:v>
                </c:pt>
                <c:pt idx="61">
                  <c:v>-0.33347195299497101</c:v>
                </c:pt>
                <c:pt idx="62">
                  <c:v>-0.345773529458618</c:v>
                </c:pt>
                <c:pt idx="63">
                  <c:v>0.35873584899726002</c:v>
                </c:pt>
                <c:pt idx="64">
                  <c:v>0.42564002998553202</c:v>
                </c:pt>
                <c:pt idx="65">
                  <c:v>0.87575841879531802</c:v>
                </c:pt>
                <c:pt idx="66">
                  <c:v>2.86093433986143</c:v>
                </c:pt>
                <c:pt idx="67">
                  <c:v>0.79938200857449504</c:v>
                </c:pt>
                <c:pt idx="68">
                  <c:v>0.229557691536935</c:v>
                </c:pt>
                <c:pt idx="69">
                  <c:v>-0.46479550917190698</c:v>
                </c:pt>
                <c:pt idx="70">
                  <c:v>1.6831231254918</c:v>
                </c:pt>
                <c:pt idx="71">
                  <c:v>-0.31284173907910001</c:v>
                </c:pt>
                <c:pt idx="72">
                  <c:v>-1.03314512988178</c:v>
                </c:pt>
                <c:pt idx="73">
                  <c:v>-0.34183843988134399</c:v>
                </c:pt>
                <c:pt idx="74">
                  <c:v>0.29508757514503797</c:v>
                </c:pt>
                <c:pt idx="75">
                  <c:v>-0.31856911730468401</c:v>
                </c:pt>
                <c:pt idx="76">
                  <c:v>-0.67772848610266201</c:v>
                </c:pt>
                <c:pt idx="77">
                  <c:v>-0.678366422480422</c:v>
                </c:pt>
                <c:pt idx="78">
                  <c:v>-0.39033920262732702</c:v>
                </c:pt>
                <c:pt idx="79">
                  <c:v>-0.20017131686234499</c:v>
                </c:pt>
                <c:pt idx="80">
                  <c:v>-7.6467798260510797E-2</c:v>
                </c:pt>
                <c:pt idx="81">
                  <c:v>-0.231114490152871</c:v>
                </c:pt>
                <c:pt idx="82">
                  <c:v>0.88112943459991999</c:v>
                </c:pt>
                <c:pt idx="83">
                  <c:v>0.22329633186196601</c:v>
                </c:pt>
                <c:pt idx="84">
                  <c:v>-0.19214666296955599</c:v>
                </c:pt>
                <c:pt idx="85">
                  <c:v>0.479570989315241</c:v>
                </c:pt>
                <c:pt idx="86">
                  <c:v>0.32361211280255098</c:v>
                </c:pt>
                <c:pt idx="87">
                  <c:v>-0.260845929615452</c:v>
                </c:pt>
                <c:pt idx="88">
                  <c:v>0.32043525092541603</c:v>
                </c:pt>
                <c:pt idx="89">
                  <c:v>-0.15450143891708801</c:v>
                </c:pt>
                <c:pt idx="90">
                  <c:v>-0.13020326578041899</c:v>
                </c:pt>
                <c:pt idx="91">
                  <c:v>-0.90375402262525195</c:v>
                </c:pt>
                <c:pt idx="92">
                  <c:v>0.49242148670858299</c:v>
                </c:pt>
                <c:pt idx="93">
                  <c:v>-0.33542901463345398</c:v>
                </c:pt>
                <c:pt idx="94">
                  <c:v>0.45718954965094999</c:v>
                </c:pt>
                <c:pt idx="95">
                  <c:v>0.35139338995534503</c:v>
                </c:pt>
                <c:pt idx="96">
                  <c:v>-0.20373821023897601</c:v>
                </c:pt>
                <c:pt idx="97">
                  <c:v>-0.25067940089373097</c:v>
                </c:pt>
                <c:pt idx="98">
                  <c:v>0.24574125397409</c:v>
                </c:pt>
                <c:pt idx="99">
                  <c:v>0.45310149268371303</c:v>
                </c:pt>
                <c:pt idx="100">
                  <c:v>-0.39140228396961502</c:v>
                </c:pt>
                <c:pt idx="101">
                  <c:v>0.58657607998996997</c:v>
                </c:pt>
                <c:pt idx="102">
                  <c:v>-8.68087043342856E-2</c:v>
                </c:pt>
                <c:pt idx="103">
                  <c:v>0.64365177550224195</c:v>
                </c:pt>
                <c:pt idx="104">
                  <c:v>-0.24134110280558099</c:v>
                </c:pt>
                <c:pt idx="105">
                  <c:v>0.49959505129193499</c:v>
                </c:pt>
                <c:pt idx="106">
                  <c:v>0.29477401103925199</c:v>
                </c:pt>
                <c:pt idx="107">
                  <c:v>-0.17477080784038401</c:v>
                </c:pt>
                <c:pt idx="108">
                  <c:v>-0.29627474984692198</c:v>
                </c:pt>
                <c:pt idx="109">
                  <c:v>0.28137533729141301</c:v>
                </c:pt>
                <c:pt idx="110">
                  <c:v>-0.25282155081010299</c:v>
                </c:pt>
                <c:pt idx="111">
                  <c:v>0.461865142032862</c:v>
                </c:pt>
                <c:pt idx="112">
                  <c:v>3.0831193236847501</c:v>
                </c:pt>
                <c:pt idx="113">
                  <c:v>-0.27906294241566698</c:v>
                </c:pt>
                <c:pt idx="114">
                  <c:v>0.55731292454258996</c:v>
                </c:pt>
                <c:pt idx="115">
                  <c:v>-0.246880542589025</c:v>
                </c:pt>
                <c:pt idx="116">
                  <c:v>-0.21557199589198001</c:v>
                </c:pt>
                <c:pt idx="117">
                  <c:v>0.20743870784523</c:v>
                </c:pt>
                <c:pt idx="118">
                  <c:v>3.9769715573681599</c:v>
                </c:pt>
                <c:pt idx="119">
                  <c:v>-0.26684970929103502</c:v>
                </c:pt>
                <c:pt idx="120">
                  <c:v>0.34875814279837097</c:v>
                </c:pt>
                <c:pt idx="121">
                  <c:v>0.31392853836255602</c:v>
                </c:pt>
                <c:pt idx="122">
                  <c:v>-3.5700534258904701</c:v>
                </c:pt>
                <c:pt idx="123">
                  <c:v>-0.25981219505270198</c:v>
                </c:pt>
                <c:pt idx="124">
                  <c:v>4.5102512346341799</c:v>
                </c:pt>
                <c:pt idx="125">
                  <c:v>-0.337417519997736</c:v>
                </c:pt>
                <c:pt idx="126">
                  <c:v>-0.270939527253167</c:v>
                </c:pt>
                <c:pt idx="127">
                  <c:v>0.439042958982791</c:v>
                </c:pt>
                <c:pt idx="128">
                  <c:v>0.18443167416696199</c:v>
                </c:pt>
                <c:pt idx="129">
                  <c:v>-1.94646945632924</c:v>
                </c:pt>
                <c:pt idx="130">
                  <c:v>-0.15240071655375001</c:v>
                </c:pt>
                <c:pt idx="131">
                  <c:v>-0.26697629401960499</c:v>
                </c:pt>
                <c:pt idx="132">
                  <c:v>0.32736869812567598</c:v>
                </c:pt>
                <c:pt idx="133">
                  <c:v>-0.38847821754858802</c:v>
                </c:pt>
                <c:pt idx="134">
                  <c:v>-0.316723182328847</c:v>
                </c:pt>
                <c:pt idx="135">
                  <c:v>-0.33180433875245902</c:v>
                </c:pt>
                <c:pt idx="136">
                  <c:v>-0.333233248855695</c:v>
                </c:pt>
                <c:pt idx="137">
                  <c:v>-0.76420643966166502</c:v>
                </c:pt>
                <c:pt idx="138">
                  <c:v>-6.5716385153806796</c:v>
                </c:pt>
                <c:pt idx="139">
                  <c:v>0.90385149180983104</c:v>
                </c:pt>
                <c:pt idx="140">
                  <c:v>-0.269625205036508</c:v>
                </c:pt>
                <c:pt idx="141">
                  <c:v>1.2173490960759601</c:v>
                </c:pt>
                <c:pt idx="142">
                  <c:v>0.63529175798957604</c:v>
                </c:pt>
                <c:pt idx="143">
                  <c:v>0.46512859490967601</c:v>
                </c:pt>
                <c:pt idx="144">
                  <c:v>0.37127394009472697</c:v>
                </c:pt>
                <c:pt idx="145">
                  <c:v>-0.32379740326894102</c:v>
                </c:pt>
                <c:pt idx="146">
                  <c:v>-0.38693690019462901</c:v>
                </c:pt>
                <c:pt idx="147">
                  <c:v>0.51575997387857597</c:v>
                </c:pt>
                <c:pt idx="148">
                  <c:v>-0.26340143621951201</c:v>
                </c:pt>
                <c:pt idx="149">
                  <c:v>-0.20331185675194999</c:v>
                </c:pt>
                <c:pt idx="150">
                  <c:v>-0.34566464152035897</c:v>
                </c:pt>
                <c:pt idx="151">
                  <c:v>-1.2613784241005801</c:v>
                </c:pt>
                <c:pt idx="152">
                  <c:v>0.34430060029289</c:v>
                </c:pt>
                <c:pt idx="153">
                  <c:v>6.6438561897747297</c:v>
                </c:pt>
                <c:pt idx="154">
                  <c:v>0.36592037846417802</c:v>
                </c:pt>
                <c:pt idx="155">
                  <c:v>-0.27939749582298101</c:v>
                </c:pt>
                <c:pt idx="156">
                  <c:v>-0.89082240801350998</c:v>
                </c:pt>
                <c:pt idx="157">
                  <c:v>-2.8621839074230002</c:v>
                </c:pt>
                <c:pt idx="158">
                  <c:v>-0.25931474309385899</c:v>
                </c:pt>
                <c:pt idx="159">
                  <c:v>0.29147598778892903</c:v>
                </c:pt>
                <c:pt idx="160">
                  <c:v>-0.22524519393456</c:v>
                </c:pt>
                <c:pt idx="161">
                  <c:v>-0.31215516585907299</c:v>
                </c:pt>
                <c:pt idx="162">
                  <c:v>-0.19664792913825299</c:v>
                </c:pt>
                <c:pt idx="163">
                  <c:v>0.28233798213292599</c:v>
                </c:pt>
                <c:pt idx="164">
                  <c:v>0.28425656562525897</c:v>
                </c:pt>
                <c:pt idx="165">
                  <c:v>0.35320546570543898</c:v>
                </c:pt>
                <c:pt idx="166">
                  <c:v>-0.244412139470018</c:v>
                </c:pt>
                <c:pt idx="167">
                  <c:v>-4.0174628716969902</c:v>
                </c:pt>
                <c:pt idx="168">
                  <c:v>0.64770940617376205</c:v>
                </c:pt>
                <c:pt idx="169">
                  <c:v>-0.17797897031439</c:v>
                </c:pt>
                <c:pt idx="170">
                  <c:v>0.40551217594523498</c:v>
                </c:pt>
                <c:pt idx="171">
                  <c:v>-0.17582247377101301</c:v>
                </c:pt>
                <c:pt idx="172">
                  <c:v>1.1253018418760601</c:v>
                </c:pt>
                <c:pt idx="173">
                  <c:v>-0.34200723657584198</c:v>
                </c:pt>
                <c:pt idx="174">
                  <c:v>1.3305990711217801</c:v>
                </c:pt>
                <c:pt idx="175">
                  <c:v>-0.61244974918178596</c:v>
                </c:pt>
                <c:pt idx="176">
                  <c:v>2.0732501095341198</c:v>
                </c:pt>
                <c:pt idx="177">
                  <c:v>0.448852659051591</c:v>
                </c:pt>
                <c:pt idx="178">
                  <c:v>-0.16776605660303401</c:v>
                </c:pt>
                <c:pt idx="179">
                  <c:v>0.34429074573400398</c:v>
                </c:pt>
                <c:pt idx="180">
                  <c:v>0.41672070267199401</c:v>
                </c:pt>
                <c:pt idx="181">
                  <c:v>-0.30902662404558101</c:v>
                </c:pt>
                <c:pt idx="182">
                  <c:v>-1.74792695976896</c:v>
                </c:pt>
                <c:pt idx="183">
                  <c:v>-0.58516752541486905</c:v>
                </c:pt>
                <c:pt idx="184">
                  <c:v>-0.21984984425898199</c:v>
                </c:pt>
                <c:pt idx="185">
                  <c:v>0.250471116560403</c:v>
                </c:pt>
                <c:pt idx="186">
                  <c:v>-0.192089494994888</c:v>
                </c:pt>
                <c:pt idx="187">
                  <c:v>-2.5449758198722701</c:v>
                </c:pt>
                <c:pt idx="188">
                  <c:v>-0.94107218050026398</c:v>
                </c:pt>
                <c:pt idx="189">
                  <c:v>0.286079402433011</c:v>
                </c:pt>
                <c:pt idx="190">
                  <c:v>-0.15673951415336801</c:v>
                </c:pt>
                <c:pt idx="191">
                  <c:v>0.428339987360778</c:v>
                </c:pt>
                <c:pt idx="192">
                  <c:v>0.413755099294841</c:v>
                </c:pt>
                <c:pt idx="193">
                  <c:v>-2.3582258521832702</c:v>
                </c:pt>
                <c:pt idx="194">
                  <c:v>0.34458082280551899</c:v>
                </c:pt>
                <c:pt idx="195">
                  <c:v>0.29353907700124998</c:v>
                </c:pt>
                <c:pt idx="196">
                  <c:v>0.26602019036119201</c:v>
                </c:pt>
                <c:pt idx="197">
                  <c:v>-0.54705907609582705</c:v>
                </c:pt>
                <c:pt idx="198">
                  <c:v>-0.57693728968614799</c:v>
                </c:pt>
                <c:pt idx="199">
                  <c:v>-0.42124259027716698</c:v>
                </c:pt>
                <c:pt idx="200">
                  <c:v>0.41045815637111399</c:v>
                </c:pt>
                <c:pt idx="201">
                  <c:v>0.50167941048776798</c:v>
                </c:pt>
                <c:pt idx="202">
                  <c:v>0.67307213616761397</c:v>
                </c:pt>
                <c:pt idx="203">
                  <c:v>-0.339546914496967</c:v>
                </c:pt>
                <c:pt idx="204">
                  <c:v>0.478549887337819</c:v>
                </c:pt>
                <c:pt idx="205">
                  <c:v>-0.27023278076909901</c:v>
                </c:pt>
                <c:pt idx="206">
                  <c:v>-0.46831493666802199</c:v>
                </c:pt>
                <c:pt idx="207">
                  <c:v>0.50546641607187204</c:v>
                </c:pt>
                <c:pt idx="208">
                  <c:v>0.232108814968921</c:v>
                </c:pt>
                <c:pt idx="209">
                  <c:v>0.195148063035748</c:v>
                </c:pt>
                <c:pt idx="210">
                  <c:v>-0.57562231587543999</c:v>
                </c:pt>
                <c:pt idx="211">
                  <c:v>0.33591902570888199</c:v>
                </c:pt>
                <c:pt idx="212">
                  <c:v>1.9471432798703201</c:v>
                </c:pt>
                <c:pt idx="213">
                  <c:v>-0.175749942431563</c:v>
                </c:pt>
                <c:pt idx="214">
                  <c:v>-0.20303127132457899</c:v>
                </c:pt>
                <c:pt idx="215">
                  <c:v>0.39477553709846402</c:v>
                </c:pt>
                <c:pt idx="216">
                  <c:v>-0.35005886893523103</c:v>
                </c:pt>
                <c:pt idx="217">
                  <c:v>-0.50118847175032899</c:v>
                </c:pt>
                <c:pt idx="218">
                  <c:v>-0.46483776968936902</c:v>
                </c:pt>
                <c:pt idx="219">
                  <c:v>-0.20782190439567799</c:v>
                </c:pt>
                <c:pt idx="220">
                  <c:v>0.21286895638870801</c:v>
                </c:pt>
                <c:pt idx="221">
                  <c:v>0.39013681601613598</c:v>
                </c:pt>
                <c:pt idx="222">
                  <c:v>0.431052654002061</c:v>
                </c:pt>
                <c:pt idx="223">
                  <c:v>0.45972879701364699</c:v>
                </c:pt>
                <c:pt idx="224">
                  <c:v>-0.23485866493136601</c:v>
                </c:pt>
                <c:pt idx="225">
                  <c:v>-0.77502023940940801</c:v>
                </c:pt>
                <c:pt idx="226">
                  <c:v>0.90798654182507899</c:v>
                </c:pt>
                <c:pt idx="227">
                  <c:v>-0.28181919321698701</c:v>
                </c:pt>
                <c:pt idx="228">
                  <c:v>-0.27015550990522103</c:v>
                </c:pt>
                <c:pt idx="229">
                  <c:v>-0.77784768937223803</c:v>
                </c:pt>
                <c:pt idx="230">
                  <c:v>0.51972205930742899</c:v>
                </c:pt>
                <c:pt idx="231">
                  <c:v>0.369730304253168</c:v>
                </c:pt>
                <c:pt idx="232">
                  <c:v>-0.49447501399569399</c:v>
                </c:pt>
                <c:pt idx="233">
                  <c:v>-0.54218721589987096</c:v>
                </c:pt>
                <c:pt idx="234">
                  <c:v>0.430516740997755</c:v>
                </c:pt>
                <c:pt idx="235">
                  <c:v>-0.23446471740497599</c:v>
                </c:pt>
                <c:pt idx="236">
                  <c:v>-0.36656224155572897</c:v>
                </c:pt>
                <c:pt idx="237">
                  <c:v>-0.382864483373975</c:v>
                </c:pt>
                <c:pt idx="238">
                  <c:v>-0.34072536779759099</c:v>
                </c:pt>
                <c:pt idx="239">
                  <c:v>-0.26781745166737603</c:v>
                </c:pt>
                <c:pt idx="240">
                  <c:v>0.40629129721922802</c:v>
                </c:pt>
                <c:pt idx="241">
                  <c:v>0.20167271153323099</c:v>
                </c:pt>
                <c:pt idx="242">
                  <c:v>0.107552305785598</c:v>
                </c:pt>
                <c:pt idx="243">
                  <c:v>3.8106389288931002</c:v>
                </c:pt>
                <c:pt idx="244">
                  <c:v>0.52246811975645902</c:v>
                </c:pt>
                <c:pt idx="245">
                  <c:v>-0.46649780969774002</c:v>
                </c:pt>
                <c:pt idx="246">
                  <c:v>-0.22933038583308599</c:v>
                </c:pt>
                <c:pt idx="247">
                  <c:v>-0.26938717529856898</c:v>
                </c:pt>
                <c:pt idx="248">
                  <c:v>0.18465627571441201</c:v>
                </c:pt>
                <c:pt idx="249">
                  <c:v>-0.36821470262186901</c:v>
                </c:pt>
                <c:pt idx="250">
                  <c:v>3.3272609118206899</c:v>
                </c:pt>
                <c:pt idx="251">
                  <c:v>-0.155850212495517</c:v>
                </c:pt>
                <c:pt idx="252">
                  <c:v>-0.37585344564879097</c:v>
                </c:pt>
                <c:pt idx="253">
                  <c:v>0.27719241803236</c:v>
                </c:pt>
                <c:pt idx="254">
                  <c:v>0.30236374526770599</c:v>
                </c:pt>
                <c:pt idx="255">
                  <c:v>-0.16392166633743699</c:v>
                </c:pt>
                <c:pt idx="256">
                  <c:v>-0.16378957764964</c:v>
                </c:pt>
                <c:pt idx="257">
                  <c:v>0.27520833988107901</c:v>
                </c:pt>
                <c:pt idx="258">
                  <c:v>0.53431953879568606</c:v>
                </c:pt>
                <c:pt idx="259">
                  <c:v>-0.12225093084366601</c:v>
                </c:pt>
                <c:pt idx="260">
                  <c:v>0.476195433910025</c:v>
                </c:pt>
                <c:pt idx="261">
                  <c:v>0.48136040199159302</c:v>
                </c:pt>
                <c:pt idx="262">
                  <c:v>-0.22178638827694699</c:v>
                </c:pt>
                <c:pt idx="263">
                  <c:v>-0.31507343742636201</c:v>
                </c:pt>
                <c:pt idx="264">
                  <c:v>-0.36149439526951999</c:v>
                </c:pt>
                <c:pt idx="265">
                  <c:v>0.177516798284231</c:v>
                </c:pt>
                <c:pt idx="266">
                  <c:v>0.24252768667128399</c:v>
                </c:pt>
                <c:pt idx="267">
                  <c:v>0.34218603446958301</c:v>
                </c:pt>
                <c:pt idx="268">
                  <c:v>-0.14625319625517899</c:v>
                </c:pt>
                <c:pt idx="269">
                  <c:v>0.234147457712892</c:v>
                </c:pt>
                <c:pt idx="270">
                  <c:v>0.239167136038067</c:v>
                </c:pt>
                <c:pt idx="271">
                  <c:v>0.414938239426341</c:v>
                </c:pt>
                <c:pt idx="272">
                  <c:v>0.37139178726453898</c:v>
                </c:pt>
                <c:pt idx="273">
                  <c:v>0.48835822691529401</c:v>
                </c:pt>
                <c:pt idx="274">
                  <c:v>0.400994639126035</c:v>
                </c:pt>
                <c:pt idx="275">
                  <c:v>0.46903643135594902</c:v>
                </c:pt>
                <c:pt idx="276">
                  <c:v>-0.39815206057642999</c:v>
                </c:pt>
                <c:pt idx="277">
                  <c:v>0.21411374747543699</c:v>
                </c:pt>
                <c:pt idx="278">
                  <c:v>-0.35674831667010998</c:v>
                </c:pt>
                <c:pt idx="279">
                  <c:v>-0.32414647710636602</c:v>
                </c:pt>
                <c:pt idx="280">
                  <c:v>-0.32374550575948602</c:v>
                </c:pt>
                <c:pt idx="281">
                  <c:v>0.22286920792509499</c:v>
                </c:pt>
                <c:pt idx="282">
                  <c:v>0.51516774657015496</c:v>
                </c:pt>
                <c:pt idx="283">
                  <c:v>0.37872087170171298</c:v>
                </c:pt>
                <c:pt idx="284">
                  <c:v>-0.76199698106897695</c:v>
                </c:pt>
                <c:pt idx="285">
                  <c:v>-0.118341504883958</c:v>
                </c:pt>
                <c:pt idx="286">
                  <c:v>-0.314677182570958</c:v>
                </c:pt>
                <c:pt idx="287">
                  <c:v>-0.493156323293514</c:v>
                </c:pt>
                <c:pt idx="288">
                  <c:v>-0.32530029499970597</c:v>
                </c:pt>
                <c:pt idx="289">
                  <c:v>0.234852095489475</c:v>
                </c:pt>
                <c:pt idx="290">
                  <c:v>-0.246173341747877</c:v>
                </c:pt>
                <c:pt idx="291">
                  <c:v>0.38455129925091702</c:v>
                </c:pt>
                <c:pt idx="292">
                  <c:v>0.34274154721114702</c:v>
                </c:pt>
                <c:pt idx="293">
                  <c:v>0.51972348439527105</c:v>
                </c:pt>
                <c:pt idx="294">
                  <c:v>0.44038959844157599</c:v>
                </c:pt>
                <c:pt idx="295">
                  <c:v>-0.31309118357361698</c:v>
                </c:pt>
                <c:pt idx="296">
                  <c:v>0.50135322584091002</c:v>
                </c:pt>
                <c:pt idx="297">
                  <c:v>0.49303901894674801</c:v>
                </c:pt>
                <c:pt idx="298">
                  <c:v>0.45939389466323299</c:v>
                </c:pt>
                <c:pt idx="299">
                  <c:v>0.37395404416941003</c:v>
                </c:pt>
                <c:pt idx="300">
                  <c:v>-0.24105688850750401</c:v>
                </c:pt>
                <c:pt idx="301">
                  <c:v>-0.41241678138298299</c:v>
                </c:pt>
                <c:pt idx="302">
                  <c:v>1.01854518872599</c:v>
                </c:pt>
                <c:pt idx="303">
                  <c:v>0.21750260288478801</c:v>
                </c:pt>
                <c:pt idx="304">
                  <c:v>2.86840113166827</c:v>
                </c:pt>
                <c:pt idx="305">
                  <c:v>2.3758566546648101</c:v>
                </c:pt>
                <c:pt idx="306">
                  <c:v>0.539630582239218</c:v>
                </c:pt>
                <c:pt idx="307">
                  <c:v>0.25069024656601402</c:v>
                </c:pt>
                <c:pt idx="308">
                  <c:v>0.574150745418746</c:v>
                </c:pt>
                <c:pt idx="309">
                  <c:v>-0.201884475664937</c:v>
                </c:pt>
                <c:pt idx="310">
                  <c:v>-0.24081318651634001</c:v>
                </c:pt>
                <c:pt idx="311">
                  <c:v>0.46446554516736199</c:v>
                </c:pt>
                <c:pt idx="312">
                  <c:v>-0.15607223365324199</c:v>
                </c:pt>
                <c:pt idx="313">
                  <c:v>0.47139837129609402</c:v>
                </c:pt>
                <c:pt idx="314">
                  <c:v>0.26352326518710401</c:v>
                </c:pt>
                <c:pt idx="315">
                  <c:v>-0.55425868544102197</c:v>
                </c:pt>
                <c:pt idx="316">
                  <c:v>-0.67139720030212202</c:v>
                </c:pt>
                <c:pt idx="317">
                  <c:v>6.1818178973429001</c:v>
                </c:pt>
                <c:pt idx="318">
                  <c:v>-0.325363355798649</c:v>
                </c:pt>
                <c:pt idx="319">
                  <c:v>-0.68242289334389294</c:v>
                </c:pt>
                <c:pt idx="320">
                  <c:v>-0.321966887603921</c:v>
                </c:pt>
                <c:pt idx="321">
                  <c:v>-0.496510258690192</c:v>
                </c:pt>
                <c:pt idx="322">
                  <c:v>-0.17737000360510699</c:v>
                </c:pt>
                <c:pt idx="323">
                  <c:v>-0.1995264567002</c:v>
                </c:pt>
                <c:pt idx="324">
                  <c:v>-0.46118743951814301</c:v>
                </c:pt>
                <c:pt idx="325">
                  <c:v>-0.32808851332539701</c:v>
                </c:pt>
                <c:pt idx="326">
                  <c:v>0.44781165477442603</c:v>
                </c:pt>
                <c:pt idx="327">
                  <c:v>-0.219559264045292</c:v>
                </c:pt>
                <c:pt idx="328">
                  <c:v>0.64505570128421796</c:v>
                </c:pt>
                <c:pt idx="329">
                  <c:v>-0.35351825395380299</c:v>
                </c:pt>
                <c:pt idx="330">
                  <c:v>0.35357631538456402</c:v>
                </c:pt>
                <c:pt idx="331">
                  <c:v>0.57607777203496502</c:v>
                </c:pt>
                <c:pt idx="332">
                  <c:v>0.45789194977354403</c:v>
                </c:pt>
                <c:pt idx="333">
                  <c:v>0.23526778118210601</c:v>
                </c:pt>
                <c:pt idx="334">
                  <c:v>-0.58303796746854397</c:v>
                </c:pt>
                <c:pt idx="335">
                  <c:v>0.38275659167099801</c:v>
                </c:pt>
                <c:pt idx="336">
                  <c:v>-0.10633005844408901</c:v>
                </c:pt>
                <c:pt idx="337">
                  <c:v>0.43303955378949899</c:v>
                </c:pt>
                <c:pt idx="338">
                  <c:v>1.08608599759934</c:v>
                </c:pt>
                <c:pt idx="339">
                  <c:v>-1.31617463297708</c:v>
                </c:pt>
                <c:pt idx="340">
                  <c:v>0.47613210230720598</c:v>
                </c:pt>
                <c:pt idx="341">
                  <c:v>0.240317305876664</c:v>
                </c:pt>
                <c:pt idx="342">
                  <c:v>0.17016192758468099</c:v>
                </c:pt>
                <c:pt idx="343">
                  <c:v>-0.26445440529755898</c:v>
                </c:pt>
                <c:pt idx="344">
                  <c:v>0.266814708805858</c:v>
                </c:pt>
                <c:pt idx="345">
                  <c:v>-0.58920319503685203</c:v>
                </c:pt>
                <c:pt idx="346">
                  <c:v>-0.26199486382995901</c:v>
                </c:pt>
                <c:pt idx="347">
                  <c:v>0.22415509549684601</c:v>
                </c:pt>
                <c:pt idx="348">
                  <c:v>2.84307336990152</c:v>
                </c:pt>
                <c:pt idx="349">
                  <c:v>0.35688696311722101</c:v>
                </c:pt>
                <c:pt idx="350">
                  <c:v>-0.200485705924242</c:v>
                </c:pt>
                <c:pt idx="351">
                  <c:v>0.34781490554398797</c:v>
                </c:pt>
                <c:pt idx="352">
                  <c:v>-0.26848272882297503</c:v>
                </c:pt>
                <c:pt idx="353">
                  <c:v>0.53061559213413401</c:v>
                </c:pt>
                <c:pt idx="354">
                  <c:v>0.21867096905469299</c:v>
                </c:pt>
                <c:pt idx="355">
                  <c:v>-0.32398503187143302</c:v>
                </c:pt>
                <c:pt idx="356">
                  <c:v>-2.9107856337973099</c:v>
                </c:pt>
                <c:pt idx="357">
                  <c:v>0.444118287731331</c:v>
                </c:pt>
                <c:pt idx="358">
                  <c:v>-0.82329326959265103</c:v>
                </c:pt>
                <c:pt idx="359">
                  <c:v>0.26390721066425998</c:v>
                </c:pt>
                <c:pt idx="360">
                  <c:v>0.33283677962507102</c:v>
                </c:pt>
                <c:pt idx="361">
                  <c:v>-0.226595130126025</c:v>
                </c:pt>
                <c:pt idx="362">
                  <c:v>-0.31293147939164101</c:v>
                </c:pt>
                <c:pt idx="363">
                  <c:v>-0.23581661107674301</c:v>
                </c:pt>
                <c:pt idx="364">
                  <c:v>-0.247891864725164</c:v>
                </c:pt>
                <c:pt idx="365">
                  <c:v>-0.50204989788082799</c:v>
                </c:pt>
                <c:pt idx="366">
                  <c:v>-0.23406438576057301</c:v>
                </c:pt>
                <c:pt idx="367">
                  <c:v>0.29192903641722101</c:v>
                </c:pt>
                <c:pt idx="368">
                  <c:v>0.44920793275355397</c:v>
                </c:pt>
                <c:pt idx="369">
                  <c:v>2.8955051043631199</c:v>
                </c:pt>
                <c:pt idx="370">
                  <c:v>0.468759168799391</c:v>
                </c:pt>
                <c:pt idx="371">
                  <c:v>0.386142313719055</c:v>
                </c:pt>
                <c:pt idx="372">
                  <c:v>-0.27042399220861002</c:v>
                </c:pt>
                <c:pt idx="373">
                  <c:v>0.39573630518778002</c:v>
                </c:pt>
                <c:pt idx="374">
                  <c:v>0.85276317663618395</c:v>
                </c:pt>
                <c:pt idx="375">
                  <c:v>0.30312067154678801</c:v>
                </c:pt>
                <c:pt idx="376">
                  <c:v>-0.28143305696205101</c:v>
                </c:pt>
                <c:pt idx="377">
                  <c:v>0.57818049164404295</c:v>
                </c:pt>
                <c:pt idx="378">
                  <c:v>-0.265508221889456</c:v>
                </c:pt>
                <c:pt idx="379">
                  <c:v>-0.26785014816967601</c:v>
                </c:pt>
                <c:pt idx="380">
                  <c:v>-0.20587879881228299</c:v>
                </c:pt>
                <c:pt idx="381">
                  <c:v>-0.67665338144540199</c:v>
                </c:pt>
                <c:pt idx="382">
                  <c:v>0.27210394445317299</c:v>
                </c:pt>
                <c:pt idx="383">
                  <c:v>-0.70998268786701901</c:v>
                </c:pt>
                <c:pt idx="384">
                  <c:v>0.14878555712416999</c:v>
                </c:pt>
                <c:pt idx="385">
                  <c:v>-2.4776443829436898</c:v>
                </c:pt>
                <c:pt idx="386">
                  <c:v>-0.43033761402652898</c:v>
                </c:pt>
                <c:pt idx="387">
                  <c:v>-0.41204693329831599</c:v>
                </c:pt>
                <c:pt idx="388">
                  <c:v>-0.580484728795711</c:v>
                </c:pt>
                <c:pt idx="389">
                  <c:v>-0.17138412957696</c:v>
                </c:pt>
                <c:pt idx="390">
                  <c:v>-0.25640492990701302</c:v>
                </c:pt>
                <c:pt idx="391">
                  <c:v>0.59638972190250295</c:v>
                </c:pt>
                <c:pt idx="392">
                  <c:v>3.5104661440180198</c:v>
                </c:pt>
                <c:pt idx="393">
                  <c:v>-0.33511493059220898</c:v>
                </c:pt>
                <c:pt idx="394">
                  <c:v>0.54865687325090595</c:v>
                </c:pt>
                <c:pt idx="395">
                  <c:v>-0.57392680412274399</c:v>
                </c:pt>
                <c:pt idx="396">
                  <c:v>0.32502518870543801</c:v>
                </c:pt>
                <c:pt idx="397">
                  <c:v>-0.44705001643722903</c:v>
                </c:pt>
                <c:pt idx="398">
                  <c:v>0.20061638889303399</c:v>
                </c:pt>
                <c:pt idx="399">
                  <c:v>-0.20841180538649701</c:v>
                </c:pt>
                <c:pt idx="400">
                  <c:v>-0.27216081030465</c:v>
                </c:pt>
                <c:pt idx="401">
                  <c:v>0.39522791510314698</c:v>
                </c:pt>
                <c:pt idx="402">
                  <c:v>-0.29162316671593302</c:v>
                </c:pt>
                <c:pt idx="403">
                  <c:v>0.30420907759534899</c:v>
                </c:pt>
                <c:pt idx="404">
                  <c:v>0.36418506375971599</c:v>
                </c:pt>
                <c:pt idx="405">
                  <c:v>-1.2245074943624901</c:v>
                </c:pt>
                <c:pt idx="406">
                  <c:v>-0.242264352158822</c:v>
                </c:pt>
                <c:pt idx="407">
                  <c:v>0.31926754396944301</c:v>
                </c:pt>
                <c:pt idx="408">
                  <c:v>0.27827459982603397</c:v>
                </c:pt>
                <c:pt idx="409">
                  <c:v>0.59497608571815297</c:v>
                </c:pt>
                <c:pt idx="410">
                  <c:v>-0.48891292465085001</c:v>
                </c:pt>
                <c:pt idx="411">
                  <c:v>0.36665122990799298</c:v>
                </c:pt>
                <c:pt idx="412">
                  <c:v>-0.36697504756542798</c:v>
                </c:pt>
                <c:pt idx="413">
                  <c:v>-0.166233022893614</c:v>
                </c:pt>
                <c:pt idx="414">
                  <c:v>-0.36295786545579301</c:v>
                </c:pt>
                <c:pt idx="415">
                  <c:v>0.49505532678779901</c:v>
                </c:pt>
                <c:pt idx="416">
                  <c:v>-0.63113560008249503</c:v>
                </c:pt>
                <c:pt idx="417">
                  <c:v>-2.5505783250715601</c:v>
                </c:pt>
                <c:pt idx="418">
                  <c:v>0.223067609752409</c:v>
                </c:pt>
                <c:pt idx="419">
                  <c:v>2.2728073443618699</c:v>
                </c:pt>
                <c:pt idx="420">
                  <c:v>-0.39840268114023097</c:v>
                </c:pt>
                <c:pt idx="421">
                  <c:v>-0.25692585751340202</c:v>
                </c:pt>
                <c:pt idx="422">
                  <c:v>0.29351226799032598</c:v>
                </c:pt>
                <c:pt idx="423">
                  <c:v>-0.49979015300570301</c:v>
                </c:pt>
                <c:pt idx="424">
                  <c:v>0.35852788558674997</c:v>
                </c:pt>
                <c:pt idx="425">
                  <c:v>0.469066572965677</c:v>
                </c:pt>
                <c:pt idx="426">
                  <c:v>-0.28464925299757898</c:v>
                </c:pt>
                <c:pt idx="427">
                  <c:v>0.32122035182033498</c:v>
                </c:pt>
                <c:pt idx="428">
                  <c:v>-0.32807990559658601</c:v>
                </c:pt>
                <c:pt idx="429">
                  <c:v>0.35000828494075897</c:v>
                </c:pt>
                <c:pt idx="430">
                  <c:v>-0.92381662152085897</c:v>
                </c:pt>
                <c:pt idx="431">
                  <c:v>2.8244575440022799</c:v>
                </c:pt>
                <c:pt idx="432">
                  <c:v>-0.48598478107485299</c:v>
                </c:pt>
                <c:pt idx="433">
                  <c:v>-0.55352412546682095</c:v>
                </c:pt>
                <c:pt idx="434">
                  <c:v>-0.85192446428442603</c:v>
                </c:pt>
                <c:pt idx="435">
                  <c:v>-0.25481574016373498</c:v>
                </c:pt>
                <c:pt idx="436">
                  <c:v>0.17520920154917299</c:v>
                </c:pt>
                <c:pt idx="437">
                  <c:v>0.296316002012462</c:v>
                </c:pt>
                <c:pt idx="438">
                  <c:v>-0.38436970891625999</c:v>
                </c:pt>
                <c:pt idx="439">
                  <c:v>0.200761435289772</c:v>
                </c:pt>
                <c:pt idx="440">
                  <c:v>0.36044727603344401</c:v>
                </c:pt>
                <c:pt idx="441">
                  <c:v>-0.39306638609569899</c:v>
                </c:pt>
                <c:pt idx="442">
                  <c:v>0.38451532371848302</c:v>
                </c:pt>
                <c:pt idx="443">
                  <c:v>-0.387147508903671</c:v>
                </c:pt>
                <c:pt idx="444">
                  <c:v>-0.305898214734317</c:v>
                </c:pt>
                <c:pt idx="445">
                  <c:v>0.55766211525688802</c:v>
                </c:pt>
                <c:pt idx="446">
                  <c:v>2.8148405323621399</c:v>
                </c:pt>
                <c:pt idx="447">
                  <c:v>0.26325749003756899</c:v>
                </c:pt>
                <c:pt idx="448">
                  <c:v>-0.745201741911941</c:v>
                </c:pt>
                <c:pt idx="449">
                  <c:v>-0.33476102731692298</c:v>
                </c:pt>
              </c:numCache>
            </c:numRef>
          </c:yVal>
          <c:smooth val="0"/>
          <c:extLst>
            <c:ext xmlns:c16="http://schemas.microsoft.com/office/drawing/2014/chart" uri="{C3380CC4-5D6E-409C-BE32-E72D297353CC}">
              <c16:uniqueId val="{00000000-8235-41EC-A2EB-F3D07F3B1505}"/>
            </c:ext>
          </c:extLst>
        </c:ser>
        <c:dLbls>
          <c:showLegendKey val="0"/>
          <c:showVal val="0"/>
          <c:showCatName val="0"/>
          <c:showSerName val="0"/>
          <c:showPercent val="0"/>
          <c:showBubbleSize val="0"/>
        </c:dLbls>
        <c:axId val="390009600"/>
        <c:axId val="390011520"/>
      </c:scatterChart>
      <c:valAx>
        <c:axId val="390009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a:t>
                </a:r>
                <a:r>
                  <a:rPr lang="en-CA" baseline="0"/>
                  <a:t> ratio Basespace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11520"/>
        <c:crosses val="autoZero"/>
        <c:crossBetween val="midCat"/>
      </c:valAx>
      <c:valAx>
        <c:axId val="39001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 ratio Peakview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09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baseline="0">
                <a:effectLst/>
              </a:rPr>
              <a:t>Log2 ratio comparison</a:t>
            </a:r>
            <a:endParaRPr lang="en-CA" sz="1400">
              <a:effectLst/>
            </a:endParaRPr>
          </a:p>
          <a:p>
            <a:pPr>
              <a:defRPr/>
            </a:pPr>
            <a:r>
              <a:rPr lang="en-CA"/>
              <a:t>Based on T.Test Peakview &lt; 0.05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1"/>
            <c:dispEq val="0"/>
            <c:trendlineLbl>
              <c:layout>
                <c:manualLayout>
                  <c:x val="3.3510498687664043E-3"/>
                  <c:y val="-8.31831437736949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'Tools comparison'!$AN$2:$AN$88</c:f>
              <c:numCache>
                <c:formatCode>General</c:formatCode>
                <c:ptCount val="87"/>
                <c:pt idx="0">
                  <c:v>3.8169326073526211</c:v>
                </c:pt>
                <c:pt idx="1">
                  <c:v>4.5694401373726361</c:v>
                </c:pt>
                <c:pt idx="2">
                  <c:v>-3.9317108863896957</c:v>
                </c:pt>
                <c:pt idx="3">
                  <c:v>-0.34417824275542336</c:v>
                </c:pt>
                <c:pt idx="4">
                  <c:v>-1.5849241856675522</c:v>
                </c:pt>
                <c:pt idx="5">
                  <c:v>-0.84039092933827697</c:v>
                </c:pt>
                <c:pt idx="6">
                  <c:v>0.54095667347131193</c:v>
                </c:pt>
                <c:pt idx="7">
                  <c:v>-2.2043198420635606</c:v>
                </c:pt>
                <c:pt idx="8">
                  <c:v>-0.37660573507732387</c:v>
                </c:pt>
                <c:pt idx="9">
                  <c:v>1.0904927795256412</c:v>
                </c:pt>
                <c:pt idx="10">
                  <c:v>-0.51575438471394452</c:v>
                </c:pt>
                <c:pt idx="11">
                  <c:v>-1.0909871508897253</c:v>
                </c:pt>
                <c:pt idx="12">
                  <c:v>-0.58519383450969586</c:v>
                </c:pt>
                <c:pt idx="13">
                  <c:v>6.6323837944465449</c:v>
                </c:pt>
                <c:pt idx="14">
                  <c:v>0.60706374949297548</c:v>
                </c:pt>
                <c:pt idx="15">
                  <c:v>-0.40633903495249812</c:v>
                </c:pt>
                <c:pt idx="16">
                  <c:v>1.4819898357613808</c:v>
                </c:pt>
                <c:pt idx="17">
                  <c:v>-0.23135977803049787</c:v>
                </c:pt>
                <c:pt idx="18">
                  <c:v>0.33854806748674571</c:v>
                </c:pt>
                <c:pt idx="19">
                  <c:v>-0.76313665647206141</c:v>
                </c:pt>
                <c:pt idx="20">
                  <c:v>-1.7091725259581967</c:v>
                </c:pt>
                <c:pt idx="21">
                  <c:v>-0.68663427229149199</c:v>
                </c:pt>
                <c:pt idx="22">
                  <c:v>-2.4247558135246008</c:v>
                </c:pt>
                <c:pt idx="23">
                  <c:v>-1.1374158051683971</c:v>
                </c:pt>
                <c:pt idx="24">
                  <c:v>0.38379426414415296</c:v>
                </c:pt>
                <c:pt idx="25">
                  <c:v>0.32131802789865116</c:v>
                </c:pt>
                <c:pt idx="26">
                  <c:v>0.28427653553786009</c:v>
                </c:pt>
                <c:pt idx="27">
                  <c:v>0.46251461276811279</c:v>
                </c:pt>
                <c:pt idx="28">
                  <c:v>-0.73744692275755186</c:v>
                </c:pt>
                <c:pt idx="29">
                  <c:v>-0.42957071172141709</c:v>
                </c:pt>
                <c:pt idx="30">
                  <c:v>-0.42978167791943095</c:v>
                </c:pt>
                <c:pt idx="31">
                  <c:v>0.67436704300185568</c:v>
                </c:pt>
                <c:pt idx="32">
                  <c:v>-0.53372316109813522</c:v>
                </c:pt>
                <c:pt idx="33">
                  <c:v>2.915370996827376</c:v>
                </c:pt>
                <c:pt idx="34">
                  <c:v>-0.37439300069664183</c:v>
                </c:pt>
                <c:pt idx="35">
                  <c:v>0.54535662854109523</c:v>
                </c:pt>
                <c:pt idx="36">
                  <c:v>-1.394276424104065</c:v>
                </c:pt>
                <c:pt idx="37">
                  <c:v>-0.4902657841218464</c:v>
                </c:pt>
                <c:pt idx="38">
                  <c:v>-2.2094838245060098</c:v>
                </c:pt>
                <c:pt idx="39">
                  <c:v>0.4931459626104292</c:v>
                </c:pt>
                <c:pt idx="40">
                  <c:v>-0.88339472724459178</c:v>
                </c:pt>
                <c:pt idx="41">
                  <c:v>2.9497399084869067</c:v>
                </c:pt>
                <c:pt idx="42">
                  <c:v>0.8399334881317756</c:v>
                </c:pt>
                <c:pt idx="43">
                  <c:v>0.4954962305371593</c:v>
                </c:pt>
                <c:pt idx="44">
                  <c:v>-0.35903140328713545</c:v>
                </c:pt>
                <c:pt idx="45">
                  <c:v>2.3380197486690832</c:v>
                </c:pt>
                <c:pt idx="46">
                  <c:v>-0.41074779793763283</c:v>
                </c:pt>
                <c:pt idx="47">
                  <c:v>0.70362369811544279</c:v>
                </c:pt>
                <c:pt idx="48">
                  <c:v>1.1775244552766866</c:v>
                </c:pt>
                <c:pt idx="49">
                  <c:v>0.17845850643099226</c:v>
                </c:pt>
                <c:pt idx="50">
                  <c:v>-0.20956662841784138</c:v>
                </c:pt>
                <c:pt idx="51">
                  <c:v>-3.6886492751018238</c:v>
                </c:pt>
                <c:pt idx="52">
                  <c:v>0.99309073859532826</c:v>
                </c:pt>
                <c:pt idx="53">
                  <c:v>2.2839812281780589</c:v>
                </c:pt>
                <c:pt idx="54">
                  <c:v>-1.708095212049964</c:v>
                </c:pt>
                <c:pt idx="55">
                  <c:v>-5.681051669211584</c:v>
                </c:pt>
                <c:pt idx="56">
                  <c:v>-0.41670345451406637</c:v>
                </c:pt>
                <c:pt idx="57">
                  <c:v>-0.17648296359122742</c:v>
                </c:pt>
                <c:pt idx="58">
                  <c:v>-0.57901342839612635</c:v>
                </c:pt>
                <c:pt idx="59">
                  <c:v>-0.24257041899182738</c:v>
                </c:pt>
                <c:pt idx="60">
                  <c:v>-0.22251101269998511</c:v>
                </c:pt>
                <c:pt idx="61">
                  <c:v>0.24068313375025929</c:v>
                </c:pt>
                <c:pt idx="62">
                  <c:v>-0.33890838923423755</c:v>
                </c:pt>
                <c:pt idx="63">
                  <c:v>-0.92429931771623752</c:v>
                </c:pt>
                <c:pt idx="64">
                  <c:v>0.83333345580163432</c:v>
                </c:pt>
                <c:pt idx="65">
                  <c:v>1.3506307550418299</c:v>
                </c:pt>
                <c:pt idx="66">
                  <c:v>-0.26594637917266611</c:v>
                </c:pt>
                <c:pt idx="67">
                  <c:v>-0.31619097785287587</c:v>
                </c:pt>
                <c:pt idx="68">
                  <c:v>0.25131014050365308</c:v>
                </c:pt>
                <c:pt idx="69">
                  <c:v>-0.82962534241560304</c:v>
                </c:pt>
                <c:pt idx="70">
                  <c:v>0.37277161549412879</c:v>
                </c:pt>
                <c:pt idx="71">
                  <c:v>-0.27282106775404052</c:v>
                </c:pt>
                <c:pt idx="72">
                  <c:v>-0.96915734063531511</c:v>
                </c:pt>
                <c:pt idx="73">
                  <c:v>-0.39239708583052207</c:v>
                </c:pt>
                <c:pt idx="74">
                  <c:v>-0.84297333647189943</c:v>
                </c:pt>
                <c:pt idx="75">
                  <c:v>-0.31648203828711635</c:v>
                </c:pt>
                <c:pt idx="76">
                  <c:v>-0.31392198427464779</c:v>
                </c:pt>
                <c:pt idx="77">
                  <c:v>0.36832436461555568</c:v>
                </c:pt>
                <c:pt idx="78">
                  <c:v>0.36941885935840751</c:v>
                </c:pt>
                <c:pt idx="79">
                  <c:v>-0.20470133452280742</c:v>
                </c:pt>
                <c:pt idx="80">
                  <c:v>1.1118961699416947</c:v>
                </c:pt>
                <c:pt idx="81">
                  <c:v>0.52744017616867123</c:v>
                </c:pt>
                <c:pt idx="82">
                  <c:v>0.36346531947927541</c:v>
                </c:pt>
                <c:pt idx="83">
                  <c:v>-0.52733712731857663</c:v>
                </c:pt>
                <c:pt idx="84">
                  <c:v>-0.55582285458807823</c:v>
                </c:pt>
                <c:pt idx="85">
                  <c:v>2.1613539305390312</c:v>
                </c:pt>
                <c:pt idx="86">
                  <c:v>-0.56016037623827308</c:v>
                </c:pt>
              </c:numCache>
            </c:numRef>
          </c:xVal>
          <c:yVal>
            <c:numRef>
              <c:f>'Tools comparison'!$AO$2:$AO$88</c:f>
              <c:numCache>
                <c:formatCode>General</c:formatCode>
                <c:ptCount val="87"/>
                <c:pt idx="0">
                  <c:v>3.5104661440180198</c:v>
                </c:pt>
                <c:pt idx="1">
                  <c:v>3.8106389288931002</c:v>
                </c:pt>
                <c:pt idx="2">
                  <c:v>-3.2567874586355301</c:v>
                </c:pt>
                <c:pt idx="3">
                  <c:v>-0.27042399220861002</c:v>
                </c:pt>
                <c:pt idx="4">
                  <c:v>-0.96806728818491405</c:v>
                </c:pt>
                <c:pt idx="5">
                  <c:v>-0.916633791743524</c:v>
                </c:pt>
                <c:pt idx="6">
                  <c:v>0.574150745418746</c:v>
                </c:pt>
                <c:pt idx="7">
                  <c:v>-1.94646945632924</c:v>
                </c:pt>
                <c:pt idx="8">
                  <c:v>-0.41241678138298299</c:v>
                </c:pt>
                <c:pt idx="9">
                  <c:v>1.1253018418760601</c:v>
                </c:pt>
                <c:pt idx="10">
                  <c:v>-0.497169634499735</c:v>
                </c:pt>
                <c:pt idx="11">
                  <c:v>-0.89961081302380597</c:v>
                </c:pt>
                <c:pt idx="12">
                  <c:v>-0.42689784652754098</c:v>
                </c:pt>
                <c:pt idx="13">
                  <c:v>3.9378517863254099</c:v>
                </c:pt>
                <c:pt idx="14">
                  <c:v>0.67571510111477595</c:v>
                </c:pt>
                <c:pt idx="15">
                  <c:v>-0.43033761402652898</c:v>
                </c:pt>
                <c:pt idx="16">
                  <c:v>1.0960963958882199</c:v>
                </c:pt>
                <c:pt idx="17">
                  <c:v>-0.24816948893835999</c:v>
                </c:pt>
                <c:pt idx="18">
                  <c:v>0.461865142032862</c:v>
                </c:pt>
                <c:pt idx="19">
                  <c:v>-0.75466707375545805</c:v>
                </c:pt>
                <c:pt idx="20">
                  <c:v>-1.2245074943624901</c:v>
                </c:pt>
                <c:pt idx="21">
                  <c:v>-0.580484728795711</c:v>
                </c:pt>
                <c:pt idx="22">
                  <c:v>0.853185649981825</c:v>
                </c:pt>
                <c:pt idx="23">
                  <c:v>-1.88570605937605</c:v>
                </c:pt>
                <c:pt idx="24">
                  <c:v>0.54315928124556301</c:v>
                </c:pt>
                <c:pt idx="25">
                  <c:v>0.430516740997755</c:v>
                </c:pt>
                <c:pt idx="26">
                  <c:v>0.38525778802073701</c:v>
                </c:pt>
                <c:pt idx="27">
                  <c:v>0.439042958982791</c:v>
                </c:pt>
                <c:pt idx="28">
                  <c:v>-0.745201741911941</c:v>
                </c:pt>
                <c:pt idx="29">
                  <c:v>-0.60743496528747598</c:v>
                </c:pt>
                <c:pt idx="30">
                  <c:v>-0.37585344564879097</c:v>
                </c:pt>
                <c:pt idx="31">
                  <c:v>0.46903643135594902</c:v>
                </c:pt>
                <c:pt idx="32">
                  <c:v>-0.47560180141135</c:v>
                </c:pt>
                <c:pt idx="33">
                  <c:v>0</c:v>
                </c:pt>
                <c:pt idx="34">
                  <c:v>-0.355848803030829</c:v>
                </c:pt>
                <c:pt idx="35">
                  <c:v>0.53672874019278505</c:v>
                </c:pt>
                <c:pt idx="36">
                  <c:v>-1.03314512988178</c:v>
                </c:pt>
                <c:pt idx="37">
                  <c:v>-0.265508221889456</c:v>
                </c:pt>
                <c:pt idx="38">
                  <c:v>-0.888411857836923</c:v>
                </c:pt>
                <c:pt idx="39">
                  <c:v>0.43303955378949899</c:v>
                </c:pt>
                <c:pt idx="40">
                  <c:v>-0.77784768937223803</c:v>
                </c:pt>
                <c:pt idx="41">
                  <c:v>1.6187383019951</c:v>
                </c:pt>
                <c:pt idx="42">
                  <c:v>0.74501605561430295</c:v>
                </c:pt>
                <c:pt idx="43">
                  <c:v>0.25192616341290702</c:v>
                </c:pt>
                <c:pt idx="44">
                  <c:v>-0.27281167781216198</c:v>
                </c:pt>
                <c:pt idx="45">
                  <c:v>2.49687258571926</c:v>
                </c:pt>
                <c:pt idx="46">
                  <c:v>-0.37357838636463297</c:v>
                </c:pt>
                <c:pt idx="47">
                  <c:v>0.69158611021754302</c:v>
                </c:pt>
                <c:pt idx="48">
                  <c:v>0.52783154113690101</c:v>
                </c:pt>
                <c:pt idx="49">
                  <c:v>0.24252768667128399</c:v>
                </c:pt>
                <c:pt idx="50">
                  <c:v>-0.46831493666802199</c:v>
                </c:pt>
                <c:pt idx="51">
                  <c:v>-1.9505943941758801</c:v>
                </c:pt>
                <c:pt idx="52">
                  <c:v>0.30573472572788002</c:v>
                </c:pt>
                <c:pt idx="53">
                  <c:v>0.58011873285548798</c:v>
                </c:pt>
                <c:pt idx="54">
                  <c:v>-1.18986808809713</c:v>
                </c:pt>
                <c:pt idx="55">
                  <c:v>0</c:v>
                </c:pt>
                <c:pt idx="56">
                  <c:v>-0.34146403373991002</c:v>
                </c:pt>
                <c:pt idx="57">
                  <c:v>-0.231114490152871</c:v>
                </c:pt>
                <c:pt idx="58">
                  <c:v>-0.41739181331730202</c:v>
                </c:pt>
                <c:pt idx="59">
                  <c:v>-0.31617888407547801</c:v>
                </c:pt>
                <c:pt idx="60">
                  <c:v>-0.237949628133962</c:v>
                </c:pt>
                <c:pt idx="61">
                  <c:v>0.26352326518710401</c:v>
                </c:pt>
                <c:pt idx="62">
                  <c:v>-0.47982727583422202</c:v>
                </c:pt>
                <c:pt idx="63">
                  <c:v>-0.46920033265924199</c:v>
                </c:pt>
                <c:pt idx="64">
                  <c:v>0.45541819222212998</c:v>
                </c:pt>
                <c:pt idx="65">
                  <c:v>3.6593551301360199</c:v>
                </c:pt>
                <c:pt idx="66">
                  <c:v>0.48136040199159302</c:v>
                </c:pt>
                <c:pt idx="67">
                  <c:v>-0.43569978170386597</c:v>
                </c:pt>
                <c:pt idx="68">
                  <c:v>-6.5716385153806796</c:v>
                </c:pt>
                <c:pt idx="69">
                  <c:v>-0.81877484556856395</c:v>
                </c:pt>
                <c:pt idx="70">
                  <c:v>0.50167941048776798</c:v>
                </c:pt>
                <c:pt idx="71">
                  <c:v>-0.41134777887745699</c:v>
                </c:pt>
                <c:pt idx="72">
                  <c:v>-0.57200593069783801</c:v>
                </c:pt>
                <c:pt idx="73">
                  <c:v>-0.29003616588520598</c:v>
                </c:pt>
                <c:pt idx="74">
                  <c:v>-0.54495118451311197</c:v>
                </c:pt>
                <c:pt idx="75">
                  <c:v>-0.25692585751340202</c:v>
                </c:pt>
                <c:pt idx="76">
                  <c:v>-0.37731923114356802</c:v>
                </c:pt>
                <c:pt idx="77">
                  <c:v>0.47613210230720598</c:v>
                </c:pt>
                <c:pt idx="78">
                  <c:v>0.65805455633652499</c:v>
                </c:pt>
                <c:pt idx="79">
                  <c:v>1.6831231254918</c:v>
                </c:pt>
                <c:pt idx="80">
                  <c:v>0.93516089149099901</c:v>
                </c:pt>
                <c:pt idx="81">
                  <c:v>0.59497608571815297</c:v>
                </c:pt>
                <c:pt idx="82">
                  <c:v>0.49697792430869397</c:v>
                </c:pt>
                <c:pt idx="83">
                  <c:v>3.8379268099950701</c:v>
                </c:pt>
                <c:pt idx="84">
                  <c:v>-0.50204989788082799</c:v>
                </c:pt>
                <c:pt idx="85">
                  <c:v>1.53220410390484</c:v>
                </c:pt>
                <c:pt idx="86">
                  <c:v>3.15794500541335</c:v>
                </c:pt>
              </c:numCache>
            </c:numRef>
          </c:yVal>
          <c:smooth val="0"/>
          <c:extLst>
            <c:ext xmlns:c16="http://schemas.microsoft.com/office/drawing/2014/chart" uri="{C3380CC4-5D6E-409C-BE32-E72D297353CC}">
              <c16:uniqueId val="{00000000-068B-44E4-9FFE-73339CDFF45C}"/>
            </c:ext>
          </c:extLst>
        </c:ser>
        <c:dLbls>
          <c:showLegendKey val="0"/>
          <c:showVal val="0"/>
          <c:showCatName val="0"/>
          <c:showSerName val="0"/>
          <c:showPercent val="0"/>
          <c:showBubbleSize val="0"/>
        </c:dLbls>
        <c:axId val="390066944"/>
        <c:axId val="390068864"/>
      </c:scatterChart>
      <c:valAx>
        <c:axId val="390066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a:t>
                </a:r>
                <a:r>
                  <a:rPr lang="en-CA" baseline="0"/>
                  <a:t> ratio Basespace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8864"/>
        <c:crosses val="autoZero"/>
        <c:crossBetween val="midCat"/>
      </c:valAx>
      <c:valAx>
        <c:axId val="39006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Log2 ratio Peakview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66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504825</xdr:colOff>
      <xdr:row>6</xdr:row>
      <xdr:rowOff>171450</xdr:rowOff>
    </xdr:to>
    <xdr:pic>
      <xdr:nvPicPr>
        <xdr:cNvPr id="3" name="Picture 2" descr="Template_Data_report_docx copy.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648325" cy="131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466725</xdr:colOff>
      <xdr:row>8</xdr:row>
      <xdr:rowOff>76200</xdr:rowOff>
    </xdr:from>
    <xdr:to>
      <xdr:col>13</xdr:col>
      <xdr:colOff>161925</xdr:colOff>
      <xdr:row>22</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447675</xdr:colOff>
      <xdr:row>1</xdr:row>
      <xdr:rowOff>38100</xdr:rowOff>
    </xdr:from>
    <xdr:to>
      <xdr:col>17</xdr:col>
      <xdr:colOff>142875</xdr:colOff>
      <xdr:row>16</xdr:row>
      <xdr:rowOff>123825</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1</xdr:row>
      <xdr:rowOff>66675</xdr:rowOff>
    </xdr:from>
    <xdr:to>
      <xdr:col>8</xdr:col>
      <xdr:colOff>371475</xdr:colOff>
      <xdr:row>16</xdr:row>
      <xdr:rowOff>152400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128587</xdr:colOff>
      <xdr:row>16</xdr:row>
      <xdr:rowOff>152400</xdr:rowOff>
    </xdr:from>
    <xdr:to>
      <xdr:col>8</xdr:col>
      <xdr:colOff>433387</xdr:colOff>
      <xdr:row>31</xdr:row>
      <xdr:rowOff>38100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561975</xdr:colOff>
      <xdr:row>17</xdr:row>
      <xdr:rowOff>19050</xdr:rowOff>
    </xdr:from>
    <xdr:to>
      <xdr:col>17</xdr:col>
      <xdr:colOff>257175</xdr:colOff>
      <xdr:row>31</xdr:row>
      <xdr:rowOff>95250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33</xdr:row>
      <xdr:rowOff>0</xdr:rowOff>
    </xdr:from>
    <xdr:to>
      <xdr:col>8</xdr:col>
      <xdr:colOff>304800</xdr:colOff>
      <xdr:row>47</xdr:row>
      <xdr:rowOff>76200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33</xdr:row>
      <xdr:rowOff>0</xdr:rowOff>
    </xdr:from>
    <xdr:to>
      <xdr:col>17</xdr:col>
      <xdr:colOff>304800</xdr:colOff>
      <xdr:row>47</xdr:row>
      <xdr:rowOff>76200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id="1" name="Table1" displayName="Table1" ref="B9:D23" totalsRowShown="0" headerRowDxfId="7" dataDxfId="6">
  <autoFilter ref="B9:D23"/>
  <tableColumns count="3">
    <tableColumn id="1" name="Statistics" dataDxfId="5"/>
    <tableColumn id="2" name="RY" dataDxfId="4"/>
    <tableColumn id="3" name="SH" dataDxfId="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Y95"/>
  <sheetViews>
    <sheetView topLeftCell="A22" workbookViewId="0">
      <selection activeCell="A32" sqref="A32:M40"/>
    </sheetView>
  </sheetViews>
  <sheetFormatPr defaultColWidth="8.85546875" defaultRowHeight="15" x14ac:dyDescent="0.25"/>
  <cols>
    <col min="1" max="1" width="26.42578125" customWidth="1"/>
    <col min="2" max="2" width="30.42578125" customWidth="1"/>
    <col min="3" max="3" width="20" customWidth="1"/>
  </cols>
  <sheetData>
    <row r="1" spans="1:25" x14ac:dyDescent="0.25">
      <c r="A1" s="3"/>
      <c r="B1" s="3"/>
      <c r="C1" s="3"/>
      <c r="D1" s="3"/>
      <c r="E1" s="3"/>
      <c r="F1" s="3"/>
      <c r="G1" s="3"/>
      <c r="H1" s="3"/>
      <c r="I1" s="3"/>
      <c r="J1" s="3"/>
      <c r="K1" s="3"/>
      <c r="L1" s="3"/>
      <c r="M1" s="3"/>
      <c r="N1" s="3"/>
      <c r="O1" s="3"/>
      <c r="P1" s="3"/>
      <c r="Q1" s="3"/>
      <c r="R1" s="3"/>
      <c r="S1" s="3"/>
      <c r="T1" s="3"/>
      <c r="U1" s="3"/>
      <c r="V1" s="3"/>
      <c r="W1" s="3"/>
      <c r="X1" s="3"/>
      <c r="Y1" s="3"/>
    </row>
    <row r="2" spans="1:25" x14ac:dyDescent="0.25">
      <c r="A2" s="3"/>
      <c r="B2" s="3"/>
      <c r="C2" s="3"/>
      <c r="D2" s="3"/>
      <c r="E2" s="3"/>
      <c r="F2" s="3"/>
      <c r="G2" s="3"/>
      <c r="H2" s="3"/>
      <c r="I2" s="3"/>
      <c r="J2" s="3"/>
      <c r="K2" s="3"/>
      <c r="L2" s="3"/>
      <c r="M2" s="3"/>
      <c r="N2" s="3"/>
      <c r="O2" s="3"/>
      <c r="P2" s="3"/>
      <c r="Q2" s="3"/>
      <c r="R2" s="3"/>
      <c r="S2" s="3"/>
      <c r="T2" s="3"/>
      <c r="U2" s="3"/>
      <c r="V2" s="3"/>
      <c r="W2" s="3"/>
      <c r="X2" s="3"/>
      <c r="Y2" s="3"/>
    </row>
    <row r="3" spans="1:25" x14ac:dyDescent="0.25">
      <c r="A3" s="3"/>
      <c r="B3" s="3"/>
      <c r="C3" s="3"/>
      <c r="D3" s="3"/>
      <c r="E3" s="3"/>
      <c r="F3" s="3"/>
      <c r="G3" s="3"/>
      <c r="H3" s="3"/>
      <c r="I3" s="3"/>
      <c r="J3" s="3"/>
      <c r="K3" s="3"/>
      <c r="L3" s="3"/>
      <c r="M3" s="3"/>
      <c r="N3" s="3"/>
      <c r="O3" s="3"/>
      <c r="P3" s="3"/>
      <c r="Q3" s="3"/>
      <c r="R3" s="3"/>
      <c r="S3" s="3"/>
      <c r="T3" s="3"/>
      <c r="U3" s="3"/>
      <c r="V3" s="3"/>
      <c r="W3" s="3"/>
      <c r="X3" s="3"/>
      <c r="Y3" s="3"/>
    </row>
    <row r="4" spans="1:25" x14ac:dyDescent="0.25">
      <c r="A4" s="3"/>
      <c r="B4" s="3"/>
      <c r="C4" s="3"/>
      <c r="D4" s="3"/>
      <c r="E4" s="3"/>
      <c r="F4" s="3"/>
      <c r="G4" s="3"/>
      <c r="H4" s="3"/>
      <c r="I4" s="3"/>
      <c r="J4" s="3"/>
      <c r="K4" s="3"/>
      <c r="L4" s="3"/>
      <c r="M4" s="3"/>
      <c r="N4" s="3"/>
      <c r="O4" s="3"/>
      <c r="P4" s="3"/>
      <c r="Q4" s="3"/>
      <c r="R4" s="3"/>
      <c r="S4" s="3"/>
      <c r="T4" s="3"/>
      <c r="U4" s="3"/>
      <c r="V4" s="3"/>
      <c r="W4" s="3"/>
      <c r="X4" s="3"/>
      <c r="Y4" s="3"/>
    </row>
    <row r="5" spans="1:25" x14ac:dyDescent="0.25">
      <c r="A5" s="3"/>
      <c r="B5" s="3"/>
      <c r="C5" s="3"/>
      <c r="D5" s="3"/>
      <c r="E5" s="3"/>
      <c r="F5" s="3"/>
      <c r="G5" s="3"/>
      <c r="H5" s="3"/>
      <c r="I5" s="3"/>
      <c r="J5" s="3"/>
      <c r="K5" s="3"/>
      <c r="L5" s="3"/>
      <c r="M5" s="3"/>
      <c r="N5" s="3"/>
      <c r="O5" s="3"/>
      <c r="P5" s="3"/>
      <c r="Q5" s="3"/>
      <c r="R5" s="3"/>
      <c r="S5" s="3"/>
      <c r="T5" s="3"/>
      <c r="U5" s="3"/>
      <c r="V5" s="3"/>
      <c r="W5" s="3"/>
      <c r="X5" s="3"/>
      <c r="Y5" s="3"/>
    </row>
    <row r="6" spans="1:25" x14ac:dyDescent="0.25">
      <c r="A6" s="3"/>
      <c r="B6" s="3"/>
      <c r="C6" s="3"/>
      <c r="D6" s="3"/>
      <c r="E6" s="3"/>
      <c r="F6" s="3"/>
      <c r="G6" s="3"/>
      <c r="H6" s="3"/>
      <c r="I6" s="3"/>
      <c r="J6" s="3"/>
      <c r="K6" s="3"/>
      <c r="L6" s="3"/>
      <c r="M6" s="3"/>
      <c r="N6" s="3"/>
      <c r="O6" s="3"/>
      <c r="P6" s="3"/>
      <c r="Q6" s="3"/>
      <c r="R6" s="3"/>
      <c r="S6" s="3"/>
      <c r="T6" s="3"/>
      <c r="U6" s="3"/>
      <c r="V6" s="3"/>
      <c r="W6" s="3"/>
      <c r="X6" s="3"/>
      <c r="Y6" s="3"/>
    </row>
    <row r="7" spans="1:25" ht="15" customHeight="1" x14ac:dyDescent="0.25">
      <c r="A7" s="3"/>
      <c r="B7" s="3"/>
      <c r="C7" s="3"/>
      <c r="D7" s="3"/>
      <c r="E7" s="3"/>
      <c r="F7" s="3"/>
      <c r="G7" s="3"/>
      <c r="H7" s="3"/>
      <c r="I7" s="3"/>
      <c r="J7" s="3"/>
      <c r="K7" s="3"/>
      <c r="L7" s="3"/>
      <c r="M7" s="3"/>
      <c r="N7" s="3"/>
      <c r="O7" s="3"/>
      <c r="P7" s="3"/>
      <c r="Q7" s="3"/>
      <c r="R7" s="3"/>
      <c r="S7" s="3"/>
      <c r="T7" s="3"/>
      <c r="U7" s="3"/>
      <c r="V7" s="3"/>
      <c r="W7" s="3"/>
      <c r="X7" s="3"/>
      <c r="Y7" s="3"/>
    </row>
    <row r="8" spans="1:25" x14ac:dyDescent="0.25">
      <c r="A8" s="4" t="s">
        <v>0</v>
      </c>
      <c r="B8" s="3"/>
      <c r="C8" s="3"/>
      <c r="D8" s="3"/>
      <c r="E8" s="3"/>
      <c r="F8" s="3"/>
      <c r="G8" s="3"/>
      <c r="H8" s="3"/>
      <c r="I8" s="3"/>
      <c r="J8" s="3"/>
      <c r="K8" s="3"/>
      <c r="L8" s="3"/>
      <c r="M8" s="3"/>
      <c r="N8" s="3"/>
      <c r="O8" s="3"/>
      <c r="P8" s="3"/>
      <c r="Q8" s="3"/>
      <c r="R8" s="3"/>
      <c r="S8" s="3"/>
      <c r="T8" s="3"/>
      <c r="U8" s="3"/>
      <c r="V8" s="3"/>
      <c r="W8" s="3"/>
      <c r="X8" s="3"/>
      <c r="Y8" s="3"/>
    </row>
    <row r="9" spans="1:25" ht="18" x14ac:dyDescent="0.25">
      <c r="A9" s="5" t="s">
        <v>1</v>
      </c>
      <c r="B9" s="6"/>
      <c r="C9" s="6"/>
      <c r="D9" s="6"/>
      <c r="E9" s="6"/>
      <c r="F9" s="6"/>
      <c r="G9" s="6"/>
      <c r="H9" s="6"/>
      <c r="I9" s="6"/>
      <c r="J9" s="6"/>
      <c r="K9" s="6"/>
      <c r="L9" s="6"/>
      <c r="M9" s="6"/>
      <c r="N9" s="3"/>
      <c r="O9" s="3"/>
      <c r="P9" s="3"/>
      <c r="Q9" s="3"/>
      <c r="R9" s="3"/>
      <c r="S9" s="3"/>
      <c r="T9" s="3"/>
      <c r="U9" s="3"/>
      <c r="V9" s="3"/>
      <c r="W9" s="3"/>
      <c r="X9" s="3"/>
      <c r="Y9" s="3"/>
    </row>
    <row r="10" spans="1:25" x14ac:dyDescent="0.25">
      <c r="A10" s="6"/>
      <c r="B10" s="6"/>
      <c r="C10" s="6"/>
      <c r="D10" s="6"/>
      <c r="E10" s="6"/>
      <c r="F10" s="6"/>
      <c r="G10" s="6"/>
      <c r="H10" s="6"/>
      <c r="I10" s="6"/>
      <c r="J10" s="6"/>
      <c r="K10" s="6"/>
      <c r="L10" s="6"/>
      <c r="M10" s="6"/>
      <c r="N10" s="3"/>
      <c r="O10" s="3"/>
      <c r="P10" s="3"/>
      <c r="Q10" s="3"/>
      <c r="R10" s="3"/>
      <c r="S10" s="3"/>
      <c r="T10" s="3"/>
      <c r="U10" s="3"/>
      <c r="V10" s="3"/>
      <c r="W10" s="3"/>
      <c r="X10" s="3"/>
      <c r="Y10" s="3"/>
    </row>
    <row r="11" spans="1:25" ht="15" customHeight="1" x14ac:dyDescent="0.25">
      <c r="A11" s="7" t="s">
        <v>2</v>
      </c>
      <c r="B11" s="8" t="s">
        <v>3</v>
      </c>
      <c r="C11" s="9"/>
      <c r="D11" s="9"/>
      <c r="E11" s="9"/>
      <c r="F11" s="9"/>
      <c r="G11" s="6"/>
      <c r="H11" s="6"/>
      <c r="I11" s="6"/>
      <c r="J11" s="6"/>
      <c r="K11" s="6"/>
      <c r="L11" s="6"/>
      <c r="M11" s="6"/>
      <c r="N11" s="3"/>
      <c r="O11" s="3"/>
      <c r="P11" s="3"/>
      <c r="Q11" s="3"/>
      <c r="R11" s="3"/>
      <c r="S11" s="3"/>
      <c r="T11" s="3"/>
      <c r="U11" s="3"/>
      <c r="V11" s="3"/>
      <c r="W11" s="3"/>
      <c r="X11" s="3"/>
      <c r="Y11" s="3"/>
    </row>
    <row r="12" spans="1:25" x14ac:dyDescent="0.25">
      <c r="A12" s="10"/>
      <c r="B12" s="11"/>
      <c r="C12" s="6"/>
      <c r="D12" s="6"/>
      <c r="E12" s="6"/>
      <c r="F12" s="6"/>
      <c r="G12" s="6"/>
      <c r="H12" s="6"/>
      <c r="I12" s="6"/>
      <c r="J12" s="6"/>
      <c r="K12" s="6"/>
      <c r="L12" s="6"/>
      <c r="M12" s="6"/>
      <c r="N12" s="3"/>
      <c r="O12" s="3"/>
      <c r="P12" s="3"/>
      <c r="Q12" s="3"/>
      <c r="R12" s="3"/>
      <c r="S12" s="3"/>
      <c r="T12" s="3"/>
      <c r="U12" s="3"/>
      <c r="V12" s="3"/>
      <c r="W12" s="3"/>
      <c r="X12" s="3"/>
      <c r="Y12" s="3"/>
    </row>
    <row r="13" spans="1:25" ht="15" customHeight="1" x14ac:dyDescent="0.25">
      <c r="A13" s="7" t="s">
        <v>4</v>
      </c>
      <c r="B13" s="8" t="s">
        <v>5</v>
      </c>
      <c r="C13" s="12"/>
      <c r="D13" s="13"/>
      <c r="E13" s="13"/>
      <c r="F13" s="13"/>
      <c r="G13" s="6"/>
      <c r="H13" s="6"/>
      <c r="I13" s="6"/>
      <c r="J13" s="6"/>
      <c r="K13" s="6"/>
      <c r="L13" s="6"/>
      <c r="M13" s="6"/>
      <c r="N13" s="3"/>
      <c r="O13" s="3"/>
      <c r="P13" s="3"/>
      <c r="Q13" s="3"/>
      <c r="R13" s="3"/>
      <c r="S13" s="3"/>
      <c r="T13" s="3"/>
      <c r="U13" s="3"/>
      <c r="V13" s="3"/>
      <c r="W13" s="3"/>
      <c r="X13" s="3"/>
      <c r="Y13" s="3"/>
    </row>
    <row r="14" spans="1:25" x14ac:dyDescent="0.25">
      <c r="A14" s="10"/>
      <c r="B14" s="11"/>
      <c r="C14" s="6"/>
      <c r="D14" s="6"/>
      <c r="E14" s="6"/>
      <c r="F14" s="6"/>
      <c r="G14" s="6"/>
      <c r="H14" s="6"/>
      <c r="I14" s="6"/>
      <c r="J14" s="6"/>
      <c r="K14" s="6"/>
      <c r="L14" s="6"/>
      <c r="M14" s="6"/>
      <c r="N14" s="3"/>
      <c r="O14" s="3"/>
      <c r="P14" s="3"/>
      <c r="Q14" s="3"/>
      <c r="R14" s="3"/>
      <c r="S14" s="3"/>
      <c r="T14" s="3"/>
      <c r="U14" s="3"/>
      <c r="V14" s="3"/>
      <c r="W14" s="3"/>
      <c r="X14" s="3"/>
      <c r="Y14" s="3"/>
    </row>
    <row r="15" spans="1:25" x14ac:dyDescent="0.25">
      <c r="A15" s="7" t="s">
        <v>6</v>
      </c>
      <c r="B15" s="8" t="s">
        <v>7</v>
      </c>
      <c r="C15" s="9"/>
      <c r="D15" s="9"/>
      <c r="E15" s="9"/>
      <c r="F15" s="9"/>
      <c r="G15" s="6"/>
      <c r="H15" s="6"/>
      <c r="I15" s="6"/>
      <c r="J15" s="6"/>
      <c r="K15" s="6"/>
      <c r="L15" s="6"/>
      <c r="M15" s="6"/>
      <c r="N15" s="3"/>
      <c r="O15" s="3"/>
      <c r="P15" s="3"/>
      <c r="Q15" s="3"/>
      <c r="R15" s="3"/>
      <c r="S15" s="3"/>
      <c r="T15" s="3"/>
      <c r="U15" s="3"/>
      <c r="V15" s="3"/>
      <c r="W15" s="3"/>
      <c r="X15" s="3"/>
      <c r="Y15" s="3"/>
    </row>
    <row r="16" spans="1:25" ht="15" customHeight="1" x14ac:dyDescent="0.25">
      <c r="A16" s="10"/>
      <c r="B16" s="11"/>
      <c r="C16" s="6"/>
      <c r="D16" s="6"/>
      <c r="E16" s="6"/>
      <c r="F16" s="6"/>
      <c r="G16" s="6"/>
      <c r="H16" s="6"/>
      <c r="I16" s="6"/>
      <c r="J16" s="6"/>
      <c r="K16" s="6"/>
      <c r="L16" s="6"/>
      <c r="M16" s="6"/>
      <c r="N16" s="3"/>
      <c r="O16" s="3"/>
      <c r="P16" s="3"/>
      <c r="Q16" s="3"/>
      <c r="R16" s="3"/>
      <c r="S16" s="3"/>
      <c r="T16" s="3"/>
      <c r="U16" s="3"/>
      <c r="V16" s="3"/>
      <c r="W16" s="3"/>
      <c r="X16" s="3"/>
      <c r="Y16" s="3"/>
    </row>
    <row r="17" spans="1:25" ht="15" customHeight="1" x14ac:dyDescent="0.25">
      <c r="A17" s="7" t="s">
        <v>8</v>
      </c>
      <c r="B17" s="14">
        <v>42377</v>
      </c>
      <c r="C17" s="9"/>
      <c r="D17" s="9"/>
      <c r="E17" s="9"/>
      <c r="F17" s="9"/>
      <c r="G17" s="6"/>
      <c r="H17" s="6"/>
      <c r="I17" s="6"/>
      <c r="J17" s="6"/>
      <c r="K17" s="6"/>
      <c r="L17" s="6"/>
      <c r="M17" s="6"/>
      <c r="N17" s="3"/>
      <c r="O17" s="3"/>
      <c r="P17" s="3"/>
      <c r="Q17" s="3"/>
      <c r="R17" s="3"/>
      <c r="S17" s="3"/>
      <c r="T17" s="3"/>
      <c r="U17" s="3"/>
      <c r="V17" s="3"/>
      <c r="W17" s="3"/>
      <c r="X17" s="3"/>
      <c r="Y17" s="3"/>
    </row>
    <row r="18" spans="1:25" x14ac:dyDescent="0.25">
      <c r="A18" s="6"/>
      <c r="B18" s="11"/>
      <c r="C18" s="6"/>
      <c r="D18" s="6"/>
      <c r="E18" s="6"/>
      <c r="F18" s="6"/>
      <c r="G18" s="6"/>
      <c r="H18" s="6"/>
      <c r="I18" s="6"/>
      <c r="J18" s="6"/>
      <c r="K18" s="6"/>
      <c r="L18" s="6"/>
      <c r="M18" s="6"/>
      <c r="N18" s="3"/>
      <c r="O18" s="3"/>
      <c r="P18" s="3"/>
      <c r="Q18" s="3"/>
      <c r="R18" s="3"/>
      <c r="S18" s="3"/>
      <c r="T18" s="3"/>
      <c r="U18" s="3"/>
      <c r="V18" s="3"/>
      <c r="W18" s="3"/>
      <c r="X18" s="3"/>
      <c r="Y18" s="3"/>
    </row>
    <row r="19" spans="1:25" ht="18" customHeight="1" x14ac:dyDescent="0.25">
      <c r="A19" s="5" t="s">
        <v>9</v>
      </c>
      <c r="B19" s="6"/>
      <c r="C19" s="6"/>
      <c r="D19" s="6"/>
      <c r="E19" s="6"/>
      <c r="F19" s="6"/>
      <c r="G19" s="6"/>
      <c r="H19" s="6"/>
      <c r="I19" s="6"/>
      <c r="J19" s="6"/>
      <c r="K19" s="6"/>
      <c r="L19" s="6"/>
      <c r="M19" s="6"/>
      <c r="N19" s="3"/>
      <c r="O19" s="3"/>
      <c r="P19" s="3"/>
      <c r="Q19" s="3"/>
      <c r="R19" s="3"/>
      <c r="S19" s="3"/>
      <c r="T19" s="3"/>
      <c r="U19" s="3"/>
      <c r="V19" s="3"/>
      <c r="W19" s="3"/>
      <c r="X19" s="3"/>
      <c r="Y19" s="3"/>
    </row>
    <row r="20" spans="1:25" ht="15" customHeight="1" x14ac:dyDescent="0.25">
      <c r="A20" s="52" t="s">
        <v>10</v>
      </c>
      <c r="B20" s="52"/>
      <c r="C20" s="52"/>
      <c r="D20" s="52"/>
      <c r="E20" s="52"/>
      <c r="F20" s="52"/>
      <c r="G20" s="6"/>
      <c r="H20" s="6"/>
      <c r="I20" s="6"/>
      <c r="J20" s="6"/>
      <c r="K20" s="6"/>
      <c r="L20" s="6"/>
      <c r="M20" s="6"/>
      <c r="N20" s="3"/>
      <c r="O20" s="3"/>
      <c r="P20" s="3"/>
      <c r="Q20" s="3"/>
      <c r="R20" s="3"/>
      <c r="S20" s="3"/>
      <c r="T20" s="3"/>
      <c r="U20" s="3"/>
      <c r="V20" s="3"/>
      <c r="W20" s="3"/>
      <c r="X20" s="3"/>
      <c r="Y20" s="3"/>
    </row>
    <row r="21" spans="1:25" ht="15" customHeight="1" x14ac:dyDescent="0.25">
      <c r="A21" s="52"/>
      <c r="B21" s="52"/>
      <c r="C21" s="52"/>
      <c r="D21" s="52"/>
      <c r="E21" s="52"/>
      <c r="F21" s="52"/>
      <c r="G21" s="6"/>
      <c r="H21" s="6"/>
      <c r="I21" s="6"/>
      <c r="J21" s="6"/>
      <c r="K21" s="6"/>
      <c r="L21" s="6"/>
      <c r="M21" s="6"/>
      <c r="N21" s="3"/>
      <c r="O21" s="3"/>
      <c r="P21" s="3"/>
      <c r="Q21" s="3"/>
      <c r="R21" s="3"/>
      <c r="S21" s="3"/>
      <c r="T21" s="3"/>
      <c r="U21" s="3"/>
      <c r="V21" s="3"/>
      <c r="W21" s="3"/>
      <c r="X21" s="3"/>
      <c r="Y21" s="3"/>
    </row>
    <row r="22" spans="1:25" ht="15" customHeight="1" x14ac:dyDescent="0.25">
      <c r="A22" s="52"/>
      <c r="B22" s="52"/>
      <c r="C22" s="52"/>
      <c r="D22" s="52"/>
      <c r="E22" s="52"/>
      <c r="F22" s="52"/>
      <c r="G22" s="6"/>
      <c r="H22" s="6"/>
      <c r="I22" s="6"/>
      <c r="J22" s="6"/>
      <c r="K22" s="6"/>
      <c r="L22" s="6"/>
      <c r="M22" s="6"/>
      <c r="N22" s="3"/>
      <c r="O22" s="3"/>
      <c r="P22" s="3"/>
      <c r="Q22" s="3"/>
      <c r="R22" s="3"/>
      <c r="S22" s="3"/>
      <c r="T22" s="3"/>
      <c r="U22" s="3"/>
      <c r="V22" s="3"/>
      <c r="W22" s="3"/>
      <c r="X22" s="3"/>
      <c r="Y22" s="3"/>
    </row>
    <row r="23" spans="1:25" ht="15" customHeight="1" x14ac:dyDescent="0.25">
      <c r="A23" s="6"/>
      <c r="B23" s="6"/>
      <c r="C23" s="6"/>
      <c r="D23" s="6"/>
      <c r="E23" s="6"/>
      <c r="F23" s="6"/>
      <c r="G23" s="6"/>
      <c r="H23" s="6"/>
      <c r="I23" s="6"/>
      <c r="J23" s="6"/>
      <c r="K23" s="6"/>
      <c r="L23" s="6"/>
      <c r="M23" s="6"/>
      <c r="N23" s="3"/>
      <c r="O23" s="3"/>
      <c r="P23" s="3"/>
      <c r="Q23" s="3"/>
      <c r="R23" s="3"/>
      <c r="S23" s="3"/>
      <c r="T23" s="3"/>
      <c r="U23" s="3"/>
      <c r="V23" s="3"/>
      <c r="W23" s="3"/>
      <c r="X23" s="3"/>
      <c r="Y23" s="3"/>
    </row>
    <row r="24" spans="1:25" ht="15" customHeight="1" x14ac:dyDescent="0.25">
      <c r="A24" s="6"/>
      <c r="B24" s="6"/>
      <c r="C24" s="6"/>
      <c r="D24" s="6"/>
      <c r="E24" s="6"/>
      <c r="F24" s="6"/>
      <c r="G24" s="6"/>
      <c r="H24" s="6"/>
      <c r="I24" s="6"/>
      <c r="J24" s="6"/>
      <c r="K24" s="6"/>
      <c r="L24" s="6"/>
      <c r="M24" s="6"/>
      <c r="N24" s="3"/>
      <c r="O24" s="3"/>
      <c r="P24" s="3"/>
      <c r="Q24" s="3"/>
      <c r="R24" s="3"/>
      <c r="S24" s="3"/>
      <c r="T24" s="3"/>
      <c r="U24" s="3"/>
      <c r="V24" s="3"/>
      <c r="W24" s="3"/>
      <c r="X24" s="3"/>
      <c r="Y24" s="3"/>
    </row>
    <row r="25" spans="1:25" ht="18" customHeight="1" x14ac:dyDescent="0.25">
      <c r="A25" s="5" t="s">
        <v>11</v>
      </c>
      <c r="B25" s="6"/>
      <c r="C25" s="6"/>
      <c r="D25" s="6"/>
      <c r="E25" s="6"/>
      <c r="F25" s="6"/>
      <c r="G25" s="6"/>
      <c r="H25" s="6"/>
      <c r="I25" s="6"/>
      <c r="J25" s="6"/>
      <c r="K25" s="6"/>
      <c r="L25" s="6"/>
      <c r="M25" s="6"/>
      <c r="N25" s="3"/>
      <c r="O25" s="3"/>
      <c r="P25" s="3"/>
      <c r="Q25" s="3"/>
      <c r="R25" s="3"/>
      <c r="S25" s="3"/>
      <c r="T25" s="3"/>
      <c r="U25" s="3"/>
      <c r="V25" s="3"/>
      <c r="W25" s="3"/>
      <c r="X25" s="3"/>
      <c r="Y25" s="3"/>
    </row>
    <row r="26" spans="1:25" ht="1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row>
    <row r="27" spans="1:25" ht="17.25" customHeight="1" x14ac:dyDescent="0.25">
      <c r="A27" s="15" t="s">
        <v>12</v>
      </c>
      <c r="B27" s="6"/>
      <c r="C27" s="6"/>
      <c r="D27" s="6"/>
      <c r="E27" s="6"/>
      <c r="F27" s="6"/>
      <c r="G27" s="6"/>
      <c r="H27" s="6"/>
      <c r="I27" s="6"/>
      <c r="J27" s="6"/>
      <c r="K27" s="6"/>
      <c r="L27" s="6"/>
      <c r="M27" s="6"/>
      <c r="N27" s="3"/>
      <c r="O27" s="3"/>
      <c r="P27" s="3"/>
      <c r="Q27" s="3"/>
      <c r="R27" s="3"/>
      <c r="S27" s="3"/>
      <c r="T27" s="3"/>
      <c r="U27" s="3"/>
      <c r="V27" s="3"/>
      <c r="W27" s="3"/>
      <c r="X27" s="3"/>
      <c r="Y27" s="3"/>
    </row>
    <row r="28" spans="1:25" x14ac:dyDescent="0.25">
      <c r="A28" s="52" t="s">
        <v>13</v>
      </c>
      <c r="B28" s="52"/>
      <c r="C28" s="52"/>
      <c r="D28" s="52"/>
      <c r="E28" s="52"/>
      <c r="F28" s="52"/>
      <c r="G28" s="16"/>
      <c r="H28" s="16"/>
      <c r="I28" s="16"/>
      <c r="J28" s="16"/>
      <c r="K28" s="16"/>
      <c r="L28" s="16"/>
      <c r="M28" s="16"/>
      <c r="N28" s="3"/>
      <c r="O28" s="3"/>
      <c r="P28" s="3"/>
      <c r="Q28" s="3"/>
      <c r="R28" s="3"/>
      <c r="S28" s="3"/>
      <c r="T28" s="3"/>
      <c r="U28" s="3"/>
      <c r="V28" s="3"/>
      <c r="W28" s="3"/>
      <c r="X28" s="3"/>
      <c r="Y28" s="3"/>
    </row>
    <row r="29" spans="1:25" ht="15" customHeight="1" x14ac:dyDescent="0.25">
      <c r="A29" s="52"/>
      <c r="B29" s="52"/>
      <c r="C29" s="52"/>
      <c r="D29" s="52"/>
      <c r="E29" s="52"/>
      <c r="F29" s="52"/>
      <c r="G29" s="16"/>
      <c r="H29" s="16"/>
      <c r="I29" s="16"/>
      <c r="J29" s="16"/>
      <c r="K29" s="16"/>
      <c r="L29" s="16"/>
      <c r="M29" s="16"/>
      <c r="N29" s="3"/>
      <c r="O29" s="3"/>
      <c r="P29" s="3"/>
      <c r="Q29" s="3"/>
      <c r="R29" s="3"/>
      <c r="S29" s="3"/>
      <c r="T29" s="3"/>
      <c r="U29" s="3"/>
      <c r="V29" s="3"/>
      <c r="W29" s="3"/>
      <c r="X29" s="3"/>
      <c r="Y29" s="3"/>
    </row>
    <row r="30" spans="1:25" ht="15" customHeight="1" x14ac:dyDescent="0.25">
      <c r="A30" s="16"/>
      <c r="B30" s="16"/>
      <c r="C30" s="16"/>
      <c r="D30" s="16"/>
      <c r="E30" s="16"/>
      <c r="F30" s="16"/>
      <c r="G30" s="16"/>
      <c r="H30" s="16"/>
      <c r="I30" s="16"/>
      <c r="J30" s="16"/>
      <c r="K30" s="16"/>
      <c r="L30" s="16"/>
      <c r="M30" s="16"/>
      <c r="N30" s="3"/>
      <c r="O30" s="3"/>
      <c r="P30" s="3"/>
      <c r="Q30" s="3"/>
      <c r="R30" s="3"/>
      <c r="S30" s="3"/>
      <c r="T30" s="3"/>
      <c r="U30" s="3"/>
      <c r="V30" s="3"/>
      <c r="W30" s="3"/>
      <c r="X30" s="3"/>
      <c r="Y30" s="3"/>
    </row>
    <row r="31" spans="1:25" ht="15" customHeight="1" x14ac:dyDescent="0.25">
      <c r="A31" s="15" t="s">
        <v>14</v>
      </c>
      <c r="B31" s="17"/>
      <c r="C31" s="17"/>
      <c r="D31" s="17"/>
      <c r="E31" s="17"/>
      <c r="F31" s="17"/>
      <c r="G31" s="17"/>
      <c r="H31" s="17"/>
      <c r="I31" s="17"/>
      <c r="J31" s="17"/>
      <c r="K31" s="17"/>
      <c r="L31" s="17"/>
      <c r="M31" s="17"/>
      <c r="N31" s="3"/>
      <c r="O31" s="3"/>
      <c r="P31" s="3"/>
      <c r="Q31" s="3"/>
      <c r="R31" s="3"/>
      <c r="S31" s="3"/>
      <c r="T31" s="3"/>
      <c r="U31" s="3"/>
      <c r="V31" s="3"/>
      <c r="W31" s="3"/>
      <c r="X31" s="3"/>
      <c r="Y31" s="3"/>
    </row>
    <row r="32" spans="1:25" ht="15" customHeight="1" x14ac:dyDescent="0.25">
      <c r="A32" s="52" t="s">
        <v>15</v>
      </c>
      <c r="B32" s="52"/>
      <c r="C32" s="52"/>
      <c r="D32" s="52"/>
      <c r="E32" s="52"/>
      <c r="F32" s="52"/>
      <c r="G32" s="52"/>
      <c r="H32" s="52"/>
      <c r="I32" s="52"/>
      <c r="J32" s="52"/>
      <c r="K32" s="52"/>
      <c r="L32" s="52"/>
      <c r="M32" s="52"/>
      <c r="N32" s="3"/>
      <c r="O32" s="3"/>
      <c r="P32" s="3"/>
      <c r="Q32" s="3"/>
      <c r="R32" s="3"/>
      <c r="S32" s="3"/>
      <c r="T32" s="3"/>
      <c r="U32" s="3"/>
      <c r="V32" s="3"/>
      <c r="W32" s="3"/>
      <c r="X32" s="3"/>
      <c r="Y32" s="3"/>
    </row>
    <row r="33" spans="1:25" ht="15" customHeight="1" x14ac:dyDescent="0.25">
      <c r="A33" s="52"/>
      <c r="B33" s="52"/>
      <c r="C33" s="52"/>
      <c r="D33" s="52"/>
      <c r="E33" s="52"/>
      <c r="F33" s="52"/>
      <c r="G33" s="52"/>
      <c r="H33" s="52"/>
      <c r="I33" s="52"/>
      <c r="J33" s="52"/>
      <c r="K33" s="52"/>
      <c r="L33" s="52"/>
      <c r="M33" s="52"/>
      <c r="N33" s="3"/>
      <c r="O33" s="3"/>
      <c r="P33" s="3"/>
      <c r="Q33" s="3"/>
      <c r="R33" s="3"/>
      <c r="S33" s="3"/>
      <c r="T33" s="3"/>
      <c r="U33" s="3"/>
      <c r="V33" s="3"/>
      <c r="W33" s="3"/>
      <c r="X33" s="3"/>
      <c r="Y33" s="3"/>
    </row>
    <row r="34" spans="1:25" ht="15" customHeight="1" x14ac:dyDescent="0.25">
      <c r="A34" s="52"/>
      <c r="B34" s="52"/>
      <c r="C34" s="52"/>
      <c r="D34" s="52"/>
      <c r="E34" s="52"/>
      <c r="F34" s="52"/>
      <c r="G34" s="52"/>
      <c r="H34" s="52"/>
      <c r="I34" s="52"/>
      <c r="J34" s="52"/>
      <c r="K34" s="52"/>
      <c r="L34" s="52"/>
      <c r="M34" s="52"/>
      <c r="N34" s="3"/>
      <c r="O34" s="3"/>
      <c r="P34" s="3"/>
      <c r="Q34" s="3"/>
      <c r="R34" s="3"/>
      <c r="S34" s="3"/>
      <c r="T34" s="3"/>
      <c r="U34" s="3"/>
      <c r="V34" s="3"/>
      <c r="W34" s="3"/>
      <c r="X34" s="3"/>
      <c r="Y34" s="3"/>
    </row>
    <row r="35" spans="1:25" ht="15" customHeight="1" x14ac:dyDescent="0.25">
      <c r="A35" s="52"/>
      <c r="B35" s="52"/>
      <c r="C35" s="52"/>
      <c r="D35" s="52"/>
      <c r="E35" s="52"/>
      <c r="F35" s="52"/>
      <c r="G35" s="52"/>
      <c r="H35" s="52"/>
      <c r="I35" s="52"/>
      <c r="J35" s="52"/>
      <c r="K35" s="52"/>
      <c r="L35" s="52"/>
      <c r="M35" s="52"/>
      <c r="N35" s="3"/>
      <c r="O35" s="3"/>
      <c r="P35" s="3"/>
      <c r="Q35" s="3"/>
      <c r="R35" s="3"/>
      <c r="S35" s="3"/>
      <c r="T35" s="3"/>
      <c r="U35" s="3"/>
      <c r="V35" s="3"/>
      <c r="W35" s="3"/>
      <c r="X35" s="3"/>
      <c r="Y35" s="3"/>
    </row>
    <row r="36" spans="1:25" x14ac:dyDescent="0.25">
      <c r="A36" s="52"/>
      <c r="B36" s="52"/>
      <c r="C36" s="52"/>
      <c r="D36" s="52"/>
      <c r="E36" s="52"/>
      <c r="F36" s="52"/>
      <c r="G36" s="52"/>
      <c r="H36" s="52"/>
      <c r="I36" s="52"/>
      <c r="J36" s="52"/>
      <c r="K36" s="52"/>
      <c r="L36" s="52"/>
      <c r="M36" s="52"/>
      <c r="N36" s="3"/>
      <c r="O36" s="3"/>
      <c r="P36" s="3"/>
      <c r="Q36" s="3"/>
      <c r="R36" s="3"/>
      <c r="S36" s="3"/>
      <c r="T36" s="3"/>
      <c r="U36" s="3"/>
      <c r="V36" s="3"/>
      <c r="W36" s="3"/>
      <c r="X36" s="3"/>
      <c r="Y36" s="3"/>
    </row>
    <row r="37" spans="1:25" x14ac:dyDescent="0.25">
      <c r="A37" s="52"/>
      <c r="B37" s="52"/>
      <c r="C37" s="52"/>
      <c r="D37" s="52"/>
      <c r="E37" s="52"/>
      <c r="F37" s="52"/>
      <c r="G37" s="52"/>
      <c r="H37" s="52"/>
      <c r="I37" s="52"/>
      <c r="J37" s="52"/>
      <c r="K37" s="52"/>
      <c r="L37" s="52"/>
      <c r="M37" s="52"/>
      <c r="N37" s="3"/>
      <c r="O37" s="3"/>
      <c r="P37" s="3"/>
      <c r="Q37" s="3"/>
      <c r="R37" s="3"/>
      <c r="S37" s="3"/>
      <c r="T37" s="3"/>
      <c r="U37" s="3"/>
      <c r="V37" s="3"/>
      <c r="W37" s="3"/>
      <c r="X37" s="3"/>
      <c r="Y37" s="3"/>
    </row>
    <row r="38" spans="1:25" x14ac:dyDescent="0.25">
      <c r="A38" s="52"/>
      <c r="B38" s="52"/>
      <c r="C38" s="52"/>
      <c r="D38" s="52"/>
      <c r="E38" s="52"/>
      <c r="F38" s="52"/>
      <c r="G38" s="52"/>
      <c r="H38" s="52"/>
      <c r="I38" s="52"/>
      <c r="J38" s="52"/>
      <c r="K38" s="52"/>
      <c r="L38" s="52"/>
      <c r="M38" s="52"/>
      <c r="N38" s="3"/>
      <c r="O38" s="3"/>
      <c r="P38" s="18"/>
      <c r="Q38" s="18"/>
      <c r="R38" s="18"/>
      <c r="S38" s="18"/>
      <c r="T38" s="18"/>
      <c r="U38" s="18"/>
      <c r="V38" s="18"/>
      <c r="W38" s="3"/>
      <c r="X38" s="3"/>
      <c r="Y38" s="3"/>
    </row>
    <row r="39" spans="1:25" x14ac:dyDescent="0.25">
      <c r="A39" s="52"/>
      <c r="B39" s="52"/>
      <c r="C39" s="52"/>
      <c r="D39" s="52"/>
      <c r="E39" s="52"/>
      <c r="F39" s="52"/>
      <c r="G39" s="52"/>
      <c r="H39" s="52"/>
      <c r="I39" s="52"/>
      <c r="J39" s="52"/>
      <c r="K39" s="52"/>
      <c r="L39" s="52"/>
      <c r="M39" s="52"/>
      <c r="N39" s="3"/>
      <c r="O39" s="3"/>
      <c r="P39" s="18"/>
      <c r="Q39" s="18"/>
      <c r="R39" s="18"/>
      <c r="S39" s="18"/>
      <c r="T39" s="18"/>
      <c r="U39" s="18"/>
      <c r="V39" s="18"/>
      <c r="W39" s="3"/>
      <c r="X39" s="3"/>
      <c r="Y39" s="3"/>
    </row>
    <row r="40" spans="1:25" x14ac:dyDescent="0.25">
      <c r="A40" s="52"/>
      <c r="B40" s="52"/>
      <c r="C40" s="52"/>
      <c r="D40" s="52"/>
      <c r="E40" s="52"/>
      <c r="F40" s="52"/>
      <c r="G40" s="52"/>
      <c r="H40" s="52"/>
      <c r="I40" s="52"/>
      <c r="J40" s="52"/>
      <c r="K40" s="52"/>
      <c r="L40" s="52"/>
      <c r="M40" s="52"/>
      <c r="N40" s="3"/>
      <c r="O40" s="3"/>
      <c r="P40" s="18"/>
      <c r="Q40" s="18"/>
      <c r="R40" s="18"/>
      <c r="S40" s="18"/>
      <c r="T40" s="18"/>
      <c r="U40" s="18"/>
      <c r="V40" s="18"/>
      <c r="W40" s="3"/>
      <c r="X40" s="3"/>
      <c r="Y40" s="3"/>
    </row>
    <row r="41" spans="1:25" x14ac:dyDescent="0.25">
      <c r="A41" s="19"/>
      <c r="B41" s="19"/>
      <c r="C41" s="19"/>
      <c r="D41" s="19"/>
      <c r="E41" s="19"/>
      <c r="F41" s="19"/>
      <c r="G41" s="19"/>
      <c r="H41" s="19"/>
      <c r="I41" s="19"/>
      <c r="J41" s="19"/>
      <c r="K41" s="19"/>
      <c r="L41" s="19"/>
      <c r="M41" s="19"/>
      <c r="N41" s="3"/>
      <c r="O41" s="3"/>
      <c r="P41" s="18"/>
      <c r="Q41" s="18"/>
      <c r="R41" s="18"/>
      <c r="S41" s="18"/>
      <c r="T41" s="18"/>
      <c r="U41" s="18"/>
      <c r="V41" s="18"/>
      <c r="W41" s="3"/>
      <c r="X41" s="3"/>
      <c r="Y41" s="3"/>
    </row>
    <row r="42" spans="1:25" x14ac:dyDescent="0.25">
      <c r="A42" s="19"/>
      <c r="B42" s="19"/>
      <c r="C42" s="19"/>
      <c r="D42" s="19"/>
      <c r="E42" s="19"/>
      <c r="F42" s="19"/>
      <c r="G42" s="19"/>
      <c r="H42" s="19"/>
      <c r="I42" s="19"/>
      <c r="J42" s="19"/>
      <c r="K42" s="19"/>
      <c r="L42" s="19"/>
      <c r="M42" s="19"/>
      <c r="N42" s="3"/>
      <c r="O42" s="3"/>
      <c r="P42" s="3"/>
      <c r="Q42" s="3"/>
      <c r="R42" s="3"/>
      <c r="S42" s="3"/>
      <c r="T42" s="3"/>
      <c r="U42" s="3"/>
      <c r="V42" s="3"/>
      <c r="W42" s="3"/>
      <c r="X42" s="3"/>
      <c r="Y42" s="3"/>
    </row>
    <row r="43" spans="1:25" x14ac:dyDescent="0.25">
      <c r="A43" s="19"/>
      <c r="B43" s="19"/>
      <c r="C43" s="19"/>
      <c r="D43" s="19"/>
      <c r="E43" s="19"/>
      <c r="F43" s="19"/>
      <c r="G43" s="19"/>
      <c r="H43" s="19"/>
      <c r="I43" s="19"/>
      <c r="J43" s="19"/>
      <c r="K43" s="19"/>
      <c r="L43" s="19"/>
      <c r="M43" s="19"/>
      <c r="N43" s="3"/>
      <c r="O43" s="3"/>
      <c r="P43" s="3"/>
      <c r="Q43" s="3"/>
      <c r="R43" s="3"/>
      <c r="S43" s="3"/>
      <c r="T43" s="3"/>
      <c r="U43" s="3"/>
      <c r="V43" s="3"/>
      <c r="W43" s="3"/>
      <c r="X43" s="3"/>
      <c r="Y43" s="3"/>
    </row>
    <row r="44" spans="1:25" ht="24.75" customHeight="1" x14ac:dyDescent="0.25">
      <c r="A44" s="20" t="s">
        <v>16</v>
      </c>
      <c r="B44" s="21"/>
      <c r="C44" s="3"/>
      <c r="D44" s="19"/>
      <c r="E44" s="19"/>
      <c r="F44" s="19"/>
      <c r="G44" s="3"/>
      <c r="H44" s="21"/>
      <c r="I44" s="21"/>
      <c r="J44" s="21"/>
      <c r="K44" s="21"/>
      <c r="L44" s="21"/>
      <c r="M44" s="21"/>
      <c r="N44" s="21"/>
      <c r="O44" s="3"/>
      <c r="P44" s="3"/>
      <c r="Q44" s="3"/>
      <c r="R44" s="3"/>
      <c r="S44" s="3"/>
      <c r="T44" s="3"/>
      <c r="U44" s="3"/>
      <c r="V44" s="3"/>
      <c r="W44" s="3"/>
      <c r="X44" s="3"/>
      <c r="Y44" s="3"/>
    </row>
    <row r="45" spans="1:25" x14ac:dyDescent="0.25">
      <c r="A45" s="19"/>
      <c r="B45" s="19"/>
      <c r="C45" s="19"/>
      <c r="D45" s="19"/>
      <c r="E45" s="19"/>
      <c r="F45" s="19"/>
      <c r="G45" s="21"/>
      <c r="H45" s="21"/>
      <c r="I45" s="21"/>
      <c r="J45" s="21"/>
      <c r="K45" s="21"/>
      <c r="L45" s="21"/>
      <c r="M45" s="21"/>
      <c r="N45" s="21"/>
      <c r="O45" s="3"/>
      <c r="P45" s="3"/>
      <c r="Q45" s="3"/>
      <c r="R45" s="3"/>
      <c r="S45" s="3"/>
      <c r="T45" s="3"/>
      <c r="U45" s="3"/>
      <c r="V45" s="3"/>
      <c r="W45" s="3"/>
      <c r="X45" s="3"/>
      <c r="Y45" s="3"/>
    </row>
    <row r="46" spans="1:25" ht="15" customHeight="1" x14ac:dyDescent="0.25">
      <c r="A46" s="53" t="s">
        <v>17</v>
      </c>
      <c r="B46" s="53"/>
      <c r="C46" s="53"/>
      <c r="D46" s="53"/>
      <c r="E46" s="53"/>
      <c r="F46" s="53"/>
      <c r="G46" s="53"/>
      <c r="H46" s="53"/>
      <c r="I46" s="53"/>
      <c r="J46" s="53"/>
      <c r="K46" s="53"/>
      <c r="L46" s="53"/>
      <c r="M46" s="53"/>
      <c r="N46" s="22"/>
      <c r="O46" s="22"/>
      <c r="P46" s="3"/>
      <c r="Q46" s="3"/>
      <c r="R46" s="3"/>
      <c r="S46" s="3"/>
      <c r="T46" s="3"/>
      <c r="U46" s="3"/>
      <c r="V46" s="3"/>
      <c r="W46" s="3"/>
      <c r="X46" s="3"/>
      <c r="Y46" s="3"/>
    </row>
    <row r="47" spans="1:25" x14ac:dyDescent="0.25">
      <c r="A47" s="53"/>
      <c r="B47" s="53"/>
      <c r="C47" s="53"/>
      <c r="D47" s="53"/>
      <c r="E47" s="53"/>
      <c r="F47" s="53"/>
      <c r="G47" s="53"/>
      <c r="H47" s="53"/>
      <c r="I47" s="53"/>
      <c r="J47" s="53"/>
      <c r="K47" s="53"/>
      <c r="L47" s="53"/>
      <c r="M47" s="53"/>
      <c r="N47" s="22"/>
      <c r="O47" s="22"/>
      <c r="P47" s="3"/>
      <c r="Q47" s="3"/>
      <c r="R47" s="3"/>
      <c r="S47" s="3"/>
      <c r="T47" s="3"/>
      <c r="U47" s="3"/>
      <c r="V47" s="3"/>
      <c r="W47" s="3"/>
      <c r="X47" s="3"/>
      <c r="Y47" s="3"/>
    </row>
    <row r="48" spans="1:25" x14ac:dyDescent="0.25">
      <c r="A48" s="53"/>
      <c r="B48" s="53"/>
      <c r="C48" s="53"/>
      <c r="D48" s="53"/>
      <c r="E48" s="53"/>
      <c r="F48" s="53"/>
      <c r="G48" s="53"/>
      <c r="H48" s="53"/>
      <c r="I48" s="53"/>
      <c r="J48" s="53"/>
      <c r="K48" s="53"/>
      <c r="L48" s="53"/>
      <c r="M48" s="53"/>
      <c r="N48" s="22"/>
      <c r="O48" s="22"/>
      <c r="P48" s="3"/>
      <c r="Q48" s="3"/>
      <c r="R48" s="3"/>
      <c r="S48" s="3"/>
      <c r="T48" s="3"/>
      <c r="U48" s="3"/>
      <c r="V48" s="3"/>
      <c r="W48" s="3"/>
      <c r="X48" s="3"/>
      <c r="Y48" s="3"/>
    </row>
    <row r="49" spans="1:25" x14ac:dyDescent="0.25">
      <c r="A49" s="53"/>
      <c r="B49" s="53"/>
      <c r="C49" s="53"/>
      <c r="D49" s="53"/>
      <c r="E49" s="53"/>
      <c r="F49" s="53"/>
      <c r="G49" s="53"/>
      <c r="H49" s="53"/>
      <c r="I49" s="53"/>
      <c r="J49" s="53"/>
      <c r="K49" s="53"/>
      <c r="L49" s="53"/>
      <c r="M49" s="53"/>
      <c r="N49" s="22"/>
      <c r="O49" s="22"/>
      <c r="P49" s="3"/>
      <c r="Q49" s="3"/>
      <c r="R49" s="3"/>
      <c r="S49" s="3"/>
      <c r="T49" s="3"/>
      <c r="U49" s="3"/>
      <c r="V49" s="3"/>
      <c r="W49" s="3"/>
      <c r="X49" s="3"/>
      <c r="Y49" s="3"/>
    </row>
    <row r="50" spans="1:25" x14ac:dyDescent="0.25">
      <c r="A50" s="53"/>
      <c r="B50" s="53"/>
      <c r="C50" s="53"/>
      <c r="D50" s="53"/>
      <c r="E50" s="53"/>
      <c r="F50" s="53"/>
      <c r="G50" s="53"/>
      <c r="H50" s="53"/>
      <c r="I50" s="53"/>
      <c r="J50" s="53"/>
      <c r="K50" s="53"/>
      <c r="L50" s="53"/>
      <c r="M50" s="53"/>
      <c r="N50" s="22"/>
      <c r="O50" s="22"/>
      <c r="P50" s="3"/>
      <c r="Q50" s="3"/>
      <c r="R50" s="3"/>
      <c r="S50" s="3"/>
      <c r="T50" s="3"/>
      <c r="U50" s="3"/>
      <c r="V50" s="3"/>
      <c r="W50" s="3"/>
      <c r="X50" s="3"/>
      <c r="Y50" s="3"/>
    </row>
    <row r="51" spans="1:25" x14ac:dyDescent="0.25">
      <c r="A51" s="53"/>
      <c r="B51" s="53"/>
      <c r="C51" s="53"/>
      <c r="D51" s="53"/>
      <c r="E51" s="53"/>
      <c r="F51" s="53"/>
      <c r="G51" s="53"/>
      <c r="H51" s="53"/>
      <c r="I51" s="53"/>
      <c r="J51" s="53"/>
      <c r="K51" s="53"/>
      <c r="L51" s="53"/>
      <c r="M51" s="53"/>
      <c r="N51" s="22"/>
      <c r="O51" s="22"/>
      <c r="P51" s="3"/>
      <c r="Q51" s="3"/>
      <c r="R51" s="3"/>
      <c r="S51" s="3"/>
      <c r="T51" s="3"/>
      <c r="U51" s="3"/>
      <c r="V51" s="3"/>
      <c r="W51" s="3"/>
      <c r="X51" s="3"/>
      <c r="Y51" s="3"/>
    </row>
    <row r="52" spans="1:25" ht="14.25" customHeight="1" x14ac:dyDescent="0.25">
      <c r="A52" s="53"/>
      <c r="B52" s="53"/>
      <c r="C52" s="53"/>
      <c r="D52" s="53"/>
      <c r="E52" s="53"/>
      <c r="F52" s="53"/>
      <c r="G52" s="53"/>
      <c r="H52" s="53"/>
      <c r="I52" s="53"/>
      <c r="J52" s="53"/>
      <c r="K52" s="53"/>
      <c r="L52" s="53"/>
      <c r="M52" s="53"/>
      <c r="N52" s="22"/>
      <c r="O52" s="22"/>
      <c r="P52" s="3"/>
      <c r="Q52" s="3"/>
      <c r="R52" s="3"/>
      <c r="S52" s="3"/>
      <c r="T52" s="3"/>
      <c r="U52" s="3"/>
      <c r="V52" s="3"/>
      <c r="W52" s="3"/>
      <c r="X52" s="3"/>
      <c r="Y52" s="3"/>
    </row>
    <row r="53" spans="1:25" ht="15" hidden="1" customHeight="1" x14ac:dyDescent="0.25">
      <c r="A53" s="53"/>
      <c r="B53" s="53"/>
      <c r="C53" s="53"/>
      <c r="D53" s="53"/>
      <c r="E53" s="53"/>
      <c r="F53" s="53"/>
      <c r="G53" s="53"/>
      <c r="H53" s="53"/>
      <c r="I53" s="53"/>
      <c r="J53" s="53"/>
      <c r="K53" s="53"/>
      <c r="L53" s="53"/>
      <c r="M53" s="53"/>
      <c r="N53" s="22"/>
      <c r="O53" s="22"/>
      <c r="P53" s="3"/>
      <c r="Q53" s="3"/>
      <c r="R53" s="3"/>
      <c r="S53" s="3"/>
      <c r="T53" s="3"/>
      <c r="U53" s="3"/>
      <c r="V53" s="3"/>
      <c r="W53" s="3"/>
      <c r="X53" s="3"/>
      <c r="Y53" s="3"/>
    </row>
    <row r="54" spans="1:25" ht="15" hidden="1" customHeight="1" x14ac:dyDescent="0.25">
      <c r="A54" s="53"/>
      <c r="B54" s="53"/>
      <c r="C54" s="53"/>
      <c r="D54" s="53"/>
      <c r="E54" s="53"/>
      <c r="F54" s="53"/>
      <c r="G54" s="53"/>
      <c r="H54" s="53"/>
      <c r="I54" s="53"/>
      <c r="J54" s="53"/>
      <c r="K54" s="53"/>
      <c r="L54" s="53"/>
      <c r="M54" s="53"/>
      <c r="N54" s="22"/>
      <c r="O54" s="22"/>
      <c r="P54" s="3"/>
      <c r="Q54" s="3"/>
      <c r="R54" s="3"/>
      <c r="S54" s="3"/>
      <c r="T54" s="3"/>
      <c r="U54" s="3"/>
      <c r="V54" s="3"/>
      <c r="W54" s="3"/>
      <c r="X54" s="3"/>
      <c r="Y54" s="3"/>
    </row>
    <row r="55" spans="1:25" x14ac:dyDescent="0.25">
      <c r="A55" s="53"/>
      <c r="B55" s="53"/>
      <c r="C55" s="53"/>
      <c r="D55" s="53"/>
      <c r="E55" s="53"/>
      <c r="F55" s="53"/>
      <c r="G55" s="53"/>
      <c r="H55" s="53"/>
      <c r="I55" s="53"/>
      <c r="J55" s="53"/>
      <c r="K55" s="53"/>
      <c r="L55" s="53"/>
      <c r="M55" s="53"/>
      <c r="N55" s="22"/>
      <c r="O55" s="22"/>
      <c r="P55" s="3"/>
      <c r="Q55" s="3"/>
      <c r="R55" s="3"/>
      <c r="S55" s="3"/>
      <c r="T55" s="3"/>
      <c r="U55" s="3"/>
      <c r="V55" s="3"/>
      <c r="W55" s="3"/>
      <c r="X55" s="3"/>
      <c r="Y55" s="3"/>
    </row>
    <row r="56" spans="1:25" x14ac:dyDescent="0.25">
      <c r="A56" s="53"/>
      <c r="B56" s="53"/>
      <c r="C56" s="53"/>
      <c r="D56" s="53"/>
      <c r="E56" s="53"/>
      <c r="F56" s="53"/>
      <c r="G56" s="53"/>
      <c r="H56" s="53"/>
      <c r="I56" s="53"/>
      <c r="J56" s="53"/>
      <c r="K56" s="53"/>
      <c r="L56" s="53"/>
      <c r="M56" s="53"/>
      <c r="N56" s="22"/>
      <c r="O56" s="22"/>
      <c r="P56" s="3"/>
      <c r="Q56" s="3"/>
      <c r="R56" s="3"/>
      <c r="S56" s="3"/>
      <c r="T56" s="3"/>
      <c r="U56" s="3"/>
      <c r="V56" s="3"/>
      <c r="W56" s="3"/>
      <c r="X56" s="3"/>
      <c r="Y56" s="3"/>
    </row>
    <row r="57" spans="1:25" ht="15" customHeight="1" x14ac:dyDescent="0.25">
      <c r="A57" s="53"/>
      <c r="B57" s="53"/>
      <c r="C57" s="53"/>
      <c r="D57" s="53"/>
      <c r="E57" s="53"/>
      <c r="F57" s="53"/>
      <c r="G57" s="53"/>
      <c r="H57" s="53"/>
      <c r="I57" s="53"/>
      <c r="J57" s="53"/>
      <c r="K57" s="53"/>
      <c r="L57" s="53"/>
      <c r="M57" s="53"/>
      <c r="N57" s="22"/>
      <c r="O57" s="22"/>
      <c r="P57" s="21"/>
      <c r="Q57" s="21"/>
      <c r="R57" s="21"/>
      <c r="S57" s="21"/>
      <c r="T57" s="21"/>
      <c r="U57" s="21"/>
      <c r="V57" s="21"/>
      <c r="W57" s="3"/>
      <c r="X57" s="3"/>
      <c r="Y57" s="3"/>
    </row>
    <row r="58" spans="1:25" ht="15.75" customHeight="1" x14ac:dyDescent="0.25">
      <c r="A58" s="53"/>
      <c r="B58" s="53"/>
      <c r="C58" s="53"/>
      <c r="D58" s="53"/>
      <c r="E58" s="53"/>
      <c r="F58" s="53"/>
      <c r="G58" s="53"/>
      <c r="H58" s="53"/>
      <c r="I58" s="53"/>
      <c r="J58" s="53"/>
      <c r="K58" s="53"/>
      <c r="L58" s="53"/>
      <c r="M58" s="53"/>
      <c r="N58" s="22"/>
      <c r="O58" s="22"/>
      <c r="P58" s="6"/>
      <c r="Q58" s="6"/>
      <c r="R58" s="6"/>
      <c r="S58" s="6"/>
      <c r="T58" s="6"/>
      <c r="U58" s="6"/>
      <c r="V58" s="6"/>
      <c r="W58" s="21"/>
      <c r="X58" s="3"/>
      <c r="Y58" s="3"/>
    </row>
    <row r="59" spans="1:25" x14ac:dyDescent="0.25">
      <c r="A59" s="53"/>
      <c r="B59" s="53"/>
      <c r="C59" s="53"/>
      <c r="D59" s="53"/>
      <c r="E59" s="53"/>
      <c r="F59" s="53"/>
      <c r="G59" s="53"/>
      <c r="H59" s="53"/>
      <c r="I59" s="53"/>
      <c r="J59" s="53"/>
      <c r="K59" s="53"/>
      <c r="L59" s="53"/>
      <c r="M59" s="53"/>
      <c r="N59" s="22"/>
      <c r="O59" s="22"/>
      <c r="P59" s="3"/>
      <c r="Q59" s="3"/>
      <c r="R59" s="3"/>
      <c r="S59" s="3"/>
      <c r="T59" s="3"/>
      <c r="U59" s="3"/>
      <c r="V59" s="3"/>
      <c r="W59" s="3"/>
      <c r="X59" s="3"/>
      <c r="Y59" s="3"/>
    </row>
    <row r="60" spans="1:25" x14ac:dyDescent="0.25">
      <c r="A60" s="53"/>
      <c r="B60" s="53"/>
      <c r="C60" s="53"/>
      <c r="D60" s="53"/>
      <c r="E60" s="53"/>
      <c r="F60" s="53"/>
      <c r="G60" s="53"/>
      <c r="H60" s="53"/>
      <c r="I60" s="53"/>
      <c r="J60" s="53"/>
      <c r="K60" s="53"/>
      <c r="L60" s="53"/>
      <c r="M60" s="53"/>
      <c r="N60" s="22"/>
      <c r="O60" s="22"/>
      <c r="P60" s="3"/>
      <c r="Q60" s="3"/>
      <c r="R60" s="3"/>
      <c r="S60" s="3"/>
      <c r="T60" s="3"/>
      <c r="U60" s="3"/>
      <c r="V60" s="3"/>
      <c r="W60" s="3"/>
      <c r="X60" s="3"/>
      <c r="Y60" s="3"/>
    </row>
    <row r="61" spans="1:25" x14ac:dyDescent="0.25">
      <c r="A61" s="53"/>
      <c r="B61" s="53"/>
      <c r="C61" s="53"/>
      <c r="D61" s="53"/>
      <c r="E61" s="53"/>
      <c r="F61" s="53"/>
      <c r="G61" s="53"/>
      <c r="H61" s="53"/>
      <c r="I61" s="53"/>
      <c r="J61" s="53"/>
      <c r="K61" s="53"/>
      <c r="L61" s="53"/>
      <c r="M61" s="53"/>
      <c r="N61" s="22"/>
      <c r="O61" s="22"/>
      <c r="P61" s="3"/>
      <c r="Q61" s="3"/>
      <c r="R61" s="3"/>
      <c r="S61" s="3"/>
      <c r="T61" s="3"/>
      <c r="U61" s="3"/>
      <c r="V61" s="3"/>
      <c r="W61" s="3"/>
      <c r="X61" s="3"/>
      <c r="Y61" s="3"/>
    </row>
    <row r="62" spans="1:25" ht="18" customHeight="1" x14ac:dyDescent="0.25">
      <c r="A62" s="53"/>
      <c r="B62" s="53"/>
      <c r="C62" s="53"/>
      <c r="D62" s="53"/>
      <c r="E62" s="53"/>
      <c r="F62" s="53"/>
      <c r="G62" s="53"/>
      <c r="H62" s="53"/>
      <c r="I62" s="53"/>
      <c r="J62" s="53"/>
      <c r="K62" s="53"/>
      <c r="L62" s="53"/>
      <c r="M62" s="53"/>
      <c r="N62" s="22"/>
      <c r="O62" s="22"/>
      <c r="P62" s="3"/>
      <c r="Q62" s="3"/>
      <c r="R62" s="3"/>
      <c r="S62" s="3"/>
      <c r="T62" s="3"/>
      <c r="U62" s="3"/>
      <c r="V62" s="3"/>
      <c r="W62" s="3"/>
      <c r="X62" s="3"/>
      <c r="Y62" s="3"/>
    </row>
    <row r="63" spans="1:25" x14ac:dyDescent="0.25">
      <c r="A63" s="22"/>
      <c r="B63" s="22"/>
      <c r="C63" s="22"/>
      <c r="D63" s="22"/>
      <c r="E63" s="22"/>
      <c r="F63" s="22"/>
      <c r="G63" s="22"/>
      <c r="H63" s="22"/>
      <c r="I63" s="22"/>
      <c r="J63" s="22"/>
      <c r="K63" s="22"/>
      <c r="L63" s="22"/>
      <c r="M63" s="22"/>
      <c r="N63" s="22"/>
      <c r="O63" s="22"/>
      <c r="P63" s="3"/>
      <c r="Q63" s="3"/>
      <c r="R63" s="3"/>
      <c r="S63" s="3"/>
      <c r="T63" s="3"/>
      <c r="U63" s="3"/>
      <c r="V63" s="3"/>
      <c r="W63" s="3"/>
      <c r="X63" s="3"/>
      <c r="Y63" s="3"/>
    </row>
    <row r="64" spans="1:25" ht="18" x14ac:dyDescent="0.25">
      <c r="A64" s="20" t="s">
        <v>18</v>
      </c>
      <c r="B64" s="22"/>
      <c r="C64" s="22"/>
      <c r="D64" s="22"/>
      <c r="E64" s="22"/>
      <c r="F64" s="22"/>
      <c r="G64" s="22"/>
      <c r="H64" s="22"/>
      <c r="I64" s="22"/>
      <c r="J64" s="22"/>
      <c r="K64" s="22"/>
      <c r="L64" s="22"/>
      <c r="M64" s="22"/>
      <c r="N64" s="22"/>
      <c r="O64" s="22"/>
      <c r="P64" s="3"/>
      <c r="Q64" s="3"/>
      <c r="R64" s="3"/>
      <c r="S64" s="3"/>
      <c r="T64" s="3"/>
      <c r="U64" s="3"/>
      <c r="V64" s="3"/>
      <c r="W64" s="3"/>
      <c r="X64" s="3"/>
      <c r="Y64" s="3"/>
    </row>
    <row r="65" spans="1:25" x14ac:dyDescent="0.25">
      <c r="A65" s="22"/>
      <c r="B65" s="22"/>
      <c r="C65" s="22"/>
      <c r="D65" s="22"/>
      <c r="E65" s="22"/>
      <c r="F65" s="22"/>
      <c r="G65" s="22"/>
      <c r="H65" s="22"/>
      <c r="I65" s="22"/>
      <c r="J65" s="22"/>
      <c r="K65" s="22"/>
      <c r="L65" s="22"/>
      <c r="M65" s="22"/>
      <c r="N65" s="22"/>
      <c r="O65" s="22"/>
      <c r="P65" s="3"/>
      <c r="Q65" s="3"/>
      <c r="R65" s="3"/>
      <c r="S65" s="3"/>
      <c r="T65" s="3"/>
      <c r="U65" s="3"/>
      <c r="V65" s="3"/>
      <c r="W65" s="3"/>
      <c r="X65" s="3"/>
      <c r="Y65" s="3"/>
    </row>
    <row r="66" spans="1:25" ht="18" customHeight="1" x14ac:dyDescent="0.25">
      <c r="A66" s="53" t="s">
        <v>19</v>
      </c>
      <c r="B66" s="53"/>
      <c r="C66" s="53"/>
      <c r="D66" s="53"/>
      <c r="E66" s="53"/>
      <c r="F66" s="53"/>
      <c r="G66" s="53"/>
      <c r="H66" s="53"/>
      <c r="I66" s="53"/>
      <c r="J66" s="53"/>
      <c r="K66" s="53"/>
      <c r="L66" s="53"/>
      <c r="M66" s="53"/>
      <c r="N66" s="23"/>
      <c r="O66" s="23"/>
      <c r="P66" s="3"/>
      <c r="Q66" s="3"/>
      <c r="R66" s="3"/>
      <c r="S66" s="3"/>
      <c r="T66" s="3"/>
      <c r="U66" s="3"/>
      <c r="V66" s="3"/>
      <c r="W66" s="3"/>
      <c r="X66" s="3"/>
      <c r="Y66" s="3"/>
    </row>
    <row r="67" spans="1:25" ht="15" customHeight="1" x14ac:dyDescent="0.25">
      <c r="A67" s="53"/>
      <c r="B67" s="53"/>
      <c r="C67" s="53"/>
      <c r="D67" s="53"/>
      <c r="E67" s="53"/>
      <c r="F67" s="53"/>
      <c r="G67" s="53"/>
      <c r="H67" s="53"/>
      <c r="I67" s="53"/>
      <c r="J67" s="53"/>
      <c r="K67" s="53"/>
      <c r="L67" s="53"/>
      <c r="M67" s="53"/>
      <c r="N67" s="23"/>
      <c r="O67" s="23"/>
      <c r="P67" s="3"/>
      <c r="Q67" s="3"/>
      <c r="R67" s="3"/>
      <c r="S67" s="3"/>
      <c r="T67" s="3"/>
      <c r="U67" s="3"/>
      <c r="V67" s="3"/>
      <c r="W67" s="3"/>
      <c r="X67" s="3"/>
      <c r="Y67" s="3"/>
    </row>
    <row r="68" spans="1:25" ht="15" customHeight="1" x14ac:dyDescent="0.25">
      <c r="A68" s="53"/>
      <c r="B68" s="53"/>
      <c r="C68" s="53"/>
      <c r="D68" s="53"/>
      <c r="E68" s="53"/>
      <c r="F68" s="53"/>
      <c r="G68" s="53"/>
      <c r="H68" s="53"/>
      <c r="I68" s="53"/>
      <c r="J68" s="53"/>
      <c r="K68" s="53"/>
      <c r="L68" s="53"/>
      <c r="M68" s="53"/>
      <c r="N68" s="23"/>
      <c r="O68" s="23"/>
      <c r="P68" s="3"/>
      <c r="Q68" s="3"/>
      <c r="R68" s="3"/>
      <c r="S68" s="3"/>
      <c r="T68" s="3"/>
      <c r="U68" s="3"/>
      <c r="V68" s="3"/>
      <c r="W68" s="3"/>
      <c r="X68" s="3"/>
      <c r="Y68" s="3"/>
    </row>
    <row r="69" spans="1:25" ht="15" customHeight="1" x14ac:dyDescent="0.25">
      <c r="A69" s="53"/>
      <c r="B69" s="53"/>
      <c r="C69" s="53"/>
      <c r="D69" s="53"/>
      <c r="E69" s="53"/>
      <c r="F69" s="53"/>
      <c r="G69" s="53"/>
      <c r="H69" s="53"/>
      <c r="I69" s="53"/>
      <c r="J69" s="53"/>
      <c r="K69" s="53"/>
      <c r="L69" s="53"/>
      <c r="M69" s="53"/>
      <c r="N69" s="23"/>
      <c r="O69" s="23"/>
      <c r="P69" s="3"/>
      <c r="Q69" s="3"/>
      <c r="R69" s="3"/>
      <c r="S69" s="3"/>
      <c r="T69" s="3"/>
      <c r="U69" s="3"/>
      <c r="V69" s="3"/>
      <c r="W69" s="3"/>
      <c r="X69" s="3"/>
      <c r="Y69" s="3"/>
    </row>
    <row r="70" spans="1:25" s="22" customFormat="1" ht="14.25" customHeight="1" x14ac:dyDescent="0.25">
      <c r="A70" s="53"/>
      <c r="B70" s="53"/>
      <c r="C70" s="53"/>
      <c r="D70" s="53"/>
      <c r="E70" s="53"/>
      <c r="F70" s="53"/>
      <c r="G70" s="53"/>
      <c r="H70" s="53"/>
      <c r="I70" s="53"/>
      <c r="J70" s="53"/>
      <c r="K70" s="53"/>
      <c r="L70" s="53"/>
      <c r="M70" s="53"/>
    </row>
    <row r="71" spans="1:25" s="22" customFormat="1" ht="14.25" customHeight="1" x14ac:dyDescent="0.25">
      <c r="A71" s="53"/>
      <c r="B71" s="53"/>
      <c r="C71" s="53"/>
      <c r="D71" s="53"/>
      <c r="E71" s="53"/>
      <c r="F71" s="53"/>
      <c r="G71" s="53"/>
      <c r="H71" s="53"/>
      <c r="I71" s="53"/>
      <c r="J71" s="53"/>
      <c r="K71" s="53"/>
      <c r="L71" s="53"/>
      <c r="M71" s="53"/>
    </row>
    <row r="72" spans="1:25" ht="15" customHeight="1" x14ac:dyDescent="0.25">
      <c r="A72" s="53"/>
      <c r="B72" s="53"/>
      <c r="C72" s="53"/>
      <c r="D72" s="53"/>
      <c r="E72" s="53"/>
      <c r="F72" s="53"/>
      <c r="G72" s="53"/>
      <c r="H72" s="53"/>
      <c r="I72" s="53"/>
      <c r="J72" s="53"/>
      <c r="K72" s="53"/>
      <c r="L72" s="53"/>
      <c r="M72" s="53"/>
      <c r="N72" s="23"/>
      <c r="O72" s="23"/>
      <c r="P72" s="3"/>
      <c r="Q72" s="3"/>
      <c r="R72" s="3"/>
      <c r="S72" s="3"/>
      <c r="T72" s="3"/>
      <c r="U72" s="3"/>
      <c r="V72" s="3"/>
      <c r="W72" s="3"/>
      <c r="X72" s="3"/>
      <c r="Y72" s="3"/>
    </row>
    <row r="73" spans="1:25" ht="14.25" customHeight="1" x14ac:dyDescent="0.25">
      <c r="A73" s="53"/>
      <c r="B73" s="53"/>
      <c r="C73" s="53"/>
      <c r="D73" s="53"/>
      <c r="E73" s="53"/>
      <c r="F73" s="53"/>
      <c r="G73" s="53"/>
      <c r="H73" s="53"/>
      <c r="I73" s="53"/>
      <c r="J73" s="53"/>
      <c r="K73" s="53"/>
      <c r="L73" s="53"/>
      <c r="M73" s="53"/>
      <c r="N73" s="26"/>
      <c r="O73" s="26"/>
      <c r="P73" s="3"/>
      <c r="Q73" s="3"/>
      <c r="R73" s="3"/>
      <c r="S73" s="3"/>
      <c r="T73" s="3"/>
      <c r="U73" s="3"/>
      <c r="V73" s="3"/>
      <c r="W73" s="3"/>
      <c r="X73" s="3"/>
      <c r="Y73" s="3"/>
    </row>
    <row r="74" spans="1:25" ht="15" hidden="1" customHeight="1" x14ac:dyDescent="0.25">
      <c r="A74" s="53"/>
      <c r="B74" s="53"/>
      <c r="C74" s="53"/>
      <c r="D74" s="53"/>
      <c r="E74" s="53"/>
      <c r="F74" s="53"/>
      <c r="G74" s="53"/>
      <c r="H74" s="53"/>
      <c r="I74" s="53"/>
      <c r="J74" s="53"/>
      <c r="K74" s="53"/>
      <c r="L74" s="53"/>
      <c r="M74" s="53"/>
      <c r="N74" s="26"/>
      <c r="O74" s="26"/>
      <c r="P74" s="3"/>
      <c r="Q74" s="3"/>
      <c r="R74" s="3"/>
      <c r="S74" s="3"/>
      <c r="T74" s="3"/>
      <c r="U74" s="3"/>
      <c r="V74" s="3"/>
      <c r="W74" s="3"/>
      <c r="X74" s="3"/>
      <c r="Y74" s="3"/>
    </row>
    <row r="75" spans="1:25" ht="15" hidden="1" customHeight="1" x14ac:dyDescent="0.25">
      <c r="A75" s="53"/>
      <c r="B75" s="53"/>
      <c r="C75" s="53"/>
      <c r="D75" s="53"/>
      <c r="E75" s="53"/>
      <c r="F75" s="53"/>
      <c r="G75" s="53"/>
      <c r="H75" s="53"/>
      <c r="I75" s="53"/>
      <c r="J75" s="53"/>
      <c r="K75" s="53"/>
      <c r="L75" s="53"/>
      <c r="M75" s="53"/>
      <c r="N75" s="26"/>
      <c r="O75" s="26"/>
      <c r="P75" s="3"/>
      <c r="Q75" s="3"/>
      <c r="R75" s="3"/>
      <c r="S75" s="3"/>
      <c r="T75" s="3"/>
      <c r="U75" s="3"/>
      <c r="V75" s="3"/>
      <c r="W75" s="3"/>
      <c r="X75" s="3"/>
      <c r="Y75" s="3"/>
    </row>
    <row r="76" spans="1:25" ht="15" customHeight="1" x14ac:dyDescent="0.25">
      <c r="A76" s="53"/>
      <c r="B76" s="53"/>
      <c r="C76" s="53"/>
      <c r="D76" s="53"/>
      <c r="E76" s="53"/>
      <c r="F76" s="53"/>
      <c r="G76" s="53"/>
      <c r="H76" s="53"/>
      <c r="I76" s="53"/>
      <c r="J76" s="53"/>
      <c r="K76" s="53"/>
      <c r="L76" s="53"/>
      <c r="M76" s="53"/>
      <c r="N76" s="26"/>
      <c r="O76" s="26"/>
      <c r="P76" s="3"/>
      <c r="Q76" s="3"/>
      <c r="R76" s="3"/>
      <c r="S76" s="3"/>
      <c r="T76" s="3"/>
      <c r="U76" s="3"/>
      <c r="V76" s="3"/>
      <c r="W76" s="3"/>
      <c r="X76" s="3"/>
      <c r="Y76" s="3"/>
    </row>
    <row r="77" spans="1:25" ht="15" customHeight="1" x14ac:dyDescent="0.25">
      <c r="A77" s="53"/>
      <c r="B77" s="53"/>
      <c r="C77" s="53"/>
      <c r="D77" s="53"/>
      <c r="E77" s="53"/>
      <c r="F77" s="53"/>
      <c r="G77" s="53"/>
      <c r="H77" s="53"/>
      <c r="I77" s="53"/>
      <c r="J77" s="53"/>
      <c r="K77" s="53"/>
      <c r="L77" s="53"/>
      <c r="M77" s="53"/>
      <c r="N77" s="24"/>
      <c r="O77" s="24"/>
      <c r="P77" s="3"/>
      <c r="Q77" s="3"/>
      <c r="R77" s="3"/>
      <c r="S77" s="3"/>
      <c r="T77" s="3"/>
      <c r="U77" s="3"/>
      <c r="V77" s="3"/>
      <c r="W77" s="3"/>
      <c r="X77" s="3"/>
      <c r="Y77" s="3"/>
    </row>
    <row r="78" spans="1:25" ht="15" customHeight="1" x14ac:dyDescent="0.25">
      <c r="A78" s="53"/>
      <c r="B78" s="53"/>
      <c r="C78" s="53"/>
      <c r="D78" s="53"/>
      <c r="E78" s="53"/>
      <c r="F78" s="53"/>
      <c r="G78" s="53"/>
      <c r="H78" s="53"/>
      <c r="I78" s="53"/>
      <c r="J78" s="53"/>
      <c r="K78" s="53"/>
      <c r="L78" s="53"/>
      <c r="M78" s="53"/>
      <c r="N78" s="24"/>
      <c r="O78" s="24"/>
      <c r="P78" s="21"/>
      <c r="Q78" s="21"/>
      <c r="R78" s="21"/>
      <c r="S78" s="21"/>
      <c r="T78" s="21"/>
      <c r="U78" s="21"/>
      <c r="V78" s="21"/>
      <c r="W78" s="3"/>
      <c r="X78" s="3"/>
      <c r="Y78" s="3"/>
    </row>
    <row r="79" spans="1:25" ht="15.75" customHeight="1" x14ac:dyDescent="0.25">
      <c r="A79" s="53"/>
      <c r="B79" s="53"/>
      <c r="C79" s="53"/>
      <c r="D79" s="53"/>
      <c r="E79" s="53"/>
      <c r="F79" s="53"/>
      <c r="G79" s="53"/>
      <c r="H79" s="53"/>
      <c r="I79" s="53"/>
      <c r="J79" s="53"/>
      <c r="K79" s="53"/>
      <c r="L79" s="53"/>
      <c r="M79" s="53"/>
      <c r="N79" s="23"/>
      <c r="O79" s="23"/>
      <c r="P79" s="6"/>
      <c r="Q79" s="6"/>
      <c r="R79" s="6"/>
      <c r="S79" s="6"/>
      <c r="T79" s="6"/>
      <c r="U79" s="6"/>
      <c r="V79" s="6"/>
      <c r="W79" s="21"/>
      <c r="X79" s="3"/>
      <c r="Y79" s="3"/>
    </row>
    <row r="80" spans="1:25" ht="15" customHeight="1" x14ac:dyDescent="0.25">
      <c r="A80" s="53"/>
      <c r="B80" s="53"/>
      <c r="C80" s="53"/>
      <c r="D80" s="53"/>
      <c r="E80" s="53"/>
      <c r="F80" s="53"/>
      <c r="G80" s="53"/>
      <c r="H80" s="53"/>
      <c r="I80" s="53"/>
      <c r="J80" s="53"/>
      <c r="K80" s="53"/>
      <c r="L80" s="53"/>
      <c r="M80" s="53"/>
      <c r="N80" s="16"/>
      <c r="O80" s="6"/>
      <c r="P80" s="3"/>
      <c r="Q80" s="3"/>
      <c r="R80" s="3"/>
      <c r="S80" s="3"/>
      <c r="T80" s="3"/>
      <c r="U80" s="3"/>
      <c r="V80" s="3"/>
      <c r="W80" s="3"/>
      <c r="X80" s="3"/>
      <c r="Y80" s="3"/>
    </row>
    <row r="81" spans="1:25" x14ac:dyDescent="0.25">
      <c r="A81" s="6"/>
      <c r="B81" s="6"/>
      <c r="C81" s="6"/>
      <c r="D81" s="6"/>
      <c r="E81" s="6"/>
      <c r="F81" s="6"/>
      <c r="G81" s="6"/>
      <c r="H81" s="6"/>
      <c r="I81" s="6"/>
      <c r="J81" s="6"/>
      <c r="K81" s="6"/>
      <c r="L81" s="6"/>
      <c r="M81" s="6"/>
      <c r="N81" s="3"/>
      <c r="O81" s="3"/>
      <c r="P81" s="3"/>
      <c r="Q81" s="3"/>
      <c r="R81" s="3"/>
      <c r="S81" s="3"/>
      <c r="T81" s="3"/>
      <c r="U81" s="3"/>
      <c r="V81" s="3"/>
      <c r="W81" s="3"/>
      <c r="X81" s="3"/>
      <c r="Y81" s="3"/>
    </row>
    <row r="82" spans="1:25" x14ac:dyDescent="0.25">
      <c r="B82" s="6"/>
      <c r="C82" s="6"/>
      <c r="D82" s="6"/>
      <c r="E82" s="6"/>
      <c r="F82" s="6"/>
      <c r="G82" s="6"/>
      <c r="H82" s="6"/>
      <c r="I82" s="6"/>
      <c r="J82" s="6"/>
      <c r="K82" s="6"/>
      <c r="L82" s="6"/>
      <c r="M82" s="6"/>
      <c r="N82" s="3"/>
      <c r="O82" s="3"/>
      <c r="P82" s="3"/>
      <c r="Q82" s="3"/>
      <c r="R82" s="3"/>
      <c r="S82" s="3"/>
      <c r="T82" s="3"/>
      <c r="U82" s="3"/>
      <c r="V82" s="3"/>
      <c r="W82" s="3"/>
      <c r="X82" s="3"/>
      <c r="Y82" s="3"/>
    </row>
    <row r="83" spans="1:25" ht="18" customHeight="1" x14ac:dyDescent="0.25">
      <c r="A83" s="22"/>
      <c r="B83" s="25"/>
      <c r="C83" s="25"/>
      <c r="D83" s="25"/>
      <c r="E83" s="25"/>
      <c r="F83" s="25"/>
      <c r="G83" s="25"/>
      <c r="H83" s="25"/>
      <c r="I83" s="6"/>
      <c r="J83" s="6"/>
      <c r="K83" s="6"/>
      <c r="L83" s="6"/>
      <c r="M83" s="6"/>
      <c r="N83" s="3"/>
      <c r="O83" s="3"/>
      <c r="P83" s="3"/>
      <c r="Q83" s="3"/>
      <c r="R83" s="3"/>
      <c r="S83" s="3"/>
      <c r="T83" s="3"/>
      <c r="U83" s="3"/>
      <c r="V83" s="3"/>
      <c r="W83" s="3"/>
      <c r="X83" s="3"/>
      <c r="Y83" s="3"/>
    </row>
    <row r="84" spans="1:25" x14ac:dyDescent="0.25">
      <c r="A84" s="25"/>
      <c r="B84" s="25"/>
      <c r="C84" s="25"/>
      <c r="D84" s="25"/>
      <c r="E84" s="25"/>
      <c r="F84" s="25"/>
      <c r="G84" s="25"/>
      <c r="H84" s="25"/>
      <c r="I84" s="6"/>
      <c r="J84" s="6"/>
      <c r="K84" s="6"/>
      <c r="L84" s="6"/>
      <c r="M84" s="6"/>
      <c r="N84" s="3"/>
      <c r="O84" s="3"/>
      <c r="P84" s="3"/>
      <c r="Q84" s="3"/>
      <c r="R84" s="3"/>
      <c r="S84" s="3"/>
      <c r="T84" s="3"/>
      <c r="U84" s="3"/>
      <c r="V84" s="3"/>
      <c r="W84" s="3"/>
      <c r="X84" s="3"/>
      <c r="Y84" s="3"/>
    </row>
    <row r="85" spans="1:25" x14ac:dyDescent="0.25">
      <c r="A85" s="25"/>
      <c r="B85" s="25"/>
      <c r="C85" s="25"/>
      <c r="D85" s="25"/>
      <c r="E85" s="25"/>
      <c r="F85" s="25"/>
      <c r="G85" s="25"/>
      <c r="H85" s="25"/>
      <c r="I85" s="6"/>
      <c r="J85" s="6"/>
      <c r="K85" s="6"/>
      <c r="L85" s="6"/>
      <c r="M85" s="6"/>
      <c r="N85" s="3"/>
      <c r="O85" s="3"/>
      <c r="P85" s="3"/>
      <c r="Q85" s="3"/>
      <c r="R85" s="3"/>
      <c r="S85" s="3"/>
      <c r="T85" s="3"/>
      <c r="U85" s="3"/>
      <c r="V85" s="3"/>
      <c r="W85" s="3"/>
      <c r="X85" s="3"/>
      <c r="Y85" s="3"/>
    </row>
    <row r="86" spans="1:25" x14ac:dyDescent="0.25">
      <c r="A86" s="25"/>
      <c r="B86" s="25"/>
      <c r="C86" s="25"/>
      <c r="D86" s="25"/>
      <c r="E86" s="25"/>
      <c r="F86" s="25"/>
      <c r="G86" s="25"/>
      <c r="H86" s="25"/>
      <c r="I86" s="6"/>
      <c r="J86" s="6"/>
      <c r="K86" s="6"/>
      <c r="L86" s="6"/>
      <c r="M86" s="6"/>
      <c r="N86" s="3"/>
      <c r="O86" s="3"/>
      <c r="P86" s="3"/>
      <c r="Q86" s="3"/>
      <c r="R86" s="3"/>
      <c r="S86" s="3"/>
      <c r="T86" s="3"/>
      <c r="U86" s="3"/>
      <c r="V86" s="3"/>
      <c r="W86" s="3"/>
      <c r="X86" s="3"/>
      <c r="Y86" s="3"/>
    </row>
    <row r="87" spans="1:25" x14ac:dyDescent="0.25">
      <c r="A87" s="25"/>
      <c r="B87" s="25"/>
      <c r="C87" s="25"/>
      <c r="D87" s="25"/>
      <c r="E87" s="25"/>
      <c r="F87" s="25"/>
      <c r="G87" s="25"/>
      <c r="H87" s="25"/>
      <c r="I87" s="6"/>
      <c r="J87" s="6"/>
      <c r="K87" s="6"/>
      <c r="L87" s="6"/>
      <c r="M87" s="6"/>
      <c r="N87" s="3"/>
      <c r="O87" s="3"/>
      <c r="P87" s="3"/>
      <c r="Q87" s="3"/>
      <c r="R87" s="3"/>
      <c r="S87" s="3"/>
      <c r="T87" s="3"/>
      <c r="U87" s="3"/>
      <c r="V87" s="3"/>
      <c r="W87" s="3"/>
      <c r="X87" s="3"/>
      <c r="Y87" s="3"/>
    </row>
    <row r="88" spans="1:25" x14ac:dyDescent="0.25">
      <c r="A88" s="25"/>
      <c r="B88" s="25"/>
      <c r="C88" s="25"/>
      <c r="D88" s="25"/>
      <c r="E88" s="25"/>
      <c r="F88" s="25"/>
      <c r="G88" s="25"/>
      <c r="H88" s="25"/>
      <c r="I88" s="6"/>
      <c r="J88" s="6"/>
      <c r="K88" s="6"/>
      <c r="L88" s="6"/>
      <c r="M88" s="6"/>
      <c r="N88" s="3"/>
      <c r="O88" s="3"/>
      <c r="P88" s="3"/>
      <c r="Q88" s="3"/>
      <c r="R88" s="3"/>
      <c r="S88" s="3"/>
      <c r="T88" s="3"/>
      <c r="U88" s="3"/>
      <c r="V88" s="3"/>
      <c r="W88" s="3"/>
      <c r="X88" s="3"/>
      <c r="Y88" s="3"/>
    </row>
    <row r="89" spans="1:25" x14ac:dyDescent="0.25">
      <c r="A89" s="25"/>
      <c r="B89" s="25"/>
      <c r="C89" s="25"/>
      <c r="D89" s="25"/>
      <c r="E89" s="25"/>
      <c r="F89" s="25"/>
      <c r="G89" s="25"/>
      <c r="H89" s="25"/>
      <c r="I89" s="6"/>
      <c r="J89" s="6"/>
      <c r="K89" s="6"/>
      <c r="L89" s="6"/>
      <c r="M89" s="6"/>
      <c r="N89" s="3"/>
      <c r="O89" s="3"/>
      <c r="P89" s="3"/>
      <c r="Q89" s="3"/>
      <c r="R89" s="3"/>
      <c r="S89" s="3"/>
      <c r="T89" s="3"/>
      <c r="U89" s="3"/>
      <c r="V89" s="3"/>
      <c r="W89" s="3"/>
      <c r="X89" s="3"/>
      <c r="Y89" s="3"/>
    </row>
    <row r="90" spans="1:25" x14ac:dyDescent="0.25">
      <c r="A90" s="25"/>
      <c r="B90" s="25"/>
      <c r="C90" s="25"/>
      <c r="D90" s="25"/>
      <c r="E90" s="25"/>
      <c r="F90" s="25"/>
      <c r="G90" s="25"/>
      <c r="H90" s="25"/>
      <c r="I90" s="6"/>
      <c r="J90" s="6"/>
      <c r="K90" s="6"/>
      <c r="L90" s="6"/>
      <c r="M90" s="6"/>
      <c r="N90" s="3"/>
      <c r="O90" s="3"/>
      <c r="P90" s="3"/>
      <c r="Q90" s="3"/>
      <c r="R90" s="3"/>
      <c r="S90" s="3"/>
      <c r="T90" s="3"/>
      <c r="U90" s="3"/>
      <c r="V90" s="3"/>
      <c r="W90" s="3"/>
      <c r="X90" s="3"/>
      <c r="Y90" s="3"/>
    </row>
    <row r="91" spans="1:25" x14ac:dyDescent="0.25">
      <c r="A91" s="25"/>
      <c r="B91" s="25"/>
      <c r="C91" s="25"/>
      <c r="D91" s="25"/>
      <c r="E91" s="25"/>
      <c r="F91" s="25"/>
      <c r="G91" s="25"/>
      <c r="H91" s="25"/>
      <c r="I91" s="6"/>
      <c r="J91" s="6"/>
      <c r="K91" s="6"/>
      <c r="L91" s="6"/>
      <c r="M91" s="6"/>
      <c r="N91" s="3"/>
      <c r="O91" s="3"/>
      <c r="P91" s="3"/>
      <c r="Q91" s="3"/>
      <c r="R91" s="3"/>
      <c r="S91" s="3"/>
      <c r="T91" s="3"/>
      <c r="U91" s="3"/>
      <c r="V91" s="3"/>
      <c r="W91" s="3"/>
      <c r="X91" s="3"/>
      <c r="Y91" s="3"/>
    </row>
    <row r="92" spans="1:25" x14ac:dyDescent="0.25">
      <c r="A92" s="6"/>
      <c r="B92" s="6"/>
      <c r="C92" s="6"/>
      <c r="D92" s="6"/>
      <c r="E92" s="6"/>
      <c r="F92" s="3"/>
      <c r="G92" s="3"/>
      <c r="H92" s="3"/>
      <c r="I92" s="3"/>
      <c r="J92" s="3"/>
      <c r="K92" s="3"/>
      <c r="L92" s="3"/>
      <c r="M92" s="3"/>
      <c r="N92" s="3"/>
      <c r="O92" s="3"/>
      <c r="P92" s="3"/>
      <c r="Q92" s="3"/>
      <c r="R92" s="3"/>
      <c r="S92" s="3"/>
      <c r="T92" s="3"/>
      <c r="U92" s="3"/>
      <c r="V92" s="3"/>
      <c r="W92" s="3"/>
      <c r="X92" s="3"/>
      <c r="Y92" s="3"/>
    </row>
    <row r="93" spans="1:25" x14ac:dyDescent="0.25">
      <c r="B93" s="3"/>
      <c r="C93" s="3"/>
      <c r="D93" s="3"/>
      <c r="E93" s="3"/>
      <c r="F93" s="3"/>
      <c r="G93" s="3"/>
      <c r="H93" s="3"/>
      <c r="I93" s="3"/>
      <c r="J93" s="3"/>
      <c r="K93" s="3"/>
      <c r="L93" s="3"/>
      <c r="M93" s="3"/>
      <c r="N93" s="3"/>
      <c r="O93" s="3"/>
      <c r="P93" s="3"/>
      <c r="Q93" s="3"/>
      <c r="R93" s="3"/>
      <c r="S93" s="3"/>
      <c r="T93" s="3"/>
      <c r="U93" s="3"/>
      <c r="V93" s="3"/>
      <c r="W93" s="3"/>
      <c r="X93" s="3"/>
      <c r="Y93" s="3"/>
    </row>
    <row r="94" spans="1:25" x14ac:dyDescent="0.25">
      <c r="B94" s="3"/>
      <c r="C94" s="3"/>
      <c r="D94" s="3"/>
      <c r="E94" s="3"/>
      <c r="F94" s="3"/>
      <c r="G94" s="3"/>
      <c r="H94" s="3"/>
      <c r="I94" s="3"/>
      <c r="J94" s="3"/>
      <c r="K94" s="3"/>
      <c r="L94" s="3"/>
      <c r="M94" s="3"/>
      <c r="N94" s="3"/>
      <c r="O94" s="3"/>
      <c r="P94" s="3"/>
      <c r="Q94" s="3"/>
      <c r="R94" s="3"/>
      <c r="S94" s="3"/>
      <c r="T94" s="3"/>
      <c r="U94" s="3"/>
      <c r="V94" s="3"/>
      <c r="W94" s="3"/>
      <c r="X94" s="3"/>
      <c r="Y94" s="3"/>
    </row>
    <row r="95" spans="1:25" x14ac:dyDescent="0.25">
      <c r="A95" s="3"/>
      <c r="B95" s="3"/>
      <c r="C95" s="3"/>
      <c r="D95" s="3"/>
      <c r="E95" s="3"/>
      <c r="F95" s="3"/>
      <c r="G95" s="3"/>
      <c r="H95" s="3"/>
      <c r="I95" s="3"/>
      <c r="J95" s="3"/>
      <c r="K95" s="3"/>
      <c r="L95" s="3"/>
      <c r="M95" s="3"/>
      <c r="N95" s="3"/>
      <c r="O95" s="3"/>
      <c r="W95" s="3"/>
      <c r="X95" s="3"/>
      <c r="Y95" s="3"/>
    </row>
  </sheetData>
  <mergeCells count="5">
    <mergeCell ref="A20:F22"/>
    <mergeCell ref="A28:F29"/>
    <mergeCell ref="A32:M40"/>
    <mergeCell ref="A46:M62"/>
    <mergeCell ref="A66:M8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X23"/>
  <sheetViews>
    <sheetView topLeftCell="A4" workbookViewId="0">
      <selection activeCell="F28" sqref="F28"/>
    </sheetView>
  </sheetViews>
  <sheetFormatPr defaultColWidth="8.85546875" defaultRowHeight="15" x14ac:dyDescent="0.25"/>
  <cols>
    <col min="2" max="2" width="22.5703125" customWidth="1"/>
    <col min="3" max="4" width="10" bestFit="1" customWidth="1"/>
    <col min="5" max="5" width="9.28515625" customWidth="1"/>
  </cols>
  <sheetData>
    <row r="1" spans="2:24" hidden="1" x14ac:dyDescent="0.25">
      <c r="E1">
        <v>4</v>
      </c>
      <c r="F1">
        <v>5</v>
      </c>
      <c r="G1">
        <v>6</v>
      </c>
      <c r="H1">
        <v>7</v>
      </c>
      <c r="I1">
        <v>8</v>
      </c>
      <c r="J1">
        <v>9</v>
      </c>
      <c r="K1">
        <v>10</v>
      </c>
      <c r="L1">
        <v>11</v>
      </c>
      <c r="M1">
        <v>12</v>
      </c>
      <c r="N1">
        <v>13</v>
      </c>
      <c r="O1">
        <v>14</v>
      </c>
      <c r="P1">
        <v>15</v>
      </c>
    </row>
    <row r="2" spans="2:24" hidden="1" x14ac:dyDescent="0.25">
      <c r="E2" t="s">
        <v>20</v>
      </c>
      <c r="F2" t="s">
        <v>21</v>
      </c>
      <c r="G2" t="s">
        <v>22</v>
      </c>
      <c r="H2" t="s">
        <v>23</v>
      </c>
      <c r="I2" t="s">
        <v>24</v>
      </c>
      <c r="J2" t="s">
        <v>25</v>
      </c>
      <c r="K2" t="s">
        <v>26</v>
      </c>
      <c r="L2" t="s">
        <v>27</v>
      </c>
      <c r="M2" t="s">
        <v>28</v>
      </c>
      <c r="N2" t="s">
        <v>29</v>
      </c>
      <c r="O2" t="s">
        <v>30</v>
      </c>
      <c r="P2" t="s">
        <v>31</v>
      </c>
    </row>
    <row r="3" spans="2:24" hidden="1" x14ac:dyDescent="0.25">
      <c r="E3">
        <f>VLOOKUP('Interactive data'!$B$5,Calculations!$A:$O,'Interactive data'!E1,FALSE)</f>
        <v>55927.653595218027</v>
      </c>
      <c r="F3">
        <f>VLOOKUP('Interactive data'!$B$5,Calculations!$A:$O,'Interactive data'!F1,FALSE)</f>
        <v>47899.765824676753</v>
      </c>
      <c r="G3">
        <f>VLOOKUP('Interactive data'!$B$5,Calculations!$A:$O,'Interactive data'!G1,FALSE)</f>
        <v>205.36</v>
      </c>
      <c r="H3">
        <f>VLOOKUP('Interactive data'!$B$5,Calculations!$A:$O,'Interactive data'!H1,FALSE)</f>
        <v>17127.808544625044</v>
      </c>
      <c r="I3">
        <f>VLOOKUP('Interactive data'!$B$5,Calculations!$A:$O,'Interactive data'!I1,FALSE)</f>
        <v>205.36</v>
      </c>
      <c r="J3">
        <f>VLOOKUP('Interactive data'!$B$5,Calculations!$A:$O,'Interactive data'!J1,FALSE)</f>
        <v>205.36</v>
      </c>
      <c r="K3">
        <f>VLOOKUP('Interactive data'!$B$5,Calculations!$A:$O,'Interactive data'!K1,FALSE)</f>
        <v>205.36</v>
      </c>
      <c r="L3">
        <f>VLOOKUP('Interactive data'!$B$5,Calculations!$A:$O,'Interactive data'!L1,FALSE)</f>
        <v>205.36</v>
      </c>
      <c r="M3">
        <f>VLOOKUP('Interactive data'!$B$5,Calculations!$A:$O,'Interactive data'!M1,FALSE)</f>
        <v>52476.813341264336</v>
      </c>
      <c r="N3">
        <f>VLOOKUP('Interactive data'!$B$5,Calculations!$A:$O,'Interactive data'!N1,FALSE)</f>
        <v>205.36</v>
      </c>
      <c r="O3">
        <f>VLOOKUP('Interactive data'!$B$5,Calculations!$A:$O,'Interactive data'!O1,FALSE)</f>
        <v>205.36</v>
      </c>
      <c r="P3">
        <f>VLOOKUP('Interactive data'!$B$5,Calculations!$A:$O,'Interactive data'!P1,FALSE)</f>
        <v>205.36</v>
      </c>
    </row>
    <row r="4" spans="2:24" ht="15.75" thickBot="1" x14ac:dyDescent="0.3"/>
    <row r="5" spans="2:24" ht="15.75" thickBot="1" x14ac:dyDescent="0.3">
      <c r="B5" s="32" t="s">
        <v>32</v>
      </c>
      <c r="E5" s="45" t="s">
        <v>33</v>
      </c>
      <c r="G5" s="45" t="str">
        <f>VLOOKUP(B5,Calculations!$A:$B,2,FALSE)</f>
        <v>Adaptor protein complex AP-2, alpha 1 subunit (Predicted) (Protein Ap2a1)</v>
      </c>
    </row>
    <row r="9" spans="2:24" x14ac:dyDescent="0.25">
      <c r="B9" s="30" t="s">
        <v>34</v>
      </c>
      <c r="C9" s="30" t="s">
        <v>35</v>
      </c>
      <c r="D9" s="30" t="s">
        <v>36</v>
      </c>
    </row>
    <row r="10" spans="2:24" x14ac:dyDescent="0.25">
      <c r="B10" s="29" t="s">
        <v>37</v>
      </c>
      <c r="C10" s="31">
        <f>AVERAGE(E3:J3)</f>
        <v>20261.884660753305</v>
      </c>
      <c r="D10" s="31">
        <f>AVERAGE(K3:P3)</f>
        <v>8917.2688902107238</v>
      </c>
      <c r="Q10" s="54" t="s">
        <v>38</v>
      </c>
      <c r="R10" s="54"/>
      <c r="S10" s="54"/>
      <c r="T10" s="54"/>
      <c r="U10" s="54"/>
      <c r="V10" s="54"/>
      <c r="W10" s="54"/>
      <c r="X10" s="54"/>
    </row>
    <row r="11" spans="2:24" x14ac:dyDescent="0.25">
      <c r="B11" s="29" t="s">
        <v>39</v>
      </c>
      <c r="C11" s="31">
        <f>_xlfn.STDEV.P(E3:J3)</f>
        <v>23282.735114320531</v>
      </c>
      <c r="D11" s="31">
        <f>_xlfn.STDEV.P(K3:P3)</f>
        <v>19480.420492295925</v>
      </c>
      <c r="Q11" s="54"/>
      <c r="R11" s="54"/>
      <c r="S11" s="54"/>
      <c r="T11" s="54"/>
      <c r="U11" s="54"/>
      <c r="V11" s="54"/>
      <c r="W11" s="54"/>
      <c r="X11" s="54"/>
    </row>
    <row r="12" spans="2:24" x14ac:dyDescent="0.25">
      <c r="B12" s="29" t="s">
        <v>40</v>
      </c>
      <c r="C12" s="31">
        <f>LOG(D10/C10,2)</f>
        <v>-1.1840945469589284</v>
      </c>
      <c r="D12" s="31"/>
      <c r="Q12" s="54"/>
      <c r="R12" s="54"/>
      <c r="S12" s="54"/>
      <c r="T12" s="54"/>
      <c r="U12" s="54"/>
      <c r="V12" s="54"/>
      <c r="W12" s="54"/>
      <c r="X12" s="54"/>
    </row>
    <row r="13" spans="2:24" x14ac:dyDescent="0.25">
      <c r="B13" s="29" t="s">
        <v>41</v>
      </c>
      <c r="C13" s="31">
        <f>_xlfn.T.TEST(E3:J3,K3:P3,2,2)</f>
        <v>0.4228835429530351</v>
      </c>
      <c r="D13" s="31"/>
      <c r="Q13" s="54"/>
      <c r="R13" s="54"/>
      <c r="S13" s="54"/>
      <c r="T13" s="54"/>
      <c r="U13" s="54"/>
      <c r="V13" s="54"/>
      <c r="W13" s="54"/>
      <c r="X13" s="54"/>
    </row>
    <row r="14" spans="2:24" x14ac:dyDescent="0.25">
      <c r="B14" s="29" t="s">
        <v>42</v>
      </c>
      <c r="C14" s="29">
        <f>MIN(E3:J3)</f>
        <v>205.36</v>
      </c>
      <c r="D14" s="29">
        <f>MIN(K3:P3)</f>
        <v>205.36</v>
      </c>
      <c r="Q14" s="54"/>
      <c r="R14" s="54"/>
      <c r="S14" s="54"/>
      <c r="T14" s="54"/>
      <c r="U14" s="54"/>
      <c r="V14" s="54"/>
      <c r="W14" s="54"/>
      <c r="X14" s="54"/>
    </row>
    <row r="15" spans="2:24" x14ac:dyDescent="0.25">
      <c r="B15" s="29" t="s">
        <v>43</v>
      </c>
      <c r="C15" s="29">
        <f>_xlfn.QUARTILE.INC(E3:J3,1)</f>
        <v>205.36</v>
      </c>
      <c r="D15" s="29">
        <f>_xlfn.QUARTILE.INC(K3:P3,1)</f>
        <v>205.36</v>
      </c>
      <c r="Q15" s="54"/>
      <c r="R15" s="54"/>
      <c r="S15" s="54"/>
      <c r="T15" s="54"/>
      <c r="U15" s="54"/>
      <c r="V15" s="54"/>
      <c r="W15" s="54"/>
      <c r="X15" s="54"/>
    </row>
    <row r="16" spans="2:24" x14ac:dyDescent="0.25">
      <c r="B16" s="29" t="s">
        <v>44</v>
      </c>
      <c r="C16" s="29">
        <f>MEDIAN(E3:J3)</f>
        <v>8666.5842723125224</v>
      </c>
      <c r="D16" s="29">
        <f>MEDIAN(K3:P3)</f>
        <v>205.36</v>
      </c>
      <c r="Q16" s="54"/>
      <c r="R16" s="54"/>
      <c r="S16" s="54"/>
      <c r="T16" s="54"/>
      <c r="U16" s="54"/>
      <c r="V16" s="54"/>
      <c r="W16" s="54"/>
      <c r="X16" s="54"/>
    </row>
    <row r="17" spans="2:24" x14ac:dyDescent="0.25">
      <c r="B17" s="29" t="s">
        <v>45</v>
      </c>
      <c r="C17" s="29">
        <f>_xlfn.QUARTILE.INC(E3:J3,3)</f>
        <v>40206.776504663823</v>
      </c>
      <c r="D17" s="29">
        <f>_xlfn.QUARTILE.INC(K3:P3,3)</f>
        <v>205.36</v>
      </c>
      <c r="Q17" s="54"/>
      <c r="R17" s="54"/>
      <c r="S17" s="54"/>
      <c r="T17" s="54"/>
      <c r="U17" s="54"/>
      <c r="V17" s="54"/>
      <c r="W17" s="54"/>
      <c r="X17" s="54"/>
    </row>
    <row r="18" spans="2:24" x14ac:dyDescent="0.25">
      <c r="B18" s="29" t="s">
        <v>46</v>
      </c>
      <c r="C18" s="29">
        <f>MAX(E3:J3)</f>
        <v>55927.653595218027</v>
      </c>
      <c r="D18" s="29">
        <f>MAX(K3:P3)</f>
        <v>52476.813341264336</v>
      </c>
      <c r="Q18" s="54"/>
      <c r="R18" s="54"/>
      <c r="S18" s="54"/>
      <c r="T18" s="54"/>
      <c r="U18" s="54"/>
      <c r="V18" s="54"/>
      <c r="W18" s="54"/>
      <c r="X18" s="54"/>
    </row>
    <row r="19" spans="2:24" x14ac:dyDescent="0.25">
      <c r="B19" s="29" t="s">
        <v>47</v>
      </c>
      <c r="C19" s="29">
        <f>C15-C14</f>
        <v>0</v>
      </c>
      <c r="D19" s="29">
        <f>D15-D14</f>
        <v>0</v>
      </c>
      <c r="Q19" s="54"/>
      <c r="R19" s="54"/>
      <c r="S19" s="54"/>
      <c r="T19" s="54"/>
      <c r="U19" s="54"/>
      <c r="V19" s="54"/>
      <c r="W19" s="54"/>
      <c r="X19" s="54"/>
    </row>
    <row r="20" spans="2:24" x14ac:dyDescent="0.25">
      <c r="B20" s="29" t="s">
        <v>43</v>
      </c>
      <c r="C20" s="29">
        <f>C15</f>
        <v>205.36</v>
      </c>
      <c r="D20" s="29">
        <f>D15</f>
        <v>205.36</v>
      </c>
      <c r="Q20" s="54"/>
      <c r="R20" s="54"/>
      <c r="S20" s="54"/>
      <c r="T20" s="54"/>
      <c r="U20" s="54"/>
      <c r="V20" s="54"/>
      <c r="W20" s="54"/>
      <c r="X20" s="54"/>
    </row>
    <row r="21" spans="2:24" x14ac:dyDescent="0.25">
      <c r="B21" s="29" t="s">
        <v>48</v>
      </c>
      <c r="C21" s="29">
        <f t="shared" ref="C21:D23" si="0">C16-C15</f>
        <v>8461.2242723125219</v>
      </c>
      <c r="D21" s="29">
        <f t="shared" si="0"/>
        <v>0</v>
      </c>
      <c r="Q21" s="54"/>
      <c r="R21" s="54"/>
      <c r="S21" s="54"/>
      <c r="T21" s="54"/>
      <c r="U21" s="54"/>
      <c r="V21" s="54"/>
      <c r="W21" s="54"/>
      <c r="X21" s="54"/>
    </row>
    <row r="22" spans="2:24" x14ac:dyDescent="0.25">
      <c r="B22" s="29" t="s">
        <v>49</v>
      </c>
      <c r="C22" s="29">
        <f t="shared" si="0"/>
        <v>31540.192232351299</v>
      </c>
      <c r="D22" s="29">
        <f t="shared" si="0"/>
        <v>0</v>
      </c>
      <c r="Q22" s="54"/>
      <c r="R22" s="54"/>
      <c r="S22" s="54"/>
      <c r="T22" s="54"/>
      <c r="U22" s="54"/>
      <c r="V22" s="54"/>
      <c r="W22" s="54"/>
      <c r="X22" s="54"/>
    </row>
    <row r="23" spans="2:24" x14ac:dyDescent="0.25">
      <c r="B23" s="29" t="s">
        <v>50</v>
      </c>
      <c r="C23" s="29">
        <f t="shared" si="0"/>
        <v>15720.877090554204</v>
      </c>
      <c r="D23" s="29">
        <f t="shared" si="0"/>
        <v>52271.453341264336</v>
      </c>
    </row>
  </sheetData>
  <mergeCells count="1">
    <mergeCell ref="Q10:X22"/>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Calculations!$A$2:$A$1379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J2723"/>
  <sheetViews>
    <sheetView tabSelected="1" topLeftCell="C1" workbookViewId="0">
      <pane ySplit="1" topLeftCell="A2" activePane="bottomLeft" state="frozen"/>
      <selection activeCell="C1" sqref="C1"/>
      <selection pane="bottomLeft" activeCell="L5" sqref="L5"/>
    </sheetView>
  </sheetViews>
  <sheetFormatPr defaultColWidth="8.85546875" defaultRowHeight="15" x14ac:dyDescent="0.25"/>
  <cols>
    <col min="1" max="1" width="25" style="45" customWidth="1"/>
    <col min="2" max="2" width="69.85546875" customWidth="1"/>
    <col min="3" max="3" width="12.28515625" customWidth="1"/>
    <col min="4" max="14" width="10" style="42" bestFit="1" customWidth="1"/>
    <col min="15" max="15" width="8.85546875" style="42"/>
    <col min="16" max="17" width="10" style="42" bestFit="1" customWidth="1"/>
    <col min="18" max="19" width="8.85546875" style="42"/>
    <col min="20" max="21" width="8.85546875" style="43"/>
    <col min="22" max="23" width="8.85546875" style="42"/>
    <col min="24" max="26" width="16.7109375" style="42" customWidth="1"/>
    <col min="27" max="27" width="14.85546875" style="44" customWidth="1"/>
    <col min="28" max="28" width="12.140625" style="44" customWidth="1"/>
    <col min="29" max="29" width="10.7109375" style="44" customWidth="1"/>
    <col min="30" max="30" width="15" customWidth="1"/>
    <col min="31" max="31" width="13.85546875" customWidth="1"/>
    <col min="34" max="34" width="12" bestFit="1" customWidth="1"/>
  </cols>
  <sheetData>
    <row r="1" spans="1:31" s="51" customFormat="1" ht="43.5" customHeight="1" x14ac:dyDescent="0.25">
      <c r="A1" s="47" t="s">
        <v>51</v>
      </c>
      <c r="B1" s="47" t="s">
        <v>52</v>
      </c>
      <c r="C1" s="47" t="s">
        <v>53</v>
      </c>
      <c r="D1" s="48" t="s">
        <v>20</v>
      </c>
      <c r="E1" s="48" t="s">
        <v>21</v>
      </c>
      <c r="F1" s="48" t="s">
        <v>22</v>
      </c>
      <c r="G1" s="48" t="s">
        <v>23</v>
      </c>
      <c r="H1" s="48" t="s">
        <v>24</v>
      </c>
      <c r="I1" s="48" t="s">
        <v>25</v>
      </c>
      <c r="J1" s="48" t="s">
        <v>26</v>
      </c>
      <c r="K1" s="48" t="s">
        <v>27</v>
      </c>
      <c r="L1" s="48" t="s">
        <v>28</v>
      </c>
      <c r="M1" s="48" t="s">
        <v>29</v>
      </c>
      <c r="N1" s="48" t="s">
        <v>30</v>
      </c>
      <c r="O1" s="48" t="s">
        <v>31</v>
      </c>
      <c r="P1" s="48" t="s">
        <v>54</v>
      </c>
      <c r="Q1" s="48" t="s">
        <v>55</v>
      </c>
      <c r="R1" s="48" t="s">
        <v>56</v>
      </c>
      <c r="S1" s="48" t="s">
        <v>57</v>
      </c>
      <c r="T1" s="49" t="s">
        <v>58</v>
      </c>
      <c r="U1" s="49" t="s">
        <v>59</v>
      </c>
      <c r="V1" s="48" t="s">
        <v>60</v>
      </c>
      <c r="W1" s="48" t="s">
        <v>41</v>
      </c>
      <c r="X1" s="48" t="s">
        <v>61</v>
      </c>
      <c r="Y1" s="48" t="s">
        <v>62</v>
      </c>
      <c r="Z1" s="48" t="s">
        <v>63</v>
      </c>
      <c r="AA1" s="50" t="s">
        <v>64</v>
      </c>
      <c r="AB1" s="50" t="s">
        <v>65</v>
      </c>
      <c r="AC1" s="50" t="s">
        <v>66</v>
      </c>
      <c r="AD1" s="47" t="s">
        <v>67</v>
      </c>
      <c r="AE1" s="47" t="s">
        <v>68</v>
      </c>
    </row>
    <row r="2" spans="1:31" x14ac:dyDescent="0.25">
      <c r="A2" s="45" t="s">
        <v>69</v>
      </c>
      <c r="B2" s="2" t="str">
        <f>IFERROR(VLOOKUP(A2,'Protein names'!$A:$I,8,FALSE),"Contaminant")</f>
        <v>Transferrin receptor protein 1 (Transferrin receptor, isoform CRA_a)</v>
      </c>
      <c r="C2" t="str">
        <f>IFERROR(VLOOKUP(A2,'Protein names'!$A:$I,9,FALSE), "Contaminant")</f>
        <v>Tfrc</v>
      </c>
      <c r="D2" s="42">
        <f>VLOOKUP($A2,'Raw data'!$A:$M,10,FALSE)</f>
        <v>58995.587309449133</v>
      </c>
      <c r="E2" s="42">
        <f>VLOOKUP($A2,'Raw data'!$A:$M,11,FALSE)</f>
        <v>56665.446395003084</v>
      </c>
      <c r="F2" s="42">
        <f>VLOOKUP($A2,'Raw data'!$A:$M,7,FALSE)</f>
        <v>38887.444546024199</v>
      </c>
      <c r="G2" s="42">
        <f>VLOOKUP($A2,'Raw data'!$A:$M,2,FALSE)</f>
        <v>59931.183802623244</v>
      </c>
      <c r="H2" s="42">
        <f>VLOOKUP($A2,'Raw data'!$A:$M,3,FALSE)</f>
        <v>48842.314758447072</v>
      </c>
      <c r="I2" s="42">
        <f>VLOOKUP($A2,'Raw data'!$A:$M,4,FALSE)</f>
        <v>74630.657502192189</v>
      </c>
      <c r="J2" s="42">
        <f>VLOOKUP($A2,'Raw data'!$A:$M,8,FALSE)</f>
        <v>6654.7487239090542</v>
      </c>
      <c r="K2" s="42">
        <f>VLOOKUP($A2,'Raw data'!$A:$M,5,FALSE)</f>
        <v>5197.1916424781602</v>
      </c>
      <c r="L2" s="42">
        <f>VLOOKUP($A2,'Raw data'!$A:$M,12,FALSE)</f>
        <v>205.36</v>
      </c>
      <c r="M2" s="42">
        <f>VLOOKUP($A2,'Raw data'!$A:$M,13,FALSE)</f>
        <v>9677.8587509526205</v>
      </c>
      <c r="N2" s="42">
        <f>VLOOKUP($A2,'Raw data'!$A:$M,6,FALSE)</f>
        <v>205.36</v>
      </c>
      <c r="O2" s="42">
        <f>VLOOKUP($A2,'Raw data'!$A:$M,9,FALSE)</f>
        <v>205.36</v>
      </c>
      <c r="P2" s="42">
        <f t="shared" ref="P2:P65" si="0">AVERAGE(D2:I2)</f>
        <v>56325.439052289817</v>
      </c>
      <c r="Q2" s="42">
        <f t="shared" ref="Q2:Q65" si="1">AVERAGE(J2:O2)</f>
        <v>3690.9798528899723</v>
      </c>
      <c r="R2" s="42">
        <f t="shared" ref="R2:R65" si="2">_xlfn.STDEV.P(D2:I2)</f>
        <v>10919.466684238487</v>
      </c>
      <c r="S2" s="42">
        <f t="shared" ref="S2:S65" si="3">_xlfn.STDEV.P(J2:O2)</f>
        <v>3727.0174870479254</v>
      </c>
      <c r="T2" s="43">
        <f t="shared" ref="T2:T65" si="4">R2/P2</f>
        <v>0.19386385384588625</v>
      </c>
      <c r="U2" s="43">
        <f t="shared" ref="U2:U65" si="5">S2/Q2</f>
        <v>1.009763703838626</v>
      </c>
      <c r="V2" s="42">
        <f t="shared" ref="V2:V65" si="6">LOG(Q2/P2,2)</f>
        <v>-3.9317108863896957</v>
      </c>
      <c r="W2" s="42">
        <f t="shared" ref="W2:W65" si="7">_xlfn.T.TEST(D2:I2,J2:O2,2,2)</f>
        <v>1.3246315776504466E-6</v>
      </c>
      <c r="X2" s="42">
        <f>VLOOKUP($A2,'Raw data'!$A:$AN,39, FALSE)</f>
        <v>3.5301771320258233</v>
      </c>
      <c r="Y2" s="42">
        <f>VLOOKUP($A2,'Raw data'!$A:$AN,40, FALSE)</f>
        <v>0.61771693199780764</v>
      </c>
      <c r="Z2" s="42">
        <f t="shared" ref="Z2:Z65" si="8">AVERAGE(X2:Y2)</f>
        <v>2.0739470320118154</v>
      </c>
      <c r="AA2" s="44">
        <f>IFERROR(VLOOKUP($A2,'Raw data'!$AP:$AU,4,FALSE),0)</f>
        <v>-3.2567874586355301</v>
      </c>
      <c r="AB2" s="44">
        <f>IFERROR(VLOOKUP($A2,'Raw data'!$AP:$AU,5,FALSE),0)</f>
        <v>0.81223246194903898</v>
      </c>
      <c r="AC2" s="44">
        <f>IFERROR(VLOOKUP($A2,'Raw data'!$AP:$AU,6,FALSE),"NA")</f>
        <v>2.5953387316396602E-6</v>
      </c>
      <c r="AD2" s="46" t="b">
        <f t="shared" ref="AD2:AD65" si="9">IF(OR(W2&lt;=0.05,AC2&lt;=0.05),TRUE,FALSE)</f>
        <v>1</v>
      </c>
      <c r="AE2" s="46" t="b">
        <f t="shared" ref="AE2:AE65" si="10">IF(AND(W2&lt;=0.05,AC2&lt;=0.05),TRUE,FALSE)</f>
        <v>1</v>
      </c>
    </row>
    <row r="3" spans="1:31" x14ac:dyDescent="0.25">
      <c r="A3" s="45" t="s">
        <v>70</v>
      </c>
      <c r="B3" s="2" t="str">
        <f>IFERROR(VLOOKUP(A3,'Protein names'!$A:$I,8,FALSE),"Contaminant")</f>
        <v>Protein FAM65B</v>
      </c>
      <c r="C3" t="str">
        <f>IFERROR(VLOOKUP(A3,'Protein names'!$A:$I,9,FALSE), "Contaminant")</f>
        <v>Fam65b</v>
      </c>
      <c r="D3" s="42">
        <f>VLOOKUP($A3,'Raw data'!$A:$M,10,FALSE)</f>
        <v>213025.22174361974</v>
      </c>
      <c r="E3" s="42">
        <f>VLOOKUP($A3,'Raw data'!$A:$M,11,FALSE)</f>
        <v>116886.96385008053</v>
      </c>
      <c r="F3" s="42">
        <f>VLOOKUP($A3,'Raw data'!$A:$M,7,FALSE)</f>
        <v>49842.660228457687</v>
      </c>
      <c r="G3" s="42">
        <f>VLOOKUP($A3,'Raw data'!$A:$M,2,FALSE)</f>
        <v>81359.379785193712</v>
      </c>
      <c r="H3" s="42">
        <f>VLOOKUP($A3,'Raw data'!$A:$M,3,FALSE)</f>
        <v>12918.612069068167</v>
      </c>
      <c r="I3" s="42">
        <f>VLOOKUP($A3,'Raw data'!$A:$M,4,FALSE)</f>
        <v>127274.27482408134</v>
      </c>
      <c r="J3" s="42">
        <f>VLOOKUP($A3,'Raw data'!$A:$M,8,FALSE)</f>
        <v>2512408.8739395509</v>
      </c>
      <c r="K3" s="42">
        <f>VLOOKUP($A3,'Raw data'!$A:$M,5,FALSE)</f>
        <v>2233334.3110905192</v>
      </c>
      <c r="L3" s="42">
        <f>VLOOKUP($A3,'Raw data'!$A:$M,12,FALSE)</f>
        <v>3016884.2563258926</v>
      </c>
      <c r="M3" s="42">
        <f>VLOOKUP($A3,'Raw data'!$A:$M,13,FALSE)</f>
        <v>2008231.5840089058</v>
      </c>
      <c r="N3" s="42">
        <f>VLOOKUP($A3,'Raw data'!$A:$M,6,FALSE)</f>
        <v>2092302.3011246407</v>
      </c>
      <c r="O3" s="42">
        <f>VLOOKUP($A3,'Raw data'!$A:$M,9,FALSE)</f>
        <v>2413770.4964673095</v>
      </c>
      <c r="P3" s="42">
        <f t="shared" si="0"/>
        <v>100217.85208341687</v>
      </c>
      <c r="Q3" s="42">
        <f t="shared" si="1"/>
        <v>2379488.6371594695</v>
      </c>
      <c r="R3" s="42">
        <f t="shared" si="2"/>
        <v>63573.934893678947</v>
      </c>
      <c r="S3" s="42">
        <f t="shared" si="3"/>
        <v>333362.9375279682</v>
      </c>
      <c r="T3" s="43">
        <f t="shared" si="4"/>
        <v>0.634357388150395</v>
      </c>
      <c r="U3" s="43">
        <f t="shared" si="5"/>
        <v>0.14009856249026784</v>
      </c>
      <c r="V3" s="42">
        <f t="shared" si="6"/>
        <v>4.5694401373726361</v>
      </c>
      <c r="W3" s="42">
        <f t="shared" si="7"/>
        <v>3.4566521166578939E-8</v>
      </c>
      <c r="X3" s="42">
        <f>VLOOKUP($A3,'Raw data'!$A:$AN,39, FALSE)</f>
        <v>2.5232697934862052</v>
      </c>
      <c r="Y3" s="42">
        <f>VLOOKUP($A3,'Raw data'!$A:$AN,40, FALSE)</f>
        <v>4.0832269211031749</v>
      </c>
      <c r="Z3" s="42">
        <f t="shared" si="8"/>
        <v>3.3032483572946898</v>
      </c>
      <c r="AA3" s="44">
        <f>IFERROR(VLOOKUP($A3,'Raw data'!$AP:$AU,4,FALSE),0)</f>
        <v>3.8106389288931002</v>
      </c>
      <c r="AB3" s="44">
        <f>IFERROR(VLOOKUP($A3,'Raw data'!$AP:$AU,5,FALSE),0)</f>
        <v>0.87469230314294899</v>
      </c>
      <c r="AC3" s="44">
        <f>IFERROR(VLOOKUP($A3,'Raw data'!$AP:$AU,6,FALSE),"NA")</f>
        <v>1.09531029908585E-5</v>
      </c>
      <c r="AD3" s="46" t="b">
        <f t="shared" si="9"/>
        <v>1</v>
      </c>
      <c r="AE3" s="46" t="b">
        <f t="shared" si="10"/>
        <v>1</v>
      </c>
    </row>
    <row r="4" spans="1:31" x14ac:dyDescent="0.25">
      <c r="A4" s="45" t="s">
        <v>71</v>
      </c>
      <c r="B4" s="2" t="str">
        <f>IFERROR(VLOOKUP(A4,'Protein names'!$A:$I,8,FALSE),"Contaminant")</f>
        <v>Retinoid-inducible serine carboxypeptidase (EC 3.4.16.-) (Serine carboxypeptidase 1)</v>
      </c>
      <c r="C4" t="str">
        <f>IFERROR(VLOOKUP(A4,'Protein names'!$A:$I,9,FALSE), "Contaminant")</f>
        <v>Scpep1</v>
      </c>
      <c r="D4" s="42">
        <f>VLOOKUP($A4,'Raw data'!$A:$M,10,FALSE)</f>
        <v>163047.17379021129</v>
      </c>
      <c r="E4" s="42">
        <f>VLOOKUP($A4,'Raw data'!$A:$M,11,FALSE)</f>
        <v>181772.88603035995</v>
      </c>
      <c r="F4" s="42">
        <f>VLOOKUP($A4,'Raw data'!$A:$M,7,FALSE)</f>
        <v>82439.509722638395</v>
      </c>
      <c r="G4" s="42">
        <f>VLOOKUP($A4,'Raw data'!$A:$M,2,FALSE)</f>
        <v>156278.09436763605</v>
      </c>
      <c r="H4" s="42">
        <f>VLOOKUP($A4,'Raw data'!$A:$M,3,FALSE)</f>
        <v>134821.96253193764</v>
      </c>
      <c r="I4" s="42">
        <f>VLOOKUP($A4,'Raw data'!$A:$M,4,FALSE)</f>
        <v>134524.90955625812</v>
      </c>
      <c r="J4" s="42">
        <f>VLOOKUP($A4,'Raw data'!$A:$M,8,FALSE)</f>
        <v>11230.657106128787</v>
      </c>
      <c r="K4" s="42">
        <f>VLOOKUP($A4,'Raw data'!$A:$M,5,FALSE)</f>
        <v>41789.314136161047</v>
      </c>
      <c r="L4" s="42">
        <f>VLOOKUP($A4,'Raw data'!$A:$M,12,FALSE)</f>
        <v>76793.280305151435</v>
      </c>
      <c r="M4" s="42">
        <f>VLOOKUP($A4,'Raw data'!$A:$M,13,FALSE)</f>
        <v>54344.656818230287</v>
      </c>
      <c r="N4" s="42">
        <f>VLOOKUP($A4,'Raw data'!$A:$M,6,FALSE)</f>
        <v>50737.947355138051</v>
      </c>
      <c r="O4" s="42">
        <f>VLOOKUP($A4,'Raw data'!$A:$M,9,FALSE)</f>
        <v>49406.540006830808</v>
      </c>
      <c r="P4" s="42">
        <f t="shared" si="0"/>
        <v>142147.4226665069</v>
      </c>
      <c r="Q4" s="42">
        <f t="shared" si="1"/>
        <v>47383.732621273404</v>
      </c>
      <c r="R4" s="42">
        <f t="shared" si="2"/>
        <v>31314.141552365774</v>
      </c>
      <c r="S4" s="42">
        <f t="shared" si="3"/>
        <v>19438.196307941093</v>
      </c>
      <c r="T4" s="43">
        <f t="shared" si="4"/>
        <v>0.22029341767125887</v>
      </c>
      <c r="U4" s="43">
        <f t="shared" si="5"/>
        <v>0.41022931779785787</v>
      </c>
      <c r="V4" s="42">
        <f t="shared" si="6"/>
        <v>-1.5849241856675522</v>
      </c>
      <c r="W4" s="42">
        <f t="shared" si="7"/>
        <v>1.8536138720611712E-4</v>
      </c>
      <c r="X4" s="42">
        <f>VLOOKUP($A4,'Raw data'!$A:$AN,39, FALSE)</f>
        <v>2.4188279296006967</v>
      </c>
      <c r="Y4" s="42">
        <f>VLOOKUP($A4,'Raw data'!$A:$AN,40, FALSE)</f>
        <v>2.1648769014626401</v>
      </c>
      <c r="Z4" s="42">
        <f t="shared" si="8"/>
        <v>2.2918524155316682</v>
      </c>
      <c r="AA4" s="44">
        <f>IFERROR(VLOOKUP($A4,'Raw data'!$AP:$AU,4,FALSE),0)</f>
        <v>-0.96806728818491405</v>
      </c>
      <c r="AB4" s="44">
        <f>IFERROR(VLOOKUP($A4,'Raw data'!$AP:$AU,5,FALSE),0)</f>
        <v>0.57017563619025902</v>
      </c>
      <c r="AC4" s="44">
        <f>IFERROR(VLOOKUP($A4,'Raw data'!$AP:$AU,6,FALSE),"NA")</f>
        <v>3.9474040579627903E-5</v>
      </c>
      <c r="AD4" s="46" t="b">
        <f t="shared" si="9"/>
        <v>1</v>
      </c>
      <c r="AE4" s="46" t="b">
        <f t="shared" si="10"/>
        <v>1</v>
      </c>
    </row>
    <row r="5" spans="1:31" x14ac:dyDescent="0.25">
      <c r="A5" s="45" t="s">
        <v>72</v>
      </c>
      <c r="B5" s="2" t="str">
        <f>IFERROR(VLOOKUP(A5,'Protein names'!$A:$I,8,FALSE),"Contaminant")</f>
        <v>Ferritin</v>
      </c>
      <c r="C5" t="str">
        <f>IFERROR(VLOOKUP(A5,'Protein names'!$A:$I,9,FALSE), "Contaminant")</f>
        <v>Fth1</v>
      </c>
      <c r="D5" s="42">
        <f>VLOOKUP($A5,'Raw data'!$A:$M,10,FALSE)</f>
        <v>65452.314800978042</v>
      </c>
      <c r="E5" s="42">
        <f>VLOOKUP($A5,'Raw data'!$A:$M,11,FALSE)</f>
        <v>59589.692177620273</v>
      </c>
      <c r="F5" s="42">
        <f>VLOOKUP($A5,'Raw data'!$A:$M,7,FALSE)</f>
        <v>63468.423462991581</v>
      </c>
      <c r="G5" s="42">
        <f>VLOOKUP($A5,'Raw data'!$A:$M,2,FALSE)</f>
        <v>30184.910929670637</v>
      </c>
      <c r="H5" s="42">
        <f>VLOOKUP($A5,'Raw data'!$A:$M,3,FALSE)</f>
        <v>40919.189128207123</v>
      </c>
      <c r="I5" s="42">
        <f>VLOOKUP($A5,'Raw data'!$A:$M,4,FALSE)</f>
        <v>58653.80543637486</v>
      </c>
      <c r="J5" s="42">
        <f>VLOOKUP($A5,'Raw data'!$A:$M,8,FALSE)</f>
        <v>754469.80553278374</v>
      </c>
      <c r="K5" s="42">
        <f>VLOOKUP($A5,'Raw data'!$A:$M,5,FALSE)</f>
        <v>842997.32188002788</v>
      </c>
      <c r="L5" s="42">
        <f>VLOOKUP($A5,'Raw data'!$A:$M,12,FALSE)</f>
        <v>705377.64721084316</v>
      </c>
      <c r="M5" s="42">
        <f>VLOOKUP($A5,'Raw data'!$A:$M,13,FALSE)</f>
        <v>673367.48745403381</v>
      </c>
      <c r="N5" s="42">
        <f>VLOOKUP($A5,'Raw data'!$A:$M,6,FALSE)</f>
        <v>682001.93774281826</v>
      </c>
      <c r="O5" s="42">
        <f>VLOOKUP($A5,'Raw data'!$A:$M,9,FALSE)</f>
        <v>827221.54510396346</v>
      </c>
      <c r="P5" s="42">
        <f t="shared" si="0"/>
        <v>53044.722655973754</v>
      </c>
      <c r="Q5" s="42">
        <f t="shared" si="1"/>
        <v>747572.62415407842</v>
      </c>
      <c r="R5" s="42">
        <f t="shared" si="2"/>
        <v>12951.833026787413</v>
      </c>
      <c r="S5" s="42">
        <f t="shared" si="3"/>
        <v>67185.970713010349</v>
      </c>
      <c r="T5" s="43">
        <f t="shared" si="4"/>
        <v>0.24416817316187461</v>
      </c>
      <c r="U5" s="43">
        <f t="shared" si="5"/>
        <v>8.9872165649504829E-2</v>
      </c>
      <c r="V5" s="42">
        <f t="shared" si="6"/>
        <v>3.8169326073526211</v>
      </c>
      <c r="W5" s="42">
        <f t="shared" si="7"/>
        <v>6.2101340122756949E-10</v>
      </c>
      <c r="X5" s="42">
        <f>VLOOKUP($A5,'Raw data'!$A:$AN,39, FALSE)</f>
        <v>2.0300328743769636</v>
      </c>
      <c r="Y5" s="42">
        <f>VLOOKUP($A5,'Raw data'!$A:$AN,40, FALSE)</f>
        <v>4.1226898226657065</v>
      </c>
      <c r="Z5" s="42">
        <f t="shared" si="8"/>
        <v>3.0763613485213348</v>
      </c>
      <c r="AA5" s="44">
        <f>IFERROR(VLOOKUP($A5,'Raw data'!$AP:$AU,4,FALSE),0)</f>
        <v>3.5104661440180198</v>
      </c>
      <c r="AB5" s="44">
        <f>IFERROR(VLOOKUP($A5,'Raw data'!$AP:$AU,5,FALSE),0)</f>
        <v>0.61861576330858803</v>
      </c>
      <c r="AC5" s="44">
        <f>IFERROR(VLOOKUP($A5,'Raw data'!$AP:$AU,6,FALSE),"NA")</f>
        <v>5.2533344332367801E-4</v>
      </c>
      <c r="AD5" s="46" t="b">
        <f t="shared" si="9"/>
        <v>1</v>
      </c>
      <c r="AE5" s="46" t="b">
        <f t="shared" si="10"/>
        <v>1</v>
      </c>
    </row>
    <row r="6" spans="1:31" x14ac:dyDescent="0.25">
      <c r="A6" s="45" t="s">
        <v>73</v>
      </c>
      <c r="B6" s="2" t="str">
        <f>IFERROR(VLOOKUP(A6,'Protein names'!$A:$I,8,FALSE),"Contaminant")</f>
        <v>Protein Ociad2</v>
      </c>
      <c r="C6" t="str">
        <f>IFERROR(VLOOKUP(A6,'Protein names'!$A:$I,9,FALSE), "Contaminant")</f>
        <v>Ociad2</v>
      </c>
      <c r="D6" s="42">
        <f>VLOOKUP($A6,'Raw data'!$A:$M,10,FALSE)</f>
        <v>100710.38357873414</v>
      </c>
      <c r="E6" s="42">
        <f>VLOOKUP($A6,'Raw data'!$A:$M,11,FALSE)</f>
        <v>96309.033086490992</v>
      </c>
      <c r="F6" s="42">
        <f>VLOOKUP($A6,'Raw data'!$A:$M,7,FALSE)</f>
        <v>77965.395673988023</v>
      </c>
      <c r="G6" s="42">
        <f>VLOOKUP($A6,'Raw data'!$A:$M,2,FALSE)</f>
        <v>90727.862371999261</v>
      </c>
      <c r="H6" s="42">
        <f>VLOOKUP($A6,'Raw data'!$A:$M,3,FALSE)</f>
        <v>109958.00300963568</v>
      </c>
      <c r="I6" s="42">
        <f>VLOOKUP($A6,'Raw data'!$A:$M,4,FALSE)</f>
        <v>86224.143677902684</v>
      </c>
      <c r="J6" s="42">
        <f>VLOOKUP($A6,'Raw data'!$A:$M,8,FALSE)</f>
        <v>54435.162057978727</v>
      </c>
      <c r="K6" s="42">
        <f>VLOOKUP($A6,'Raw data'!$A:$M,5,FALSE)</f>
        <v>55557.061733668983</v>
      </c>
      <c r="L6" s="42">
        <f>VLOOKUP($A6,'Raw data'!$A:$M,12,FALSE)</f>
        <v>88408.73111425055</v>
      </c>
      <c r="M6" s="42">
        <f>VLOOKUP($A6,'Raw data'!$A:$M,13,FALSE)</f>
        <v>73387.85032783504</v>
      </c>
      <c r="N6" s="42">
        <f>VLOOKUP($A6,'Raw data'!$A:$M,6,FALSE)</f>
        <v>62262.858480395043</v>
      </c>
      <c r="O6" s="42">
        <f>VLOOKUP($A6,'Raw data'!$A:$M,9,FALSE)</f>
        <v>58952.805643912492</v>
      </c>
      <c r="P6" s="42">
        <f t="shared" si="0"/>
        <v>93649.136899791789</v>
      </c>
      <c r="Q6" s="42">
        <f t="shared" si="1"/>
        <v>65500.744893006806</v>
      </c>
      <c r="R6" s="42">
        <f t="shared" si="2"/>
        <v>10267.744593495292</v>
      </c>
      <c r="S6" s="42">
        <f t="shared" si="3"/>
        <v>11983.778201773155</v>
      </c>
      <c r="T6" s="43">
        <f t="shared" si="4"/>
        <v>0.10964056833200905</v>
      </c>
      <c r="U6" s="43">
        <f t="shared" si="5"/>
        <v>0.18295636517337691</v>
      </c>
      <c r="V6" s="42">
        <f t="shared" si="6"/>
        <v>-0.51575438471394452</v>
      </c>
      <c r="W6" s="42">
        <f t="shared" si="7"/>
        <v>2.5656331458528666E-3</v>
      </c>
      <c r="X6" s="42">
        <f>VLOOKUP($A6,'Raw data'!$A:$AN,39, FALSE)</f>
        <v>4.216271382112545</v>
      </c>
      <c r="Y6" s="42">
        <f>VLOOKUP($A6,'Raw data'!$A:$AN,40, FALSE)</f>
        <v>4.9582463995509585</v>
      </c>
      <c r="Z6" s="42">
        <f t="shared" si="8"/>
        <v>4.5872588908317518</v>
      </c>
      <c r="AA6" s="44">
        <f>IFERROR(VLOOKUP($A6,'Raw data'!$AP:$AU,4,FALSE),0)</f>
        <v>-0.497169634499735</v>
      </c>
      <c r="AB6" s="44">
        <f>IFERROR(VLOOKUP($A6,'Raw data'!$AP:$AU,5,FALSE),0)</f>
        <v>0.73852256404177696</v>
      </c>
      <c r="AC6" s="44">
        <f>IFERROR(VLOOKUP($A6,'Raw data'!$AP:$AU,6,FALSE),"NA")</f>
        <v>1.08890316477596E-3</v>
      </c>
      <c r="AD6" s="46" t="b">
        <f t="shared" si="9"/>
        <v>1</v>
      </c>
      <c r="AE6" s="46" t="b">
        <f t="shared" si="10"/>
        <v>1</v>
      </c>
    </row>
    <row r="7" spans="1:31" x14ac:dyDescent="0.25">
      <c r="A7" s="45" t="s">
        <v>74</v>
      </c>
      <c r="B7" s="2" t="str">
        <f>IFERROR(VLOOKUP(A7,'Protein names'!$A:$I,8,FALSE),"Contaminant")</f>
        <v>Squalene synthase (SQS) (SS) (EC 2.5.1.21) (FPP:FPP farnesyltransferase) (Farnesyl-diphosphate farnesyltransferase)</v>
      </c>
      <c r="C7" t="str">
        <f>IFERROR(VLOOKUP(A7,'Protein names'!$A:$I,9,FALSE), "Contaminant")</f>
        <v>Fdft1</v>
      </c>
      <c r="D7" s="42">
        <f>VLOOKUP($A7,'Raw data'!$A:$M,10,FALSE)</f>
        <v>139437.35028555969</v>
      </c>
      <c r="E7" s="42">
        <f>VLOOKUP($A7,'Raw data'!$A:$M,11,FALSE)</f>
        <v>91597.557574506543</v>
      </c>
      <c r="F7" s="42">
        <f>VLOOKUP($A7,'Raw data'!$A:$M,7,FALSE)</f>
        <v>205.36</v>
      </c>
      <c r="G7" s="42">
        <f>VLOOKUP($A7,'Raw data'!$A:$M,2,FALSE)</f>
        <v>140872.86962298737</v>
      </c>
      <c r="H7" s="42">
        <f>VLOOKUP($A7,'Raw data'!$A:$M,3,FALSE)</f>
        <v>124014.88124130263</v>
      </c>
      <c r="I7" s="42">
        <f>VLOOKUP($A7,'Raw data'!$A:$M,4,FALSE)</f>
        <v>106293.40533029407</v>
      </c>
      <c r="J7" s="42">
        <f>VLOOKUP($A7,'Raw data'!$A:$M,8,FALSE)</f>
        <v>205.36</v>
      </c>
      <c r="K7" s="42">
        <f>VLOOKUP($A7,'Raw data'!$A:$M,5,FALSE)</f>
        <v>51907.901554218442</v>
      </c>
      <c r="L7" s="42">
        <f>VLOOKUP($A7,'Raw data'!$A:$M,12,FALSE)</f>
        <v>205.36</v>
      </c>
      <c r="M7" s="42">
        <f>VLOOKUP($A7,'Raw data'!$A:$M,13,FALSE)</f>
        <v>53702.344943991426</v>
      </c>
      <c r="N7" s="42">
        <f>VLOOKUP($A7,'Raw data'!$A:$M,6,FALSE)</f>
        <v>78153.123058654994</v>
      </c>
      <c r="O7" s="42">
        <f>VLOOKUP($A7,'Raw data'!$A:$M,9,FALSE)</f>
        <v>205.36</v>
      </c>
      <c r="P7" s="42">
        <f t="shared" si="0"/>
        <v>100403.57067577506</v>
      </c>
      <c r="Q7" s="42">
        <f t="shared" si="1"/>
        <v>30729.908259477477</v>
      </c>
      <c r="R7" s="42">
        <f t="shared" si="2"/>
        <v>48081.201344097994</v>
      </c>
      <c r="S7" s="42">
        <f t="shared" si="3"/>
        <v>31676.60989973657</v>
      </c>
      <c r="T7" s="43">
        <f t="shared" si="4"/>
        <v>0.47887939662387741</v>
      </c>
      <c r="U7" s="43">
        <f t="shared" si="5"/>
        <v>1.0308071743093186</v>
      </c>
      <c r="V7" s="42">
        <f t="shared" si="6"/>
        <v>-1.708095212049964</v>
      </c>
      <c r="W7" s="42">
        <f t="shared" si="7"/>
        <v>2.2091732497504353E-2</v>
      </c>
      <c r="X7" s="42">
        <f>VLOOKUP($A7,'Raw data'!$A:$AN,39, FALSE)</f>
        <v>1.7769527637147213</v>
      </c>
      <c r="Y7" s="42">
        <f>VLOOKUP($A7,'Raw data'!$A:$AN,40, FALSE)</f>
        <v>0.69549142196502611</v>
      </c>
      <c r="Z7" s="42">
        <f t="shared" si="8"/>
        <v>1.2362220928398737</v>
      </c>
      <c r="AA7" s="44">
        <f>IFERROR(VLOOKUP($A7,'Raw data'!$AP:$AU,4,FALSE),0)</f>
        <v>-1.18986808809713</v>
      </c>
      <c r="AB7" s="44">
        <f>IFERROR(VLOOKUP($A7,'Raw data'!$AP:$AU,5,FALSE),0)</f>
        <v>0.320092509214909</v>
      </c>
      <c r="AC7" s="44">
        <f>IFERROR(VLOOKUP($A7,'Raw data'!$AP:$AU,6,FALSE),"NA")</f>
        <v>1.3810552343057E-3</v>
      </c>
      <c r="AD7" s="46" t="b">
        <f t="shared" si="9"/>
        <v>1</v>
      </c>
      <c r="AE7" s="46" t="b">
        <f t="shared" si="10"/>
        <v>1</v>
      </c>
    </row>
    <row r="8" spans="1:31" x14ac:dyDescent="0.25">
      <c r="A8" s="45" t="s">
        <v>75</v>
      </c>
      <c r="B8" s="2" t="str">
        <f>IFERROR(VLOOKUP(A8,'Protein names'!$A:$I,8,FALSE),"Contaminant")</f>
        <v>Carboxypeptidase Q (EC 3.4.17.-) (Hematopoietic lineage switch 2 related protein) (Hls2-rp) (Liver annexin-like protein 1) (LAL-1) (Plasma glutamate carboxypeptidase)</v>
      </c>
      <c r="C8" t="str">
        <f>IFERROR(VLOOKUP(A8,'Protein names'!$A:$I,9,FALSE), "Contaminant")</f>
        <v>Cpq</v>
      </c>
      <c r="D8" s="42">
        <f>VLOOKUP($A8,'Raw data'!$A:$M,10,FALSE)</f>
        <v>1696312.7996687102</v>
      </c>
      <c r="E8" s="42">
        <f>VLOOKUP($A8,'Raw data'!$A:$M,11,FALSE)</f>
        <v>1815898.5679743993</v>
      </c>
      <c r="F8" s="42">
        <f>VLOOKUP($A8,'Raw data'!$A:$M,7,FALSE)</f>
        <v>1008709.9587643093</v>
      </c>
      <c r="G8" s="42">
        <f>VLOOKUP($A8,'Raw data'!$A:$M,2,FALSE)</f>
        <v>1481007.3737689883</v>
      </c>
      <c r="H8" s="42">
        <f>VLOOKUP($A8,'Raw data'!$A:$M,3,FALSE)</f>
        <v>1172684.478473336</v>
      </c>
      <c r="I8" s="42">
        <f>VLOOKUP($A8,'Raw data'!$A:$M,4,FALSE)</f>
        <v>1482012.0005716614</v>
      </c>
      <c r="J8" s="42">
        <f>VLOOKUP($A8,'Raw data'!$A:$M,8,FALSE)</f>
        <v>682445.54954507598</v>
      </c>
      <c r="K8" s="42">
        <f>VLOOKUP($A8,'Raw data'!$A:$M,5,FALSE)</f>
        <v>1017036.0644660696</v>
      </c>
      <c r="L8" s="42">
        <f>VLOOKUP($A8,'Raw data'!$A:$M,12,FALSE)</f>
        <v>1206759.094191836</v>
      </c>
      <c r="M8" s="42">
        <f>VLOOKUP($A8,'Raw data'!$A:$M,13,FALSE)</f>
        <v>1099042.754531364</v>
      </c>
      <c r="N8" s="42">
        <f>VLOOKUP($A8,'Raw data'!$A:$M,6,FALSE)</f>
        <v>670270.00303675048</v>
      </c>
      <c r="O8" s="42">
        <f>VLOOKUP($A8,'Raw data'!$A:$M,9,FALSE)</f>
        <v>702821.80636525515</v>
      </c>
      <c r="P8" s="42">
        <f t="shared" si="0"/>
        <v>1442770.8632035672</v>
      </c>
      <c r="Q8" s="42">
        <f t="shared" si="1"/>
        <v>896395.87868939189</v>
      </c>
      <c r="R8" s="42">
        <f t="shared" si="2"/>
        <v>279244.58192161989</v>
      </c>
      <c r="S8" s="42">
        <f t="shared" si="3"/>
        <v>218450.4950427537</v>
      </c>
      <c r="T8" s="43">
        <f t="shared" si="4"/>
        <v>0.1935474225627053</v>
      </c>
      <c r="U8" s="43">
        <f t="shared" si="5"/>
        <v>0.24369868295484265</v>
      </c>
      <c r="V8" s="42">
        <f t="shared" si="6"/>
        <v>-0.68663427229149199</v>
      </c>
      <c r="W8" s="42">
        <f t="shared" si="7"/>
        <v>6.2683805378818671E-3</v>
      </c>
      <c r="X8" s="42">
        <f>VLOOKUP($A8,'Raw data'!$A:$AN,39, FALSE)</f>
        <v>3.0339309323514243</v>
      </c>
      <c r="Y8" s="42">
        <f>VLOOKUP($A8,'Raw data'!$A:$AN,40, FALSE)</f>
        <v>3.1295489300712789</v>
      </c>
      <c r="Z8" s="42">
        <f t="shared" si="8"/>
        <v>3.0817399312113514</v>
      </c>
      <c r="AA8" s="44">
        <f>IFERROR(VLOOKUP($A8,'Raw data'!$AP:$AU,4,FALSE),0)</f>
        <v>-0.580484728795711</v>
      </c>
      <c r="AB8" s="44">
        <f>IFERROR(VLOOKUP($A8,'Raw data'!$AP:$AU,5,FALSE),0)</f>
        <v>0.456105457689089</v>
      </c>
      <c r="AC8" s="44">
        <f>IFERROR(VLOOKUP($A8,'Raw data'!$AP:$AU,6,FALSE),"NA")</f>
        <v>2.2246682822740899E-3</v>
      </c>
      <c r="AD8" s="46" t="b">
        <f t="shared" si="9"/>
        <v>1</v>
      </c>
      <c r="AE8" s="46" t="b">
        <f t="shared" si="10"/>
        <v>1</v>
      </c>
    </row>
    <row r="9" spans="1:31" x14ac:dyDescent="0.25">
      <c r="A9" s="45" t="s">
        <v>76</v>
      </c>
      <c r="B9" s="2" t="str">
        <f>IFERROR(VLOOKUP(A9,'Protein names'!$A:$I,8,FALSE),"Contaminant")</f>
        <v>Argininosuccinate lyase (ASAL) (EC 4.3.2.1) (Arginosuccinase)</v>
      </c>
      <c r="C9" t="str">
        <f>IFERROR(VLOOKUP(A9,'Protein names'!$A:$I,9,FALSE), "Contaminant")</f>
        <v>Asl</v>
      </c>
      <c r="D9" s="42">
        <f>VLOOKUP($A9,'Raw data'!$A:$M,10,FALSE)</f>
        <v>3291759.2235186184</v>
      </c>
      <c r="E9" s="42">
        <f>VLOOKUP($A9,'Raw data'!$A:$M,11,FALSE)</f>
        <v>3161120.6954840422</v>
      </c>
      <c r="F9" s="42">
        <f>VLOOKUP($A9,'Raw data'!$A:$M,7,FALSE)</f>
        <v>3678547.0265528215</v>
      </c>
      <c r="G9" s="42">
        <f>VLOOKUP($A9,'Raw data'!$A:$M,2,FALSE)</f>
        <v>3155480.5592506332</v>
      </c>
      <c r="H9" s="42">
        <f>VLOOKUP($A9,'Raw data'!$A:$M,3,FALSE)</f>
        <v>3593906.109781519</v>
      </c>
      <c r="I9" s="42">
        <f>VLOOKUP($A9,'Raw data'!$A:$M,4,FALSE)</f>
        <v>2876439.2109068688</v>
      </c>
      <c r="J9" s="42">
        <f>VLOOKUP($A9,'Raw data'!$A:$M,8,FALSE)</f>
        <v>2284227.6830465212</v>
      </c>
      <c r="K9" s="42">
        <f>VLOOKUP($A9,'Raw data'!$A:$M,5,FALSE)</f>
        <v>2473567.3165040663</v>
      </c>
      <c r="L9" s="42">
        <f>VLOOKUP($A9,'Raw data'!$A:$M,12,FALSE)</f>
        <v>2908365.7723272676</v>
      </c>
      <c r="M9" s="42">
        <f>VLOOKUP($A9,'Raw data'!$A:$M,13,FALSE)</f>
        <v>2947797.8009573491</v>
      </c>
      <c r="N9" s="42">
        <f>VLOOKUP($A9,'Raw data'!$A:$M,6,FALSE)</f>
        <v>2137479.6781337708</v>
      </c>
      <c r="O9" s="42">
        <f>VLOOKUP($A9,'Raw data'!$A:$M,9,FALSE)</f>
        <v>2466539.1411688933</v>
      </c>
      <c r="P9" s="42">
        <f t="shared" si="0"/>
        <v>3292875.4709157511</v>
      </c>
      <c r="Q9" s="42">
        <f t="shared" si="1"/>
        <v>2536329.5653563109</v>
      </c>
      <c r="R9" s="42">
        <f t="shared" si="2"/>
        <v>273562.63195790374</v>
      </c>
      <c r="S9" s="42">
        <f t="shared" si="3"/>
        <v>299767.53298648138</v>
      </c>
      <c r="T9" s="43">
        <f t="shared" si="4"/>
        <v>8.3077126473241877E-2</v>
      </c>
      <c r="U9" s="43">
        <f t="shared" si="5"/>
        <v>0.11818950387244695</v>
      </c>
      <c r="V9" s="42">
        <f t="shared" si="6"/>
        <v>-0.37660573507732387</v>
      </c>
      <c r="W9" s="42">
        <f t="shared" si="7"/>
        <v>1.9226211773392416E-3</v>
      </c>
      <c r="X9" s="42">
        <f>VLOOKUP($A9,'Raw data'!$A:$AN,39, FALSE)</f>
        <v>3.2067379920815768</v>
      </c>
      <c r="Y9" s="42">
        <f>VLOOKUP($A9,'Raw data'!$A:$AN,40, FALSE)</f>
        <v>3.1933358236125109</v>
      </c>
      <c r="Z9" s="42">
        <f t="shared" si="8"/>
        <v>3.2000369078470436</v>
      </c>
      <c r="AA9" s="44">
        <f>IFERROR(VLOOKUP($A9,'Raw data'!$AP:$AU,4,FALSE),0)</f>
        <v>-0.41241678138298299</v>
      </c>
      <c r="AB9" s="44">
        <f>IFERROR(VLOOKUP($A9,'Raw data'!$AP:$AU,5,FALSE),0)</f>
        <v>0.30950409498422299</v>
      </c>
      <c r="AC9" s="44">
        <f>IFERROR(VLOOKUP($A9,'Raw data'!$AP:$AU,6,FALSE),"NA")</f>
        <v>3.3320034612492702E-3</v>
      </c>
      <c r="AD9" s="46" t="b">
        <f t="shared" si="9"/>
        <v>1</v>
      </c>
      <c r="AE9" s="46" t="b">
        <f t="shared" si="10"/>
        <v>1</v>
      </c>
    </row>
    <row r="10" spans="1:31" x14ac:dyDescent="0.25">
      <c r="A10" s="45" t="s">
        <v>77</v>
      </c>
      <c r="B10" s="2" t="str">
        <f>IFERROR(VLOOKUP(A10,'Protein names'!$A:$I,8,FALSE),"Contaminant")</f>
        <v>Beta-galactosidase (EC 3.2.1.23)</v>
      </c>
      <c r="C10" t="str">
        <f>IFERROR(VLOOKUP(A10,'Protein names'!$A:$I,9,FALSE), "Contaminant")</f>
        <v>Glb1</v>
      </c>
      <c r="D10" s="42">
        <f>VLOOKUP($A10,'Raw data'!$A:$M,10,FALSE)</f>
        <v>205.36</v>
      </c>
      <c r="E10" s="42">
        <f>VLOOKUP($A10,'Raw data'!$A:$M,11,FALSE)</f>
        <v>75657.191728785154</v>
      </c>
      <c r="F10" s="42">
        <f>VLOOKUP($A10,'Raw data'!$A:$M,7,FALSE)</f>
        <v>71606.453152514747</v>
      </c>
      <c r="G10" s="42">
        <f>VLOOKUP($A10,'Raw data'!$A:$M,2,FALSE)</f>
        <v>69587.555267541116</v>
      </c>
      <c r="H10" s="42">
        <f>VLOOKUP($A10,'Raw data'!$A:$M,3,FALSE)</f>
        <v>70767.415064737026</v>
      </c>
      <c r="I10" s="42">
        <f>VLOOKUP($A10,'Raw data'!$A:$M,4,FALSE)</f>
        <v>105574.25983335247</v>
      </c>
      <c r="J10" s="42">
        <f>VLOOKUP($A10,'Raw data'!$A:$M,8,FALSE)</f>
        <v>205.36</v>
      </c>
      <c r="K10" s="42">
        <f>VLOOKUP($A10,'Raw data'!$A:$M,5,FALSE)</f>
        <v>205.36</v>
      </c>
      <c r="L10" s="42">
        <f>VLOOKUP($A10,'Raw data'!$A:$M,12,FALSE)</f>
        <v>205.36</v>
      </c>
      <c r="M10" s="42">
        <f>VLOOKUP($A10,'Raw data'!$A:$M,13,FALSE)</f>
        <v>205.36</v>
      </c>
      <c r="N10" s="42">
        <f>VLOOKUP($A10,'Raw data'!$A:$M,6,FALSE)</f>
        <v>53935.955401622079</v>
      </c>
      <c r="O10" s="42">
        <f>VLOOKUP($A10,'Raw data'!$A:$M,9,FALSE)</f>
        <v>30299.886656835224</v>
      </c>
      <c r="P10" s="42">
        <f t="shared" si="0"/>
        <v>65566.372507821754</v>
      </c>
      <c r="Q10" s="42">
        <f t="shared" si="1"/>
        <v>14176.21367640955</v>
      </c>
      <c r="R10" s="42">
        <f t="shared" si="2"/>
        <v>31765.340035722536</v>
      </c>
      <c r="S10" s="42">
        <f t="shared" si="3"/>
        <v>20902.746638603501</v>
      </c>
      <c r="T10" s="43">
        <f t="shared" si="4"/>
        <v>0.4844760937770819</v>
      </c>
      <c r="U10" s="43">
        <f t="shared" si="5"/>
        <v>1.4744943266048174</v>
      </c>
      <c r="V10" s="42">
        <f t="shared" si="6"/>
        <v>-2.2094838245060098</v>
      </c>
      <c r="W10" s="42">
        <f t="shared" si="7"/>
        <v>1.285269883174041E-2</v>
      </c>
      <c r="X10" s="42">
        <f>VLOOKUP($A10,'Raw data'!$A:$AN,39, FALSE)</f>
        <v>1.7051340037116318</v>
      </c>
      <c r="Y10" s="42">
        <f>VLOOKUP($A10,'Raw data'!$A:$AN,40, FALSE)</f>
        <v>0.74786569182610163</v>
      </c>
      <c r="Z10" s="42">
        <f t="shared" si="8"/>
        <v>1.2264998477688667</v>
      </c>
      <c r="AA10" s="44">
        <f>IFERROR(VLOOKUP($A10,'Raw data'!$AP:$AU,4,FALSE),0)</f>
        <v>-0.888411857836923</v>
      </c>
      <c r="AB10" s="44">
        <f>IFERROR(VLOOKUP($A10,'Raw data'!$AP:$AU,5,FALSE),0)</f>
        <v>0.65124507235858997</v>
      </c>
      <c r="AC10" s="44">
        <f>IFERROR(VLOOKUP($A10,'Raw data'!$AP:$AU,6,FALSE),"NA")</f>
        <v>3.47876410191567E-3</v>
      </c>
      <c r="AD10" s="46" t="b">
        <f t="shared" si="9"/>
        <v>1</v>
      </c>
      <c r="AE10" s="46" t="b">
        <f t="shared" si="10"/>
        <v>1</v>
      </c>
    </row>
    <row r="11" spans="1:31" x14ac:dyDescent="0.25">
      <c r="A11" s="45" t="s">
        <v>78</v>
      </c>
      <c r="B11" s="2" t="str">
        <f>IFERROR(VLOOKUP(A11,'Protein names'!$A:$I,8,FALSE),"Contaminant")</f>
        <v>3-beta-hydroxysteroid-Delta(8),Delta(7)-isomerase (EC 5.3.3.5) (Cholestenol Delta-isomerase) (Delta(8)-Delta(7) sterol isomerase) (D8-D7 sterol isomerase) (Emopamil-binding protein) (Sterol 8-isomerase)</v>
      </c>
      <c r="C11" t="str">
        <f>IFERROR(VLOOKUP(A11,'Protein names'!$A:$I,9,FALSE), "Contaminant")</f>
        <v>Ebp</v>
      </c>
      <c r="D11" s="42">
        <f>VLOOKUP($A11,'Raw data'!$A:$M,10,FALSE)</f>
        <v>533466.44399020774</v>
      </c>
      <c r="E11" s="42">
        <f>VLOOKUP($A11,'Raw data'!$A:$M,11,FALSE)</f>
        <v>392844.06683594204</v>
      </c>
      <c r="F11" s="42">
        <f>VLOOKUP($A11,'Raw data'!$A:$M,7,FALSE)</f>
        <v>418338.03013534326</v>
      </c>
      <c r="G11" s="42">
        <f>VLOOKUP($A11,'Raw data'!$A:$M,2,FALSE)</f>
        <v>560733.1376188799</v>
      </c>
      <c r="H11" s="42">
        <f>VLOOKUP($A11,'Raw data'!$A:$M,3,FALSE)</f>
        <v>409042.07238398545</v>
      </c>
      <c r="I11" s="42">
        <f>VLOOKUP($A11,'Raw data'!$A:$M,4,FALSE)</f>
        <v>542127.52523926902</v>
      </c>
      <c r="J11" s="42">
        <f>VLOOKUP($A11,'Raw data'!$A:$M,8,FALSE)</f>
        <v>324963.87645035458</v>
      </c>
      <c r="K11" s="42">
        <f>VLOOKUP($A11,'Raw data'!$A:$M,5,FALSE)</f>
        <v>154858.74489677057</v>
      </c>
      <c r="L11" s="42">
        <f>VLOOKUP($A11,'Raw data'!$A:$M,12,FALSE)</f>
        <v>413643.52329733188</v>
      </c>
      <c r="M11" s="42">
        <f>VLOOKUP($A11,'Raw data'!$A:$M,13,FALSE)</f>
        <v>248335.84257092251</v>
      </c>
      <c r="N11" s="42">
        <f>VLOOKUP($A11,'Raw data'!$A:$M,6,FALSE)</f>
        <v>142456.58914766787</v>
      </c>
      <c r="O11" s="42">
        <f>VLOOKUP($A11,'Raw data'!$A:$M,9,FALSE)</f>
        <v>429100.4633490835</v>
      </c>
      <c r="P11" s="42">
        <f t="shared" si="0"/>
        <v>476091.87936727126</v>
      </c>
      <c r="Q11" s="42">
        <f t="shared" si="1"/>
        <v>285559.83995202178</v>
      </c>
      <c r="R11" s="42">
        <f t="shared" si="2"/>
        <v>70211.670205968272</v>
      </c>
      <c r="S11" s="42">
        <f t="shared" si="3"/>
        <v>113658.08463495865</v>
      </c>
      <c r="T11" s="43">
        <f t="shared" si="4"/>
        <v>0.14747504263101477</v>
      </c>
      <c r="U11" s="43">
        <f t="shared" si="5"/>
        <v>0.39801844914206025</v>
      </c>
      <c r="V11" s="42">
        <f t="shared" si="6"/>
        <v>-0.73744692275755186</v>
      </c>
      <c r="W11" s="42">
        <f t="shared" si="7"/>
        <v>9.6698640393374519E-3</v>
      </c>
      <c r="X11" s="42">
        <f>VLOOKUP($A11,'Raw data'!$A:$AN,39, FALSE)</f>
        <v>3.1475837033168452</v>
      </c>
      <c r="Y11" s="42">
        <f>VLOOKUP($A11,'Raw data'!$A:$AN,40, FALSE)</f>
        <v>2.8567926886803203</v>
      </c>
      <c r="Z11" s="42">
        <f t="shared" si="8"/>
        <v>3.002188195998583</v>
      </c>
      <c r="AA11" s="44">
        <f>IFERROR(VLOOKUP($A11,'Raw data'!$AP:$AU,4,FALSE),0)</f>
        <v>-0.745201741911941</v>
      </c>
      <c r="AB11" s="44">
        <f>IFERROR(VLOOKUP($A11,'Raw data'!$AP:$AU,5,FALSE),0)</f>
        <v>0.373146305979423</v>
      </c>
      <c r="AC11" s="44">
        <f>IFERROR(VLOOKUP($A11,'Raw data'!$AP:$AU,6,FALSE),"NA")</f>
        <v>3.7623749156437598E-3</v>
      </c>
      <c r="AD11" s="46" t="b">
        <f t="shared" si="9"/>
        <v>1</v>
      </c>
      <c r="AE11" s="46" t="b">
        <f t="shared" si="10"/>
        <v>1</v>
      </c>
    </row>
    <row r="12" spans="1:31" x14ac:dyDescent="0.25">
      <c r="A12" s="45" t="s">
        <v>79</v>
      </c>
      <c r="B12" s="2" t="str">
        <f>IFERROR(VLOOKUP(A12,'Protein names'!$A:$I,8,FALSE),"Contaminant")</f>
        <v>Alpha-1-inhibitor 3 (Alpha-1-inhibitor 3 variant II) (Alpha-1-inhibitor III)</v>
      </c>
      <c r="C12" t="str">
        <f>IFERROR(VLOOKUP(A12,'Protein names'!$A:$I,9,FALSE), "Contaminant")</f>
        <v>A1i3</v>
      </c>
      <c r="D12" s="42">
        <f>VLOOKUP($A12,'Raw data'!$A:$M,10,FALSE)</f>
        <v>732559.49945190409</v>
      </c>
      <c r="E12" s="42">
        <f>VLOOKUP($A12,'Raw data'!$A:$M,11,FALSE)</f>
        <v>338130.19806873659</v>
      </c>
      <c r="F12" s="42">
        <f>VLOOKUP($A12,'Raw data'!$A:$M,7,FALSE)</f>
        <v>474024.94083788799</v>
      </c>
      <c r="G12" s="42">
        <f>VLOOKUP($A12,'Raw data'!$A:$M,2,FALSE)</f>
        <v>476542.09943783504</v>
      </c>
      <c r="H12" s="42">
        <f>VLOOKUP($A12,'Raw data'!$A:$M,3,FALSE)</f>
        <v>300802.18403652305</v>
      </c>
      <c r="I12" s="42">
        <f>VLOOKUP($A12,'Raw data'!$A:$M,4,FALSE)</f>
        <v>631551.26128403062</v>
      </c>
      <c r="J12" s="42">
        <f>VLOOKUP($A12,'Raw data'!$A:$M,8,FALSE)</f>
        <v>742527.62168433936</v>
      </c>
      <c r="K12" s="42">
        <f>VLOOKUP($A12,'Raw data'!$A:$M,5,FALSE)</f>
        <v>644585.07976886409</v>
      </c>
      <c r="L12" s="42">
        <f>VLOOKUP($A12,'Raw data'!$A:$M,12,FALSE)</f>
        <v>965352.32166045357</v>
      </c>
      <c r="M12" s="42">
        <f>VLOOKUP($A12,'Raw data'!$A:$M,13,FALSE)</f>
        <v>683867.45222504542</v>
      </c>
      <c r="N12" s="42">
        <f>VLOOKUP($A12,'Raw data'!$A:$M,6,FALSE)</f>
        <v>1006846.6723184609</v>
      </c>
      <c r="O12" s="42">
        <f>VLOOKUP($A12,'Raw data'!$A:$M,9,FALSE)</f>
        <v>670476.85142302606</v>
      </c>
      <c r="P12" s="42">
        <f t="shared" si="0"/>
        <v>492268.3638528196</v>
      </c>
      <c r="Q12" s="42">
        <f t="shared" si="1"/>
        <v>785609.33318003139</v>
      </c>
      <c r="R12" s="42">
        <f t="shared" si="2"/>
        <v>151733.08000389489</v>
      </c>
      <c r="S12" s="42">
        <f t="shared" si="3"/>
        <v>145260.84282437564</v>
      </c>
      <c r="T12" s="43">
        <f t="shared" si="4"/>
        <v>0.30823244219135049</v>
      </c>
      <c r="U12" s="43">
        <f t="shared" si="5"/>
        <v>0.18490213480074255</v>
      </c>
      <c r="V12" s="42">
        <f t="shared" si="6"/>
        <v>0.67436704300185568</v>
      </c>
      <c r="W12" s="42">
        <f t="shared" si="7"/>
        <v>1.0825207742086701E-2</v>
      </c>
      <c r="X12" s="42">
        <f>VLOOKUP($A12,'Raw data'!$A:$AN,39, FALSE)</f>
        <v>2.7891236856707082</v>
      </c>
      <c r="Y12" s="42">
        <f>VLOOKUP($A12,'Raw data'!$A:$AN,40, FALSE)</f>
        <v>3.6840084702196756</v>
      </c>
      <c r="Z12" s="42">
        <f t="shared" si="8"/>
        <v>3.2365660779451919</v>
      </c>
      <c r="AA12" s="44">
        <f>IFERROR(VLOOKUP($A12,'Raw data'!$AP:$AU,4,FALSE),0)</f>
        <v>0.46903643135594902</v>
      </c>
      <c r="AB12" s="44">
        <f>IFERROR(VLOOKUP($A12,'Raw data'!$AP:$AU,5,FALSE),0)</f>
        <v>0.56187700243064997</v>
      </c>
      <c r="AC12" s="44">
        <f>IFERROR(VLOOKUP($A12,'Raw data'!$AP:$AU,6,FALSE),"NA")</f>
        <v>4.6962600781806797E-3</v>
      </c>
      <c r="AD12" s="46" t="b">
        <f t="shared" si="9"/>
        <v>1</v>
      </c>
      <c r="AE12" s="46" t="b">
        <f t="shared" si="10"/>
        <v>1</v>
      </c>
    </row>
    <row r="13" spans="1:31" x14ac:dyDescent="0.25">
      <c r="A13" s="45" t="s">
        <v>80</v>
      </c>
      <c r="B13" s="2" t="str">
        <f>IFERROR(VLOOKUP(A13,'Protein names'!$A:$I,8,FALSE),"Contaminant")</f>
        <v>Formimidoyltransferase-cyclodeaminase (58 kDa microtubule-binding protein) (Formiminotransferase-cyclodeaminase) (FTCD) [Includes: Glutamate formimidoyltransferase (EC 2.1.2.5) (Glutamate formiminotransferase) (Glutamate formyltransferase) Formimidoyltetrahydrofolate cyclodeaminase (EC 4.3.1.4) (Formiminotetrahydrofolate cyclodeaminase)]</v>
      </c>
      <c r="C13" t="str">
        <f>IFERROR(VLOOKUP(A13,'Protein names'!$A:$I,9,FALSE), "Contaminant")</f>
        <v>Ftcd</v>
      </c>
      <c r="D13" s="42">
        <f>VLOOKUP($A13,'Raw data'!$A:$M,10,FALSE)</f>
        <v>6793435.9912333209</v>
      </c>
      <c r="E13" s="42">
        <f>VLOOKUP($A13,'Raw data'!$A:$M,11,FALSE)</f>
        <v>4475016.356321712</v>
      </c>
      <c r="F13" s="42">
        <f>VLOOKUP($A13,'Raw data'!$A:$M,7,FALSE)</f>
        <v>5667264.9508329146</v>
      </c>
      <c r="G13" s="42">
        <f>VLOOKUP($A13,'Raw data'!$A:$M,2,FALSE)</f>
        <v>5661055.8796848273</v>
      </c>
      <c r="H13" s="42">
        <f>VLOOKUP($A13,'Raw data'!$A:$M,3,FALSE)</f>
        <v>5595539.5857766951</v>
      </c>
      <c r="I13" s="42">
        <f>VLOOKUP($A13,'Raw data'!$A:$M,4,FALSE)</f>
        <v>4567901.2170404429</v>
      </c>
      <c r="J13" s="42">
        <f>VLOOKUP($A13,'Raw data'!$A:$M,8,FALSE)</f>
        <v>6697553.6421696814</v>
      </c>
      <c r="K13" s="42">
        <f>VLOOKUP($A13,'Raw data'!$A:$M,5,FALSE)</f>
        <v>7550181.8072795123</v>
      </c>
      <c r="L13" s="42">
        <f>VLOOKUP($A13,'Raw data'!$A:$M,12,FALSE)</f>
        <v>7102554.0110792127</v>
      </c>
      <c r="M13" s="42">
        <f>VLOOKUP($A13,'Raw data'!$A:$M,13,FALSE)</f>
        <v>6013448.9090116695</v>
      </c>
      <c r="N13" s="42">
        <f>VLOOKUP($A13,'Raw data'!$A:$M,6,FALSE)</f>
        <v>6496386.5095686866</v>
      </c>
      <c r="O13" s="42">
        <f>VLOOKUP($A13,'Raw data'!$A:$M,9,FALSE)</f>
        <v>7072829.7732294779</v>
      </c>
      <c r="P13" s="42">
        <f t="shared" si="0"/>
        <v>5460035.6634816518</v>
      </c>
      <c r="Q13" s="42">
        <f t="shared" si="1"/>
        <v>6822159.1087230397</v>
      </c>
      <c r="R13" s="42">
        <f t="shared" si="2"/>
        <v>779512.42858050868</v>
      </c>
      <c r="S13" s="42">
        <f t="shared" si="3"/>
        <v>491111.09209913714</v>
      </c>
      <c r="T13" s="43">
        <f t="shared" si="4"/>
        <v>0.1427669115412781</v>
      </c>
      <c r="U13" s="43">
        <f t="shared" si="5"/>
        <v>7.1987633866701553E-2</v>
      </c>
      <c r="V13" s="42">
        <f t="shared" si="6"/>
        <v>0.32131802789865116</v>
      </c>
      <c r="W13" s="42">
        <f t="shared" si="7"/>
        <v>7.9339035116725697E-3</v>
      </c>
      <c r="X13" s="42">
        <f>VLOOKUP($A13,'Raw data'!$A:$AN,39, FALSE)</f>
        <v>3.2492063525982045</v>
      </c>
      <c r="Y13" s="42">
        <f>VLOOKUP($A13,'Raw data'!$A:$AN,40, FALSE)</f>
        <v>3.3776993285475712</v>
      </c>
      <c r="Z13" s="42">
        <f t="shared" si="8"/>
        <v>3.3134528405728876</v>
      </c>
      <c r="AA13" s="44">
        <f>IFERROR(VLOOKUP($A13,'Raw data'!$AP:$AU,4,FALSE),0)</f>
        <v>0.430516740997755</v>
      </c>
      <c r="AB13" s="44">
        <f>IFERROR(VLOOKUP($A13,'Raw data'!$AP:$AU,5,FALSE),0)</f>
        <v>0.50844888161413304</v>
      </c>
      <c r="AC13" s="44">
        <f>IFERROR(VLOOKUP($A13,'Raw data'!$AP:$AU,6,FALSE),"NA")</f>
        <v>5.3037590130334397E-3</v>
      </c>
      <c r="AD13" s="46" t="b">
        <f t="shared" si="9"/>
        <v>1</v>
      </c>
      <c r="AE13" s="46" t="b">
        <f t="shared" si="10"/>
        <v>1</v>
      </c>
    </row>
    <row r="14" spans="1:31" x14ac:dyDescent="0.25">
      <c r="A14" s="45" t="s">
        <v>81</v>
      </c>
      <c r="B14" s="2" t="str">
        <f>IFERROR(VLOOKUP(A14,'Protein names'!$A:$I,8,FALSE),"Contaminant")</f>
        <v>Acyl-coenzyme A oxidase</v>
      </c>
      <c r="C14" t="str">
        <f>IFERROR(VLOOKUP(A14,'Protein names'!$A:$I,9,FALSE), "Contaminant")</f>
        <v>Acox2</v>
      </c>
      <c r="D14" s="42">
        <f>VLOOKUP($A14,'Raw data'!$A:$M,10,FALSE)</f>
        <v>5953734.3624171596</v>
      </c>
      <c r="E14" s="42">
        <f>VLOOKUP($A14,'Raw data'!$A:$M,11,FALSE)</f>
        <v>3492385.4658255293</v>
      </c>
      <c r="F14" s="42">
        <f>VLOOKUP($A14,'Raw data'!$A:$M,7,FALSE)</f>
        <v>2752190.2807382089</v>
      </c>
      <c r="G14" s="42">
        <f>VLOOKUP($A14,'Raw data'!$A:$M,2,FALSE)</f>
        <v>3933050.0818181862</v>
      </c>
      <c r="H14" s="42">
        <f>VLOOKUP($A14,'Raw data'!$A:$M,3,FALSE)</f>
        <v>3689910.1407144577</v>
      </c>
      <c r="I14" s="42">
        <f>VLOOKUP($A14,'Raw data'!$A:$M,4,FALSE)</f>
        <v>4760335.284904032</v>
      </c>
      <c r="J14" s="42">
        <f>VLOOKUP($A14,'Raw data'!$A:$M,8,FALSE)</f>
        <v>5442813.65116545</v>
      </c>
      <c r="K14" s="42">
        <f>VLOOKUP($A14,'Raw data'!$A:$M,5,FALSE)</f>
        <v>5139562.2774405964</v>
      </c>
      <c r="L14" s="42">
        <f>VLOOKUP($A14,'Raw data'!$A:$M,12,FALSE)</f>
        <v>6377214.3514691088</v>
      </c>
      <c r="M14" s="42">
        <f>VLOOKUP($A14,'Raw data'!$A:$M,13,FALSE)</f>
        <v>4687031.4836165858</v>
      </c>
      <c r="N14" s="42">
        <f>VLOOKUP($A14,'Raw data'!$A:$M,6,FALSE)</f>
        <v>4791922.4271162385</v>
      </c>
      <c r="O14" s="42">
        <f>VLOOKUP($A14,'Raw data'!$A:$M,9,FALSE)</f>
        <v>5292687.3804225735</v>
      </c>
      <c r="P14" s="42">
        <f t="shared" si="0"/>
        <v>4096934.2694029291</v>
      </c>
      <c r="Q14" s="42">
        <f t="shared" si="1"/>
        <v>5288538.5952050919</v>
      </c>
      <c r="R14" s="42">
        <f t="shared" si="2"/>
        <v>1020959.5006673241</v>
      </c>
      <c r="S14" s="42">
        <f t="shared" si="3"/>
        <v>553724.55164110463</v>
      </c>
      <c r="T14" s="43">
        <f t="shared" si="4"/>
        <v>0.24920084959432717</v>
      </c>
      <c r="U14" s="43">
        <f t="shared" si="5"/>
        <v>0.10470275326025695</v>
      </c>
      <c r="V14" s="42">
        <f t="shared" si="6"/>
        <v>0.36832436461555568</v>
      </c>
      <c r="W14" s="42">
        <f t="shared" si="7"/>
        <v>4.4699332459617387E-2</v>
      </c>
      <c r="X14" s="42">
        <f>VLOOKUP($A14,'Raw data'!$A:$AN,39, FALSE)</f>
        <v>2.8430013086665089</v>
      </c>
      <c r="Y14" s="42">
        <f>VLOOKUP($A14,'Raw data'!$A:$AN,40, FALSE)</f>
        <v>3.4424224089103501</v>
      </c>
      <c r="Z14" s="42">
        <f t="shared" si="8"/>
        <v>3.1427118587884295</v>
      </c>
      <c r="AA14" s="44">
        <f>IFERROR(VLOOKUP($A14,'Raw data'!$AP:$AU,4,FALSE),0)</f>
        <v>0.47613210230720598</v>
      </c>
      <c r="AB14" s="44">
        <f>IFERROR(VLOOKUP($A14,'Raw data'!$AP:$AU,5,FALSE),0)</f>
        <v>0.410056252010079</v>
      </c>
      <c r="AC14" s="44">
        <f>IFERROR(VLOOKUP($A14,'Raw data'!$AP:$AU,6,FALSE),"NA")</f>
        <v>5.4387386984822298E-3</v>
      </c>
      <c r="AD14" s="46" t="b">
        <f t="shared" si="9"/>
        <v>1</v>
      </c>
      <c r="AE14" s="46" t="b">
        <f t="shared" si="10"/>
        <v>1</v>
      </c>
    </row>
    <row r="15" spans="1:31" x14ac:dyDescent="0.25">
      <c r="A15" s="45" t="s">
        <v>82</v>
      </c>
      <c r="B15" s="2" t="str">
        <f>IFERROR(VLOOKUP(A15,'Protein names'!$A:$I,8,FALSE),"Contaminant")</f>
        <v>L-lactate dehydrogenase (EC 1.1.1.27)</v>
      </c>
      <c r="C15" t="str">
        <f>IFERROR(VLOOKUP(A15,'Protein names'!$A:$I,9,FALSE), "Contaminant")</f>
        <v>Ldha</v>
      </c>
      <c r="D15" s="42">
        <f>VLOOKUP($A15,'Raw data'!$A:$M,10,FALSE)</f>
        <v>15187584.919033432</v>
      </c>
      <c r="E15" s="42">
        <f>VLOOKUP($A15,'Raw data'!$A:$M,11,FALSE)</f>
        <v>17037817.746931311</v>
      </c>
      <c r="F15" s="42">
        <f>VLOOKUP($A15,'Raw data'!$A:$M,7,FALSE)</f>
        <v>13783953.110464165</v>
      </c>
      <c r="G15" s="42">
        <f>VLOOKUP($A15,'Raw data'!$A:$M,2,FALSE)</f>
        <v>16018259.246180691</v>
      </c>
      <c r="H15" s="42">
        <f>VLOOKUP($A15,'Raw data'!$A:$M,3,FALSE)</f>
        <v>13966967.266248394</v>
      </c>
      <c r="I15" s="42">
        <f>VLOOKUP($A15,'Raw data'!$A:$M,4,FALSE)</f>
        <v>17823595.959986322</v>
      </c>
      <c r="J15" s="42">
        <f>VLOOKUP($A15,'Raw data'!$A:$M,8,FALSE)</f>
        <v>20335815.583970819</v>
      </c>
      <c r="K15" s="42">
        <f>VLOOKUP($A15,'Raw data'!$A:$M,5,FALSE)</f>
        <v>19746709.284895018</v>
      </c>
      <c r="L15" s="42">
        <f>VLOOKUP($A15,'Raw data'!$A:$M,12,FALSE)</f>
        <v>17477234.120958548</v>
      </c>
      <c r="M15" s="42">
        <f>VLOOKUP($A15,'Raw data'!$A:$M,13,FALSE)</f>
        <v>13874946.538622616</v>
      </c>
      <c r="N15" s="42">
        <f>VLOOKUP($A15,'Raw data'!$A:$M,6,FALSE)</f>
        <v>24855527.755374324</v>
      </c>
      <c r="O15" s="42">
        <f>VLOOKUP($A15,'Raw data'!$A:$M,9,FALSE)</f>
        <v>25189109.42525303</v>
      </c>
      <c r="P15" s="42">
        <f t="shared" si="0"/>
        <v>15636363.041474054</v>
      </c>
      <c r="Q15" s="42">
        <f t="shared" si="1"/>
        <v>20246557.118179061</v>
      </c>
      <c r="R15" s="42">
        <f t="shared" si="2"/>
        <v>1489609.258187528</v>
      </c>
      <c r="S15" s="42">
        <f t="shared" si="3"/>
        <v>3962234.6349270791</v>
      </c>
      <c r="T15" s="43">
        <f t="shared" si="4"/>
        <v>9.5265711996867355E-2</v>
      </c>
      <c r="U15" s="43">
        <f t="shared" si="5"/>
        <v>0.19569918044828727</v>
      </c>
      <c r="V15" s="42">
        <f t="shared" si="6"/>
        <v>0.37277161549412879</v>
      </c>
      <c r="W15" s="42">
        <f t="shared" si="7"/>
        <v>3.5128913621331873E-2</v>
      </c>
      <c r="X15" s="42">
        <f>VLOOKUP($A15,'Raw data'!$A:$AN,39, FALSE)</f>
        <v>3.3580605683612261</v>
      </c>
      <c r="Y15" s="42">
        <f>VLOOKUP($A15,'Raw data'!$A:$AN,40, FALSE)</f>
        <v>3.3628255141196006</v>
      </c>
      <c r="Z15" s="42">
        <f t="shared" si="8"/>
        <v>3.3604430412404134</v>
      </c>
      <c r="AA15" s="44">
        <f>IFERROR(VLOOKUP($A15,'Raw data'!$AP:$AU,4,FALSE),0)</f>
        <v>0.50167941048776798</v>
      </c>
      <c r="AB15" s="44">
        <f>IFERROR(VLOOKUP($A15,'Raw data'!$AP:$AU,5,FALSE),0)</f>
        <v>0.26943323815687398</v>
      </c>
      <c r="AC15" s="44">
        <f>IFERROR(VLOOKUP($A15,'Raw data'!$AP:$AU,6,FALSE),"NA")</f>
        <v>5.5537320557324998E-3</v>
      </c>
      <c r="AD15" s="46" t="b">
        <f t="shared" si="9"/>
        <v>1</v>
      </c>
      <c r="AE15" s="46" t="b">
        <f t="shared" si="10"/>
        <v>1</v>
      </c>
    </row>
    <row r="16" spans="1:31" x14ac:dyDescent="0.25">
      <c r="A16" s="45" t="s">
        <v>83</v>
      </c>
      <c r="B16" s="2" t="str">
        <f>IFERROR(VLOOKUP(A16,'Protein names'!$A:$I,8,FALSE),"Contaminant")</f>
        <v>Protein Ndufa13</v>
      </c>
      <c r="C16" t="str">
        <f>IFERROR(VLOOKUP(A16,'Protein names'!$A:$I,9,FALSE), "Contaminant")</f>
        <v>Ndufa13</v>
      </c>
      <c r="D16" s="42">
        <f>VLOOKUP($A16,'Raw data'!$A:$M,10,FALSE)</f>
        <v>366324.73642597924</v>
      </c>
      <c r="E16" s="42">
        <f>VLOOKUP($A16,'Raw data'!$A:$M,11,FALSE)</f>
        <v>289119.53762800526</v>
      </c>
      <c r="F16" s="42">
        <f>VLOOKUP($A16,'Raw data'!$A:$M,7,FALSE)</f>
        <v>377366.86663708597</v>
      </c>
      <c r="G16" s="42">
        <f>VLOOKUP($A16,'Raw data'!$A:$M,2,FALSE)</f>
        <v>429171.93092404807</v>
      </c>
      <c r="H16" s="42">
        <f>VLOOKUP($A16,'Raw data'!$A:$M,3,FALSE)</f>
        <v>392339.4193003212</v>
      </c>
      <c r="I16" s="42">
        <f>VLOOKUP($A16,'Raw data'!$A:$M,4,FALSE)</f>
        <v>353382.68904327881</v>
      </c>
      <c r="J16" s="42">
        <f>VLOOKUP($A16,'Raw data'!$A:$M,8,FALSE)</f>
        <v>337450.66620613419</v>
      </c>
      <c r="K16" s="42">
        <f>VLOOKUP($A16,'Raw data'!$A:$M,5,FALSE)</f>
        <v>201896.54612657108</v>
      </c>
      <c r="L16" s="42">
        <f>VLOOKUP($A16,'Raw data'!$A:$M,12,FALSE)</f>
        <v>377611.21218067245</v>
      </c>
      <c r="M16" s="42">
        <f>VLOOKUP($A16,'Raw data'!$A:$M,13,FALSE)</f>
        <v>284645.85116442543</v>
      </c>
      <c r="N16" s="42">
        <f>VLOOKUP($A16,'Raw data'!$A:$M,6,FALSE)</f>
        <v>304890.88885471661</v>
      </c>
      <c r="O16" s="42">
        <f>VLOOKUP($A16,'Raw data'!$A:$M,9,FALSE)</f>
        <v>269497.399450308</v>
      </c>
      <c r="P16" s="42">
        <f t="shared" si="0"/>
        <v>367950.86332645314</v>
      </c>
      <c r="Q16" s="42">
        <f t="shared" si="1"/>
        <v>295998.76066380466</v>
      </c>
      <c r="R16" s="42">
        <f t="shared" si="2"/>
        <v>42545.535998976906</v>
      </c>
      <c r="S16" s="42">
        <f t="shared" si="3"/>
        <v>54991.454094443419</v>
      </c>
      <c r="T16" s="43">
        <f t="shared" si="4"/>
        <v>0.11562830866693655</v>
      </c>
      <c r="U16" s="43">
        <f t="shared" si="5"/>
        <v>0.18578271737057273</v>
      </c>
      <c r="V16" s="42">
        <f t="shared" si="6"/>
        <v>-0.31392198427464779</v>
      </c>
      <c r="W16" s="42">
        <f t="shared" si="7"/>
        <v>4.321066772863693E-2</v>
      </c>
      <c r="X16" s="42">
        <f>VLOOKUP($A16,'Raw data'!$A:$AN,39, FALSE)</f>
        <v>2.8902579842744154</v>
      </c>
      <c r="Y16" s="42">
        <f>VLOOKUP($A16,'Raw data'!$A:$AN,40, FALSE)</f>
        <v>2.7336341103931532</v>
      </c>
      <c r="Z16" s="42">
        <f t="shared" si="8"/>
        <v>2.8119460473337843</v>
      </c>
      <c r="AA16" s="44">
        <f>IFERROR(VLOOKUP($A16,'Raw data'!$AP:$AU,4,FALSE),0)</f>
        <v>-0.37731923114356802</v>
      </c>
      <c r="AB16" s="44">
        <f>IFERROR(VLOOKUP($A16,'Raw data'!$AP:$AU,5,FALSE),0)</f>
        <v>0.381988548017336</v>
      </c>
      <c r="AC16" s="44">
        <f>IFERROR(VLOOKUP($A16,'Raw data'!$AP:$AU,6,FALSE),"NA")</f>
        <v>6.5508308593806601E-3</v>
      </c>
      <c r="AD16" s="46" t="b">
        <f t="shared" si="9"/>
        <v>1</v>
      </c>
      <c r="AE16" s="46" t="b">
        <f t="shared" si="10"/>
        <v>1</v>
      </c>
    </row>
    <row r="17" spans="1:31" x14ac:dyDescent="0.25">
      <c r="A17" s="45" t="s">
        <v>84</v>
      </c>
      <c r="B17" s="2" t="str">
        <f>IFERROR(VLOOKUP(A17,'Protein names'!$A:$I,8,FALSE),"Contaminant")</f>
        <v>Protein Igkc</v>
      </c>
      <c r="C17" t="str">
        <f>IFERROR(VLOOKUP(A17,'Protein names'!$A:$I,9,FALSE), "Contaminant")</f>
        <v>Igkc</v>
      </c>
      <c r="D17" s="42">
        <f>VLOOKUP($A17,'Raw data'!$A:$M,10,FALSE)</f>
        <v>438385.02555729402</v>
      </c>
      <c r="E17" s="42">
        <f>VLOOKUP($A17,'Raw data'!$A:$M,11,FALSE)</f>
        <v>469342.66986588045</v>
      </c>
      <c r="F17" s="42">
        <f>VLOOKUP($A17,'Raw data'!$A:$M,7,FALSE)</f>
        <v>457395.43906017666</v>
      </c>
      <c r="G17" s="42">
        <f>VLOOKUP($A17,'Raw data'!$A:$M,2,FALSE)</f>
        <v>338548.65374594019</v>
      </c>
      <c r="H17" s="42">
        <f>VLOOKUP($A17,'Raw data'!$A:$M,3,FALSE)</f>
        <v>598517.61053304991</v>
      </c>
      <c r="I17" s="42">
        <f>VLOOKUP($A17,'Raw data'!$A:$M,4,FALSE)</f>
        <v>779144.06398441829</v>
      </c>
      <c r="J17" s="42">
        <f>VLOOKUP($A17,'Raw data'!$A:$M,8,FALSE)</f>
        <v>115453.40471589692</v>
      </c>
      <c r="K17" s="42">
        <f>VLOOKUP($A17,'Raw data'!$A:$M,5,FALSE)</f>
        <v>206845.64608124646</v>
      </c>
      <c r="L17" s="42">
        <f>VLOOKUP($A17,'Raw data'!$A:$M,12,FALSE)</f>
        <v>259856.06860533656</v>
      </c>
      <c r="M17" s="42">
        <f>VLOOKUP($A17,'Raw data'!$A:$M,13,FALSE)</f>
        <v>247437.97616129962</v>
      </c>
      <c r="N17" s="42">
        <f>VLOOKUP($A17,'Raw data'!$A:$M,6,FALSE)</f>
        <v>286822.91903254716</v>
      </c>
      <c r="O17" s="42">
        <f>VLOOKUP($A17,'Raw data'!$A:$M,9,FALSE)</f>
        <v>330085.33447210526</v>
      </c>
      <c r="P17" s="42">
        <f t="shared" si="0"/>
        <v>513555.5771244599</v>
      </c>
      <c r="Q17" s="42">
        <f t="shared" si="1"/>
        <v>241083.55817807201</v>
      </c>
      <c r="R17" s="42">
        <f t="shared" si="2"/>
        <v>140915.20429113082</v>
      </c>
      <c r="S17" s="42">
        <f t="shared" si="3"/>
        <v>67529.451814493412</v>
      </c>
      <c r="T17" s="43">
        <f t="shared" si="4"/>
        <v>0.27439134256929726</v>
      </c>
      <c r="U17" s="43">
        <f t="shared" si="5"/>
        <v>0.28010807673833155</v>
      </c>
      <c r="V17" s="42">
        <f t="shared" si="6"/>
        <v>-1.0909871508897253</v>
      </c>
      <c r="W17" s="42">
        <f t="shared" si="7"/>
        <v>2.9656238023629748E-3</v>
      </c>
      <c r="X17" s="42">
        <f>VLOOKUP($A17,'Raw data'!$A:$AN,39, FALSE)</f>
        <v>3.6744588088550976</v>
      </c>
      <c r="Y17" s="42">
        <f>VLOOKUP($A17,'Raw data'!$A:$AN,40, FALSE)</f>
        <v>4.4412572454577095</v>
      </c>
      <c r="Z17" s="42">
        <f t="shared" si="8"/>
        <v>4.0578580271564038</v>
      </c>
      <c r="AA17" s="44">
        <f>IFERROR(VLOOKUP($A17,'Raw data'!$AP:$AU,4,FALSE),0)</f>
        <v>-0.89961081302380597</v>
      </c>
      <c r="AB17" s="44">
        <f>IFERROR(VLOOKUP($A17,'Raw data'!$AP:$AU,5,FALSE),0)</f>
        <v>0.63304070087666697</v>
      </c>
      <c r="AC17" s="44">
        <f>IFERROR(VLOOKUP($A17,'Raw data'!$AP:$AU,6,FALSE),"NA")</f>
        <v>8.2049277730733405E-3</v>
      </c>
      <c r="AD17" s="46" t="b">
        <f t="shared" si="9"/>
        <v>1</v>
      </c>
      <c r="AE17" s="46" t="b">
        <f t="shared" si="10"/>
        <v>1</v>
      </c>
    </row>
    <row r="18" spans="1:31" x14ac:dyDescent="0.25">
      <c r="A18" s="45" t="s">
        <v>85</v>
      </c>
      <c r="B18" s="2" t="str">
        <f>IFERROR(VLOOKUP(A18,'Protein names'!$A:$I,8,FALSE),"Contaminant")</f>
        <v>Perilipin</v>
      </c>
      <c r="C18" t="str">
        <f>IFERROR(VLOOKUP(A18,'Protein names'!$A:$I,9,FALSE), "Contaminant")</f>
        <v>Plin2</v>
      </c>
      <c r="D18" s="42">
        <f>VLOOKUP($A18,'Raw data'!$A:$M,10,FALSE)</f>
        <v>71717.649314348775</v>
      </c>
      <c r="E18" s="42">
        <f>VLOOKUP($A18,'Raw data'!$A:$M,11,FALSE)</f>
        <v>21294.468329790343</v>
      </c>
      <c r="F18" s="42">
        <f>VLOOKUP($A18,'Raw data'!$A:$M,7,FALSE)</f>
        <v>205.36</v>
      </c>
      <c r="G18" s="42">
        <f>VLOOKUP($A18,'Raw data'!$A:$M,2,FALSE)</f>
        <v>205.36</v>
      </c>
      <c r="H18" s="42">
        <f>VLOOKUP($A18,'Raw data'!$A:$M,3,FALSE)</f>
        <v>205.36</v>
      </c>
      <c r="I18" s="42">
        <f>VLOOKUP($A18,'Raw data'!$A:$M,4,FALSE)</f>
        <v>205.36</v>
      </c>
      <c r="J18" s="42">
        <f>VLOOKUP($A18,'Raw data'!$A:$M,8,FALSE)</f>
        <v>43343.219773575503</v>
      </c>
      <c r="K18" s="42">
        <f>VLOOKUP($A18,'Raw data'!$A:$M,5,FALSE)</f>
        <v>39074.29696914427</v>
      </c>
      <c r="L18" s="42">
        <f>VLOOKUP($A18,'Raw data'!$A:$M,12,FALSE)</f>
        <v>97805.078390128183</v>
      </c>
      <c r="M18" s="42">
        <f>VLOOKUP($A18,'Raw data'!$A:$M,13,FALSE)</f>
        <v>162301.22571965869</v>
      </c>
      <c r="N18" s="42">
        <f>VLOOKUP($A18,'Raw data'!$A:$M,6,FALSE)</f>
        <v>56881.896218500959</v>
      </c>
      <c r="O18" s="42">
        <f>VLOOKUP($A18,'Raw data'!$A:$M,9,FALSE)</f>
        <v>75024.407636629068</v>
      </c>
      <c r="P18" s="42">
        <f t="shared" si="0"/>
        <v>15638.926274023186</v>
      </c>
      <c r="Q18" s="42">
        <f t="shared" si="1"/>
        <v>79071.687451272781</v>
      </c>
      <c r="R18" s="42">
        <f t="shared" si="2"/>
        <v>26234.799425943012</v>
      </c>
      <c r="S18" s="42">
        <f t="shared" si="3"/>
        <v>42156.806356872032</v>
      </c>
      <c r="T18" s="43">
        <f t="shared" si="4"/>
        <v>1.6775320099513449</v>
      </c>
      <c r="U18" s="43">
        <f t="shared" si="5"/>
        <v>0.53314666368857733</v>
      </c>
      <c r="V18" s="42">
        <f t="shared" si="6"/>
        <v>2.3380197486690832</v>
      </c>
      <c r="W18" s="42">
        <f t="shared" si="7"/>
        <v>1.7055993202796382E-2</v>
      </c>
      <c r="X18" s="42">
        <f>VLOOKUP($A18,'Raw data'!$A:$AN,39, FALSE)</f>
        <v>0.40408449529007018</v>
      </c>
      <c r="Y18" s="42">
        <f>VLOOKUP($A18,'Raw data'!$A:$AN,40, FALSE)</f>
        <v>2.5640051186047379</v>
      </c>
      <c r="Z18" s="42">
        <f t="shared" si="8"/>
        <v>1.4840448069474039</v>
      </c>
      <c r="AA18" s="44">
        <f>IFERROR(VLOOKUP($A18,'Raw data'!$AP:$AU,4,FALSE),0)</f>
        <v>2.49687258571926</v>
      </c>
      <c r="AB18" s="44">
        <f>IFERROR(VLOOKUP($A18,'Raw data'!$AP:$AU,5,FALSE),0)</f>
        <v>0.72579198710090198</v>
      </c>
      <c r="AC18" s="44">
        <f>IFERROR(VLOOKUP($A18,'Raw data'!$AP:$AU,6,FALSE),"NA")</f>
        <v>8.7615472254212907E-3</v>
      </c>
      <c r="AD18" s="46" t="b">
        <f t="shared" si="9"/>
        <v>1</v>
      </c>
      <c r="AE18" s="46" t="b">
        <f t="shared" si="10"/>
        <v>1</v>
      </c>
    </row>
    <row r="19" spans="1:31" x14ac:dyDescent="0.25">
      <c r="A19" s="45" t="s">
        <v>86</v>
      </c>
      <c r="B19" s="2" t="str">
        <f>IFERROR(VLOOKUP(A19,'Protein names'!$A:$I,8,FALSE),"Contaminant")</f>
        <v>Alpha-aminoadipic semialdehyde synthase, mitochondrial</v>
      </c>
      <c r="C19" t="str">
        <f>IFERROR(VLOOKUP(A19,'Protein names'!$A:$I,9,FALSE), "Contaminant")</f>
        <v>Aass</v>
      </c>
      <c r="D19" s="42">
        <f>VLOOKUP($A19,'Raw data'!$A:$M,10,FALSE)</f>
        <v>1326838.8529261621</v>
      </c>
      <c r="E19" s="42">
        <f>VLOOKUP($A19,'Raw data'!$A:$M,11,FALSE)</f>
        <v>975851.72035654611</v>
      </c>
      <c r="F19" s="42">
        <f>VLOOKUP($A19,'Raw data'!$A:$M,7,FALSE)</f>
        <v>1427434.2355008067</v>
      </c>
      <c r="G19" s="42">
        <f>VLOOKUP($A19,'Raw data'!$A:$M,2,FALSE)</f>
        <v>975521.5173508781</v>
      </c>
      <c r="H19" s="42">
        <f>VLOOKUP($A19,'Raw data'!$A:$M,3,FALSE)</f>
        <v>1332710.5069299988</v>
      </c>
      <c r="I19" s="42">
        <f>VLOOKUP($A19,'Raw data'!$A:$M,4,FALSE)</f>
        <v>1026879.6563120731</v>
      </c>
      <c r="J19" s="42">
        <f>VLOOKUP($A19,'Raw data'!$A:$M,8,FALSE)</f>
        <v>511979.96499820397</v>
      </c>
      <c r="K19" s="42">
        <f>VLOOKUP($A19,'Raw data'!$A:$M,5,FALSE)</f>
        <v>458393.51616941264</v>
      </c>
      <c r="L19" s="42">
        <f>VLOOKUP($A19,'Raw data'!$A:$M,12,FALSE)</f>
        <v>727218.37005820416</v>
      </c>
      <c r="M19" s="42">
        <f>VLOOKUP($A19,'Raw data'!$A:$M,13,FALSE)</f>
        <v>768225.78453009203</v>
      </c>
      <c r="N19" s="42">
        <f>VLOOKUP($A19,'Raw data'!$A:$M,6,FALSE)</f>
        <v>919791.55262603157</v>
      </c>
      <c r="O19" s="42">
        <f>VLOOKUP($A19,'Raw data'!$A:$M,9,FALSE)</f>
        <v>560270.3740754819</v>
      </c>
      <c r="P19" s="42">
        <f t="shared" si="0"/>
        <v>1177539.4148960775</v>
      </c>
      <c r="Q19" s="42">
        <f t="shared" si="1"/>
        <v>657646.59374290437</v>
      </c>
      <c r="R19" s="42">
        <f t="shared" si="2"/>
        <v>188415.91019073248</v>
      </c>
      <c r="S19" s="42">
        <f t="shared" si="3"/>
        <v>161343.65640444017</v>
      </c>
      <c r="T19" s="43">
        <f t="shared" si="4"/>
        <v>0.16000815582666583</v>
      </c>
      <c r="U19" s="43">
        <f t="shared" si="5"/>
        <v>0.24533489253882565</v>
      </c>
      <c r="V19" s="42">
        <f t="shared" si="6"/>
        <v>-0.84039092933827697</v>
      </c>
      <c r="W19" s="42">
        <f t="shared" si="7"/>
        <v>8.5901045271890707E-4</v>
      </c>
      <c r="X19" s="42">
        <f>VLOOKUP($A19,'Raw data'!$A:$AN,39, FALSE)</f>
        <v>2.7598734650368555</v>
      </c>
      <c r="Y19" s="42">
        <f>VLOOKUP($A19,'Raw data'!$A:$AN,40, FALSE)</f>
        <v>2.8528845852967684</v>
      </c>
      <c r="Z19" s="42">
        <f t="shared" si="8"/>
        <v>2.8063790251668119</v>
      </c>
      <c r="AA19" s="44">
        <f>IFERROR(VLOOKUP($A19,'Raw data'!$AP:$AU,4,FALSE),0)</f>
        <v>-0.916633791743524</v>
      </c>
      <c r="AB19" s="44">
        <f>IFERROR(VLOOKUP($A19,'Raw data'!$AP:$AU,5,FALSE),0)</f>
        <v>0.77831532558871297</v>
      </c>
      <c r="AC19" s="44">
        <f>IFERROR(VLOOKUP($A19,'Raw data'!$AP:$AU,6,FALSE),"NA")</f>
        <v>1.07311966565983E-2</v>
      </c>
      <c r="AD19" s="46" t="b">
        <f t="shared" si="9"/>
        <v>1</v>
      </c>
      <c r="AE19" s="46" t="b">
        <f t="shared" si="10"/>
        <v>1</v>
      </c>
    </row>
    <row r="20" spans="1:31" x14ac:dyDescent="0.25">
      <c r="A20" s="45" t="s">
        <v>87</v>
      </c>
      <c r="B20" s="2" t="str">
        <f>IFERROR(VLOOKUP(A20,'Protein names'!$A:$I,8,FALSE),"Contaminant")</f>
        <v>Acetyl-CoA acetyltransferase, cytosolic (EC 2.3.1.9) (Cytosolic acetoacetyl-CoA thiolase)</v>
      </c>
      <c r="C20" t="str">
        <f>IFERROR(VLOOKUP(A20,'Protein names'!$A:$I,9,FALSE), "Contaminant")</f>
        <v>Acat2</v>
      </c>
      <c r="D20" s="42">
        <f>VLOOKUP($A20,'Raw data'!$A:$M,10,FALSE)</f>
        <v>45460.535880462456</v>
      </c>
      <c r="E20" s="42">
        <f>VLOOKUP($A20,'Raw data'!$A:$M,11,FALSE)</f>
        <v>134670.59691831627</v>
      </c>
      <c r="F20" s="42">
        <f>VLOOKUP($A20,'Raw data'!$A:$M,7,FALSE)</f>
        <v>88008.500235533647</v>
      </c>
      <c r="G20" s="42">
        <f>VLOOKUP($A20,'Raw data'!$A:$M,2,FALSE)</f>
        <v>181656.00766284726</v>
      </c>
      <c r="H20" s="42">
        <f>VLOOKUP($A20,'Raw data'!$A:$M,3,FALSE)</f>
        <v>186824.59330398514</v>
      </c>
      <c r="I20" s="42">
        <f>VLOOKUP($A20,'Raw data'!$A:$M,4,FALSE)</f>
        <v>130867.87715659657</v>
      </c>
      <c r="J20" s="42">
        <f>VLOOKUP($A20,'Raw data'!$A:$M,8,FALSE)</f>
        <v>15084.506898990901</v>
      </c>
      <c r="K20" s="42">
        <f>VLOOKUP($A20,'Raw data'!$A:$M,5,FALSE)</f>
        <v>17463.623670578796</v>
      </c>
      <c r="L20" s="42">
        <f>VLOOKUP($A20,'Raw data'!$A:$M,12,FALSE)</f>
        <v>43323.552566574406</v>
      </c>
      <c r="M20" s="42">
        <f>VLOOKUP($A20,'Raw data'!$A:$M,13,FALSE)</f>
        <v>8901.8749562260236</v>
      </c>
      <c r="N20" s="42">
        <f>VLOOKUP($A20,'Raw data'!$A:$M,6,FALSE)</f>
        <v>22894.040756121165</v>
      </c>
      <c r="O20" s="42">
        <f>VLOOKUP($A20,'Raw data'!$A:$M,9,FALSE)</f>
        <v>58867.302541970465</v>
      </c>
      <c r="P20" s="42">
        <f t="shared" si="0"/>
        <v>127914.68519295689</v>
      </c>
      <c r="Q20" s="42">
        <f t="shared" si="1"/>
        <v>27755.816898410292</v>
      </c>
      <c r="R20" s="42">
        <f t="shared" si="2"/>
        <v>49672.361592708447</v>
      </c>
      <c r="S20" s="42">
        <f t="shared" si="3"/>
        <v>17587.297809028129</v>
      </c>
      <c r="T20" s="43">
        <f t="shared" si="4"/>
        <v>0.38832415150597155</v>
      </c>
      <c r="U20" s="43">
        <f t="shared" si="5"/>
        <v>0.6336436745277505</v>
      </c>
      <c r="V20" s="42">
        <f t="shared" si="6"/>
        <v>-2.2043198420635606</v>
      </c>
      <c r="W20" s="42">
        <f t="shared" si="7"/>
        <v>1.6888688068097011E-3</v>
      </c>
      <c r="X20" s="42">
        <f>VLOOKUP($A20,'Raw data'!$A:$AN,39, FALSE)</f>
        <v>2.9711119394885142</v>
      </c>
      <c r="Y20" s="42">
        <f>VLOOKUP($A20,'Raw data'!$A:$AN,40, FALSE)</f>
        <v>4.087639770805283</v>
      </c>
      <c r="Z20" s="42">
        <f t="shared" si="8"/>
        <v>3.5293758551468986</v>
      </c>
      <c r="AA20" s="44">
        <f>IFERROR(VLOOKUP($A20,'Raw data'!$AP:$AU,4,FALSE),0)</f>
        <v>-1.94646945632924</v>
      </c>
      <c r="AB20" s="44">
        <f>IFERROR(VLOOKUP($A20,'Raw data'!$AP:$AU,5,FALSE),0)</f>
        <v>0.60330088580587904</v>
      </c>
      <c r="AC20" s="44">
        <f>IFERROR(VLOOKUP($A20,'Raw data'!$AP:$AU,6,FALSE),"NA")</f>
        <v>1.2488716590606699E-2</v>
      </c>
      <c r="AD20" s="46" t="b">
        <f t="shared" si="9"/>
        <v>1</v>
      </c>
      <c r="AE20" s="46" t="b">
        <f t="shared" si="10"/>
        <v>1</v>
      </c>
    </row>
    <row r="21" spans="1:31" x14ac:dyDescent="0.25">
      <c r="A21" s="45" t="s">
        <v>88</v>
      </c>
      <c r="B21" s="2" t="str">
        <f>IFERROR(VLOOKUP(A21,'Protein names'!$A:$I,8,FALSE),"Contaminant")</f>
        <v>Annexin</v>
      </c>
      <c r="C21" t="str">
        <f>IFERROR(VLOOKUP(A21,'Protein names'!$A:$I,9,FALSE), "Contaminant")</f>
        <v>Anxa3</v>
      </c>
      <c r="D21" s="42">
        <f>VLOOKUP($A21,'Raw data'!$A:$M,10,FALSE)</f>
        <v>130435.13502267441</v>
      </c>
      <c r="E21" s="42">
        <f>VLOOKUP($A21,'Raw data'!$A:$M,11,FALSE)</f>
        <v>434364.84734738851</v>
      </c>
      <c r="F21" s="42">
        <f>VLOOKUP($A21,'Raw data'!$A:$M,7,FALSE)</f>
        <v>216589.42543084611</v>
      </c>
      <c r="G21" s="42">
        <f>VLOOKUP($A21,'Raw data'!$A:$M,2,FALSE)</f>
        <v>265574.98224101838</v>
      </c>
      <c r="H21" s="42">
        <f>VLOOKUP($A21,'Raw data'!$A:$M,3,FALSE)</f>
        <v>253889.23159227474</v>
      </c>
      <c r="I21" s="42">
        <f>VLOOKUP($A21,'Raw data'!$A:$M,4,FALSE)</f>
        <v>392360.89620992704</v>
      </c>
      <c r="J21" s="42">
        <f>VLOOKUP($A21,'Raw data'!$A:$M,8,FALSE)</f>
        <v>170006.19358588182</v>
      </c>
      <c r="K21" s="42">
        <f>VLOOKUP($A21,'Raw data'!$A:$M,5,FALSE)</f>
        <v>132647.13885176354</v>
      </c>
      <c r="L21" s="42">
        <f>VLOOKUP($A21,'Raw data'!$A:$M,12,FALSE)</f>
        <v>202604.1182242301</v>
      </c>
      <c r="M21" s="42">
        <f>VLOOKUP($A21,'Raw data'!$A:$M,13,FALSE)</f>
        <v>218852.55756982666</v>
      </c>
      <c r="N21" s="42">
        <f>VLOOKUP($A21,'Raw data'!$A:$M,6,FALSE)</f>
        <v>151702.76938955442</v>
      </c>
      <c r="O21" s="42">
        <f>VLOOKUP($A21,'Raw data'!$A:$M,9,FALSE)</f>
        <v>76917.287288909953</v>
      </c>
      <c r="P21" s="42">
        <f t="shared" si="0"/>
        <v>282202.41964068823</v>
      </c>
      <c r="Q21" s="42">
        <f t="shared" si="1"/>
        <v>158788.34415169441</v>
      </c>
      <c r="R21" s="42">
        <f t="shared" si="2"/>
        <v>103041.07299769911</v>
      </c>
      <c r="S21" s="42">
        <f t="shared" si="3"/>
        <v>46707.975537936501</v>
      </c>
      <c r="T21" s="43">
        <f t="shared" si="4"/>
        <v>0.36513178423096182</v>
      </c>
      <c r="U21" s="43">
        <f t="shared" si="5"/>
        <v>0.29415241897928746</v>
      </c>
      <c r="V21" s="42">
        <f t="shared" si="6"/>
        <v>-0.82962534241560304</v>
      </c>
      <c r="W21" s="42">
        <f t="shared" si="7"/>
        <v>3.4892471997806325E-2</v>
      </c>
      <c r="X21" s="42">
        <f>VLOOKUP($A21,'Raw data'!$A:$AN,39, FALSE)</f>
        <v>3.0420759239580999</v>
      </c>
      <c r="Y21" s="42">
        <f>VLOOKUP($A21,'Raw data'!$A:$AN,40, FALSE)</f>
        <v>2.7925992578624435</v>
      </c>
      <c r="Z21" s="42">
        <f t="shared" si="8"/>
        <v>2.9173375909102717</v>
      </c>
      <c r="AA21" s="44">
        <f>IFERROR(VLOOKUP($A21,'Raw data'!$AP:$AU,4,FALSE),0)</f>
        <v>-0.81877484556856395</v>
      </c>
      <c r="AB21" s="44">
        <f>IFERROR(VLOOKUP($A21,'Raw data'!$AP:$AU,5,FALSE),0)</f>
        <v>0.62568199551593595</v>
      </c>
      <c r="AC21" s="44">
        <f>IFERROR(VLOOKUP($A21,'Raw data'!$AP:$AU,6,FALSE),"NA")</f>
        <v>1.4589584569394101E-2</v>
      </c>
      <c r="AD21" s="46" t="b">
        <f t="shared" si="9"/>
        <v>1</v>
      </c>
      <c r="AE21" s="46" t="b">
        <f t="shared" si="10"/>
        <v>1</v>
      </c>
    </row>
    <row r="22" spans="1:31" x14ac:dyDescent="0.25">
      <c r="A22" s="45" t="s">
        <v>89</v>
      </c>
      <c r="B22" s="2" t="str">
        <f>IFERROR(VLOOKUP(A22,'Protein names'!$A:$I,8,FALSE),"Contaminant")</f>
        <v>Thymidine phosphorylase (TP) (EC 2.4.2.4) (TdRPase)</v>
      </c>
      <c r="C22" t="str">
        <f>IFERROR(VLOOKUP(A22,'Protein names'!$A:$I,9,FALSE), "Contaminant")</f>
        <v>Tymp</v>
      </c>
      <c r="D22" s="42">
        <f>VLOOKUP($A22,'Raw data'!$A:$M,10,FALSE)</f>
        <v>211975.97908084307</v>
      </c>
      <c r="E22" s="42">
        <f>VLOOKUP($A22,'Raw data'!$A:$M,11,FALSE)</f>
        <v>43142.817397957231</v>
      </c>
      <c r="F22" s="42">
        <f>VLOOKUP($A22,'Raw data'!$A:$M,7,FALSE)</f>
        <v>42942.016839486423</v>
      </c>
      <c r="G22" s="42">
        <f>VLOOKUP($A22,'Raw data'!$A:$M,2,FALSE)</f>
        <v>40720.455838045826</v>
      </c>
      <c r="H22" s="42">
        <f>VLOOKUP($A22,'Raw data'!$A:$M,3,FALSE)</f>
        <v>48833.266419243919</v>
      </c>
      <c r="I22" s="42">
        <f>VLOOKUP($A22,'Raw data'!$A:$M,4,FALSE)</f>
        <v>79679.757241080501</v>
      </c>
      <c r="J22" s="42">
        <f>VLOOKUP($A22,'Raw data'!$A:$M,8,FALSE)</f>
        <v>159523.17101299923</v>
      </c>
      <c r="K22" s="42">
        <f>VLOOKUP($A22,'Raw data'!$A:$M,5,FALSE)</f>
        <v>99574.643971435362</v>
      </c>
      <c r="L22" s="42">
        <f>VLOOKUP($A22,'Raw data'!$A:$M,12,FALSE)</f>
        <v>252835.98366776702</v>
      </c>
      <c r="M22" s="42">
        <f>VLOOKUP($A22,'Raw data'!$A:$M,13,FALSE)</f>
        <v>248476.25510469548</v>
      </c>
      <c r="N22" s="42">
        <f>VLOOKUP($A22,'Raw data'!$A:$M,6,FALSE)</f>
        <v>158545.75175378477</v>
      </c>
      <c r="O22" s="42">
        <f>VLOOKUP($A22,'Raw data'!$A:$M,9,FALSE)</f>
        <v>91005.130427733267</v>
      </c>
      <c r="P22" s="42">
        <f t="shared" si="0"/>
        <v>77882.382136109503</v>
      </c>
      <c r="Q22" s="42">
        <f t="shared" si="1"/>
        <v>168326.82265640251</v>
      </c>
      <c r="R22" s="42">
        <f t="shared" si="2"/>
        <v>61423.190075379149</v>
      </c>
      <c r="S22" s="42">
        <f t="shared" si="3"/>
        <v>63828.42837106801</v>
      </c>
      <c r="T22" s="43">
        <f t="shared" si="4"/>
        <v>0.78866604218697633</v>
      </c>
      <c r="U22" s="43">
        <f t="shared" si="5"/>
        <v>0.37919344857686721</v>
      </c>
      <c r="V22" s="42">
        <f t="shared" si="6"/>
        <v>1.1118961699416947</v>
      </c>
      <c r="W22" s="42">
        <f t="shared" si="7"/>
        <v>4.5547653343857041E-2</v>
      </c>
      <c r="X22" s="42">
        <f>VLOOKUP($A22,'Raw data'!$A:$AN,39, FALSE)</f>
        <v>1.8698679260293509</v>
      </c>
      <c r="Y22" s="42">
        <f>VLOOKUP($A22,'Raw data'!$A:$AN,40, FALSE)</f>
        <v>1.7462696897831265</v>
      </c>
      <c r="Z22" s="42">
        <f t="shared" si="8"/>
        <v>1.8080688079062388</v>
      </c>
      <c r="AA22" s="44">
        <f>IFERROR(VLOOKUP($A22,'Raw data'!$AP:$AU,4,FALSE),0)</f>
        <v>0.93516089149099901</v>
      </c>
      <c r="AB22" s="44">
        <f>IFERROR(VLOOKUP($A22,'Raw data'!$AP:$AU,5,FALSE),0)</f>
        <v>0.47702814270537303</v>
      </c>
      <c r="AC22" s="44">
        <f>IFERROR(VLOOKUP($A22,'Raw data'!$AP:$AU,6,FALSE),"NA")</f>
        <v>2.06664819385028E-2</v>
      </c>
      <c r="AD22" s="46" t="b">
        <f t="shared" si="9"/>
        <v>1</v>
      </c>
      <c r="AE22" s="46" t="b">
        <f t="shared" si="10"/>
        <v>1</v>
      </c>
    </row>
    <row r="23" spans="1:31" x14ac:dyDescent="0.25">
      <c r="A23" s="45" t="s">
        <v>90</v>
      </c>
      <c r="B23" s="2" t="str">
        <f>IFERROR(VLOOKUP(A23,'Protein names'!$A:$I,8,FALSE),"Contaminant")</f>
        <v>Fatty acid-binding protein, brain (Brain lipid-binding protein) (BLBP) (Brain-type fatty acid-binding protein) (B-FABP) (Fatty acid-binding protein 7)</v>
      </c>
      <c r="C23" t="str">
        <f>IFERROR(VLOOKUP(A23,'Protein names'!$A:$I,9,FALSE), "Contaminant")</f>
        <v>Fabp7</v>
      </c>
      <c r="D23" s="42">
        <f>VLOOKUP($A23,'Raw data'!$A:$M,10,FALSE)</f>
        <v>1508781.8374886694</v>
      </c>
      <c r="E23" s="42">
        <f>VLOOKUP($A23,'Raw data'!$A:$M,11,FALSE)</f>
        <v>1495841.6684558515</v>
      </c>
      <c r="F23" s="42">
        <f>VLOOKUP($A23,'Raw data'!$A:$M,7,FALSE)</f>
        <v>849440.61078469665</v>
      </c>
      <c r="G23" s="42">
        <f>VLOOKUP($A23,'Raw data'!$A:$M,2,FALSE)</f>
        <v>1171942.7872298229</v>
      </c>
      <c r="H23" s="42">
        <f>VLOOKUP($A23,'Raw data'!$A:$M,3,FALSE)</f>
        <v>873657.55836624536</v>
      </c>
      <c r="I23" s="42">
        <f>VLOOKUP($A23,'Raw data'!$A:$M,4,FALSE)</f>
        <v>1459554.206384999</v>
      </c>
      <c r="J23" s="42">
        <f>VLOOKUP($A23,'Raw data'!$A:$M,8,FALSE)</f>
        <v>624912.9575166828</v>
      </c>
      <c r="K23" s="42">
        <f>VLOOKUP($A23,'Raw data'!$A:$M,5,FALSE)</f>
        <v>628372.0946082169</v>
      </c>
      <c r="L23" s="42">
        <f>VLOOKUP($A23,'Raw data'!$A:$M,12,FALSE)</f>
        <v>920179.99454710784</v>
      </c>
      <c r="M23" s="42">
        <f>VLOOKUP($A23,'Raw data'!$A:$M,13,FALSE)</f>
        <v>462462.73492552026</v>
      </c>
      <c r="N23" s="42">
        <f>VLOOKUP($A23,'Raw data'!$A:$M,6,FALSE)</f>
        <v>847684.33803805406</v>
      </c>
      <c r="O23" s="42">
        <f>VLOOKUP($A23,'Raw data'!$A:$M,9,FALSE)</f>
        <v>852541.73308918579</v>
      </c>
      <c r="P23" s="42">
        <f t="shared" si="0"/>
        <v>1226536.4447850476</v>
      </c>
      <c r="Q23" s="42">
        <f t="shared" si="1"/>
        <v>722692.30878746137</v>
      </c>
      <c r="R23" s="42">
        <f t="shared" si="2"/>
        <v>281718.02875857597</v>
      </c>
      <c r="S23" s="42">
        <f t="shared" si="3"/>
        <v>162101.71798621325</v>
      </c>
      <c r="T23" s="43">
        <f t="shared" si="4"/>
        <v>0.22968581973766583</v>
      </c>
      <c r="U23" s="43">
        <f t="shared" si="5"/>
        <v>0.22430253652233928</v>
      </c>
      <c r="V23" s="42">
        <f t="shared" si="6"/>
        <v>-0.76313665647206141</v>
      </c>
      <c r="W23" s="42">
        <f t="shared" si="7"/>
        <v>6.058774517026847E-3</v>
      </c>
      <c r="X23" s="42">
        <f>VLOOKUP($A23,'Raw data'!$A:$AN,39, FALSE)</f>
        <v>2.4872440373153264</v>
      </c>
      <c r="Y23" s="42">
        <f>VLOOKUP($A23,'Raw data'!$A:$AN,40, FALSE)</f>
        <v>2.4842166482939749</v>
      </c>
      <c r="Z23" s="42">
        <f t="shared" si="8"/>
        <v>2.4857303428046507</v>
      </c>
      <c r="AA23" s="44">
        <f>IFERROR(VLOOKUP($A23,'Raw data'!$AP:$AU,4,FALSE),0)</f>
        <v>-0.75466707375545805</v>
      </c>
      <c r="AB23" s="44">
        <f>IFERROR(VLOOKUP($A23,'Raw data'!$AP:$AU,5,FALSE),0)</f>
        <v>0.30155829898668002</v>
      </c>
      <c r="AC23" s="44">
        <f>IFERROR(VLOOKUP($A23,'Raw data'!$AP:$AU,6,FALSE),"NA")</f>
        <v>2.3411189057000199E-2</v>
      </c>
      <c r="AD23" s="46" t="b">
        <f t="shared" si="9"/>
        <v>1</v>
      </c>
      <c r="AE23" s="46" t="b">
        <f t="shared" si="10"/>
        <v>1</v>
      </c>
    </row>
    <row r="24" spans="1:31" x14ac:dyDescent="0.25">
      <c r="A24" s="45" t="s">
        <v>91</v>
      </c>
      <c r="B24" s="2" t="str">
        <f>IFERROR(VLOOKUP(A24,'Protein names'!$A:$I,8,FALSE),"Contaminant")</f>
        <v>T-kininogen 1 (Alpha-1-MAP) (Major acute phase protein) (T-kininogen I) (Thiostatin) [Cleaved into: T-kininogen 1 heavy chain (T-kininogen I heavy chain) T-kinin T-kininogen 1 light chain (T-kininogen I light chain)]</v>
      </c>
      <c r="C24" t="str">
        <f>IFERROR(VLOOKUP(A24,'Protein names'!$A:$I,9,FALSE), "Contaminant")</f>
        <v>Map1</v>
      </c>
      <c r="D24" s="42">
        <f>VLOOKUP($A24,'Raw data'!$A:$M,10,FALSE)</f>
        <v>246422.50394851784</v>
      </c>
      <c r="E24" s="42">
        <f>VLOOKUP($A24,'Raw data'!$A:$M,11,FALSE)</f>
        <v>286523.55495711643</v>
      </c>
      <c r="F24" s="42">
        <f>VLOOKUP($A24,'Raw data'!$A:$M,7,FALSE)</f>
        <v>189361.91307302739</v>
      </c>
      <c r="G24" s="42">
        <f>VLOOKUP($A24,'Raw data'!$A:$M,2,FALSE)</f>
        <v>198874.97177168546</v>
      </c>
      <c r="H24" s="42">
        <f>VLOOKUP($A24,'Raw data'!$A:$M,3,FALSE)</f>
        <v>143171.63479974025</v>
      </c>
      <c r="I24" s="42">
        <f>VLOOKUP($A24,'Raw data'!$A:$M,4,FALSE)</f>
        <v>508207.12447692594</v>
      </c>
      <c r="J24" s="42">
        <f>VLOOKUP($A24,'Raw data'!$A:$M,8,FALSE)</f>
        <v>115700.83162821244</v>
      </c>
      <c r="K24" s="42">
        <f>VLOOKUP($A24,'Raw data'!$A:$M,5,FALSE)</f>
        <v>87660.720424476327</v>
      </c>
      <c r="L24" s="42">
        <f>VLOOKUP($A24,'Raw data'!$A:$M,12,FALSE)</f>
        <v>126244.45843110504</v>
      </c>
      <c r="M24" s="42">
        <f>VLOOKUP($A24,'Raw data'!$A:$M,13,FALSE)</f>
        <v>93562.647642476601</v>
      </c>
      <c r="N24" s="42">
        <f>VLOOKUP($A24,'Raw data'!$A:$M,6,FALSE)</f>
        <v>98041.219649198334</v>
      </c>
      <c r="O24" s="42">
        <f>VLOOKUP($A24,'Raw data'!$A:$M,9,FALSE)</f>
        <v>77048.334779472236</v>
      </c>
      <c r="P24" s="42">
        <f t="shared" si="0"/>
        <v>262093.61717116891</v>
      </c>
      <c r="Q24" s="42">
        <f t="shared" si="1"/>
        <v>99709.702092490159</v>
      </c>
      <c r="R24" s="42">
        <f t="shared" si="2"/>
        <v>118913.97445669066</v>
      </c>
      <c r="S24" s="42">
        <f t="shared" si="3"/>
        <v>16628.766027502734</v>
      </c>
      <c r="T24" s="43">
        <f t="shared" si="4"/>
        <v>0.45370801372484382</v>
      </c>
      <c r="U24" s="43">
        <f t="shared" si="5"/>
        <v>0.1667717953071205</v>
      </c>
      <c r="V24" s="42">
        <f t="shared" si="6"/>
        <v>-1.394276424104065</v>
      </c>
      <c r="W24" s="42">
        <f t="shared" si="7"/>
        <v>1.2806455363531956E-2</v>
      </c>
      <c r="X24" s="42">
        <f>VLOOKUP($A24,'Raw data'!$A:$AN,39, FALSE)</f>
        <v>3.6630382833667103</v>
      </c>
      <c r="Y24" s="42">
        <f>VLOOKUP($A24,'Raw data'!$A:$AN,40, FALSE)</f>
        <v>3.8009022626297368</v>
      </c>
      <c r="Z24" s="42">
        <f t="shared" si="8"/>
        <v>3.7319702729982236</v>
      </c>
      <c r="AA24" s="44">
        <f>IFERROR(VLOOKUP($A24,'Raw data'!$AP:$AU,4,FALSE),0)</f>
        <v>-1.03314512988178</v>
      </c>
      <c r="AB24" s="44">
        <f>IFERROR(VLOOKUP($A24,'Raw data'!$AP:$AU,5,FALSE),0)</f>
        <v>0.94857695217452098</v>
      </c>
      <c r="AC24" s="44">
        <f>IFERROR(VLOOKUP($A24,'Raw data'!$AP:$AU,6,FALSE),"NA")</f>
        <v>2.53517255306237E-2</v>
      </c>
      <c r="AD24" s="46" t="b">
        <f t="shared" si="9"/>
        <v>1</v>
      </c>
      <c r="AE24" s="46" t="b">
        <f t="shared" si="10"/>
        <v>1</v>
      </c>
    </row>
    <row r="25" spans="1:31" x14ac:dyDescent="0.25">
      <c r="A25" s="45" t="s">
        <v>92</v>
      </c>
      <c r="B25" s="2" t="str">
        <f>IFERROR(VLOOKUP(A25,'Protein names'!$A:$I,8,FALSE),"Contaminant")</f>
        <v>Hydroxyacid oxidase 1 (Hydroxyacid oxidase 1 (Mapped)) (Protein Hao1)</v>
      </c>
      <c r="C25" t="str">
        <f>IFERROR(VLOOKUP(A25,'Protein names'!$A:$I,9,FALSE), "Contaminant")</f>
        <v>Hao1</v>
      </c>
      <c r="D25" s="42">
        <f>VLOOKUP($A25,'Raw data'!$A:$M,10,FALSE)</f>
        <v>1566117.7282644557</v>
      </c>
      <c r="E25" s="42">
        <f>VLOOKUP($A25,'Raw data'!$A:$M,11,FALSE)</f>
        <v>1215609.83232629</v>
      </c>
      <c r="F25" s="42">
        <f>VLOOKUP($A25,'Raw data'!$A:$M,7,FALSE)</f>
        <v>982413.70859363989</v>
      </c>
      <c r="G25" s="42">
        <f>VLOOKUP($A25,'Raw data'!$A:$M,2,FALSE)</f>
        <v>1273398.8740330809</v>
      </c>
      <c r="H25" s="42">
        <f>VLOOKUP($A25,'Raw data'!$A:$M,3,FALSE)</f>
        <v>933042.38389591523</v>
      </c>
      <c r="I25" s="42">
        <f>VLOOKUP($A25,'Raw data'!$A:$M,4,FALSE)</f>
        <v>1402366.2311375132</v>
      </c>
      <c r="J25" s="42">
        <f>VLOOKUP($A25,'Raw data'!$A:$M,8,FALSE)</f>
        <v>1344789.6939181401</v>
      </c>
      <c r="K25" s="42">
        <f>VLOOKUP($A25,'Raw data'!$A:$M,5,FALSE)</f>
        <v>1371696.1225243001</v>
      </c>
      <c r="L25" s="42">
        <f>VLOOKUP($A25,'Raw data'!$A:$M,12,FALSE)</f>
        <v>1899502.0510517173</v>
      </c>
      <c r="M25" s="42">
        <f>VLOOKUP($A25,'Raw data'!$A:$M,13,FALSE)</f>
        <v>1844886.0590022469</v>
      </c>
      <c r="N25" s="42">
        <f>VLOOKUP($A25,'Raw data'!$A:$M,6,FALSE)</f>
        <v>1864525.3898103004</v>
      </c>
      <c r="O25" s="42">
        <f>VLOOKUP($A25,'Raw data'!$A:$M,9,FALSE)</f>
        <v>1834092.5615006173</v>
      </c>
      <c r="P25" s="42">
        <f t="shared" si="0"/>
        <v>1228824.7930418157</v>
      </c>
      <c r="Q25" s="42">
        <f t="shared" si="1"/>
        <v>1693248.6463012204</v>
      </c>
      <c r="R25" s="42">
        <f t="shared" si="2"/>
        <v>221453.64257914675</v>
      </c>
      <c r="S25" s="42">
        <f t="shared" si="3"/>
        <v>237881.89305508413</v>
      </c>
      <c r="T25" s="43">
        <f t="shared" si="4"/>
        <v>0.18021579954532288</v>
      </c>
      <c r="U25" s="43">
        <f t="shared" si="5"/>
        <v>0.14048845901912868</v>
      </c>
      <c r="V25" s="42">
        <f t="shared" si="6"/>
        <v>0.46251461276811279</v>
      </c>
      <c r="W25" s="42">
        <f t="shared" si="7"/>
        <v>9.5682643001134271E-3</v>
      </c>
      <c r="X25" s="42">
        <f>VLOOKUP($A25,'Raw data'!$A:$AN,39, FALSE)</f>
        <v>3.2561549360954025</v>
      </c>
      <c r="Y25" s="42">
        <f>VLOOKUP($A25,'Raw data'!$A:$AN,40, FALSE)</f>
        <v>3.8064959154090494</v>
      </c>
      <c r="Z25" s="42">
        <f t="shared" si="8"/>
        <v>3.5313254257522262</v>
      </c>
      <c r="AA25" s="44">
        <f>IFERROR(VLOOKUP($A25,'Raw data'!$AP:$AU,4,FALSE),0)</f>
        <v>0.439042958982791</v>
      </c>
      <c r="AB25" s="44">
        <f>IFERROR(VLOOKUP($A25,'Raw data'!$AP:$AU,5,FALSE),0)</f>
        <v>0.26282384907855499</v>
      </c>
      <c r="AC25" s="44">
        <f>IFERROR(VLOOKUP($A25,'Raw data'!$AP:$AU,6,FALSE),"NA")</f>
        <v>2.5850323569650301E-2</v>
      </c>
      <c r="AD25" s="46" t="b">
        <f t="shared" si="9"/>
        <v>1</v>
      </c>
      <c r="AE25" s="46" t="b">
        <f t="shared" si="10"/>
        <v>1</v>
      </c>
    </row>
    <row r="26" spans="1:31" x14ac:dyDescent="0.25">
      <c r="A26" s="45" t="s">
        <v>93</v>
      </c>
      <c r="B26" s="2" t="str">
        <f>IFERROR(VLOOKUP(A26,'Protein names'!$A:$I,8,FALSE),"Contaminant")</f>
        <v>Delta(3,5)-Delta(2,4)-dienoyl-CoA isomerase, mitochondrial (EC 5.3.3.-)</v>
      </c>
      <c r="C26" t="str">
        <f>IFERROR(VLOOKUP(A26,'Protein names'!$A:$I,9,FALSE), "Contaminant")</f>
        <v>Ech1</v>
      </c>
      <c r="D26" s="42">
        <f>VLOOKUP($A26,'Raw data'!$A:$M,10,FALSE)</f>
        <v>2672405.6228067209</v>
      </c>
      <c r="E26" s="42">
        <f>VLOOKUP($A26,'Raw data'!$A:$M,11,FALSE)</f>
        <v>2916686.3134416454</v>
      </c>
      <c r="F26" s="42">
        <f>VLOOKUP($A26,'Raw data'!$A:$M,7,FALSE)</f>
        <v>2377564.0433954503</v>
      </c>
      <c r="G26" s="42">
        <f>VLOOKUP($A26,'Raw data'!$A:$M,2,FALSE)</f>
        <v>2522073.7630800768</v>
      </c>
      <c r="H26" s="42">
        <f>VLOOKUP($A26,'Raw data'!$A:$M,3,FALSE)</f>
        <v>1884222.6467066312</v>
      </c>
      <c r="I26" s="42">
        <f>VLOOKUP($A26,'Raw data'!$A:$M,4,FALSE)</f>
        <v>2195581.0135877174</v>
      </c>
      <c r="J26" s="42">
        <f>VLOOKUP($A26,'Raw data'!$A:$M,8,FALSE)</f>
        <v>1558845.4537382312</v>
      </c>
      <c r="K26" s="42">
        <f>VLOOKUP($A26,'Raw data'!$A:$M,5,FALSE)</f>
        <v>1805567.299543652</v>
      </c>
      <c r="L26" s="42">
        <f>VLOOKUP($A26,'Raw data'!$A:$M,12,FALSE)</f>
        <v>1946153.977902828</v>
      </c>
      <c r="M26" s="42">
        <f>VLOOKUP($A26,'Raw data'!$A:$M,13,FALSE)</f>
        <v>2268763.8756650947</v>
      </c>
      <c r="N26" s="42">
        <f>VLOOKUP($A26,'Raw data'!$A:$M,6,FALSE)</f>
        <v>1662057.3209286043</v>
      </c>
      <c r="O26" s="42">
        <f>VLOOKUP($A26,'Raw data'!$A:$M,9,FALSE)</f>
        <v>1997214.5678395035</v>
      </c>
      <c r="P26" s="42">
        <f t="shared" si="0"/>
        <v>2428088.9005030403</v>
      </c>
      <c r="Q26" s="42">
        <f t="shared" si="1"/>
        <v>1873100.4159363189</v>
      </c>
      <c r="R26" s="42">
        <f t="shared" si="2"/>
        <v>331575.63938545628</v>
      </c>
      <c r="S26" s="42">
        <f t="shared" si="3"/>
        <v>232789.89454350172</v>
      </c>
      <c r="T26" s="43">
        <f t="shared" si="4"/>
        <v>0.13655827812431495</v>
      </c>
      <c r="U26" s="43">
        <f t="shared" si="5"/>
        <v>0.12428052044777083</v>
      </c>
      <c r="V26" s="42">
        <f t="shared" si="6"/>
        <v>-0.37439300069664183</v>
      </c>
      <c r="W26" s="42">
        <f t="shared" si="7"/>
        <v>1.1979650580305186E-2</v>
      </c>
      <c r="X26" s="42">
        <f>VLOOKUP($A26,'Raw data'!$A:$AN,39, FALSE)</f>
        <v>2.6554713746277945</v>
      </c>
      <c r="Y26" s="42">
        <f>VLOOKUP($A26,'Raw data'!$A:$AN,40, FALSE)</f>
        <v>3.2952986607137866</v>
      </c>
      <c r="Z26" s="42">
        <f t="shared" si="8"/>
        <v>2.9753850176707903</v>
      </c>
      <c r="AA26" s="44">
        <f>IFERROR(VLOOKUP($A26,'Raw data'!$AP:$AU,4,FALSE),0)</f>
        <v>-0.355848803030829</v>
      </c>
      <c r="AB26" s="44">
        <f>IFERROR(VLOOKUP($A26,'Raw data'!$AP:$AU,5,FALSE),0)</f>
        <v>0.178557835262836</v>
      </c>
      <c r="AC26" s="44">
        <f>IFERROR(VLOOKUP($A26,'Raw data'!$AP:$AU,6,FALSE),"NA")</f>
        <v>3.4138854710266897E-2</v>
      </c>
      <c r="AD26" s="46" t="b">
        <f t="shared" si="9"/>
        <v>1</v>
      </c>
      <c r="AE26" s="46" t="b">
        <f t="shared" si="10"/>
        <v>1</v>
      </c>
    </row>
    <row r="27" spans="1:31" x14ac:dyDescent="0.25">
      <c r="A27" s="45" t="s">
        <v>94</v>
      </c>
      <c r="B27" s="2" t="str">
        <f>IFERROR(VLOOKUP(A27,'Protein names'!$A:$I,8,FALSE),"Contaminant")</f>
        <v>Aspartate aminotransferase, cytoplasmic (cAspAT) (EC 2.6.1.1) (EC 2.6.1.3) (Cysteine aminotransferase, cytoplasmic) (Cysteine transaminase, cytoplasmic) (cCAT) (Glutamate oxaloacetate transaminase 1) (Transaminase A)</v>
      </c>
      <c r="C27" t="str">
        <f>IFERROR(VLOOKUP(A27,'Protein names'!$A:$I,9,FALSE), "Contaminant")</f>
        <v>Got1</v>
      </c>
      <c r="D27" s="42">
        <f>VLOOKUP($A27,'Raw data'!$A:$M,10,FALSE)</f>
        <v>2958272.5884484653</v>
      </c>
      <c r="E27" s="42">
        <f>VLOOKUP($A27,'Raw data'!$A:$M,11,FALSE)</f>
        <v>3023989.1000664872</v>
      </c>
      <c r="F27" s="42">
        <f>VLOOKUP($A27,'Raw data'!$A:$M,7,FALSE)</f>
        <v>4574683.810870016</v>
      </c>
      <c r="G27" s="42">
        <f>VLOOKUP($A27,'Raw data'!$A:$M,2,FALSE)</f>
        <v>5501362.2078226013</v>
      </c>
      <c r="H27" s="42">
        <f>VLOOKUP($A27,'Raw data'!$A:$M,3,FALSE)</f>
        <v>6607775.8615906453</v>
      </c>
      <c r="I27" s="42">
        <f>VLOOKUP($A27,'Raw data'!$A:$M,4,FALSE)</f>
        <v>2843209.5976007143</v>
      </c>
      <c r="J27" s="42">
        <f>VLOOKUP($A27,'Raw data'!$A:$M,8,FALSE)</f>
        <v>2339839.698159365</v>
      </c>
      <c r="K27" s="42">
        <f>VLOOKUP($A27,'Raw data'!$A:$M,5,FALSE)</f>
        <v>2634160.1595072658</v>
      </c>
      <c r="L27" s="42">
        <f>VLOOKUP($A27,'Raw data'!$A:$M,12,FALSE)</f>
        <v>2617905.2935540988</v>
      </c>
      <c r="M27" s="42">
        <f>VLOOKUP($A27,'Raw data'!$A:$M,13,FALSE)</f>
        <v>1809929.6246707826</v>
      </c>
      <c r="N27" s="42">
        <f>VLOOKUP($A27,'Raw data'!$A:$M,6,FALSE)</f>
        <v>2368906.7572547365</v>
      </c>
      <c r="O27" s="42">
        <f>VLOOKUP($A27,'Raw data'!$A:$M,9,FALSE)</f>
        <v>2057600.5357107327</v>
      </c>
      <c r="P27" s="42">
        <f t="shared" si="0"/>
        <v>4251548.8610664885</v>
      </c>
      <c r="Q27" s="42">
        <f t="shared" si="1"/>
        <v>2304723.6781428303</v>
      </c>
      <c r="R27" s="42">
        <f t="shared" si="2"/>
        <v>1436496.968361794</v>
      </c>
      <c r="S27" s="42">
        <f t="shared" si="3"/>
        <v>293784.13982272951</v>
      </c>
      <c r="T27" s="43">
        <f t="shared" si="4"/>
        <v>0.3378761517988183</v>
      </c>
      <c r="U27" s="43">
        <f t="shared" si="5"/>
        <v>0.12747043934545063</v>
      </c>
      <c r="V27" s="42">
        <f t="shared" si="6"/>
        <v>-0.88339472724459178</v>
      </c>
      <c r="W27" s="42">
        <f t="shared" si="7"/>
        <v>1.4069953678606582E-2</v>
      </c>
      <c r="X27" s="42">
        <f>VLOOKUP($A27,'Raw data'!$A:$AN,39, FALSE)</f>
        <v>3.4517378732505879</v>
      </c>
      <c r="Y27" s="42">
        <f>VLOOKUP($A27,'Raw data'!$A:$AN,40, FALSE)</f>
        <v>3.184058016198049</v>
      </c>
      <c r="Z27" s="42">
        <f t="shared" si="8"/>
        <v>3.3178979447243186</v>
      </c>
      <c r="AA27" s="44">
        <f>IFERROR(VLOOKUP($A27,'Raw data'!$AP:$AU,4,FALSE),0)</f>
        <v>-0.77784768937223803</v>
      </c>
      <c r="AB27" s="44">
        <f>IFERROR(VLOOKUP($A27,'Raw data'!$AP:$AU,5,FALSE),0)</f>
        <v>0.41176691616744099</v>
      </c>
      <c r="AC27" s="44">
        <f>IFERROR(VLOOKUP($A27,'Raw data'!$AP:$AU,6,FALSE),"NA")</f>
        <v>3.8179780074157399E-2</v>
      </c>
      <c r="AD27" s="46" t="b">
        <f t="shared" si="9"/>
        <v>1</v>
      </c>
      <c r="AE27" s="46" t="b">
        <f t="shared" si="10"/>
        <v>1</v>
      </c>
    </row>
    <row r="28" spans="1:31" x14ac:dyDescent="0.25">
      <c r="A28" s="45" t="s">
        <v>95</v>
      </c>
      <c r="B28" s="2" t="str">
        <f>IFERROR(VLOOKUP(A28,'Protein names'!$A:$I,8,FALSE),"Contaminant")</f>
        <v>Bifunctional epoxide hydrolase 2 (Epoxide hydrolase 2, cytoplasmic) (Epoxide hydrolase 2, cytoplasmic, isoform CRA_a)</v>
      </c>
      <c r="C28" t="str">
        <f>IFERROR(VLOOKUP(A28,'Protein names'!$A:$I,9,FALSE), "Contaminant")</f>
        <v>Ephx2</v>
      </c>
      <c r="D28" s="42">
        <f>VLOOKUP($A28,'Raw data'!$A:$M,10,FALSE)</f>
        <v>292626.42109356006</v>
      </c>
      <c r="E28" s="42">
        <f>VLOOKUP($A28,'Raw data'!$A:$M,11,FALSE)</f>
        <v>284133.39790215681</v>
      </c>
      <c r="F28" s="42">
        <f>VLOOKUP($A28,'Raw data'!$A:$M,7,FALSE)</f>
        <v>290155.00878233695</v>
      </c>
      <c r="G28" s="42">
        <f>VLOOKUP($A28,'Raw data'!$A:$M,2,FALSE)</f>
        <v>317525.30970548629</v>
      </c>
      <c r="H28" s="42">
        <f>VLOOKUP($A28,'Raw data'!$A:$M,3,FALSE)</f>
        <v>313933.72090281581</v>
      </c>
      <c r="I28" s="42">
        <f>VLOOKUP($A28,'Raw data'!$A:$M,4,FALSE)</f>
        <v>229561.58081270472</v>
      </c>
      <c r="J28" s="42">
        <f>VLOOKUP($A28,'Raw data'!$A:$M,8,FALSE)</f>
        <v>418551.74362969428</v>
      </c>
      <c r="K28" s="42">
        <f>VLOOKUP($A28,'Raw data'!$A:$M,5,FALSE)</f>
        <v>353662.29033125407</v>
      </c>
      <c r="L28" s="42">
        <f>VLOOKUP($A28,'Raw data'!$A:$M,12,FALSE)</f>
        <v>307669.8279088671</v>
      </c>
      <c r="M28" s="42">
        <f>VLOOKUP($A28,'Raw data'!$A:$M,13,FALSE)</f>
        <v>443286.63097234612</v>
      </c>
      <c r="N28" s="42">
        <f>VLOOKUP($A28,'Raw data'!$A:$M,6,FALSE)</f>
        <v>395398.2146114927</v>
      </c>
      <c r="O28" s="42">
        <f>VLOOKUP($A28,'Raw data'!$A:$M,9,FALSE)</f>
        <v>603147.53317054803</v>
      </c>
      <c r="P28" s="42">
        <f t="shared" si="0"/>
        <v>287989.23986651009</v>
      </c>
      <c r="Q28" s="42">
        <f t="shared" si="1"/>
        <v>420286.04010403372</v>
      </c>
      <c r="R28" s="42">
        <f t="shared" si="2"/>
        <v>28868.51913494226</v>
      </c>
      <c r="S28" s="42">
        <f t="shared" si="3"/>
        <v>92835.78669868935</v>
      </c>
      <c r="T28" s="43">
        <f t="shared" si="4"/>
        <v>0.10024165884921087</v>
      </c>
      <c r="U28" s="43">
        <f t="shared" si="5"/>
        <v>0.22088715265372516</v>
      </c>
      <c r="V28" s="42">
        <f t="shared" si="6"/>
        <v>0.54535662854109523</v>
      </c>
      <c r="W28" s="42">
        <f t="shared" si="7"/>
        <v>1.2402875548104583E-2</v>
      </c>
      <c r="X28" s="42">
        <f>VLOOKUP($A28,'Raw data'!$A:$AN,39, FALSE)</f>
        <v>2.753960311452309</v>
      </c>
      <c r="Y28" s="42">
        <f>VLOOKUP($A28,'Raw data'!$A:$AN,40, FALSE)</f>
        <v>3.2274405245544244</v>
      </c>
      <c r="Z28" s="42">
        <f t="shared" si="8"/>
        <v>2.9907004180033665</v>
      </c>
      <c r="AA28" s="44">
        <f>IFERROR(VLOOKUP($A28,'Raw data'!$AP:$AU,4,FALSE),0)</f>
        <v>0.53672874019278505</v>
      </c>
      <c r="AB28" s="44">
        <f>IFERROR(VLOOKUP($A28,'Raw data'!$AP:$AU,5,FALSE),0)</f>
        <v>0.30777699217941501</v>
      </c>
      <c r="AC28" s="44">
        <f>IFERROR(VLOOKUP($A28,'Raw data'!$AP:$AU,6,FALSE),"NA")</f>
        <v>3.8565397829709198E-2</v>
      </c>
      <c r="AD28" s="46" t="b">
        <f t="shared" si="9"/>
        <v>1</v>
      </c>
      <c r="AE28" s="46" t="b">
        <f t="shared" si="10"/>
        <v>1</v>
      </c>
    </row>
    <row r="29" spans="1:31" x14ac:dyDescent="0.25">
      <c r="A29" s="45" t="s">
        <v>96</v>
      </c>
      <c r="B29" s="2" t="str">
        <f>IFERROR(VLOOKUP(A29,'Protein names'!$A:$I,8,FALSE),"Contaminant")</f>
        <v>Bile acyl-CoA synthetase (BACS) (EC 6.2.1.7) (Bile acid-CoA ligase) (BA-CoA ligase) (BAL) (Cholate--CoA ligase) (Fatty acid transport protein 5) (FATP-5) (Solute carrier family 27 member 5) (Very long-chain acyl-CoA synthetase-related protein) (VLACS-related) (VLACSR)</v>
      </c>
      <c r="C29" t="str">
        <f>IFERROR(VLOOKUP(A29,'Protein names'!$A:$I,9,FALSE), "Contaminant")</f>
        <v>Slc27a5</v>
      </c>
      <c r="D29" s="42">
        <f>VLOOKUP($A29,'Raw data'!$A:$M,10,FALSE)</f>
        <v>1336812.1450249089</v>
      </c>
      <c r="E29" s="42">
        <f>VLOOKUP($A29,'Raw data'!$A:$M,11,FALSE)</f>
        <v>1472781.6529606094</v>
      </c>
      <c r="F29" s="42">
        <f>VLOOKUP($A29,'Raw data'!$A:$M,7,FALSE)</f>
        <v>1721285.745859589</v>
      </c>
      <c r="G29" s="42">
        <f>VLOOKUP($A29,'Raw data'!$A:$M,2,FALSE)</f>
        <v>1596614.1773790696</v>
      </c>
      <c r="H29" s="42">
        <f>VLOOKUP($A29,'Raw data'!$A:$M,3,FALSE)</f>
        <v>1127999.0343811198</v>
      </c>
      <c r="I29" s="42">
        <f>VLOOKUP($A29,'Raw data'!$A:$M,4,FALSE)</f>
        <v>1605031.0333268892</v>
      </c>
      <c r="J29" s="42">
        <f>VLOOKUP($A29,'Raw data'!$A:$M,8,FALSE)</f>
        <v>912060.02171430178</v>
      </c>
      <c r="K29" s="42">
        <f>VLOOKUP($A29,'Raw data'!$A:$M,5,FALSE)</f>
        <v>1012130.1671194318</v>
      </c>
      <c r="L29" s="42">
        <f>VLOOKUP($A29,'Raw data'!$A:$M,12,FALSE)</f>
        <v>1065638.5606207943</v>
      </c>
      <c r="M29" s="42">
        <f>VLOOKUP($A29,'Raw data'!$A:$M,13,FALSE)</f>
        <v>1408738.2015187084</v>
      </c>
      <c r="N29" s="42">
        <f>VLOOKUP($A29,'Raw data'!$A:$M,6,FALSE)</f>
        <v>910963.64510397182</v>
      </c>
      <c r="O29" s="42">
        <f>VLOOKUP($A29,'Raw data'!$A:$M,9,FALSE)</f>
        <v>1269254.9022464978</v>
      </c>
      <c r="P29" s="42">
        <f t="shared" si="0"/>
        <v>1476753.9648220309</v>
      </c>
      <c r="Q29" s="42">
        <f t="shared" si="1"/>
        <v>1096464.2497206177</v>
      </c>
      <c r="R29" s="42">
        <f t="shared" si="2"/>
        <v>196573.4648472509</v>
      </c>
      <c r="S29" s="42">
        <f t="shared" si="3"/>
        <v>184322.85298190126</v>
      </c>
      <c r="T29" s="43">
        <f t="shared" si="4"/>
        <v>0.13311185852881099</v>
      </c>
      <c r="U29" s="43">
        <f t="shared" si="5"/>
        <v>0.16810657805657345</v>
      </c>
      <c r="V29" s="42">
        <f t="shared" si="6"/>
        <v>-0.42957071172141709</v>
      </c>
      <c r="W29" s="42">
        <f t="shared" si="7"/>
        <v>1.0234889656053391E-2</v>
      </c>
      <c r="X29" s="42">
        <f>VLOOKUP($A29,'Raw data'!$A:$AN,39, FALSE)</f>
        <v>2.5852745853008288</v>
      </c>
      <c r="Y29" s="42">
        <f>VLOOKUP($A29,'Raw data'!$A:$AN,40, FALSE)</f>
        <v>3.0149812241610494</v>
      </c>
      <c r="Z29" s="42">
        <f t="shared" si="8"/>
        <v>2.8001279047309389</v>
      </c>
      <c r="AA29" s="44">
        <f>IFERROR(VLOOKUP($A29,'Raw data'!$AP:$AU,4,FALSE),0)</f>
        <v>-0.60743496528747598</v>
      </c>
      <c r="AB29" s="44">
        <f>IFERROR(VLOOKUP($A29,'Raw data'!$AP:$AU,5,FALSE),0)</f>
        <v>0.25263491475689998</v>
      </c>
      <c r="AC29" s="44">
        <f>IFERROR(VLOOKUP($A29,'Raw data'!$AP:$AU,6,FALSE),"NA")</f>
        <v>3.8948355542778999E-2</v>
      </c>
      <c r="AD29" s="46" t="b">
        <f t="shared" si="9"/>
        <v>1</v>
      </c>
      <c r="AE29" s="46" t="b">
        <f t="shared" si="10"/>
        <v>1</v>
      </c>
    </row>
    <row r="30" spans="1:31" x14ac:dyDescent="0.25">
      <c r="A30" s="45" t="s">
        <v>97</v>
      </c>
      <c r="B30" s="2" t="str">
        <f>IFERROR(VLOOKUP(A30,'Protein names'!$A:$I,8,FALSE),"Contaminant")</f>
        <v>Glycerol kinase</v>
      </c>
      <c r="C30" t="str">
        <f>IFERROR(VLOOKUP(A30,'Protein names'!$A:$I,9,FALSE), "Contaminant")</f>
        <v>Gk</v>
      </c>
      <c r="D30" s="42">
        <f>VLOOKUP($A30,'Raw data'!$A:$M,10,FALSE)</f>
        <v>1923430.7968480471</v>
      </c>
      <c r="E30" s="42">
        <f>VLOOKUP($A30,'Raw data'!$A:$M,11,FALSE)</f>
        <v>1317114.7237596978</v>
      </c>
      <c r="F30" s="42">
        <f>VLOOKUP($A30,'Raw data'!$A:$M,7,FALSE)</f>
        <v>1350279.0671396453</v>
      </c>
      <c r="G30" s="42">
        <f>VLOOKUP($A30,'Raw data'!$A:$M,2,FALSE)</f>
        <v>1682236.0402800476</v>
      </c>
      <c r="H30" s="42">
        <f>VLOOKUP($A30,'Raw data'!$A:$M,3,FALSE)</f>
        <v>1213011.7839326221</v>
      </c>
      <c r="I30" s="42">
        <f>VLOOKUP($A30,'Raw data'!$A:$M,4,FALSE)</f>
        <v>1549926.4042745226</v>
      </c>
      <c r="J30" s="42">
        <f>VLOOKUP($A30,'Raw data'!$A:$M,8,FALSE)</f>
        <v>2312110.7032429916</v>
      </c>
      <c r="K30" s="42">
        <f>VLOOKUP($A30,'Raw data'!$A:$M,5,FALSE)</f>
        <v>2418292.8531002388</v>
      </c>
      <c r="L30" s="42">
        <f>VLOOKUP($A30,'Raw data'!$A:$M,12,FALSE)</f>
        <v>1752462.8426159038</v>
      </c>
      <c r="M30" s="42">
        <f>VLOOKUP($A30,'Raw data'!$A:$M,13,FALSE)</f>
        <v>2087452.4199178233</v>
      </c>
      <c r="N30" s="42">
        <f>VLOOKUP($A30,'Raw data'!$A:$M,6,FALSE)</f>
        <v>2097046.6565543201</v>
      </c>
      <c r="O30" s="42">
        <f>VLOOKUP($A30,'Raw data'!$A:$M,9,FALSE)</f>
        <v>2479443.4330969076</v>
      </c>
      <c r="P30" s="42">
        <f t="shared" si="0"/>
        <v>1505999.8027057638</v>
      </c>
      <c r="Q30" s="42">
        <f t="shared" si="1"/>
        <v>2191134.8180880309</v>
      </c>
      <c r="R30" s="42">
        <f t="shared" si="2"/>
        <v>242557.85987012854</v>
      </c>
      <c r="S30" s="42">
        <f t="shared" si="3"/>
        <v>245422.60118813356</v>
      </c>
      <c r="T30" s="43">
        <f t="shared" si="4"/>
        <v>0.16106101702957429</v>
      </c>
      <c r="U30" s="43">
        <f t="shared" si="5"/>
        <v>0.11200707467297134</v>
      </c>
      <c r="V30" s="42">
        <f t="shared" si="6"/>
        <v>0.54095667347131193</v>
      </c>
      <c r="W30" s="42">
        <f t="shared" si="7"/>
        <v>1.2548137862829383E-3</v>
      </c>
      <c r="X30" s="42">
        <f>VLOOKUP($A30,'Raw data'!$A:$AN,39, FALSE)</f>
        <v>3.0890819542002874</v>
      </c>
      <c r="Y30" s="42">
        <f>VLOOKUP($A30,'Raw data'!$A:$AN,40, FALSE)</f>
        <v>3.2856823281362662</v>
      </c>
      <c r="Z30" s="42">
        <f t="shared" si="8"/>
        <v>3.1873821411682766</v>
      </c>
      <c r="AA30" s="44">
        <f>IFERROR(VLOOKUP($A30,'Raw data'!$AP:$AU,4,FALSE),0)</f>
        <v>0.574150745418746</v>
      </c>
      <c r="AB30" s="44">
        <f>IFERROR(VLOOKUP($A30,'Raw data'!$AP:$AU,5,FALSE),0)</f>
        <v>0.58687961138128897</v>
      </c>
      <c r="AC30" s="44">
        <f>IFERROR(VLOOKUP($A30,'Raw data'!$AP:$AU,6,FALSE),"NA")</f>
        <v>3.9529170383733797E-2</v>
      </c>
      <c r="AD30" s="46" t="b">
        <f t="shared" si="9"/>
        <v>1</v>
      </c>
      <c r="AE30" s="46" t="b">
        <f t="shared" si="10"/>
        <v>1</v>
      </c>
    </row>
    <row r="31" spans="1:31" x14ac:dyDescent="0.25">
      <c r="A31" s="45" t="s">
        <v>98</v>
      </c>
      <c r="B31" s="2" t="str">
        <f>IFERROR(VLOOKUP(A31,'Protein names'!$A:$I,8,FALSE),"Contaminant")</f>
        <v>NADH dehydrogenase [ubiquinone] iron-sulfur protein 2, mitochondrial (EC 1.6.5.3) (EC 1.6.99.3) (Complex I-49kD) (CI-49kD) (NADH-ubiquinone oxidoreductase 49 kDa subunit)</v>
      </c>
      <c r="C31" t="str">
        <f>IFERROR(VLOOKUP(A31,'Protein names'!$A:$I,9,FALSE), "Contaminant")</f>
        <v>Ndufs2</v>
      </c>
      <c r="D31" s="42">
        <f>VLOOKUP($A31,'Raw data'!$A:$M,10,FALSE)</f>
        <v>704913.82925029763</v>
      </c>
      <c r="E31" s="42">
        <f>VLOOKUP($A31,'Raw data'!$A:$M,11,FALSE)</f>
        <v>625868.9871867731</v>
      </c>
      <c r="F31" s="42">
        <f>VLOOKUP($A31,'Raw data'!$A:$M,7,FALSE)</f>
        <v>703044.62788392173</v>
      </c>
      <c r="G31" s="42">
        <f>VLOOKUP($A31,'Raw data'!$A:$M,2,FALSE)</f>
        <v>613399.3275706534</v>
      </c>
      <c r="H31" s="42">
        <f>VLOOKUP($A31,'Raw data'!$A:$M,3,FALSE)</f>
        <v>738823.44547874003</v>
      </c>
      <c r="I31" s="42">
        <f>VLOOKUP($A31,'Raw data'!$A:$M,4,FALSE)</f>
        <v>701709.44723359239</v>
      </c>
      <c r="J31" s="42">
        <f>VLOOKUP($A31,'Raw data'!$A:$M,8,FALSE)</f>
        <v>396908.79524329532</v>
      </c>
      <c r="K31" s="42">
        <f>VLOOKUP($A31,'Raw data'!$A:$M,5,FALSE)</f>
        <v>609328.22021413536</v>
      </c>
      <c r="L31" s="42">
        <f>VLOOKUP($A31,'Raw data'!$A:$M,12,FALSE)</f>
        <v>683726.56653547671</v>
      </c>
      <c r="M31" s="42">
        <f>VLOOKUP($A31,'Raw data'!$A:$M,13,FALSE)</f>
        <v>633385.158991743</v>
      </c>
      <c r="N31" s="42">
        <f>VLOOKUP($A31,'Raw data'!$A:$M,6,FALSE)</f>
        <v>474431.56372631958</v>
      </c>
      <c r="O31" s="42">
        <f>VLOOKUP($A31,'Raw data'!$A:$M,9,FALSE)</f>
        <v>585656.18797257298</v>
      </c>
      <c r="P31" s="42">
        <f t="shared" si="0"/>
        <v>681293.27743399644</v>
      </c>
      <c r="Q31" s="42">
        <f t="shared" si="1"/>
        <v>563906.08211392385</v>
      </c>
      <c r="R31" s="42">
        <f t="shared" si="2"/>
        <v>45532.099147193221</v>
      </c>
      <c r="S31" s="42">
        <f t="shared" si="3"/>
        <v>97991.761225209921</v>
      </c>
      <c r="T31" s="43">
        <f t="shared" si="4"/>
        <v>6.6831863244980222E-2</v>
      </c>
      <c r="U31" s="43">
        <f t="shared" si="5"/>
        <v>0.17377319439057409</v>
      </c>
      <c r="V31" s="42">
        <f t="shared" si="6"/>
        <v>-0.27282106775404052</v>
      </c>
      <c r="W31" s="42">
        <f t="shared" si="7"/>
        <v>3.5497492302131353E-2</v>
      </c>
      <c r="X31" s="42">
        <f>VLOOKUP($A31,'Raw data'!$A:$AN,39, FALSE)</f>
        <v>2.5637619840501675</v>
      </c>
      <c r="Y31" s="42">
        <f>VLOOKUP($A31,'Raw data'!$A:$AN,40, FALSE)</f>
        <v>2.2250504812524841</v>
      </c>
      <c r="Z31" s="42">
        <f t="shared" si="8"/>
        <v>2.3944062326513258</v>
      </c>
      <c r="AA31" s="44">
        <f>IFERROR(VLOOKUP($A31,'Raw data'!$AP:$AU,4,FALSE),0)</f>
        <v>-0.41134777887745699</v>
      </c>
      <c r="AB31" s="44">
        <f>IFERROR(VLOOKUP($A31,'Raw data'!$AP:$AU,5,FALSE),0)</f>
        <v>0.169897657641051</v>
      </c>
      <c r="AC31" s="44">
        <f>IFERROR(VLOOKUP($A31,'Raw data'!$AP:$AU,6,FALSE),"NA")</f>
        <v>4.4776089493477403E-2</v>
      </c>
      <c r="AD31" s="46" t="b">
        <f t="shared" si="9"/>
        <v>1</v>
      </c>
      <c r="AE31" s="46" t="b">
        <f t="shared" si="10"/>
        <v>1</v>
      </c>
    </row>
    <row r="32" spans="1:31" x14ac:dyDescent="0.25">
      <c r="A32" s="45" t="s">
        <v>99</v>
      </c>
      <c r="B32" s="2" t="str">
        <f>IFERROR(VLOOKUP(A32,'Protein names'!$A:$I,8,FALSE),"Contaminant")</f>
        <v>Betaine--homocysteine S-methyltransferase 1 (RCG44400, isoform CRA_c)</v>
      </c>
      <c r="C32" t="str">
        <f>IFERROR(VLOOKUP(A32,'Protein names'!$A:$I,9,FALSE), "Contaminant")</f>
        <v>Bhmt</v>
      </c>
      <c r="D32" s="42">
        <f>VLOOKUP($A32,'Raw data'!$A:$M,10,FALSE)</f>
        <v>8888943.5415043514</v>
      </c>
      <c r="E32" s="42">
        <f>VLOOKUP($A32,'Raw data'!$A:$M,11,FALSE)</f>
        <v>8116444.8050948791</v>
      </c>
      <c r="F32" s="42">
        <f>VLOOKUP($A32,'Raw data'!$A:$M,7,FALSE)</f>
        <v>6605947.7932544108</v>
      </c>
      <c r="G32" s="42">
        <f>VLOOKUP($A32,'Raw data'!$A:$M,2,FALSE)</f>
        <v>6402200.1564716697</v>
      </c>
      <c r="H32" s="42">
        <f>VLOOKUP($A32,'Raw data'!$A:$M,3,FALSE)</f>
        <v>6258008.2220908096</v>
      </c>
      <c r="I32" s="42">
        <f>VLOOKUP($A32,'Raw data'!$A:$M,4,FALSE)</f>
        <v>2901490.7903762939</v>
      </c>
      <c r="J32" s="42">
        <f>VLOOKUP($A32,'Raw data'!$A:$M,8,FALSE)</f>
        <v>20161491.315539807</v>
      </c>
      <c r="K32" s="42">
        <f>VLOOKUP($A32,'Raw data'!$A:$M,5,FALSE)</f>
        <v>16066669.482226159</v>
      </c>
      <c r="L32" s="42">
        <f>VLOOKUP($A32,'Raw data'!$A:$M,12,FALSE)</f>
        <v>12489419.591962557</v>
      </c>
      <c r="M32" s="42">
        <f>VLOOKUP($A32,'Raw data'!$A:$M,13,FALSE)</f>
        <v>8591288.324448023</v>
      </c>
      <c r="N32" s="42">
        <f>VLOOKUP($A32,'Raw data'!$A:$M,6,FALSE)</f>
        <v>11882079.455793679</v>
      </c>
      <c r="O32" s="42">
        <f>VLOOKUP($A32,'Raw data'!$A:$M,9,FALSE)</f>
        <v>14226761.324015921</v>
      </c>
      <c r="P32" s="42">
        <f t="shared" si="0"/>
        <v>6528839.2181320684</v>
      </c>
      <c r="Q32" s="42">
        <f t="shared" si="1"/>
        <v>13902951.582331024</v>
      </c>
      <c r="R32" s="42">
        <f t="shared" si="2"/>
        <v>1886070.5689347323</v>
      </c>
      <c r="S32" s="42">
        <f t="shared" si="3"/>
        <v>3611361.9521367252</v>
      </c>
      <c r="T32" s="43">
        <f t="shared" si="4"/>
        <v>0.28888298607456686</v>
      </c>
      <c r="U32" s="43">
        <f t="shared" si="5"/>
        <v>0.25975505494288931</v>
      </c>
      <c r="V32" s="42">
        <f t="shared" si="6"/>
        <v>1.0904927795256412</v>
      </c>
      <c r="W32" s="42">
        <f t="shared" si="7"/>
        <v>2.3341747754921298E-3</v>
      </c>
      <c r="X32" s="42">
        <f>VLOOKUP($A32,'Raw data'!$A:$AN,39, FALSE)</f>
        <v>3.1854676639402224</v>
      </c>
      <c r="Y32" s="42">
        <f>VLOOKUP($A32,'Raw data'!$A:$AN,40, FALSE)</f>
        <v>3.658434637293102</v>
      </c>
      <c r="Z32" s="42">
        <f t="shared" si="8"/>
        <v>3.4219511506166622</v>
      </c>
      <c r="AA32" s="44">
        <f>IFERROR(VLOOKUP($A32,'Raw data'!$AP:$AU,4,FALSE),0)</f>
        <v>1.1253018418760601</v>
      </c>
      <c r="AB32" s="44">
        <f>IFERROR(VLOOKUP($A32,'Raw data'!$AP:$AU,5,FALSE),0)</f>
        <v>0.81470106317083102</v>
      </c>
      <c r="AC32" s="44">
        <f>IFERROR(VLOOKUP($A32,'Raw data'!$AP:$AU,6,FALSE),"NA")</f>
        <v>4.8602748554893299E-2</v>
      </c>
      <c r="AD32" s="46" t="b">
        <f t="shared" si="9"/>
        <v>1</v>
      </c>
      <c r="AE32" s="46" t="b">
        <f t="shared" si="10"/>
        <v>1</v>
      </c>
    </row>
    <row r="33" spans="1:31" x14ac:dyDescent="0.25">
      <c r="A33" s="45" t="s">
        <v>100</v>
      </c>
      <c r="B33" s="2" t="str">
        <f>IFERROR(VLOOKUP(A33,'Protein names'!$A:$I,8,FALSE),"Contaminant")</f>
        <v>Thyroid hormone responsive (Thyroid hormone responsive protein, isoform CRA_a) (Thyroid hormone-inducible hepatic protein)</v>
      </c>
      <c r="C33" t="str">
        <f>IFERROR(VLOOKUP(A33,'Protein names'!$A:$I,9,FALSE), "Contaminant")</f>
        <v>Thrsp</v>
      </c>
      <c r="D33" s="42">
        <f>VLOOKUP($A33,'Raw data'!$A:$M,10,FALSE)</f>
        <v>205.36</v>
      </c>
      <c r="E33" s="42">
        <f>VLOOKUP($A33,'Raw data'!$A:$M,11,FALSE)</f>
        <v>205.36</v>
      </c>
      <c r="F33" s="42">
        <f>VLOOKUP($A33,'Raw data'!$A:$M,7,FALSE)</f>
        <v>205.36</v>
      </c>
      <c r="G33" s="42">
        <f>VLOOKUP($A33,'Raw data'!$A:$M,2,FALSE)</f>
        <v>20672.826350222651</v>
      </c>
      <c r="H33" s="42">
        <f>VLOOKUP($A33,'Raw data'!$A:$M,3,FALSE)</f>
        <v>205.36</v>
      </c>
      <c r="I33" s="42">
        <f>VLOOKUP($A33,'Raw data'!$A:$M,4,FALSE)</f>
        <v>205.36</v>
      </c>
      <c r="J33" s="42">
        <f>VLOOKUP($A33,'Raw data'!$A:$M,8,FALSE)</f>
        <v>39217.700678306566</v>
      </c>
      <c r="K33" s="42">
        <f>VLOOKUP($A33,'Raw data'!$A:$M,5,FALSE)</f>
        <v>22544.479204753596</v>
      </c>
      <c r="L33" s="42">
        <f>VLOOKUP($A33,'Raw data'!$A:$M,12,FALSE)</f>
        <v>22382.202132295839</v>
      </c>
      <c r="M33" s="42">
        <f>VLOOKUP($A33,'Raw data'!$A:$M,13,FALSE)</f>
        <v>29443.193602453517</v>
      </c>
      <c r="N33" s="42">
        <f>VLOOKUP($A33,'Raw data'!$A:$M,6,FALSE)</f>
        <v>49913.734290317974</v>
      </c>
      <c r="O33" s="42">
        <f>VLOOKUP($A33,'Raw data'!$A:$M,9,FALSE)</f>
        <v>205.36</v>
      </c>
      <c r="P33" s="42">
        <f t="shared" si="0"/>
        <v>3616.6043917037755</v>
      </c>
      <c r="Q33" s="42">
        <f t="shared" si="1"/>
        <v>27284.444984687914</v>
      </c>
      <c r="R33" s="42">
        <f t="shared" si="2"/>
        <v>7627.7743477145614</v>
      </c>
      <c r="S33" s="42">
        <f t="shared" si="3"/>
        <v>15486.142330637731</v>
      </c>
      <c r="T33" s="43">
        <f t="shared" si="4"/>
        <v>2.1090983479454137</v>
      </c>
      <c r="U33" s="43">
        <f t="shared" si="5"/>
        <v>0.56758135777834529</v>
      </c>
      <c r="V33" s="42">
        <f t="shared" si="6"/>
        <v>2.915370996827376</v>
      </c>
      <c r="W33" s="42">
        <f t="shared" si="7"/>
        <v>1.1927490752023233E-2</v>
      </c>
      <c r="X33" s="42">
        <f>VLOOKUP($A33,'Raw data'!$A:$AN,39, FALSE)</f>
        <v>0.61190840127352164</v>
      </c>
      <c r="Y33" s="42">
        <f>VLOOKUP($A33,'Raw data'!$A:$AN,40, FALSE)</f>
        <v>1.9176517175731831</v>
      </c>
      <c r="Z33" s="42">
        <f t="shared" si="8"/>
        <v>1.2647800594233525</v>
      </c>
      <c r="AA33" s="44">
        <f>IFERROR(VLOOKUP($A33,'Raw data'!$AP:$AU,4,FALSE),0)</f>
        <v>0</v>
      </c>
      <c r="AB33" s="44">
        <f>IFERROR(VLOOKUP($A33,'Raw data'!$AP:$AU,5,FALSE),0)</f>
        <v>0</v>
      </c>
      <c r="AC33" s="44" t="str">
        <f>IFERROR(VLOOKUP($A33,'Raw data'!$AP:$AU,6,FALSE),"NA")</f>
        <v>NA</v>
      </c>
      <c r="AD33" s="46" t="b">
        <f t="shared" si="9"/>
        <v>1</v>
      </c>
      <c r="AE33" s="46" t="b">
        <f t="shared" si="10"/>
        <v>0</v>
      </c>
    </row>
    <row r="34" spans="1:31" x14ac:dyDescent="0.25">
      <c r="A34" s="45" t="s">
        <v>101</v>
      </c>
      <c r="B34" s="2" t="str">
        <f>IFERROR(VLOOKUP(A34,'Protein names'!$A:$I,8,FALSE),"Contaminant")</f>
        <v>Beta-hexosaminidase subunit alpha (EC 3.2.1.52) (Beta-N-acetylhexosaminidase subunit alpha) (Hexosaminidase subunit A) (N-acetyl-beta-glucosaminidase subunit alpha)</v>
      </c>
      <c r="C34" t="str">
        <f>IFERROR(VLOOKUP(A34,'Protein names'!$A:$I,9,FALSE), "Contaminant")</f>
        <v>Hexa</v>
      </c>
      <c r="D34" s="42">
        <f>VLOOKUP($A34,'Raw data'!$A:$M,10,FALSE)</f>
        <v>6527.0399554171681</v>
      </c>
      <c r="E34" s="42">
        <f>VLOOKUP($A34,'Raw data'!$A:$M,11,FALSE)</f>
        <v>205.36</v>
      </c>
      <c r="F34" s="42">
        <f>VLOOKUP($A34,'Raw data'!$A:$M,7,FALSE)</f>
        <v>205.36</v>
      </c>
      <c r="G34" s="42">
        <f>VLOOKUP($A34,'Raw data'!$A:$M,2,FALSE)</f>
        <v>16749.648837992157</v>
      </c>
      <c r="H34" s="42">
        <f>VLOOKUP($A34,'Raw data'!$A:$M,3,FALSE)</f>
        <v>20185.756435039628</v>
      </c>
      <c r="I34" s="42">
        <f>VLOOKUP($A34,'Raw data'!$A:$M,4,FALSE)</f>
        <v>19343.861424742056</v>
      </c>
      <c r="J34" s="42">
        <f>VLOOKUP($A34,'Raw data'!$A:$M,8,FALSE)</f>
        <v>205.36</v>
      </c>
      <c r="K34" s="42">
        <f>VLOOKUP($A34,'Raw data'!$A:$M,5,FALSE)</f>
        <v>205.36</v>
      </c>
      <c r="L34" s="42">
        <f>VLOOKUP($A34,'Raw data'!$A:$M,12,FALSE)</f>
        <v>205.36</v>
      </c>
      <c r="M34" s="42">
        <f>VLOOKUP($A34,'Raw data'!$A:$M,13,FALSE)</f>
        <v>205.36</v>
      </c>
      <c r="N34" s="42">
        <f>VLOOKUP($A34,'Raw data'!$A:$M,6,FALSE)</f>
        <v>205.36</v>
      </c>
      <c r="O34" s="42">
        <f>VLOOKUP($A34,'Raw data'!$A:$M,9,FALSE)</f>
        <v>205.36</v>
      </c>
      <c r="P34" s="42">
        <f t="shared" si="0"/>
        <v>10536.171108865168</v>
      </c>
      <c r="Q34" s="42">
        <f t="shared" si="1"/>
        <v>205.36000000000004</v>
      </c>
      <c r="R34" s="42">
        <f t="shared" si="2"/>
        <v>8552.0139937670156</v>
      </c>
      <c r="S34" s="42">
        <f t="shared" si="3"/>
        <v>2.8421709430404007E-14</v>
      </c>
      <c r="T34" s="43">
        <f t="shared" si="4"/>
        <v>0.81168138837184634</v>
      </c>
      <c r="U34" s="43">
        <f t="shared" si="5"/>
        <v>1.383994421036424E-16</v>
      </c>
      <c r="V34" s="42">
        <f t="shared" si="6"/>
        <v>-5.681051669211584</v>
      </c>
      <c r="W34" s="42">
        <f t="shared" si="7"/>
        <v>2.2268809516304305E-2</v>
      </c>
      <c r="X34" s="42">
        <f>VLOOKUP($A34,'Raw data'!$A:$AN,39, FALSE)</f>
        <v>1.1812369102808702</v>
      </c>
      <c r="Y34" s="42">
        <f>VLOOKUP($A34,'Raw data'!$A:$AN,40, FALSE)</f>
        <v>0</v>
      </c>
      <c r="Z34" s="42">
        <f t="shared" si="8"/>
        <v>0.59061845514043509</v>
      </c>
      <c r="AA34" s="44">
        <f>IFERROR(VLOOKUP($A34,'Raw data'!$AP:$AU,4,FALSE),0)</f>
        <v>0</v>
      </c>
      <c r="AB34" s="44">
        <f>IFERROR(VLOOKUP($A34,'Raw data'!$AP:$AU,5,FALSE),0)</f>
        <v>0</v>
      </c>
      <c r="AC34" s="44" t="str">
        <f>IFERROR(VLOOKUP($A34,'Raw data'!$AP:$AU,6,FALSE),"NA")</f>
        <v>NA</v>
      </c>
      <c r="AD34" s="46" t="b">
        <f t="shared" si="9"/>
        <v>1</v>
      </c>
      <c r="AE34" s="46" t="b">
        <f t="shared" si="10"/>
        <v>0</v>
      </c>
    </row>
    <row r="35" spans="1:31" x14ac:dyDescent="0.25">
      <c r="A35" s="45" t="s">
        <v>32</v>
      </c>
      <c r="B35" s="2" t="str">
        <f>IFERROR(VLOOKUP(A35,'Protein names'!$A:$I,8,FALSE),"Contaminant")</f>
        <v>Adaptor protein complex AP-2, alpha 1 subunit (Predicted) (Protein Ap2a1)</v>
      </c>
      <c r="C35" t="str">
        <f>IFERROR(VLOOKUP(A35,'Protein names'!$A:$I,9,FALSE), "Contaminant")</f>
        <v>Ap2a1</v>
      </c>
      <c r="D35" s="42">
        <f>VLOOKUP($A35,'Raw data'!$A:$M,10,FALSE)</f>
        <v>55927.653595218027</v>
      </c>
      <c r="E35" s="42">
        <f>VLOOKUP($A35,'Raw data'!$A:$M,11,FALSE)</f>
        <v>47899.765824676753</v>
      </c>
      <c r="F35" s="42">
        <f>VLOOKUP($A35,'Raw data'!$A:$M,7,FALSE)</f>
        <v>205.36</v>
      </c>
      <c r="G35" s="42">
        <f>VLOOKUP($A35,'Raw data'!$A:$M,2,FALSE)</f>
        <v>17127.808544625044</v>
      </c>
      <c r="H35" s="42">
        <f>VLOOKUP($A35,'Raw data'!$A:$M,3,FALSE)</f>
        <v>205.36</v>
      </c>
      <c r="I35" s="42">
        <f>VLOOKUP($A35,'Raw data'!$A:$M,4,FALSE)</f>
        <v>205.36</v>
      </c>
      <c r="J35" s="42">
        <f>VLOOKUP($A35,'Raw data'!$A:$M,8,FALSE)</f>
        <v>205.36</v>
      </c>
      <c r="K35" s="42">
        <f>VLOOKUP($A35,'Raw data'!$A:$M,5,FALSE)</f>
        <v>205.36</v>
      </c>
      <c r="L35" s="42">
        <f>VLOOKUP($A35,'Raw data'!$A:$M,12,FALSE)</f>
        <v>52476.813341264336</v>
      </c>
      <c r="M35" s="42">
        <f>VLOOKUP($A35,'Raw data'!$A:$M,13,FALSE)</f>
        <v>205.36</v>
      </c>
      <c r="N35" s="42">
        <f>VLOOKUP($A35,'Raw data'!$A:$M,6,FALSE)</f>
        <v>205.36</v>
      </c>
      <c r="O35" s="42">
        <f>VLOOKUP($A35,'Raw data'!$A:$M,9,FALSE)</f>
        <v>205.36</v>
      </c>
      <c r="P35" s="42">
        <f t="shared" si="0"/>
        <v>20261.884660753305</v>
      </c>
      <c r="Q35" s="42">
        <f t="shared" si="1"/>
        <v>8917.2688902107238</v>
      </c>
      <c r="R35" s="42">
        <f t="shared" si="2"/>
        <v>23282.735114320531</v>
      </c>
      <c r="S35" s="42">
        <f t="shared" si="3"/>
        <v>19480.420492295925</v>
      </c>
      <c r="T35" s="43">
        <f t="shared" si="4"/>
        <v>1.1490902995523673</v>
      </c>
      <c r="U35" s="43">
        <f t="shared" si="5"/>
        <v>2.1845725111733829</v>
      </c>
      <c r="V35" s="42">
        <f t="shared" si="6"/>
        <v>-1.1840945469589284</v>
      </c>
      <c r="W35" s="42">
        <f t="shared" si="7"/>
        <v>0.4228835429530351</v>
      </c>
      <c r="X35" s="42">
        <f>VLOOKUP($A35,'Raw data'!$A:$AN,39, FALSE)</f>
        <v>0.71555390518799944</v>
      </c>
      <c r="Y35" s="42">
        <f>VLOOKUP($A35,'Raw data'!$A:$AN,40, FALSE)</f>
        <v>0.44313970556019</v>
      </c>
      <c r="Z35" s="42">
        <f t="shared" si="8"/>
        <v>0.57934680537409466</v>
      </c>
      <c r="AA35" s="44">
        <f>IFERROR(VLOOKUP($A35,'Raw data'!$AP:$AU,4,FALSE),0)</f>
        <v>-1.7311905306959201</v>
      </c>
      <c r="AB35" s="44">
        <f>IFERROR(VLOOKUP($A35,'Raw data'!$AP:$AU,5,FALSE),0)</f>
        <v>0.30447746813355597</v>
      </c>
      <c r="AC35" s="44">
        <f>IFERROR(VLOOKUP($A35,'Raw data'!$AP:$AU,6,FALSE),"NA")</f>
        <v>5.4448081059925804E-4</v>
      </c>
      <c r="AD35" s="46" t="b">
        <f t="shared" si="9"/>
        <v>1</v>
      </c>
      <c r="AE35" s="46" t="b">
        <f t="shared" si="10"/>
        <v>0</v>
      </c>
    </row>
    <row r="36" spans="1:31" x14ac:dyDescent="0.25">
      <c r="A36" s="45" t="s">
        <v>102</v>
      </c>
      <c r="B36" s="2" t="str">
        <f>IFERROR(VLOOKUP(A36,'Protein names'!$A:$I,8,FALSE),"Contaminant")</f>
        <v>Ab1-219 (Metalloreductase STEAP4)</v>
      </c>
      <c r="C36" t="str">
        <f>IFERROR(VLOOKUP(A36,'Protein names'!$A:$I,9,FALSE), "Contaminant")</f>
        <v>Steap4</v>
      </c>
      <c r="D36" s="42">
        <f>VLOOKUP($A36,'Raw data'!$A:$M,10,FALSE)</f>
        <v>205.36</v>
      </c>
      <c r="E36" s="42">
        <f>VLOOKUP($A36,'Raw data'!$A:$M,11,FALSE)</f>
        <v>25820.552966593372</v>
      </c>
      <c r="F36" s="42">
        <f>VLOOKUP($A36,'Raw data'!$A:$M,7,FALSE)</f>
        <v>205.36</v>
      </c>
      <c r="G36" s="42">
        <f>VLOOKUP($A36,'Raw data'!$A:$M,2,FALSE)</f>
        <v>205.36</v>
      </c>
      <c r="H36" s="42">
        <f>VLOOKUP($A36,'Raw data'!$A:$M,3,FALSE)</f>
        <v>205.36</v>
      </c>
      <c r="I36" s="42">
        <f>VLOOKUP($A36,'Raw data'!$A:$M,4,FALSE)</f>
        <v>205.36</v>
      </c>
      <c r="J36" s="42">
        <f>VLOOKUP($A36,'Raw data'!$A:$M,8,FALSE)</f>
        <v>205.36</v>
      </c>
      <c r="K36" s="42">
        <f>VLOOKUP($A36,'Raw data'!$A:$M,5,FALSE)</f>
        <v>23608.402264263324</v>
      </c>
      <c r="L36" s="42">
        <f>VLOOKUP($A36,'Raw data'!$A:$M,12,FALSE)</f>
        <v>205.36</v>
      </c>
      <c r="M36" s="42">
        <f>VLOOKUP($A36,'Raw data'!$A:$M,13,FALSE)</f>
        <v>35914.481805512143</v>
      </c>
      <c r="N36" s="42">
        <f>VLOOKUP($A36,'Raw data'!$A:$M,6,FALSE)</f>
        <v>205.36</v>
      </c>
      <c r="O36" s="42">
        <f>VLOOKUP($A36,'Raw data'!$A:$M,9,FALSE)</f>
        <v>205.36</v>
      </c>
      <c r="P36" s="42">
        <f t="shared" si="0"/>
        <v>4474.5588277655625</v>
      </c>
      <c r="Q36" s="42">
        <f t="shared" si="1"/>
        <v>10057.387344962577</v>
      </c>
      <c r="R36" s="42">
        <f t="shared" si="2"/>
        <v>9546.2187883462102</v>
      </c>
      <c r="S36" s="42">
        <f t="shared" si="3"/>
        <v>14378.624821289735</v>
      </c>
      <c r="T36" s="43">
        <f t="shared" si="4"/>
        <v>2.1334435764057789</v>
      </c>
      <c r="U36" s="43">
        <f t="shared" si="5"/>
        <v>1.4296580541358515</v>
      </c>
      <c r="V36" s="42">
        <f t="shared" si="6"/>
        <v>1.1684382271232119</v>
      </c>
      <c r="W36" s="42">
        <f t="shared" si="7"/>
        <v>0.48606594069951725</v>
      </c>
      <c r="X36" s="42">
        <f>VLOOKUP($A36,'Raw data'!$A:$AN,39, FALSE)</f>
        <v>0.105897884630741</v>
      </c>
      <c r="Y36" s="42">
        <f>VLOOKUP($A36,'Raw data'!$A:$AN,40, FALSE)</f>
        <v>0.51975269230559495</v>
      </c>
      <c r="Z36" s="42">
        <f t="shared" si="8"/>
        <v>0.31282528846816798</v>
      </c>
      <c r="AA36" s="44">
        <f>IFERROR(VLOOKUP($A36,'Raw data'!$AP:$AU,4,FALSE),0)</f>
        <v>1.5309139875378599</v>
      </c>
      <c r="AB36" s="44">
        <f>IFERROR(VLOOKUP($A36,'Raw data'!$AP:$AU,5,FALSE),0)</f>
        <v>0.28551168800208498</v>
      </c>
      <c r="AC36" s="44">
        <f>IFERROR(VLOOKUP($A36,'Raw data'!$AP:$AU,6,FALSE),"NA")</f>
        <v>1.3597595867135301E-3</v>
      </c>
      <c r="AD36" s="46" t="b">
        <f t="shared" si="9"/>
        <v>1</v>
      </c>
      <c r="AE36" s="46" t="b">
        <f t="shared" si="10"/>
        <v>0</v>
      </c>
    </row>
    <row r="37" spans="1:31" x14ac:dyDescent="0.25">
      <c r="A37" s="45" t="s">
        <v>103</v>
      </c>
      <c r="B37" s="2" t="str">
        <f>IFERROR(VLOOKUP(A37,'Protein names'!$A:$I,8,FALSE),"Contaminant")</f>
        <v>Protein Pacsin3 (RCG27172, isoform CRA_a)</v>
      </c>
      <c r="C37" t="str">
        <f>IFERROR(VLOOKUP(A37,'Protein names'!$A:$I,9,FALSE), "Contaminant")</f>
        <v>Pacsin3</v>
      </c>
      <c r="D37" s="42">
        <f>VLOOKUP($A37,'Raw data'!$A:$M,10,FALSE)</f>
        <v>57392.451963307394</v>
      </c>
      <c r="E37" s="42">
        <f>VLOOKUP($A37,'Raw data'!$A:$M,11,FALSE)</f>
        <v>40453.322678786993</v>
      </c>
      <c r="F37" s="42">
        <f>VLOOKUP($A37,'Raw data'!$A:$M,7,FALSE)</f>
        <v>74633.770014307389</v>
      </c>
      <c r="G37" s="42">
        <f>VLOOKUP($A37,'Raw data'!$A:$M,2,FALSE)</f>
        <v>40577.726230970678</v>
      </c>
      <c r="H37" s="42">
        <f>VLOOKUP($A37,'Raw data'!$A:$M,3,FALSE)</f>
        <v>42253.487034895748</v>
      </c>
      <c r="I37" s="42">
        <f>VLOOKUP($A37,'Raw data'!$A:$M,4,FALSE)</f>
        <v>57930.950901763979</v>
      </c>
      <c r="J37" s="42">
        <f>VLOOKUP($A37,'Raw data'!$A:$M,8,FALSE)</f>
        <v>53350.869559583363</v>
      </c>
      <c r="K37" s="42">
        <f>VLOOKUP($A37,'Raw data'!$A:$M,5,FALSE)</f>
        <v>45130.284838658394</v>
      </c>
      <c r="L37" s="42">
        <f>VLOOKUP($A37,'Raw data'!$A:$M,12,FALSE)</f>
        <v>56884.996394950787</v>
      </c>
      <c r="M37" s="42">
        <f>VLOOKUP($A37,'Raw data'!$A:$M,13,FALSE)</f>
        <v>53117.472794092893</v>
      </c>
      <c r="N37" s="42">
        <f>VLOOKUP($A37,'Raw data'!$A:$M,6,FALSE)</f>
        <v>39541.260518112365</v>
      </c>
      <c r="O37" s="42">
        <f>VLOOKUP($A37,'Raw data'!$A:$M,9,FALSE)</f>
        <v>205.36</v>
      </c>
      <c r="P37" s="42">
        <f t="shared" si="0"/>
        <v>52206.951470672037</v>
      </c>
      <c r="Q37" s="42">
        <f t="shared" si="1"/>
        <v>41371.707350899633</v>
      </c>
      <c r="R37" s="42">
        <f t="shared" si="2"/>
        <v>12483.815512913812</v>
      </c>
      <c r="S37" s="42">
        <f t="shared" si="3"/>
        <v>19297.111461679175</v>
      </c>
      <c r="T37" s="43">
        <f t="shared" si="4"/>
        <v>0.23912171006435351</v>
      </c>
      <c r="U37" s="43">
        <f t="shared" si="5"/>
        <v>0.46643256218575074</v>
      </c>
      <c r="V37" s="42">
        <f t="shared" si="6"/>
        <v>-0.33559742085798216</v>
      </c>
      <c r="W37" s="42">
        <f t="shared" si="7"/>
        <v>0.31660500688383386</v>
      </c>
      <c r="X37" s="42">
        <f>VLOOKUP($A37,'Raw data'!$A:$AN,39, FALSE)</f>
        <v>2.6487520075263169</v>
      </c>
      <c r="Y37" s="42">
        <f>VLOOKUP($A37,'Raw data'!$A:$AN,40, FALSE)</f>
        <v>1.4893183788669713</v>
      </c>
      <c r="Z37" s="42">
        <f t="shared" si="8"/>
        <v>2.069035193196644</v>
      </c>
      <c r="AA37" s="44">
        <f>IFERROR(VLOOKUP($A37,'Raw data'!$AP:$AU,4,FALSE),0)</f>
        <v>-3.20391253231494</v>
      </c>
      <c r="AB37" s="44">
        <f>IFERROR(VLOOKUP($A37,'Raw data'!$AP:$AU,5,FALSE),0)</f>
        <v>0.32907456733971402</v>
      </c>
      <c r="AC37" s="44">
        <f>IFERROR(VLOOKUP($A37,'Raw data'!$AP:$AU,6,FALSE),"NA")</f>
        <v>1.9788810358642899E-3</v>
      </c>
      <c r="AD37" s="46" t="b">
        <f t="shared" si="9"/>
        <v>1</v>
      </c>
      <c r="AE37" s="46" t="b">
        <f t="shared" si="10"/>
        <v>0</v>
      </c>
    </row>
    <row r="38" spans="1:31" x14ac:dyDescent="0.25">
      <c r="A38" s="45" t="s">
        <v>104</v>
      </c>
      <c r="B38" s="2" t="str">
        <f>IFERROR(VLOOKUP(A38,'Protein names'!$A:$I,8,FALSE),"Contaminant")</f>
        <v>UPF0505 protein C16orf62 homolog</v>
      </c>
      <c r="C38">
        <f>IFERROR(VLOOKUP(A38,'Protein names'!$A:$I,9,FALSE), "Contaminant")</f>
        <v>0</v>
      </c>
      <c r="D38" s="42">
        <f>VLOOKUP($A38,'Raw data'!$A:$M,10,FALSE)</f>
        <v>205.36</v>
      </c>
      <c r="E38" s="42">
        <f>VLOOKUP($A38,'Raw data'!$A:$M,11,FALSE)</f>
        <v>7617.7597921713259</v>
      </c>
      <c r="F38" s="42">
        <f>VLOOKUP($A38,'Raw data'!$A:$M,7,FALSE)</f>
        <v>205.36</v>
      </c>
      <c r="G38" s="42">
        <f>VLOOKUP($A38,'Raw data'!$A:$M,2,FALSE)</f>
        <v>205.36</v>
      </c>
      <c r="H38" s="42">
        <f>VLOOKUP($A38,'Raw data'!$A:$M,3,FALSE)</f>
        <v>205.36</v>
      </c>
      <c r="I38" s="42">
        <f>VLOOKUP($A38,'Raw data'!$A:$M,4,FALSE)</f>
        <v>205.36</v>
      </c>
      <c r="J38" s="42">
        <f>VLOOKUP($A38,'Raw data'!$A:$M,8,FALSE)</f>
        <v>205.36</v>
      </c>
      <c r="K38" s="42">
        <f>VLOOKUP($A38,'Raw data'!$A:$M,5,FALSE)</f>
        <v>205.36</v>
      </c>
      <c r="L38" s="42">
        <f>VLOOKUP($A38,'Raw data'!$A:$M,12,FALSE)</f>
        <v>12500.891652295575</v>
      </c>
      <c r="M38" s="42">
        <f>VLOOKUP($A38,'Raw data'!$A:$M,13,FALSE)</f>
        <v>10833.826107137875</v>
      </c>
      <c r="N38" s="42">
        <f>VLOOKUP($A38,'Raw data'!$A:$M,6,FALSE)</f>
        <v>205.36</v>
      </c>
      <c r="O38" s="42">
        <f>VLOOKUP($A38,'Raw data'!$A:$M,9,FALSE)</f>
        <v>205.36</v>
      </c>
      <c r="P38" s="42">
        <f t="shared" si="0"/>
        <v>1440.7599653618879</v>
      </c>
      <c r="Q38" s="42">
        <f t="shared" si="1"/>
        <v>4026.0262932389087</v>
      </c>
      <c r="R38" s="42">
        <f t="shared" si="2"/>
        <v>2762.4383019500656</v>
      </c>
      <c r="S38" s="42">
        <f t="shared" si="3"/>
        <v>5424.626636267687</v>
      </c>
      <c r="T38" s="43">
        <f t="shared" si="4"/>
        <v>1.9173480443400581</v>
      </c>
      <c r="U38" s="43">
        <f t="shared" si="5"/>
        <v>1.3473897687597103</v>
      </c>
      <c r="V38" s="42">
        <f t="shared" si="6"/>
        <v>1.4825265957611755</v>
      </c>
      <c r="W38" s="42">
        <f t="shared" si="7"/>
        <v>0.36468898576945297</v>
      </c>
      <c r="X38" s="42">
        <f>VLOOKUP($A38,'Raw data'!$A:$AN,39, FALSE)</f>
        <v>0.59299423197277668</v>
      </c>
      <c r="Y38" s="42">
        <f>VLOOKUP($A38,'Raw data'!$A:$AN,40, FALSE)</f>
        <v>0.6355226417048816</v>
      </c>
      <c r="Z38" s="42">
        <f t="shared" si="8"/>
        <v>0.61425843683882908</v>
      </c>
      <c r="AA38" s="44">
        <f>IFERROR(VLOOKUP($A38,'Raw data'!$AP:$AU,4,FALSE),0)</f>
        <v>1.9962513998973801</v>
      </c>
      <c r="AB38" s="44">
        <f>IFERROR(VLOOKUP($A38,'Raw data'!$AP:$AU,5,FALSE),0)</f>
        <v>5.1520535798019698E-2</v>
      </c>
      <c r="AC38" s="44">
        <f>IFERROR(VLOOKUP($A38,'Raw data'!$AP:$AU,6,FALSE),"NA")</f>
        <v>3.4491354837585301E-3</v>
      </c>
      <c r="AD38" s="46" t="b">
        <f t="shared" si="9"/>
        <v>1</v>
      </c>
      <c r="AE38" s="46" t="b">
        <f t="shared" si="10"/>
        <v>0</v>
      </c>
    </row>
    <row r="39" spans="1:31" x14ac:dyDescent="0.25">
      <c r="A39" s="45" t="s">
        <v>105</v>
      </c>
      <c r="B39" s="2" t="str">
        <f>IFERROR(VLOOKUP(A39,'Protein names'!$A:$I,8,FALSE),"Contaminant")</f>
        <v>Aldo-keto reductase family 1, member C13 (Protein Akr1c12) (RCG62949)</v>
      </c>
      <c r="C39" t="str">
        <f>IFERROR(VLOOKUP(A39,'Protein names'!$A:$I,9,FALSE), "Contaminant")</f>
        <v>Akr1c12</v>
      </c>
      <c r="D39" s="42">
        <f>VLOOKUP($A39,'Raw data'!$A:$M,10,FALSE)</f>
        <v>504370.07395748183</v>
      </c>
      <c r="E39" s="42">
        <f>VLOOKUP($A39,'Raw data'!$A:$M,11,FALSE)</f>
        <v>372368.93878837081</v>
      </c>
      <c r="F39" s="42">
        <f>VLOOKUP($A39,'Raw data'!$A:$M,7,FALSE)</f>
        <v>228273.74248396367</v>
      </c>
      <c r="G39" s="42">
        <f>VLOOKUP($A39,'Raw data'!$A:$M,2,FALSE)</f>
        <v>330933.44775797456</v>
      </c>
      <c r="H39" s="42">
        <f>VLOOKUP($A39,'Raw data'!$A:$M,3,FALSE)</f>
        <v>285843.81563029537</v>
      </c>
      <c r="I39" s="42">
        <f>VLOOKUP($A39,'Raw data'!$A:$M,4,FALSE)</f>
        <v>353883.9727362296</v>
      </c>
      <c r="J39" s="42">
        <f>VLOOKUP($A39,'Raw data'!$A:$M,8,FALSE)</f>
        <v>456808.18331276748</v>
      </c>
      <c r="K39" s="42">
        <f>VLOOKUP($A39,'Raw data'!$A:$M,5,FALSE)</f>
        <v>389650.42226866895</v>
      </c>
      <c r="L39" s="42">
        <f>VLOOKUP($A39,'Raw data'!$A:$M,12,FALSE)</f>
        <v>502096.0863105685</v>
      </c>
      <c r="M39" s="42">
        <f>VLOOKUP($A39,'Raw data'!$A:$M,13,FALSE)</f>
        <v>459395.0639983734</v>
      </c>
      <c r="N39" s="42">
        <f>VLOOKUP($A39,'Raw data'!$A:$M,6,FALSE)</f>
        <v>387917.44415910909</v>
      </c>
      <c r="O39" s="42">
        <f>VLOOKUP($A39,'Raw data'!$A:$M,9,FALSE)</f>
        <v>380061.88249825756</v>
      </c>
      <c r="P39" s="42">
        <f t="shared" si="0"/>
        <v>345945.66522571928</v>
      </c>
      <c r="Q39" s="42">
        <f t="shared" si="1"/>
        <v>429321.51375795744</v>
      </c>
      <c r="R39" s="42">
        <f t="shared" si="2"/>
        <v>85189.768354478452</v>
      </c>
      <c r="S39" s="42">
        <f t="shared" si="3"/>
        <v>45954.103169417809</v>
      </c>
      <c r="T39" s="43">
        <f t="shared" si="4"/>
        <v>0.24625187397244783</v>
      </c>
      <c r="U39" s="43">
        <f t="shared" si="5"/>
        <v>0.10703890137526577</v>
      </c>
      <c r="V39" s="42">
        <f t="shared" si="6"/>
        <v>0.31151300589534359</v>
      </c>
      <c r="W39" s="42">
        <f t="shared" si="7"/>
        <v>8.2969136258730716E-2</v>
      </c>
      <c r="X39" s="42">
        <f>VLOOKUP($A39,'Raw data'!$A:$AN,39, FALSE)</f>
        <v>2.523025060371324</v>
      </c>
      <c r="Y39" s="42">
        <f>VLOOKUP($A39,'Raw data'!$A:$AN,40, FALSE)</f>
        <v>3.2950005620265692</v>
      </c>
      <c r="Z39" s="42">
        <f t="shared" si="8"/>
        <v>2.9090128111989468</v>
      </c>
      <c r="AA39" s="44">
        <f>IFERROR(VLOOKUP($A39,'Raw data'!$AP:$AU,4,FALSE),0)</f>
        <v>0.43838142803756402</v>
      </c>
      <c r="AB39" s="44">
        <f>IFERROR(VLOOKUP($A39,'Raw data'!$AP:$AU,5,FALSE),0)</f>
        <v>0.45934726584174901</v>
      </c>
      <c r="AC39" s="44">
        <f>IFERROR(VLOOKUP($A39,'Raw data'!$AP:$AU,6,FALSE),"NA")</f>
        <v>3.9522049512207497E-3</v>
      </c>
      <c r="AD39" s="46" t="b">
        <f t="shared" si="9"/>
        <v>1</v>
      </c>
      <c r="AE39" s="46" t="b">
        <f t="shared" si="10"/>
        <v>0</v>
      </c>
    </row>
    <row r="40" spans="1:31" x14ac:dyDescent="0.25">
      <c r="A40" s="45" t="s">
        <v>106</v>
      </c>
      <c r="B40" s="2" t="str">
        <f>IFERROR(VLOOKUP(A40,'Protein names'!$A:$I,8,FALSE),"Contaminant")</f>
        <v>Pipecolic acid oxidase (Protein Pipox)</v>
      </c>
      <c r="C40" t="str">
        <f>IFERROR(VLOOKUP(A40,'Protein names'!$A:$I,9,FALSE), "Contaminant")</f>
        <v>Pipox</v>
      </c>
      <c r="D40" s="42">
        <f>VLOOKUP($A40,'Raw data'!$A:$M,10,FALSE)</f>
        <v>91307.387777832584</v>
      </c>
      <c r="E40" s="42">
        <f>VLOOKUP($A40,'Raw data'!$A:$M,11,FALSE)</f>
        <v>50959.721358766306</v>
      </c>
      <c r="F40" s="42">
        <f>VLOOKUP($A40,'Raw data'!$A:$M,7,FALSE)</f>
        <v>16624.382550518872</v>
      </c>
      <c r="G40" s="42">
        <f>VLOOKUP($A40,'Raw data'!$A:$M,2,FALSE)</f>
        <v>163211.71486083837</v>
      </c>
      <c r="H40" s="42">
        <f>VLOOKUP($A40,'Raw data'!$A:$M,3,FALSE)</f>
        <v>26099.082203489939</v>
      </c>
      <c r="I40" s="42">
        <f>VLOOKUP($A40,'Raw data'!$A:$M,4,FALSE)</f>
        <v>75550.522774690224</v>
      </c>
      <c r="J40" s="42">
        <f>VLOOKUP($A40,'Raw data'!$A:$M,8,FALSE)</f>
        <v>100595.36787287162</v>
      </c>
      <c r="K40" s="42">
        <f>VLOOKUP($A40,'Raw data'!$A:$M,5,FALSE)</f>
        <v>232422.54878249468</v>
      </c>
      <c r="L40" s="42">
        <f>VLOOKUP($A40,'Raw data'!$A:$M,12,FALSE)</f>
        <v>114340.98226801799</v>
      </c>
      <c r="M40" s="42">
        <f>VLOOKUP($A40,'Raw data'!$A:$M,13,FALSE)</f>
        <v>94728.064716961191</v>
      </c>
      <c r="N40" s="42">
        <f>VLOOKUP($A40,'Raw data'!$A:$M,6,FALSE)</f>
        <v>131930.69172232074</v>
      </c>
      <c r="O40" s="42">
        <f>VLOOKUP($A40,'Raw data'!$A:$M,9,FALSE)</f>
        <v>98147.417839360729</v>
      </c>
      <c r="P40" s="42">
        <f t="shared" si="0"/>
        <v>70625.468587689378</v>
      </c>
      <c r="Q40" s="42">
        <f t="shared" si="1"/>
        <v>128694.17886700451</v>
      </c>
      <c r="R40" s="42">
        <f t="shared" si="2"/>
        <v>48835.896856693282</v>
      </c>
      <c r="S40" s="42">
        <f t="shared" si="3"/>
        <v>48049.295333740825</v>
      </c>
      <c r="T40" s="43">
        <f t="shared" si="4"/>
        <v>0.69147713754363382</v>
      </c>
      <c r="U40" s="43">
        <f t="shared" si="5"/>
        <v>0.37336028526508613</v>
      </c>
      <c r="V40" s="42">
        <f t="shared" si="6"/>
        <v>0.86568635903746705</v>
      </c>
      <c r="W40" s="42">
        <f t="shared" si="7"/>
        <v>8.7300991134995426E-2</v>
      </c>
      <c r="X40" s="42">
        <f>VLOOKUP($A40,'Raw data'!$A:$AN,39, FALSE)</f>
        <v>2.2428790693742333</v>
      </c>
      <c r="Y40" s="42">
        <f>VLOOKUP($A40,'Raw data'!$A:$AN,40, FALSE)</f>
        <v>2.8912388369832325</v>
      </c>
      <c r="Z40" s="42">
        <f t="shared" si="8"/>
        <v>2.5670589531787327</v>
      </c>
      <c r="AA40" s="44">
        <f>IFERROR(VLOOKUP($A40,'Raw data'!$AP:$AU,4,FALSE),0)</f>
        <v>0.801686037550986</v>
      </c>
      <c r="AB40" s="44">
        <f>IFERROR(VLOOKUP($A40,'Raw data'!$AP:$AU,5,FALSE),0)</f>
        <v>0.238360361752123</v>
      </c>
      <c r="AC40" s="44">
        <f>IFERROR(VLOOKUP($A40,'Raw data'!$AP:$AU,6,FALSE),"NA")</f>
        <v>5.3601952073162101E-3</v>
      </c>
      <c r="AD40" s="46" t="b">
        <f t="shared" si="9"/>
        <v>1</v>
      </c>
      <c r="AE40" s="46" t="b">
        <f t="shared" si="10"/>
        <v>0</v>
      </c>
    </row>
    <row r="41" spans="1:31" x14ac:dyDescent="0.25">
      <c r="A41" s="45" t="s">
        <v>107</v>
      </c>
      <c r="B41" s="2" t="str">
        <f>IFERROR(VLOOKUP(A41,'Protein names'!$A:$I,8,FALSE),"Contaminant")</f>
        <v>3-oxo-5-beta-steroid 4-dehydrogenase</v>
      </c>
      <c r="C41" t="str">
        <f>IFERROR(VLOOKUP(A41,'Protein names'!$A:$I,9,FALSE), "Contaminant")</f>
        <v>Akr1d1</v>
      </c>
      <c r="D41" s="42">
        <f>VLOOKUP($A41,'Raw data'!$A:$M,10,FALSE)</f>
        <v>763751.80971393618</v>
      </c>
      <c r="E41" s="42">
        <f>VLOOKUP($A41,'Raw data'!$A:$M,11,FALSE)</f>
        <v>588917.24262963678</v>
      </c>
      <c r="F41" s="42">
        <f>VLOOKUP($A41,'Raw data'!$A:$M,7,FALSE)</f>
        <v>292396.3866598233</v>
      </c>
      <c r="G41" s="42">
        <f>VLOOKUP($A41,'Raw data'!$A:$M,2,FALSE)</f>
        <v>402960.99241920817</v>
      </c>
      <c r="H41" s="42">
        <f>VLOOKUP($A41,'Raw data'!$A:$M,3,FALSE)</f>
        <v>305820.39397688006</v>
      </c>
      <c r="I41" s="42">
        <f>VLOOKUP($A41,'Raw data'!$A:$M,4,FALSE)</f>
        <v>372803.33577832754</v>
      </c>
      <c r="J41" s="42">
        <f>VLOOKUP($A41,'Raw data'!$A:$M,8,FALSE)</f>
        <v>464339.99131959549</v>
      </c>
      <c r="K41" s="42">
        <f>VLOOKUP($A41,'Raw data'!$A:$M,5,FALSE)</f>
        <v>794129.77702971187</v>
      </c>
      <c r="L41" s="42">
        <f>VLOOKUP($A41,'Raw data'!$A:$M,12,FALSE)</f>
        <v>932899.23669394536</v>
      </c>
      <c r="M41" s="42">
        <f>VLOOKUP($A41,'Raw data'!$A:$M,13,FALSE)</f>
        <v>889284.79395418358</v>
      </c>
      <c r="N41" s="42">
        <f>VLOOKUP($A41,'Raw data'!$A:$M,6,FALSE)</f>
        <v>488237.75661855697</v>
      </c>
      <c r="O41" s="42">
        <f>VLOOKUP($A41,'Raw data'!$A:$M,9,FALSE)</f>
        <v>410559.10524767527</v>
      </c>
      <c r="P41" s="42">
        <f t="shared" si="0"/>
        <v>454441.69352963538</v>
      </c>
      <c r="Q41" s="42">
        <f t="shared" si="1"/>
        <v>663241.77681061148</v>
      </c>
      <c r="R41" s="42">
        <f t="shared" si="2"/>
        <v>169025.87448973875</v>
      </c>
      <c r="S41" s="42">
        <f t="shared" si="3"/>
        <v>214079.08185782391</v>
      </c>
      <c r="T41" s="43">
        <f t="shared" si="4"/>
        <v>0.37194182861374298</v>
      </c>
      <c r="U41" s="43">
        <f t="shared" si="5"/>
        <v>0.32277683545099445</v>
      </c>
      <c r="V41" s="42">
        <f t="shared" si="6"/>
        <v>0.54543967990396491</v>
      </c>
      <c r="W41" s="42">
        <f t="shared" si="7"/>
        <v>0.11773266207885724</v>
      </c>
      <c r="X41" s="42">
        <f>VLOOKUP($A41,'Raw data'!$A:$AN,39, FALSE)</f>
        <v>3.842797650352503</v>
      </c>
      <c r="Y41" s="42">
        <f>VLOOKUP($A41,'Raw data'!$A:$AN,40, FALSE)</f>
        <v>3.8657100762821828</v>
      </c>
      <c r="Z41" s="42">
        <f t="shared" si="8"/>
        <v>3.8542538633173429</v>
      </c>
      <c r="AA41" s="44">
        <f>IFERROR(VLOOKUP($A41,'Raw data'!$AP:$AU,4,FALSE),0)</f>
        <v>0.66546224082452499</v>
      </c>
      <c r="AB41" s="44">
        <f>IFERROR(VLOOKUP($A41,'Raw data'!$AP:$AU,5,FALSE),0)</f>
        <v>0.39254354388328</v>
      </c>
      <c r="AC41" s="44">
        <f>IFERROR(VLOOKUP($A41,'Raw data'!$AP:$AU,6,FALSE),"NA")</f>
        <v>7.5813253082389004E-3</v>
      </c>
      <c r="AD41" s="46" t="b">
        <f t="shared" si="9"/>
        <v>1</v>
      </c>
      <c r="AE41" s="46" t="b">
        <f t="shared" si="10"/>
        <v>0</v>
      </c>
    </row>
    <row r="42" spans="1:31" x14ac:dyDescent="0.25">
      <c r="A42" s="45" t="s">
        <v>108</v>
      </c>
      <c r="B42" s="2" t="str">
        <f>IFERROR(VLOOKUP(A42,'Protein names'!$A:$I,8,FALSE),"Contaminant")</f>
        <v>Proliferation-associated protein 2G4</v>
      </c>
      <c r="C42" t="str">
        <f>IFERROR(VLOOKUP(A42,'Protein names'!$A:$I,9,FALSE), "Contaminant")</f>
        <v>Pa2g4</v>
      </c>
      <c r="D42" s="42">
        <f>VLOOKUP($A42,'Raw data'!$A:$M,10,FALSE)</f>
        <v>205.36</v>
      </c>
      <c r="E42" s="42">
        <f>VLOOKUP($A42,'Raw data'!$A:$M,11,FALSE)</f>
        <v>45216.452989063087</v>
      </c>
      <c r="F42" s="42">
        <f>VLOOKUP($A42,'Raw data'!$A:$M,7,FALSE)</f>
        <v>205.36</v>
      </c>
      <c r="G42" s="42">
        <f>VLOOKUP($A42,'Raw data'!$A:$M,2,FALSE)</f>
        <v>205.36</v>
      </c>
      <c r="H42" s="42">
        <f>VLOOKUP($A42,'Raw data'!$A:$M,3,FALSE)</f>
        <v>29559.036367942554</v>
      </c>
      <c r="I42" s="42">
        <f>VLOOKUP($A42,'Raw data'!$A:$M,4,FALSE)</f>
        <v>205.36</v>
      </c>
      <c r="J42" s="42">
        <f>VLOOKUP($A42,'Raw data'!$A:$M,8,FALSE)</f>
        <v>205.36</v>
      </c>
      <c r="K42" s="42">
        <f>VLOOKUP($A42,'Raw data'!$A:$M,5,FALSE)</f>
        <v>205.36</v>
      </c>
      <c r="L42" s="42">
        <f>VLOOKUP($A42,'Raw data'!$A:$M,12,FALSE)</f>
        <v>205.36</v>
      </c>
      <c r="M42" s="42">
        <f>VLOOKUP($A42,'Raw data'!$A:$M,13,FALSE)</f>
        <v>205.36</v>
      </c>
      <c r="N42" s="42">
        <f>VLOOKUP($A42,'Raw data'!$A:$M,6,FALSE)</f>
        <v>205.36</v>
      </c>
      <c r="O42" s="42">
        <f>VLOOKUP($A42,'Raw data'!$A:$M,9,FALSE)</f>
        <v>205.36</v>
      </c>
      <c r="P42" s="42">
        <f t="shared" si="0"/>
        <v>12599.488226167608</v>
      </c>
      <c r="Q42" s="42">
        <f t="shared" si="1"/>
        <v>205.36000000000004</v>
      </c>
      <c r="R42" s="42">
        <f t="shared" si="2"/>
        <v>18101.336605639033</v>
      </c>
      <c r="S42" s="42">
        <f t="shared" si="3"/>
        <v>2.8421709430404007E-14</v>
      </c>
      <c r="T42" s="43">
        <f t="shared" si="4"/>
        <v>1.436672369600279</v>
      </c>
      <c r="U42" s="43">
        <f t="shared" si="5"/>
        <v>1.383994421036424E-16</v>
      </c>
      <c r="V42" s="42">
        <f t="shared" si="6"/>
        <v>-5.9390661233814956</v>
      </c>
      <c r="W42" s="42">
        <f t="shared" si="7"/>
        <v>0.15675608028515362</v>
      </c>
      <c r="X42" s="42">
        <f>VLOOKUP($A42,'Raw data'!$A:$AN,39, FALSE)</f>
        <v>0.51395973663165673</v>
      </c>
      <c r="Y42" s="42">
        <f>VLOOKUP($A42,'Raw data'!$A:$AN,40, FALSE)</f>
        <v>0</v>
      </c>
      <c r="Z42" s="42">
        <f t="shared" si="8"/>
        <v>0.25697986831582836</v>
      </c>
      <c r="AA42" s="44">
        <f>IFERROR(VLOOKUP($A42,'Raw data'!$AP:$AU,4,FALSE),0)</f>
        <v>1.14327218463365</v>
      </c>
      <c r="AB42" s="44">
        <f>IFERROR(VLOOKUP($A42,'Raw data'!$AP:$AU,5,FALSE),0)</f>
        <v>6.9935078486997093E-2</v>
      </c>
      <c r="AC42" s="44">
        <f>IFERROR(VLOOKUP($A42,'Raw data'!$AP:$AU,6,FALSE),"NA")</f>
        <v>1.1645992802857601E-2</v>
      </c>
      <c r="AD42" s="46" t="b">
        <f t="shared" si="9"/>
        <v>1</v>
      </c>
      <c r="AE42" s="46" t="b">
        <f t="shared" si="10"/>
        <v>0</v>
      </c>
    </row>
    <row r="43" spans="1:31" x14ac:dyDescent="0.25">
      <c r="A43" s="45" t="s">
        <v>109</v>
      </c>
      <c r="B43" s="2" t="str">
        <f>IFERROR(VLOOKUP(A43,'Protein names'!$A:$I,8,FALSE),"Contaminant")</f>
        <v>Quinone oxidoreductase (EC 1.6.5.5) (NADPH:quinone reductase) (Zeta-crystallin)</v>
      </c>
      <c r="C43" t="str">
        <f>IFERROR(VLOOKUP(A43,'Protein names'!$A:$I,9,FALSE), "Contaminant")</f>
        <v>Cryz</v>
      </c>
      <c r="D43" s="42">
        <f>VLOOKUP($A43,'Raw data'!$A:$M,10,FALSE)</f>
        <v>69829.645650624894</v>
      </c>
      <c r="E43" s="42">
        <f>VLOOKUP($A43,'Raw data'!$A:$M,11,FALSE)</f>
        <v>133360.00104963189</v>
      </c>
      <c r="F43" s="42">
        <f>VLOOKUP($A43,'Raw data'!$A:$M,7,FALSE)</f>
        <v>205.36</v>
      </c>
      <c r="G43" s="42">
        <f>VLOOKUP($A43,'Raw data'!$A:$M,2,FALSE)</f>
        <v>153035.09993536829</v>
      </c>
      <c r="H43" s="42">
        <f>VLOOKUP($A43,'Raw data'!$A:$M,3,FALSE)</f>
        <v>205.36</v>
      </c>
      <c r="I43" s="42">
        <f>VLOOKUP($A43,'Raw data'!$A:$M,4,FALSE)</f>
        <v>159614.04298087588</v>
      </c>
      <c r="J43" s="42">
        <f>VLOOKUP($A43,'Raw data'!$A:$M,8,FALSE)</f>
        <v>205.36</v>
      </c>
      <c r="K43" s="42">
        <f>VLOOKUP($A43,'Raw data'!$A:$M,5,FALSE)</f>
        <v>153804.9330488799</v>
      </c>
      <c r="L43" s="42">
        <f>VLOOKUP($A43,'Raw data'!$A:$M,12,FALSE)</f>
        <v>154468.61340665523</v>
      </c>
      <c r="M43" s="42">
        <f>VLOOKUP($A43,'Raw data'!$A:$M,13,FALSE)</f>
        <v>105203.31270862828</v>
      </c>
      <c r="N43" s="42">
        <f>VLOOKUP($A43,'Raw data'!$A:$M,6,FALSE)</f>
        <v>212767.55852791382</v>
      </c>
      <c r="O43" s="42">
        <f>VLOOKUP($A43,'Raw data'!$A:$M,9,FALSE)</f>
        <v>117352.3706130464</v>
      </c>
      <c r="P43" s="42">
        <f t="shared" si="0"/>
        <v>86041.584936083484</v>
      </c>
      <c r="Q43" s="42">
        <f t="shared" si="1"/>
        <v>123967.02471752062</v>
      </c>
      <c r="R43" s="42">
        <f t="shared" si="2"/>
        <v>67254.011201511603</v>
      </c>
      <c r="S43" s="42">
        <f t="shared" si="3"/>
        <v>65088.353646010779</v>
      </c>
      <c r="T43" s="43">
        <f t="shared" si="4"/>
        <v>0.78164542472656284</v>
      </c>
      <c r="U43" s="43">
        <f t="shared" si="5"/>
        <v>0.52504570303534637</v>
      </c>
      <c r="V43" s="42">
        <f t="shared" si="6"/>
        <v>0.52685040873383426</v>
      </c>
      <c r="W43" s="42">
        <f t="shared" si="7"/>
        <v>0.38619750474992431</v>
      </c>
      <c r="X43" s="42">
        <f>VLOOKUP($A43,'Raw data'!$A:$AN,39, FALSE)</f>
        <v>1.5323437719969515</v>
      </c>
      <c r="Y43" s="42">
        <f>VLOOKUP($A43,'Raw data'!$A:$AN,40, FALSE)</f>
        <v>1.3258752111766752</v>
      </c>
      <c r="Z43" s="42">
        <f t="shared" si="8"/>
        <v>1.4291094915868134</v>
      </c>
      <c r="AA43" s="44">
        <f>IFERROR(VLOOKUP($A43,'Raw data'!$AP:$AU,4,FALSE),0)</f>
        <v>0.69929675141102299</v>
      </c>
      <c r="AB43" s="44">
        <f>IFERROR(VLOOKUP($A43,'Raw data'!$AP:$AU,5,FALSE),0)</f>
        <v>0.196905426748998</v>
      </c>
      <c r="AC43" s="44">
        <f>IFERROR(VLOOKUP($A43,'Raw data'!$AP:$AU,6,FALSE),"NA")</f>
        <v>1.21825989577096E-2</v>
      </c>
      <c r="AD43" s="46" t="b">
        <f t="shared" si="9"/>
        <v>1</v>
      </c>
      <c r="AE43" s="46" t="b">
        <f t="shared" si="10"/>
        <v>0</v>
      </c>
    </row>
    <row r="44" spans="1:31" x14ac:dyDescent="0.25">
      <c r="A44" s="45" t="s">
        <v>110</v>
      </c>
      <c r="B44" s="2" t="str">
        <f>IFERROR(VLOOKUP(A44,'Protein names'!$A:$I,8,FALSE),"Contaminant")</f>
        <v>Ubiquinone biosynthesis protein COQ9, mitochondrial</v>
      </c>
      <c r="C44" t="str">
        <f>IFERROR(VLOOKUP(A44,'Protein names'!$A:$I,9,FALSE), "Contaminant")</f>
        <v>Coq9</v>
      </c>
      <c r="D44" s="42">
        <f>VLOOKUP($A44,'Raw data'!$A:$M,10,FALSE)</f>
        <v>344198.96277025144</v>
      </c>
      <c r="E44" s="42">
        <f>VLOOKUP($A44,'Raw data'!$A:$M,11,FALSE)</f>
        <v>63511.391859957963</v>
      </c>
      <c r="F44" s="42">
        <f>VLOOKUP($A44,'Raw data'!$A:$M,7,FALSE)</f>
        <v>164424.60578123695</v>
      </c>
      <c r="G44" s="42">
        <f>VLOOKUP($A44,'Raw data'!$A:$M,2,FALSE)</f>
        <v>237832.10458360246</v>
      </c>
      <c r="H44" s="42">
        <f>VLOOKUP($A44,'Raw data'!$A:$M,3,FALSE)</f>
        <v>241450.50841433584</v>
      </c>
      <c r="I44" s="42">
        <f>VLOOKUP($A44,'Raw data'!$A:$M,4,FALSE)</f>
        <v>252306.11813798713</v>
      </c>
      <c r="J44" s="42">
        <f>VLOOKUP($A44,'Raw data'!$A:$M,8,FALSE)</f>
        <v>37261.529740864906</v>
      </c>
      <c r="K44" s="42">
        <f>VLOOKUP($A44,'Raw data'!$A:$M,5,FALSE)</f>
        <v>218008.16764583785</v>
      </c>
      <c r="L44" s="42">
        <f>VLOOKUP($A44,'Raw data'!$A:$M,12,FALSE)</f>
        <v>278529.89183953911</v>
      </c>
      <c r="M44" s="42">
        <f>VLOOKUP($A44,'Raw data'!$A:$M,13,FALSE)</f>
        <v>191181.27285242037</v>
      </c>
      <c r="N44" s="42">
        <f>VLOOKUP($A44,'Raw data'!$A:$M,6,FALSE)</f>
        <v>161341.23346795104</v>
      </c>
      <c r="O44" s="42">
        <f>VLOOKUP($A44,'Raw data'!$A:$M,9,FALSE)</f>
        <v>139201.5778260908</v>
      </c>
      <c r="P44" s="42">
        <f t="shared" si="0"/>
        <v>217287.28192456195</v>
      </c>
      <c r="Q44" s="42">
        <f t="shared" si="1"/>
        <v>170920.61222878401</v>
      </c>
      <c r="R44" s="42">
        <f t="shared" si="2"/>
        <v>86390.905936816882</v>
      </c>
      <c r="S44" s="42">
        <f t="shared" si="3"/>
        <v>74352.876289131193</v>
      </c>
      <c r="T44" s="43">
        <f t="shared" si="4"/>
        <v>0.39758841461696859</v>
      </c>
      <c r="U44" s="43">
        <f t="shared" si="5"/>
        <v>0.43501409993551227</v>
      </c>
      <c r="V44" s="42">
        <f t="shared" si="6"/>
        <v>-0.34627734458437137</v>
      </c>
      <c r="W44" s="42">
        <f t="shared" si="7"/>
        <v>0.38442571491333377</v>
      </c>
      <c r="X44" s="42">
        <f>VLOOKUP($A44,'Raw data'!$A:$AN,39, FALSE)</f>
        <v>2.508524996673752</v>
      </c>
      <c r="Y44" s="42">
        <f>VLOOKUP($A44,'Raw data'!$A:$AN,40, FALSE)</f>
        <v>2.4308345022113667</v>
      </c>
      <c r="Z44" s="42">
        <f t="shared" si="8"/>
        <v>2.4696797494425593</v>
      </c>
      <c r="AA44" s="44">
        <f>IFERROR(VLOOKUP($A44,'Raw data'!$AP:$AU,4,FALSE),0)</f>
        <v>-0.28784196964918601</v>
      </c>
      <c r="AB44" s="44">
        <f>IFERROR(VLOOKUP($A44,'Raw data'!$AP:$AU,5,FALSE),0)</f>
        <v>0.235194677518379</v>
      </c>
      <c r="AC44" s="44">
        <f>IFERROR(VLOOKUP($A44,'Raw data'!$AP:$AU,6,FALSE),"NA")</f>
        <v>1.29724490977766E-2</v>
      </c>
      <c r="AD44" s="46" t="b">
        <f t="shared" si="9"/>
        <v>1</v>
      </c>
      <c r="AE44" s="46" t="b">
        <f t="shared" si="10"/>
        <v>0</v>
      </c>
    </row>
    <row r="45" spans="1:31" x14ac:dyDescent="0.25">
      <c r="A45" s="45" t="s">
        <v>111</v>
      </c>
      <c r="B45" s="2" t="str">
        <f>IFERROR(VLOOKUP(A45,'Protein names'!$A:$I,8,FALSE),"Contaminant")</f>
        <v>Cytochrome c oxidase subunit 1 (EC 1.9.3.1)</v>
      </c>
      <c r="C45" t="str">
        <f>IFERROR(VLOOKUP(A45,'Protein names'!$A:$I,9,FALSE), "Contaminant")</f>
        <v>Mt-co1</v>
      </c>
      <c r="D45" s="42">
        <f>VLOOKUP($A45,'Raw data'!$A:$M,10,FALSE)</f>
        <v>205.36</v>
      </c>
      <c r="E45" s="42">
        <f>VLOOKUP($A45,'Raw data'!$A:$M,11,FALSE)</f>
        <v>14281.979070696574</v>
      </c>
      <c r="F45" s="42">
        <f>VLOOKUP($A45,'Raw data'!$A:$M,7,FALSE)</f>
        <v>24437.282509931454</v>
      </c>
      <c r="G45" s="42">
        <f>VLOOKUP($A45,'Raw data'!$A:$M,2,FALSE)</f>
        <v>31387.187034642615</v>
      </c>
      <c r="H45" s="42">
        <f>VLOOKUP($A45,'Raw data'!$A:$M,3,FALSE)</f>
        <v>205.36</v>
      </c>
      <c r="I45" s="42">
        <f>VLOOKUP($A45,'Raw data'!$A:$M,4,FALSE)</f>
        <v>39686.320758555819</v>
      </c>
      <c r="J45" s="42">
        <f>VLOOKUP($A45,'Raw data'!$A:$M,8,FALSE)</f>
        <v>21294.434640535426</v>
      </c>
      <c r="K45" s="42">
        <f>VLOOKUP($A45,'Raw data'!$A:$M,5,FALSE)</f>
        <v>18144.482881680564</v>
      </c>
      <c r="L45" s="42">
        <f>VLOOKUP($A45,'Raw data'!$A:$M,12,FALSE)</f>
        <v>205.36</v>
      </c>
      <c r="M45" s="42">
        <f>VLOOKUP($A45,'Raw data'!$A:$M,13,FALSE)</f>
        <v>205.36</v>
      </c>
      <c r="N45" s="42">
        <f>VLOOKUP($A45,'Raw data'!$A:$M,6,FALSE)</f>
        <v>205.36</v>
      </c>
      <c r="O45" s="42">
        <f>VLOOKUP($A45,'Raw data'!$A:$M,9,FALSE)</f>
        <v>28437.386483034556</v>
      </c>
      <c r="P45" s="42">
        <f t="shared" si="0"/>
        <v>18367.248228971079</v>
      </c>
      <c r="Q45" s="42">
        <f t="shared" si="1"/>
        <v>11415.397334208426</v>
      </c>
      <c r="R45" s="42">
        <f t="shared" si="2"/>
        <v>14929.081063347387</v>
      </c>
      <c r="S45" s="42">
        <f t="shared" si="3"/>
        <v>11616.216366863995</v>
      </c>
      <c r="T45" s="43">
        <f t="shared" si="4"/>
        <v>0.81280989276332682</v>
      </c>
      <c r="U45" s="43">
        <f t="shared" si="5"/>
        <v>1.0175919441764656</v>
      </c>
      <c r="V45" s="42">
        <f t="shared" si="6"/>
        <v>-0.68615442273135874</v>
      </c>
      <c r="W45" s="42">
        <f t="shared" si="7"/>
        <v>0.43035807396526971</v>
      </c>
      <c r="X45" s="42">
        <f>VLOOKUP($A45,'Raw data'!$A:$AN,39, FALSE)</f>
        <v>1.5420895302774265</v>
      </c>
      <c r="Y45" s="42">
        <f>VLOOKUP($A45,'Raw data'!$A:$AN,40, FALSE)</f>
        <v>0.45519093745491701</v>
      </c>
      <c r="Z45" s="42">
        <f t="shared" si="8"/>
        <v>0.99864023386617173</v>
      </c>
      <c r="AA45" s="44">
        <f>IFERROR(VLOOKUP($A45,'Raw data'!$AP:$AU,4,FALSE),0)</f>
        <v>-2.3986153016090701</v>
      </c>
      <c r="AB45" s="44">
        <f>IFERROR(VLOOKUP($A45,'Raw data'!$AP:$AU,5,FALSE),0)</f>
        <v>0.44721359549995798</v>
      </c>
      <c r="AC45" s="44">
        <f>IFERROR(VLOOKUP($A45,'Raw data'!$AP:$AU,6,FALSE),"NA")</f>
        <v>1.33374282509144E-2</v>
      </c>
      <c r="AD45" s="46" t="b">
        <f t="shared" si="9"/>
        <v>1</v>
      </c>
      <c r="AE45" s="46" t="b">
        <f t="shared" si="10"/>
        <v>0</v>
      </c>
    </row>
    <row r="46" spans="1:31" x14ac:dyDescent="0.25">
      <c r="A46" s="45" t="s">
        <v>112</v>
      </c>
      <c r="B46" s="2" t="str">
        <f>IFERROR(VLOOKUP(A46,'Protein names'!$A:$I,8,FALSE),"Contaminant")</f>
        <v>Protein S100-A9</v>
      </c>
      <c r="C46" t="str">
        <f>IFERROR(VLOOKUP(A46,'Protein names'!$A:$I,9,FALSE), "Contaminant")</f>
        <v>S100a9</v>
      </c>
      <c r="D46" s="42">
        <f>VLOOKUP($A46,'Raw data'!$A:$M,10,FALSE)</f>
        <v>13666.199665982444</v>
      </c>
      <c r="E46" s="42">
        <f>VLOOKUP($A46,'Raw data'!$A:$M,11,FALSE)</f>
        <v>16842.345739581837</v>
      </c>
      <c r="F46" s="42">
        <f>VLOOKUP($A46,'Raw data'!$A:$M,7,FALSE)</f>
        <v>205.36</v>
      </c>
      <c r="G46" s="42">
        <f>VLOOKUP($A46,'Raw data'!$A:$M,2,FALSE)</f>
        <v>205.36</v>
      </c>
      <c r="H46" s="42">
        <f>VLOOKUP($A46,'Raw data'!$A:$M,3,FALSE)</f>
        <v>205.36</v>
      </c>
      <c r="I46" s="42">
        <f>VLOOKUP($A46,'Raw data'!$A:$M,4,FALSE)</f>
        <v>24666.629964971336</v>
      </c>
      <c r="J46" s="42">
        <f>VLOOKUP($A46,'Raw data'!$A:$M,8,FALSE)</f>
        <v>205.36</v>
      </c>
      <c r="K46" s="42">
        <f>VLOOKUP($A46,'Raw data'!$A:$M,5,FALSE)</f>
        <v>205.36</v>
      </c>
      <c r="L46" s="42">
        <f>VLOOKUP($A46,'Raw data'!$A:$M,12,FALSE)</f>
        <v>6092.181130410655</v>
      </c>
      <c r="M46" s="42">
        <f>VLOOKUP($A46,'Raw data'!$A:$M,13,FALSE)</f>
        <v>205.36</v>
      </c>
      <c r="N46" s="42">
        <f>VLOOKUP($A46,'Raw data'!$A:$M,6,FALSE)</f>
        <v>205.36</v>
      </c>
      <c r="O46" s="42">
        <f>VLOOKUP($A46,'Raw data'!$A:$M,9,FALSE)</f>
        <v>1647.6726702360677</v>
      </c>
      <c r="P46" s="42">
        <f t="shared" si="0"/>
        <v>9298.5425617559358</v>
      </c>
      <c r="Q46" s="42">
        <f t="shared" si="1"/>
        <v>1426.8823001077872</v>
      </c>
      <c r="R46" s="42">
        <f t="shared" si="2"/>
        <v>9662.8275080590065</v>
      </c>
      <c r="S46" s="42">
        <f t="shared" si="3"/>
        <v>2151.8297826969319</v>
      </c>
      <c r="T46" s="43">
        <f t="shared" si="4"/>
        <v>1.0391765638414499</v>
      </c>
      <c r="U46" s="43">
        <f t="shared" si="5"/>
        <v>1.5080639675286336</v>
      </c>
      <c r="V46" s="42">
        <f t="shared" si="6"/>
        <v>-2.704138272819276</v>
      </c>
      <c r="W46" s="42">
        <f t="shared" si="7"/>
        <v>0.10576640043378631</v>
      </c>
      <c r="X46" s="42">
        <f>VLOOKUP($A46,'Raw data'!$A:$AN,39, FALSE)</f>
        <v>1.1772198873972493</v>
      </c>
      <c r="Y46" s="42">
        <f>VLOOKUP($A46,'Raw data'!$A:$AN,40, FALSE)</f>
        <v>0.51990770580974832</v>
      </c>
      <c r="Z46" s="42">
        <f t="shared" si="8"/>
        <v>0.84856379660349879</v>
      </c>
      <c r="AA46" s="44">
        <f>IFERROR(VLOOKUP($A46,'Raw data'!$AP:$AU,4,FALSE),0)</f>
        <v>-1.6412359807229699</v>
      </c>
      <c r="AB46" s="44">
        <f>IFERROR(VLOOKUP($A46,'Raw data'!$AP:$AU,5,FALSE),0)</f>
        <v>0.17676597050311901</v>
      </c>
      <c r="AC46" s="44">
        <f>IFERROR(VLOOKUP($A46,'Raw data'!$AP:$AU,6,FALSE),"NA")</f>
        <v>1.7457345221022099E-2</v>
      </c>
      <c r="AD46" s="46" t="b">
        <f t="shared" si="9"/>
        <v>1</v>
      </c>
      <c r="AE46" s="46" t="b">
        <f t="shared" si="10"/>
        <v>0</v>
      </c>
    </row>
    <row r="47" spans="1:31" x14ac:dyDescent="0.25">
      <c r="A47" s="45" t="s">
        <v>113</v>
      </c>
      <c r="B47" s="2" t="str">
        <f>IFERROR(VLOOKUP(A47,'Protein names'!$A:$I,8,FALSE),"Contaminant")</f>
        <v>Protein Aldh8a1</v>
      </c>
      <c r="C47" t="str">
        <f>IFERROR(VLOOKUP(A47,'Protein names'!$A:$I,9,FALSE), "Contaminant")</f>
        <v>Aldh8a1</v>
      </c>
      <c r="D47" s="42">
        <f>VLOOKUP($A47,'Raw data'!$A:$M,10,FALSE)</f>
        <v>10937535.853456002</v>
      </c>
      <c r="E47" s="42">
        <f>VLOOKUP($A47,'Raw data'!$A:$M,11,FALSE)</f>
        <v>8854818.0688397475</v>
      </c>
      <c r="F47" s="42">
        <f>VLOOKUP($A47,'Raw data'!$A:$M,7,FALSE)</f>
        <v>7642797.7414327366</v>
      </c>
      <c r="G47" s="42">
        <f>VLOOKUP($A47,'Raw data'!$A:$M,2,FALSE)</f>
        <v>6970235.7368240338</v>
      </c>
      <c r="H47" s="42">
        <f>VLOOKUP($A47,'Raw data'!$A:$M,3,FALSE)</f>
        <v>7410558.7062226124</v>
      </c>
      <c r="I47" s="42">
        <f>VLOOKUP($A47,'Raw data'!$A:$M,4,FALSE)</f>
        <v>7284767.1027027667</v>
      </c>
      <c r="J47" s="42">
        <f>VLOOKUP($A47,'Raw data'!$A:$M,8,FALSE)</f>
        <v>9245429.4455472827</v>
      </c>
      <c r="K47" s="42">
        <f>VLOOKUP($A47,'Raw data'!$A:$M,5,FALSE)</f>
        <v>8889455.433134716</v>
      </c>
      <c r="L47" s="42">
        <f>VLOOKUP($A47,'Raw data'!$A:$M,12,FALSE)</f>
        <v>12005276.034186181</v>
      </c>
      <c r="M47" s="42">
        <f>VLOOKUP($A47,'Raw data'!$A:$M,13,FALSE)</f>
        <v>11109395.351659684</v>
      </c>
      <c r="N47" s="42">
        <f>VLOOKUP($A47,'Raw data'!$A:$M,6,FALSE)</f>
        <v>8620469.7698231079</v>
      </c>
      <c r="O47" s="42">
        <f>VLOOKUP($A47,'Raw data'!$A:$M,9,FALSE)</f>
        <v>8914911.2760822941</v>
      </c>
      <c r="P47" s="42">
        <f t="shared" si="0"/>
        <v>8183452.2015796499</v>
      </c>
      <c r="Q47" s="42">
        <f t="shared" si="1"/>
        <v>9797489.5517388787</v>
      </c>
      <c r="R47" s="42">
        <f t="shared" si="2"/>
        <v>1366559.5234623528</v>
      </c>
      <c r="S47" s="42">
        <f t="shared" si="3"/>
        <v>1283811.6607082111</v>
      </c>
      <c r="T47" s="43">
        <f t="shared" si="4"/>
        <v>0.16699059147661011</v>
      </c>
      <c r="U47" s="43">
        <f t="shared" si="5"/>
        <v>0.13103475680465079</v>
      </c>
      <c r="V47" s="42">
        <f t="shared" si="6"/>
        <v>0.25970255466712944</v>
      </c>
      <c r="W47" s="42">
        <f t="shared" si="7"/>
        <v>8.3140602452552753E-2</v>
      </c>
      <c r="X47" s="42">
        <f>VLOOKUP($A47,'Raw data'!$A:$AN,39, FALSE)</f>
        <v>3.2488112242063849</v>
      </c>
      <c r="Y47" s="42">
        <f>VLOOKUP($A47,'Raw data'!$A:$AN,40, FALSE)</f>
        <v>3.5624587620960022</v>
      </c>
      <c r="Z47" s="42">
        <f t="shared" si="8"/>
        <v>3.4056349931511933</v>
      </c>
      <c r="AA47" s="44">
        <f>IFERROR(VLOOKUP($A47,'Raw data'!$AP:$AU,4,FALSE),0)</f>
        <v>0.34429074573400398</v>
      </c>
      <c r="AB47" s="44">
        <f>IFERROR(VLOOKUP($A47,'Raw data'!$AP:$AU,5,FALSE),0)</f>
        <v>0.24476939127956099</v>
      </c>
      <c r="AC47" s="44">
        <f>IFERROR(VLOOKUP($A47,'Raw data'!$AP:$AU,6,FALSE),"NA")</f>
        <v>1.9259564622692699E-2</v>
      </c>
      <c r="AD47" s="46" t="b">
        <f t="shared" si="9"/>
        <v>1</v>
      </c>
      <c r="AE47" s="46" t="b">
        <f t="shared" si="10"/>
        <v>0</v>
      </c>
    </row>
    <row r="48" spans="1:31" x14ac:dyDescent="0.25">
      <c r="A48" s="45" t="s">
        <v>114</v>
      </c>
      <c r="B48" s="2" t="str">
        <f>IFERROR(VLOOKUP(A48,'Protein names'!$A:$I,8,FALSE),"Contaminant")</f>
        <v>60S ribosomal protein L26 (RCG33968, isoform CRA_a)</v>
      </c>
      <c r="C48" t="str">
        <f>IFERROR(VLOOKUP(A48,'Protein names'!$A:$I,9,FALSE), "Contaminant")</f>
        <v>Rpl26</v>
      </c>
      <c r="D48" s="42">
        <f>VLOOKUP($A48,'Raw data'!$A:$M,10,FALSE)</f>
        <v>13398.861505669536</v>
      </c>
      <c r="E48" s="42">
        <f>VLOOKUP($A48,'Raw data'!$A:$M,11,FALSE)</f>
        <v>48252.567670027507</v>
      </c>
      <c r="F48" s="42">
        <f>VLOOKUP($A48,'Raw data'!$A:$M,7,FALSE)</f>
        <v>69661.080362287757</v>
      </c>
      <c r="G48" s="42">
        <f>VLOOKUP($A48,'Raw data'!$A:$M,2,FALSE)</f>
        <v>100962.46874625608</v>
      </c>
      <c r="H48" s="42">
        <f>VLOOKUP($A48,'Raw data'!$A:$M,3,FALSE)</f>
        <v>2263.2448274448889</v>
      </c>
      <c r="I48" s="42">
        <f>VLOOKUP($A48,'Raw data'!$A:$M,4,FALSE)</f>
        <v>130101.39851597755</v>
      </c>
      <c r="J48" s="42">
        <f>VLOOKUP($A48,'Raw data'!$A:$M,8,FALSE)</f>
        <v>65671.153122639225</v>
      </c>
      <c r="K48" s="42">
        <f>VLOOKUP($A48,'Raw data'!$A:$M,5,FALSE)</f>
        <v>147377.51242770487</v>
      </c>
      <c r="L48" s="42">
        <f>VLOOKUP($A48,'Raw data'!$A:$M,12,FALSE)</f>
        <v>12709.716204561819</v>
      </c>
      <c r="M48" s="42">
        <f>VLOOKUP($A48,'Raw data'!$A:$M,13,FALSE)</f>
        <v>64715.525032277175</v>
      </c>
      <c r="N48" s="42">
        <f>VLOOKUP($A48,'Raw data'!$A:$M,6,FALSE)</f>
        <v>53003.699789483522</v>
      </c>
      <c r="O48" s="42">
        <f>VLOOKUP($A48,'Raw data'!$A:$M,9,FALSE)</f>
        <v>22544.118653816851</v>
      </c>
      <c r="P48" s="42">
        <f t="shared" si="0"/>
        <v>60773.270271277222</v>
      </c>
      <c r="Q48" s="42">
        <f t="shared" si="1"/>
        <v>61003.62087174724</v>
      </c>
      <c r="R48" s="42">
        <f t="shared" si="2"/>
        <v>45323.062350835731</v>
      </c>
      <c r="S48" s="42">
        <f t="shared" si="3"/>
        <v>43534.366708971123</v>
      </c>
      <c r="T48" s="43">
        <f t="shared" si="4"/>
        <v>0.74577297138239407</v>
      </c>
      <c r="U48" s="43">
        <f t="shared" si="5"/>
        <v>0.71363578238244063</v>
      </c>
      <c r="V48" s="42">
        <f t="shared" si="6"/>
        <v>5.4579495700218632E-3</v>
      </c>
      <c r="W48" s="42">
        <f t="shared" si="7"/>
        <v>0.99362173047342339</v>
      </c>
      <c r="X48" s="42">
        <f>VLOOKUP($A48,'Raw data'!$A:$AN,39, FALSE)</f>
        <v>2.3728515361709714</v>
      </c>
      <c r="Y48" s="42">
        <f>VLOOKUP($A48,'Raw data'!$A:$AN,40, FALSE)</f>
        <v>3.0382324954065978</v>
      </c>
      <c r="Z48" s="42">
        <f t="shared" si="8"/>
        <v>2.7055420157887848</v>
      </c>
      <c r="AA48" s="44">
        <f>IFERROR(VLOOKUP($A48,'Raw data'!$AP:$AU,4,FALSE),0)</f>
        <v>-0.783505319953815</v>
      </c>
      <c r="AB48" s="44">
        <f>IFERROR(VLOOKUP($A48,'Raw data'!$AP:$AU,5,FALSE),0)</f>
        <v>0.20618347976446899</v>
      </c>
      <c r="AC48" s="44">
        <f>IFERROR(VLOOKUP($A48,'Raw data'!$AP:$AU,6,FALSE),"NA")</f>
        <v>1.9554322372500099E-2</v>
      </c>
      <c r="AD48" s="46" t="b">
        <f t="shared" si="9"/>
        <v>1</v>
      </c>
      <c r="AE48" s="46" t="b">
        <f t="shared" si="10"/>
        <v>0</v>
      </c>
    </row>
    <row r="49" spans="1:31" x14ac:dyDescent="0.25">
      <c r="A49" s="45" t="s">
        <v>115</v>
      </c>
      <c r="B49" s="2" t="str">
        <f>IFERROR(VLOOKUP(A49,'Protein names'!$A:$I,8,FALSE),"Contaminant")</f>
        <v>Dehydrogenase/reductase (SDR family) member 1 (Dehydrogenase/reductase (SDR family) member 1, isoform CRA_b) (Protein Dhrs1)</v>
      </c>
      <c r="C49" t="str">
        <f>IFERROR(VLOOKUP(A49,'Protein names'!$A:$I,9,FALSE), "Contaminant")</f>
        <v>Dhrs1</v>
      </c>
      <c r="D49" s="42">
        <f>VLOOKUP($A49,'Raw data'!$A:$M,10,FALSE)</f>
        <v>38660.469545773747</v>
      </c>
      <c r="E49" s="42">
        <f>VLOOKUP($A49,'Raw data'!$A:$M,11,FALSE)</f>
        <v>181327.63927401925</v>
      </c>
      <c r="F49" s="42">
        <f>VLOOKUP($A49,'Raw data'!$A:$M,7,FALSE)</f>
        <v>104536.97241469014</v>
      </c>
      <c r="G49" s="42">
        <f>VLOOKUP($A49,'Raw data'!$A:$M,2,FALSE)</f>
        <v>121390.60871580204</v>
      </c>
      <c r="H49" s="42">
        <f>VLOOKUP($A49,'Raw data'!$A:$M,3,FALSE)</f>
        <v>205.36</v>
      </c>
      <c r="I49" s="42">
        <f>VLOOKUP($A49,'Raw data'!$A:$M,4,FALSE)</f>
        <v>316485.21886813338</v>
      </c>
      <c r="J49" s="42">
        <f>VLOOKUP($A49,'Raw data'!$A:$M,8,FALSE)</f>
        <v>450621.21677363041</v>
      </c>
      <c r="K49" s="42">
        <f>VLOOKUP($A49,'Raw data'!$A:$M,5,FALSE)</f>
        <v>289871.74464236409</v>
      </c>
      <c r="L49" s="42">
        <f>VLOOKUP($A49,'Raw data'!$A:$M,12,FALSE)</f>
        <v>297957.91052989161</v>
      </c>
      <c r="M49" s="42">
        <f>VLOOKUP($A49,'Raw data'!$A:$M,13,FALSE)</f>
        <v>333121.93634669419</v>
      </c>
      <c r="N49" s="42">
        <f>VLOOKUP($A49,'Raw data'!$A:$M,6,FALSE)</f>
        <v>154669.45707178841</v>
      </c>
      <c r="O49" s="42">
        <f>VLOOKUP($A49,'Raw data'!$A:$M,9,FALSE)</f>
        <v>92130.078246526158</v>
      </c>
      <c r="P49" s="42">
        <f t="shared" si="0"/>
        <v>127101.04480306974</v>
      </c>
      <c r="Q49" s="42">
        <f t="shared" si="1"/>
        <v>269728.72393514914</v>
      </c>
      <c r="R49" s="42">
        <f t="shared" si="2"/>
        <v>102691.19205232049</v>
      </c>
      <c r="S49" s="42">
        <f t="shared" si="3"/>
        <v>117419.00431485697</v>
      </c>
      <c r="T49" s="43">
        <f t="shared" si="4"/>
        <v>0.80794923606985403</v>
      </c>
      <c r="U49" s="43">
        <f t="shared" si="5"/>
        <v>0.43532258115412287</v>
      </c>
      <c r="V49" s="42">
        <f t="shared" si="6"/>
        <v>1.0855332754350941</v>
      </c>
      <c r="W49" s="42">
        <f t="shared" si="7"/>
        <v>6.8129044426940136E-2</v>
      </c>
      <c r="X49" s="42">
        <f>VLOOKUP($A49,'Raw data'!$A:$AN,39, FALSE)</f>
        <v>1.9080195550984687</v>
      </c>
      <c r="Y49" s="42">
        <f>VLOOKUP($A49,'Raw data'!$A:$AN,40, FALSE)</f>
        <v>2.4578587572035087</v>
      </c>
      <c r="Z49" s="42">
        <f t="shared" si="8"/>
        <v>2.1829391561509888</v>
      </c>
      <c r="AA49" s="44">
        <f>IFERROR(VLOOKUP($A49,'Raw data'!$AP:$AU,4,FALSE),0)</f>
        <v>0.60557509347278105</v>
      </c>
      <c r="AB49" s="44">
        <f>IFERROR(VLOOKUP($A49,'Raw data'!$AP:$AU,5,FALSE),0)</f>
        <v>0.14108136883198699</v>
      </c>
      <c r="AC49" s="44">
        <f>IFERROR(VLOOKUP($A49,'Raw data'!$AP:$AU,6,FALSE),"NA")</f>
        <v>2.0571525989566599E-2</v>
      </c>
      <c r="AD49" s="46" t="b">
        <f t="shared" si="9"/>
        <v>1</v>
      </c>
      <c r="AE49" s="46" t="b">
        <f t="shared" si="10"/>
        <v>0</v>
      </c>
    </row>
    <row r="50" spans="1:31" x14ac:dyDescent="0.25">
      <c r="A50" s="45" t="s">
        <v>116</v>
      </c>
      <c r="B50" s="2" t="str">
        <f>IFERROR(VLOOKUP(A50,'Protein names'!$A:$I,8,FALSE),"Contaminant")</f>
        <v>Endoplasmic reticulum resident protein 29 (ERp29) (Endoplasmic reticulum resident protein 31) (ERp31)</v>
      </c>
      <c r="C50" t="str">
        <f>IFERROR(VLOOKUP(A50,'Protein names'!$A:$I,9,FALSE), "Contaminant")</f>
        <v>Erp29</v>
      </c>
      <c r="D50" s="42">
        <f>VLOOKUP($A50,'Raw data'!$A:$M,10,FALSE)</f>
        <v>381349.40019307996</v>
      </c>
      <c r="E50" s="42">
        <f>VLOOKUP($A50,'Raw data'!$A:$M,11,FALSE)</f>
        <v>314174.57496686635</v>
      </c>
      <c r="F50" s="42">
        <f>VLOOKUP($A50,'Raw data'!$A:$M,7,FALSE)</f>
        <v>446299.46659477515</v>
      </c>
      <c r="G50" s="42">
        <f>VLOOKUP($A50,'Raw data'!$A:$M,2,FALSE)</f>
        <v>494870.97144259937</v>
      </c>
      <c r="H50" s="42">
        <f>VLOOKUP($A50,'Raw data'!$A:$M,3,FALSE)</f>
        <v>538835.62988239795</v>
      </c>
      <c r="I50" s="42">
        <f>VLOOKUP($A50,'Raw data'!$A:$M,4,FALSE)</f>
        <v>570564.0833126317</v>
      </c>
      <c r="J50" s="42">
        <f>VLOOKUP($A50,'Raw data'!$A:$M,8,FALSE)</f>
        <v>296702.55979650188</v>
      </c>
      <c r="K50" s="42">
        <f>VLOOKUP($A50,'Raw data'!$A:$M,5,FALSE)</f>
        <v>408820.01687391434</v>
      </c>
      <c r="L50" s="42">
        <f>VLOOKUP($A50,'Raw data'!$A:$M,12,FALSE)</f>
        <v>340066.01454091392</v>
      </c>
      <c r="M50" s="42">
        <f>VLOOKUP($A50,'Raw data'!$A:$M,13,FALSE)</f>
        <v>251662.38035640813</v>
      </c>
      <c r="N50" s="42">
        <f>VLOOKUP($A50,'Raw data'!$A:$M,6,FALSE)</f>
        <v>454249.37030254159</v>
      </c>
      <c r="O50" s="42">
        <f>VLOOKUP($A50,'Raw data'!$A:$M,9,FALSE)</f>
        <v>370836.92487505899</v>
      </c>
      <c r="P50" s="42">
        <f t="shared" si="0"/>
        <v>457682.35439872509</v>
      </c>
      <c r="Q50" s="42">
        <f t="shared" si="1"/>
        <v>353722.87779088988</v>
      </c>
      <c r="R50" s="42">
        <f t="shared" si="2"/>
        <v>88752.375434819696</v>
      </c>
      <c r="S50" s="42">
        <f t="shared" si="3"/>
        <v>67439.27237894811</v>
      </c>
      <c r="T50" s="43">
        <f t="shared" si="4"/>
        <v>0.19391697010346204</v>
      </c>
      <c r="U50" s="43">
        <f t="shared" si="5"/>
        <v>0.19065567033754638</v>
      </c>
      <c r="V50" s="42">
        <f t="shared" si="6"/>
        <v>-0.37172713950786934</v>
      </c>
      <c r="W50" s="42">
        <f t="shared" si="7"/>
        <v>6.3612998583285452E-2</v>
      </c>
      <c r="X50" s="42">
        <f>VLOOKUP($A50,'Raw data'!$A:$AN,39, FALSE)</f>
        <v>3.7608096883558311</v>
      </c>
      <c r="Y50" s="42">
        <f>VLOOKUP($A50,'Raw data'!$A:$AN,40, FALSE)</f>
        <v>3.2860123797436365</v>
      </c>
      <c r="Z50" s="42">
        <f t="shared" si="8"/>
        <v>3.523411034049734</v>
      </c>
      <c r="AA50" s="44">
        <f>IFERROR(VLOOKUP($A50,'Raw data'!$AP:$AU,4,FALSE),0)</f>
        <v>-0.26697629401960499</v>
      </c>
      <c r="AB50" s="44">
        <f>IFERROR(VLOOKUP($A50,'Raw data'!$AP:$AU,5,FALSE),0)</f>
        <v>0.172122557809508</v>
      </c>
      <c r="AC50" s="44">
        <f>IFERROR(VLOOKUP($A50,'Raw data'!$AP:$AU,6,FALSE),"NA")</f>
        <v>2.2025734652582899E-2</v>
      </c>
      <c r="AD50" s="46" t="b">
        <f t="shared" si="9"/>
        <v>1</v>
      </c>
      <c r="AE50" s="46" t="b">
        <f t="shared" si="10"/>
        <v>0</v>
      </c>
    </row>
    <row r="51" spans="1:31" x14ac:dyDescent="0.25">
      <c r="A51" s="45" t="s">
        <v>117</v>
      </c>
      <c r="B51" s="2" t="str">
        <f>IFERROR(VLOOKUP(A51,'Protein names'!$A:$I,8,FALSE),"Contaminant")</f>
        <v>Dehydrogenase/reductase SDR family member 4 (EC 1.1.1.184) (NADPH-dependent carbonyl reductase/NADP-retinol dehydrogenase) (CR) (PHCR) (NADPH-dependent retinol dehydrogenase/reductase) (NDRD) (Peroxisomal short-chain alcohol dehydrogenase) (PSCD)</v>
      </c>
      <c r="C51" t="str">
        <f>IFERROR(VLOOKUP(A51,'Protein names'!$A:$I,9,FALSE), "Contaminant")</f>
        <v>Dhrs4</v>
      </c>
      <c r="D51" s="42">
        <f>VLOOKUP($A51,'Raw data'!$A:$M,10,FALSE)</f>
        <v>1224484.9980776047</v>
      </c>
      <c r="E51" s="42">
        <f>VLOOKUP($A51,'Raw data'!$A:$M,11,FALSE)</f>
        <v>852420.51735103328</v>
      </c>
      <c r="F51" s="42">
        <f>VLOOKUP($A51,'Raw data'!$A:$M,7,FALSE)</f>
        <v>375341.76032052696</v>
      </c>
      <c r="G51" s="42">
        <f>VLOOKUP($A51,'Raw data'!$A:$M,2,FALSE)</f>
        <v>349037.52519593394</v>
      </c>
      <c r="H51" s="42">
        <f>VLOOKUP($A51,'Raw data'!$A:$M,3,FALSE)</f>
        <v>297617.48804792576</v>
      </c>
      <c r="I51" s="42">
        <f>VLOOKUP($A51,'Raw data'!$A:$M,4,FALSE)</f>
        <v>419579.34222163178</v>
      </c>
      <c r="J51" s="42">
        <f>VLOOKUP($A51,'Raw data'!$A:$M,8,FALSE)</f>
        <v>539054.33662062197</v>
      </c>
      <c r="K51" s="42">
        <f>VLOOKUP($A51,'Raw data'!$A:$M,5,FALSE)</f>
        <v>577189.40432760841</v>
      </c>
      <c r="L51" s="42">
        <f>VLOOKUP($A51,'Raw data'!$A:$M,12,FALSE)</f>
        <v>1378046.8290924295</v>
      </c>
      <c r="M51" s="42">
        <f>VLOOKUP($A51,'Raw data'!$A:$M,13,FALSE)</f>
        <v>1070771.5223448817</v>
      </c>
      <c r="N51" s="42">
        <f>VLOOKUP($A51,'Raw data'!$A:$M,6,FALSE)</f>
        <v>410864.60786009155</v>
      </c>
      <c r="O51" s="42">
        <f>VLOOKUP($A51,'Raw data'!$A:$M,9,FALSE)</f>
        <v>647432.92115239776</v>
      </c>
      <c r="P51" s="42">
        <f t="shared" si="0"/>
        <v>586413.60520244273</v>
      </c>
      <c r="Q51" s="42">
        <f t="shared" si="1"/>
        <v>770559.9368996718</v>
      </c>
      <c r="R51" s="42">
        <f t="shared" si="2"/>
        <v>339123.96341295436</v>
      </c>
      <c r="S51" s="42">
        <f t="shared" si="3"/>
        <v>340268.35433939245</v>
      </c>
      <c r="T51" s="43">
        <f t="shared" si="4"/>
        <v>0.57830166354322798</v>
      </c>
      <c r="U51" s="43">
        <f t="shared" si="5"/>
        <v>0.44158583653914513</v>
      </c>
      <c r="V51" s="42">
        <f t="shared" si="6"/>
        <v>0.3939886036837299</v>
      </c>
      <c r="W51" s="42">
        <f t="shared" si="7"/>
        <v>0.411448384689861</v>
      </c>
      <c r="X51" s="42">
        <f>VLOOKUP($A51,'Raw data'!$A:$AN,39, FALSE)</f>
        <v>3.0715089064532939</v>
      </c>
      <c r="Y51" s="42">
        <f>VLOOKUP($A51,'Raw data'!$A:$AN,40, FALSE)</f>
        <v>3.7361969989068737</v>
      </c>
      <c r="Z51" s="42">
        <f t="shared" si="8"/>
        <v>3.4038529526800838</v>
      </c>
      <c r="AA51" s="44">
        <f>IFERROR(VLOOKUP($A51,'Raw data'!$AP:$AU,4,FALSE),0)</f>
        <v>0.41672070267199401</v>
      </c>
      <c r="AB51" s="44">
        <f>IFERROR(VLOOKUP($A51,'Raw data'!$AP:$AU,5,FALSE),0)</f>
        <v>0.201311816090229</v>
      </c>
      <c r="AC51" s="44">
        <f>IFERROR(VLOOKUP($A51,'Raw data'!$AP:$AU,6,FALSE),"NA")</f>
        <v>2.2323858776337999E-2</v>
      </c>
      <c r="AD51" s="46" t="b">
        <f t="shared" si="9"/>
        <v>1</v>
      </c>
      <c r="AE51" s="46" t="b">
        <f t="shared" si="10"/>
        <v>0</v>
      </c>
    </row>
    <row r="52" spans="1:31" x14ac:dyDescent="0.25">
      <c r="A52" s="45" t="s">
        <v>118</v>
      </c>
      <c r="B52" s="2" t="str">
        <f>IFERROR(VLOOKUP(A52,'Protein names'!$A:$I,8,FALSE),"Contaminant")</f>
        <v>Transcription elongation factor B polypeptide 2 (Elongin 18 kDa subunit) (Elongin-B) (EloB) (RNA polymerase II transcription factor SIII subunit B) (SIII p18)</v>
      </c>
      <c r="C52" t="str">
        <f>IFERROR(VLOOKUP(A52,'Protein names'!$A:$I,9,FALSE), "Contaminant")</f>
        <v>Tceb2</v>
      </c>
      <c r="D52" s="42">
        <f>VLOOKUP($A52,'Raw data'!$A:$M,10,FALSE)</f>
        <v>205.36</v>
      </c>
      <c r="E52" s="42">
        <f>VLOOKUP($A52,'Raw data'!$A:$M,11,FALSE)</f>
        <v>205.36</v>
      </c>
      <c r="F52" s="42">
        <f>VLOOKUP($A52,'Raw data'!$A:$M,7,FALSE)</f>
        <v>205.36</v>
      </c>
      <c r="G52" s="42">
        <f>VLOOKUP($A52,'Raw data'!$A:$M,2,FALSE)</f>
        <v>205.36</v>
      </c>
      <c r="H52" s="42">
        <f>VLOOKUP($A52,'Raw data'!$A:$M,3,FALSE)</f>
        <v>205.36</v>
      </c>
      <c r="I52" s="42">
        <f>VLOOKUP($A52,'Raw data'!$A:$M,4,FALSE)</f>
        <v>33336.873070069552</v>
      </c>
      <c r="J52" s="42">
        <f>VLOOKUP($A52,'Raw data'!$A:$M,8,FALSE)</f>
        <v>205.36</v>
      </c>
      <c r="K52" s="42">
        <f>VLOOKUP($A52,'Raw data'!$A:$M,5,FALSE)</f>
        <v>27107.521725985684</v>
      </c>
      <c r="L52" s="42">
        <f>VLOOKUP($A52,'Raw data'!$A:$M,12,FALSE)</f>
        <v>205.36</v>
      </c>
      <c r="M52" s="42">
        <f>VLOOKUP($A52,'Raw data'!$A:$M,13,FALSE)</f>
        <v>205.36</v>
      </c>
      <c r="N52" s="42">
        <f>VLOOKUP($A52,'Raw data'!$A:$M,6,FALSE)</f>
        <v>27570.374525306099</v>
      </c>
      <c r="O52" s="42">
        <f>VLOOKUP($A52,'Raw data'!$A:$M,9,FALSE)</f>
        <v>205.36</v>
      </c>
      <c r="P52" s="42">
        <f t="shared" si="0"/>
        <v>5727.2788450115922</v>
      </c>
      <c r="Q52" s="42">
        <f t="shared" si="1"/>
        <v>9249.8893752152962</v>
      </c>
      <c r="R52" s="42">
        <f t="shared" si="2"/>
        <v>12347.385903683047</v>
      </c>
      <c r="S52" s="42">
        <f t="shared" si="3"/>
        <v>12791.593957143028</v>
      </c>
      <c r="T52" s="43">
        <f t="shared" si="4"/>
        <v>2.1558904739617328</v>
      </c>
      <c r="U52" s="43">
        <f t="shared" si="5"/>
        <v>1.3828915609972143</v>
      </c>
      <c r="V52" s="42">
        <f t="shared" si="6"/>
        <v>0.69158626579158222</v>
      </c>
      <c r="W52" s="42">
        <f t="shared" si="7"/>
        <v>0.66716273267548454</v>
      </c>
      <c r="X52" s="42">
        <f>VLOOKUP($A52,'Raw data'!$A:$AN,39, FALSE)</f>
        <v>0.43560430967853003</v>
      </c>
      <c r="Y52" s="42">
        <f>VLOOKUP($A52,'Raw data'!$A:$AN,40, FALSE)</f>
        <v>0.46818292030096464</v>
      </c>
      <c r="Z52" s="42">
        <f t="shared" si="8"/>
        <v>0.45189361498974734</v>
      </c>
      <c r="AA52" s="44">
        <f>IFERROR(VLOOKUP($A52,'Raw data'!$AP:$AU,4,FALSE),0)</f>
        <v>-0.84583807459113403</v>
      </c>
      <c r="AB52" s="44">
        <f>IFERROR(VLOOKUP($A52,'Raw data'!$AP:$AU,5,FALSE),0)</f>
        <v>8.8220658014800696E-2</v>
      </c>
      <c r="AC52" s="44">
        <f>IFERROR(VLOOKUP($A52,'Raw data'!$AP:$AU,6,FALSE),"NA")</f>
        <v>2.4264784142115602E-2</v>
      </c>
      <c r="AD52" s="46" t="b">
        <f t="shared" si="9"/>
        <v>1</v>
      </c>
      <c r="AE52" s="46" t="b">
        <f t="shared" si="10"/>
        <v>0</v>
      </c>
    </row>
    <row r="53" spans="1:31" x14ac:dyDescent="0.25">
      <c r="A53" s="45" t="s">
        <v>119</v>
      </c>
      <c r="B53" s="2" t="str">
        <f>IFERROR(VLOOKUP(A53,'Protein names'!$A:$I,8,FALSE),"Contaminant")</f>
        <v>Alpha-actinin-1 (Brain-specific alpha actinin 1 isoform)</v>
      </c>
      <c r="C53" t="str">
        <f>IFERROR(VLOOKUP(A53,'Protein names'!$A:$I,9,FALSE), "Contaminant")</f>
        <v>Actn1</v>
      </c>
      <c r="D53" s="42">
        <f>VLOOKUP($A53,'Raw data'!$A:$M,10,FALSE)</f>
        <v>9795.5912748365699</v>
      </c>
      <c r="E53" s="42">
        <f>VLOOKUP($A53,'Raw data'!$A:$M,11,FALSE)</f>
        <v>11639.167473087897</v>
      </c>
      <c r="F53" s="42">
        <f>VLOOKUP($A53,'Raw data'!$A:$M,7,FALSE)</f>
        <v>205.36</v>
      </c>
      <c r="G53" s="42">
        <f>VLOOKUP($A53,'Raw data'!$A:$M,2,FALSE)</f>
        <v>205.36</v>
      </c>
      <c r="H53" s="42">
        <f>VLOOKUP($A53,'Raw data'!$A:$M,3,FALSE)</f>
        <v>205.36</v>
      </c>
      <c r="I53" s="42">
        <f>VLOOKUP($A53,'Raw data'!$A:$M,4,FALSE)</f>
        <v>56771.269813199789</v>
      </c>
      <c r="J53" s="42">
        <f>VLOOKUP($A53,'Raw data'!$A:$M,8,FALSE)</f>
        <v>2989.6424783264624</v>
      </c>
      <c r="K53" s="42">
        <f>VLOOKUP($A53,'Raw data'!$A:$M,5,FALSE)</f>
        <v>33719.780459733229</v>
      </c>
      <c r="L53" s="42">
        <f>VLOOKUP($A53,'Raw data'!$A:$M,12,FALSE)</f>
        <v>205.36</v>
      </c>
      <c r="M53" s="42">
        <f>VLOOKUP($A53,'Raw data'!$A:$M,13,FALSE)</f>
        <v>205.36</v>
      </c>
      <c r="N53" s="42">
        <f>VLOOKUP($A53,'Raw data'!$A:$M,6,FALSE)</f>
        <v>205.36</v>
      </c>
      <c r="O53" s="42">
        <f>VLOOKUP($A53,'Raw data'!$A:$M,9,FALSE)</f>
        <v>29901.672977194921</v>
      </c>
      <c r="P53" s="42">
        <f t="shared" si="0"/>
        <v>13137.01809352071</v>
      </c>
      <c r="Q53" s="42">
        <f t="shared" si="1"/>
        <v>11204.529319209103</v>
      </c>
      <c r="R53" s="42">
        <f t="shared" si="2"/>
        <v>20079.176427106551</v>
      </c>
      <c r="S53" s="42">
        <f t="shared" si="3"/>
        <v>14645.529794870467</v>
      </c>
      <c r="T53" s="43">
        <f t="shared" si="4"/>
        <v>1.5284424733349324</v>
      </c>
      <c r="U53" s="43">
        <f t="shared" si="5"/>
        <v>1.3071079897807125</v>
      </c>
      <c r="V53" s="42">
        <f t="shared" si="6"/>
        <v>-0.22955579737018758</v>
      </c>
      <c r="W53" s="42">
        <f t="shared" si="7"/>
        <v>0.86543670640946813</v>
      </c>
      <c r="X53" s="42">
        <f>VLOOKUP($A53,'Raw data'!$A:$AN,39, FALSE)</f>
        <v>1.2731276771207327</v>
      </c>
      <c r="Y53" s="42">
        <f>VLOOKUP($A53,'Raw data'!$A:$AN,40, FALSE)</f>
        <v>0.87549614951375376</v>
      </c>
      <c r="Z53" s="42">
        <f t="shared" si="8"/>
        <v>1.0743119133172432</v>
      </c>
      <c r="AA53" s="44">
        <f>IFERROR(VLOOKUP($A53,'Raw data'!$AP:$AU,4,FALSE),0)</f>
        <v>-1.17863944741856</v>
      </c>
      <c r="AB53" s="44">
        <f>IFERROR(VLOOKUP($A53,'Raw data'!$AP:$AU,5,FALSE),0)</f>
        <v>0.29917797924044698</v>
      </c>
      <c r="AC53" s="44">
        <f>IFERROR(VLOOKUP($A53,'Raw data'!$AP:$AU,6,FALSE),"NA")</f>
        <v>2.58091839569322E-2</v>
      </c>
      <c r="AD53" s="46" t="b">
        <f t="shared" si="9"/>
        <v>1</v>
      </c>
      <c r="AE53" s="46" t="b">
        <f t="shared" si="10"/>
        <v>0</v>
      </c>
    </row>
    <row r="54" spans="1:31" x14ac:dyDescent="0.25">
      <c r="A54" s="45" t="s">
        <v>120</v>
      </c>
      <c r="B54" s="2" t="str">
        <f>IFERROR(VLOOKUP(A54,'Protein names'!$A:$I,8,FALSE),"Contaminant")</f>
        <v>Glycerol-3-phosphate dehydrogenase [NAD(+)], cytoplasmic (GPD-C) (GPDH-C) (EC 1.1.1.8)</v>
      </c>
      <c r="C54" t="str">
        <f>IFERROR(VLOOKUP(A54,'Protein names'!$A:$I,9,FALSE), "Contaminant")</f>
        <v>Gpd1</v>
      </c>
      <c r="D54" s="42">
        <f>VLOOKUP($A54,'Raw data'!$A:$M,10,FALSE)</f>
        <v>7120961.9038412338</v>
      </c>
      <c r="E54" s="42">
        <f>VLOOKUP($A54,'Raw data'!$A:$M,11,FALSE)</f>
        <v>5177521.1611732999</v>
      </c>
      <c r="F54" s="42">
        <f>VLOOKUP($A54,'Raw data'!$A:$M,7,FALSE)</f>
        <v>2482622.8104964816</v>
      </c>
      <c r="G54" s="42">
        <f>VLOOKUP($A54,'Raw data'!$A:$M,2,FALSE)</f>
        <v>2718150.0884729065</v>
      </c>
      <c r="H54" s="42">
        <f>VLOOKUP($A54,'Raw data'!$A:$M,3,FALSE)</f>
        <v>2352032.3146289331</v>
      </c>
      <c r="I54" s="42">
        <f>VLOOKUP($A54,'Raw data'!$A:$M,4,FALSE)</f>
        <v>2499012.2573834429</v>
      </c>
      <c r="J54" s="42">
        <f>VLOOKUP($A54,'Raw data'!$A:$M,8,FALSE)</f>
        <v>3731934.2665784713</v>
      </c>
      <c r="K54" s="42">
        <f>VLOOKUP($A54,'Raw data'!$A:$M,5,FALSE)</f>
        <v>3920312.4906416456</v>
      </c>
      <c r="L54" s="42">
        <f>VLOOKUP($A54,'Raw data'!$A:$M,12,FALSE)</f>
        <v>6384763.6208481127</v>
      </c>
      <c r="M54" s="42">
        <f>VLOOKUP($A54,'Raw data'!$A:$M,13,FALSE)</f>
        <v>5825788.720730166</v>
      </c>
      <c r="N54" s="42">
        <f>VLOOKUP($A54,'Raw data'!$A:$M,6,FALSE)</f>
        <v>3988158.8367794119</v>
      </c>
      <c r="O54" s="42">
        <f>VLOOKUP($A54,'Raw data'!$A:$M,9,FALSE)</f>
        <v>3826309.1384625789</v>
      </c>
      <c r="P54" s="42">
        <f t="shared" si="0"/>
        <v>3725050.0893327165</v>
      </c>
      <c r="Q54" s="42">
        <f t="shared" si="1"/>
        <v>4612877.8456733981</v>
      </c>
      <c r="R54" s="42">
        <f t="shared" si="2"/>
        <v>1806825.4387370294</v>
      </c>
      <c r="S54" s="42">
        <f t="shared" si="3"/>
        <v>1070467.5398218187</v>
      </c>
      <c r="T54" s="43">
        <f t="shared" si="4"/>
        <v>0.4850472867227118</v>
      </c>
      <c r="U54" s="43">
        <f t="shared" si="5"/>
        <v>0.23206067353937257</v>
      </c>
      <c r="V54" s="42">
        <f t="shared" si="6"/>
        <v>0.30840726360338577</v>
      </c>
      <c r="W54" s="42">
        <f t="shared" si="7"/>
        <v>0.36678677099546331</v>
      </c>
      <c r="X54" s="42">
        <f>VLOOKUP($A54,'Raw data'!$A:$AN,39, FALSE)</f>
        <v>3.1505149115447311</v>
      </c>
      <c r="Y54" s="42">
        <f>VLOOKUP($A54,'Raw data'!$A:$AN,40, FALSE)</f>
        <v>3.1601749669525918</v>
      </c>
      <c r="Z54" s="42">
        <f t="shared" si="8"/>
        <v>3.1553449392486614</v>
      </c>
      <c r="AA54" s="44">
        <f>IFERROR(VLOOKUP($A54,'Raw data'!$AP:$AU,4,FALSE),0)</f>
        <v>0.57607777203496502</v>
      </c>
      <c r="AB54" s="44">
        <f>IFERROR(VLOOKUP($A54,'Raw data'!$AP:$AU,5,FALSE),0)</f>
        <v>0.476228900864194</v>
      </c>
      <c r="AC54" s="44">
        <f>IFERROR(VLOOKUP($A54,'Raw data'!$AP:$AU,6,FALSE),"NA")</f>
        <v>2.68387295963377E-2</v>
      </c>
      <c r="AD54" s="46" t="b">
        <f t="shared" si="9"/>
        <v>1</v>
      </c>
      <c r="AE54" s="46" t="b">
        <f t="shared" si="10"/>
        <v>0</v>
      </c>
    </row>
    <row r="55" spans="1:31" x14ac:dyDescent="0.25">
      <c r="A55" s="45" t="s">
        <v>121</v>
      </c>
      <c r="B55" s="2" t="str">
        <f>IFERROR(VLOOKUP(A55,'Protein names'!$A:$I,8,FALSE),"Contaminant")</f>
        <v>Thioredoxin reductase 2, mitochondrial</v>
      </c>
      <c r="C55" t="str">
        <f>IFERROR(VLOOKUP(A55,'Protein names'!$A:$I,9,FALSE), "Contaminant")</f>
        <v>Txnrd2</v>
      </c>
      <c r="D55" s="42">
        <f>VLOOKUP($A55,'Raw data'!$A:$M,10,FALSE)</f>
        <v>168645.23117594354</v>
      </c>
      <c r="E55" s="42">
        <f>VLOOKUP($A55,'Raw data'!$A:$M,11,FALSE)</f>
        <v>112097.48337708849</v>
      </c>
      <c r="F55" s="42">
        <f>VLOOKUP($A55,'Raw data'!$A:$M,7,FALSE)</f>
        <v>58408.348692751242</v>
      </c>
      <c r="G55" s="42">
        <f>VLOOKUP($A55,'Raw data'!$A:$M,2,FALSE)</f>
        <v>186827.4432935412</v>
      </c>
      <c r="H55" s="42">
        <f>VLOOKUP($A55,'Raw data'!$A:$M,3,FALSE)</f>
        <v>149718.38519886939</v>
      </c>
      <c r="I55" s="42">
        <f>VLOOKUP($A55,'Raw data'!$A:$M,4,FALSE)</f>
        <v>144207.47848374175</v>
      </c>
      <c r="J55" s="42">
        <f>VLOOKUP($A55,'Raw data'!$A:$M,8,FALSE)</f>
        <v>127020.75307277177</v>
      </c>
      <c r="K55" s="42">
        <f>VLOOKUP($A55,'Raw data'!$A:$M,5,FALSE)</f>
        <v>138163.89407995081</v>
      </c>
      <c r="L55" s="42">
        <f>VLOOKUP($A55,'Raw data'!$A:$M,12,FALSE)</f>
        <v>206830.34803253011</v>
      </c>
      <c r="M55" s="42">
        <f>VLOOKUP($A55,'Raw data'!$A:$M,13,FALSE)</f>
        <v>158469.4678989409</v>
      </c>
      <c r="N55" s="42">
        <f>VLOOKUP($A55,'Raw data'!$A:$M,6,FALSE)</f>
        <v>104368.0156279955</v>
      </c>
      <c r="O55" s="42">
        <f>VLOOKUP($A55,'Raw data'!$A:$M,9,FALSE)</f>
        <v>95321.714913335192</v>
      </c>
      <c r="P55" s="42">
        <f t="shared" si="0"/>
        <v>136650.72837032261</v>
      </c>
      <c r="Q55" s="42">
        <f t="shared" si="1"/>
        <v>138362.36560425404</v>
      </c>
      <c r="R55" s="42">
        <f t="shared" si="2"/>
        <v>41820.949444899736</v>
      </c>
      <c r="S55" s="42">
        <f t="shared" si="3"/>
        <v>37033.645037213573</v>
      </c>
      <c r="T55" s="43">
        <f t="shared" si="4"/>
        <v>0.30604263836461393</v>
      </c>
      <c r="U55" s="43">
        <f t="shared" si="5"/>
        <v>0.26765692300417671</v>
      </c>
      <c r="V55" s="42">
        <f t="shared" si="6"/>
        <v>1.7958435352301141E-2</v>
      </c>
      <c r="W55" s="42">
        <f t="shared" si="7"/>
        <v>0.94672630243889344</v>
      </c>
      <c r="X55" s="42">
        <f>VLOOKUP($A55,'Raw data'!$A:$AN,39, FALSE)</f>
        <v>3.1979804725091103</v>
      </c>
      <c r="Y55" s="42">
        <f>VLOOKUP($A55,'Raw data'!$A:$AN,40, FALSE)</f>
        <v>2.8230670739796699</v>
      </c>
      <c r="Z55" s="42">
        <f t="shared" si="8"/>
        <v>3.0105237732443904</v>
      </c>
      <c r="AA55" s="44">
        <f>IFERROR(VLOOKUP($A55,'Raw data'!$AP:$AU,4,FALSE),0)</f>
        <v>-0.38436970891625999</v>
      </c>
      <c r="AB55" s="44">
        <f>IFERROR(VLOOKUP($A55,'Raw data'!$AP:$AU,5,FALSE),0)</f>
        <v>0.27340726788556602</v>
      </c>
      <c r="AC55" s="44">
        <f>IFERROR(VLOOKUP($A55,'Raw data'!$AP:$AU,6,FALSE),"NA")</f>
        <v>2.9101199842450801E-2</v>
      </c>
      <c r="AD55" s="46" t="b">
        <f t="shared" si="9"/>
        <v>1</v>
      </c>
      <c r="AE55" s="46" t="b">
        <f t="shared" si="10"/>
        <v>0</v>
      </c>
    </row>
    <row r="56" spans="1:31" x14ac:dyDescent="0.25">
      <c r="A56" s="45" t="s">
        <v>122</v>
      </c>
      <c r="B56" s="2" t="str">
        <f>IFERROR(VLOOKUP(A56,'Protein names'!$A:$I,8,FALSE),"Contaminant")</f>
        <v>Lysosome membrane protein 2 (85 kDa lysosomal membrane sialoglycoprotein) (LGP85) (CD36 antigen-like 2) (Lysosome membrane protein II) (LIMP II) (Scavenger receptor class B member 2) (CD antigen CD36)</v>
      </c>
      <c r="C56" t="str">
        <f>IFERROR(VLOOKUP(A56,'Protein names'!$A:$I,9,FALSE), "Contaminant")</f>
        <v>Scarb2</v>
      </c>
      <c r="D56" s="42">
        <f>VLOOKUP($A56,'Raw data'!$A:$M,10,FALSE)</f>
        <v>205.36</v>
      </c>
      <c r="E56" s="42">
        <f>VLOOKUP($A56,'Raw data'!$A:$M,11,FALSE)</f>
        <v>205.36</v>
      </c>
      <c r="F56" s="42">
        <f>VLOOKUP($A56,'Raw data'!$A:$M,7,FALSE)</f>
        <v>46247.595596420026</v>
      </c>
      <c r="G56" s="42">
        <f>VLOOKUP($A56,'Raw data'!$A:$M,2,FALSE)</f>
        <v>205.36</v>
      </c>
      <c r="H56" s="42">
        <f>VLOOKUP($A56,'Raw data'!$A:$M,3,FALSE)</f>
        <v>71811.065018799171</v>
      </c>
      <c r="I56" s="42">
        <f>VLOOKUP($A56,'Raw data'!$A:$M,4,FALSE)</f>
        <v>68184.931463795088</v>
      </c>
      <c r="J56" s="42">
        <f>VLOOKUP($A56,'Raw data'!$A:$M,8,FALSE)</f>
        <v>205.36</v>
      </c>
      <c r="K56" s="42">
        <f>VLOOKUP($A56,'Raw data'!$A:$M,5,FALSE)</f>
        <v>33750.6228161736</v>
      </c>
      <c r="L56" s="42">
        <f>VLOOKUP($A56,'Raw data'!$A:$M,12,FALSE)</f>
        <v>205.36</v>
      </c>
      <c r="M56" s="42">
        <f>VLOOKUP($A56,'Raw data'!$A:$M,13,FALSE)</f>
        <v>205.36</v>
      </c>
      <c r="N56" s="42">
        <f>VLOOKUP($A56,'Raw data'!$A:$M,6,FALSE)</f>
        <v>23776.794477194566</v>
      </c>
      <c r="O56" s="42">
        <f>VLOOKUP($A56,'Raw data'!$A:$M,9,FALSE)</f>
        <v>54301.41196714274</v>
      </c>
      <c r="P56" s="42">
        <f t="shared" si="0"/>
        <v>31143.278679835716</v>
      </c>
      <c r="Q56" s="42">
        <f t="shared" si="1"/>
        <v>18740.818210085152</v>
      </c>
      <c r="R56" s="42">
        <f t="shared" si="2"/>
        <v>31951.937116331417</v>
      </c>
      <c r="S56" s="42">
        <f t="shared" si="3"/>
        <v>20598.951238690792</v>
      </c>
      <c r="T56" s="43">
        <f t="shared" si="4"/>
        <v>1.0259657451230169</v>
      </c>
      <c r="U56" s="43">
        <f t="shared" si="5"/>
        <v>1.0991489809983701</v>
      </c>
      <c r="V56" s="42">
        <f t="shared" si="6"/>
        <v>-0.73273689407294251</v>
      </c>
      <c r="W56" s="42">
        <f t="shared" si="7"/>
        <v>0.4824360319781571</v>
      </c>
      <c r="X56" s="42">
        <f>VLOOKUP($A56,'Raw data'!$A:$AN,39, FALSE)</f>
        <v>0.98368534661105322</v>
      </c>
      <c r="Y56" s="42">
        <f>VLOOKUP($A56,'Raw data'!$A:$AN,40, FALSE)</f>
        <v>1.3238381053186965</v>
      </c>
      <c r="Z56" s="42">
        <f t="shared" si="8"/>
        <v>1.1537617259648749</v>
      </c>
      <c r="AA56" s="44">
        <f>IFERROR(VLOOKUP($A56,'Raw data'!$AP:$AU,4,FALSE),0)</f>
        <v>-1.0663542969544599</v>
      </c>
      <c r="AB56" s="44">
        <f>IFERROR(VLOOKUP($A56,'Raw data'!$AP:$AU,5,FALSE),0)</f>
        <v>0.158945788737447</v>
      </c>
      <c r="AC56" s="44">
        <f>IFERROR(VLOOKUP($A56,'Raw data'!$AP:$AU,6,FALSE),"NA")</f>
        <v>3.1269937683121501E-2</v>
      </c>
      <c r="AD56" s="46" t="b">
        <f t="shared" si="9"/>
        <v>1</v>
      </c>
      <c r="AE56" s="46" t="b">
        <f t="shared" si="10"/>
        <v>0</v>
      </c>
    </row>
    <row r="57" spans="1:31" x14ac:dyDescent="0.25">
      <c r="A57" s="45" t="s">
        <v>123</v>
      </c>
      <c r="B57" s="2" t="str">
        <f>IFERROR(VLOOKUP(A57,'Protein names'!$A:$I,8,FALSE),"Contaminant")</f>
        <v>Protein Ddx3x</v>
      </c>
      <c r="C57" t="str">
        <f>IFERROR(VLOOKUP(A57,'Protein names'!$A:$I,9,FALSE), "Contaminant")</f>
        <v>Ddx3x</v>
      </c>
      <c r="D57" s="42">
        <f>VLOOKUP($A57,'Raw data'!$A:$M,10,FALSE)</f>
        <v>825459.22492536472</v>
      </c>
      <c r="E57" s="42">
        <f>VLOOKUP($A57,'Raw data'!$A:$M,11,FALSE)</f>
        <v>673363.99311671418</v>
      </c>
      <c r="F57" s="42">
        <f>VLOOKUP($A57,'Raw data'!$A:$M,7,FALSE)</f>
        <v>422476.98270012147</v>
      </c>
      <c r="G57" s="42">
        <f>VLOOKUP($A57,'Raw data'!$A:$M,2,FALSE)</f>
        <v>433832.78617854335</v>
      </c>
      <c r="H57" s="42">
        <f>VLOOKUP($A57,'Raw data'!$A:$M,3,FALSE)</f>
        <v>402204.11830769718</v>
      </c>
      <c r="I57" s="42">
        <f>VLOOKUP($A57,'Raw data'!$A:$M,4,FALSE)</f>
        <v>586111.49607672403</v>
      </c>
      <c r="J57" s="42">
        <f>VLOOKUP($A57,'Raw data'!$A:$M,8,FALSE)</f>
        <v>383514.15410754917</v>
      </c>
      <c r="K57" s="42">
        <f>VLOOKUP($A57,'Raw data'!$A:$M,5,FALSE)</f>
        <v>462643.69492444518</v>
      </c>
      <c r="L57" s="42">
        <f>VLOOKUP($A57,'Raw data'!$A:$M,12,FALSE)</f>
        <v>839529.96357204916</v>
      </c>
      <c r="M57" s="42">
        <f>VLOOKUP($A57,'Raw data'!$A:$M,13,FALSE)</f>
        <v>694233.77384043811</v>
      </c>
      <c r="N57" s="42">
        <f>VLOOKUP($A57,'Raw data'!$A:$M,6,FALSE)</f>
        <v>514512.39604468353</v>
      </c>
      <c r="O57" s="42">
        <f>VLOOKUP($A57,'Raw data'!$A:$M,9,FALSE)</f>
        <v>425106.84370768443</v>
      </c>
      <c r="P57" s="42">
        <f t="shared" si="0"/>
        <v>557241.43355086085</v>
      </c>
      <c r="Q57" s="42">
        <f t="shared" si="1"/>
        <v>553256.80436614167</v>
      </c>
      <c r="R57" s="42">
        <f t="shared" si="2"/>
        <v>154750.57002445578</v>
      </c>
      <c r="S57" s="42">
        <f t="shared" si="3"/>
        <v>161644.50300805949</v>
      </c>
      <c r="T57" s="43">
        <f t="shared" si="4"/>
        <v>0.27770829788867685</v>
      </c>
      <c r="U57" s="43">
        <f t="shared" si="5"/>
        <v>0.29216902843744191</v>
      </c>
      <c r="V57" s="42">
        <f t="shared" si="6"/>
        <v>-1.0353243686793913E-2</v>
      </c>
      <c r="W57" s="42">
        <f t="shared" si="7"/>
        <v>0.96902370200277399</v>
      </c>
      <c r="X57" s="42">
        <f>VLOOKUP($A57,'Raw data'!$A:$AN,39, FALSE)</f>
        <v>2.7262538157698502</v>
      </c>
      <c r="Y57" s="42">
        <f>VLOOKUP($A57,'Raw data'!$A:$AN,40, FALSE)</f>
        <v>3.2860504753342812</v>
      </c>
      <c r="Z57" s="42">
        <f t="shared" si="8"/>
        <v>3.0061521455520657</v>
      </c>
      <c r="AA57" s="44">
        <f>IFERROR(VLOOKUP($A57,'Raw data'!$AP:$AU,4,FALSE),0)</f>
        <v>-0.305898214734317</v>
      </c>
      <c r="AB57" s="44">
        <f>IFERROR(VLOOKUP($A57,'Raw data'!$AP:$AU,5,FALSE),0)</f>
        <v>0.234949673104769</v>
      </c>
      <c r="AC57" s="44">
        <f>IFERROR(VLOOKUP($A57,'Raw data'!$AP:$AU,6,FALSE),"NA")</f>
        <v>3.1542885147565702E-2</v>
      </c>
      <c r="AD57" s="46" t="b">
        <f t="shared" si="9"/>
        <v>1</v>
      </c>
      <c r="AE57" s="46" t="b">
        <f t="shared" si="10"/>
        <v>0</v>
      </c>
    </row>
    <row r="58" spans="1:31" x14ac:dyDescent="0.25">
      <c r="A58" s="45" t="s">
        <v>124</v>
      </c>
      <c r="B58" s="2" t="str">
        <f>IFERROR(VLOOKUP(A58,'Protein names'!$A:$I,8,FALSE),"Contaminant")</f>
        <v>Lysoplasmalogenase (RCG22704)</v>
      </c>
      <c r="C58" t="str">
        <f>IFERROR(VLOOKUP(A58,'Protein names'!$A:$I,9,FALSE), "Contaminant")</f>
        <v>Tmem86b</v>
      </c>
      <c r="D58" s="42">
        <f>VLOOKUP($A58,'Raw data'!$A:$M,10,FALSE)</f>
        <v>208593.71946276483</v>
      </c>
      <c r="E58" s="42">
        <f>VLOOKUP($A58,'Raw data'!$A:$M,11,FALSE)</f>
        <v>118551.19580185747</v>
      </c>
      <c r="F58" s="42">
        <f>VLOOKUP($A58,'Raw data'!$A:$M,7,FALSE)</f>
        <v>205.36</v>
      </c>
      <c r="G58" s="42">
        <f>VLOOKUP($A58,'Raw data'!$A:$M,2,FALSE)</f>
        <v>205.36</v>
      </c>
      <c r="H58" s="42">
        <f>VLOOKUP($A58,'Raw data'!$A:$M,3,FALSE)</f>
        <v>56533.30219737978</v>
      </c>
      <c r="I58" s="42">
        <f>VLOOKUP($A58,'Raw data'!$A:$M,4,FALSE)</f>
        <v>115099.40778101173</v>
      </c>
      <c r="J58" s="42">
        <f>VLOOKUP($A58,'Raw data'!$A:$M,8,FALSE)</f>
        <v>20516.592863218804</v>
      </c>
      <c r="K58" s="42">
        <f>VLOOKUP($A58,'Raw data'!$A:$M,5,FALSE)</f>
        <v>36281.419322584588</v>
      </c>
      <c r="L58" s="42">
        <f>VLOOKUP($A58,'Raw data'!$A:$M,12,FALSE)</f>
        <v>216183.33800502983</v>
      </c>
      <c r="M58" s="42">
        <f>VLOOKUP($A58,'Raw data'!$A:$M,13,FALSE)</f>
        <v>127152.80713319356</v>
      </c>
      <c r="N58" s="42">
        <f>VLOOKUP($A58,'Raw data'!$A:$M,6,FALSE)</f>
        <v>63419.609328802995</v>
      </c>
      <c r="O58" s="42">
        <f>VLOOKUP($A58,'Raw data'!$A:$M,9,FALSE)</f>
        <v>82626.722021850554</v>
      </c>
      <c r="P58" s="42">
        <f t="shared" si="0"/>
        <v>83198.057540502297</v>
      </c>
      <c r="Q58" s="42">
        <f t="shared" si="1"/>
        <v>91030.081445780059</v>
      </c>
      <c r="R58" s="42">
        <f t="shared" si="2"/>
        <v>73573.316526921713</v>
      </c>
      <c r="S58" s="42">
        <f t="shared" si="3"/>
        <v>65537.154392205193</v>
      </c>
      <c r="T58" s="43">
        <f t="shared" si="4"/>
        <v>0.88431531578853162</v>
      </c>
      <c r="U58" s="43">
        <f t="shared" si="5"/>
        <v>0.71995051911758279</v>
      </c>
      <c r="V58" s="42">
        <f t="shared" si="6"/>
        <v>0.12979352591764651</v>
      </c>
      <c r="W58" s="42">
        <f t="shared" si="7"/>
        <v>0.86247422440213029</v>
      </c>
      <c r="X58" s="42">
        <f>VLOOKUP($A58,'Raw data'!$A:$AN,39, FALSE)</f>
        <v>1.1855496830038401</v>
      </c>
      <c r="Y58" s="42">
        <f>VLOOKUP($A58,'Raw data'!$A:$AN,40, FALSE)</f>
        <v>1.7956838726340039</v>
      </c>
      <c r="Z58" s="42">
        <f t="shared" si="8"/>
        <v>1.4906167778189219</v>
      </c>
      <c r="AA58" s="44">
        <f>IFERROR(VLOOKUP($A58,'Raw data'!$AP:$AU,4,FALSE),0)</f>
        <v>-2.0682543465452499</v>
      </c>
      <c r="AB58" s="44">
        <f>IFERROR(VLOOKUP($A58,'Raw data'!$AP:$AU,5,FALSE),0)</f>
        <v>0.243562189307717</v>
      </c>
      <c r="AC58" s="44">
        <f>IFERROR(VLOOKUP($A58,'Raw data'!$AP:$AU,6,FALSE),"NA")</f>
        <v>3.2294972261269497E-2</v>
      </c>
      <c r="AD58" s="46" t="b">
        <f t="shared" si="9"/>
        <v>1</v>
      </c>
      <c r="AE58" s="46" t="b">
        <f t="shared" si="10"/>
        <v>0</v>
      </c>
    </row>
    <row r="59" spans="1:31" x14ac:dyDescent="0.25">
      <c r="A59" s="45" t="s">
        <v>125</v>
      </c>
      <c r="B59" s="2" t="str">
        <f>IFERROR(VLOOKUP(A59,'Protein names'!$A:$I,8,FALSE),"Contaminant")</f>
        <v>Guanidinoacetate N-methyltransferase (Guanidinoacetate methyltransferase, isoform CRA_a)</v>
      </c>
      <c r="C59" t="str">
        <f>IFERROR(VLOOKUP(A59,'Protein names'!$A:$I,9,FALSE), "Contaminant")</f>
        <v>Gamt</v>
      </c>
      <c r="D59" s="42">
        <f>VLOOKUP($A59,'Raw data'!$A:$M,10,FALSE)</f>
        <v>1426597.9229955552</v>
      </c>
      <c r="E59" s="42">
        <f>VLOOKUP($A59,'Raw data'!$A:$M,11,FALSE)</f>
        <v>968790.01924549241</v>
      </c>
      <c r="F59" s="42">
        <f>VLOOKUP($A59,'Raw data'!$A:$M,7,FALSE)</f>
        <v>699857.66715159104</v>
      </c>
      <c r="G59" s="42">
        <f>VLOOKUP($A59,'Raw data'!$A:$M,2,FALSE)</f>
        <v>451792.59379320015</v>
      </c>
      <c r="H59" s="42">
        <f>VLOOKUP($A59,'Raw data'!$A:$M,3,FALSE)</f>
        <v>453277.08767508727</v>
      </c>
      <c r="I59" s="42">
        <f>VLOOKUP($A59,'Raw data'!$A:$M,4,FALSE)</f>
        <v>664672.42074143281</v>
      </c>
      <c r="J59" s="42">
        <f>VLOOKUP($A59,'Raw data'!$A:$M,8,FALSE)</f>
        <v>1085358.6780514314</v>
      </c>
      <c r="K59" s="42">
        <f>VLOOKUP($A59,'Raw data'!$A:$M,5,FALSE)</f>
        <v>742642.67992076813</v>
      </c>
      <c r="L59" s="42">
        <f>VLOOKUP($A59,'Raw data'!$A:$M,12,FALSE)</f>
        <v>1397823.5917390862</v>
      </c>
      <c r="M59" s="42">
        <f>VLOOKUP($A59,'Raw data'!$A:$M,13,FALSE)</f>
        <v>1055909.0685486619</v>
      </c>
      <c r="N59" s="42">
        <f>VLOOKUP($A59,'Raw data'!$A:$M,6,FALSE)</f>
        <v>856224.99866480066</v>
      </c>
      <c r="O59" s="42">
        <f>VLOOKUP($A59,'Raw data'!$A:$M,9,FALSE)</f>
        <v>874504.39301065868</v>
      </c>
      <c r="P59" s="42">
        <f t="shared" si="0"/>
        <v>777497.95193372632</v>
      </c>
      <c r="Q59" s="42">
        <f t="shared" si="1"/>
        <v>1002077.2349892346</v>
      </c>
      <c r="R59" s="42">
        <f t="shared" si="2"/>
        <v>338596.16824491165</v>
      </c>
      <c r="S59" s="42">
        <f t="shared" si="3"/>
        <v>212643.22120967979</v>
      </c>
      <c r="T59" s="43">
        <f t="shared" si="4"/>
        <v>0.43549461114692878</v>
      </c>
      <c r="U59" s="43">
        <f t="shared" si="5"/>
        <v>0.21220242690371491</v>
      </c>
      <c r="V59" s="42">
        <f t="shared" si="6"/>
        <v>0.3660829283266358</v>
      </c>
      <c r="W59" s="42">
        <f t="shared" si="7"/>
        <v>0.23767792875435961</v>
      </c>
      <c r="X59" s="42">
        <f>VLOOKUP($A59,'Raw data'!$A:$AN,39, FALSE)</f>
        <v>2.437077771296456</v>
      </c>
      <c r="Y59" s="42">
        <f>VLOOKUP($A59,'Raw data'!$A:$AN,40, FALSE)</f>
        <v>3.4201068621378892</v>
      </c>
      <c r="Z59" s="42">
        <f t="shared" si="8"/>
        <v>2.9285923167171726</v>
      </c>
      <c r="AA59" s="44">
        <f>IFERROR(VLOOKUP($A59,'Raw data'!$AP:$AU,4,FALSE),0)</f>
        <v>0.34224630145273499</v>
      </c>
      <c r="AB59" s="44">
        <f>IFERROR(VLOOKUP($A59,'Raw data'!$AP:$AU,5,FALSE),0)</f>
        <v>0.131451047034079</v>
      </c>
      <c r="AC59" s="44">
        <f>IFERROR(VLOOKUP($A59,'Raw data'!$AP:$AU,6,FALSE),"NA")</f>
        <v>3.4422673916786203E-2</v>
      </c>
      <c r="AD59" s="46" t="b">
        <f t="shared" si="9"/>
        <v>1</v>
      </c>
      <c r="AE59" s="46" t="b">
        <f t="shared" si="10"/>
        <v>0</v>
      </c>
    </row>
    <row r="60" spans="1:31" x14ac:dyDescent="0.25">
      <c r="A60" s="45" t="s">
        <v>126</v>
      </c>
      <c r="B60" s="2" t="str">
        <f>IFERROR(VLOOKUP(A60,'Protein names'!$A:$I,8,FALSE),"Contaminant")</f>
        <v>Fibrinogen gamma chain</v>
      </c>
      <c r="C60" t="str">
        <f>IFERROR(VLOOKUP(A60,'Protein names'!$A:$I,9,FALSE), "Contaminant")</f>
        <v>Fgg</v>
      </c>
      <c r="D60" s="42">
        <f>VLOOKUP($A60,'Raw data'!$A:$M,10,FALSE)</f>
        <v>351795.97280292021</v>
      </c>
      <c r="E60" s="42">
        <f>VLOOKUP($A60,'Raw data'!$A:$M,11,FALSE)</f>
        <v>272656.61691069824</v>
      </c>
      <c r="F60" s="42">
        <f>VLOOKUP($A60,'Raw data'!$A:$M,7,FALSE)</f>
        <v>223010.23875516458</v>
      </c>
      <c r="G60" s="42">
        <f>VLOOKUP($A60,'Raw data'!$A:$M,2,FALSE)</f>
        <v>365111.69782332092</v>
      </c>
      <c r="H60" s="42">
        <f>VLOOKUP($A60,'Raw data'!$A:$M,3,FALSE)</f>
        <v>188663.71333077355</v>
      </c>
      <c r="I60" s="42">
        <f>VLOOKUP($A60,'Raw data'!$A:$M,4,FALSE)</f>
        <v>409310.35174169816</v>
      </c>
      <c r="J60" s="42">
        <f>VLOOKUP($A60,'Raw data'!$A:$M,8,FALSE)</f>
        <v>127306.08750237078</v>
      </c>
      <c r="K60" s="42">
        <f>VLOOKUP($A60,'Raw data'!$A:$M,5,FALSE)</f>
        <v>156475.93934633196</v>
      </c>
      <c r="L60" s="42">
        <f>VLOOKUP($A60,'Raw data'!$A:$M,12,FALSE)</f>
        <v>293030.89750585501</v>
      </c>
      <c r="M60" s="42">
        <f>VLOOKUP($A60,'Raw data'!$A:$M,13,FALSE)</f>
        <v>291545.66410191229</v>
      </c>
      <c r="N60" s="42">
        <f>VLOOKUP($A60,'Raw data'!$A:$M,6,FALSE)</f>
        <v>299574.39308562421</v>
      </c>
      <c r="O60" s="42">
        <f>VLOOKUP($A60,'Raw data'!$A:$M,9,FALSE)</f>
        <v>97278.810486594608</v>
      </c>
      <c r="P60" s="42">
        <f t="shared" si="0"/>
        <v>301758.09856076259</v>
      </c>
      <c r="Q60" s="42">
        <f t="shared" si="1"/>
        <v>210868.63200478148</v>
      </c>
      <c r="R60" s="42">
        <f t="shared" si="2"/>
        <v>79502.008560823248</v>
      </c>
      <c r="S60" s="42">
        <f t="shared" si="3"/>
        <v>85607.675707350558</v>
      </c>
      <c r="T60" s="43">
        <f t="shared" si="4"/>
        <v>0.26346271712344638</v>
      </c>
      <c r="U60" s="43">
        <f t="shared" si="5"/>
        <v>0.40597634125785664</v>
      </c>
      <c r="V60" s="42">
        <f t="shared" si="6"/>
        <v>-0.51704798903388416</v>
      </c>
      <c r="W60" s="42">
        <f t="shared" si="7"/>
        <v>0.1125610505650789</v>
      </c>
      <c r="X60" s="42">
        <f>VLOOKUP($A60,'Raw data'!$A:$AN,39, FALSE)</f>
        <v>2.4587023521870743</v>
      </c>
      <c r="Y60" s="42">
        <f>VLOOKUP($A60,'Raw data'!$A:$AN,40, FALSE)</f>
        <v>2.8783000020675042</v>
      </c>
      <c r="Z60" s="42">
        <f t="shared" si="8"/>
        <v>2.6685011771272893</v>
      </c>
      <c r="AA60" s="44">
        <f>IFERROR(VLOOKUP($A60,'Raw data'!$AP:$AU,4,FALSE),0)</f>
        <v>-0.41864207247455698</v>
      </c>
      <c r="AB60" s="44">
        <f>IFERROR(VLOOKUP($A60,'Raw data'!$AP:$AU,5,FALSE),0)</f>
        <v>8.20605116769582E-2</v>
      </c>
      <c r="AC60" s="44">
        <f>IFERROR(VLOOKUP($A60,'Raw data'!$AP:$AU,6,FALSE),"NA")</f>
        <v>3.6244003213819799E-2</v>
      </c>
      <c r="AD60" s="46" t="b">
        <f t="shared" si="9"/>
        <v>1</v>
      </c>
      <c r="AE60" s="46" t="b">
        <f t="shared" si="10"/>
        <v>0</v>
      </c>
    </row>
    <row r="61" spans="1:31" x14ac:dyDescent="0.25">
      <c r="A61" s="45" t="s">
        <v>127</v>
      </c>
      <c r="B61" s="2" t="str">
        <f>IFERROR(VLOOKUP(A61,'Protein names'!$A:$I,8,FALSE),"Contaminant")</f>
        <v>Ubiquitin-conjugating enzyme E2 N (EC 2.3.2.23) (Bendless-like ubiquitin-conjugating enzyme) (E2 ubiquitin-conjugating enzyme N) (Ubiquitin carrier protein N) (Ubiquitin-protein ligase N)</v>
      </c>
      <c r="C61" t="str">
        <f>IFERROR(VLOOKUP(A61,'Protein names'!$A:$I,9,FALSE), "Contaminant")</f>
        <v>Ube2n</v>
      </c>
      <c r="D61" s="42">
        <f>VLOOKUP($A61,'Raw data'!$A:$M,10,FALSE)</f>
        <v>205.36</v>
      </c>
      <c r="E61" s="42">
        <f>VLOOKUP($A61,'Raw data'!$A:$M,11,FALSE)</f>
        <v>205.36</v>
      </c>
      <c r="F61" s="42">
        <f>VLOOKUP($A61,'Raw data'!$A:$M,7,FALSE)</f>
        <v>205.36</v>
      </c>
      <c r="G61" s="42">
        <f>VLOOKUP($A61,'Raw data'!$A:$M,2,FALSE)</f>
        <v>205.36</v>
      </c>
      <c r="H61" s="42">
        <f>VLOOKUP($A61,'Raw data'!$A:$M,3,FALSE)</f>
        <v>499447.33724864945</v>
      </c>
      <c r="I61" s="42">
        <f>VLOOKUP($A61,'Raw data'!$A:$M,4,FALSE)</f>
        <v>205.36</v>
      </c>
      <c r="J61" s="42">
        <f>VLOOKUP($A61,'Raw data'!$A:$M,8,FALSE)</f>
        <v>205.36</v>
      </c>
      <c r="K61" s="42">
        <f>VLOOKUP($A61,'Raw data'!$A:$M,5,FALSE)</f>
        <v>205.36</v>
      </c>
      <c r="L61" s="42">
        <f>VLOOKUP($A61,'Raw data'!$A:$M,12,FALSE)</f>
        <v>205.36</v>
      </c>
      <c r="M61" s="42">
        <f>VLOOKUP($A61,'Raw data'!$A:$M,13,FALSE)</f>
        <v>522192.47816083831</v>
      </c>
      <c r="N61" s="42">
        <f>VLOOKUP($A61,'Raw data'!$A:$M,6,FALSE)</f>
        <v>596095.35608731245</v>
      </c>
      <c r="O61" s="42">
        <f>VLOOKUP($A61,'Raw data'!$A:$M,9,FALSE)</f>
        <v>14863.710315340946</v>
      </c>
      <c r="P61" s="42">
        <f t="shared" si="0"/>
        <v>83412.356208108235</v>
      </c>
      <c r="Q61" s="42">
        <f t="shared" si="1"/>
        <v>188961.27076058195</v>
      </c>
      <c r="R61" s="42">
        <f t="shared" si="2"/>
        <v>186056.49972489726</v>
      </c>
      <c r="S61" s="42">
        <f t="shared" si="3"/>
        <v>262677.73129648832</v>
      </c>
      <c r="T61" s="43">
        <f t="shared" si="4"/>
        <v>2.2305628108705955</v>
      </c>
      <c r="U61" s="43">
        <f t="shared" si="5"/>
        <v>1.3901141235936476</v>
      </c>
      <c r="V61" s="42">
        <f t="shared" si="6"/>
        <v>1.1797575551369597</v>
      </c>
      <c r="W61" s="42">
        <f t="shared" si="7"/>
        <v>0.48026966275507499</v>
      </c>
      <c r="X61" s="42">
        <f>VLOOKUP($A61,'Raw data'!$A:$AN,39, FALSE)</f>
        <v>0.27413826813837833</v>
      </c>
      <c r="Y61" s="42">
        <f>VLOOKUP($A61,'Raw data'!$A:$AN,40, FALSE)</f>
        <v>0.59998244801245937</v>
      </c>
      <c r="Z61" s="42">
        <f t="shared" si="8"/>
        <v>0.43706035807541888</v>
      </c>
      <c r="AA61" s="44">
        <f>IFERROR(VLOOKUP($A61,'Raw data'!$AP:$AU,4,FALSE),0)</f>
        <v>3.0297598442845701</v>
      </c>
      <c r="AB61" s="44">
        <f>IFERROR(VLOOKUP($A61,'Raw data'!$AP:$AU,5,FALSE),0)</f>
        <v>0.45947756204163998</v>
      </c>
      <c r="AC61" s="44">
        <f>IFERROR(VLOOKUP($A61,'Raw data'!$AP:$AU,6,FALSE),"NA")</f>
        <v>3.6630256408653299E-2</v>
      </c>
      <c r="AD61" s="46" t="b">
        <f t="shared" si="9"/>
        <v>1</v>
      </c>
      <c r="AE61" s="46" t="b">
        <f t="shared" si="10"/>
        <v>0</v>
      </c>
    </row>
    <row r="62" spans="1:31" x14ac:dyDescent="0.25">
      <c r="A62" s="45" t="s">
        <v>128</v>
      </c>
      <c r="B62" s="2" t="str">
        <f>IFERROR(VLOOKUP(A62,'Protein names'!$A:$I,8,FALSE),"Contaminant")</f>
        <v>Tripeptidyl peptidase I (Tripeptidyl peptidase I, isoform CRA_d) (Tripeptidyl-peptidase 1)</v>
      </c>
      <c r="C62" t="str">
        <f>IFERROR(VLOOKUP(A62,'Protein names'!$A:$I,9,FALSE), "Contaminant")</f>
        <v>Tpp1</v>
      </c>
      <c r="D62" s="42">
        <f>VLOOKUP($A62,'Raw data'!$A:$M,10,FALSE)</f>
        <v>126457.08005472193</v>
      </c>
      <c r="E62" s="42">
        <f>VLOOKUP($A62,'Raw data'!$A:$M,11,FALSE)</f>
        <v>129790.08206569687</v>
      </c>
      <c r="F62" s="42">
        <f>VLOOKUP($A62,'Raw data'!$A:$M,7,FALSE)</f>
        <v>205.36</v>
      </c>
      <c r="G62" s="42">
        <f>VLOOKUP($A62,'Raw data'!$A:$M,2,FALSE)</f>
        <v>251604.09547037486</v>
      </c>
      <c r="H62" s="42">
        <f>VLOOKUP($A62,'Raw data'!$A:$M,3,FALSE)</f>
        <v>188083.60859772924</v>
      </c>
      <c r="I62" s="42">
        <f>VLOOKUP($A62,'Raw data'!$A:$M,4,FALSE)</f>
        <v>183517.90022007123</v>
      </c>
      <c r="J62" s="42">
        <f>VLOOKUP($A62,'Raw data'!$A:$M,8,FALSE)</f>
        <v>9843.3394359512731</v>
      </c>
      <c r="K62" s="42">
        <f>VLOOKUP($A62,'Raw data'!$A:$M,5,FALSE)</f>
        <v>94577.230969600074</v>
      </c>
      <c r="L62" s="42">
        <f>VLOOKUP($A62,'Raw data'!$A:$M,12,FALSE)</f>
        <v>85805.160843693375</v>
      </c>
      <c r="M62" s="42">
        <f>VLOOKUP($A62,'Raw data'!$A:$M,13,FALSE)</f>
        <v>93707.385481226927</v>
      </c>
      <c r="N62" s="42">
        <f>VLOOKUP($A62,'Raw data'!$A:$M,6,FALSE)</f>
        <v>65295.719261725004</v>
      </c>
      <c r="O62" s="42">
        <f>VLOOKUP($A62,'Raw data'!$A:$M,9,FALSE)</f>
        <v>125685.03641700881</v>
      </c>
      <c r="P62" s="42">
        <f t="shared" si="0"/>
        <v>146609.68773476567</v>
      </c>
      <c r="Q62" s="42">
        <f t="shared" si="1"/>
        <v>79152.312068200903</v>
      </c>
      <c r="R62" s="42">
        <f t="shared" si="2"/>
        <v>77706.050629918347</v>
      </c>
      <c r="S62" s="42">
        <f t="shared" si="3"/>
        <v>35718.977143033844</v>
      </c>
      <c r="T62" s="43">
        <f t="shared" si="4"/>
        <v>0.53001989043519293</v>
      </c>
      <c r="U62" s="43">
        <f t="shared" si="5"/>
        <v>0.45126890434049355</v>
      </c>
      <c r="V62" s="42">
        <f t="shared" si="6"/>
        <v>-0.88927703986875295</v>
      </c>
      <c r="W62" s="42">
        <f t="shared" si="7"/>
        <v>0.10824556321460232</v>
      </c>
      <c r="X62" s="42">
        <f>VLOOKUP($A62,'Raw data'!$A:$AN,39, FALSE)</f>
        <v>2.1740172086038676</v>
      </c>
      <c r="Y62" s="42">
        <f>VLOOKUP($A62,'Raw data'!$A:$AN,40, FALSE)</f>
        <v>2.4445908785898323</v>
      </c>
      <c r="Z62" s="42">
        <f t="shared" si="8"/>
        <v>2.3093040435968497</v>
      </c>
      <c r="AA62" s="44">
        <f>IFERROR(VLOOKUP($A62,'Raw data'!$AP:$AU,4,FALSE),0)</f>
        <v>-0.45982938344072299</v>
      </c>
      <c r="AB62" s="44">
        <f>IFERROR(VLOOKUP($A62,'Raw data'!$AP:$AU,5,FALSE),0)</f>
        <v>0.266511698369709</v>
      </c>
      <c r="AC62" s="44">
        <f>IFERROR(VLOOKUP($A62,'Raw data'!$AP:$AU,6,FALSE),"NA")</f>
        <v>3.7552537271222299E-2</v>
      </c>
      <c r="AD62" s="46" t="b">
        <f t="shared" si="9"/>
        <v>1</v>
      </c>
      <c r="AE62" s="46" t="b">
        <f t="shared" si="10"/>
        <v>0</v>
      </c>
    </row>
    <row r="63" spans="1:31" x14ac:dyDescent="0.25">
      <c r="A63" s="45" t="s">
        <v>129</v>
      </c>
      <c r="B63" s="2" t="str">
        <f>IFERROR(VLOOKUP(A63,'Protein names'!$A:$I,8,FALSE),"Contaminant")</f>
        <v>Protein Col6a1</v>
      </c>
      <c r="C63" t="str">
        <f>IFERROR(VLOOKUP(A63,'Protein names'!$A:$I,9,FALSE), "Contaminant")</f>
        <v>Col6a1</v>
      </c>
      <c r="D63" s="42">
        <f>VLOOKUP($A63,'Raw data'!$A:$M,10,FALSE)</f>
        <v>205.36</v>
      </c>
      <c r="E63" s="42">
        <f>VLOOKUP($A63,'Raw data'!$A:$M,11,FALSE)</f>
        <v>23630.770546835905</v>
      </c>
      <c r="F63" s="42">
        <f>VLOOKUP($A63,'Raw data'!$A:$M,7,FALSE)</f>
        <v>205.36</v>
      </c>
      <c r="G63" s="42">
        <f>VLOOKUP($A63,'Raw data'!$A:$M,2,FALSE)</f>
        <v>11703.089168909351</v>
      </c>
      <c r="H63" s="42">
        <f>VLOOKUP($A63,'Raw data'!$A:$M,3,FALSE)</f>
        <v>205.36</v>
      </c>
      <c r="I63" s="42">
        <f>VLOOKUP($A63,'Raw data'!$A:$M,4,FALSE)</f>
        <v>9332.8966974456216</v>
      </c>
      <c r="J63" s="42">
        <f>VLOOKUP($A63,'Raw data'!$A:$M,8,FALSE)</f>
        <v>205.36</v>
      </c>
      <c r="K63" s="42">
        <f>VLOOKUP($A63,'Raw data'!$A:$M,5,FALSE)</f>
        <v>13498.385981591027</v>
      </c>
      <c r="L63" s="42">
        <f>VLOOKUP($A63,'Raw data'!$A:$M,12,FALSE)</f>
        <v>18056.397170436052</v>
      </c>
      <c r="M63" s="42">
        <f>VLOOKUP($A63,'Raw data'!$A:$M,13,FALSE)</f>
        <v>13892.473505658621</v>
      </c>
      <c r="N63" s="42">
        <f>VLOOKUP($A63,'Raw data'!$A:$M,6,FALSE)</f>
        <v>205.36</v>
      </c>
      <c r="O63" s="42">
        <f>VLOOKUP($A63,'Raw data'!$A:$M,9,FALSE)</f>
        <v>205.36</v>
      </c>
      <c r="P63" s="42">
        <f t="shared" si="0"/>
        <v>7547.1394021984806</v>
      </c>
      <c r="Q63" s="42">
        <f t="shared" si="1"/>
        <v>7677.2227762809498</v>
      </c>
      <c r="R63" s="42">
        <f t="shared" si="2"/>
        <v>8571.7482925921722</v>
      </c>
      <c r="S63" s="42">
        <f t="shared" si="3"/>
        <v>7612.8043873341994</v>
      </c>
      <c r="T63" s="43">
        <f t="shared" si="4"/>
        <v>1.1357612249874731</v>
      </c>
      <c r="U63" s="43">
        <f t="shared" si="5"/>
        <v>0.99160915466126975</v>
      </c>
      <c r="V63" s="42">
        <f t="shared" si="6"/>
        <v>2.4654590292851632E-2</v>
      </c>
      <c r="W63" s="42">
        <f t="shared" si="7"/>
        <v>0.98025716866257384</v>
      </c>
      <c r="X63" s="42">
        <f>VLOOKUP($A63,'Raw data'!$A:$AN,39, FALSE)</f>
        <v>1.2633371978978649</v>
      </c>
      <c r="Y63" s="42">
        <f>VLOOKUP($A63,'Raw data'!$A:$AN,40, FALSE)</f>
        <v>1.4509300649440933</v>
      </c>
      <c r="Z63" s="42">
        <f t="shared" si="8"/>
        <v>1.3571336314209792</v>
      </c>
      <c r="AA63" s="44">
        <f>IFERROR(VLOOKUP($A63,'Raw data'!$AP:$AU,4,FALSE),0)</f>
        <v>0.67082634263705099</v>
      </c>
      <c r="AB63" s="44">
        <f>IFERROR(VLOOKUP($A63,'Raw data'!$AP:$AU,5,FALSE),0)</f>
        <v>0.32485973973603499</v>
      </c>
      <c r="AC63" s="44">
        <f>IFERROR(VLOOKUP($A63,'Raw data'!$AP:$AU,6,FALSE),"NA")</f>
        <v>3.9636252441137498E-2</v>
      </c>
      <c r="AD63" s="46" t="b">
        <f t="shared" si="9"/>
        <v>1</v>
      </c>
      <c r="AE63" s="46" t="b">
        <f t="shared" si="10"/>
        <v>0</v>
      </c>
    </row>
    <row r="64" spans="1:31" x14ac:dyDescent="0.25">
      <c r="A64" s="45" t="s">
        <v>130</v>
      </c>
      <c r="B64" s="2" t="str">
        <f>IFERROR(VLOOKUP(A64,'Protein names'!$A:$I,8,FALSE),"Contaminant")</f>
        <v>Moesin (Moesin, isoform CRA_a)</v>
      </c>
      <c r="C64" t="str">
        <f>IFERROR(VLOOKUP(A64,'Protein names'!$A:$I,9,FALSE), "Contaminant")</f>
        <v>Msn</v>
      </c>
      <c r="D64" s="42">
        <f>VLOOKUP($A64,'Raw data'!$A:$M,10,FALSE)</f>
        <v>648107.58961295895</v>
      </c>
      <c r="E64" s="42">
        <f>VLOOKUP($A64,'Raw data'!$A:$M,11,FALSE)</f>
        <v>551810.95643005834</v>
      </c>
      <c r="F64" s="42">
        <f>VLOOKUP($A64,'Raw data'!$A:$M,7,FALSE)</f>
        <v>515414.61966144072</v>
      </c>
      <c r="G64" s="42">
        <f>VLOOKUP($A64,'Raw data'!$A:$M,2,FALSE)</f>
        <v>400144.31203319755</v>
      </c>
      <c r="H64" s="42">
        <f>VLOOKUP($A64,'Raw data'!$A:$M,3,FALSE)</f>
        <v>334258.78522491053</v>
      </c>
      <c r="I64" s="42">
        <f>VLOOKUP($A64,'Raw data'!$A:$M,4,FALSE)</f>
        <v>446241.42896712921</v>
      </c>
      <c r="J64" s="42">
        <f>VLOOKUP($A64,'Raw data'!$A:$M,8,FALSE)</f>
        <v>382361.0290122446</v>
      </c>
      <c r="K64" s="42">
        <f>VLOOKUP($A64,'Raw data'!$A:$M,5,FALSE)</f>
        <v>346319.74071789486</v>
      </c>
      <c r="L64" s="42">
        <f>VLOOKUP($A64,'Raw data'!$A:$M,12,FALSE)</f>
        <v>555751.86018851248</v>
      </c>
      <c r="M64" s="42">
        <f>VLOOKUP($A64,'Raw data'!$A:$M,13,FALSE)</f>
        <v>597844.58555928059</v>
      </c>
      <c r="N64" s="42">
        <f>VLOOKUP($A64,'Raw data'!$A:$M,6,FALSE)</f>
        <v>283602.38677602459</v>
      </c>
      <c r="O64" s="42">
        <f>VLOOKUP($A64,'Raw data'!$A:$M,9,FALSE)</f>
        <v>193385.05821042397</v>
      </c>
      <c r="P64" s="42">
        <f t="shared" si="0"/>
        <v>482662.9486549492</v>
      </c>
      <c r="Q64" s="42">
        <f t="shared" si="1"/>
        <v>393210.77674406354</v>
      </c>
      <c r="R64" s="42">
        <f t="shared" si="2"/>
        <v>102782.69663417856</v>
      </c>
      <c r="S64" s="42">
        <f t="shared" si="3"/>
        <v>142919.20954502028</v>
      </c>
      <c r="T64" s="43">
        <f t="shared" si="4"/>
        <v>0.21294921626075936</v>
      </c>
      <c r="U64" s="43">
        <f t="shared" si="5"/>
        <v>0.36346717332735967</v>
      </c>
      <c r="V64" s="42">
        <f t="shared" si="6"/>
        <v>-0.29571322115065229</v>
      </c>
      <c r="W64" s="42">
        <f t="shared" si="7"/>
        <v>0.28235902515266986</v>
      </c>
      <c r="X64" s="42">
        <f>VLOOKUP($A64,'Raw data'!$A:$AN,39, FALSE)</f>
        <v>2.9469754172980935</v>
      </c>
      <c r="Y64" s="42">
        <f>VLOOKUP($A64,'Raw data'!$A:$AN,40, FALSE)</f>
        <v>2.8166248478710174</v>
      </c>
      <c r="Z64" s="42">
        <f t="shared" si="8"/>
        <v>2.8818001325845555</v>
      </c>
      <c r="AA64" s="44">
        <f>IFERROR(VLOOKUP($A64,'Raw data'!$AP:$AU,4,FALSE),0)</f>
        <v>-1.0636045528282601</v>
      </c>
      <c r="AB64" s="44">
        <f>IFERROR(VLOOKUP($A64,'Raw data'!$AP:$AU,5,FALSE),0)</f>
        <v>0.28018107188094798</v>
      </c>
      <c r="AC64" s="44">
        <f>IFERROR(VLOOKUP($A64,'Raw data'!$AP:$AU,6,FALSE),"NA")</f>
        <v>4.0945575901288798E-2</v>
      </c>
      <c r="AD64" s="46" t="b">
        <f t="shared" si="9"/>
        <v>1</v>
      </c>
      <c r="AE64" s="46" t="b">
        <f t="shared" si="10"/>
        <v>0</v>
      </c>
    </row>
    <row r="65" spans="1:31" x14ac:dyDescent="0.25">
      <c r="A65" s="45" t="s">
        <v>131</v>
      </c>
      <c r="B65" s="2" t="str">
        <f>IFERROR(VLOOKUP(A65,'Protein names'!$A:$I,8,FALSE),"Contaminant")</f>
        <v>Mitochondrial fission 1 protein (FIS1 homolog) (rFis1) (Tetratricopeptide repeat protein 11) (TPR repeat protein 11)</v>
      </c>
      <c r="C65" t="str">
        <f>IFERROR(VLOOKUP(A65,'Protein names'!$A:$I,9,FALSE), "Contaminant")</f>
        <v>Fis1</v>
      </c>
      <c r="D65" s="42">
        <f>VLOOKUP($A65,'Raw data'!$A:$M,10,FALSE)</f>
        <v>590743.44346443715</v>
      </c>
      <c r="E65" s="42">
        <f>VLOOKUP($A65,'Raw data'!$A:$M,11,FALSE)</f>
        <v>387078.65853047202</v>
      </c>
      <c r="F65" s="42">
        <f>VLOOKUP($A65,'Raw data'!$A:$M,7,FALSE)</f>
        <v>227512.51442921584</v>
      </c>
      <c r="G65" s="42">
        <f>VLOOKUP($A65,'Raw data'!$A:$M,2,FALSE)</f>
        <v>250209.63259079121</v>
      </c>
      <c r="H65" s="42">
        <f>VLOOKUP($A65,'Raw data'!$A:$M,3,FALSE)</f>
        <v>275161.61658531101</v>
      </c>
      <c r="I65" s="42">
        <f>VLOOKUP($A65,'Raw data'!$A:$M,4,FALSE)</f>
        <v>277846.18867399375</v>
      </c>
      <c r="J65" s="42">
        <f>VLOOKUP($A65,'Raw data'!$A:$M,8,FALSE)</f>
        <v>419990.02084114664</v>
      </c>
      <c r="K65" s="42">
        <f>VLOOKUP($A65,'Raw data'!$A:$M,5,FALSE)</f>
        <v>292648.69077165087</v>
      </c>
      <c r="L65" s="42">
        <f>VLOOKUP($A65,'Raw data'!$A:$M,12,FALSE)</f>
        <v>627643.61930550914</v>
      </c>
      <c r="M65" s="42">
        <f>VLOOKUP($A65,'Raw data'!$A:$M,13,FALSE)</f>
        <v>346533.05233739573</v>
      </c>
      <c r="N65" s="42">
        <f>VLOOKUP($A65,'Raw data'!$A:$M,6,FALSE)</f>
        <v>348938.08331927616</v>
      </c>
      <c r="O65" s="42">
        <f>VLOOKUP($A65,'Raw data'!$A:$M,9,FALSE)</f>
        <v>234669.78804103931</v>
      </c>
      <c r="P65" s="42">
        <f t="shared" si="0"/>
        <v>334758.67571237014</v>
      </c>
      <c r="Q65" s="42">
        <f t="shared" si="1"/>
        <v>378403.8757693363</v>
      </c>
      <c r="R65" s="42">
        <f t="shared" si="2"/>
        <v>124971.13157539</v>
      </c>
      <c r="S65" s="42">
        <f t="shared" si="3"/>
        <v>124998.1861601225</v>
      </c>
      <c r="T65" s="43">
        <f t="shared" si="4"/>
        <v>0.37331708075810149</v>
      </c>
      <c r="U65" s="43">
        <f t="shared" si="5"/>
        <v>0.33033008952666665</v>
      </c>
      <c r="V65" s="42">
        <f t="shared" si="6"/>
        <v>0.17680542005567917</v>
      </c>
      <c r="W65" s="42">
        <f t="shared" si="7"/>
        <v>0.59297663443179716</v>
      </c>
      <c r="X65" s="42">
        <f>VLOOKUP($A65,'Raw data'!$A:$AN,39, FALSE)</f>
        <v>3.4220160245903277</v>
      </c>
      <c r="Y65" s="42">
        <f>VLOOKUP($A65,'Raw data'!$A:$AN,40, FALSE)</f>
        <v>3.7793028161860414</v>
      </c>
      <c r="Z65" s="42">
        <f t="shared" si="8"/>
        <v>3.6006594203881845</v>
      </c>
      <c r="AA65" s="44">
        <f>IFERROR(VLOOKUP($A65,'Raw data'!$AP:$AU,4,FALSE),0)</f>
        <v>0.29477401103925199</v>
      </c>
      <c r="AB65" s="44">
        <f>IFERROR(VLOOKUP($A65,'Raw data'!$AP:$AU,5,FALSE),0)</f>
        <v>0.17935068961269501</v>
      </c>
      <c r="AC65" s="44">
        <f>IFERROR(VLOOKUP($A65,'Raw data'!$AP:$AU,6,FALSE),"NA")</f>
        <v>4.1956559635561601E-2</v>
      </c>
      <c r="AD65" s="46" t="b">
        <f t="shared" si="9"/>
        <v>1</v>
      </c>
      <c r="AE65" s="46" t="b">
        <f t="shared" si="10"/>
        <v>0</v>
      </c>
    </row>
    <row r="66" spans="1:31" x14ac:dyDescent="0.25">
      <c r="A66" s="45" t="s">
        <v>132</v>
      </c>
      <c r="B66" s="2" t="str">
        <f>IFERROR(VLOOKUP(A66,'Protein names'!$A:$I,8,FALSE),"Contaminant")</f>
        <v>Ab2-001 (Ab2-011) (Uncharacterized protein)</v>
      </c>
      <c r="C66" t="str">
        <f>IFERROR(VLOOKUP(A66,'Protein names'!$A:$I,9,FALSE), "Contaminant")</f>
        <v>Mbl2</v>
      </c>
      <c r="D66" s="42">
        <f>VLOOKUP($A66,'Raw data'!$A:$M,10,FALSE)</f>
        <v>205.36</v>
      </c>
      <c r="E66" s="42">
        <f>VLOOKUP($A66,'Raw data'!$A:$M,11,FALSE)</f>
        <v>205.36</v>
      </c>
      <c r="F66" s="42">
        <f>VLOOKUP($A66,'Raw data'!$A:$M,7,FALSE)</f>
        <v>81733.721763308247</v>
      </c>
      <c r="G66" s="42">
        <f>VLOOKUP($A66,'Raw data'!$A:$M,2,FALSE)</f>
        <v>38063.05279416588</v>
      </c>
      <c r="H66" s="42">
        <f>VLOOKUP($A66,'Raw data'!$A:$M,3,FALSE)</f>
        <v>205.36</v>
      </c>
      <c r="I66" s="42">
        <f>VLOOKUP($A66,'Raw data'!$A:$M,4,FALSE)</f>
        <v>44759.300831851579</v>
      </c>
      <c r="J66" s="42">
        <f>VLOOKUP($A66,'Raw data'!$A:$M,8,FALSE)</f>
        <v>74714.027556936184</v>
      </c>
      <c r="K66" s="42">
        <f>VLOOKUP($A66,'Raw data'!$A:$M,5,FALSE)</f>
        <v>83076.89945971327</v>
      </c>
      <c r="L66" s="42">
        <f>VLOOKUP($A66,'Raw data'!$A:$M,12,FALSE)</f>
        <v>205.36</v>
      </c>
      <c r="M66" s="42">
        <f>VLOOKUP($A66,'Raw data'!$A:$M,13,FALSE)</f>
        <v>205.36</v>
      </c>
      <c r="N66" s="42">
        <f>VLOOKUP($A66,'Raw data'!$A:$M,6,FALSE)</f>
        <v>205.36</v>
      </c>
      <c r="O66" s="42">
        <f>VLOOKUP($A66,'Raw data'!$A:$M,9,FALSE)</f>
        <v>79078.5792683568</v>
      </c>
      <c r="P66" s="42">
        <f t="shared" ref="P66:P129" si="11">AVERAGE(D66:I66)</f>
        <v>27528.692564887617</v>
      </c>
      <c r="Q66" s="42">
        <f t="shared" ref="Q66:Q129" si="12">AVERAGE(J66:O66)</f>
        <v>39580.931047501035</v>
      </c>
      <c r="R66" s="42">
        <f t="shared" ref="R66:R129" si="13">_xlfn.STDEV.P(D66:I66)</f>
        <v>30511.596987718578</v>
      </c>
      <c r="S66" s="42">
        <f t="shared" ref="S66:S129" si="14">_xlfn.STDEV.P(J66:O66)</f>
        <v>39449.555847491974</v>
      </c>
      <c r="T66" s="43">
        <f t="shared" ref="T66:T129" si="15">R66/P66</f>
        <v>1.1083561965683617</v>
      </c>
      <c r="U66" s="43">
        <f t="shared" ref="U66:U129" si="16">S66/Q66</f>
        <v>0.99668084614150698</v>
      </c>
      <c r="V66" s="42">
        <f t="shared" ref="V66:V129" si="17">LOG(Q66/P66,2)</f>
        <v>0.52386945589952782</v>
      </c>
      <c r="W66" s="42">
        <f t="shared" ref="W66:W129" si="18">_xlfn.T.TEST(D66:I66,J66:O66,2,2)</f>
        <v>0.60076574024874896</v>
      </c>
      <c r="X66" s="42">
        <f>VLOOKUP($A66,'Raw data'!$A:$AN,39, FALSE)</f>
        <v>1.3016904882357849</v>
      </c>
      <c r="Y66" s="42">
        <f>VLOOKUP($A66,'Raw data'!$A:$AN,40, FALSE)</f>
        <v>1.1334557864729051</v>
      </c>
      <c r="Z66" s="42">
        <f t="shared" ref="Z66:Z129" si="19">AVERAGE(X66:Y66)</f>
        <v>1.217573137354345</v>
      </c>
      <c r="AA66" s="44">
        <f>IFERROR(VLOOKUP($A66,'Raw data'!$AP:$AU,4,FALSE),0)</f>
        <v>1.4381170376241399</v>
      </c>
      <c r="AB66" s="44">
        <f>IFERROR(VLOOKUP($A66,'Raw data'!$AP:$AU,5,FALSE),0)</f>
        <v>0.12009184671791701</v>
      </c>
      <c r="AC66" s="44">
        <f>IFERROR(VLOOKUP($A66,'Raw data'!$AP:$AU,6,FALSE),"NA")</f>
        <v>4.3844473616125597E-2</v>
      </c>
      <c r="AD66" s="46" t="b">
        <f t="shared" ref="AD66:AD129" si="20">IF(OR(W66&lt;=0.05,AC66&lt;=0.05),TRUE,FALSE)</f>
        <v>1</v>
      </c>
      <c r="AE66" s="46" t="b">
        <f t="shared" ref="AE66:AE129" si="21">IF(AND(W66&lt;=0.05,AC66&lt;=0.05),TRUE,FALSE)</f>
        <v>0</v>
      </c>
    </row>
    <row r="67" spans="1:31" x14ac:dyDescent="0.25">
      <c r="A67" s="45" t="s">
        <v>133</v>
      </c>
      <c r="B67" s="2" t="str">
        <f>IFERROR(VLOOKUP(A67,'Protein names'!$A:$I,8,FALSE),"Contaminant")</f>
        <v>Alpha globin (RCG33691) (Uncharacterized protein)</v>
      </c>
      <c r="C67" t="str">
        <f>IFERROR(VLOOKUP(A67,'Protein names'!$A:$I,9,FALSE), "Contaminant")</f>
        <v>Hba-a1</v>
      </c>
      <c r="D67" s="42">
        <f>VLOOKUP($A67,'Raw data'!$A:$M,10,FALSE)</f>
        <v>6405.2805112253882</v>
      </c>
      <c r="E67" s="42">
        <f>VLOOKUP($A67,'Raw data'!$A:$M,11,FALSE)</f>
        <v>127520.58557261746</v>
      </c>
      <c r="F67" s="42">
        <f>VLOOKUP($A67,'Raw data'!$A:$M,7,FALSE)</f>
        <v>63919.54182424277</v>
      </c>
      <c r="G67" s="42">
        <f>VLOOKUP($A67,'Raw data'!$A:$M,2,FALSE)</f>
        <v>103986.84870619841</v>
      </c>
      <c r="H67" s="42">
        <f>VLOOKUP($A67,'Raw data'!$A:$M,3,FALSE)</f>
        <v>134674.34522318377</v>
      </c>
      <c r="I67" s="42">
        <f>VLOOKUP($A67,'Raw data'!$A:$M,4,FALSE)</f>
        <v>222606.65688569113</v>
      </c>
      <c r="J67" s="42">
        <f>VLOOKUP($A67,'Raw data'!$A:$M,8,FALSE)</f>
        <v>154411.96130139229</v>
      </c>
      <c r="K67" s="42">
        <f>VLOOKUP($A67,'Raw data'!$A:$M,5,FALSE)</f>
        <v>170698.11834381151</v>
      </c>
      <c r="L67" s="42">
        <f>VLOOKUP($A67,'Raw data'!$A:$M,12,FALSE)</f>
        <v>205.36</v>
      </c>
      <c r="M67" s="42">
        <f>VLOOKUP($A67,'Raw data'!$A:$M,13,FALSE)</f>
        <v>124657.6912417705</v>
      </c>
      <c r="N67" s="42">
        <f>VLOOKUP($A67,'Raw data'!$A:$M,6,FALSE)</f>
        <v>332070.64781599434</v>
      </c>
      <c r="O67" s="42">
        <f>VLOOKUP($A67,'Raw data'!$A:$M,9,FALSE)</f>
        <v>244896.86175462967</v>
      </c>
      <c r="P67" s="42">
        <f t="shared" si="11"/>
        <v>109852.20978719315</v>
      </c>
      <c r="Q67" s="42">
        <f t="shared" si="12"/>
        <v>171156.7734095997</v>
      </c>
      <c r="R67" s="42">
        <f t="shared" si="13"/>
        <v>66442.148864529518</v>
      </c>
      <c r="S67" s="42">
        <f t="shared" si="14"/>
        <v>102467.90155280232</v>
      </c>
      <c r="T67" s="43">
        <f t="shared" si="15"/>
        <v>0.60483215579588201</v>
      </c>
      <c r="U67" s="43">
        <f t="shared" si="16"/>
        <v>0.59867862376432934</v>
      </c>
      <c r="V67" s="42">
        <f t="shared" si="17"/>
        <v>0.63975449581633115</v>
      </c>
      <c r="W67" s="42">
        <f t="shared" si="18"/>
        <v>0.28788706464708935</v>
      </c>
      <c r="X67" s="42">
        <f>VLOOKUP($A67,'Raw data'!$A:$AN,39, FALSE)</f>
        <v>2.4275136555306811</v>
      </c>
      <c r="Y67" s="42">
        <f>VLOOKUP($A67,'Raw data'!$A:$AN,40, FALSE)</f>
        <v>2.056756750588987</v>
      </c>
      <c r="Z67" s="42">
        <f t="shared" si="19"/>
        <v>2.242135203059834</v>
      </c>
      <c r="AA67" s="44">
        <f>IFERROR(VLOOKUP($A67,'Raw data'!$AP:$AU,4,FALSE),0)</f>
        <v>0.70784231467283998</v>
      </c>
      <c r="AB67" s="44">
        <f>IFERROR(VLOOKUP($A67,'Raw data'!$AP:$AU,5,FALSE),0)</f>
        <v>0.380805699780911</v>
      </c>
      <c r="AC67" s="44">
        <f>IFERROR(VLOOKUP($A67,'Raw data'!$AP:$AU,6,FALSE),"NA")</f>
        <v>4.6135020604119802E-2</v>
      </c>
      <c r="AD67" s="46" t="b">
        <f t="shared" si="20"/>
        <v>1</v>
      </c>
      <c r="AE67" s="46" t="b">
        <f t="shared" si="21"/>
        <v>0</v>
      </c>
    </row>
    <row r="68" spans="1:31" x14ac:dyDescent="0.25">
      <c r="A68" s="45" t="s">
        <v>134</v>
      </c>
      <c r="B68" s="2" t="str">
        <f>IFERROR(VLOOKUP(A68,'Protein names'!$A:$I,8,FALSE),"Contaminant")</f>
        <v>Tripeptidyl-peptidase 2 (TPP-2) (EC 3.4.14.10) (Tripeptidyl aminopeptidase) (Tripeptidyl-peptidase II) (TPP-II)</v>
      </c>
      <c r="C68" t="str">
        <f>IFERROR(VLOOKUP(A68,'Protein names'!$A:$I,9,FALSE), "Contaminant")</f>
        <v>Tpp2</v>
      </c>
      <c r="D68" s="42">
        <f>VLOOKUP($A68,'Raw data'!$A:$M,10,FALSE)</f>
        <v>73534.854632375995</v>
      </c>
      <c r="E68" s="42">
        <f>VLOOKUP($A68,'Raw data'!$A:$M,11,FALSE)</f>
        <v>50761.605137115948</v>
      </c>
      <c r="F68" s="42">
        <f>VLOOKUP($A68,'Raw data'!$A:$M,7,FALSE)</f>
        <v>38054.586852730863</v>
      </c>
      <c r="G68" s="42">
        <f>VLOOKUP($A68,'Raw data'!$A:$M,2,FALSE)</f>
        <v>66544.838226486158</v>
      </c>
      <c r="H68" s="42">
        <f>VLOOKUP($A68,'Raw data'!$A:$M,3,FALSE)</f>
        <v>49978.667587833457</v>
      </c>
      <c r="I68" s="42">
        <f>VLOOKUP($A68,'Raw data'!$A:$M,4,FALSE)</f>
        <v>59875.687080988508</v>
      </c>
      <c r="J68" s="42">
        <f>VLOOKUP($A68,'Raw data'!$A:$M,8,FALSE)</f>
        <v>77759.206253861819</v>
      </c>
      <c r="K68" s="42">
        <f>VLOOKUP($A68,'Raw data'!$A:$M,5,FALSE)</f>
        <v>43674.741681442363</v>
      </c>
      <c r="L68" s="42">
        <f>VLOOKUP($A68,'Raw data'!$A:$M,12,FALSE)</f>
        <v>78482.919098926533</v>
      </c>
      <c r="M68" s="42">
        <f>VLOOKUP($A68,'Raw data'!$A:$M,13,FALSE)</f>
        <v>64019.352401507931</v>
      </c>
      <c r="N68" s="42">
        <f>VLOOKUP($A68,'Raw data'!$A:$M,6,FALSE)</f>
        <v>50155.674399812102</v>
      </c>
      <c r="O68" s="42">
        <f>VLOOKUP($A68,'Raw data'!$A:$M,9,FALSE)</f>
        <v>66044.6304001807</v>
      </c>
      <c r="P68" s="42">
        <f t="shared" si="11"/>
        <v>56458.373252921825</v>
      </c>
      <c r="Q68" s="42">
        <f t="shared" si="12"/>
        <v>63356.087372621907</v>
      </c>
      <c r="R68" s="42">
        <f t="shared" si="13"/>
        <v>11677.329404309969</v>
      </c>
      <c r="S68" s="42">
        <f t="shared" si="14"/>
        <v>12945.689929863922</v>
      </c>
      <c r="T68" s="43">
        <f t="shared" si="15"/>
        <v>0.20683078047605002</v>
      </c>
      <c r="U68" s="43">
        <f t="shared" si="16"/>
        <v>0.20433221915560001</v>
      </c>
      <c r="V68" s="42">
        <f t="shared" si="17"/>
        <v>0.16629568218373164</v>
      </c>
      <c r="W68" s="42">
        <f t="shared" si="18"/>
        <v>0.39709953725277802</v>
      </c>
      <c r="X68" s="42">
        <f>VLOOKUP($A68,'Raw data'!$A:$AN,39, FALSE)</f>
        <v>3.0274824837374008</v>
      </c>
      <c r="Y68" s="42">
        <f>VLOOKUP($A68,'Raw data'!$A:$AN,40, FALSE)</f>
        <v>3.0642997222825059</v>
      </c>
      <c r="Z68" s="42">
        <f t="shared" si="19"/>
        <v>3.0458911030099536</v>
      </c>
      <c r="AA68" s="44">
        <f>IFERROR(VLOOKUP($A68,'Raw data'!$AP:$AU,4,FALSE),0)</f>
        <v>0.49505532678779901</v>
      </c>
      <c r="AB68" s="44">
        <f>IFERROR(VLOOKUP($A68,'Raw data'!$AP:$AU,5,FALSE),0)</f>
        <v>0.146561308016844</v>
      </c>
      <c r="AC68" s="44">
        <f>IFERROR(VLOOKUP($A68,'Raw data'!$AP:$AU,6,FALSE),"NA")</f>
        <v>4.7688426297569898E-2</v>
      </c>
      <c r="AD68" s="46" t="b">
        <f t="shared" si="20"/>
        <v>1</v>
      </c>
      <c r="AE68" s="46" t="b">
        <f t="shared" si="21"/>
        <v>0</v>
      </c>
    </row>
    <row r="69" spans="1:31" x14ac:dyDescent="0.25">
      <c r="A69" s="45" t="s">
        <v>135</v>
      </c>
      <c r="B69" s="2" t="str">
        <f>IFERROR(VLOOKUP(A69,'Protein names'!$A:$I,8,FALSE),"Contaminant")</f>
        <v>Catalase (EC 1.11.1.6)</v>
      </c>
      <c r="C69" t="str">
        <f>IFERROR(VLOOKUP(A69,'Protein names'!$A:$I,9,FALSE), "Contaminant")</f>
        <v>Cat</v>
      </c>
      <c r="D69" s="42">
        <f>VLOOKUP($A69,'Raw data'!$A:$M,10,FALSE)</f>
        <v>10955485.352937624</v>
      </c>
      <c r="E69" s="42">
        <f>VLOOKUP($A69,'Raw data'!$A:$M,11,FALSE)</f>
        <v>9730762.1704559419</v>
      </c>
      <c r="F69" s="42">
        <f>VLOOKUP($A69,'Raw data'!$A:$M,7,FALSE)</f>
        <v>12612304.444003463</v>
      </c>
      <c r="G69" s="42">
        <f>VLOOKUP($A69,'Raw data'!$A:$M,2,FALSE)</f>
        <v>12917717.538306801</v>
      </c>
      <c r="H69" s="42">
        <f>VLOOKUP($A69,'Raw data'!$A:$M,3,FALSE)</f>
        <v>13417496.4078044</v>
      </c>
      <c r="I69" s="42">
        <f>VLOOKUP($A69,'Raw data'!$A:$M,4,FALSE)</f>
        <v>15796336.897754068</v>
      </c>
      <c r="J69" s="42">
        <f>VLOOKUP($A69,'Raw data'!$A:$M,8,FALSE)</f>
        <v>18360488.806028944</v>
      </c>
      <c r="K69" s="42">
        <f>VLOOKUP($A69,'Raw data'!$A:$M,5,FALSE)</f>
        <v>22045896.672316998</v>
      </c>
      <c r="L69" s="42">
        <f>VLOOKUP($A69,'Raw data'!$A:$M,12,FALSE)</f>
        <v>13872463.738037154</v>
      </c>
      <c r="M69" s="42">
        <f>VLOOKUP($A69,'Raw data'!$A:$M,13,FALSE)</f>
        <v>15587505.04131549</v>
      </c>
      <c r="N69" s="42">
        <f>VLOOKUP($A69,'Raw data'!$A:$M,6,FALSE)</f>
        <v>23990064.511440452</v>
      </c>
      <c r="O69" s="42">
        <f>VLOOKUP($A69,'Raw data'!$A:$M,9,FALSE)</f>
        <v>21035398.159670625</v>
      </c>
      <c r="P69" s="42">
        <f t="shared" si="11"/>
        <v>12571683.80187705</v>
      </c>
      <c r="Q69" s="42">
        <f t="shared" si="12"/>
        <v>19148636.154801611</v>
      </c>
      <c r="R69" s="42">
        <f t="shared" si="13"/>
        <v>1911287.0479792682</v>
      </c>
      <c r="S69" s="42">
        <f t="shared" si="14"/>
        <v>3571513.3189373193</v>
      </c>
      <c r="T69" s="43">
        <f t="shared" si="15"/>
        <v>0.15203111039858466</v>
      </c>
      <c r="U69" s="43">
        <f t="shared" si="16"/>
        <v>0.18651528443406898</v>
      </c>
      <c r="V69" s="42">
        <f t="shared" si="17"/>
        <v>0.60706374949297548</v>
      </c>
      <c r="W69" s="42">
        <f t="shared" si="18"/>
        <v>4.6083766410548637E-3</v>
      </c>
      <c r="X69" s="42">
        <f>VLOOKUP($A69,'Raw data'!$A:$AN,39, FALSE)</f>
        <v>3.8027286371990972</v>
      </c>
      <c r="Y69" s="42">
        <f>VLOOKUP($A69,'Raw data'!$A:$AN,40, FALSE)</f>
        <v>3.8429590046610032</v>
      </c>
      <c r="Z69" s="42">
        <f t="shared" si="19"/>
        <v>3.8228438209300499</v>
      </c>
      <c r="AA69" s="44">
        <f>IFERROR(VLOOKUP($A69,'Raw data'!$AP:$AU,4,FALSE),0)</f>
        <v>0.67571510111477595</v>
      </c>
      <c r="AB69" s="44">
        <f>IFERROR(VLOOKUP($A69,'Raw data'!$AP:$AU,5,FALSE),0)</f>
        <v>0.70973807638336195</v>
      </c>
      <c r="AC69" s="44">
        <f>IFERROR(VLOOKUP($A69,'Raw data'!$AP:$AU,6,FALSE),"NA")</f>
        <v>5.5807630832101503E-2</v>
      </c>
      <c r="AD69" s="46" t="b">
        <f t="shared" si="20"/>
        <v>1</v>
      </c>
      <c r="AE69" s="46" t="b">
        <f t="shared" si="21"/>
        <v>0</v>
      </c>
    </row>
    <row r="70" spans="1:31" x14ac:dyDescent="0.25">
      <c r="A70" s="45" t="s">
        <v>136</v>
      </c>
      <c r="B70" s="2" t="str">
        <f>IFERROR(VLOOKUP(A70,'Protein names'!$A:$I,8,FALSE),"Contaminant")</f>
        <v>Carbamoyl-phosphate synthase [ammonia], mitochondrial (EC 6.3.4.16) (Carbamoyl-phosphate synthetase I) (CPSase I)</v>
      </c>
      <c r="C70" t="str">
        <f>IFERROR(VLOOKUP(A70,'Protein names'!$A:$I,9,FALSE), "Contaminant")</f>
        <v>Cps1</v>
      </c>
      <c r="D70" s="42">
        <f>VLOOKUP($A70,'Raw data'!$A:$M,10,FALSE)</f>
        <v>151109179.87125272</v>
      </c>
      <c r="E70" s="42">
        <f>VLOOKUP($A70,'Raw data'!$A:$M,11,FALSE)</f>
        <v>133908399.94967939</v>
      </c>
      <c r="F70" s="42">
        <f>VLOOKUP($A70,'Raw data'!$A:$M,7,FALSE)</f>
        <v>157724106.4778173</v>
      </c>
      <c r="G70" s="42">
        <f>VLOOKUP($A70,'Raw data'!$A:$M,2,FALSE)</f>
        <v>123209081.70880345</v>
      </c>
      <c r="H70" s="42">
        <f>VLOOKUP($A70,'Raw data'!$A:$M,3,FALSE)</f>
        <v>167424302.2011663</v>
      </c>
      <c r="I70" s="42">
        <f>VLOOKUP($A70,'Raw data'!$A:$M,4,FALSE)</f>
        <v>120771373.05621082</v>
      </c>
      <c r="J70" s="42">
        <f>VLOOKUP($A70,'Raw data'!$A:$M,8,FALSE)</f>
        <v>125699557.12717327</v>
      </c>
      <c r="K70" s="42">
        <f>VLOOKUP($A70,'Raw data'!$A:$M,5,FALSE)</f>
        <v>107954521.30986567</v>
      </c>
      <c r="L70" s="42">
        <f>VLOOKUP($A70,'Raw data'!$A:$M,12,FALSE)</f>
        <v>124385336.20307629</v>
      </c>
      <c r="M70" s="42">
        <f>VLOOKUP($A70,'Raw data'!$A:$M,13,FALSE)</f>
        <v>124185676.41104911</v>
      </c>
      <c r="N70" s="42">
        <f>VLOOKUP($A70,'Raw data'!$A:$M,6,FALSE)</f>
        <v>106803858.41157991</v>
      </c>
      <c r="O70" s="42">
        <f>VLOOKUP($A70,'Raw data'!$A:$M,9,FALSE)</f>
        <v>76938672.308609843</v>
      </c>
      <c r="P70" s="42">
        <f t="shared" si="11"/>
        <v>142357740.544155</v>
      </c>
      <c r="Q70" s="42">
        <f t="shared" si="12"/>
        <v>110994603.62855901</v>
      </c>
      <c r="R70" s="42">
        <f t="shared" si="13"/>
        <v>17536054.091530625</v>
      </c>
      <c r="S70" s="42">
        <f t="shared" si="14"/>
        <v>17108295.655805655</v>
      </c>
      <c r="T70" s="43">
        <f t="shared" si="15"/>
        <v>0.12318300377977325</v>
      </c>
      <c r="U70" s="43">
        <f t="shared" si="16"/>
        <v>0.15413628317515496</v>
      </c>
      <c r="V70" s="42">
        <f t="shared" si="17"/>
        <v>-0.35903140328713545</v>
      </c>
      <c r="W70" s="42">
        <f t="shared" si="18"/>
        <v>1.6882773226506151E-2</v>
      </c>
      <c r="X70" s="42">
        <f>VLOOKUP($A70,'Raw data'!$A:$AN,39, FALSE)</f>
        <v>4.5589558067062645</v>
      </c>
      <c r="Y70" s="42">
        <f>VLOOKUP($A70,'Raw data'!$A:$AN,40, FALSE)</f>
        <v>5.0587034150028378</v>
      </c>
      <c r="Z70" s="42">
        <f t="shared" si="19"/>
        <v>4.8088296108545512</v>
      </c>
      <c r="AA70" s="44">
        <f>IFERROR(VLOOKUP($A70,'Raw data'!$AP:$AU,4,FALSE),0)</f>
        <v>-0.27281167781216198</v>
      </c>
      <c r="AB70" s="44">
        <f>IFERROR(VLOOKUP($A70,'Raw data'!$AP:$AU,5,FALSE),0)</f>
        <v>0.135090635441664</v>
      </c>
      <c r="AC70" s="44">
        <f>IFERROR(VLOOKUP($A70,'Raw data'!$AP:$AU,6,FALSE),"NA")</f>
        <v>6.4205495959294104E-2</v>
      </c>
      <c r="AD70" s="46" t="b">
        <f t="shared" si="20"/>
        <v>1</v>
      </c>
      <c r="AE70" s="46" t="b">
        <f t="shared" si="21"/>
        <v>0</v>
      </c>
    </row>
    <row r="71" spans="1:31" x14ac:dyDescent="0.25">
      <c r="A71" s="45" t="s">
        <v>137</v>
      </c>
      <c r="B71" s="2" t="str">
        <f>IFERROR(VLOOKUP(A71,'Protein names'!$A:$I,8,FALSE),"Contaminant")</f>
        <v>N-acyl-aromatic-L-amino acid amidohydrolase (carboxylate-forming) (EC 3.5.1.114) (Aminoacylase-3) (ACY-3) (Aspartoacylase-2)</v>
      </c>
      <c r="C71" t="str">
        <f>IFERROR(VLOOKUP(A71,'Protein names'!$A:$I,9,FALSE), "Contaminant")</f>
        <v>Acy3</v>
      </c>
      <c r="D71" s="42">
        <f>VLOOKUP($A71,'Raw data'!$A:$M,10,FALSE)</f>
        <v>340835.22614388191</v>
      </c>
      <c r="E71" s="42">
        <f>VLOOKUP($A71,'Raw data'!$A:$M,11,FALSE)</f>
        <v>186922.93755140924</v>
      </c>
      <c r="F71" s="42">
        <f>VLOOKUP($A71,'Raw data'!$A:$M,7,FALSE)</f>
        <v>195427.18716186637</v>
      </c>
      <c r="G71" s="42">
        <f>VLOOKUP($A71,'Raw data'!$A:$M,2,FALSE)</f>
        <v>256754.24230144001</v>
      </c>
      <c r="H71" s="42">
        <f>VLOOKUP($A71,'Raw data'!$A:$M,3,FALSE)</f>
        <v>104217.13876077342</v>
      </c>
      <c r="I71" s="42">
        <f>VLOOKUP($A71,'Raw data'!$A:$M,4,FALSE)</f>
        <v>407851.07875535358</v>
      </c>
      <c r="J71" s="42">
        <f>VLOOKUP($A71,'Raw data'!$A:$M,8,FALSE)</f>
        <v>562656.26372170832</v>
      </c>
      <c r="K71" s="42">
        <f>VLOOKUP($A71,'Raw data'!$A:$M,5,FALSE)</f>
        <v>290515.71701294451</v>
      </c>
      <c r="L71" s="42">
        <f>VLOOKUP($A71,'Raw data'!$A:$M,12,FALSE)</f>
        <v>627976.97984825843</v>
      </c>
      <c r="M71" s="42">
        <f>VLOOKUP($A71,'Raw data'!$A:$M,13,FALSE)</f>
        <v>519948.24197302276</v>
      </c>
      <c r="N71" s="42">
        <f>VLOOKUP($A71,'Raw data'!$A:$M,6,FALSE)</f>
        <v>417592.68212558707</v>
      </c>
      <c r="O71" s="42">
        <f>VLOOKUP($A71,'Raw data'!$A:$M,9,FALSE)</f>
        <v>239766.03296192974</v>
      </c>
      <c r="P71" s="42">
        <f t="shared" si="11"/>
        <v>248667.96844578741</v>
      </c>
      <c r="Q71" s="42">
        <f t="shared" si="12"/>
        <v>443075.98627390846</v>
      </c>
      <c r="R71" s="42">
        <f t="shared" si="13"/>
        <v>101170.25720111793</v>
      </c>
      <c r="S71" s="42">
        <f t="shared" si="14"/>
        <v>141218.58679517455</v>
      </c>
      <c r="T71" s="43">
        <f t="shared" si="15"/>
        <v>0.40684877040435652</v>
      </c>
      <c r="U71" s="43">
        <f t="shared" si="16"/>
        <v>0.31872317880002093</v>
      </c>
      <c r="V71" s="42">
        <f t="shared" si="17"/>
        <v>0.83333345580163432</v>
      </c>
      <c r="W71" s="42">
        <f t="shared" si="18"/>
        <v>3.1318906560428225E-2</v>
      </c>
      <c r="X71" s="42">
        <f>VLOOKUP($A71,'Raw data'!$A:$AN,39, FALSE)</f>
        <v>1.9917796579099731</v>
      </c>
      <c r="Y71" s="42">
        <f>VLOOKUP($A71,'Raw data'!$A:$AN,40, FALSE)</f>
        <v>2.278083297560018</v>
      </c>
      <c r="Z71" s="42">
        <f t="shared" si="19"/>
        <v>2.1349314777349955</v>
      </c>
      <c r="AA71" s="44">
        <f>IFERROR(VLOOKUP($A71,'Raw data'!$AP:$AU,4,FALSE),0)</f>
        <v>0.45541819222212998</v>
      </c>
      <c r="AB71" s="44">
        <f>IFERROR(VLOOKUP($A71,'Raw data'!$AP:$AU,5,FALSE),0)</f>
        <v>0.18083918422792999</v>
      </c>
      <c r="AC71" s="44">
        <f>IFERROR(VLOOKUP($A71,'Raw data'!$AP:$AU,6,FALSE),"NA")</f>
        <v>6.6343745625691494E-2</v>
      </c>
      <c r="AD71" s="46" t="b">
        <f t="shared" si="20"/>
        <v>1</v>
      </c>
      <c r="AE71" s="46" t="b">
        <f t="shared" si="21"/>
        <v>0</v>
      </c>
    </row>
    <row r="72" spans="1:31" x14ac:dyDescent="0.25">
      <c r="A72" s="45" t="s">
        <v>138</v>
      </c>
      <c r="B72" s="2" t="str">
        <f>IFERROR(VLOOKUP(A72,'Protein names'!$A:$I,8,FALSE),"Contaminant")</f>
        <v>Protein Gstt3 (Similar to Glutathione S-transferase, theta 3 (Predicted))</v>
      </c>
      <c r="C72" t="str">
        <f>IFERROR(VLOOKUP(A72,'Protein names'!$A:$I,9,FALSE), "Contaminant")</f>
        <v>Gstt3</v>
      </c>
      <c r="D72" s="42">
        <f>VLOOKUP($A72,'Raw data'!$A:$M,10,FALSE)</f>
        <v>249129.5817133752</v>
      </c>
      <c r="E72" s="42">
        <f>VLOOKUP($A72,'Raw data'!$A:$M,11,FALSE)</f>
        <v>382059.73956461798</v>
      </c>
      <c r="F72" s="42">
        <f>VLOOKUP($A72,'Raw data'!$A:$M,7,FALSE)</f>
        <v>256957.34262825325</v>
      </c>
      <c r="G72" s="42">
        <f>VLOOKUP($A72,'Raw data'!$A:$M,2,FALSE)</f>
        <v>140787.20723913758</v>
      </c>
      <c r="H72" s="42">
        <f>VLOOKUP($A72,'Raw data'!$A:$M,3,FALSE)</f>
        <v>185489.92213660915</v>
      </c>
      <c r="I72" s="42">
        <f>VLOOKUP($A72,'Raw data'!$A:$M,4,FALSE)</f>
        <v>277756.59607147914</v>
      </c>
      <c r="J72" s="42">
        <f>VLOOKUP($A72,'Raw data'!$A:$M,8,FALSE)</f>
        <v>205.36</v>
      </c>
      <c r="K72" s="42">
        <f>VLOOKUP($A72,'Raw data'!$A:$M,5,FALSE)</f>
        <v>96807.666637008515</v>
      </c>
      <c r="L72" s="42">
        <f>VLOOKUP($A72,'Raw data'!$A:$M,12,FALSE)</f>
        <v>214505.46904215968</v>
      </c>
      <c r="M72" s="42">
        <f>VLOOKUP($A72,'Raw data'!$A:$M,13,FALSE)</f>
        <v>244996.77994847079</v>
      </c>
      <c r="N72" s="42">
        <f>VLOOKUP($A72,'Raw data'!$A:$M,6,FALSE)</f>
        <v>66526.466538402834</v>
      </c>
      <c r="O72" s="42">
        <f>VLOOKUP($A72,'Raw data'!$A:$M,9,FALSE)</f>
        <v>139170.46168938273</v>
      </c>
      <c r="P72" s="42">
        <f t="shared" si="11"/>
        <v>248696.73155891206</v>
      </c>
      <c r="Q72" s="42">
        <f t="shared" si="12"/>
        <v>127035.36730923744</v>
      </c>
      <c r="R72" s="42">
        <f t="shared" si="13"/>
        <v>75650.687241404943</v>
      </c>
      <c r="S72" s="42">
        <f t="shared" si="14"/>
        <v>84037.755204741217</v>
      </c>
      <c r="T72" s="43">
        <f t="shared" si="15"/>
        <v>0.30418850608611464</v>
      </c>
      <c r="U72" s="43">
        <f t="shared" si="16"/>
        <v>0.66153038311111623</v>
      </c>
      <c r="V72" s="42">
        <f t="shared" si="17"/>
        <v>-0.96915734063531511</v>
      </c>
      <c r="W72" s="42">
        <f t="shared" si="18"/>
        <v>3.694011520469815E-2</v>
      </c>
      <c r="X72" s="42">
        <f>VLOOKUP($A72,'Raw data'!$A:$AN,39, FALSE)</f>
        <v>2.4751132844801922</v>
      </c>
      <c r="Y72" s="42">
        <f>VLOOKUP($A72,'Raw data'!$A:$AN,40, FALSE)</f>
        <v>1.6374455488957551</v>
      </c>
      <c r="Z72" s="42">
        <f t="shared" si="19"/>
        <v>2.0562794166879739</v>
      </c>
      <c r="AA72" s="44">
        <f>IFERROR(VLOOKUP($A72,'Raw data'!$AP:$AU,4,FALSE),0)</f>
        <v>-0.57200593069783801</v>
      </c>
      <c r="AB72" s="44">
        <f>IFERROR(VLOOKUP($A72,'Raw data'!$AP:$AU,5,FALSE),0)</f>
        <v>0.27533641650789398</v>
      </c>
      <c r="AC72" s="44">
        <f>IFERROR(VLOOKUP($A72,'Raw data'!$AP:$AU,6,FALSE),"NA")</f>
        <v>7.4587795281353106E-2</v>
      </c>
      <c r="AD72" s="46" t="b">
        <f t="shared" si="20"/>
        <v>1</v>
      </c>
      <c r="AE72" s="46" t="b">
        <f t="shared" si="21"/>
        <v>0</v>
      </c>
    </row>
    <row r="73" spans="1:31" x14ac:dyDescent="0.25">
      <c r="A73" s="45" t="s">
        <v>139</v>
      </c>
      <c r="B73" s="2" t="str">
        <f>IFERROR(VLOOKUP(A73,'Protein names'!$A:$I,8,FALSE),"Contaminant")</f>
        <v>60S ribosomal protein L23</v>
      </c>
      <c r="C73" t="str">
        <f>IFERROR(VLOOKUP(A73,'Protein names'!$A:$I,9,FALSE), "Contaminant")</f>
        <v>Rpl23</v>
      </c>
      <c r="D73" s="42">
        <f>VLOOKUP($A73,'Raw data'!$A:$M,10,FALSE)</f>
        <v>452521.4448303344</v>
      </c>
      <c r="E73" s="42">
        <f>VLOOKUP($A73,'Raw data'!$A:$M,11,FALSE)</f>
        <v>479578.59651856078</v>
      </c>
      <c r="F73" s="42">
        <f>VLOOKUP($A73,'Raw data'!$A:$M,7,FALSE)</f>
        <v>482905.48261922813</v>
      </c>
      <c r="G73" s="42">
        <f>VLOOKUP($A73,'Raw data'!$A:$M,2,FALSE)</f>
        <v>524118.58513129217</v>
      </c>
      <c r="H73" s="42">
        <f>VLOOKUP($A73,'Raw data'!$A:$M,3,FALSE)</f>
        <v>431699.25898981094</v>
      </c>
      <c r="I73" s="42">
        <f>VLOOKUP($A73,'Raw data'!$A:$M,4,FALSE)</f>
        <v>525789.20910432737</v>
      </c>
      <c r="J73" s="42">
        <f>VLOOKUP($A73,'Raw data'!$A:$M,8,FALSE)</f>
        <v>407305.88231682772</v>
      </c>
      <c r="K73" s="42">
        <f>VLOOKUP($A73,'Raw data'!$A:$M,5,FALSE)</f>
        <v>299468.24010393501</v>
      </c>
      <c r="L73" s="42">
        <f>VLOOKUP($A73,'Raw data'!$A:$M,12,FALSE)</f>
        <v>271786.52455101284</v>
      </c>
      <c r="M73" s="42">
        <f>VLOOKUP($A73,'Raw data'!$A:$M,13,FALSE)</f>
        <v>443023.44756976492</v>
      </c>
      <c r="N73" s="42">
        <f>VLOOKUP($A73,'Raw data'!$A:$M,6,FALSE)</f>
        <v>333719.8296751263</v>
      </c>
      <c r="O73" s="42">
        <f>VLOOKUP($A73,'Raw data'!$A:$M,9,FALSE)</f>
        <v>430293.51995744056</v>
      </c>
      <c r="P73" s="42">
        <f t="shared" si="11"/>
        <v>482768.76286559232</v>
      </c>
      <c r="Q73" s="42">
        <f t="shared" si="12"/>
        <v>364266.24069568451</v>
      </c>
      <c r="R73" s="42">
        <f t="shared" si="13"/>
        <v>34384.485173893263</v>
      </c>
      <c r="S73" s="42">
        <f t="shared" si="14"/>
        <v>65953.357252578353</v>
      </c>
      <c r="T73" s="43">
        <f t="shared" si="15"/>
        <v>7.1223508683113057E-2</v>
      </c>
      <c r="U73" s="43">
        <f t="shared" si="16"/>
        <v>0.1810581104815506</v>
      </c>
      <c r="V73" s="42">
        <f t="shared" si="17"/>
        <v>-0.40633903495249812</v>
      </c>
      <c r="W73" s="42">
        <f t="shared" si="18"/>
        <v>5.1589442892425522E-3</v>
      </c>
      <c r="X73" s="42">
        <f>VLOOKUP($A73,'Raw data'!$A:$AN,39, FALSE)</f>
        <v>2.8144637935358809</v>
      </c>
      <c r="Y73" s="42">
        <f>VLOOKUP($A73,'Raw data'!$A:$AN,40, FALSE)</f>
        <v>3.3533908722621217</v>
      </c>
      <c r="Z73" s="42">
        <f t="shared" si="19"/>
        <v>3.0839273328990013</v>
      </c>
      <c r="AA73" s="44">
        <f>IFERROR(VLOOKUP($A73,'Raw data'!$AP:$AU,4,FALSE),0)</f>
        <v>-0.43033761402652898</v>
      </c>
      <c r="AB73" s="44">
        <f>IFERROR(VLOOKUP($A73,'Raw data'!$AP:$AU,5,FALSE),0)</f>
        <v>5.4837842130761198E-2</v>
      </c>
      <c r="AC73" s="44">
        <f>IFERROR(VLOOKUP($A73,'Raw data'!$AP:$AU,6,FALSE),"NA")</f>
        <v>7.5441940223148402E-2</v>
      </c>
      <c r="AD73" s="46" t="b">
        <f t="shared" si="20"/>
        <v>1</v>
      </c>
      <c r="AE73" s="46" t="b">
        <f t="shared" si="21"/>
        <v>0</v>
      </c>
    </row>
    <row r="74" spans="1:31" x14ac:dyDescent="0.25">
      <c r="A74" s="45" t="s">
        <v>140</v>
      </c>
      <c r="B74" s="2" t="str">
        <f>IFERROR(VLOOKUP(A74,'Protein names'!$A:$I,8,FALSE),"Contaminant")</f>
        <v>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v>
      </c>
      <c r="C74" t="str">
        <f>IFERROR(VLOOKUP(A74,'Protein names'!$A:$I,9,FALSE), "Contaminant")</f>
        <v>Ctsc</v>
      </c>
      <c r="D74" s="42">
        <f>VLOOKUP($A74,'Raw data'!$A:$M,10,FALSE)</f>
        <v>678296.30856840813</v>
      </c>
      <c r="E74" s="42">
        <f>VLOOKUP($A74,'Raw data'!$A:$M,11,FALSE)</f>
        <v>754638.05578797357</v>
      </c>
      <c r="F74" s="42">
        <f>VLOOKUP($A74,'Raw data'!$A:$M,7,FALSE)</f>
        <v>560207.22310155106</v>
      </c>
      <c r="G74" s="42">
        <f>VLOOKUP($A74,'Raw data'!$A:$M,2,FALSE)</f>
        <v>629961.54278666922</v>
      </c>
      <c r="H74" s="42">
        <f>VLOOKUP($A74,'Raw data'!$A:$M,3,FALSE)</f>
        <v>519572.61365060613</v>
      </c>
      <c r="I74" s="42">
        <f>VLOOKUP($A74,'Raw data'!$A:$M,4,FALSE)</f>
        <v>661083.08051818958</v>
      </c>
      <c r="J74" s="42">
        <f>VLOOKUP($A74,'Raw data'!$A:$M,8,FALSE)</f>
        <v>325228.87589531136</v>
      </c>
      <c r="K74" s="42">
        <f>VLOOKUP($A74,'Raw data'!$A:$M,5,FALSE)</f>
        <v>372564.4190506119</v>
      </c>
      <c r="L74" s="42">
        <f>VLOOKUP($A74,'Raw data'!$A:$M,12,FALSE)</f>
        <v>388784.87142038427</v>
      </c>
      <c r="M74" s="42">
        <f>VLOOKUP($A74,'Raw data'!$A:$M,13,FALSE)</f>
        <v>653972.77671028837</v>
      </c>
      <c r="N74" s="42">
        <f>VLOOKUP($A74,'Raw data'!$A:$M,6,FALSE)</f>
        <v>435782.81720050401</v>
      </c>
      <c r="O74" s="42">
        <f>VLOOKUP($A74,'Raw data'!$A:$M,9,FALSE)</f>
        <v>531539.07803965686</v>
      </c>
      <c r="P74" s="42">
        <f t="shared" si="11"/>
        <v>633959.80406889971</v>
      </c>
      <c r="Q74" s="42">
        <f t="shared" si="12"/>
        <v>451312.13971945946</v>
      </c>
      <c r="R74" s="42">
        <f t="shared" si="13"/>
        <v>77249.052657587221</v>
      </c>
      <c r="S74" s="42">
        <f t="shared" si="14"/>
        <v>110872.83066926425</v>
      </c>
      <c r="T74" s="43">
        <f t="shared" si="15"/>
        <v>0.12185165709526857</v>
      </c>
      <c r="U74" s="43">
        <f t="shared" si="16"/>
        <v>0.24566773395057356</v>
      </c>
      <c r="V74" s="42">
        <f t="shared" si="17"/>
        <v>-0.4902657841218464</v>
      </c>
      <c r="W74" s="42">
        <f t="shared" si="18"/>
        <v>1.2843572386295481E-2</v>
      </c>
      <c r="X74" s="42">
        <f>VLOOKUP($A74,'Raw data'!$A:$AN,39, FALSE)</f>
        <v>2.7517068087317611</v>
      </c>
      <c r="Y74" s="42">
        <f>VLOOKUP($A74,'Raw data'!$A:$AN,40, FALSE)</f>
        <v>3.4381374881600544</v>
      </c>
      <c r="Z74" s="42">
        <f t="shared" si="19"/>
        <v>3.0949221484459075</v>
      </c>
      <c r="AA74" s="44">
        <f>IFERROR(VLOOKUP($A74,'Raw data'!$AP:$AU,4,FALSE),0)</f>
        <v>-0.265508221889456</v>
      </c>
      <c r="AB74" s="44">
        <f>IFERROR(VLOOKUP($A74,'Raw data'!$AP:$AU,5,FALSE),0)</f>
        <v>0.145246684973032</v>
      </c>
      <c r="AC74" s="44">
        <f>IFERROR(VLOOKUP($A74,'Raw data'!$AP:$AU,6,FALSE),"NA")</f>
        <v>7.9136878620398698E-2</v>
      </c>
      <c r="AD74" s="46" t="b">
        <f t="shared" si="20"/>
        <v>1</v>
      </c>
      <c r="AE74" s="46" t="b">
        <f t="shared" si="21"/>
        <v>0</v>
      </c>
    </row>
    <row r="75" spans="1:31" x14ac:dyDescent="0.25">
      <c r="A75" s="45" t="s">
        <v>141</v>
      </c>
      <c r="B75" s="2" t="str">
        <f>IFERROR(VLOOKUP(A75,'Protein names'!$A:$I,8,FALSE),"Contaminant")</f>
        <v>Isocitrate dehydrogenase [NADP], mitochondrial (IDH) (EC 1.1.1.42) (ICD-M) (IDP) (NADP(+)-specific ICDH) (Oxalosuccinate decarboxylase)</v>
      </c>
      <c r="C75" t="str">
        <f>IFERROR(VLOOKUP(A75,'Protein names'!$A:$I,9,FALSE), "Contaminant")</f>
        <v>Idh2</v>
      </c>
      <c r="D75" s="42">
        <f>VLOOKUP($A75,'Raw data'!$A:$M,10,FALSE)</f>
        <v>1068478.341096984</v>
      </c>
      <c r="E75" s="42">
        <f>VLOOKUP($A75,'Raw data'!$A:$M,11,FALSE)</f>
        <v>1121175.1440533905</v>
      </c>
      <c r="F75" s="42">
        <f>VLOOKUP($A75,'Raw data'!$A:$M,7,FALSE)</f>
        <v>1199591.0456622136</v>
      </c>
      <c r="G75" s="42">
        <f>VLOOKUP($A75,'Raw data'!$A:$M,2,FALSE)</f>
        <v>1038776.9594173076</v>
      </c>
      <c r="H75" s="42">
        <f>VLOOKUP($A75,'Raw data'!$A:$M,3,FALSE)</f>
        <v>951010.10851899057</v>
      </c>
      <c r="I75" s="42">
        <f>VLOOKUP($A75,'Raw data'!$A:$M,4,FALSE)</f>
        <v>1183329.304263748</v>
      </c>
      <c r="J75" s="42">
        <f>VLOOKUP($A75,'Raw data'!$A:$M,8,FALSE)</f>
        <v>1029611.9049721847</v>
      </c>
      <c r="K75" s="42">
        <f>VLOOKUP($A75,'Raw data'!$A:$M,5,FALSE)</f>
        <v>890216.86495709082</v>
      </c>
      <c r="L75" s="42">
        <f>VLOOKUP($A75,'Raw data'!$A:$M,12,FALSE)</f>
        <v>1030576.6970698474</v>
      </c>
      <c r="M75" s="42">
        <f>VLOOKUP($A75,'Raw data'!$A:$M,13,FALSE)</f>
        <v>1029678.7880888492</v>
      </c>
      <c r="N75" s="42">
        <f>VLOOKUP($A75,'Raw data'!$A:$M,6,FALSE)</f>
        <v>826622.29026248446</v>
      </c>
      <c r="O75" s="42">
        <f>VLOOKUP($A75,'Raw data'!$A:$M,9,FALSE)</f>
        <v>868403.27244954754</v>
      </c>
      <c r="P75" s="42">
        <f t="shared" si="11"/>
        <v>1093726.8171687725</v>
      </c>
      <c r="Q75" s="42">
        <f t="shared" si="12"/>
        <v>945851.63630000071</v>
      </c>
      <c r="R75" s="42">
        <f t="shared" si="13"/>
        <v>85648.781423090739</v>
      </c>
      <c r="S75" s="42">
        <f t="shared" si="14"/>
        <v>86149.311962376436</v>
      </c>
      <c r="T75" s="43">
        <f t="shared" si="15"/>
        <v>7.830911712012481E-2</v>
      </c>
      <c r="U75" s="43">
        <f t="shared" si="16"/>
        <v>9.1081210473322058E-2</v>
      </c>
      <c r="V75" s="42">
        <f t="shared" si="17"/>
        <v>-0.20956662841784138</v>
      </c>
      <c r="W75" s="42">
        <f t="shared" si="18"/>
        <v>2.148944698233974E-2</v>
      </c>
      <c r="X75" s="42">
        <f>VLOOKUP($A75,'Raw data'!$A:$AN,39, FALSE)</f>
        <v>3.2941990142161539</v>
      </c>
      <c r="Y75" s="42">
        <f>VLOOKUP($A75,'Raw data'!$A:$AN,40, FALSE)</f>
        <v>3.4108906799556973</v>
      </c>
      <c r="Z75" s="42">
        <f t="shared" si="19"/>
        <v>3.3525448470859258</v>
      </c>
      <c r="AA75" s="44">
        <f>IFERROR(VLOOKUP($A75,'Raw data'!$AP:$AU,4,FALSE),0)</f>
        <v>-0.46831493666802199</v>
      </c>
      <c r="AB75" s="44">
        <f>IFERROR(VLOOKUP($A75,'Raw data'!$AP:$AU,5,FALSE),0)</f>
        <v>0.28956538358928402</v>
      </c>
      <c r="AC75" s="44">
        <f>IFERROR(VLOOKUP($A75,'Raw data'!$AP:$AU,6,FALSE),"NA")</f>
        <v>7.9738633177667606E-2</v>
      </c>
      <c r="AD75" s="46" t="b">
        <f t="shared" si="20"/>
        <v>1</v>
      </c>
      <c r="AE75" s="46" t="b">
        <f t="shared" si="21"/>
        <v>0</v>
      </c>
    </row>
    <row r="76" spans="1:31" x14ac:dyDescent="0.25">
      <c r="A76" s="45" t="s">
        <v>142</v>
      </c>
      <c r="B76" s="2" t="str">
        <f>IFERROR(VLOOKUP(A76,'Protein names'!$A:$I,8,FALSE),"Contaminant")</f>
        <v>Ectonucleotide pyrophosphatase/phosphodiesterase family member 3 (E-NPP 3) (B10) (Phosphodiesterase I beta) (PD-Ibeta) (Phosphodiesterase I/nucleotide pyrophosphatase 3) (RB13-6 antigen) (CD antigen CD203c) [Includes: Alkaline phosphodiesterase I (EC 3.1.4.1) Nucleotide pyrophosphatase (NPPase) (EC 3.6.1.9)]</v>
      </c>
      <c r="C76" t="str">
        <f>IFERROR(VLOOKUP(A76,'Protein names'!$A:$I,9,FALSE), "Contaminant")</f>
        <v>Enpp3</v>
      </c>
      <c r="D76" s="42">
        <f>VLOOKUP($A76,'Raw data'!$A:$M,10,FALSE)</f>
        <v>205.36</v>
      </c>
      <c r="E76" s="42">
        <f>VLOOKUP($A76,'Raw data'!$A:$M,11,FALSE)</f>
        <v>205.36</v>
      </c>
      <c r="F76" s="42">
        <f>VLOOKUP($A76,'Raw data'!$A:$M,7,FALSE)</f>
        <v>205.36</v>
      </c>
      <c r="G76" s="42">
        <f>VLOOKUP($A76,'Raw data'!$A:$M,2,FALSE)</f>
        <v>7231.3173123373172</v>
      </c>
      <c r="H76" s="42">
        <f>VLOOKUP($A76,'Raw data'!$A:$M,3,FALSE)</f>
        <v>205.36</v>
      </c>
      <c r="I76" s="42">
        <f>VLOOKUP($A76,'Raw data'!$A:$M,4,FALSE)</f>
        <v>205.36</v>
      </c>
      <c r="J76" s="42">
        <f>VLOOKUP($A76,'Raw data'!$A:$M,8,FALSE)</f>
        <v>4188.1334636433376</v>
      </c>
      <c r="K76" s="42">
        <f>VLOOKUP($A76,'Raw data'!$A:$M,5,FALSE)</f>
        <v>16357.82301052939</v>
      </c>
      <c r="L76" s="42">
        <f>VLOOKUP($A76,'Raw data'!$A:$M,12,FALSE)</f>
        <v>10090.687870708891</v>
      </c>
      <c r="M76" s="42">
        <f>VLOOKUP($A76,'Raw data'!$A:$M,13,FALSE)</f>
        <v>14225.481108389557</v>
      </c>
      <c r="N76" s="42">
        <f>VLOOKUP($A76,'Raw data'!$A:$M,6,FALSE)</f>
        <v>205.36</v>
      </c>
      <c r="O76" s="42">
        <f>VLOOKUP($A76,'Raw data'!$A:$M,9,FALSE)</f>
        <v>18735.535156942253</v>
      </c>
      <c r="P76" s="42">
        <f t="shared" si="11"/>
        <v>1376.352885389553</v>
      </c>
      <c r="Q76" s="42">
        <f t="shared" si="12"/>
        <v>10633.836768368905</v>
      </c>
      <c r="R76" s="42">
        <f t="shared" si="13"/>
        <v>2618.4196928996603</v>
      </c>
      <c r="S76" s="42">
        <f t="shared" si="14"/>
        <v>6606.7727102704521</v>
      </c>
      <c r="T76" s="43">
        <f t="shared" si="15"/>
        <v>1.902433395312396</v>
      </c>
      <c r="U76" s="43">
        <f t="shared" si="16"/>
        <v>0.62129717186582756</v>
      </c>
      <c r="V76" s="42">
        <f t="shared" si="17"/>
        <v>2.9497399084869067</v>
      </c>
      <c r="W76" s="42">
        <f t="shared" si="18"/>
        <v>1.5490687007692868E-2</v>
      </c>
      <c r="X76" s="42">
        <f>VLOOKUP($A76,'Raw data'!$A:$AN,39, FALSE)</f>
        <v>0.22189000089253166</v>
      </c>
      <c r="Y76" s="42">
        <f>VLOOKUP($A76,'Raw data'!$A:$AN,40, FALSE)</f>
        <v>1.5686399786469816</v>
      </c>
      <c r="Z76" s="42">
        <f t="shared" si="19"/>
        <v>0.89526498976975666</v>
      </c>
      <c r="AA76" s="44">
        <f>IFERROR(VLOOKUP($A76,'Raw data'!$AP:$AU,4,FALSE),0)</f>
        <v>1.6187383019951</v>
      </c>
      <c r="AB76" s="44">
        <f>IFERROR(VLOOKUP($A76,'Raw data'!$AP:$AU,5,FALSE),0)</f>
        <v>0.46128952784553101</v>
      </c>
      <c r="AC76" s="44">
        <f>IFERROR(VLOOKUP($A76,'Raw data'!$AP:$AU,6,FALSE),"NA")</f>
        <v>9.1934237233304905E-2</v>
      </c>
      <c r="AD76" s="46" t="b">
        <f t="shared" si="20"/>
        <v>1</v>
      </c>
      <c r="AE76" s="46" t="b">
        <f t="shared" si="21"/>
        <v>0</v>
      </c>
    </row>
    <row r="77" spans="1:31" x14ac:dyDescent="0.25">
      <c r="A77" s="45" t="s">
        <v>143</v>
      </c>
      <c r="B77" s="2" t="str">
        <f>IFERROR(VLOOKUP(A77,'Protein names'!$A:$I,8,FALSE),"Contaminant")</f>
        <v>Catechol-O-methyltransferase domain containing 1 (Predicted), isoform CRA_a (Protein Comtd1)</v>
      </c>
      <c r="C77" t="str">
        <f>IFERROR(VLOOKUP(A77,'Protein names'!$A:$I,9,FALSE), "Contaminant")</f>
        <v>Comtd1</v>
      </c>
      <c r="D77" s="42">
        <f>VLOOKUP($A77,'Raw data'!$A:$M,10,FALSE)</f>
        <v>79438.471669176433</v>
      </c>
      <c r="E77" s="42">
        <f>VLOOKUP($A77,'Raw data'!$A:$M,11,FALSE)</f>
        <v>161527.83286208397</v>
      </c>
      <c r="F77" s="42">
        <f>VLOOKUP($A77,'Raw data'!$A:$M,7,FALSE)</f>
        <v>106526.37316925424</v>
      </c>
      <c r="G77" s="42">
        <f>VLOOKUP($A77,'Raw data'!$A:$M,2,FALSE)</f>
        <v>188417.43067832247</v>
      </c>
      <c r="H77" s="42">
        <f>VLOOKUP($A77,'Raw data'!$A:$M,3,FALSE)</f>
        <v>117750.20667717673</v>
      </c>
      <c r="I77" s="42">
        <f>VLOOKUP($A77,'Raw data'!$A:$M,4,FALSE)</f>
        <v>186119.56769706585</v>
      </c>
      <c r="J77" s="42">
        <f>VLOOKUP($A77,'Raw data'!$A:$M,8,FALSE)</f>
        <v>122302.06485006052</v>
      </c>
      <c r="K77" s="42">
        <f>VLOOKUP($A77,'Raw data'!$A:$M,5,FALSE)</f>
        <v>205.36</v>
      </c>
      <c r="L77" s="42">
        <f>VLOOKUP($A77,'Raw data'!$A:$M,12,FALSE)</f>
        <v>99455.123247439624</v>
      </c>
      <c r="M77" s="42">
        <f>VLOOKUP($A77,'Raw data'!$A:$M,13,FALSE)</f>
        <v>116635.66655220681</v>
      </c>
      <c r="N77" s="42">
        <f>VLOOKUP($A77,'Raw data'!$A:$M,6,FALSE)</f>
        <v>80797.209323140356</v>
      </c>
      <c r="O77" s="42">
        <f>VLOOKUP($A77,'Raw data'!$A:$M,9,FALSE)</f>
        <v>48776.32879856701</v>
      </c>
      <c r="P77" s="42">
        <f t="shared" si="11"/>
        <v>139963.31379217995</v>
      </c>
      <c r="Q77" s="42">
        <f t="shared" si="12"/>
        <v>78028.625461902382</v>
      </c>
      <c r="R77" s="42">
        <f t="shared" si="13"/>
        <v>41267.294032124017</v>
      </c>
      <c r="S77" s="42">
        <f t="shared" si="14"/>
        <v>42484.42543683749</v>
      </c>
      <c r="T77" s="43">
        <f t="shared" si="15"/>
        <v>0.29484364805336372</v>
      </c>
      <c r="U77" s="43">
        <f t="shared" si="16"/>
        <v>0.54447230340589026</v>
      </c>
      <c r="V77" s="42">
        <f t="shared" si="17"/>
        <v>-0.84297333647189943</v>
      </c>
      <c r="W77" s="42">
        <f t="shared" si="18"/>
        <v>4.146177067616999E-2</v>
      </c>
      <c r="X77" s="42">
        <f>VLOOKUP($A77,'Raw data'!$A:$AN,39, FALSE)</f>
        <v>1.5811183810896186</v>
      </c>
      <c r="Y77" s="42">
        <f>VLOOKUP($A77,'Raw data'!$A:$AN,40, FALSE)</f>
        <v>1.790597109606596</v>
      </c>
      <c r="Z77" s="42">
        <f t="shared" si="19"/>
        <v>1.6858577453481072</v>
      </c>
      <c r="AA77" s="44">
        <f>IFERROR(VLOOKUP($A77,'Raw data'!$AP:$AU,4,FALSE),0)</f>
        <v>-0.54495118451311197</v>
      </c>
      <c r="AB77" s="44">
        <f>IFERROR(VLOOKUP($A77,'Raw data'!$AP:$AU,5,FALSE),0)</f>
        <v>0.34575205140889098</v>
      </c>
      <c r="AC77" s="44">
        <f>IFERROR(VLOOKUP($A77,'Raw data'!$AP:$AU,6,FALSE),"NA")</f>
        <v>9.2353159625026507E-2</v>
      </c>
      <c r="AD77" s="46" t="b">
        <f t="shared" si="20"/>
        <v>1</v>
      </c>
      <c r="AE77" s="46" t="b">
        <f t="shared" si="21"/>
        <v>0</v>
      </c>
    </row>
    <row r="78" spans="1:31" x14ac:dyDescent="0.25">
      <c r="A78" s="45" t="s">
        <v>144</v>
      </c>
      <c r="B78" s="2" t="str">
        <f>IFERROR(VLOOKUP(A78,'Protein names'!$A:$I,8,FALSE),"Contaminant")</f>
        <v>Protein Mut</v>
      </c>
      <c r="C78" t="str">
        <f>IFERROR(VLOOKUP(A78,'Protein names'!$A:$I,9,FALSE), "Contaminant")</f>
        <v>Mut</v>
      </c>
      <c r="D78" s="42">
        <f>VLOOKUP($A78,'Raw data'!$A:$M,10,FALSE)</f>
        <v>260277.03253958112</v>
      </c>
      <c r="E78" s="42">
        <f>VLOOKUP($A78,'Raw data'!$A:$M,11,FALSE)</f>
        <v>348150.46054093598</v>
      </c>
      <c r="F78" s="42">
        <f>VLOOKUP($A78,'Raw data'!$A:$M,7,FALSE)</f>
        <v>371857.27167394041</v>
      </c>
      <c r="G78" s="42">
        <f>VLOOKUP($A78,'Raw data'!$A:$M,2,FALSE)</f>
        <v>433793.31259853148</v>
      </c>
      <c r="H78" s="42">
        <f>VLOOKUP($A78,'Raw data'!$A:$M,3,FALSE)</f>
        <v>368945.56822921452</v>
      </c>
      <c r="I78" s="42">
        <f>VLOOKUP($A78,'Raw data'!$A:$M,4,FALSE)</f>
        <v>265039.83985701506</v>
      </c>
      <c r="J78" s="42">
        <f>VLOOKUP($A78,'Raw data'!$A:$M,8,FALSE)</f>
        <v>242611.03777667135</v>
      </c>
      <c r="K78" s="42">
        <f>VLOOKUP($A78,'Raw data'!$A:$M,5,FALSE)</f>
        <v>249055.37716109198</v>
      </c>
      <c r="L78" s="42">
        <f>VLOOKUP($A78,'Raw data'!$A:$M,12,FALSE)</f>
        <v>232820.27900996213</v>
      </c>
      <c r="M78" s="42">
        <f>VLOOKUP($A78,'Raw data'!$A:$M,13,FALSE)</f>
        <v>196212.16989409362</v>
      </c>
      <c r="N78" s="42">
        <f>VLOOKUP($A78,'Raw data'!$A:$M,6,FALSE)</f>
        <v>189079.95997020922</v>
      </c>
      <c r="O78" s="42">
        <f>VLOOKUP($A78,'Raw data'!$A:$M,9,FALSE)</f>
        <v>255377.91494763145</v>
      </c>
      <c r="P78" s="42">
        <f t="shared" si="11"/>
        <v>341343.91423986974</v>
      </c>
      <c r="Q78" s="42">
        <f t="shared" si="12"/>
        <v>227526.12312660998</v>
      </c>
      <c r="R78" s="42">
        <f t="shared" si="13"/>
        <v>61482.094534786745</v>
      </c>
      <c r="S78" s="42">
        <f t="shared" si="14"/>
        <v>25669.323299535321</v>
      </c>
      <c r="T78" s="43">
        <f t="shared" si="15"/>
        <v>0.1801177404076463</v>
      </c>
      <c r="U78" s="43">
        <f t="shared" si="16"/>
        <v>0.11281923564113681</v>
      </c>
      <c r="V78" s="42">
        <f t="shared" si="17"/>
        <v>-0.58519383450969586</v>
      </c>
      <c r="W78" s="42">
        <f t="shared" si="18"/>
        <v>3.3739940231774781E-3</v>
      </c>
      <c r="X78" s="42">
        <f>VLOOKUP($A78,'Raw data'!$A:$AN,39, FALSE)</f>
        <v>2.0955675800519433</v>
      </c>
      <c r="Y78" s="42">
        <f>VLOOKUP($A78,'Raw data'!$A:$AN,40, FALSE)</f>
        <v>2.4532894972538295</v>
      </c>
      <c r="Z78" s="42">
        <f t="shared" si="19"/>
        <v>2.2744285386528862</v>
      </c>
      <c r="AA78" s="44">
        <f>IFERROR(VLOOKUP($A78,'Raw data'!$AP:$AU,4,FALSE),0)</f>
        <v>-0.42689784652754098</v>
      </c>
      <c r="AB78" s="44">
        <f>IFERROR(VLOOKUP($A78,'Raw data'!$AP:$AU,5,FALSE),0)</f>
        <v>0.14941654076626601</v>
      </c>
      <c r="AC78" s="44">
        <f>IFERROR(VLOOKUP($A78,'Raw data'!$AP:$AU,6,FALSE),"NA")</f>
        <v>0.111798231592009</v>
      </c>
      <c r="AD78" s="46" t="b">
        <f t="shared" si="20"/>
        <v>1</v>
      </c>
      <c r="AE78" s="46" t="b">
        <f t="shared" si="21"/>
        <v>0</v>
      </c>
    </row>
    <row r="79" spans="1:31" x14ac:dyDescent="0.25">
      <c r="A79" s="45" t="s">
        <v>145</v>
      </c>
      <c r="B79" s="2" t="str">
        <f>IFERROR(VLOOKUP(A79,'Protein names'!$A:$I,8,FALSE),"Contaminant")</f>
        <v>Protein Hykk (Similar to RIKEN cDNA C630028N24 gene (Predicted), isoform CRA_b)</v>
      </c>
      <c r="C79" t="str">
        <f>IFERROR(VLOOKUP(A79,'Protein names'!$A:$I,9,FALSE), "Contaminant")</f>
        <v>Hykk</v>
      </c>
      <c r="D79" s="42">
        <f>VLOOKUP($A79,'Raw data'!$A:$M,10,FALSE)</f>
        <v>198297.34676061964</v>
      </c>
      <c r="E79" s="42">
        <f>VLOOKUP($A79,'Raw data'!$A:$M,11,FALSE)</f>
        <v>247756.27786017666</v>
      </c>
      <c r="F79" s="42">
        <f>VLOOKUP($A79,'Raw data'!$A:$M,7,FALSE)</f>
        <v>246272.17155041776</v>
      </c>
      <c r="G79" s="42">
        <f>VLOOKUP($A79,'Raw data'!$A:$M,2,FALSE)</f>
        <v>127896.09916602132</v>
      </c>
      <c r="H79" s="42">
        <f>VLOOKUP($A79,'Raw data'!$A:$M,3,FALSE)</f>
        <v>69752.751917156173</v>
      </c>
      <c r="I79" s="42">
        <f>VLOOKUP($A79,'Raw data'!$A:$M,4,FALSE)</f>
        <v>256783.1961394501</v>
      </c>
      <c r="J79" s="42">
        <f>VLOOKUP($A79,'Raw data'!$A:$M,8,FALSE)</f>
        <v>331869.82714009378</v>
      </c>
      <c r="K79" s="42">
        <f>VLOOKUP($A79,'Raw data'!$A:$M,5,FALSE)</f>
        <v>314333.03505920869</v>
      </c>
      <c r="L79" s="42">
        <f>VLOOKUP($A79,'Raw data'!$A:$M,12,FALSE)</f>
        <v>440093.59991316492</v>
      </c>
      <c r="M79" s="42">
        <f>VLOOKUP($A79,'Raw data'!$A:$M,13,FALSE)</f>
        <v>238221.23500887142</v>
      </c>
      <c r="N79" s="42">
        <f>VLOOKUP($A79,'Raw data'!$A:$M,6,FALSE)</f>
        <v>250192.87709443213</v>
      </c>
      <c r="O79" s="42">
        <f>VLOOKUP($A79,'Raw data'!$A:$M,9,FALSE)</f>
        <v>292888.10455662111</v>
      </c>
      <c r="P79" s="42">
        <f t="shared" si="11"/>
        <v>191126.30723230695</v>
      </c>
      <c r="Q79" s="42">
        <f t="shared" si="12"/>
        <v>311266.44646206539</v>
      </c>
      <c r="R79" s="42">
        <f t="shared" si="13"/>
        <v>69928.379951123497</v>
      </c>
      <c r="S79" s="42">
        <f t="shared" si="14"/>
        <v>66374.801908102789</v>
      </c>
      <c r="T79" s="43">
        <f t="shared" si="15"/>
        <v>0.3658752212803868</v>
      </c>
      <c r="U79" s="43">
        <f t="shared" si="16"/>
        <v>0.21324110793995268</v>
      </c>
      <c r="V79" s="42">
        <f t="shared" si="17"/>
        <v>0.70362369811544279</v>
      </c>
      <c r="W79" s="42">
        <f t="shared" si="18"/>
        <v>1.9240112619060418E-2</v>
      </c>
      <c r="X79" s="42">
        <f>VLOOKUP($A79,'Raw data'!$A:$AN,39, FALSE)</f>
        <v>2.3497825009039688</v>
      </c>
      <c r="Y79" s="42">
        <f>VLOOKUP($A79,'Raw data'!$A:$AN,40, FALSE)</f>
        <v>3.113070073520118</v>
      </c>
      <c r="Z79" s="42">
        <f t="shared" si="19"/>
        <v>2.7314262872120434</v>
      </c>
      <c r="AA79" s="44">
        <f>IFERROR(VLOOKUP($A79,'Raw data'!$AP:$AU,4,FALSE),0)</f>
        <v>0.69158611021754302</v>
      </c>
      <c r="AB79" s="44">
        <f>IFERROR(VLOOKUP($A79,'Raw data'!$AP:$AU,5,FALSE),0)</f>
        <v>0.19901815110484</v>
      </c>
      <c r="AC79" s="44">
        <f>IFERROR(VLOOKUP($A79,'Raw data'!$AP:$AU,6,FALSE),"NA")</f>
        <v>0.11476056681583401</v>
      </c>
      <c r="AD79" s="46" t="b">
        <f t="shared" si="20"/>
        <v>1</v>
      </c>
      <c r="AE79" s="46" t="b">
        <f t="shared" si="21"/>
        <v>0</v>
      </c>
    </row>
    <row r="80" spans="1:31" x14ac:dyDescent="0.25">
      <c r="A80" s="45" t="s">
        <v>146</v>
      </c>
      <c r="B80" s="2" t="str">
        <f>IFERROR(VLOOKUP(A80,'Protein names'!$A:$I,8,FALSE),"Contaminant")</f>
        <v>17-beta-hydroxysteroid dehydrogenase 13 (17-beta-HSD 13) (EC 1.1.-.-) (Short-chain dehydrogenase/reductase 9)</v>
      </c>
      <c r="C80" t="str">
        <f>IFERROR(VLOOKUP(A80,'Protein names'!$A:$I,9,FALSE), "Contaminant")</f>
        <v>Hsd17b13</v>
      </c>
      <c r="D80" s="42">
        <f>VLOOKUP($A80,'Raw data'!$A:$M,10,FALSE)</f>
        <v>149606.79960019363</v>
      </c>
      <c r="E80" s="42">
        <f>VLOOKUP($A80,'Raw data'!$A:$M,11,FALSE)</f>
        <v>932032.95170314261</v>
      </c>
      <c r="F80" s="42">
        <f>VLOOKUP($A80,'Raw data'!$A:$M,7,FALSE)</f>
        <v>991257.61339043418</v>
      </c>
      <c r="G80" s="42">
        <f>VLOOKUP($A80,'Raw data'!$A:$M,2,FALSE)</f>
        <v>997728.87596091279</v>
      </c>
      <c r="H80" s="42">
        <f>VLOOKUP($A80,'Raw data'!$A:$M,3,FALSE)</f>
        <v>858493.32503769407</v>
      </c>
      <c r="I80" s="42">
        <f>VLOOKUP($A80,'Raw data'!$A:$M,4,FALSE)</f>
        <v>830791.88645140128</v>
      </c>
      <c r="J80" s="42">
        <f>VLOOKUP($A80,'Raw data'!$A:$M,8,FALSE)</f>
        <v>1325886.0910073491</v>
      </c>
      <c r="K80" s="42">
        <f>VLOOKUP($A80,'Raw data'!$A:$M,5,FALSE)</f>
        <v>1252988.9771972212</v>
      </c>
      <c r="L80" s="42">
        <f>VLOOKUP($A80,'Raw data'!$A:$M,12,FALSE)</f>
        <v>908505.5005615229</v>
      </c>
      <c r="M80" s="42">
        <f>VLOOKUP($A80,'Raw data'!$A:$M,13,FALSE)</f>
        <v>2103222.1175872874</v>
      </c>
      <c r="N80" s="42">
        <f>VLOOKUP($A80,'Raw data'!$A:$M,6,FALSE)</f>
        <v>1235467.5470816181</v>
      </c>
      <c r="O80" s="42">
        <f>VLOOKUP($A80,'Raw data'!$A:$M,9,FALSE)</f>
        <v>1694017.1301956964</v>
      </c>
      <c r="P80" s="42">
        <f t="shared" si="11"/>
        <v>793318.57535729639</v>
      </c>
      <c r="Q80" s="42">
        <f t="shared" si="12"/>
        <v>1420014.560605116</v>
      </c>
      <c r="R80" s="42">
        <f t="shared" si="13"/>
        <v>294454.85201865924</v>
      </c>
      <c r="S80" s="42">
        <f t="shared" si="14"/>
        <v>381730.01084284554</v>
      </c>
      <c r="T80" s="43">
        <f t="shared" si="15"/>
        <v>0.37116848283306875</v>
      </c>
      <c r="U80" s="43">
        <f t="shared" si="16"/>
        <v>0.26882119481942324</v>
      </c>
      <c r="V80" s="42">
        <f t="shared" si="17"/>
        <v>0.8399334881317756</v>
      </c>
      <c r="W80" s="42">
        <f t="shared" si="18"/>
        <v>1.5652295548145328E-2</v>
      </c>
      <c r="X80" s="42">
        <f>VLOOKUP($A80,'Raw data'!$A:$AN,39, FALSE)</f>
        <v>2.4922386397967782</v>
      </c>
      <c r="Y80" s="42">
        <f>VLOOKUP($A80,'Raw data'!$A:$AN,40, FALSE)</f>
        <v>2.655814591978634</v>
      </c>
      <c r="Z80" s="42">
        <f t="shared" si="19"/>
        <v>2.5740266158877061</v>
      </c>
      <c r="AA80" s="44">
        <f>IFERROR(VLOOKUP($A80,'Raw data'!$AP:$AU,4,FALSE),0)</f>
        <v>0.74501605561430295</v>
      </c>
      <c r="AB80" s="44">
        <f>IFERROR(VLOOKUP($A80,'Raw data'!$AP:$AU,5,FALSE),0)</f>
        <v>0.38170382226576999</v>
      </c>
      <c r="AC80" s="44">
        <f>IFERROR(VLOOKUP($A80,'Raw data'!$AP:$AU,6,FALSE),"NA")</f>
        <v>0.120812264615313</v>
      </c>
      <c r="AD80" s="46" t="b">
        <f t="shared" si="20"/>
        <v>1</v>
      </c>
      <c r="AE80" s="46" t="b">
        <f t="shared" si="21"/>
        <v>0</v>
      </c>
    </row>
    <row r="81" spans="1:31" x14ac:dyDescent="0.25">
      <c r="A81" s="45" t="s">
        <v>147</v>
      </c>
      <c r="B81" s="2" t="str">
        <f>IFERROR(VLOOKUP(A81,'Protein names'!$A:$I,8,FALSE),"Contaminant")</f>
        <v>Alpha-tocopherol transfer protein (Alpha-TTP)</v>
      </c>
      <c r="C81" t="str">
        <f>IFERROR(VLOOKUP(A81,'Protein names'!$A:$I,9,FALSE), "Contaminant")</f>
        <v>Ttpa</v>
      </c>
      <c r="D81" s="42">
        <f>VLOOKUP($A81,'Raw data'!$A:$M,10,FALSE)</f>
        <v>1051027.7808654932</v>
      </c>
      <c r="E81" s="42">
        <f>VLOOKUP($A81,'Raw data'!$A:$M,11,FALSE)</f>
        <v>1600396.3092794318</v>
      </c>
      <c r="F81" s="42">
        <f>VLOOKUP($A81,'Raw data'!$A:$M,7,FALSE)</f>
        <v>927128.47429500555</v>
      </c>
      <c r="G81" s="42">
        <f>VLOOKUP($A81,'Raw data'!$A:$M,2,FALSE)</f>
        <v>1111207.1190107823</v>
      </c>
      <c r="H81" s="42">
        <f>VLOOKUP($A81,'Raw data'!$A:$M,3,FALSE)</f>
        <v>961327.41096459317</v>
      </c>
      <c r="I81" s="42">
        <f>VLOOKUP($A81,'Raw data'!$A:$M,4,FALSE)</f>
        <v>1318789.4275195189</v>
      </c>
      <c r="J81" s="42">
        <f>VLOOKUP($A81,'Raw data'!$A:$M,8,FALSE)</f>
        <v>1277793.3381277982</v>
      </c>
      <c r="K81" s="42">
        <f>VLOOKUP($A81,'Raw data'!$A:$M,5,FALSE)</f>
        <v>1259070.9429487656</v>
      </c>
      <c r="L81" s="42">
        <f>VLOOKUP($A81,'Raw data'!$A:$M,12,FALSE)</f>
        <v>1681823.9759321907</v>
      </c>
      <c r="M81" s="42">
        <f>VLOOKUP($A81,'Raw data'!$A:$M,13,FALSE)</f>
        <v>1896705.3688205178</v>
      </c>
      <c r="N81" s="42">
        <f>VLOOKUP($A81,'Raw data'!$A:$M,6,FALSE)</f>
        <v>1493963.3571541898</v>
      </c>
      <c r="O81" s="42">
        <f>VLOOKUP($A81,'Raw data'!$A:$M,9,FALSE)</f>
        <v>1357475.3215721501</v>
      </c>
      <c r="P81" s="42">
        <f t="shared" si="11"/>
        <v>1161646.0869891376</v>
      </c>
      <c r="Q81" s="42">
        <f t="shared" si="12"/>
        <v>1494472.0507592687</v>
      </c>
      <c r="R81" s="42">
        <f t="shared" si="13"/>
        <v>233488.88938633911</v>
      </c>
      <c r="S81" s="42">
        <f t="shared" si="14"/>
        <v>230226.01021161713</v>
      </c>
      <c r="T81" s="43">
        <f t="shared" si="15"/>
        <v>0.20099830060248156</v>
      </c>
      <c r="U81" s="43">
        <f t="shared" si="16"/>
        <v>0.15405173358354241</v>
      </c>
      <c r="V81" s="42">
        <f t="shared" si="17"/>
        <v>0.36346531947927541</v>
      </c>
      <c r="W81" s="42">
        <f t="shared" si="18"/>
        <v>4.6599737312868816E-2</v>
      </c>
      <c r="X81" s="42">
        <f>VLOOKUP($A81,'Raw data'!$A:$AN,39, FALSE)</f>
        <v>2.773683063158316</v>
      </c>
      <c r="Y81" s="42">
        <f>VLOOKUP($A81,'Raw data'!$A:$AN,40, FALSE)</f>
        <v>2.7384241010844854</v>
      </c>
      <c r="Z81" s="42">
        <f t="shared" si="19"/>
        <v>2.7560535821214005</v>
      </c>
      <c r="AA81" s="44">
        <f>IFERROR(VLOOKUP($A81,'Raw data'!$AP:$AU,4,FALSE),0)</f>
        <v>0.49697792430869397</v>
      </c>
      <c r="AB81" s="44">
        <f>IFERROR(VLOOKUP($A81,'Raw data'!$AP:$AU,5,FALSE),0)</f>
        <v>0.166377779412995</v>
      </c>
      <c r="AC81" s="44">
        <f>IFERROR(VLOOKUP($A81,'Raw data'!$AP:$AU,6,FALSE),"NA")</f>
        <v>0.13586657836367499</v>
      </c>
      <c r="AD81" s="46" t="b">
        <f t="shared" si="20"/>
        <v>1</v>
      </c>
      <c r="AE81" s="46" t="b">
        <f t="shared" si="21"/>
        <v>0</v>
      </c>
    </row>
    <row r="82" spans="1:31" x14ac:dyDescent="0.25">
      <c r="A82" s="45" t="s">
        <v>148</v>
      </c>
      <c r="B82" s="2" t="str">
        <f>IFERROR(VLOOKUP(A82,'Protein names'!$A:$I,8,FALSE),"Contaminant")</f>
        <v>RCG24013, isoform CRA_a (Sterol 26-hydroxylase, mitochondrial)</v>
      </c>
      <c r="C82" t="str">
        <f>IFERROR(VLOOKUP(A82,'Protein names'!$A:$I,9,FALSE), "Contaminant")</f>
        <v>Cyp27a1</v>
      </c>
      <c r="D82" s="42">
        <f>VLOOKUP($A82,'Raw data'!$A:$M,10,FALSE)</f>
        <v>1035351.499192651</v>
      </c>
      <c r="E82" s="42">
        <f>VLOOKUP($A82,'Raw data'!$A:$M,11,FALSE)</f>
        <v>823610.04261799739</v>
      </c>
      <c r="F82" s="42">
        <f>VLOOKUP($A82,'Raw data'!$A:$M,7,FALSE)</f>
        <v>957591.48768328968</v>
      </c>
      <c r="G82" s="42">
        <f>VLOOKUP($A82,'Raw data'!$A:$M,2,FALSE)</f>
        <v>781628.31902314664</v>
      </c>
      <c r="H82" s="42">
        <f>VLOOKUP($A82,'Raw data'!$A:$M,3,FALSE)</f>
        <v>989137.88602449</v>
      </c>
      <c r="I82" s="42">
        <f>VLOOKUP($A82,'Raw data'!$A:$M,4,FALSE)</f>
        <v>577808.73136170174</v>
      </c>
      <c r="J82" s="42">
        <f>VLOOKUP($A82,'Raw data'!$A:$M,8,FALSE)</f>
        <v>686508.0748112686</v>
      </c>
      <c r="K82" s="42">
        <f>VLOOKUP($A82,'Raw data'!$A:$M,5,FALSE)</f>
        <v>544052.93415690283</v>
      </c>
      <c r="L82" s="42">
        <f>VLOOKUP($A82,'Raw data'!$A:$M,12,FALSE)</f>
        <v>826001.87684406433</v>
      </c>
      <c r="M82" s="42">
        <f>VLOOKUP($A82,'Raw data'!$A:$M,13,FALSE)</f>
        <v>631159.09030050819</v>
      </c>
      <c r="N82" s="42">
        <f>VLOOKUP($A82,'Raw data'!$A:$M,6,FALSE)</f>
        <v>549402.39856372273</v>
      </c>
      <c r="O82" s="42">
        <f>VLOOKUP($A82,'Raw data'!$A:$M,9,FALSE)</f>
        <v>632250.84949046094</v>
      </c>
      <c r="P82" s="42">
        <f t="shared" si="11"/>
        <v>860854.66098387947</v>
      </c>
      <c r="Q82" s="42">
        <f t="shared" si="12"/>
        <v>644895.87069448794</v>
      </c>
      <c r="R82" s="42">
        <f t="shared" si="13"/>
        <v>154942.31138552376</v>
      </c>
      <c r="S82" s="42">
        <f t="shared" si="14"/>
        <v>95015.663411235306</v>
      </c>
      <c r="T82" s="43">
        <f t="shared" si="15"/>
        <v>0.17998660913148642</v>
      </c>
      <c r="U82" s="43">
        <f t="shared" si="16"/>
        <v>0.14733489192435517</v>
      </c>
      <c r="V82" s="42">
        <f t="shared" si="17"/>
        <v>-0.41670345451406637</v>
      </c>
      <c r="W82" s="42">
        <f t="shared" si="18"/>
        <v>2.4028591490351591E-2</v>
      </c>
      <c r="X82" s="42">
        <f>VLOOKUP($A82,'Raw data'!$A:$AN,39, FALSE)</f>
        <v>2.6124518932381302</v>
      </c>
      <c r="Y82" s="42">
        <f>VLOOKUP($A82,'Raw data'!$A:$AN,40, FALSE)</f>
        <v>2.9198349743477241</v>
      </c>
      <c r="Z82" s="42">
        <f t="shared" si="19"/>
        <v>2.7661434337929274</v>
      </c>
      <c r="AA82" s="44">
        <f>IFERROR(VLOOKUP($A82,'Raw data'!$AP:$AU,4,FALSE),0)</f>
        <v>-0.34146403373991002</v>
      </c>
      <c r="AB82" s="44">
        <f>IFERROR(VLOOKUP($A82,'Raw data'!$AP:$AU,5,FALSE),0)</f>
        <v>0.13173872723103799</v>
      </c>
      <c r="AC82" s="44">
        <f>IFERROR(VLOOKUP($A82,'Raw data'!$AP:$AU,6,FALSE),"NA")</f>
        <v>0.14223443329769</v>
      </c>
      <c r="AD82" s="46" t="b">
        <f t="shared" si="20"/>
        <v>1</v>
      </c>
      <c r="AE82" s="46" t="b">
        <f t="shared" si="21"/>
        <v>0</v>
      </c>
    </row>
    <row r="83" spans="1:31" x14ac:dyDescent="0.25">
      <c r="A83" s="45" t="s">
        <v>149</v>
      </c>
      <c r="B83" s="2" t="str">
        <f>IFERROR(VLOOKUP(A83,'Protein names'!$A:$I,8,FALSE),"Contaminant")</f>
        <v>Vimentin</v>
      </c>
      <c r="C83" t="str">
        <f>IFERROR(VLOOKUP(A83,'Protein names'!$A:$I,9,FALSE), "Contaminant")</f>
        <v>Vim</v>
      </c>
      <c r="D83" s="42">
        <f>VLOOKUP($A83,'Raw data'!$A:$M,10,FALSE)</f>
        <v>765729.42791681387</v>
      </c>
      <c r="E83" s="42">
        <f>VLOOKUP($A83,'Raw data'!$A:$M,11,FALSE)</f>
        <v>977410.08064931212</v>
      </c>
      <c r="F83" s="42">
        <f>VLOOKUP($A83,'Raw data'!$A:$M,7,FALSE)</f>
        <v>481323.41407881561</v>
      </c>
      <c r="G83" s="42">
        <f>VLOOKUP($A83,'Raw data'!$A:$M,2,FALSE)</f>
        <v>620478.44922483072</v>
      </c>
      <c r="H83" s="42">
        <f>VLOOKUP($A83,'Raw data'!$A:$M,3,FALSE)</f>
        <v>531528.67312572245</v>
      </c>
      <c r="I83" s="42">
        <f>VLOOKUP($A83,'Raw data'!$A:$M,4,FALSE)</f>
        <v>961645.38163204119</v>
      </c>
      <c r="J83" s="42">
        <f>VLOOKUP($A83,'Raw data'!$A:$M,8,FALSE)</f>
        <v>395911.27636978473</v>
      </c>
      <c r="K83" s="42">
        <f>VLOOKUP($A83,'Raw data'!$A:$M,5,FALSE)</f>
        <v>479895.43110274395</v>
      </c>
      <c r="L83" s="42">
        <f>VLOOKUP($A83,'Raw data'!$A:$M,12,FALSE)</f>
        <v>723387.54046397214</v>
      </c>
      <c r="M83" s="42">
        <f>VLOOKUP($A83,'Raw data'!$A:$M,13,FALSE)</f>
        <v>563587.41772461252</v>
      </c>
      <c r="N83" s="42">
        <f>VLOOKUP($A83,'Raw data'!$A:$M,6,FALSE)</f>
        <v>390425.05450664542</v>
      </c>
      <c r="O83" s="42">
        <f>VLOOKUP($A83,'Raw data'!$A:$M,9,FALSE)</f>
        <v>397878.50535379944</v>
      </c>
      <c r="P83" s="42">
        <f t="shared" si="11"/>
        <v>723019.2377712559</v>
      </c>
      <c r="Q83" s="42">
        <f t="shared" si="12"/>
        <v>491847.53758692642</v>
      </c>
      <c r="R83" s="42">
        <f t="shared" si="13"/>
        <v>195397.63674394062</v>
      </c>
      <c r="S83" s="42">
        <f t="shared" si="14"/>
        <v>120568.58455750754</v>
      </c>
      <c r="T83" s="43">
        <f t="shared" si="15"/>
        <v>0.27025233428956041</v>
      </c>
      <c r="U83" s="43">
        <f t="shared" si="16"/>
        <v>0.24513406156109688</v>
      </c>
      <c r="V83" s="42">
        <f t="shared" si="17"/>
        <v>-0.55582285458807823</v>
      </c>
      <c r="W83" s="42">
        <f t="shared" si="18"/>
        <v>4.8068845882280227E-2</v>
      </c>
      <c r="X83" s="42">
        <f>VLOOKUP($A83,'Raw data'!$A:$AN,39, FALSE)</f>
        <v>3.4174990814990562</v>
      </c>
      <c r="Y83" s="42">
        <f>VLOOKUP($A83,'Raw data'!$A:$AN,40, FALSE)</f>
        <v>2.8034402485845207</v>
      </c>
      <c r="Z83" s="42">
        <f t="shared" si="19"/>
        <v>3.1104696650417885</v>
      </c>
      <c r="AA83" s="44">
        <f>IFERROR(VLOOKUP($A83,'Raw data'!$AP:$AU,4,FALSE),0)</f>
        <v>-0.50204989788082799</v>
      </c>
      <c r="AB83" s="44">
        <f>IFERROR(VLOOKUP($A83,'Raw data'!$AP:$AU,5,FALSE),0)</f>
        <v>0.198961489043402</v>
      </c>
      <c r="AC83" s="44">
        <f>IFERROR(VLOOKUP($A83,'Raw data'!$AP:$AU,6,FALSE),"NA")</f>
        <v>0.152580146267114</v>
      </c>
      <c r="AD83" s="46" t="b">
        <f t="shared" si="20"/>
        <v>1</v>
      </c>
      <c r="AE83" s="46" t="b">
        <f t="shared" si="21"/>
        <v>0</v>
      </c>
    </row>
    <row r="84" spans="1:31" x14ac:dyDescent="0.25">
      <c r="A84" s="45" t="s">
        <v>150</v>
      </c>
      <c r="B84" s="2" t="str">
        <f>IFERROR(VLOOKUP(A84,'Protein names'!$A:$I,8,FALSE),"Contaminant")</f>
        <v>S-formylglutathione hydrolase (FGH) (EC 3.1.2.12) (Esterase D)</v>
      </c>
      <c r="C84" t="str">
        <f>IFERROR(VLOOKUP(A84,'Protein names'!$A:$I,9,FALSE), "Contaminant")</f>
        <v>Esd</v>
      </c>
      <c r="D84" s="42">
        <f>VLOOKUP($A84,'Raw data'!$A:$M,10,FALSE)</f>
        <v>1492836.0265041075</v>
      </c>
      <c r="E84" s="42">
        <f>VLOOKUP($A84,'Raw data'!$A:$M,11,FALSE)</f>
        <v>1093523.2653387815</v>
      </c>
      <c r="F84" s="42">
        <f>VLOOKUP($A84,'Raw data'!$A:$M,7,FALSE)</f>
        <v>1673588.2704157548</v>
      </c>
      <c r="G84" s="42">
        <f>VLOOKUP($A84,'Raw data'!$A:$M,2,FALSE)</f>
        <v>1456009.3310502418</v>
      </c>
      <c r="H84" s="42">
        <f>VLOOKUP($A84,'Raw data'!$A:$M,3,FALSE)</f>
        <v>1496527.983341634</v>
      </c>
      <c r="I84" s="42">
        <f>VLOOKUP($A84,'Raw data'!$A:$M,4,FALSE)</f>
        <v>1614562.6161757219</v>
      </c>
      <c r="J84" s="42">
        <f>VLOOKUP($A84,'Raw data'!$A:$M,8,FALSE)</f>
        <v>1786172.0412804144</v>
      </c>
      <c r="K84" s="42">
        <f>VLOOKUP($A84,'Raw data'!$A:$M,5,FALSE)</f>
        <v>1786312.616665256</v>
      </c>
      <c r="L84" s="42">
        <f>VLOOKUP($A84,'Raw data'!$A:$M,12,FALSE)</f>
        <v>1641012.497694626</v>
      </c>
      <c r="M84" s="42">
        <f>VLOOKUP($A84,'Raw data'!$A:$M,13,FALSE)</f>
        <v>1508088.0997772173</v>
      </c>
      <c r="N84" s="42">
        <f>VLOOKUP($A84,'Raw data'!$A:$M,6,FALSE)</f>
        <v>1961812.2391868958</v>
      </c>
      <c r="O84" s="42">
        <f>VLOOKUP($A84,'Raw data'!$A:$M,9,FALSE)</f>
        <v>1746218.1980811034</v>
      </c>
      <c r="P84" s="42">
        <f t="shared" si="11"/>
        <v>1471174.5821377069</v>
      </c>
      <c r="Q84" s="42">
        <f t="shared" si="12"/>
        <v>1738269.2821142522</v>
      </c>
      <c r="R84" s="42">
        <f t="shared" si="13"/>
        <v>185064.82852987986</v>
      </c>
      <c r="S84" s="42">
        <f t="shared" si="14"/>
        <v>139689.97462837829</v>
      </c>
      <c r="T84" s="43">
        <f t="shared" si="15"/>
        <v>0.12579392736718528</v>
      </c>
      <c r="U84" s="43">
        <f t="shared" si="16"/>
        <v>8.0361527449000159E-2</v>
      </c>
      <c r="V84" s="42">
        <f t="shared" si="17"/>
        <v>0.24068313375025929</v>
      </c>
      <c r="W84" s="42">
        <f t="shared" si="18"/>
        <v>2.7614751781295483E-2</v>
      </c>
      <c r="X84" s="42">
        <f>VLOOKUP($A84,'Raw data'!$A:$AN,39, FALSE)</f>
        <v>3.0703976815703924</v>
      </c>
      <c r="Y84" s="42">
        <f>VLOOKUP($A84,'Raw data'!$A:$AN,40, FALSE)</f>
        <v>3.2886297760769505</v>
      </c>
      <c r="Z84" s="42">
        <f t="shared" si="19"/>
        <v>3.1795137288236717</v>
      </c>
      <c r="AA84" s="44">
        <f>IFERROR(VLOOKUP($A84,'Raw data'!$AP:$AU,4,FALSE),0)</f>
        <v>0.26352326518710401</v>
      </c>
      <c r="AB84" s="44">
        <f>IFERROR(VLOOKUP($A84,'Raw data'!$AP:$AU,5,FALSE),0)</f>
        <v>0.15993940006517199</v>
      </c>
      <c r="AC84" s="44">
        <f>IFERROR(VLOOKUP($A84,'Raw data'!$AP:$AU,6,FALSE),"NA")</f>
        <v>0.16719575159688399</v>
      </c>
      <c r="AD84" s="46" t="b">
        <f t="shared" si="20"/>
        <v>1</v>
      </c>
      <c r="AE84" s="46" t="b">
        <f t="shared" si="21"/>
        <v>0</v>
      </c>
    </row>
    <row r="85" spans="1:31" x14ac:dyDescent="0.25">
      <c r="A85" s="45" t="s">
        <v>151</v>
      </c>
      <c r="B85" s="2" t="str">
        <f>IFERROR(VLOOKUP(A85,'Protein names'!$A:$I,8,FALSE),"Contaminant")</f>
        <v>Nucleoside diphosphate kinase B (NDK B) (NDP kinase B) (EC 2.7.4.6) (Histidine protein kinase NDKB) (EC 2.7.13.3) (P18)</v>
      </c>
      <c r="C85" t="str">
        <f>IFERROR(VLOOKUP(A85,'Protein names'!$A:$I,9,FALSE), "Contaminant")</f>
        <v>Nme2</v>
      </c>
      <c r="D85" s="42">
        <f>VLOOKUP($A85,'Raw data'!$A:$M,10,FALSE)</f>
        <v>1967028.8997118415</v>
      </c>
      <c r="E85" s="42">
        <f>VLOOKUP($A85,'Raw data'!$A:$M,11,FALSE)</f>
        <v>1796876.4999413928</v>
      </c>
      <c r="F85" s="42">
        <f>VLOOKUP($A85,'Raw data'!$A:$M,7,FALSE)</f>
        <v>1468175.7599469943</v>
      </c>
      <c r="G85" s="42">
        <f>VLOOKUP($A85,'Raw data'!$A:$M,2,FALSE)</f>
        <v>1947790.5123675882</v>
      </c>
      <c r="H85" s="42">
        <f>VLOOKUP($A85,'Raw data'!$A:$M,3,FALSE)</f>
        <v>1842876.2142243842</v>
      </c>
      <c r="I85" s="42">
        <f>VLOOKUP($A85,'Raw data'!$A:$M,4,FALSE)</f>
        <v>2014897.1472333209</v>
      </c>
      <c r="J85" s="42">
        <f>VLOOKUP($A85,'Raw data'!$A:$M,8,FALSE)</f>
        <v>1602426.6758313805</v>
      </c>
      <c r="K85" s="42">
        <f>VLOOKUP($A85,'Raw data'!$A:$M,5,FALSE)</f>
        <v>1458836.7628156024</v>
      </c>
      <c r="L85" s="42">
        <f>VLOOKUP($A85,'Raw data'!$A:$M,12,FALSE)</f>
        <v>1812709.8310494227</v>
      </c>
      <c r="M85" s="42">
        <f>VLOOKUP($A85,'Raw data'!$A:$M,13,FALSE)</f>
        <v>1525250.9697379337</v>
      </c>
      <c r="N85" s="42">
        <f>VLOOKUP($A85,'Raw data'!$A:$M,6,FALSE)</f>
        <v>1658569.809077607</v>
      </c>
      <c r="O85" s="42">
        <f>VLOOKUP($A85,'Raw data'!$A:$M,9,FALSE)</f>
        <v>1402266.8905885422</v>
      </c>
      <c r="P85" s="42">
        <f t="shared" si="11"/>
        <v>1839607.5055709204</v>
      </c>
      <c r="Q85" s="42">
        <f t="shared" si="12"/>
        <v>1576676.8231834148</v>
      </c>
      <c r="R85" s="42">
        <f t="shared" si="13"/>
        <v>181871.93208139876</v>
      </c>
      <c r="S85" s="42">
        <f t="shared" si="14"/>
        <v>135419.6069445922</v>
      </c>
      <c r="T85" s="43">
        <f t="shared" si="15"/>
        <v>9.886453035804231E-2</v>
      </c>
      <c r="U85" s="43">
        <f t="shared" si="16"/>
        <v>8.5889260851295487E-2</v>
      </c>
      <c r="V85" s="42">
        <f t="shared" si="17"/>
        <v>-0.22251101269998511</v>
      </c>
      <c r="W85" s="42">
        <f t="shared" si="18"/>
        <v>2.6818421831930929E-2</v>
      </c>
      <c r="X85" s="42">
        <f>VLOOKUP($A85,'Raw data'!$A:$AN,39, FALSE)</f>
        <v>2.6249656134231323</v>
      </c>
      <c r="Y85" s="42">
        <f>VLOOKUP($A85,'Raw data'!$A:$AN,40, FALSE)</f>
        <v>2.8946294020196994</v>
      </c>
      <c r="Z85" s="42">
        <f t="shared" si="19"/>
        <v>2.7597975077214159</v>
      </c>
      <c r="AA85" s="44">
        <f>IFERROR(VLOOKUP($A85,'Raw data'!$AP:$AU,4,FALSE),0)</f>
        <v>-0.237949628133962</v>
      </c>
      <c r="AB85" s="44">
        <f>IFERROR(VLOOKUP($A85,'Raw data'!$AP:$AU,5,FALSE),0)</f>
        <v>0.17721937478222799</v>
      </c>
      <c r="AC85" s="44">
        <f>IFERROR(VLOOKUP($A85,'Raw data'!$AP:$AU,6,FALSE),"NA")</f>
        <v>0.170362892110206</v>
      </c>
      <c r="AD85" s="46" t="b">
        <f t="shared" si="20"/>
        <v>1</v>
      </c>
      <c r="AE85" s="46" t="b">
        <f t="shared" si="21"/>
        <v>0</v>
      </c>
    </row>
    <row r="86" spans="1:31" x14ac:dyDescent="0.25">
      <c r="A86" s="45" t="s">
        <v>152</v>
      </c>
      <c r="B86" s="2" t="str">
        <f>IFERROR(VLOOKUP(A86,'Protein names'!$A:$I,8,FALSE),"Contaminant")</f>
        <v>Adenosine kinase</v>
      </c>
      <c r="C86" t="str">
        <f>IFERROR(VLOOKUP(A86,'Protein names'!$A:$I,9,FALSE), "Contaminant")</f>
        <v>Adk</v>
      </c>
      <c r="D86" s="42">
        <f>VLOOKUP($A86,'Raw data'!$A:$M,10,FALSE)</f>
        <v>2205379.4797291285</v>
      </c>
      <c r="E86" s="42">
        <f>VLOOKUP($A86,'Raw data'!$A:$M,11,FALSE)</f>
        <v>1608622.0770925558</v>
      </c>
      <c r="F86" s="42">
        <f>VLOOKUP($A86,'Raw data'!$A:$M,7,FALSE)</f>
        <v>1780731.3159950736</v>
      </c>
      <c r="G86" s="42">
        <f>VLOOKUP($A86,'Raw data'!$A:$M,2,FALSE)</f>
        <v>1729729.6482671408</v>
      </c>
      <c r="H86" s="42">
        <f>VLOOKUP($A86,'Raw data'!$A:$M,3,FALSE)</f>
        <v>1651925.7777430392</v>
      </c>
      <c r="I86" s="42">
        <f>VLOOKUP($A86,'Raw data'!$A:$M,4,FALSE)</f>
        <v>2006436.9103656067</v>
      </c>
      <c r="J86" s="42">
        <f>VLOOKUP($A86,'Raw data'!$A:$M,8,FALSE)</f>
        <v>2131624.3223769129</v>
      </c>
      <c r="K86" s="42">
        <f>VLOOKUP($A86,'Raw data'!$A:$M,5,FALSE)</f>
        <v>2163289.192375137</v>
      </c>
      <c r="L86" s="42">
        <f>VLOOKUP($A86,'Raw data'!$A:$M,12,FALSE)</f>
        <v>2526461.320464253</v>
      </c>
      <c r="M86" s="42">
        <f>VLOOKUP($A86,'Raw data'!$A:$M,13,FALSE)</f>
        <v>1995180.3730468119</v>
      </c>
      <c r="N86" s="42">
        <f>VLOOKUP($A86,'Raw data'!$A:$M,6,FALSE)</f>
        <v>2365292.5315877311</v>
      </c>
      <c r="O86" s="42">
        <f>VLOOKUP($A86,'Raw data'!$A:$M,9,FALSE)</f>
        <v>2193030.4724491518</v>
      </c>
      <c r="P86" s="42">
        <f t="shared" si="11"/>
        <v>1830470.8681987573</v>
      </c>
      <c r="Q86" s="42">
        <f t="shared" si="12"/>
        <v>2229146.368716666</v>
      </c>
      <c r="R86" s="42">
        <f t="shared" si="13"/>
        <v>210253.24685695668</v>
      </c>
      <c r="S86" s="42">
        <f t="shared" si="14"/>
        <v>171670.28498847666</v>
      </c>
      <c r="T86" s="43">
        <f t="shared" si="15"/>
        <v>0.11486292981207218</v>
      </c>
      <c r="U86" s="43">
        <f t="shared" si="16"/>
        <v>7.7011670205984886E-2</v>
      </c>
      <c r="V86" s="42">
        <f t="shared" si="17"/>
        <v>0.28427653553786009</v>
      </c>
      <c r="W86" s="42">
        <f t="shared" si="18"/>
        <v>8.2293947068221053E-3</v>
      </c>
      <c r="X86" s="42">
        <f>VLOOKUP($A86,'Raw data'!$A:$AN,39, FALSE)</f>
        <v>2.662578157444587</v>
      </c>
      <c r="Y86" s="42">
        <f>VLOOKUP($A86,'Raw data'!$A:$AN,40, FALSE)</f>
        <v>3.0090876632489949</v>
      </c>
      <c r="Z86" s="42">
        <f t="shared" si="19"/>
        <v>2.8358329103467907</v>
      </c>
      <c r="AA86" s="44">
        <f>IFERROR(VLOOKUP($A86,'Raw data'!$AP:$AU,4,FALSE),0)</f>
        <v>0.38525778802073701</v>
      </c>
      <c r="AB86" s="44">
        <f>IFERROR(VLOOKUP($A86,'Raw data'!$AP:$AU,5,FALSE),0)</f>
        <v>0.217889472840746</v>
      </c>
      <c r="AC86" s="44">
        <f>IFERROR(VLOOKUP($A86,'Raw data'!$AP:$AU,6,FALSE),"NA")</f>
        <v>0.17386874916928</v>
      </c>
      <c r="AD86" s="46" t="b">
        <f t="shared" si="20"/>
        <v>1</v>
      </c>
      <c r="AE86" s="46" t="b">
        <f t="shared" si="21"/>
        <v>0</v>
      </c>
    </row>
    <row r="87" spans="1:31" x14ac:dyDescent="0.25">
      <c r="A87" s="45" t="s">
        <v>153</v>
      </c>
      <c r="B87" s="2" t="str">
        <f>IFERROR(VLOOKUP(A87,'Protein names'!$A:$I,8,FALSE),"Contaminant")</f>
        <v>4-trimethylaminobutyraldehyde dehydrogenase</v>
      </c>
      <c r="C87" t="str">
        <f>IFERROR(VLOOKUP(A87,'Protein names'!$A:$I,9,FALSE), "Contaminant")</f>
        <v>Aldh9a1</v>
      </c>
      <c r="D87" s="42">
        <f>VLOOKUP($A87,'Raw data'!$A:$M,10,FALSE)</f>
        <v>6677606.4488640418</v>
      </c>
      <c r="E87" s="42">
        <f>VLOOKUP($A87,'Raw data'!$A:$M,11,FALSE)</f>
        <v>8180399.0169632686</v>
      </c>
      <c r="F87" s="42">
        <f>VLOOKUP($A87,'Raw data'!$A:$M,7,FALSE)</f>
        <v>8479980.3170469292</v>
      </c>
      <c r="G87" s="42">
        <f>VLOOKUP($A87,'Raw data'!$A:$M,2,FALSE)</f>
        <v>7010623.0120156221</v>
      </c>
      <c r="H87" s="42">
        <f>VLOOKUP($A87,'Raw data'!$A:$M,3,FALSE)</f>
        <v>6888776.7512922073</v>
      </c>
      <c r="I87" s="42">
        <f>VLOOKUP($A87,'Raw data'!$A:$M,4,FALSE)</f>
        <v>7387001.9545244863</v>
      </c>
      <c r="J87" s="42">
        <f>VLOOKUP($A87,'Raw data'!$A:$M,8,FALSE)</f>
        <v>9593490.5778407231</v>
      </c>
      <c r="K87" s="42">
        <f>VLOOKUP($A87,'Raw data'!$A:$M,5,FALSE)</f>
        <v>10390602.971450957</v>
      </c>
      <c r="L87" s="42">
        <f>VLOOKUP($A87,'Raw data'!$A:$M,12,FALSE)</f>
        <v>7430552.3589398628</v>
      </c>
      <c r="M87" s="42">
        <f>VLOOKUP($A87,'Raw data'!$A:$M,13,FALSE)</f>
        <v>10017576.826237004</v>
      </c>
      <c r="N87" s="42">
        <f>VLOOKUP($A87,'Raw data'!$A:$M,6,FALSE)</f>
        <v>8623423.6052376237</v>
      </c>
      <c r="O87" s="42">
        <f>VLOOKUP($A87,'Raw data'!$A:$M,9,FALSE)</f>
        <v>10371149.712997099</v>
      </c>
      <c r="P87" s="42">
        <f t="shared" si="11"/>
        <v>7437397.9167844271</v>
      </c>
      <c r="Q87" s="42">
        <f t="shared" si="12"/>
        <v>9404466.0087838788</v>
      </c>
      <c r="R87" s="42">
        <f t="shared" si="13"/>
        <v>671065.51176807273</v>
      </c>
      <c r="S87" s="42">
        <f t="shared" si="14"/>
        <v>1066531.8395382061</v>
      </c>
      <c r="T87" s="43">
        <f t="shared" si="15"/>
        <v>9.0228534129340912E-2</v>
      </c>
      <c r="U87" s="43">
        <f t="shared" si="16"/>
        <v>0.11340695351996097</v>
      </c>
      <c r="V87" s="42">
        <f t="shared" si="17"/>
        <v>0.33854806748674571</v>
      </c>
      <c r="W87" s="42">
        <f t="shared" si="18"/>
        <v>5.8168754807223916E-3</v>
      </c>
      <c r="X87" s="42">
        <f>VLOOKUP($A87,'Raw data'!$A:$AN,39, FALSE)</f>
        <v>3.3520858231022559</v>
      </c>
      <c r="Y87" s="42">
        <f>VLOOKUP($A87,'Raw data'!$A:$AN,40, FALSE)</f>
        <v>3.8159067751328091</v>
      </c>
      <c r="Z87" s="42">
        <f t="shared" si="19"/>
        <v>3.5839962991175325</v>
      </c>
      <c r="AA87" s="44">
        <f>IFERROR(VLOOKUP($A87,'Raw data'!$AP:$AU,4,FALSE),0)</f>
        <v>0.461865142032862</v>
      </c>
      <c r="AB87" s="44">
        <f>IFERROR(VLOOKUP($A87,'Raw data'!$AP:$AU,5,FALSE),0)</f>
        <v>0.36591899886715501</v>
      </c>
      <c r="AC87" s="44">
        <f>IFERROR(VLOOKUP($A87,'Raw data'!$AP:$AU,6,FALSE),"NA")</f>
        <v>0.17433451123099</v>
      </c>
      <c r="AD87" s="46" t="b">
        <f t="shared" si="20"/>
        <v>1</v>
      </c>
      <c r="AE87" s="46" t="b">
        <f t="shared" si="21"/>
        <v>0</v>
      </c>
    </row>
    <row r="88" spans="1:31" x14ac:dyDescent="0.25">
      <c r="A88" s="45" t="s">
        <v>154</v>
      </c>
      <c r="B88" s="2" t="str">
        <f>IFERROR(VLOOKUP(A88,'Protein names'!$A:$I,8,FALSE),"Contaminant")</f>
        <v>Stress-70 protein, mitochondrial</v>
      </c>
      <c r="C88" t="str">
        <f>IFERROR(VLOOKUP(A88,'Protein names'!$A:$I,9,FALSE), "Contaminant")</f>
        <v>Hspa9</v>
      </c>
      <c r="D88" s="42">
        <f>VLOOKUP($A88,'Raw data'!$A:$M,10,FALSE)</f>
        <v>6130843.0213155029</v>
      </c>
      <c r="E88" s="42">
        <f>VLOOKUP($A88,'Raw data'!$A:$M,11,FALSE)</f>
        <v>6250898.9450224712</v>
      </c>
      <c r="F88" s="42">
        <f>VLOOKUP($A88,'Raw data'!$A:$M,7,FALSE)</f>
        <v>7852517.3046819428</v>
      </c>
      <c r="G88" s="42">
        <f>VLOOKUP($A88,'Raw data'!$A:$M,2,FALSE)</f>
        <v>7064889.0266617397</v>
      </c>
      <c r="H88" s="42">
        <f>VLOOKUP($A88,'Raw data'!$A:$M,3,FALSE)</f>
        <v>7073558.3550191242</v>
      </c>
      <c r="I88" s="42">
        <f>VLOOKUP($A88,'Raw data'!$A:$M,4,FALSE)</f>
        <v>7061996.155605006</v>
      </c>
      <c r="J88" s="42">
        <f>VLOOKUP($A88,'Raw data'!$A:$M,8,FALSE)</f>
        <v>5844439.1106154704</v>
      </c>
      <c r="K88" s="42">
        <f>VLOOKUP($A88,'Raw data'!$A:$M,5,FALSE)</f>
        <v>5643134.4198634569</v>
      </c>
      <c r="L88" s="42">
        <f>VLOOKUP($A88,'Raw data'!$A:$M,12,FALSE)</f>
        <v>6349519.3360841442</v>
      </c>
      <c r="M88" s="42">
        <f>VLOOKUP($A88,'Raw data'!$A:$M,13,FALSE)</f>
        <v>5581416.117003723</v>
      </c>
      <c r="N88" s="42">
        <f>VLOOKUP($A88,'Raw data'!$A:$M,6,FALSE)</f>
        <v>5691786.0969885727</v>
      </c>
      <c r="O88" s="42">
        <f>VLOOKUP($A88,'Raw data'!$A:$M,9,FALSE)</f>
        <v>6185095.7470748127</v>
      </c>
      <c r="P88" s="42">
        <f t="shared" si="11"/>
        <v>6905783.8013842972</v>
      </c>
      <c r="Q88" s="42">
        <f t="shared" si="12"/>
        <v>5882565.1379383644</v>
      </c>
      <c r="R88" s="42">
        <f t="shared" si="13"/>
        <v>577866.30332933145</v>
      </c>
      <c r="S88" s="42">
        <f t="shared" si="14"/>
        <v>287355.4797990768</v>
      </c>
      <c r="T88" s="43">
        <f t="shared" si="15"/>
        <v>8.3678597527697782E-2</v>
      </c>
      <c r="U88" s="43">
        <f t="shared" si="16"/>
        <v>4.8848669425832311E-2</v>
      </c>
      <c r="V88" s="42">
        <f t="shared" si="17"/>
        <v>-0.23135977803049787</v>
      </c>
      <c r="W88" s="42">
        <f t="shared" si="18"/>
        <v>5.3102614396218903E-3</v>
      </c>
      <c r="X88" s="42">
        <f>VLOOKUP($A88,'Raw data'!$A:$AN,39, FALSE)</f>
        <v>3.7776120927160388</v>
      </c>
      <c r="Y88" s="42">
        <f>VLOOKUP($A88,'Raw data'!$A:$AN,40, FALSE)</f>
        <v>4.1742027407758728</v>
      </c>
      <c r="Z88" s="42">
        <f t="shared" si="19"/>
        <v>3.9759074167459558</v>
      </c>
      <c r="AA88" s="44">
        <f>IFERROR(VLOOKUP($A88,'Raw data'!$AP:$AU,4,FALSE),0)</f>
        <v>-0.24816948893835999</v>
      </c>
      <c r="AB88" s="44">
        <f>IFERROR(VLOOKUP($A88,'Raw data'!$AP:$AU,5,FALSE),0)</f>
        <v>0.112407919880991</v>
      </c>
      <c r="AC88" s="44">
        <f>IFERROR(VLOOKUP($A88,'Raw data'!$AP:$AU,6,FALSE),"NA")</f>
        <v>0.181074227060946</v>
      </c>
      <c r="AD88" s="46" t="b">
        <f t="shared" si="20"/>
        <v>1</v>
      </c>
      <c r="AE88" s="46" t="b">
        <f t="shared" si="21"/>
        <v>0</v>
      </c>
    </row>
    <row r="89" spans="1:31" x14ac:dyDescent="0.25">
      <c r="A89" s="45" t="s">
        <v>155</v>
      </c>
      <c r="B89" s="2" t="str">
        <f>IFERROR(VLOOKUP(A89,'Protein names'!$A:$I,8,FALSE),"Contaminant")</f>
        <v>Cytochrome P450 2A2 (EC 1.14.14.1) (CYPIIA2) (Cytochrome P450-UT-4) (Testosterone 15-alpha-hydroxylase)</v>
      </c>
      <c r="C89" t="str">
        <f>IFERROR(VLOOKUP(A89,'Protein names'!$A:$I,9,FALSE), "Contaminant")</f>
        <v>Cyp2a2</v>
      </c>
      <c r="D89" s="42">
        <f>VLOOKUP($A89,'Raw data'!$A:$M,10,FALSE)</f>
        <v>311473.9116827813</v>
      </c>
      <c r="E89" s="42">
        <f>VLOOKUP($A89,'Raw data'!$A:$M,11,FALSE)</f>
        <v>263903.59596672974</v>
      </c>
      <c r="F89" s="42">
        <f>VLOOKUP($A89,'Raw data'!$A:$M,7,FALSE)</f>
        <v>132245.74354378248</v>
      </c>
      <c r="G89" s="42">
        <f>VLOOKUP($A89,'Raw data'!$A:$M,2,FALSE)</f>
        <v>358483.43899929256</v>
      </c>
      <c r="H89" s="42">
        <f>VLOOKUP($A89,'Raw data'!$A:$M,3,FALSE)</f>
        <v>384257.78406424774</v>
      </c>
      <c r="I89" s="42">
        <f>VLOOKUP($A89,'Raw data'!$A:$M,4,FALSE)</f>
        <v>568411.36657030205</v>
      </c>
      <c r="J89" s="42">
        <f>VLOOKUP($A89,'Raw data'!$A:$M,8,FALSE)</f>
        <v>362654.60762263957</v>
      </c>
      <c r="K89" s="42">
        <f>VLOOKUP($A89,'Raw data'!$A:$M,5,FALSE)</f>
        <v>563635.56989966275</v>
      </c>
      <c r="L89" s="42">
        <f>VLOOKUP($A89,'Raw data'!$A:$M,12,FALSE)</f>
        <v>924408.56842392462</v>
      </c>
      <c r="M89" s="42">
        <f>VLOOKUP($A89,'Raw data'!$A:$M,13,FALSE)</f>
        <v>1055599.0963631773</v>
      </c>
      <c r="N89" s="42">
        <f>VLOOKUP($A89,'Raw data'!$A:$M,6,FALSE)</f>
        <v>510627.62298069836</v>
      </c>
      <c r="O89" s="42">
        <f>VLOOKUP($A89,'Raw data'!$A:$M,9,FALSE)</f>
        <v>601336.06448027876</v>
      </c>
      <c r="P89" s="42">
        <f t="shared" si="11"/>
        <v>336462.64013785601</v>
      </c>
      <c r="Q89" s="42">
        <f t="shared" si="12"/>
        <v>669710.25496173021</v>
      </c>
      <c r="R89" s="42">
        <f t="shared" si="13"/>
        <v>131759.43695134795</v>
      </c>
      <c r="S89" s="42">
        <f t="shared" si="14"/>
        <v>241280.87087268519</v>
      </c>
      <c r="T89" s="43">
        <f t="shared" si="15"/>
        <v>0.39160198260752893</v>
      </c>
      <c r="U89" s="43">
        <f t="shared" si="16"/>
        <v>0.36027650627281033</v>
      </c>
      <c r="V89" s="42">
        <f t="shared" si="17"/>
        <v>0.99309073859532826</v>
      </c>
      <c r="W89" s="42">
        <f t="shared" si="18"/>
        <v>2.191296430301002E-2</v>
      </c>
      <c r="X89" s="42">
        <f>VLOOKUP($A89,'Raw data'!$A:$AN,39, FALSE)</f>
        <v>2.6500076801781698</v>
      </c>
      <c r="Y89" s="42">
        <f>VLOOKUP($A89,'Raw data'!$A:$AN,40, FALSE)</f>
        <v>3.1888709738831049</v>
      </c>
      <c r="Z89" s="42">
        <f t="shared" si="19"/>
        <v>2.9194393270306374</v>
      </c>
      <c r="AA89" s="44">
        <f>IFERROR(VLOOKUP($A89,'Raw data'!$AP:$AU,4,FALSE),0)</f>
        <v>0.30573472572788002</v>
      </c>
      <c r="AB89" s="44">
        <f>IFERROR(VLOOKUP($A89,'Raw data'!$AP:$AU,5,FALSE),0)</f>
        <v>0.218523488251437</v>
      </c>
      <c r="AC89" s="44">
        <f>IFERROR(VLOOKUP($A89,'Raw data'!$AP:$AU,6,FALSE),"NA")</f>
        <v>0.18690287214749501</v>
      </c>
      <c r="AD89" s="46" t="b">
        <f t="shared" si="20"/>
        <v>1</v>
      </c>
      <c r="AE89" s="46" t="b">
        <f t="shared" si="21"/>
        <v>0</v>
      </c>
    </row>
    <row r="90" spans="1:31" x14ac:dyDescent="0.25">
      <c r="A90" s="45" t="s">
        <v>156</v>
      </c>
      <c r="B90" s="2" t="str">
        <f>IFERROR(VLOOKUP(A90,'Protein names'!$A:$I,8,FALSE),"Contaminant")</f>
        <v>Phosphoribosyl pyrophosphate synthase-associated protein 2 (PRPP synthase-associated protein 2) (41 kDa phosphoribosypyrophosphate synthetase-associated protein) (PAP41)</v>
      </c>
      <c r="C90" t="str">
        <f>IFERROR(VLOOKUP(A90,'Protein names'!$A:$I,9,FALSE), "Contaminant")</f>
        <v>Prpsap2</v>
      </c>
      <c r="D90" s="42">
        <f>VLOOKUP($A90,'Raw data'!$A:$M,10,FALSE)</f>
        <v>205.36</v>
      </c>
      <c r="E90" s="42">
        <f>VLOOKUP($A90,'Raw data'!$A:$M,11,FALSE)</f>
        <v>205.36</v>
      </c>
      <c r="F90" s="42">
        <f>VLOOKUP($A90,'Raw data'!$A:$M,7,FALSE)</f>
        <v>205.36</v>
      </c>
      <c r="G90" s="42">
        <f>VLOOKUP($A90,'Raw data'!$A:$M,2,FALSE)</f>
        <v>205.36</v>
      </c>
      <c r="H90" s="42">
        <f>VLOOKUP($A90,'Raw data'!$A:$M,3,FALSE)</f>
        <v>205.36</v>
      </c>
      <c r="I90" s="42">
        <f>VLOOKUP($A90,'Raw data'!$A:$M,4,FALSE)</f>
        <v>205.36</v>
      </c>
      <c r="J90" s="42">
        <f>VLOOKUP($A90,'Raw data'!$A:$M,8,FALSE)</f>
        <v>33540.659128371284</v>
      </c>
      <c r="K90" s="42">
        <f>VLOOKUP($A90,'Raw data'!$A:$M,5,FALSE)</f>
        <v>17923.308577917629</v>
      </c>
      <c r="L90" s="42">
        <f>VLOOKUP($A90,'Raw data'!$A:$M,12,FALSE)</f>
        <v>35542.862351440883</v>
      </c>
      <c r="M90" s="42">
        <f>VLOOKUP($A90,'Raw data'!$A:$M,13,FALSE)</f>
        <v>22184.008438257864</v>
      </c>
      <c r="N90" s="42">
        <f>VLOOKUP($A90,'Raw data'!$A:$M,6,FALSE)</f>
        <v>12843.866157093878</v>
      </c>
      <c r="O90" s="42">
        <f>VLOOKUP($A90,'Raw data'!$A:$M,9,FALSE)</f>
        <v>205.36</v>
      </c>
      <c r="P90" s="42">
        <f t="shared" si="11"/>
        <v>205.36000000000004</v>
      </c>
      <c r="Q90" s="42">
        <f t="shared" si="12"/>
        <v>20373.344108846923</v>
      </c>
      <c r="R90" s="42">
        <f t="shared" si="13"/>
        <v>2.8421709430404007E-14</v>
      </c>
      <c r="S90" s="42">
        <f t="shared" si="14"/>
        <v>12084.523636957016</v>
      </c>
      <c r="T90" s="43">
        <f t="shared" si="15"/>
        <v>1.383994421036424E-16</v>
      </c>
      <c r="U90" s="43">
        <f t="shared" si="16"/>
        <v>0.59315366060643093</v>
      </c>
      <c r="V90" s="42">
        <f t="shared" si="17"/>
        <v>6.6323837944465449</v>
      </c>
      <c r="W90" s="42">
        <f t="shared" si="18"/>
        <v>3.8988107059732546E-3</v>
      </c>
      <c r="X90" s="42">
        <f>VLOOKUP($A90,'Raw data'!$A:$AN,39, FALSE)</f>
        <v>0</v>
      </c>
      <c r="Y90" s="42">
        <f>VLOOKUP($A90,'Raw data'!$A:$AN,40, FALSE)</f>
        <v>1.1429326763358347</v>
      </c>
      <c r="Z90" s="42">
        <f t="shared" si="19"/>
        <v>0.57146633816791736</v>
      </c>
      <c r="AA90" s="44">
        <f>IFERROR(VLOOKUP($A90,'Raw data'!$AP:$AU,4,FALSE),0)</f>
        <v>3.9378517863254099</v>
      </c>
      <c r="AB90" s="44">
        <f>IFERROR(VLOOKUP($A90,'Raw data'!$AP:$AU,5,FALSE),0)</f>
        <v>9.8100074148771699E-2</v>
      </c>
      <c r="AC90" s="44">
        <f>IFERROR(VLOOKUP($A90,'Raw data'!$AP:$AU,6,FALSE),"NA")</f>
        <v>0.1899980463132</v>
      </c>
      <c r="AD90" s="46" t="b">
        <f t="shared" si="20"/>
        <v>1</v>
      </c>
      <c r="AE90" s="46" t="b">
        <f t="shared" si="21"/>
        <v>0</v>
      </c>
    </row>
    <row r="91" spans="1:31" x14ac:dyDescent="0.25">
      <c r="A91" s="45" t="s">
        <v>157</v>
      </c>
      <c r="B91" s="2" t="str">
        <f>IFERROR(VLOOKUP(A91,'Protein names'!$A:$I,8,FALSE),"Contaminant")</f>
        <v>Protein Snrpd3 (RCG60635, isoform CRA_b)</v>
      </c>
      <c r="C91" t="str">
        <f>IFERROR(VLOOKUP(A91,'Protein names'!$A:$I,9,FALSE), "Contaminant")</f>
        <v>Snrpd3</v>
      </c>
      <c r="D91" s="42">
        <f>VLOOKUP($A91,'Raw data'!$A:$M,10,FALSE)</f>
        <v>243943.08744405827</v>
      </c>
      <c r="E91" s="42">
        <f>VLOOKUP($A91,'Raw data'!$A:$M,11,FALSE)</f>
        <v>216091.59167945138</v>
      </c>
      <c r="F91" s="42">
        <f>VLOOKUP($A91,'Raw data'!$A:$M,7,FALSE)</f>
        <v>170076.25153034198</v>
      </c>
      <c r="G91" s="42">
        <f>VLOOKUP($A91,'Raw data'!$A:$M,2,FALSE)</f>
        <v>143013.43480870573</v>
      </c>
      <c r="H91" s="42">
        <f>VLOOKUP($A91,'Raw data'!$A:$M,3,FALSE)</f>
        <v>150615.92732795753</v>
      </c>
      <c r="I91" s="42">
        <f>VLOOKUP($A91,'Raw data'!$A:$M,4,FALSE)</f>
        <v>185022.46869955031</v>
      </c>
      <c r="J91" s="42">
        <f>VLOOKUP($A91,'Raw data'!$A:$M,8,FALSE)</f>
        <v>66169.3479219047</v>
      </c>
      <c r="K91" s="42">
        <f>VLOOKUP($A91,'Raw data'!$A:$M,5,FALSE)</f>
        <v>139566.35761509536</v>
      </c>
      <c r="L91" s="42">
        <f>VLOOKUP($A91,'Raw data'!$A:$M,12,FALSE)</f>
        <v>84141.690990131072</v>
      </c>
      <c r="M91" s="42">
        <f>VLOOKUP($A91,'Raw data'!$A:$M,13,FALSE)</f>
        <v>182272.73800949461</v>
      </c>
      <c r="N91" s="42">
        <f>VLOOKUP($A91,'Raw data'!$A:$M,6,FALSE)</f>
        <v>134427.90612145769</v>
      </c>
      <c r="O91" s="42">
        <f>VLOOKUP($A91,'Raw data'!$A:$M,9,FALSE)</f>
        <v>135651.47672655733</v>
      </c>
      <c r="P91" s="42">
        <f t="shared" si="11"/>
        <v>184793.79358167751</v>
      </c>
      <c r="Q91" s="42">
        <f t="shared" si="12"/>
        <v>123704.91956410681</v>
      </c>
      <c r="R91" s="42">
        <f t="shared" si="13"/>
        <v>35610.331804559872</v>
      </c>
      <c r="S91" s="42">
        <f t="shared" si="14"/>
        <v>38329.858471418134</v>
      </c>
      <c r="T91" s="43">
        <f t="shared" si="15"/>
        <v>0.19270307251320301</v>
      </c>
      <c r="U91" s="43">
        <f t="shared" si="16"/>
        <v>0.30984910387136783</v>
      </c>
      <c r="V91" s="42">
        <f t="shared" si="17"/>
        <v>-0.57901342839612635</v>
      </c>
      <c r="W91" s="42">
        <f t="shared" si="18"/>
        <v>2.6001204637562048E-2</v>
      </c>
      <c r="X91" s="42">
        <f>VLOOKUP($A91,'Raw data'!$A:$AN,39, FALSE)</f>
        <v>3.7626738088323841</v>
      </c>
      <c r="Y91" s="42">
        <f>VLOOKUP($A91,'Raw data'!$A:$AN,40, FALSE)</f>
        <v>4.150268466899484</v>
      </c>
      <c r="Z91" s="42">
        <f t="shared" si="19"/>
        <v>3.9564711378659343</v>
      </c>
      <c r="AA91" s="44">
        <f>IFERROR(VLOOKUP($A91,'Raw data'!$AP:$AU,4,FALSE),0)</f>
        <v>-0.41739181331730202</v>
      </c>
      <c r="AB91" s="44">
        <f>IFERROR(VLOOKUP($A91,'Raw data'!$AP:$AU,5,FALSE),0)</f>
        <v>0.227159762192956</v>
      </c>
      <c r="AC91" s="44">
        <f>IFERROR(VLOOKUP($A91,'Raw data'!$AP:$AU,6,FALSE),"NA")</f>
        <v>0.19010136592854601</v>
      </c>
      <c r="AD91" s="46" t="b">
        <f t="shared" si="20"/>
        <v>1</v>
      </c>
      <c r="AE91" s="46" t="b">
        <f t="shared" si="21"/>
        <v>0</v>
      </c>
    </row>
    <row r="92" spans="1:31" x14ac:dyDescent="0.25">
      <c r="A92" s="45" t="s">
        <v>158</v>
      </c>
      <c r="B92" s="2" t="str">
        <f>IFERROR(VLOOKUP(A92,'Protein names'!$A:$I,8,FALSE),"Contaminant")</f>
        <v>NADH dehydrogenase [ubiquinone] flavoprotein 2, mitochondrial (EC 1.6.5.3) (EC 1.6.99.3) (NADH-ubiquinone oxidoreductase 24 kDa subunit)</v>
      </c>
      <c r="C92" t="str">
        <f>IFERROR(VLOOKUP(A92,'Protein names'!$A:$I,9,FALSE), "Contaminant")</f>
        <v>Ndufv2</v>
      </c>
      <c r="D92" s="42">
        <f>VLOOKUP($A92,'Raw data'!$A:$M,10,FALSE)</f>
        <v>1117733.9397902663</v>
      </c>
      <c r="E92" s="42">
        <f>VLOOKUP($A92,'Raw data'!$A:$M,11,FALSE)</f>
        <v>995801.60596460046</v>
      </c>
      <c r="F92" s="42">
        <f>VLOOKUP($A92,'Raw data'!$A:$M,7,FALSE)</f>
        <v>1035322.1056131338</v>
      </c>
      <c r="G92" s="42">
        <f>VLOOKUP($A92,'Raw data'!$A:$M,2,FALSE)</f>
        <v>1091340.7744820365</v>
      </c>
      <c r="H92" s="42">
        <f>VLOOKUP($A92,'Raw data'!$A:$M,3,FALSE)</f>
        <v>1180571.522555074</v>
      </c>
      <c r="I92" s="42">
        <f>VLOOKUP($A92,'Raw data'!$A:$M,4,FALSE)</f>
        <v>1088105.7861276495</v>
      </c>
      <c r="J92" s="42">
        <f>VLOOKUP($A92,'Raw data'!$A:$M,8,FALSE)</f>
        <v>890590.62504638557</v>
      </c>
      <c r="K92" s="42">
        <f>VLOOKUP($A92,'Raw data'!$A:$M,5,FALSE)</f>
        <v>899127.68010885525</v>
      </c>
      <c r="L92" s="42">
        <f>VLOOKUP($A92,'Raw data'!$A:$M,12,FALSE)</f>
        <v>786007.43540528149</v>
      </c>
      <c r="M92" s="42">
        <f>VLOOKUP($A92,'Raw data'!$A:$M,13,FALSE)</f>
        <v>841673.81487950752</v>
      </c>
      <c r="N92" s="42">
        <f>VLOOKUP($A92,'Raw data'!$A:$M,6,FALSE)</f>
        <v>916529.8613465142</v>
      </c>
      <c r="O92" s="42">
        <f>VLOOKUP($A92,'Raw data'!$A:$M,9,FALSE)</f>
        <v>793480.10177568893</v>
      </c>
      <c r="P92" s="42">
        <f t="shared" si="11"/>
        <v>1084812.6224221268</v>
      </c>
      <c r="Q92" s="42">
        <f t="shared" si="12"/>
        <v>854568.25309370551</v>
      </c>
      <c r="R92" s="42">
        <f t="shared" si="13"/>
        <v>58707.34493124552</v>
      </c>
      <c r="S92" s="42">
        <f t="shared" si="14"/>
        <v>51187.578579033201</v>
      </c>
      <c r="T92" s="43">
        <f t="shared" si="15"/>
        <v>5.4117498006398632E-2</v>
      </c>
      <c r="U92" s="43">
        <f t="shared" si="16"/>
        <v>5.9898759863503091E-2</v>
      </c>
      <c r="V92" s="42">
        <f t="shared" si="17"/>
        <v>-0.34417824275542336</v>
      </c>
      <c r="W92" s="42">
        <f t="shared" si="18"/>
        <v>6.0029208534628588E-5</v>
      </c>
      <c r="X92" s="42">
        <f>VLOOKUP($A92,'Raw data'!$A:$AN,39, FALSE)</f>
        <v>3.1502606875965875</v>
      </c>
      <c r="Y92" s="42">
        <f>VLOOKUP($A92,'Raw data'!$A:$AN,40, FALSE)</f>
        <v>3.0589918260416717</v>
      </c>
      <c r="Z92" s="42">
        <f t="shared" si="19"/>
        <v>3.1046262568191296</v>
      </c>
      <c r="AA92" s="44">
        <f>IFERROR(VLOOKUP($A92,'Raw data'!$AP:$AU,4,FALSE),0)</f>
        <v>-0.27042399220861002</v>
      </c>
      <c r="AB92" s="44">
        <f>IFERROR(VLOOKUP($A92,'Raw data'!$AP:$AU,5,FALSE),0)</f>
        <v>0.22253925923798701</v>
      </c>
      <c r="AC92" s="44">
        <f>IFERROR(VLOOKUP($A92,'Raw data'!$AP:$AU,6,FALSE),"NA")</f>
        <v>0.20137643931739299</v>
      </c>
      <c r="AD92" s="46" t="b">
        <f t="shared" si="20"/>
        <v>1</v>
      </c>
      <c r="AE92" s="46" t="b">
        <f t="shared" si="21"/>
        <v>0</v>
      </c>
    </row>
    <row r="93" spans="1:31" x14ac:dyDescent="0.25">
      <c r="A93" s="45" t="s">
        <v>159</v>
      </c>
      <c r="B93" s="2" t="str">
        <f>IFERROR(VLOOKUP(A93,'Protein names'!$A:$I,8,FALSE),"Contaminant")</f>
        <v>40S ribosomal protein S8</v>
      </c>
      <c r="C93" t="str">
        <f>IFERROR(VLOOKUP(A93,'Protein names'!$A:$I,9,FALSE), "Contaminant")</f>
        <v>Rps8</v>
      </c>
      <c r="D93" s="42">
        <f>VLOOKUP($A93,'Raw data'!$A:$M,10,FALSE)</f>
        <v>756991.77804271132</v>
      </c>
      <c r="E93" s="42">
        <f>VLOOKUP($A93,'Raw data'!$A:$M,11,FALSE)</f>
        <v>600031.96865524212</v>
      </c>
      <c r="F93" s="42">
        <f>VLOOKUP($A93,'Raw data'!$A:$M,7,FALSE)</f>
        <v>647630.70255006454</v>
      </c>
      <c r="G93" s="42">
        <f>VLOOKUP($A93,'Raw data'!$A:$M,2,FALSE)</f>
        <v>673317.82814009453</v>
      </c>
      <c r="H93" s="42">
        <f>VLOOKUP($A93,'Raw data'!$A:$M,3,FALSE)</f>
        <v>545667.81733256916</v>
      </c>
      <c r="I93" s="42">
        <f>VLOOKUP($A93,'Raw data'!$A:$M,4,FALSE)</f>
        <v>588559.96771828562</v>
      </c>
      <c r="J93" s="42">
        <f>VLOOKUP($A93,'Raw data'!$A:$M,8,FALSE)</f>
        <v>404971.19289088011</v>
      </c>
      <c r="K93" s="42">
        <f>VLOOKUP($A93,'Raw data'!$A:$M,5,FALSE)</f>
        <v>466598.03061536903</v>
      </c>
      <c r="L93" s="42">
        <f>VLOOKUP($A93,'Raw data'!$A:$M,12,FALSE)</f>
        <v>585135.75330092642</v>
      </c>
      <c r="M93" s="42">
        <f>VLOOKUP($A93,'Raw data'!$A:$M,13,FALSE)</f>
        <v>689326.3466212732</v>
      </c>
      <c r="N93" s="42">
        <f>VLOOKUP($A93,'Raw data'!$A:$M,6,FALSE)</f>
        <v>497656.25411675143</v>
      </c>
      <c r="O93" s="42">
        <f>VLOOKUP($A93,'Raw data'!$A:$M,9,FALSE)</f>
        <v>417606.82581237931</v>
      </c>
      <c r="P93" s="42">
        <f t="shared" si="11"/>
        <v>635366.67707316123</v>
      </c>
      <c r="Q93" s="42">
        <f t="shared" si="12"/>
        <v>510215.73389292991</v>
      </c>
      <c r="R93" s="42">
        <f t="shared" si="13"/>
        <v>68152.594071967178</v>
      </c>
      <c r="S93" s="42">
        <f t="shared" si="14"/>
        <v>99504.345581888017</v>
      </c>
      <c r="T93" s="43">
        <f t="shared" si="15"/>
        <v>0.10726498025662044</v>
      </c>
      <c r="U93" s="43">
        <f t="shared" si="16"/>
        <v>0.19502406329705477</v>
      </c>
      <c r="V93" s="42">
        <f t="shared" si="17"/>
        <v>-0.31648203828711635</v>
      </c>
      <c r="W93" s="42">
        <f t="shared" si="18"/>
        <v>4.274903250987256E-2</v>
      </c>
      <c r="X93" s="42">
        <f>VLOOKUP($A93,'Raw data'!$A:$AN,39, FALSE)</f>
        <v>3.0357628274485884</v>
      </c>
      <c r="Y93" s="42">
        <f>VLOOKUP($A93,'Raw data'!$A:$AN,40, FALSE)</f>
        <v>3.0278937053091433</v>
      </c>
      <c r="Z93" s="42">
        <f t="shared" si="19"/>
        <v>3.0318282663788656</v>
      </c>
      <c r="AA93" s="44">
        <f>IFERROR(VLOOKUP($A93,'Raw data'!$AP:$AU,4,FALSE),0)</f>
        <v>-0.25692585751340202</v>
      </c>
      <c r="AB93" s="44">
        <f>IFERROR(VLOOKUP($A93,'Raw data'!$AP:$AU,5,FALSE),0)</f>
        <v>0.14758966295025</v>
      </c>
      <c r="AC93" s="44">
        <f>IFERROR(VLOOKUP($A93,'Raw data'!$AP:$AU,6,FALSE),"NA")</f>
        <v>0.227709266317005</v>
      </c>
      <c r="AD93" s="46" t="b">
        <f t="shared" si="20"/>
        <v>1</v>
      </c>
      <c r="AE93" s="46" t="b">
        <f t="shared" si="21"/>
        <v>0</v>
      </c>
    </row>
    <row r="94" spans="1:31" x14ac:dyDescent="0.25">
      <c r="A94" s="45" t="s">
        <v>160</v>
      </c>
      <c r="B94" s="2" t="str">
        <f>IFERROR(VLOOKUP(A94,'Protein names'!$A:$I,8,FALSE),"Contaminant")</f>
        <v>Aconitate hydratase, mitochondrial (Aconitase) (EC 4.2.1.3) (Citrate hydro-lyase)</v>
      </c>
      <c r="C94" t="str">
        <f>IFERROR(VLOOKUP(A94,'Protein names'!$A:$I,9,FALSE), "Contaminant")</f>
        <v>Aco2</v>
      </c>
      <c r="D94" s="42">
        <f>VLOOKUP($A94,'Raw data'!$A:$M,10,FALSE)</f>
        <v>1217984.6533783614</v>
      </c>
      <c r="E94" s="42">
        <f>VLOOKUP($A94,'Raw data'!$A:$M,11,FALSE)</f>
        <v>955250.81183937402</v>
      </c>
      <c r="F94" s="42">
        <f>VLOOKUP($A94,'Raw data'!$A:$M,7,FALSE)</f>
        <v>1113760.2552173219</v>
      </c>
      <c r="G94" s="42">
        <f>VLOOKUP($A94,'Raw data'!$A:$M,2,FALSE)</f>
        <v>1525312.1983284636</v>
      </c>
      <c r="H94" s="42">
        <f>VLOOKUP($A94,'Raw data'!$A:$M,3,FALSE)</f>
        <v>1421504.0434904553</v>
      </c>
      <c r="I94" s="42">
        <f>VLOOKUP($A94,'Raw data'!$A:$M,4,FALSE)</f>
        <v>1244494.9023076803</v>
      </c>
      <c r="J94" s="42">
        <f>VLOOKUP($A94,'Raw data'!$A:$M,8,FALSE)</f>
        <v>1680464.6299219595</v>
      </c>
      <c r="K94" s="42">
        <f>VLOOKUP($A94,'Raw data'!$A:$M,5,FALSE)</f>
        <v>1839716.7788795952</v>
      </c>
      <c r="L94" s="42">
        <f>VLOOKUP($A94,'Raw data'!$A:$M,12,FALSE)</f>
        <v>1412386.2818485936</v>
      </c>
      <c r="M94" s="42">
        <f>VLOOKUP($A94,'Raw data'!$A:$M,13,FALSE)</f>
        <v>1408991.9299508657</v>
      </c>
      <c r="N94" s="42">
        <f>VLOOKUP($A94,'Raw data'!$A:$M,6,FALSE)</f>
        <v>1591496.2476385087</v>
      </c>
      <c r="O94" s="42">
        <f>VLOOKUP($A94,'Raw data'!$A:$M,9,FALSE)</f>
        <v>1824406.1106923816</v>
      </c>
      <c r="P94" s="42">
        <f t="shared" si="11"/>
        <v>1246384.4774269427</v>
      </c>
      <c r="Q94" s="42">
        <f t="shared" si="12"/>
        <v>1626243.6631553173</v>
      </c>
      <c r="R94" s="42">
        <f t="shared" si="13"/>
        <v>187805.59627838232</v>
      </c>
      <c r="S94" s="42">
        <f t="shared" si="14"/>
        <v>174126.25591450662</v>
      </c>
      <c r="T94" s="43">
        <f t="shared" si="15"/>
        <v>0.15068030746507</v>
      </c>
      <c r="U94" s="43">
        <f t="shared" si="16"/>
        <v>0.10707267296996463</v>
      </c>
      <c r="V94" s="42">
        <f t="shared" si="17"/>
        <v>0.38379426414415296</v>
      </c>
      <c r="W94" s="42">
        <f t="shared" si="18"/>
        <v>7.7927632358450157E-3</v>
      </c>
      <c r="X94" s="42">
        <f>VLOOKUP($A94,'Raw data'!$A:$AN,39, FALSE)</f>
        <v>2.469370179769522</v>
      </c>
      <c r="Y94" s="42">
        <f>VLOOKUP($A94,'Raw data'!$A:$AN,40, FALSE)</f>
        <v>2.7044660329080714</v>
      </c>
      <c r="Z94" s="42">
        <f t="shared" si="19"/>
        <v>2.5869181063387967</v>
      </c>
      <c r="AA94" s="44">
        <f>IFERROR(VLOOKUP($A94,'Raw data'!$AP:$AU,4,FALSE),0)</f>
        <v>0.54315928124556301</v>
      </c>
      <c r="AB94" s="44">
        <f>IFERROR(VLOOKUP($A94,'Raw data'!$AP:$AU,5,FALSE),0)</f>
        <v>0.25830666476921199</v>
      </c>
      <c r="AC94" s="44">
        <f>IFERROR(VLOOKUP($A94,'Raw data'!$AP:$AU,6,FALSE),"NA")</f>
        <v>0.26365682588793898</v>
      </c>
      <c r="AD94" s="46" t="b">
        <f t="shared" si="20"/>
        <v>1</v>
      </c>
      <c r="AE94" s="46" t="b">
        <f t="shared" si="21"/>
        <v>0</v>
      </c>
    </row>
    <row r="95" spans="1:31" x14ac:dyDescent="0.25">
      <c r="A95" s="45" t="s">
        <v>161</v>
      </c>
      <c r="B95" s="2" t="str">
        <f>IFERROR(VLOOKUP(A95,'Protein names'!$A:$I,8,FALSE),"Contaminant")</f>
        <v>Dimethylaniline monooxygenase [N-oxide-forming] 1 (EC 1.14.13.8) (Dimethylaniline oxidase 1) (Hepatic flavin-containing monooxygenase 1) (FMO 1)</v>
      </c>
      <c r="C95" t="str">
        <f>IFERROR(VLOOKUP(A95,'Protein names'!$A:$I,9,FALSE), "Contaminant")</f>
        <v>Fmo1</v>
      </c>
      <c r="D95" s="42">
        <f>VLOOKUP($A95,'Raw data'!$A:$M,10,FALSE)</f>
        <v>331146.23731287819</v>
      </c>
      <c r="E95" s="42">
        <f>VLOOKUP($A95,'Raw data'!$A:$M,11,FALSE)</f>
        <v>66986.558965790144</v>
      </c>
      <c r="F95" s="42">
        <f>VLOOKUP($A95,'Raw data'!$A:$M,7,FALSE)</f>
        <v>36041.744528632189</v>
      </c>
      <c r="G95" s="42">
        <f>VLOOKUP($A95,'Raw data'!$A:$M,2,FALSE)</f>
        <v>58678.106794451698</v>
      </c>
      <c r="H95" s="42">
        <f>VLOOKUP($A95,'Raw data'!$A:$M,3,FALSE)</f>
        <v>74117.905457861154</v>
      </c>
      <c r="I95" s="42">
        <f>VLOOKUP($A95,'Raw data'!$A:$M,4,FALSE)</f>
        <v>132174.715791992</v>
      </c>
      <c r="J95" s="42">
        <f>VLOOKUP($A95,'Raw data'!$A:$M,8,FALSE)</f>
        <v>361515.88740997727</v>
      </c>
      <c r="K95" s="42">
        <f>VLOOKUP($A95,'Raw data'!$A:$M,5,FALSE)</f>
        <v>284780.89578381763</v>
      </c>
      <c r="L95" s="42">
        <f>VLOOKUP($A95,'Raw data'!$A:$M,12,FALSE)</f>
        <v>455029.79161911854</v>
      </c>
      <c r="M95" s="42">
        <f>VLOOKUP($A95,'Raw data'!$A:$M,13,FALSE)</f>
        <v>392230.99521263776</v>
      </c>
      <c r="N95" s="42">
        <f>VLOOKUP($A95,'Raw data'!$A:$M,6,FALSE)</f>
        <v>215611.81526615258</v>
      </c>
      <c r="O95" s="42">
        <f>VLOOKUP($A95,'Raw data'!$A:$M,9,FALSE)</f>
        <v>243779.23168725052</v>
      </c>
      <c r="P95" s="42">
        <f t="shared" si="11"/>
        <v>116524.21147526758</v>
      </c>
      <c r="Q95" s="42">
        <f t="shared" si="12"/>
        <v>325491.43616315903</v>
      </c>
      <c r="R95" s="42">
        <f t="shared" si="13"/>
        <v>100319.01230471354</v>
      </c>
      <c r="S95" s="42">
        <f t="shared" si="14"/>
        <v>84596.96498766786</v>
      </c>
      <c r="T95" s="43">
        <f t="shared" si="15"/>
        <v>0.8609284803099172</v>
      </c>
      <c r="U95" s="43">
        <f t="shared" si="16"/>
        <v>0.25990534800203452</v>
      </c>
      <c r="V95" s="42">
        <f t="shared" si="17"/>
        <v>1.4819898357613808</v>
      </c>
      <c r="W95" s="42">
        <f t="shared" si="18"/>
        <v>5.1749137395106304E-3</v>
      </c>
      <c r="X95" s="42">
        <f>VLOOKUP($A95,'Raw data'!$A:$AN,39, FALSE)</f>
        <v>2.3270201645349382</v>
      </c>
      <c r="Y95" s="42">
        <f>VLOOKUP($A95,'Raw data'!$A:$AN,40, FALSE)</f>
        <v>2.3818579478779394</v>
      </c>
      <c r="Z95" s="42">
        <f t="shared" si="19"/>
        <v>2.3544390562064388</v>
      </c>
      <c r="AA95" s="44">
        <f>IFERROR(VLOOKUP($A95,'Raw data'!$AP:$AU,4,FALSE),0)</f>
        <v>1.0960963958882199</v>
      </c>
      <c r="AB95" s="44">
        <f>IFERROR(VLOOKUP($A95,'Raw data'!$AP:$AU,5,FALSE),0)</f>
        <v>0.387467618162537</v>
      </c>
      <c r="AC95" s="44">
        <f>IFERROR(VLOOKUP($A95,'Raw data'!$AP:$AU,6,FALSE),"NA")</f>
        <v>0.26942586051776501</v>
      </c>
      <c r="AD95" s="46" t="b">
        <f t="shared" si="20"/>
        <v>1</v>
      </c>
      <c r="AE95" s="46" t="b">
        <f t="shared" si="21"/>
        <v>0</v>
      </c>
    </row>
    <row r="96" spans="1:31" x14ac:dyDescent="0.25">
      <c r="A96" s="45" t="s">
        <v>162</v>
      </c>
      <c r="B96" s="2" t="str">
        <f>IFERROR(VLOOKUP(A96,'Protein names'!$A:$I,8,FALSE),"Contaminant")</f>
        <v>Protein Snx2 (Sorting nexin 2)</v>
      </c>
      <c r="C96" t="str">
        <f>IFERROR(VLOOKUP(A96,'Protein names'!$A:$I,9,FALSE), "Contaminant")</f>
        <v>Snx2</v>
      </c>
      <c r="D96" s="42">
        <f>VLOOKUP($A96,'Raw data'!$A:$M,10,FALSE)</f>
        <v>48580.345457953168</v>
      </c>
      <c r="E96" s="42">
        <f>VLOOKUP($A96,'Raw data'!$A:$M,11,FALSE)</f>
        <v>62088.638630470312</v>
      </c>
      <c r="F96" s="42">
        <f>VLOOKUP($A96,'Raw data'!$A:$M,7,FALSE)</f>
        <v>73490.46047069112</v>
      </c>
      <c r="G96" s="42">
        <f>VLOOKUP($A96,'Raw data'!$A:$M,2,FALSE)</f>
        <v>101931.36302497577</v>
      </c>
      <c r="H96" s="42">
        <f>VLOOKUP($A96,'Raw data'!$A:$M,3,FALSE)</f>
        <v>79871.59817882326</v>
      </c>
      <c r="I96" s="42">
        <f>VLOOKUP($A96,'Raw data'!$A:$M,4,FALSE)</f>
        <v>92846.083892356997</v>
      </c>
      <c r="J96" s="42">
        <f>VLOOKUP($A96,'Raw data'!$A:$M,8,FALSE)</f>
        <v>45566.443624440872</v>
      </c>
      <c r="K96" s="42">
        <f>VLOOKUP($A96,'Raw data'!$A:$M,5,FALSE)</f>
        <v>45597.702674870969</v>
      </c>
      <c r="L96" s="42">
        <f>VLOOKUP($A96,'Raw data'!$A:$M,12,FALSE)</f>
        <v>34935.736051112348</v>
      </c>
      <c r="M96" s="42">
        <f>VLOOKUP($A96,'Raw data'!$A:$M,13,FALSE)</f>
        <v>50666.496511784375</v>
      </c>
      <c r="N96" s="42">
        <f>VLOOKUP($A96,'Raw data'!$A:$M,6,FALSE)</f>
        <v>81686.336341059898</v>
      </c>
      <c r="O96" s="42">
        <f>VLOOKUP($A96,'Raw data'!$A:$M,9,FALSE)</f>
        <v>59884.309006713083</v>
      </c>
      <c r="P96" s="42">
        <f t="shared" si="11"/>
        <v>76468.081609211775</v>
      </c>
      <c r="Q96" s="42">
        <f t="shared" si="12"/>
        <v>53056.170701663592</v>
      </c>
      <c r="R96" s="42">
        <f t="shared" si="13"/>
        <v>17895.818971435681</v>
      </c>
      <c r="S96" s="42">
        <f t="shared" si="14"/>
        <v>14787.919105972931</v>
      </c>
      <c r="T96" s="43">
        <f t="shared" si="15"/>
        <v>0.23402991934454193</v>
      </c>
      <c r="U96" s="43">
        <f t="shared" si="16"/>
        <v>0.27872194525922034</v>
      </c>
      <c r="V96" s="42">
        <f t="shared" si="17"/>
        <v>-0.52733712731857663</v>
      </c>
      <c r="W96" s="42">
        <f t="shared" si="18"/>
        <v>4.7770745416279459E-2</v>
      </c>
      <c r="X96" s="42">
        <f>VLOOKUP($A96,'Raw data'!$A:$AN,39, FALSE)</f>
        <v>2.8455035499413577</v>
      </c>
      <c r="Y96" s="42">
        <f>VLOOKUP($A96,'Raw data'!$A:$AN,40, FALSE)</f>
        <v>2.3856456061447311</v>
      </c>
      <c r="Z96" s="42">
        <f t="shared" si="19"/>
        <v>2.6155745780430442</v>
      </c>
      <c r="AA96" s="44">
        <f>IFERROR(VLOOKUP($A96,'Raw data'!$AP:$AU,4,FALSE),0)</f>
        <v>3.8379268099950701</v>
      </c>
      <c r="AB96" s="44">
        <f>IFERROR(VLOOKUP($A96,'Raw data'!$AP:$AU,5,FALSE),0)</f>
        <v>0.32211391680027701</v>
      </c>
      <c r="AC96" s="44">
        <f>IFERROR(VLOOKUP($A96,'Raw data'!$AP:$AU,6,FALSE),"NA")</f>
        <v>0.27715057489315498</v>
      </c>
      <c r="AD96" s="46" t="b">
        <f t="shared" si="20"/>
        <v>1</v>
      </c>
      <c r="AE96" s="46" t="b">
        <f t="shared" si="21"/>
        <v>0</v>
      </c>
    </row>
    <row r="97" spans="1:31" x14ac:dyDescent="0.25">
      <c r="A97" s="45" t="s">
        <v>163</v>
      </c>
      <c r="B97" s="2" t="str">
        <f>IFERROR(VLOOKUP(A97,'Protein names'!$A:$I,8,FALSE),"Contaminant")</f>
        <v>Kynurenine/alpha-aminoadipate aminotransferase, mitochondrial (KAT/AadAT) (2-aminoadipate aminotransferase) (2-aminoadipate transaminase) (EC 2.6.1.39) (Alpha-aminoadipate aminotransferase) (AadAT) (Kynurenine aminotransferase II) (Kynurenine--oxoglutarate aminotransferase II) (Kynurenine--oxoglutarate transaminase 2) (EC 2.6.1.7) (Kynurenine--oxoglutarate transaminase II)</v>
      </c>
      <c r="C97" t="str">
        <f>IFERROR(VLOOKUP(A97,'Protein names'!$A:$I,9,FALSE), "Contaminant")</f>
        <v>Aadat</v>
      </c>
      <c r="D97" s="42">
        <f>VLOOKUP($A97,'Raw data'!$A:$M,10,FALSE)</f>
        <v>1535302.2278947351</v>
      </c>
      <c r="E97" s="42">
        <f>VLOOKUP($A97,'Raw data'!$A:$M,11,FALSE)</f>
        <v>1520706.3977867255</v>
      </c>
      <c r="F97" s="42">
        <f>VLOOKUP($A97,'Raw data'!$A:$M,7,FALSE)</f>
        <v>1980846.9157002636</v>
      </c>
      <c r="G97" s="42">
        <f>VLOOKUP($A97,'Raw data'!$A:$M,2,FALSE)</f>
        <v>1704994.3806553457</v>
      </c>
      <c r="H97" s="42">
        <f>VLOOKUP($A97,'Raw data'!$A:$M,3,FALSE)</f>
        <v>2077715.7494594418</v>
      </c>
      <c r="I97" s="42">
        <f>VLOOKUP($A97,'Raw data'!$A:$M,4,FALSE)</f>
        <v>1718803.1650005016</v>
      </c>
      <c r="J97" s="42">
        <f>VLOOKUP($A97,'Raw data'!$A:$M,8,FALSE)</f>
        <v>1000105.2070836854</v>
      </c>
      <c r="K97" s="42">
        <f>VLOOKUP($A97,'Raw data'!$A:$M,5,FALSE)</f>
        <v>1470357.6985729472</v>
      </c>
      <c r="L97" s="42">
        <f>VLOOKUP($A97,'Raw data'!$A:$M,12,FALSE)</f>
        <v>941948.69282793091</v>
      </c>
      <c r="M97" s="42">
        <f>VLOOKUP($A97,'Raw data'!$A:$M,13,FALSE)</f>
        <v>1594377.8003366995</v>
      </c>
      <c r="N97" s="42">
        <f>VLOOKUP($A97,'Raw data'!$A:$M,6,FALSE)</f>
        <v>1356280.2422002372</v>
      </c>
      <c r="O97" s="42">
        <f>VLOOKUP($A97,'Raw data'!$A:$M,9,FALSE)</f>
        <v>1460342.6480599612</v>
      </c>
      <c r="P97" s="42">
        <f t="shared" si="11"/>
        <v>1756394.8060828354</v>
      </c>
      <c r="Q97" s="42">
        <f t="shared" si="12"/>
        <v>1303902.0481802435</v>
      </c>
      <c r="R97" s="42">
        <f t="shared" si="13"/>
        <v>209010.36151052205</v>
      </c>
      <c r="S97" s="42">
        <f t="shared" si="14"/>
        <v>245833.11912389015</v>
      </c>
      <c r="T97" s="43">
        <f t="shared" si="15"/>
        <v>0.11899964676886243</v>
      </c>
      <c r="U97" s="43">
        <f t="shared" si="16"/>
        <v>0.18853649280402671</v>
      </c>
      <c r="V97" s="42">
        <f t="shared" si="17"/>
        <v>-0.42978167791943095</v>
      </c>
      <c r="W97" s="42">
        <f t="shared" si="18"/>
        <v>1.0587767114932712E-2</v>
      </c>
      <c r="X97" s="42">
        <f>VLOOKUP($A97,'Raw data'!$A:$AN,39, FALSE)</f>
        <v>3.351371664761404</v>
      </c>
      <c r="Y97" s="42">
        <f>VLOOKUP($A97,'Raw data'!$A:$AN,40, FALSE)</f>
        <v>3.2269860214886035</v>
      </c>
      <c r="Z97" s="42">
        <f t="shared" si="19"/>
        <v>3.2891788431250037</v>
      </c>
      <c r="AA97" s="44">
        <f>IFERROR(VLOOKUP($A97,'Raw data'!$AP:$AU,4,FALSE),0)</f>
        <v>-0.37585344564879097</v>
      </c>
      <c r="AB97" s="44">
        <f>IFERROR(VLOOKUP($A97,'Raw data'!$AP:$AU,5,FALSE),0)</f>
        <v>0.13351437856375001</v>
      </c>
      <c r="AC97" s="44">
        <f>IFERROR(VLOOKUP($A97,'Raw data'!$AP:$AU,6,FALSE),"NA")</f>
        <v>0.30729706925545802</v>
      </c>
      <c r="AD97" s="46" t="b">
        <f t="shared" si="20"/>
        <v>1</v>
      </c>
      <c r="AE97" s="46" t="b">
        <f t="shared" si="21"/>
        <v>0</v>
      </c>
    </row>
    <row r="98" spans="1:31" x14ac:dyDescent="0.25">
      <c r="A98" s="45" t="s">
        <v>164</v>
      </c>
      <c r="B98" s="2" t="str">
        <f>IFERROR(VLOOKUP(A98,'Protein names'!$A:$I,8,FALSE),"Contaminant")</f>
        <v>Alpha-actinin-4</v>
      </c>
      <c r="C98" t="str">
        <f>IFERROR(VLOOKUP(A98,'Protein names'!$A:$I,9,FALSE), "Contaminant")</f>
        <v>Actn4</v>
      </c>
      <c r="D98" s="42">
        <f>VLOOKUP($A98,'Raw data'!$A:$M,10,FALSE)</f>
        <v>1210125.6331022934</v>
      </c>
      <c r="E98" s="42">
        <f>VLOOKUP($A98,'Raw data'!$A:$M,11,FALSE)</f>
        <v>1257994.6352792894</v>
      </c>
      <c r="F98" s="42">
        <f>VLOOKUP($A98,'Raw data'!$A:$M,7,FALSE)</f>
        <v>1373600.1332296247</v>
      </c>
      <c r="G98" s="42">
        <f>VLOOKUP($A98,'Raw data'!$A:$M,2,FALSE)</f>
        <v>1408560.1209026356</v>
      </c>
      <c r="H98" s="42">
        <f>VLOOKUP($A98,'Raw data'!$A:$M,3,FALSE)</f>
        <v>1330360.5111709805</v>
      </c>
      <c r="I98" s="42">
        <f>VLOOKUP($A98,'Raw data'!$A:$M,4,FALSE)</f>
        <v>1461880.8862617565</v>
      </c>
      <c r="J98" s="42">
        <f>VLOOKUP($A98,'Raw data'!$A:$M,8,FALSE)</f>
        <v>1282215.7906547685</v>
      </c>
      <c r="K98" s="42">
        <f>VLOOKUP($A98,'Raw data'!$A:$M,5,FALSE)</f>
        <v>1094792.9545332156</v>
      </c>
      <c r="L98" s="42">
        <f>VLOOKUP($A98,'Raw data'!$A:$M,12,FALSE)</f>
        <v>859483.83796649321</v>
      </c>
      <c r="M98" s="42">
        <f>VLOOKUP($A98,'Raw data'!$A:$M,13,FALSE)</f>
        <v>1251118.0527876632</v>
      </c>
      <c r="N98" s="42">
        <f>VLOOKUP($A98,'Raw data'!$A:$M,6,FALSE)</f>
        <v>1283405.2838570161</v>
      </c>
      <c r="O98" s="42">
        <f>VLOOKUP($A98,'Raw data'!$A:$M,9,FALSE)</f>
        <v>1026829.443475786</v>
      </c>
      <c r="P98" s="42">
        <f t="shared" si="11"/>
        <v>1340420.3199910966</v>
      </c>
      <c r="Q98" s="42">
        <f t="shared" si="12"/>
        <v>1132974.2272124903</v>
      </c>
      <c r="R98" s="42">
        <f t="shared" si="13"/>
        <v>85992.732559943644</v>
      </c>
      <c r="S98" s="42">
        <f t="shared" si="14"/>
        <v>156195.40555090469</v>
      </c>
      <c r="T98" s="43">
        <f t="shared" si="15"/>
        <v>6.4153557863487795E-2</v>
      </c>
      <c r="U98" s="43">
        <f t="shared" si="16"/>
        <v>0.13786315857793127</v>
      </c>
      <c r="V98" s="42">
        <f t="shared" si="17"/>
        <v>-0.24257041899182738</v>
      </c>
      <c r="W98" s="42">
        <f t="shared" si="18"/>
        <v>2.6420906815817314E-2</v>
      </c>
      <c r="X98" s="42">
        <f>VLOOKUP($A98,'Raw data'!$A:$AN,39, FALSE)</f>
        <v>2.6274092326954999</v>
      </c>
      <c r="Y98" s="42">
        <f>VLOOKUP($A98,'Raw data'!$A:$AN,40, FALSE)</f>
        <v>3.0658601279140014</v>
      </c>
      <c r="Z98" s="42">
        <f t="shared" si="19"/>
        <v>2.8466346803047506</v>
      </c>
      <c r="AA98" s="44">
        <f>IFERROR(VLOOKUP($A98,'Raw data'!$AP:$AU,4,FALSE),0)</f>
        <v>-0.31617888407547801</v>
      </c>
      <c r="AB98" s="44">
        <f>IFERROR(VLOOKUP($A98,'Raw data'!$AP:$AU,5,FALSE),0)</f>
        <v>0.11218216559208399</v>
      </c>
      <c r="AC98" s="44">
        <f>IFERROR(VLOOKUP($A98,'Raw data'!$AP:$AU,6,FALSE),"NA")</f>
        <v>0.341653549024378</v>
      </c>
      <c r="AD98" s="46" t="b">
        <f t="shared" si="20"/>
        <v>1</v>
      </c>
      <c r="AE98" s="46" t="b">
        <f t="shared" si="21"/>
        <v>0</v>
      </c>
    </row>
    <row r="99" spans="1:31" x14ac:dyDescent="0.25">
      <c r="A99" s="45" t="s">
        <v>165</v>
      </c>
      <c r="B99" s="2" t="str">
        <f>IFERROR(VLOOKUP(A99,'Protein names'!$A:$I,8,FALSE),"Contaminant")</f>
        <v>NADH dehydrogenase [ubiquinone] 1 alpha subcomplex subunit 6</v>
      </c>
      <c r="C99" t="str">
        <f>IFERROR(VLOOKUP(A99,'Protein names'!$A:$I,9,FALSE), "Contaminant")</f>
        <v>Ndufa6</v>
      </c>
      <c r="D99" s="42">
        <f>VLOOKUP($A99,'Raw data'!$A:$M,10,FALSE)</f>
        <v>205.36</v>
      </c>
      <c r="E99" s="42">
        <f>VLOOKUP($A99,'Raw data'!$A:$M,11,FALSE)</f>
        <v>58666.358231550788</v>
      </c>
      <c r="F99" s="42">
        <f>VLOOKUP($A99,'Raw data'!$A:$M,7,FALSE)</f>
        <v>205.36</v>
      </c>
      <c r="G99" s="42">
        <f>VLOOKUP($A99,'Raw data'!$A:$M,2,FALSE)</f>
        <v>32971.298417316953</v>
      </c>
      <c r="H99" s="42">
        <f>VLOOKUP($A99,'Raw data'!$A:$M,3,FALSE)</f>
        <v>48043.199424416751</v>
      </c>
      <c r="I99" s="42">
        <f>VLOOKUP($A99,'Raw data'!$A:$M,4,FALSE)</f>
        <v>45656.743465336083</v>
      </c>
      <c r="J99" s="42">
        <f>VLOOKUP($A99,'Raw data'!$A:$M,8,FALSE)</f>
        <v>205.36</v>
      </c>
      <c r="K99" s="42">
        <f>VLOOKUP($A99,'Raw data'!$A:$M,5,FALSE)</f>
        <v>205.36</v>
      </c>
      <c r="L99" s="42">
        <f>VLOOKUP($A99,'Raw data'!$A:$M,12,FALSE)</f>
        <v>205.36</v>
      </c>
      <c r="M99" s="42">
        <f>VLOOKUP($A99,'Raw data'!$A:$M,13,FALSE)</f>
        <v>13378.782305238743</v>
      </c>
      <c r="N99" s="42">
        <f>VLOOKUP($A99,'Raw data'!$A:$M,6,FALSE)</f>
        <v>205.36</v>
      </c>
      <c r="O99" s="42">
        <f>VLOOKUP($A99,'Raw data'!$A:$M,9,FALSE)</f>
        <v>205.36</v>
      </c>
      <c r="P99" s="42">
        <f t="shared" si="11"/>
        <v>30958.053256436764</v>
      </c>
      <c r="Q99" s="42">
        <f t="shared" si="12"/>
        <v>2400.9303842064573</v>
      </c>
      <c r="R99" s="42">
        <f t="shared" si="13"/>
        <v>22989.901113166881</v>
      </c>
      <c r="S99" s="42">
        <f t="shared" si="14"/>
        <v>4909.4446284709693</v>
      </c>
      <c r="T99" s="43">
        <f t="shared" si="15"/>
        <v>0.74261456050654107</v>
      </c>
      <c r="U99" s="43">
        <f t="shared" si="16"/>
        <v>2.0448092376046181</v>
      </c>
      <c r="V99" s="42">
        <f t="shared" si="17"/>
        <v>-3.6886492751018238</v>
      </c>
      <c r="W99" s="42">
        <f t="shared" si="18"/>
        <v>2.1697399702999547E-2</v>
      </c>
      <c r="X99" s="42">
        <f>VLOOKUP($A99,'Raw data'!$A:$AN,39, FALSE)</f>
        <v>0.7846784360604584</v>
      </c>
      <c r="Y99" s="42">
        <f>VLOOKUP($A99,'Raw data'!$A:$AN,40, FALSE)</f>
        <v>0.29208749522840999</v>
      </c>
      <c r="Z99" s="42">
        <f t="shared" si="19"/>
        <v>0.53838296564443422</v>
      </c>
      <c r="AA99" s="44">
        <f>IFERROR(VLOOKUP($A99,'Raw data'!$AP:$AU,4,FALSE),0)</f>
        <v>-1.9505943941758801</v>
      </c>
      <c r="AB99" s="44">
        <f>IFERROR(VLOOKUP($A99,'Raw data'!$AP:$AU,5,FALSE),0)</f>
        <v>0.14531447333962</v>
      </c>
      <c r="AC99" s="44">
        <f>IFERROR(VLOOKUP($A99,'Raw data'!$AP:$AU,6,FALSE),"NA")</f>
        <v>0.36865676316246199</v>
      </c>
      <c r="AD99" s="46" t="b">
        <f t="shared" si="20"/>
        <v>1</v>
      </c>
      <c r="AE99" s="46" t="b">
        <f t="shared" si="21"/>
        <v>0</v>
      </c>
    </row>
    <row r="100" spans="1:31" x14ac:dyDescent="0.25">
      <c r="A100" s="45" t="s">
        <v>166</v>
      </c>
      <c r="B100" s="2" t="str">
        <f>IFERROR(VLOOKUP(A100,'Protein names'!$A:$I,8,FALSE),"Contaminant")</f>
        <v>Bile acid-CoA:amino acid N-acyltransferase (BACAT) (BAT) (EC 2.3.1.65) (Glycine N-choloyltransferase) (Kan-1) (Long-chain fatty-acyl-CoA hydrolase) (EC 3.1.2.2)</v>
      </c>
      <c r="C100" t="str">
        <f>IFERROR(VLOOKUP(A100,'Protein names'!$A:$I,9,FALSE), "Contaminant")</f>
        <v>Baat</v>
      </c>
      <c r="D100" s="42">
        <f>VLOOKUP($A100,'Raw data'!$A:$M,10,FALSE)</f>
        <v>5760196.7607680755</v>
      </c>
      <c r="E100" s="42">
        <f>VLOOKUP($A100,'Raw data'!$A:$M,11,FALSE)</f>
        <v>5460503.5925818691</v>
      </c>
      <c r="F100" s="42">
        <f>VLOOKUP($A100,'Raw data'!$A:$M,7,FALSE)</f>
        <v>5095145.841958493</v>
      </c>
      <c r="G100" s="42">
        <f>VLOOKUP($A100,'Raw data'!$A:$M,2,FALSE)</f>
        <v>5823610.9730386892</v>
      </c>
      <c r="H100" s="42">
        <f>VLOOKUP($A100,'Raw data'!$A:$M,3,FALSE)</f>
        <v>5430521.0870112991</v>
      </c>
      <c r="I100" s="42">
        <f>VLOOKUP($A100,'Raw data'!$A:$M,4,FALSE)</f>
        <v>7488128.7374656443</v>
      </c>
      <c r="J100" s="42">
        <f>VLOOKUP($A100,'Raw data'!$A:$M,8,FALSE)</f>
        <v>7031012.0099598402</v>
      </c>
      <c r="K100" s="42">
        <f>VLOOKUP($A100,'Raw data'!$A:$M,5,FALSE)</f>
        <v>6354750.3400388304</v>
      </c>
      <c r="L100" s="42">
        <f>VLOOKUP($A100,'Raw data'!$A:$M,12,FALSE)</f>
        <v>7074411.8477819795</v>
      </c>
      <c r="M100" s="42">
        <f>VLOOKUP($A100,'Raw data'!$A:$M,13,FALSE)</f>
        <v>5929088.7059415216</v>
      </c>
      <c r="N100" s="42">
        <f>VLOOKUP($A100,'Raw data'!$A:$M,6,FALSE)</f>
        <v>7905557.5430416912</v>
      </c>
      <c r="O100" s="42">
        <f>VLOOKUP($A100,'Raw data'!$A:$M,9,FALSE)</f>
        <v>7434407.781086212</v>
      </c>
      <c r="P100" s="42">
        <f t="shared" si="11"/>
        <v>5843017.8321373453</v>
      </c>
      <c r="Q100" s="42">
        <f t="shared" si="12"/>
        <v>6954871.3713083453</v>
      </c>
      <c r="R100" s="42">
        <f t="shared" si="13"/>
        <v>773456.42721156694</v>
      </c>
      <c r="S100" s="42">
        <f t="shared" si="14"/>
        <v>653990.57288522937</v>
      </c>
      <c r="T100" s="43">
        <f t="shared" si="15"/>
        <v>0.13237276514157764</v>
      </c>
      <c r="U100" s="43">
        <f t="shared" si="16"/>
        <v>9.4033453383941035E-2</v>
      </c>
      <c r="V100" s="42">
        <f t="shared" si="17"/>
        <v>0.25131014050365308</v>
      </c>
      <c r="W100" s="42">
        <f t="shared" si="18"/>
        <v>3.3992054572078358E-2</v>
      </c>
      <c r="X100" s="42">
        <f>VLOOKUP($A100,'Raw data'!$A:$AN,39, FALSE)</f>
        <v>3.5145336925014035</v>
      </c>
      <c r="Y100" s="42">
        <f>VLOOKUP($A100,'Raw data'!$A:$AN,40, FALSE)</f>
        <v>3.5122119844320441</v>
      </c>
      <c r="Z100" s="42">
        <f t="shared" si="19"/>
        <v>3.513372838466724</v>
      </c>
      <c r="AA100" s="44">
        <f>IFERROR(VLOOKUP($A100,'Raw data'!$AP:$AU,4,FALSE),0)</f>
        <v>-6.5716385153806796</v>
      </c>
      <c r="AB100" s="44">
        <f>IFERROR(VLOOKUP($A100,'Raw data'!$AP:$AU,5,FALSE),0)</f>
        <v>0.119824039489575</v>
      </c>
      <c r="AC100" s="44">
        <f>IFERROR(VLOOKUP($A100,'Raw data'!$AP:$AU,6,FALSE),"NA")</f>
        <v>0.37997467695068698</v>
      </c>
      <c r="AD100" s="46" t="b">
        <f t="shared" si="20"/>
        <v>1</v>
      </c>
      <c r="AE100" s="46" t="b">
        <f t="shared" si="21"/>
        <v>0</v>
      </c>
    </row>
    <row r="101" spans="1:31" x14ac:dyDescent="0.25">
      <c r="A101" s="45" t="s">
        <v>167</v>
      </c>
      <c r="B101" s="2" t="str">
        <f>IFERROR(VLOOKUP(A101,'Protein names'!$A:$I,8,FALSE),"Contaminant")</f>
        <v>Protein LOC100362366</v>
      </c>
      <c r="C101" t="str">
        <f>IFERROR(VLOOKUP(A101,'Protein names'!$A:$I,9,FALSE), "Contaminant")</f>
        <v>LOC100362366</v>
      </c>
      <c r="D101" s="42">
        <f>VLOOKUP($A101,'Raw data'!$A:$M,10,FALSE)</f>
        <v>490408.08088504948</v>
      </c>
      <c r="E101" s="42">
        <f>VLOOKUP($A101,'Raw data'!$A:$M,11,FALSE)</f>
        <v>349659.62009500759</v>
      </c>
      <c r="F101" s="42">
        <f>VLOOKUP($A101,'Raw data'!$A:$M,7,FALSE)</f>
        <v>592220.78920597525</v>
      </c>
      <c r="G101" s="42">
        <f>VLOOKUP($A101,'Raw data'!$A:$M,2,FALSE)</f>
        <v>550704.55601259286</v>
      </c>
      <c r="H101" s="42">
        <f>VLOOKUP($A101,'Raw data'!$A:$M,3,FALSE)</f>
        <v>563569.35977995128</v>
      </c>
      <c r="I101" s="42">
        <f>VLOOKUP($A101,'Raw data'!$A:$M,4,FALSE)</f>
        <v>543570.84064475354</v>
      </c>
      <c r="J101" s="42">
        <f>VLOOKUP($A101,'Raw data'!$A:$M,8,FALSE)</f>
        <v>383278.32182515482</v>
      </c>
      <c r="K101" s="42">
        <f>VLOOKUP($A101,'Raw data'!$A:$M,5,FALSE)</f>
        <v>393953.34695960715</v>
      </c>
      <c r="L101" s="42">
        <f>VLOOKUP($A101,'Raw data'!$A:$M,12,FALSE)</f>
        <v>478764.02234730503</v>
      </c>
      <c r="M101" s="42">
        <f>VLOOKUP($A101,'Raw data'!$A:$M,13,FALSE)</f>
        <v>412108.95360908186</v>
      </c>
      <c r="N101" s="42">
        <f>VLOOKUP($A101,'Raw data'!$A:$M,6,FALSE)</f>
        <v>30923.385129384129</v>
      </c>
      <c r="O101" s="42">
        <f>VLOOKUP($A101,'Raw data'!$A:$M,9,FALSE)</f>
        <v>396783.04510961042</v>
      </c>
      <c r="P101" s="42">
        <f t="shared" si="11"/>
        <v>515022.20777055499</v>
      </c>
      <c r="Q101" s="42">
        <f t="shared" si="12"/>
        <v>349301.84583002393</v>
      </c>
      <c r="R101" s="42">
        <f t="shared" si="13"/>
        <v>79953.467721341105</v>
      </c>
      <c r="S101" s="42">
        <f t="shared" si="14"/>
        <v>145758.1638270914</v>
      </c>
      <c r="T101" s="43">
        <f t="shared" si="15"/>
        <v>0.15524275752582845</v>
      </c>
      <c r="U101" s="43">
        <f t="shared" si="16"/>
        <v>0.41728426450405803</v>
      </c>
      <c r="V101" s="42">
        <f t="shared" si="17"/>
        <v>-0.56016037623827308</v>
      </c>
      <c r="W101" s="42">
        <f t="shared" si="18"/>
        <v>4.9928135573026132E-2</v>
      </c>
      <c r="X101" s="42">
        <f>VLOOKUP($A101,'Raw data'!$A:$AN,39, FALSE)</f>
        <v>2.7250997645201882</v>
      </c>
      <c r="Y101" s="42">
        <f>VLOOKUP($A101,'Raw data'!$A:$AN,40, FALSE)</f>
        <v>3.2060161205096573</v>
      </c>
      <c r="Z101" s="42">
        <f t="shared" si="19"/>
        <v>2.9655579425149226</v>
      </c>
      <c r="AA101" s="44">
        <f>IFERROR(VLOOKUP($A101,'Raw data'!$AP:$AU,4,FALSE),0)</f>
        <v>3.15794500541335</v>
      </c>
      <c r="AB101" s="44">
        <f>IFERROR(VLOOKUP($A101,'Raw data'!$AP:$AU,5,FALSE),0)</f>
        <v>7.4771111731020995E-2</v>
      </c>
      <c r="AC101" s="44">
        <f>IFERROR(VLOOKUP($A101,'Raw data'!$AP:$AU,6,FALSE),"NA")</f>
        <v>0.387048726542919</v>
      </c>
      <c r="AD101" s="46" t="b">
        <f t="shared" si="20"/>
        <v>1</v>
      </c>
      <c r="AE101" s="46" t="b">
        <f t="shared" si="21"/>
        <v>0</v>
      </c>
    </row>
    <row r="102" spans="1:31" x14ac:dyDescent="0.25">
      <c r="A102" s="45" t="s">
        <v>168</v>
      </c>
      <c r="B102" s="2" t="str">
        <f>IFERROR(VLOOKUP(A102,'Protein names'!$A:$I,8,FALSE),"Contaminant")</f>
        <v>Protein Slc37a4 (Solute carrier family 37 (Glucose-6-phosphate transporter), member 4) (Solute carrier family 37 (Glycerol-6-phosphate transporter), member 4, isoform CRA_a)</v>
      </c>
      <c r="C102" t="str">
        <f>IFERROR(VLOOKUP(A102,'Protein names'!$A:$I,9,FALSE), "Contaminant")</f>
        <v>Slc37a4</v>
      </c>
      <c r="D102" s="42">
        <f>VLOOKUP($A102,'Raw data'!$A:$M,10,FALSE)</f>
        <v>75680.582947050178</v>
      </c>
      <c r="E102" s="42">
        <f>VLOOKUP($A102,'Raw data'!$A:$M,11,FALSE)</f>
        <v>42349.984029013263</v>
      </c>
      <c r="F102" s="42">
        <f>VLOOKUP($A102,'Raw data'!$A:$M,7,FALSE)</f>
        <v>111995.43309712548</v>
      </c>
      <c r="G102" s="42">
        <f>VLOOKUP($A102,'Raw data'!$A:$M,2,FALSE)</f>
        <v>139473.42656855041</v>
      </c>
      <c r="H102" s="42">
        <f>VLOOKUP($A102,'Raw data'!$A:$M,3,FALSE)</f>
        <v>47156.827448820928</v>
      </c>
      <c r="I102" s="42">
        <f>VLOOKUP($A102,'Raw data'!$A:$M,4,FALSE)</f>
        <v>111781.71180268728</v>
      </c>
      <c r="J102" s="42">
        <f>VLOOKUP($A102,'Raw data'!$A:$M,8,FALSE)</f>
        <v>131688.52757735018</v>
      </c>
      <c r="K102" s="42">
        <f>VLOOKUP($A102,'Raw data'!$A:$M,5,FALSE)</f>
        <v>133219.98954205707</v>
      </c>
      <c r="L102" s="42">
        <f>VLOOKUP($A102,'Raw data'!$A:$M,12,FALSE)</f>
        <v>119677.51151327751</v>
      </c>
      <c r="M102" s="42">
        <f>VLOOKUP($A102,'Raw data'!$A:$M,13,FALSE)</f>
        <v>113850.49451754862</v>
      </c>
      <c r="N102" s="42">
        <f>VLOOKUP($A102,'Raw data'!$A:$M,6,FALSE)</f>
        <v>112671.14909675038</v>
      </c>
      <c r="O102" s="42">
        <f>VLOOKUP($A102,'Raw data'!$A:$M,9,FALSE)</f>
        <v>150566.66985006895</v>
      </c>
      <c r="P102" s="42">
        <f t="shared" si="11"/>
        <v>88072.994315541247</v>
      </c>
      <c r="Q102" s="42">
        <f t="shared" si="12"/>
        <v>126945.72368284212</v>
      </c>
      <c r="R102" s="42">
        <f t="shared" si="13"/>
        <v>35811.28555402912</v>
      </c>
      <c r="S102" s="42">
        <f t="shared" si="14"/>
        <v>13215.427306347692</v>
      </c>
      <c r="T102" s="43">
        <f t="shared" si="15"/>
        <v>0.4066091522416867</v>
      </c>
      <c r="U102" s="43">
        <f t="shared" si="16"/>
        <v>0.10410297348309874</v>
      </c>
      <c r="V102" s="42">
        <f t="shared" si="17"/>
        <v>0.52744017616867123</v>
      </c>
      <c r="W102" s="42">
        <f t="shared" si="18"/>
        <v>4.6010397997076888E-2</v>
      </c>
      <c r="X102" s="42">
        <f>VLOOKUP($A102,'Raw data'!$A:$AN,39, FALSE)</f>
        <v>3.6467394567631382</v>
      </c>
      <c r="Y102" s="42">
        <f>VLOOKUP($A102,'Raw data'!$A:$AN,40, FALSE)</f>
        <v>2.4684641907659914</v>
      </c>
      <c r="Z102" s="42">
        <f t="shared" si="19"/>
        <v>3.057601823764565</v>
      </c>
      <c r="AA102" s="44">
        <f>IFERROR(VLOOKUP($A102,'Raw data'!$AP:$AU,4,FALSE),0)</f>
        <v>0.59497608571815297</v>
      </c>
      <c r="AB102" s="44">
        <f>IFERROR(VLOOKUP($A102,'Raw data'!$AP:$AU,5,FALSE),0)</f>
        <v>5.09251564726248E-2</v>
      </c>
      <c r="AC102" s="44">
        <f>IFERROR(VLOOKUP($A102,'Raw data'!$AP:$AU,6,FALSE),"NA")</f>
        <v>0.40009475338434802</v>
      </c>
      <c r="AD102" s="46" t="b">
        <f t="shared" si="20"/>
        <v>1</v>
      </c>
      <c r="AE102" s="46" t="b">
        <f t="shared" si="21"/>
        <v>0</v>
      </c>
    </row>
    <row r="103" spans="1:31" x14ac:dyDescent="0.25">
      <c r="A103" s="45" t="s">
        <v>169</v>
      </c>
      <c r="B103" s="2" t="str">
        <f>IFERROR(VLOOKUP(A103,'Protein names'!$A:$I,8,FALSE),"Contaminant")</f>
        <v>Oxygen-dependent coproporphyrinogen-III oxidase, mitochondrial (COX) (Coprogen oxidase) (Coproporphyrinogenase) (EC 1.3.3.3)</v>
      </c>
      <c r="C103" t="str">
        <f>IFERROR(VLOOKUP(A103,'Protein names'!$A:$I,9,FALSE), "Contaminant")</f>
        <v>Cpox</v>
      </c>
      <c r="D103" s="42">
        <f>VLOOKUP($A103,'Raw data'!$A:$M,10,FALSE)</f>
        <v>407203.01652209408</v>
      </c>
      <c r="E103" s="42">
        <f>VLOOKUP($A103,'Raw data'!$A:$M,11,FALSE)</f>
        <v>320716.37861309352</v>
      </c>
      <c r="F103" s="42">
        <f>VLOOKUP($A103,'Raw data'!$A:$M,7,FALSE)</f>
        <v>262110.83833874643</v>
      </c>
      <c r="G103" s="42">
        <f>VLOOKUP($A103,'Raw data'!$A:$M,2,FALSE)</f>
        <v>329658.46055610711</v>
      </c>
      <c r="H103" s="42">
        <f>VLOOKUP($A103,'Raw data'!$A:$M,3,FALSE)</f>
        <v>263878.61492969387</v>
      </c>
      <c r="I103" s="42">
        <f>VLOOKUP($A103,'Raw data'!$A:$M,4,FALSE)</f>
        <v>327718.48488614307</v>
      </c>
      <c r="J103" s="42">
        <f>VLOOKUP($A103,'Raw data'!$A:$M,8,FALSE)</f>
        <v>215562.41395966549</v>
      </c>
      <c r="K103" s="42">
        <f>VLOOKUP($A103,'Raw data'!$A:$M,5,FALSE)</f>
        <v>200408.90156723387</v>
      </c>
      <c r="L103" s="42">
        <f>VLOOKUP($A103,'Raw data'!$A:$M,12,FALSE)</f>
        <v>171585.88973565324</v>
      </c>
      <c r="M103" s="42">
        <f>VLOOKUP($A103,'Raw data'!$A:$M,13,FALSE)</f>
        <v>299980.03651764657</v>
      </c>
      <c r="N103" s="42">
        <f>VLOOKUP($A103,'Raw data'!$A:$M,6,FALSE)</f>
        <v>258878.87241802196</v>
      </c>
      <c r="O103" s="42">
        <f>VLOOKUP($A103,'Raw data'!$A:$M,9,FALSE)</f>
        <v>309721.22596232023</v>
      </c>
      <c r="P103" s="42">
        <f t="shared" si="11"/>
        <v>318547.63230764639</v>
      </c>
      <c r="Q103" s="42">
        <f t="shared" si="12"/>
        <v>242689.55669342354</v>
      </c>
      <c r="R103" s="42">
        <f t="shared" si="13"/>
        <v>48726.872850428575</v>
      </c>
      <c r="S103" s="42">
        <f t="shared" si="14"/>
        <v>51017.651900648161</v>
      </c>
      <c r="T103" s="43">
        <f t="shared" si="15"/>
        <v>0.15296573544570949</v>
      </c>
      <c r="U103" s="43">
        <f t="shared" si="16"/>
        <v>0.2102177472972023</v>
      </c>
      <c r="V103" s="42">
        <f t="shared" si="17"/>
        <v>-0.39239708583052207</v>
      </c>
      <c r="W103" s="42">
        <f t="shared" si="18"/>
        <v>3.7039105781389303E-2</v>
      </c>
      <c r="X103" s="42">
        <f>VLOOKUP($A103,'Raw data'!$A:$AN,39, FALSE)</f>
        <v>2.8036442209806132</v>
      </c>
      <c r="Y103" s="42">
        <f>VLOOKUP($A103,'Raw data'!$A:$AN,40, FALSE)</f>
        <v>2.7923186826989235</v>
      </c>
      <c r="Z103" s="42">
        <f t="shared" si="19"/>
        <v>2.7979814518397683</v>
      </c>
      <c r="AA103" s="44">
        <f>IFERROR(VLOOKUP($A103,'Raw data'!$AP:$AU,4,FALSE),0)</f>
        <v>-0.29003616588520598</v>
      </c>
      <c r="AB103" s="44">
        <f>IFERROR(VLOOKUP($A103,'Raw data'!$AP:$AU,5,FALSE),0)</f>
        <v>5.9967212006673098E-2</v>
      </c>
      <c r="AC103" s="44">
        <f>IFERROR(VLOOKUP($A103,'Raw data'!$AP:$AU,6,FALSE),"NA")</f>
        <v>0.41179827777695499</v>
      </c>
      <c r="AD103" s="46" t="b">
        <f t="shared" si="20"/>
        <v>1</v>
      </c>
      <c r="AE103" s="46" t="b">
        <f t="shared" si="21"/>
        <v>0</v>
      </c>
    </row>
    <row r="104" spans="1:31" x14ac:dyDescent="0.25">
      <c r="A104" s="45" t="s">
        <v>170</v>
      </c>
      <c r="B104" s="2" t="str">
        <f>IFERROR(VLOOKUP(A104,'Protein names'!$A:$I,8,FALSE),"Contaminant")</f>
        <v>Cytochrome b-c1 complex subunit 2, mitochondrial (Complex III subunit 2) (Core protein II) (Ubiquinol-cytochrome-c reductase complex core protein 2)</v>
      </c>
      <c r="C104" t="str">
        <f>IFERROR(VLOOKUP(A104,'Protein names'!$A:$I,9,FALSE), "Contaminant")</f>
        <v>Uqcrc2</v>
      </c>
      <c r="D104" s="42">
        <f>VLOOKUP($A104,'Raw data'!$A:$M,10,FALSE)</f>
        <v>1118407.6348455073</v>
      </c>
      <c r="E104" s="42">
        <f>VLOOKUP($A104,'Raw data'!$A:$M,11,FALSE)</f>
        <v>1377358.9902719525</v>
      </c>
      <c r="F104" s="42">
        <f>VLOOKUP($A104,'Raw data'!$A:$M,7,FALSE)</f>
        <v>1537246.9000519176</v>
      </c>
      <c r="G104" s="42">
        <f>VLOOKUP($A104,'Raw data'!$A:$M,2,FALSE)</f>
        <v>1531749.7991629939</v>
      </c>
      <c r="H104" s="42">
        <f>VLOOKUP($A104,'Raw data'!$A:$M,3,FALSE)</f>
        <v>1697704.6840191034</v>
      </c>
      <c r="I104" s="42">
        <f>VLOOKUP($A104,'Raw data'!$A:$M,4,FALSE)</f>
        <v>1367652.1202376129</v>
      </c>
      <c r="J104" s="42">
        <f>VLOOKUP($A104,'Raw data'!$A:$M,8,FALSE)</f>
        <v>1268139.5372244057</v>
      </c>
      <c r="K104" s="42">
        <f>VLOOKUP($A104,'Raw data'!$A:$M,5,FALSE)</f>
        <v>1400656.8846782404</v>
      </c>
      <c r="L104" s="42">
        <f>VLOOKUP($A104,'Raw data'!$A:$M,12,FALSE)</f>
        <v>1212534.5813155021</v>
      </c>
      <c r="M104" s="42">
        <f>VLOOKUP($A104,'Raw data'!$A:$M,13,FALSE)</f>
        <v>1024054.3749550184</v>
      </c>
      <c r="N104" s="42">
        <f>VLOOKUP($A104,'Raw data'!$A:$M,6,FALSE)</f>
        <v>1156335.424420014</v>
      </c>
      <c r="O104" s="42">
        <f>VLOOKUP($A104,'Raw data'!$A:$M,9,FALSE)</f>
        <v>1115544.5613353241</v>
      </c>
      <c r="P104" s="42">
        <f t="shared" si="11"/>
        <v>1438353.354764848</v>
      </c>
      <c r="Q104" s="42">
        <f t="shared" si="12"/>
        <v>1196210.8939880843</v>
      </c>
      <c r="R104" s="42">
        <f t="shared" si="13"/>
        <v>181130.79154296342</v>
      </c>
      <c r="S104" s="42">
        <f t="shared" si="14"/>
        <v>119005.13499954736</v>
      </c>
      <c r="T104" s="43">
        <f t="shared" si="15"/>
        <v>0.12592927248574182</v>
      </c>
      <c r="U104" s="43">
        <f t="shared" si="16"/>
        <v>9.9485078757970913E-2</v>
      </c>
      <c r="V104" s="42">
        <f t="shared" si="17"/>
        <v>-0.26594637917266611</v>
      </c>
      <c r="W104" s="42">
        <f t="shared" si="18"/>
        <v>3.1539072090569033E-2</v>
      </c>
      <c r="X104" s="42">
        <f>VLOOKUP($A104,'Raw data'!$A:$AN,39, FALSE)</f>
        <v>3.151549468028898</v>
      </c>
      <c r="Y104" s="42">
        <f>VLOOKUP($A104,'Raw data'!$A:$AN,40, FALSE)</f>
        <v>3.3789830573969168</v>
      </c>
      <c r="Z104" s="42">
        <f t="shared" si="19"/>
        <v>3.2652662627129074</v>
      </c>
      <c r="AA104" s="44">
        <f>IFERROR(VLOOKUP($A104,'Raw data'!$AP:$AU,4,FALSE),0)</f>
        <v>0.48136040199159302</v>
      </c>
      <c r="AB104" s="44">
        <f>IFERROR(VLOOKUP($A104,'Raw data'!$AP:$AU,5,FALSE),0)</f>
        <v>8.1172824166680493E-2</v>
      </c>
      <c r="AC104" s="44">
        <f>IFERROR(VLOOKUP($A104,'Raw data'!$AP:$AU,6,FALSE),"NA")</f>
        <v>0.42375053969255899</v>
      </c>
      <c r="AD104" s="46" t="b">
        <f t="shared" si="20"/>
        <v>1</v>
      </c>
      <c r="AE104" s="46" t="b">
        <f t="shared" si="21"/>
        <v>0</v>
      </c>
    </row>
    <row r="105" spans="1:31" x14ac:dyDescent="0.25">
      <c r="A105" s="45" t="s">
        <v>171</v>
      </c>
      <c r="B105" s="2" t="str">
        <f>IFERROR(VLOOKUP(A105,'Protein names'!$A:$I,8,FALSE),"Contaminant")</f>
        <v>Alpha-1-antiproteinase</v>
      </c>
      <c r="C105" t="str">
        <f>IFERROR(VLOOKUP(A105,'Protein names'!$A:$I,9,FALSE), "Contaminant")</f>
        <v>Serpina1</v>
      </c>
      <c r="D105" s="42">
        <f>VLOOKUP($A105,'Raw data'!$A:$M,10,FALSE)</f>
        <v>1107513.1926111078</v>
      </c>
      <c r="E105" s="42">
        <f>VLOOKUP($A105,'Raw data'!$A:$M,11,FALSE)</f>
        <v>1077961.984052889</v>
      </c>
      <c r="F105" s="42">
        <f>VLOOKUP($A105,'Raw data'!$A:$M,7,FALSE)</f>
        <v>1010032.8371435057</v>
      </c>
      <c r="G105" s="42">
        <f>VLOOKUP($A105,'Raw data'!$A:$M,2,FALSE)</f>
        <v>1289959.2364192815</v>
      </c>
      <c r="H105" s="42">
        <f>VLOOKUP($A105,'Raw data'!$A:$M,3,FALSE)</f>
        <v>958061.14797184349</v>
      </c>
      <c r="I105" s="42">
        <f>VLOOKUP($A105,'Raw data'!$A:$M,4,FALSE)</f>
        <v>1311258.9064320864</v>
      </c>
      <c r="J105" s="42">
        <f>VLOOKUP($A105,'Raw data'!$A:$M,8,FALSE)</f>
        <v>797100.60285482055</v>
      </c>
      <c r="K105" s="42">
        <f>VLOOKUP($A105,'Raw data'!$A:$M,5,FALSE)</f>
        <v>965377.08440324292</v>
      </c>
      <c r="L105" s="42">
        <f>VLOOKUP($A105,'Raw data'!$A:$M,12,FALSE)</f>
        <v>1024401.6954467954</v>
      </c>
      <c r="M105" s="42">
        <f>VLOOKUP($A105,'Raw data'!$A:$M,13,FALSE)</f>
        <v>620705.16420244914</v>
      </c>
      <c r="N105" s="42">
        <f>VLOOKUP($A105,'Raw data'!$A:$M,6,FALSE)</f>
        <v>975586.44372474111</v>
      </c>
      <c r="O105" s="42">
        <f>VLOOKUP($A105,'Raw data'!$A:$M,9,FALSE)</f>
        <v>1042190.8666105027</v>
      </c>
      <c r="P105" s="42">
        <f t="shared" si="11"/>
        <v>1125797.8841051192</v>
      </c>
      <c r="Q105" s="42">
        <f t="shared" si="12"/>
        <v>904226.97620709194</v>
      </c>
      <c r="R105" s="42">
        <f t="shared" si="13"/>
        <v>132604.99137141835</v>
      </c>
      <c r="S105" s="42">
        <f t="shared" si="14"/>
        <v>149537.16666568018</v>
      </c>
      <c r="T105" s="43">
        <f t="shared" si="15"/>
        <v>0.11778756492940488</v>
      </c>
      <c r="U105" s="43">
        <f t="shared" si="16"/>
        <v>0.16537569725350929</v>
      </c>
      <c r="V105" s="42">
        <f t="shared" si="17"/>
        <v>-0.31619097785287587</v>
      </c>
      <c r="W105" s="42">
        <f t="shared" si="18"/>
        <v>3.2602564894462678E-2</v>
      </c>
      <c r="X105" s="42">
        <f>VLOOKUP($A105,'Raw data'!$A:$AN,39, FALSE)</f>
        <v>3.0613824826073479</v>
      </c>
      <c r="Y105" s="42">
        <f>VLOOKUP($A105,'Raw data'!$A:$AN,40, FALSE)</f>
        <v>2.9015053266567463</v>
      </c>
      <c r="Z105" s="42">
        <f t="shared" si="19"/>
        <v>2.9814439046320471</v>
      </c>
      <c r="AA105" s="44">
        <f>IFERROR(VLOOKUP($A105,'Raw data'!$AP:$AU,4,FALSE),0)</f>
        <v>-0.43569978170386597</v>
      </c>
      <c r="AB105" s="44">
        <f>IFERROR(VLOOKUP($A105,'Raw data'!$AP:$AU,5,FALSE),0)</f>
        <v>0.297204588464898</v>
      </c>
      <c r="AC105" s="44">
        <f>IFERROR(VLOOKUP($A105,'Raw data'!$AP:$AU,6,FALSE),"NA")</f>
        <v>0.42940212833003999</v>
      </c>
      <c r="AD105" s="46" t="b">
        <f t="shared" si="20"/>
        <v>1</v>
      </c>
      <c r="AE105" s="46" t="b">
        <f t="shared" si="21"/>
        <v>0</v>
      </c>
    </row>
    <row r="106" spans="1:31" x14ac:dyDescent="0.25">
      <c r="A106" s="45" t="s">
        <v>172</v>
      </c>
      <c r="B106" s="2" t="str">
        <f>IFERROR(VLOOKUP(A106,'Protein names'!$A:$I,8,FALSE),"Contaminant")</f>
        <v>Cytochrome P450 1A2 (EC 1.14.14.1) (CYPIA2) (Cholesterol 25-hydroxylase) (Cytochrome P-448) (Cytochrome P-450d) (Cytochrome P450-D)</v>
      </c>
      <c r="C106" t="str">
        <f>IFERROR(VLOOKUP(A106,'Protein names'!$A:$I,9,FALSE), "Contaminant")</f>
        <v>Cyp1a2</v>
      </c>
      <c r="D106" s="42">
        <f>VLOOKUP($A106,'Raw data'!$A:$M,10,FALSE)</f>
        <v>490814.72593729786</v>
      </c>
      <c r="E106" s="42">
        <f>VLOOKUP($A106,'Raw data'!$A:$M,11,FALSE)</f>
        <v>178268.67262058111</v>
      </c>
      <c r="F106" s="42">
        <f>VLOOKUP($A106,'Raw data'!$A:$M,7,FALSE)</f>
        <v>352244.40808786417</v>
      </c>
      <c r="G106" s="42">
        <f>VLOOKUP($A106,'Raw data'!$A:$M,2,FALSE)</f>
        <v>532910.21937352442</v>
      </c>
      <c r="H106" s="42">
        <f>VLOOKUP($A106,'Raw data'!$A:$M,3,FALSE)</f>
        <v>420354.99704422045</v>
      </c>
      <c r="I106" s="42">
        <f>VLOOKUP($A106,'Raw data'!$A:$M,4,FALSE)</f>
        <v>419544.81582694064</v>
      </c>
      <c r="J106" s="42">
        <f>VLOOKUP($A106,'Raw data'!$A:$M,8,FALSE)</f>
        <v>242800.42393154764</v>
      </c>
      <c r="K106" s="42">
        <f>VLOOKUP($A106,'Raw data'!$A:$M,5,FALSE)</f>
        <v>161583.31497102024</v>
      </c>
      <c r="L106" s="42">
        <f>VLOOKUP($A106,'Raw data'!$A:$M,12,FALSE)</f>
        <v>214659.74488061006</v>
      </c>
      <c r="M106" s="42">
        <f>VLOOKUP($A106,'Raw data'!$A:$M,13,FALSE)</f>
        <v>186498.73665697285</v>
      </c>
      <c r="N106" s="42">
        <f>VLOOKUP($A106,'Raw data'!$A:$M,6,FALSE)</f>
        <v>205.36</v>
      </c>
      <c r="O106" s="42">
        <f>VLOOKUP($A106,'Raw data'!$A:$M,9,FALSE)</f>
        <v>282563.06111230742</v>
      </c>
      <c r="P106" s="42">
        <f t="shared" si="11"/>
        <v>399022.97314840485</v>
      </c>
      <c r="Q106" s="42">
        <f t="shared" si="12"/>
        <v>181385.10692540967</v>
      </c>
      <c r="R106" s="42">
        <f t="shared" si="13"/>
        <v>114125.96637259248</v>
      </c>
      <c r="S106" s="42">
        <f t="shared" si="14"/>
        <v>89777.857308147053</v>
      </c>
      <c r="T106" s="43">
        <f t="shared" si="15"/>
        <v>0.28601352316160172</v>
      </c>
      <c r="U106" s="43">
        <f t="shared" si="16"/>
        <v>0.49495715954819858</v>
      </c>
      <c r="V106" s="42">
        <f t="shared" si="17"/>
        <v>-1.1374158051683971</v>
      </c>
      <c r="W106" s="42">
        <f t="shared" si="18"/>
        <v>7.3471778073605594E-3</v>
      </c>
      <c r="X106" s="42">
        <f>VLOOKUP($A106,'Raw data'!$A:$AN,39, FALSE)</f>
        <v>2.6689206693363583</v>
      </c>
      <c r="Y106" s="42">
        <f>VLOOKUP($A106,'Raw data'!$A:$AN,40, FALSE)</f>
        <v>1.5703454342247303</v>
      </c>
      <c r="Z106" s="42">
        <f t="shared" si="19"/>
        <v>2.1196330517805442</v>
      </c>
      <c r="AA106" s="44">
        <f>IFERROR(VLOOKUP($A106,'Raw data'!$AP:$AU,4,FALSE),0)</f>
        <v>-1.88570605937605</v>
      </c>
      <c r="AB106" s="44">
        <f>IFERROR(VLOOKUP($A106,'Raw data'!$AP:$AU,5,FALSE),0)</f>
        <v>0.540819955565078</v>
      </c>
      <c r="AC106" s="44">
        <f>IFERROR(VLOOKUP($A106,'Raw data'!$AP:$AU,6,FALSE),"NA")</f>
        <v>0.43371858567581401</v>
      </c>
      <c r="AD106" s="46" t="b">
        <f t="shared" si="20"/>
        <v>1</v>
      </c>
      <c r="AE106" s="46" t="b">
        <f t="shared" si="21"/>
        <v>0</v>
      </c>
    </row>
    <row r="107" spans="1:31" x14ac:dyDescent="0.25">
      <c r="A107" s="45" t="s">
        <v>173</v>
      </c>
      <c r="B107" s="2" t="str">
        <f>IFERROR(VLOOKUP(A107,'Protein names'!$A:$I,8,FALSE),"Contaminant")</f>
        <v>Keratin, type II cytoskeletal 8 (Cytokeratin endo A) (Cytokeratin-8) (CK-8) (Keratin-8) (K8) (Type-II keratin Kb8)</v>
      </c>
      <c r="C107" t="str">
        <f>IFERROR(VLOOKUP(A107,'Protein names'!$A:$I,9,FALSE), "Contaminant")</f>
        <v>Krt8</v>
      </c>
      <c r="D107" s="42">
        <f>VLOOKUP($A107,'Raw data'!$A:$M,10,FALSE)</f>
        <v>13326711.982663495</v>
      </c>
      <c r="E107" s="42">
        <f>VLOOKUP($A107,'Raw data'!$A:$M,11,FALSE)</f>
        <v>14253451.598467592</v>
      </c>
      <c r="F107" s="42">
        <f>VLOOKUP($A107,'Raw data'!$A:$M,7,FALSE)</f>
        <v>12987081.692057224</v>
      </c>
      <c r="G107" s="42">
        <f>VLOOKUP($A107,'Raw data'!$A:$M,2,FALSE)</f>
        <v>11093508.6582483</v>
      </c>
      <c r="H107" s="42">
        <f>VLOOKUP($A107,'Raw data'!$A:$M,3,FALSE)</f>
        <v>11813378.0532139</v>
      </c>
      <c r="I107" s="42">
        <f>VLOOKUP($A107,'Raw data'!$A:$M,4,FALSE)</f>
        <v>12577053.695799405</v>
      </c>
      <c r="J107" s="42">
        <f>VLOOKUP($A107,'Raw data'!$A:$M,8,FALSE)</f>
        <v>11310090.555422997</v>
      </c>
      <c r="K107" s="42">
        <f>VLOOKUP($A107,'Raw data'!$A:$M,5,FALSE)</f>
        <v>10131525.936100654</v>
      </c>
      <c r="L107" s="42">
        <f>VLOOKUP($A107,'Raw data'!$A:$M,12,FALSE)</f>
        <v>12860638.911853496</v>
      </c>
      <c r="M107" s="42">
        <f>VLOOKUP($A107,'Raw data'!$A:$M,13,FALSE)</f>
        <v>11984036.52203534</v>
      </c>
      <c r="N107" s="42">
        <f>VLOOKUP($A107,'Raw data'!$A:$M,6,FALSE)</f>
        <v>10847641.895410689</v>
      </c>
      <c r="O107" s="42">
        <f>VLOOKUP($A107,'Raw data'!$A:$M,9,FALSE)</f>
        <v>8857071.947593838</v>
      </c>
      <c r="P107" s="42">
        <f t="shared" si="11"/>
        <v>12675197.61340832</v>
      </c>
      <c r="Q107" s="42">
        <f t="shared" si="12"/>
        <v>10998500.961402835</v>
      </c>
      <c r="R107" s="42">
        <f t="shared" si="13"/>
        <v>1021986.0914732518</v>
      </c>
      <c r="S107" s="42">
        <f t="shared" si="14"/>
        <v>1284266.8814252443</v>
      </c>
      <c r="T107" s="43">
        <f t="shared" si="15"/>
        <v>8.0628809320665337E-2</v>
      </c>
      <c r="U107" s="43">
        <f t="shared" si="16"/>
        <v>0.11676744730324039</v>
      </c>
      <c r="V107" s="42">
        <f t="shared" si="17"/>
        <v>-0.20470133452280742</v>
      </c>
      <c r="W107" s="42">
        <f t="shared" si="18"/>
        <v>4.5450583092696825E-2</v>
      </c>
      <c r="X107" s="42">
        <f>VLOOKUP($A107,'Raw data'!$A:$AN,39, FALSE)</f>
        <v>3.6652132307669447</v>
      </c>
      <c r="Y107" s="42">
        <f>VLOOKUP($A107,'Raw data'!$A:$AN,40, FALSE)</f>
        <v>3.8043500344312675</v>
      </c>
      <c r="Z107" s="42">
        <f t="shared" si="19"/>
        <v>3.7347816325991063</v>
      </c>
      <c r="AA107" s="44">
        <f>IFERROR(VLOOKUP($A107,'Raw data'!$AP:$AU,4,FALSE),0)</f>
        <v>1.6831231254918</v>
      </c>
      <c r="AB107" s="44">
        <f>IFERROR(VLOOKUP($A107,'Raw data'!$AP:$AU,5,FALSE),0)</f>
        <v>6.0825080996429401E-2</v>
      </c>
      <c r="AC107" s="44">
        <f>IFERROR(VLOOKUP($A107,'Raw data'!$AP:$AU,6,FALSE),"NA")</f>
        <v>0.44180675672651398</v>
      </c>
      <c r="AD107" s="46" t="b">
        <f t="shared" si="20"/>
        <v>1</v>
      </c>
      <c r="AE107" s="46" t="b">
        <f t="shared" si="21"/>
        <v>0</v>
      </c>
    </row>
    <row r="108" spans="1:31" x14ac:dyDescent="0.25">
      <c r="A108" s="45" t="s">
        <v>174</v>
      </c>
      <c r="B108" s="2" t="str">
        <f>IFERROR(VLOOKUP(A108,'Protein names'!$A:$I,8,FALSE),"Contaminant")</f>
        <v>Iodotyrosine deiodinase 1 (IYD-1) (EC 1.21.1.1) (Iodotyrosine dehalogenase 1)</v>
      </c>
      <c r="C108" t="str">
        <f>IFERROR(VLOOKUP(A108,'Protein names'!$A:$I,9,FALSE), "Contaminant")</f>
        <v>Iyd</v>
      </c>
      <c r="D108" s="42">
        <f>VLOOKUP($A108,'Raw data'!$A:$M,10,FALSE)</f>
        <v>195574.53237960176</v>
      </c>
      <c r="E108" s="42">
        <f>VLOOKUP($A108,'Raw data'!$A:$M,11,FALSE)</f>
        <v>165758.54751412928</v>
      </c>
      <c r="F108" s="42">
        <f>VLOOKUP($A108,'Raw data'!$A:$M,7,FALSE)</f>
        <v>129495.64361680855</v>
      </c>
      <c r="G108" s="42">
        <f>VLOOKUP($A108,'Raw data'!$A:$M,2,FALSE)</f>
        <v>149467.22727940144</v>
      </c>
      <c r="H108" s="42">
        <f>VLOOKUP($A108,'Raw data'!$A:$M,3,FALSE)</f>
        <v>120357.92030280062</v>
      </c>
      <c r="I108" s="42">
        <f>VLOOKUP($A108,'Raw data'!$A:$M,4,FALSE)</f>
        <v>146664.53225819409</v>
      </c>
      <c r="J108" s="42">
        <f>VLOOKUP($A108,'Raw data'!$A:$M,8,FALSE)</f>
        <v>158699.93375218046</v>
      </c>
      <c r="K108" s="42">
        <f>VLOOKUP($A108,'Raw data'!$A:$M,5,FALSE)</f>
        <v>96968.555203572178</v>
      </c>
      <c r="L108" s="42">
        <f>VLOOKUP($A108,'Raw data'!$A:$M,12,FALSE)</f>
        <v>205.36</v>
      </c>
      <c r="M108" s="42">
        <f>VLOOKUP($A108,'Raw data'!$A:$M,13,FALSE)</f>
        <v>3804.1407255687013</v>
      </c>
      <c r="N108" s="42">
        <f>VLOOKUP($A108,'Raw data'!$A:$M,6,FALSE)</f>
        <v>96067.879982062499</v>
      </c>
      <c r="O108" s="42">
        <f>VLOOKUP($A108,'Raw data'!$A:$M,9,FALSE)</f>
        <v>122353.2018262651</v>
      </c>
      <c r="P108" s="42">
        <f t="shared" si="11"/>
        <v>151219.7338918226</v>
      </c>
      <c r="Q108" s="42">
        <f t="shared" si="12"/>
        <v>79683.178581608154</v>
      </c>
      <c r="R108" s="42">
        <f t="shared" si="13"/>
        <v>24586.35810114292</v>
      </c>
      <c r="S108" s="42">
        <f t="shared" si="14"/>
        <v>58745.174551873053</v>
      </c>
      <c r="T108" s="43">
        <f t="shared" si="15"/>
        <v>0.16258696843582038</v>
      </c>
      <c r="U108" s="43">
        <f t="shared" si="16"/>
        <v>0.73723432721385129</v>
      </c>
      <c r="V108" s="42">
        <f t="shared" si="17"/>
        <v>-0.92429931771623752</v>
      </c>
      <c r="W108" s="42">
        <f t="shared" si="18"/>
        <v>3.0815383919710469E-2</v>
      </c>
      <c r="X108" s="42">
        <f>VLOOKUP($A108,'Raw data'!$A:$AN,39, FALSE)</f>
        <v>2.835573816884541</v>
      </c>
      <c r="Y108" s="42">
        <f>VLOOKUP($A108,'Raw data'!$A:$AN,40, FALSE)</f>
        <v>2.0852143560803649</v>
      </c>
      <c r="Z108" s="42">
        <f t="shared" si="19"/>
        <v>2.4603940864824532</v>
      </c>
      <c r="AA108" s="44">
        <f>IFERROR(VLOOKUP($A108,'Raw data'!$AP:$AU,4,FALSE),0)</f>
        <v>-0.46920033265924199</v>
      </c>
      <c r="AB108" s="44">
        <f>IFERROR(VLOOKUP($A108,'Raw data'!$AP:$AU,5,FALSE),0)</f>
        <v>9.9849369587190595E-2</v>
      </c>
      <c r="AC108" s="44">
        <f>IFERROR(VLOOKUP($A108,'Raw data'!$AP:$AU,6,FALSE),"NA")</f>
        <v>0.46113516274088501</v>
      </c>
      <c r="AD108" s="46" t="b">
        <f t="shared" si="20"/>
        <v>1</v>
      </c>
      <c r="AE108" s="46" t="b">
        <f t="shared" si="21"/>
        <v>0</v>
      </c>
    </row>
    <row r="109" spans="1:31" x14ac:dyDescent="0.25">
      <c r="A109" s="45" t="s">
        <v>175</v>
      </c>
      <c r="B109" s="2" t="str">
        <f>IFERROR(VLOOKUP(A109,'Protein names'!$A:$I,8,FALSE),"Contaminant")</f>
        <v>Protein Acot13 (Thioesterase superfamily member 2 (Predicted))</v>
      </c>
      <c r="C109" t="str">
        <f>IFERROR(VLOOKUP(A109,'Protein names'!$A:$I,9,FALSE), "Contaminant")</f>
        <v>Acot13</v>
      </c>
      <c r="D109" s="42">
        <f>VLOOKUP($A109,'Raw data'!$A:$M,10,FALSE)</f>
        <v>205.36</v>
      </c>
      <c r="E109" s="42">
        <f>VLOOKUP($A109,'Raw data'!$A:$M,11,FALSE)</f>
        <v>205.36</v>
      </c>
      <c r="F109" s="42">
        <f>VLOOKUP($A109,'Raw data'!$A:$M,7,FALSE)</f>
        <v>205.36</v>
      </c>
      <c r="G109" s="42">
        <f>VLOOKUP($A109,'Raw data'!$A:$M,2,FALSE)</f>
        <v>57646.803940334139</v>
      </c>
      <c r="H109" s="42">
        <f>VLOOKUP($A109,'Raw data'!$A:$M,3,FALSE)</f>
        <v>205.36</v>
      </c>
      <c r="I109" s="42">
        <f>VLOOKUP($A109,'Raw data'!$A:$M,4,FALSE)</f>
        <v>28214.789781659718</v>
      </c>
      <c r="J109" s="42">
        <f>VLOOKUP($A109,'Raw data'!$A:$M,8,FALSE)</f>
        <v>63347.62027516841</v>
      </c>
      <c r="K109" s="42">
        <f>VLOOKUP($A109,'Raw data'!$A:$M,5,FALSE)</f>
        <v>59054.713828806583</v>
      </c>
      <c r="L109" s="42">
        <f>VLOOKUP($A109,'Raw data'!$A:$M,12,FALSE)</f>
        <v>205.36</v>
      </c>
      <c r="M109" s="42">
        <f>VLOOKUP($A109,'Raw data'!$A:$M,13,FALSE)</f>
        <v>152601.8931312589</v>
      </c>
      <c r="N109" s="42">
        <f>VLOOKUP($A109,'Raw data'!$A:$M,6,FALSE)</f>
        <v>52725.252333349301</v>
      </c>
      <c r="O109" s="42">
        <f>VLOOKUP($A109,'Raw data'!$A:$M,9,FALSE)</f>
        <v>59828.249636106259</v>
      </c>
      <c r="P109" s="42">
        <f t="shared" si="11"/>
        <v>14447.172286998975</v>
      </c>
      <c r="Q109" s="42">
        <f t="shared" si="12"/>
        <v>64627.181534114905</v>
      </c>
      <c r="R109" s="42">
        <f t="shared" si="13"/>
        <v>21859.674956929204</v>
      </c>
      <c r="S109" s="42">
        <f t="shared" si="14"/>
        <v>44883.360520683455</v>
      </c>
      <c r="T109" s="43">
        <f t="shared" si="15"/>
        <v>1.5130763669649561</v>
      </c>
      <c r="U109" s="43">
        <f t="shared" si="16"/>
        <v>0.69449664143237888</v>
      </c>
      <c r="V109" s="42">
        <f t="shared" si="17"/>
        <v>2.1613539305390312</v>
      </c>
      <c r="W109" s="42">
        <f t="shared" si="18"/>
        <v>4.8380056413918814E-2</v>
      </c>
      <c r="X109" s="42">
        <f>VLOOKUP($A109,'Raw data'!$A:$AN,39, FALSE)</f>
        <v>0.59078576920108505</v>
      </c>
      <c r="Y109" s="42">
        <f>VLOOKUP($A109,'Raw data'!$A:$AN,40, FALSE)</f>
        <v>1.6787277036736166</v>
      </c>
      <c r="Z109" s="42">
        <f t="shared" si="19"/>
        <v>1.1347567364373508</v>
      </c>
      <c r="AA109" s="44">
        <f>IFERROR(VLOOKUP($A109,'Raw data'!$AP:$AU,4,FALSE),0)</f>
        <v>1.53220410390484</v>
      </c>
      <c r="AB109" s="44">
        <f>IFERROR(VLOOKUP($A109,'Raw data'!$AP:$AU,5,FALSE),0)</f>
        <v>0.28287643071654001</v>
      </c>
      <c r="AC109" s="44">
        <f>IFERROR(VLOOKUP($A109,'Raw data'!$AP:$AU,6,FALSE),"NA")</f>
        <v>0.480917241665614</v>
      </c>
      <c r="AD109" s="46" t="b">
        <f t="shared" si="20"/>
        <v>1</v>
      </c>
      <c r="AE109" s="46" t="b">
        <f t="shared" si="21"/>
        <v>0</v>
      </c>
    </row>
    <row r="110" spans="1:31" x14ac:dyDescent="0.25">
      <c r="A110" s="45" t="s">
        <v>176</v>
      </c>
      <c r="B110" s="2" t="str">
        <f>IFERROR(VLOOKUP(A110,'Protein names'!$A:$I,8,FALSE),"Contaminant")</f>
        <v>RCG56371 (Sepiapterin reductase) (Sepiapterin reductase (7,8-dihydrobiopterin:NADP+ oxidoreductase))</v>
      </c>
      <c r="C110" t="str">
        <f>IFERROR(VLOOKUP(A110,'Protein names'!$A:$I,9,FALSE), "Contaminant")</f>
        <v>Spr</v>
      </c>
      <c r="D110" s="42">
        <f>VLOOKUP($A110,'Raw data'!$A:$M,10,FALSE)</f>
        <v>194562.14742994736</v>
      </c>
      <c r="E110" s="42">
        <f>VLOOKUP($A110,'Raw data'!$A:$M,11,FALSE)</f>
        <v>254499.74795022194</v>
      </c>
      <c r="F110" s="42">
        <f>VLOOKUP($A110,'Raw data'!$A:$M,7,FALSE)</f>
        <v>236668.10063961768</v>
      </c>
      <c r="G110" s="42">
        <f>VLOOKUP($A110,'Raw data'!$A:$M,2,FALSE)</f>
        <v>240961.58041765707</v>
      </c>
      <c r="H110" s="42">
        <f>VLOOKUP($A110,'Raw data'!$A:$M,3,FALSE)</f>
        <v>181847.42229528324</v>
      </c>
      <c r="I110" s="42">
        <f>VLOOKUP($A110,'Raw data'!$A:$M,4,FALSE)</f>
        <v>189737.28330529411</v>
      </c>
      <c r="J110" s="42">
        <f>VLOOKUP($A110,'Raw data'!$A:$M,8,FALSE)</f>
        <v>305871.50082831469</v>
      </c>
      <c r="K110" s="42">
        <f>VLOOKUP($A110,'Raw data'!$A:$M,5,FALSE)</f>
        <v>210115.75984465907</v>
      </c>
      <c r="L110" s="42">
        <f>VLOOKUP($A110,'Raw data'!$A:$M,12,FALSE)</f>
        <v>377483.6773360403</v>
      </c>
      <c r="M110" s="42">
        <f>VLOOKUP($A110,'Raw data'!$A:$M,13,FALSE)</f>
        <v>263243.22512111871</v>
      </c>
      <c r="N110" s="42">
        <f>VLOOKUP($A110,'Raw data'!$A:$M,6,FALSE)</f>
        <v>229185.6068180383</v>
      </c>
      <c r="O110" s="42">
        <f>VLOOKUP($A110,'Raw data'!$A:$M,9,FALSE)</f>
        <v>291255.53701920941</v>
      </c>
      <c r="P110" s="42">
        <f t="shared" si="11"/>
        <v>216379.38033967023</v>
      </c>
      <c r="Q110" s="42">
        <f t="shared" si="12"/>
        <v>279525.88449456345</v>
      </c>
      <c r="R110" s="42">
        <f t="shared" si="13"/>
        <v>28423.37146156557</v>
      </c>
      <c r="S110" s="42">
        <f t="shared" si="14"/>
        <v>54839.826439465614</v>
      </c>
      <c r="T110" s="43">
        <f t="shared" si="15"/>
        <v>0.13135896505917913</v>
      </c>
      <c r="U110" s="43">
        <f t="shared" si="16"/>
        <v>0.19618872341152435</v>
      </c>
      <c r="V110" s="42">
        <f t="shared" si="17"/>
        <v>0.36941885935840751</v>
      </c>
      <c r="W110" s="42">
        <f t="shared" si="18"/>
        <v>4.5323383315571134E-2</v>
      </c>
      <c r="X110" s="42">
        <f>VLOOKUP($A110,'Raw data'!$A:$AN,39, FALSE)</f>
        <v>2.4324750687868271</v>
      </c>
      <c r="Y110" s="42">
        <f>VLOOKUP($A110,'Raw data'!$A:$AN,40, FALSE)</f>
        <v>3.0198606722031314</v>
      </c>
      <c r="Z110" s="42">
        <f t="shared" si="19"/>
        <v>2.7261678704949794</v>
      </c>
      <c r="AA110" s="44">
        <f>IFERROR(VLOOKUP($A110,'Raw data'!$AP:$AU,4,FALSE),0)</f>
        <v>0.65805455633652499</v>
      </c>
      <c r="AB110" s="44">
        <f>IFERROR(VLOOKUP($A110,'Raw data'!$AP:$AU,5,FALSE),0)</f>
        <v>0.40962990352825801</v>
      </c>
      <c r="AC110" s="44">
        <f>IFERROR(VLOOKUP($A110,'Raw data'!$AP:$AU,6,FALSE),"NA")</f>
        <v>0.50478389996279205</v>
      </c>
      <c r="AD110" s="46" t="b">
        <f t="shared" si="20"/>
        <v>1</v>
      </c>
      <c r="AE110" s="46" t="b">
        <f t="shared" si="21"/>
        <v>0</v>
      </c>
    </row>
    <row r="111" spans="1:31" x14ac:dyDescent="0.25">
      <c r="A111" s="45" t="s">
        <v>177</v>
      </c>
      <c r="B111" s="2" t="str">
        <f>IFERROR(VLOOKUP(A111,'Protein names'!$A:$I,8,FALSE),"Contaminant")</f>
        <v>3-hydroxyacyl-CoA dehydrogenase type-2 (Hydroxyacyl-Coenzyme A dehydrogenase type II) (Hydroxysteroid (17-beta) dehydrogenase 10)</v>
      </c>
      <c r="C111" t="str">
        <f>IFERROR(VLOOKUP(A111,'Protein names'!$A:$I,9,FALSE), "Contaminant")</f>
        <v>Hsd17b10</v>
      </c>
      <c r="D111" s="42">
        <f>VLOOKUP($A111,'Raw data'!$A:$M,10,FALSE)</f>
        <v>12592732.057535414</v>
      </c>
      <c r="E111" s="42">
        <f>VLOOKUP($A111,'Raw data'!$A:$M,11,FALSE)</f>
        <v>14302610.632135585</v>
      </c>
      <c r="F111" s="42">
        <f>VLOOKUP($A111,'Raw data'!$A:$M,7,FALSE)</f>
        <v>13714199.632789813</v>
      </c>
      <c r="G111" s="42">
        <f>VLOOKUP($A111,'Raw data'!$A:$M,2,FALSE)</f>
        <v>11657166.049511651</v>
      </c>
      <c r="H111" s="42">
        <f>VLOOKUP($A111,'Raw data'!$A:$M,3,FALSE)</f>
        <v>12607637.52917913</v>
      </c>
      <c r="I111" s="42">
        <f>VLOOKUP($A111,'Raw data'!$A:$M,4,FALSE)</f>
        <v>11792551.658802433</v>
      </c>
      <c r="J111" s="42">
        <f>VLOOKUP($A111,'Raw data'!$A:$M,8,FALSE)</f>
        <v>11830938.819712166</v>
      </c>
      <c r="K111" s="42">
        <f>VLOOKUP($A111,'Raw data'!$A:$M,5,FALSE)</f>
        <v>11366478.076671468</v>
      </c>
      <c r="L111" s="42">
        <f>VLOOKUP($A111,'Raw data'!$A:$M,12,FALSE)</f>
        <v>11950931.023038391</v>
      </c>
      <c r="M111" s="42">
        <f>VLOOKUP($A111,'Raw data'!$A:$M,13,FALSE)</f>
        <v>9634601.306356784</v>
      </c>
      <c r="N111" s="42">
        <f>VLOOKUP($A111,'Raw data'!$A:$M,6,FALSE)</f>
        <v>11077718.530810738</v>
      </c>
      <c r="O111" s="42">
        <f>VLOOKUP($A111,'Raw data'!$A:$M,9,FALSE)</f>
        <v>11978611.229363976</v>
      </c>
      <c r="P111" s="42">
        <f t="shared" si="11"/>
        <v>12777816.259992339</v>
      </c>
      <c r="Q111" s="42">
        <f t="shared" si="12"/>
        <v>11306546.497658921</v>
      </c>
      <c r="R111" s="42">
        <f t="shared" si="13"/>
        <v>956698.4799472189</v>
      </c>
      <c r="S111" s="42">
        <f t="shared" si="14"/>
        <v>815806.80748894799</v>
      </c>
      <c r="T111" s="43">
        <f t="shared" si="15"/>
        <v>7.4871829464527959E-2</v>
      </c>
      <c r="U111" s="43">
        <f t="shared" si="16"/>
        <v>7.2153491577456028E-2</v>
      </c>
      <c r="V111" s="42">
        <f t="shared" si="17"/>
        <v>-0.17648296359122742</v>
      </c>
      <c r="W111" s="42">
        <f t="shared" si="18"/>
        <v>2.5747578637696271E-2</v>
      </c>
      <c r="X111" s="42">
        <f>VLOOKUP($A111,'Raw data'!$A:$AN,39, FALSE)</f>
        <v>3.6826586196197719</v>
      </c>
      <c r="Y111" s="42">
        <f>VLOOKUP($A111,'Raw data'!$A:$AN,40, FALSE)</f>
        <v>3.7320821701631046</v>
      </c>
      <c r="Z111" s="42">
        <f t="shared" si="19"/>
        <v>3.7073703948914383</v>
      </c>
      <c r="AA111" s="44">
        <f>IFERROR(VLOOKUP($A111,'Raw data'!$AP:$AU,4,FALSE),0)</f>
        <v>-0.231114490152871</v>
      </c>
      <c r="AB111" s="44">
        <f>IFERROR(VLOOKUP($A111,'Raw data'!$AP:$AU,5,FALSE),0)</f>
        <v>4.4644403170516399E-2</v>
      </c>
      <c r="AC111" s="44">
        <f>IFERROR(VLOOKUP($A111,'Raw data'!$AP:$AU,6,FALSE),"NA")</f>
        <v>0.57219703980068803</v>
      </c>
      <c r="AD111" s="46" t="b">
        <f t="shared" si="20"/>
        <v>1</v>
      </c>
      <c r="AE111" s="46" t="b">
        <f t="shared" si="21"/>
        <v>0</v>
      </c>
    </row>
    <row r="112" spans="1:31" x14ac:dyDescent="0.25">
      <c r="A112" s="45" t="s">
        <v>178</v>
      </c>
      <c r="B112" s="2" t="str">
        <f>IFERROR(VLOOKUP(A112,'Protein names'!$A:$I,8,FALSE),"Contaminant")</f>
        <v>14-3-3 protein beta/alpha (Prepronerve growth factor RNH-1) (Protein kinase C inhibitor protein 1) (KCIP-1) [Cleaved into: 14-3-3 protein beta/alpha, N-terminally processed]</v>
      </c>
      <c r="C112" t="str">
        <f>IFERROR(VLOOKUP(A112,'Protein names'!$A:$I,9,FALSE), "Contaminant")</f>
        <v>Ywhab</v>
      </c>
      <c r="D112" s="42">
        <f>VLOOKUP($A112,'Raw data'!$A:$M,10,FALSE)</f>
        <v>58953.85071802423</v>
      </c>
      <c r="E112" s="42">
        <f>VLOOKUP($A112,'Raw data'!$A:$M,11,FALSE)</f>
        <v>38420.723709355916</v>
      </c>
      <c r="F112" s="42">
        <f>VLOOKUP($A112,'Raw data'!$A:$M,7,FALSE)</f>
        <v>205.36</v>
      </c>
      <c r="G112" s="42">
        <f>VLOOKUP($A112,'Raw data'!$A:$M,2,FALSE)</f>
        <v>205.36</v>
      </c>
      <c r="H112" s="42">
        <f>VLOOKUP($A112,'Raw data'!$A:$M,3,FALSE)</f>
        <v>205.36</v>
      </c>
      <c r="I112" s="42">
        <f>VLOOKUP($A112,'Raw data'!$A:$M,4,FALSE)</f>
        <v>205.36</v>
      </c>
      <c r="J112" s="42">
        <f>VLOOKUP($A112,'Raw data'!$A:$M,8,FALSE)</f>
        <v>93711.373414363916</v>
      </c>
      <c r="K112" s="42">
        <f>VLOOKUP($A112,'Raw data'!$A:$M,5,FALSE)</f>
        <v>45934.092123098846</v>
      </c>
      <c r="L112" s="42">
        <f>VLOOKUP($A112,'Raw data'!$A:$M,12,FALSE)</f>
        <v>150553.25486745962</v>
      </c>
      <c r="M112" s="42">
        <f>VLOOKUP($A112,'Raw data'!$A:$M,13,FALSE)</f>
        <v>94592.923641749585</v>
      </c>
      <c r="N112" s="42">
        <f>VLOOKUP($A112,'Raw data'!$A:$M,6,FALSE)</f>
        <v>93237.294642162771</v>
      </c>
      <c r="O112" s="42">
        <f>VLOOKUP($A112,'Raw data'!$A:$M,9,FALSE)</f>
        <v>205.36</v>
      </c>
      <c r="P112" s="42">
        <f t="shared" si="11"/>
        <v>16366.002404563356</v>
      </c>
      <c r="Q112" s="42">
        <f t="shared" si="12"/>
        <v>79705.716448139123</v>
      </c>
      <c r="R112" s="42">
        <f t="shared" si="13"/>
        <v>23610.735579093071</v>
      </c>
      <c r="S112" s="42">
        <f t="shared" si="14"/>
        <v>46692.422580314436</v>
      </c>
      <c r="T112" s="43">
        <f t="shared" si="15"/>
        <v>1.4426696877735796</v>
      </c>
      <c r="U112" s="43">
        <f t="shared" si="16"/>
        <v>0.5858102111245066</v>
      </c>
      <c r="V112" s="42">
        <f t="shared" si="17"/>
        <v>2.2839812281780589</v>
      </c>
      <c r="W112" s="42">
        <f t="shared" si="18"/>
        <v>2.2050639253325725E-2</v>
      </c>
      <c r="X112" s="42">
        <f>VLOOKUP($A112,'Raw data'!$A:$AN,39, FALSE)</f>
        <v>0.21997551536520135</v>
      </c>
      <c r="Y112" s="42">
        <f>VLOOKUP($A112,'Raw data'!$A:$AN,40, FALSE)</f>
        <v>1.3055952624392164</v>
      </c>
      <c r="Z112" s="42">
        <f t="shared" si="19"/>
        <v>0.76278538890220893</v>
      </c>
      <c r="AA112" s="44">
        <f>IFERROR(VLOOKUP($A112,'Raw data'!$AP:$AU,4,FALSE),0)</f>
        <v>0.58011873285548798</v>
      </c>
      <c r="AB112" s="44">
        <f>IFERROR(VLOOKUP($A112,'Raw data'!$AP:$AU,5,FALSE),0)</f>
        <v>0.38017959279880198</v>
      </c>
      <c r="AC112" s="44">
        <f>IFERROR(VLOOKUP($A112,'Raw data'!$AP:$AU,6,FALSE),"NA")</f>
        <v>0.65954402282255398</v>
      </c>
      <c r="AD112" s="46" t="b">
        <f t="shared" si="20"/>
        <v>1</v>
      </c>
      <c r="AE112" s="46" t="b">
        <f t="shared" si="21"/>
        <v>0</v>
      </c>
    </row>
    <row r="113" spans="1:31" x14ac:dyDescent="0.25">
      <c r="A113" s="45" t="s">
        <v>179</v>
      </c>
      <c r="B113" s="2" t="str">
        <f>IFERROR(VLOOKUP(A113,'Protein names'!$A:$I,8,FALSE),"Contaminant")</f>
        <v>Glutathione synthetase (GSH synthetase) (GSH-S) (EC 6.3.2.3) (Glutathione synthase)</v>
      </c>
      <c r="C113" t="str">
        <f>IFERROR(VLOOKUP(A113,'Protein names'!$A:$I,9,FALSE), "Contaminant")</f>
        <v>Gss</v>
      </c>
      <c r="D113" s="42">
        <f>VLOOKUP($A113,'Raw data'!$A:$M,10,FALSE)</f>
        <v>918242.26197962789</v>
      </c>
      <c r="E113" s="42">
        <f>VLOOKUP($A113,'Raw data'!$A:$M,11,FALSE)</f>
        <v>811352.58090132626</v>
      </c>
      <c r="F113" s="42">
        <f>VLOOKUP($A113,'Raw data'!$A:$M,7,FALSE)</f>
        <v>679498.51355572755</v>
      </c>
      <c r="G113" s="42">
        <f>VLOOKUP($A113,'Raw data'!$A:$M,2,FALSE)</f>
        <v>1014143.2496510338</v>
      </c>
      <c r="H113" s="42">
        <f>VLOOKUP($A113,'Raw data'!$A:$M,3,FALSE)</f>
        <v>904981.6723162519</v>
      </c>
      <c r="I113" s="42">
        <f>VLOOKUP($A113,'Raw data'!$A:$M,4,FALSE)</f>
        <v>657282.77171819087</v>
      </c>
      <c r="J113" s="42">
        <f>VLOOKUP($A113,'Raw data'!$A:$M,8,FALSE)</f>
        <v>553603.52033944079</v>
      </c>
      <c r="K113" s="42">
        <f>VLOOKUP($A113,'Raw data'!$A:$M,5,FALSE)</f>
        <v>724591.57309822296</v>
      </c>
      <c r="L113" s="42">
        <f>VLOOKUP($A113,'Raw data'!$A:$M,12,FALSE)</f>
        <v>675605.91133243742</v>
      </c>
      <c r="M113" s="42">
        <f>VLOOKUP($A113,'Raw data'!$A:$M,13,FALSE)</f>
        <v>593684.36938127188</v>
      </c>
      <c r="N113" s="42">
        <f>VLOOKUP($A113,'Raw data'!$A:$M,6,FALSE)</f>
        <v>790425.10147971462</v>
      </c>
      <c r="O113" s="42">
        <f>VLOOKUP($A113,'Raw data'!$A:$M,9,FALSE)</f>
        <v>603822.6865129316</v>
      </c>
      <c r="P113" s="42">
        <f t="shared" si="11"/>
        <v>830916.84168702643</v>
      </c>
      <c r="Q113" s="42">
        <f t="shared" si="12"/>
        <v>656955.52702400321</v>
      </c>
      <c r="R113" s="42">
        <f t="shared" si="13"/>
        <v>129191.26995074566</v>
      </c>
      <c r="S113" s="42">
        <f t="shared" si="14"/>
        <v>81898.895276174459</v>
      </c>
      <c r="T113" s="43">
        <f t="shared" si="15"/>
        <v>0.15548038440097825</v>
      </c>
      <c r="U113" s="43">
        <f t="shared" si="16"/>
        <v>0.12466429142802861</v>
      </c>
      <c r="V113" s="42">
        <f t="shared" si="17"/>
        <v>-0.33890838923423755</v>
      </c>
      <c r="W113" s="42">
        <f t="shared" si="18"/>
        <v>2.9211420891051339E-2</v>
      </c>
      <c r="X113" s="42">
        <f>VLOOKUP($A113,'Raw data'!$A:$AN,39, FALSE)</f>
        <v>2.7309295789734889</v>
      </c>
      <c r="Y113" s="42">
        <f>VLOOKUP($A113,'Raw data'!$A:$AN,40, FALSE)</f>
        <v>2.8113205886008839</v>
      </c>
      <c r="Z113" s="42">
        <f t="shared" si="19"/>
        <v>2.7711250837871866</v>
      </c>
      <c r="AA113" s="44">
        <f>IFERROR(VLOOKUP($A113,'Raw data'!$AP:$AU,4,FALSE),0)</f>
        <v>-0.47982727583422202</v>
      </c>
      <c r="AB113" s="44">
        <f>IFERROR(VLOOKUP($A113,'Raw data'!$AP:$AU,5,FALSE),0)</f>
        <v>0.152808610425058</v>
      </c>
      <c r="AC113" s="44">
        <f>IFERROR(VLOOKUP($A113,'Raw data'!$AP:$AU,6,FALSE),"NA")</f>
        <v>0.66814546944723097</v>
      </c>
      <c r="AD113" s="46" t="b">
        <f t="shared" si="20"/>
        <v>1</v>
      </c>
      <c r="AE113" s="46" t="b">
        <f t="shared" si="21"/>
        <v>0</v>
      </c>
    </row>
    <row r="114" spans="1:31" x14ac:dyDescent="0.25">
      <c r="A114" s="45" t="s">
        <v>180</v>
      </c>
      <c r="B114" s="2" t="str">
        <f>IFERROR(VLOOKUP(A114,'Protein names'!$A:$I,8,FALSE),"Contaminant")</f>
        <v>Glycogen [starch] synthase, liver</v>
      </c>
      <c r="C114" t="str">
        <f>IFERROR(VLOOKUP(A114,'Protein names'!$A:$I,9,FALSE), "Contaminant")</f>
        <v>Gys2</v>
      </c>
      <c r="D114" s="42">
        <f>VLOOKUP($A114,'Raw data'!$A:$M,10,FALSE)</f>
        <v>23457.105391265508</v>
      </c>
      <c r="E114" s="42">
        <f>VLOOKUP($A114,'Raw data'!$A:$M,11,FALSE)</f>
        <v>26404.575218071179</v>
      </c>
      <c r="F114" s="42">
        <f>VLOOKUP($A114,'Raw data'!$A:$M,7,FALSE)</f>
        <v>59049.729435380985</v>
      </c>
      <c r="G114" s="42">
        <f>VLOOKUP($A114,'Raw data'!$A:$M,2,FALSE)</f>
        <v>113672.5176234384</v>
      </c>
      <c r="H114" s="42">
        <f>VLOOKUP($A114,'Raw data'!$A:$M,3,FALSE)</f>
        <v>72874.260518602707</v>
      </c>
      <c r="I114" s="42">
        <f>VLOOKUP($A114,'Raw data'!$A:$M,4,FALSE)</f>
        <v>86781.912362085321</v>
      </c>
      <c r="J114" s="42">
        <f>VLOOKUP($A114,'Raw data'!$A:$M,8,FALSE)</f>
        <v>205.36</v>
      </c>
      <c r="K114" s="42">
        <f>VLOOKUP($A114,'Raw data'!$A:$M,5,FALSE)</f>
        <v>22787.545522484394</v>
      </c>
      <c r="L114" s="42">
        <f>VLOOKUP($A114,'Raw data'!$A:$M,12,FALSE)</f>
        <v>205.36</v>
      </c>
      <c r="M114" s="42">
        <f>VLOOKUP($A114,'Raw data'!$A:$M,13,FALSE)</f>
        <v>31848.761229064225</v>
      </c>
      <c r="N114" s="42">
        <f>VLOOKUP($A114,'Raw data'!$A:$M,6,FALSE)</f>
        <v>15936.469364076042</v>
      </c>
      <c r="O114" s="42">
        <f>VLOOKUP($A114,'Raw data'!$A:$M,9,FALSE)</f>
        <v>205.36</v>
      </c>
      <c r="P114" s="42">
        <f t="shared" si="11"/>
        <v>63706.68342480735</v>
      </c>
      <c r="Q114" s="42">
        <f t="shared" si="12"/>
        <v>11864.80935260411</v>
      </c>
      <c r="R114" s="42">
        <f t="shared" si="13"/>
        <v>32005.880387954832</v>
      </c>
      <c r="S114" s="42">
        <f t="shared" si="14"/>
        <v>12537.086257076942</v>
      </c>
      <c r="T114" s="43">
        <f t="shared" si="15"/>
        <v>0.50239439046817114</v>
      </c>
      <c r="U114" s="43">
        <f t="shared" si="16"/>
        <v>1.0566614165043688</v>
      </c>
      <c r="V114" s="42">
        <f t="shared" si="17"/>
        <v>-2.4247558135246008</v>
      </c>
      <c r="W114" s="42">
        <f t="shared" si="18"/>
        <v>7.0927524383274437E-3</v>
      </c>
      <c r="X114" s="42">
        <f>VLOOKUP($A114,'Raw data'!$A:$AN,39, FALSE)</f>
        <v>1.9956242058372407</v>
      </c>
      <c r="Y114" s="42">
        <f>VLOOKUP($A114,'Raw data'!$A:$AN,40, FALSE)</f>
        <v>1.1415042593474283</v>
      </c>
      <c r="Z114" s="42">
        <f t="shared" si="19"/>
        <v>1.5685642325923346</v>
      </c>
      <c r="AA114" s="44">
        <f>IFERROR(VLOOKUP($A114,'Raw data'!$AP:$AU,4,FALSE),0)</f>
        <v>0.853185649981825</v>
      </c>
      <c r="AB114" s="44">
        <f>IFERROR(VLOOKUP($A114,'Raw data'!$AP:$AU,5,FALSE),0)</f>
        <v>3.2319674821769298E-2</v>
      </c>
      <c r="AC114" s="44">
        <f>IFERROR(VLOOKUP($A114,'Raw data'!$AP:$AU,6,FALSE),"NA")</f>
        <v>0.72577653212114601</v>
      </c>
      <c r="AD114" s="46" t="b">
        <f t="shared" si="20"/>
        <v>1</v>
      </c>
      <c r="AE114" s="46" t="b">
        <f t="shared" si="21"/>
        <v>0</v>
      </c>
    </row>
    <row r="115" spans="1:31" x14ac:dyDescent="0.25">
      <c r="A115" s="45" t="s">
        <v>181</v>
      </c>
      <c r="B115" s="2" t="str">
        <f>IFERROR(VLOOKUP(A115,'Protein names'!$A:$I,8,FALSE),"Contaminant")</f>
        <v>NADH dehydrogenase [ubiquinone] 1 subunit C2</v>
      </c>
      <c r="C115" t="str">
        <f>IFERROR(VLOOKUP(A115,'Protein names'!$A:$I,9,FALSE), "Contaminant")</f>
        <v>Ndufc2</v>
      </c>
      <c r="D115" s="42">
        <f>VLOOKUP($A115,'Raw data'!$A:$M,10,FALSE)</f>
        <v>205.36</v>
      </c>
      <c r="E115" s="42">
        <f>VLOOKUP($A115,'Raw data'!$A:$M,11,FALSE)</f>
        <v>84891.662767378846</v>
      </c>
      <c r="F115" s="42">
        <f>VLOOKUP($A115,'Raw data'!$A:$M,7,FALSE)</f>
        <v>205.36</v>
      </c>
      <c r="G115" s="42">
        <f>VLOOKUP($A115,'Raw data'!$A:$M,2,FALSE)</f>
        <v>205.36</v>
      </c>
      <c r="H115" s="42">
        <f>VLOOKUP($A115,'Raw data'!$A:$M,3,FALSE)</f>
        <v>82917.039360866169</v>
      </c>
      <c r="I115" s="42">
        <f>VLOOKUP($A115,'Raw data'!$A:$M,4,FALSE)</f>
        <v>93202.433101398346</v>
      </c>
      <c r="J115" s="42">
        <f>VLOOKUP($A115,'Raw data'!$A:$M,8,FALSE)</f>
        <v>86446.728811260313</v>
      </c>
      <c r="K115" s="42">
        <f>VLOOKUP($A115,'Raw data'!$A:$M,5,FALSE)</f>
        <v>150758.27105721086</v>
      </c>
      <c r="L115" s="42">
        <f>VLOOKUP($A115,'Raw data'!$A:$M,12,FALSE)</f>
        <v>134024.81613592285</v>
      </c>
      <c r="M115" s="42">
        <f>VLOOKUP($A115,'Raw data'!$A:$M,13,FALSE)</f>
        <v>74554.418690961582</v>
      </c>
      <c r="N115" s="42">
        <f>VLOOKUP($A115,'Raw data'!$A:$M,6,FALSE)</f>
        <v>53697.415720309378</v>
      </c>
      <c r="O115" s="42">
        <f>VLOOKUP($A115,'Raw data'!$A:$M,9,FALSE)</f>
        <v>167729.48972533437</v>
      </c>
      <c r="P115" s="42">
        <f t="shared" si="11"/>
        <v>43604.53587160723</v>
      </c>
      <c r="Q115" s="42">
        <f t="shared" si="12"/>
        <v>111201.85669016656</v>
      </c>
      <c r="R115" s="42">
        <f t="shared" si="13"/>
        <v>43513.439660487937</v>
      </c>
      <c r="S115" s="42">
        <f t="shared" si="14"/>
        <v>41919.729824711627</v>
      </c>
      <c r="T115" s="43">
        <f t="shared" si="15"/>
        <v>0.99791085470127405</v>
      </c>
      <c r="U115" s="43">
        <f t="shared" si="16"/>
        <v>0.37696969342435932</v>
      </c>
      <c r="V115" s="42">
        <f t="shared" si="17"/>
        <v>1.3506307550418299</v>
      </c>
      <c r="W115" s="42">
        <f t="shared" si="18"/>
        <v>3.1357802883771504E-2</v>
      </c>
      <c r="X115" s="42">
        <f>VLOOKUP($A115,'Raw data'!$A:$AN,39, FALSE)</f>
        <v>1.5738677937740917</v>
      </c>
      <c r="Y115" s="42">
        <f>VLOOKUP($A115,'Raw data'!$A:$AN,40, FALSE)</f>
        <v>2.1385555246081718</v>
      </c>
      <c r="Z115" s="42">
        <f t="shared" si="19"/>
        <v>1.8562116591911317</v>
      </c>
      <c r="AA115" s="44">
        <f>IFERROR(VLOOKUP($A115,'Raw data'!$AP:$AU,4,FALSE),0)</f>
        <v>3.6593551301360199</v>
      </c>
      <c r="AB115" s="44">
        <f>IFERROR(VLOOKUP($A115,'Raw data'!$AP:$AU,5,FALSE),0)</f>
        <v>0.17220158025954899</v>
      </c>
      <c r="AC115" s="44">
        <f>IFERROR(VLOOKUP($A115,'Raw data'!$AP:$AU,6,FALSE),"NA")</f>
        <v>0.82543470187956802</v>
      </c>
      <c r="AD115" s="46" t="b">
        <f t="shared" si="20"/>
        <v>1</v>
      </c>
      <c r="AE115" s="46" t="b">
        <f t="shared" si="21"/>
        <v>0</v>
      </c>
    </row>
    <row r="116" spans="1:31" x14ac:dyDescent="0.25">
      <c r="A116" s="45" t="s">
        <v>182</v>
      </c>
      <c r="B116" s="2" t="str">
        <f>IFERROR(VLOOKUP(A116,'Protein names'!$A:$I,8,FALSE),"Contaminant")</f>
        <v>Hydroxyacid-oxoacid transhydrogenase, mitochondrial (HOT) (EC 1.1.99.24) (Alcohol dehydrogenase iron-containing protein 1) (ADHFe1)</v>
      </c>
      <c r="C116" t="str">
        <f>IFERROR(VLOOKUP(A116,'Protein names'!$A:$I,9,FALSE), "Contaminant")</f>
        <v>Adhfe1</v>
      </c>
      <c r="D116" s="42">
        <f>VLOOKUP($A116,'Raw data'!$A:$M,10,FALSE)</f>
        <v>788008.08573969209</v>
      </c>
      <c r="E116" s="42">
        <f>VLOOKUP($A116,'Raw data'!$A:$M,11,FALSE)</f>
        <v>743181.46071982314</v>
      </c>
      <c r="F116" s="42">
        <f>VLOOKUP($A116,'Raw data'!$A:$M,7,FALSE)</f>
        <v>1098762.2967563346</v>
      </c>
      <c r="G116" s="42">
        <f>VLOOKUP($A116,'Raw data'!$A:$M,2,FALSE)</f>
        <v>1130646.0919470568</v>
      </c>
      <c r="H116" s="42">
        <f>VLOOKUP($A116,'Raw data'!$A:$M,3,FALSE)</f>
        <v>1161843.9452008137</v>
      </c>
      <c r="I116" s="42">
        <f>VLOOKUP($A116,'Raw data'!$A:$M,4,FALSE)</f>
        <v>895605.12919329491</v>
      </c>
      <c r="J116" s="42">
        <f>VLOOKUP($A116,'Raw data'!$A:$M,8,FALSE)</f>
        <v>883699.823541219</v>
      </c>
      <c r="K116" s="42">
        <f>VLOOKUP($A116,'Raw data'!$A:$M,5,FALSE)</f>
        <v>750391.86394952179</v>
      </c>
      <c r="L116" s="42">
        <f>VLOOKUP($A116,'Raw data'!$A:$M,12,FALSE)</f>
        <v>705507.2711359855</v>
      </c>
      <c r="M116" s="42">
        <f>VLOOKUP($A116,'Raw data'!$A:$M,13,FALSE)</f>
        <v>638688.42629051127</v>
      </c>
      <c r="N116" s="42">
        <f>VLOOKUP($A116,'Raw data'!$A:$M,6,FALSE)</f>
        <v>619434.79443318874</v>
      </c>
      <c r="O116" s="42">
        <f>VLOOKUP($A116,'Raw data'!$A:$M,9,FALSE)</f>
        <v>778806.89737383428</v>
      </c>
      <c r="P116" s="42">
        <f t="shared" si="11"/>
        <v>969674.50159283588</v>
      </c>
      <c r="Q116" s="42">
        <f t="shared" si="12"/>
        <v>729421.51278737665</v>
      </c>
      <c r="R116" s="42">
        <f t="shared" si="13"/>
        <v>167974.5332674144</v>
      </c>
      <c r="S116" s="42">
        <f t="shared" si="14"/>
        <v>89052.354602042775</v>
      </c>
      <c r="T116" s="43">
        <f t="shared" si="15"/>
        <v>0.17322775115927153</v>
      </c>
      <c r="U116" s="43">
        <f t="shared" si="16"/>
        <v>0.12208627390456631</v>
      </c>
      <c r="V116" s="42">
        <f t="shared" si="17"/>
        <v>-0.41074779793763283</v>
      </c>
      <c r="W116" s="42">
        <f t="shared" si="18"/>
        <v>1.7984230112500617E-2</v>
      </c>
      <c r="X116" s="42">
        <f>VLOOKUP($A116,'Raw data'!$A:$AN,39, FALSE)</f>
        <v>2.9574270296223175</v>
      </c>
      <c r="Y116" s="42">
        <f>VLOOKUP($A116,'Raw data'!$A:$AN,40, FALSE)</f>
        <v>2.8901936244056396</v>
      </c>
      <c r="Z116" s="42">
        <f t="shared" si="19"/>
        <v>2.9238103270139786</v>
      </c>
      <c r="AA116" s="44">
        <f>IFERROR(VLOOKUP($A116,'Raw data'!$AP:$AU,4,FALSE),0)</f>
        <v>-0.37357838636463297</v>
      </c>
      <c r="AB116" s="44">
        <f>IFERROR(VLOOKUP($A116,'Raw data'!$AP:$AU,5,FALSE),0)</f>
        <v>0.109889613072486</v>
      </c>
      <c r="AC116" s="44">
        <f>IFERROR(VLOOKUP($A116,'Raw data'!$AP:$AU,6,FALSE),"NA")</f>
        <v>0.86511747506780701</v>
      </c>
      <c r="AD116" s="46" t="b">
        <f t="shared" si="20"/>
        <v>1</v>
      </c>
      <c r="AE116" s="46" t="b">
        <f t="shared" si="21"/>
        <v>0</v>
      </c>
    </row>
    <row r="117" spans="1:31" x14ac:dyDescent="0.25">
      <c r="A117" s="45" t="s">
        <v>183</v>
      </c>
      <c r="B117" s="2" t="str">
        <f>IFERROR(VLOOKUP(A117,'Protein names'!$A:$I,8,FALSE),"Contaminant")</f>
        <v>Aldehyde dehydrogenase</v>
      </c>
      <c r="C117" t="str">
        <f>IFERROR(VLOOKUP(A117,'Protein names'!$A:$I,9,FALSE), "Contaminant")</f>
        <v>Aldh3a2</v>
      </c>
      <c r="D117" s="42">
        <f>VLOOKUP($A117,'Raw data'!$A:$M,10,FALSE)</f>
        <v>5152562.7671929896</v>
      </c>
      <c r="E117" s="42">
        <f>VLOOKUP($A117,'Raw data'!$A:$M,11,FALSE)</f>
        <v>4056247.913981352</v>
      </c>
      <c r="F117" s="42">
        <f>VLOOKUP($A117,'Raw data'!$A:$M,7,FALSE)</f>
        <v>4739929.6297596572</v>
      </c>
      <c r="G117" s="42">
        <f>VLOOKUP($A117,'Raw data'!$A:$M,2,FALSE)</f>
        <v>4940082.1546236509</v>
      </c>
      <c r="H117" s="42">
        <f>VLOOKUP($A117,'Raw data'!$A:$M,3,FALSE)</f>
        <v>4071885.6989180483</v>
      </c>
      <c r="I117" s="42">
        <f>VLOOKUP($A117,'Raw data'!$A:$M,4,FALSE)</f>
        <v>4729875.9086454688</v>
      </c>
      <c r="J117" s="42">
        <f>VLOOKUP($A117,'Raw data'!$A:$M,8,FALSE)</f>
        <v>5075857.5801394349</v>
      </c>
      <c r="K117" s="42">
        <f>VLOOKUP($A117,'Raw data'!$A:$M,5,FALSE)</f>
        <v>4760194.5922988104</v>
      </c>
      <c r="L117" s="42">
        <f>VLOOKUP($A117,'Raw data'!$A:$M,12,FALSE)</f>
        <v>5135467.431283528</v>
      </c>
      <c r="M117" s="42">
        <f>VLOOKUP($A117,'Raw data'!$A:$M,13,FALSE)</f>
        <v>5274270.9507563384</v>
      </c>
      <c r="N117" s="42">
        <f>VLOOKUP($A117,'Raw data'!$A:$M,6,FALSE)</f>
        <v>5595138.4908319041</v>
      </c>
      <c r="O117" s="42">
        <f>VLOOKUP($A117,'Raw data'!$A:$M,9,FALSE)</f>
        <v>5495786.8169783996</v>
      </c>
      <c r="P117" s="42">
        <f t="shared" si="11"/>
        <v>4615097.3455201946</v>
      </c>
      <c r="Q117" s="42">
        <f t="shared" si="12"/>
        <v>5222785.9770480692</v>
      </c>
      <c r="R117" s="42">
        <f t="shared" si="13"/>
        <v>414454.05927938753</v>
      </c>
      <c r="S117" s="42">
        <f t="shared" si="14"/>
        <v>276595.32025999052</v>
      </c>
      <c r="T117" s="43">
        <f t="shared" si="15"/>
        <v>8.9803969071571552E-2</v>
      </c>
      <c r="U117" s="43">
        <f t="shared" si="16"/>
        <v>5.2959344203555289E-2</v>
      </c>
      <c r="V117" s="42">
        <f t="shared" si="17"/>
        <v>0.17845850643099226</v>
      </c>
      <c r="W117" s="42">
        <f t="shared" si="18"/>
        <v>2.1299927583283595E-2</v>
      </c>
      <c r="X117" s="42">
        <f>VLOOKUP($A117,'Raw data'!$A:$AN,39, FALSE)</f>
        <v>3.0850911774528882</v>
      </c>
      <c r="Y117" s="42">
        <f>VLOOKUP($A117,'Raw data'!$A:$AN,40, FALSE)</f>
        <v>3.4300166705552493</v>
      </c>
      <c r="Z117" s="42">
        <f t="shared" si="19"/>
        <v>3.2575539240040685</v>
      </c>
      <c r="AA117" s="44">
        <f>IFERROR(VLOOKUP($A117,'Raw data'!$AP:$AU,4,FALSE),0)</f>
        <v>0.24252768667128399</v>
      </c>
      <c r="AB117" s="44">
        <f>IFERROR(VLOOKUP($A117,'Raw data'!$AP:$AU,5,FALSE),0)</f>
        <v>0.11497125525212</v>
      </c>
      <c r="AC117" s="44">
        <f>IFERROR(VLOOKUP($A117,'Raw data'!$AP:$AU,6,FALSE),"NA")</f>
        <v>0.86901575030105205</v>
      </c>
      <c r="AD117" s="46" t="b">
        <f t="shared" si="20"/>
        <v>1</v>
      </c>
      <c r="AE117" s="46" t="b">
        <f t="shared" si="21"/>
        <v>0</v>
      </c>
    </row>
    <row r="118" spans="1:31" x14ac:dyDescent="0.25">
      <c r="A118" s="45" t="s">
        <v>184</v>
      </c>
      <c r="B118" s="2" t="str">
        <f>IFERROR(VLOOKUP(A118,'Protein names'!$A:$I,8,FALSE),"Contaminant")</f>
        <v>Enoyl-CoA hydratase domain-containing protein 3, mitochondrial</v>
      </c>
      <c r="C118" t="str">
        <f>IFERROR(VLOOKUP(A118,'Protein names'!$A:$I,9,FALSE), "Contaminant")</f>
        <v>Echdc3</v>
      </c>
      <c r="D118" s="42">
        <f>VLOOKUP($A118,'Raw data'!$A:$M,10,FALSE)</f>
        <v>478706.88212990883</v>
      </c>
      <c r="E118" s="42">
        <f>VLOOKUP($A118,'Raw data'!$A:$M,11,FALSE)</f>
        <v>1011791.8318363848</v>
      </c>
      <c r="F118" s="42">
        <f>VLOOKUP($A118,'Raw data'!$A:$M,7,FALSE)</f>
        <v>851508.4434751462</v>
      </c>
      <c r="G118" s="42">
        <f>VLOOKUP($A118,'Raw data'!$A:$M,2,FALSE)</f>
        <v>626860.53380806767</v>
      </c>
      <c r="H118" s="42">
        <f>VLOOKUP($A118,'Raw data'!$A:$M,3,FALSE)</f>
        <v>757597.01609662629</v>
      </c>
      <c r="I118" s="42">
        <f>VLOOKUP($A118,'Raw data'!$A:$M,4,FALSE)</f>
        <v>655212.61702624627</v>
      </c>
      <c r="J118" s="42">
        <f>VLOOKUP($A118,'Raw data'!$A:$M,8,FALSE)</f>
        <v>865533.01710723178</v>
      </c>
      <c r="K118" s="42">
        <f>VLOOKUP($A118,'Raw data'!$A:$M,5,FALSE)</f>
        <v>960732.59406612115</v>
      </c>
      <c r="L118" s="42">
        <f>VLOOKUP($A118,'Raw data'!$A:$M,12,FALSE)</f>
        <v>1287280.6917379485</v>
      </c>
      <c r="M118" s="42">
        <f>VLOOKUP($A118,'Raw data'!$A:$M,13,FALSE)</f>
        <v>1203880.3821559299</v>
      </c>
      <c r="N118" s="42">
        <f>VLOOKUP($A118,'Raw data'!$A:$M,6,FALSE)</f>
        <v>904100.14872210997</v>
      </c>
      <c r="O118" s="42">
        <f>VLOOKUP($A118,'Raw data'!$A:$M,9,FALSE)</f>
        <v>955786.34998030809</v>
      </c>
      <c r="P118" s="42">
        <f t="shared" si="11"/>
        <v>730279.55406206334</v>
      </c>
      <c r="Q118" s="42">
        <f t="shared" si="12"/>
        <v>1029552.1972949415</v>
      </c>
      <c r="R118" s="42">
        <f t="shared" si="13"/>
        <v>170446.08040244755</v>
      </c>
      <c r="S118" s="42">
        <f t="shared" si="14"/>
        <v>157919.98969096871</v>
      </c>
      <c r="T118" s="43">
        <f t="shared" si="15"/>
        <v>0.23339840127574224</v>
      </c>
      <c r="U118" s="43">
        <f t="shared" si="16"/>
        <v>0.15338706488693793</v>
      </c>
      <c r="V118" s="42">
        <f t="shared" si="17"/>
        <v>0.4954962305371593</v>
      </c>
      <c r="W118" s="42">
        <f t="shared" si="18"/>
        <v>1.6385431495133596E-2</v>
      </c>
      <c r="X118" s="42">
        <f>VLOOKUP($A118,'Raw data'!$A:$AN,39, FALSE)</f>
        <v>2.7321574947580434</v>
      </c>
      <c r="Y118" s="42">
        <f>VLOOKUP($A118,'Raw data'!$A:$AN,40, FALSE)</f>
        <v>3.1274008802747364</v>
      </c>
      <c r="Z118" s="42">
        <f t="shared" si="19"/>
        <v>2.9297791875163899</v>
      </c>
      <c r="AA118" s="44">
        <f>IFERROR(VLOOKUP($A118,'Raw data'!$AP:$AU,4,FALSE),0)</f>
        <v>0.25192616341290702</v>
      </c>
      <c r="AB118" s="44">
        <f>IFERROR(VLOOKUP($A118,'Raw data'!$AP:$AU,5,FALSE),0)</f>
        <v>0.17526956140208</v>
      </c>
      <c r="AC118" s="44">
        <f>IFERROR(VLOOKUP($A118,'Raw data'!$AP:$AU,6,FALSE),"NA")</f>
        <v>0.881706504809186</v>
      </c>
      <c r="AD118" s="46" t="b">
        <f t="shared" si="20"/>
        <v>1</v>
      </c>
      <c r="AE118" s="46" t="b">
        <f t="shared" si="21"/>
        <v>0</v>
      </c>
    </row>
    <row r="119" spans="1:31" x14ac:dyDescent="0.25">
      <c r="A119" s="45" t="s">
        <v>185</v>
      </c>
      <c r="B119" s="2" t="str">
        <f>IFERROR(VLOOKUP(A119,'Protein names'!$A:$I,8,FALSE),"Contaminant")</f>
        <v>Acyl-CoA synthetase family member 2, mitochondrial (EC 6.2.1.-)</v>
      </c>
      <c r="C119" t="str">
        <f>IFERROR(VLOOKUP(A119,'Protein names'!$A:$I,9,FALSE), "Contaminant")</f>
        <v>Acsf2</v>
      </c>
      <c r="D119" s="42">
        <f>VLOOKUP($A119,'Raw data'!$A:$M,10,FALSE)</f>
        <v>341431.60777153092</v>
      </c>
      <c r="E119" s="42">
        <f>VLOOKUP($A119,'Raw data'!$A:$M,11,FALSE)</f>
        <v>733833.56294078345</v>
      </c>
      <c r="F119" s="42">
        <f>VLOOKUP($A119,'Raw data'!$A:$M,7,FALSE)</f>
        <v>405960.24708289112</v>
      </c>
      <c r="G119" s="42">
        <f>VLOOKUP($A119,'Raw data'!$A:$M,2,FALSE)</f>
        <v>961999.04219842807</v>
      </c>
      <c r="H119" s="42">
        <f>VLOOKUP($A119,'Raw data'!$A:$M,3,FALSE)</f>
        <v>1176488.5390800261</v>
      </c>
      <c r="I119" s="42">
        <f>VLOOKUP($A119,'Raw data'!$A:$M,4,FALSE)</f>
        <v>509341.45447916823</v>
      </c>
      <c r="J119" s="42">
        <f>VLOOKUP($A119,'Raw data'!$A:$M,8,FALSE)</f>
        <v>110126.86857156326</v>
      </c>
      <c r="K119" s="42">
        <f>VLOOKUP($A119,'Raw data'!$A:$M,5,FALSE)</f>
        <v>296156.43515425886</v>
      </c>
      <c r="L119" s="42">
        <f>VLOOKUP($A119,'Raw data'!$A:$M,12,FALSE)</f>
        <v>241323.38095993618</v>
      </c>
      <c r="M119" s="42">
        <f>VLOOKUP($A119,'Raw data'!$A:$M,13,FALSE)</f>
        <v>142733.12142395231</v>
      </c>
      <c r="N119" s="42">
        <f>VLOOKUP($A119,'Raw data'!$A:$M,6,FALSE)</f>
        <v>278116.99272818631</v>
      </c>
      <c r="O119" s="42">
        <f>VLOOKUP($A119,'Raw data'!$A:$M,9,FALSE)</f>
        <v>194354.364022113</v>
      </c>
      <c r="P119" s="42">
        <f t="shared" si="11"/>
        <v>688175.74225880462</v>
      </c>
      <c r="Q119" s="42">
        <f t="shared" si="12"/>
        <v>210468.52714333497</v>
      </c>
      <c r="R119" s="42">
        <f t="shared" si="13"/>
        <v>302040.83794606902</v>
      </c>
      <c r="S119" s="42">
        <f t="shared" si="14"/>
        <v>68052.619794437938</v>
      </c>
      <c r="T119" s="43">
        <f t="shared" si="15"/>
        <v>0.43890073334273311</v>
      </c>
      <c r="U119" s="43">
        <f t="shared" si="16"/>
        <v>0.32333869922552455</v>
      </c>
      <c r="V119" s="42">
        <f t="shared" si="17"/>
        <v>-1.7091725259581967</v>
      </c>
      <c r="W119" s="42">
        <f t="shared" si="18"/>
        <v>6.2254015139646983E-3</v>
      </c>
      <c r="X119" s="42">
        <f>VLOOKUP($A119,'Raw data'!$A:$AN,39, FALSE)</f>
        <v>3.2858389615819799</v>
      </c>
      <c r="Y119" s="42">
        <f>VLOOKUP($A119,'Raw data'!$A:$AN,40, FALSE)</f>
        <v>2.8378429968007119</v>
      </c>
      <c r="Z119" s="42">
        <f t="shared" si="19"/>
        <v>3.0618409791913459</v>
      </c>
      <c r="AA119" s="44">
        <f>IFERROR(VLOOKUP($A119,'Raw data'!$AP:$AU,4,FALSE),0)</f>
        <v>-1.2245074943624901</v>
      </c>
      <c r="AB119" s="44">
        <f>IFERROR(VLOOKUP($A119,'Raw data'!$AP:$AU,5,FALSE),0)</f>
        <v>0.60918812535614597</v>
      </c>
      <c r="AC119" s="44">
        <f>IFERROR(VLOOKUP($A119,'Raw data'!$AP:$AU,6,FALSE),"NA")</f>
        <v>0.96643391686717195</v>
      </c>
      <c r="AD119" s="46" t="b">
        <f t="shared" si="20"/>
        <v>1</v>
      </c>
      <c r="AE119" s="46" t="b">
        <f t="shared" si="21"/>
        <v>0</v>
      </c>
    </row>
    <row r="120" spans="1:31" x14ac:dyDescent="0.25">
      <c r="A120" s="45" t="s">
        <v>186</v>
      </c>
      <c r="B120" s="2" t="str">
        <f>IFERROR(VLOOKUP(A120,'Protein names'!$A:$I,8,FALSE),"Contaminant")</f>
        <v>Acyl-coenzyme A amino acid N-acyltransferase 2 (EC 2.3.1.-)</v>
      </c>
      <c r="C120" t="str">
        <f>IFERROR(VLOOKUP(A120,'Protein names'!$A:$I,9,FALSE), "Contaminant")</f>
        <v>Acnat2</v>
      </c>
      <c r="D120" s="42">
        <f>VLOOKUP($A120,'Raw data'!$A:$M,10,FALSE)</f>
        <v>258644.97488727531</v>
      </c>
      <c r="E120" s="42">
        <f>VLOOKUP($A120,'Raw data'!$A:$M,11,FALSE)</f>
        <v>256010.47129174587</v>
      </c>
      <c r="F120" s="42">
        <f>VLOOKUP($A120,'Raw data'!$A:$M,7,FALSE)</f>
        <v>4952.6883495019474</v>
      </c>
      <c r="G120" s="42">
        <f>VLOOKUP($A120,'Raw data'!$A:$M,2,FALSE)</f>
        <v>142129.38411357993</v>
      </c>
      <c r="H120" s="42">
        <f>VLOOKUP($A120,'Raw data'!$A:$M,3,FALSE)</f>
        <v>76332.348616459683</v>
      </c>
      <c r="I120" s="42">
        <f>VLOOKUP($A120,'Raw data'!$A:$M,4,FALSE)</f>
        <v>146556.96237349132</v>
      </c>
      <c r="J120" s="42">
        <f>VLOOKUP($A120,'Raw data'!$A:$M,8,FALSE)</f>
        <v>179485.39003357652</v>
      </c>
      <c r="K120" s="42">
        <f>VLOOKUP($A120,'Raw data'!$A:$M,5,FALSE)</f>
        <v>325594.48414276337</v>
      </c>
      <c r="L120" s="42">
        <f>VLOOKUP($A120,'Raw data'!$A:$M,12,FALSE)</f>
        <v>542712.98178951687</v>
      </c>
      <c r="M120" s="42">
        <f>VLOOKUP($A120,'Raw data'!$A:$M,13,FALSE)</f>
        <v>431414.86109440308</v>
      </c>
      <c r="N120" s="42">
        <f>VLOOKUP($A120,'Raw data'!$A:$M,6,FALSE)</f>
        <v>251352.67574582901</v>
      </c>
      <c r="O120" s="42">
        <f>VLOOKUP($A120,'Raw data'!$A:$M,9,FALSE)</f>
        <v>270362.20257281215</v>
      </c>
      <c r="P120" s="42">
        <f t="shared" si="11"/>
        <v>147437.80493867569</v>
      </c>
      <c r="Q120" s="42">
        <f t="shared" si="12"/>
        <v>333487.09922981681</v>
      </c>
      <c r="R120" s="42">
        <f t="shared" si="13"/>
        <v>90868.043622326135</v>
      </c>
      <c r="S120" s="42">
        <f t="shared" si="14"/>
        <v>121019.93801572039</v>
      </c>
      <c r="T120" s="43">
        <f t="shared" si="15"/>
        <v>0.61631440904943746</v>
      </c>
      <c r="U120" s="43">
        <f t="shared" si="16"/>
        <v>0.36289241261570243</v>
      </c>
      <c r="V120" s="42">
        <f t="shared" si="17"/>
        <v>1.1775244552766866</v>
      </c>
      <c r="W120" s="42">
        <f t="shared" si="18"/>
        <v>2.0514816364607006E-2</v>
      </c>
      <c r="X120" s="42">
        <f>VLOOKUP($A120,'Raw data'!$A:$AN,39, FALSE)</f>
        <v>2.0441214511354731</v>
      </c>
      <c r="Y120" s="42">
        <f>VLOOKUP($A120,'Raw data'!$A:$AN,40, FALSE)</f>
        <v>2.1526079128035707</v>
      </c>
      <c r="Z120" s="42">
        <f t="shared" si="19"/>
        <v>2.0983646819695219</v>
      </c>
      <c r="AA120" s="44">
        <f>IFERROR(VLOOKUP($A120,'Raw data'!$AP:$AU,4,FALSE),0)</f>
        <v>0.52783154113690101</v>
      </c>
      <c r="AB120" s="44">
        <f>IFERROR(VLOOKUP($A120,'Raw data'!$AP:$AU,5,FALSE),0)</f>
        <v>0.14862102659359999</v>
      </c>
      <c r="AC120" s="44">
        <f>IFERROR(VLOOKUP($A120,'Raw data'!$AP:$AU,6,FALSE),"NA")</f>
        <v>0.96770410745672097</v>
      </c>
      <c r="AD120" s="46" t="b">
        <f t="shared" si="20"/>
        <v>1</v>
      </c>
      <c r="AE120" s="46" t="b">
        <f t="shared" si="21"/>
        <v>0</v>
      </c>
    </row>
    <row r="121" spans="1:31" x14ac:dyDescent="0.25">
      <c r="A121" s="45" t="s">
        <v>187</v>
      </c>
      <c r="B121" s="2" t="str">
        <f>IFERROR(VLOOKUP(A121,'Protein names'!$A:$I,8,FALSE),"Contaminant")</f>
        <v>Hydroxypyruvate isomerase (EC 5.3.1.22)</v>
      </c>
      <c r="C121" t="str">
        <f>IFERROR(VLOOKUP(A121,'Protein names'!$A:$I,9,FALSE), "Contaminant")</f>
        <v>Hyi</v>
      </c>
      <c r="D121" s="42">
        <f>VLOOKUP($A121,'Raw data'!$A:$M,10,FALSE)</f>
        <v>1262382.9262780503</v>
      </c>
      <c r="E121" s="42">
        <f>VLOOKUP($A121,'Raw data'!$A:$M,11,FALSE)</f>
        <v>882497.44531690481</v>
      </c>
      <c r="F121" s="42">
        <f>VLOOKUP($A121,'Raw data'!$A:$M,7,FALSE)</f>
        <v>1543133.1769985675</v>
      </c>
      <c r="G121" s="42">
        <f>VLOOKUP($A121,'Raw data'!$A:$M,2,FALSE)</f>
        <v>813902.15048825927</v>
      </c>
      <c r="H121" s="42">
        <f>VLOOKUP($A121,'Raw data'!$A:$M,3,FALSE)</f>
        <v>995404.51717981813</v>
      </c>
      <c r="I121" s="42">
        <f>VLOOKUP($A121,'Raw data'!$A:$M,4,FALSE)</f>
        <v>805710.6505255464</v>
      </c>
      <c r="J121" s="42">
        <f>VLOOKUP($A121,'Raw data'!$A:$M,8,FALSE)</f>
        <v>1670992.6835573632</v>
      </c>
      <c r="K121" s="42">
        <f>VLOOKUP($A121,'Raw data'!$A:$M,5,FALSE)</f>
        <v>1575002.6593504925</v>
      </c>
      <c r="L121" s="42">
        <f>VLOOKUP($A121,'Raw data'!$A:$M,12,FALSE)</f>
        <v>1249769.7418042836</v>
      </c>
      <c r="M121" s="42">
        <f>VLOOKUP($A121,'Raw data'!$A:$M,13,FALSE)</f>
        <v>1284891.4084089196</v>
      </c>
      <c r="N121" s="42">
        <f>VLOOKUP($A121,'Raw data'!$A:$M,6,FALSE)</f>
        <v>1406882.9375915446</v>
      </c>
      <c r="O121" s="42">
        <f>VLOOKUP($A121,'Raw data'!$A:$M,9,FALSE)</f>
        <v>1684044.4043246936</v>
      </c>
      <c r="P121" s="42">
        <f t="shared" si="11"/>
        <v>1050505.1444645245</v>
      </c>
      <c r="Q121" s="42">
        <f t="shared" si="12"/>
        <v>1478597.3058395495</v>
      </c>
      <c r="R121" s="42">
        <f t="shared" si="13"/>
        <v>269178.55288079695</v>
      </c>
      <c r="S121" s="42">
        <f t="shared" si="14"/>
        <v>174902.57440627046</v>
      </c>
      <c r="T121" s="43">
        <f t="shared" si="15"/>
        <v>0.25623725338156789</v>
      </c>
      <c r="U121" s="43">
        <f t="shared" si="16"/>
        <v>0.1182895259686413</v>
      </c>
      <c r="V121" s="42">
        <f t="shared" si="17"/>
        <v>0.4931459626104292</v>
      </c>
      <c r="W121" s="42">
        <f t="shared" si="18"/>
        <v>1.3761389367920316E-2</v>
      </c>
      <c r="X121" s="42">
        <f>VLOOKUP($A121,'Raw data'!$A:$AN,39, FALSE)</f>
        <v>3.0123024740936342</v>
      </c>
      <c r="Y121" s="42">
        <f>VLOOKUP($A121,'Raw data'!$A:$AN,40, FALSE)</f>
        <v>3.2847198879729262</v>
      </c>
      <c r="Z121" s="42">
        <f t="shared" si="19"/>
        <v>3.14851118103328</v>
      </c>
      <c r="AA121" s="44">
        <f>IFERROR(VLOOKUP($A121,'Raw data'!$AP:$AU,4,FALSE),0)</f>
        <v>0.43303955378949899</v>
      </c>
      <c r="AB121" s="44">
        <f>IFERROR(VLOOKUP($A121,'Raw data'!$AP:$AU,5,FALSE),0)</f>
        <v>0.18723946194171801</v>
      </c>
      <c r="AC121" s="44">
        <f>IFERROR(VLOOKUP($A121,'Raw data'!$AP:$AU,6,FALSE),"NA")</f>
        <v>0.97302752989144603</v>
      </c>
      <c r="AD121" s="46" t="b">
        <f t="shared" si="20"/>
        <v>1</v>
      </c>
      <c r="AE121" s="46" t="b">
        <f t="shared" si="21"/>
        <v>0</v>
      </c>
    </row>
    <row r="122" spans="1:31" x14ac:dyDescent="0.25">
      <c r="A122" s="45" t="s">
        <v>188</v>
      </c>
      <c r="B122" s="2" t="str">
        <f>IFERROR(VLOOKUP(A122,'Protein names'!$A:$I,8,FALSE),"Contaminant")</f>
        <v>Glucosidase 1 (Protein LOC103692171)</v>
      </c>
      <c r="C122" t="str">
        <f>IFERROR(VLOOKUP(A122,'Protein names'!$A:$I,9,FALSE), "Contaminant")</f>
        <v>LOC103692171</v>
      </c>
      <c r="D122" s="42">
        <f>VLOOKUP($A122,'Raw data'!$A:$M,10,FALSE)</f>
        <v>328252.22811949492</v>
      </c>
      <c r="E122" s="42">
        <f>VLOOKUP($A122,'Raw data'!$A:$M,11,FALSE)</f>
        <v>281157.99557158351</v>
      </c>
      <c r="F122" s="42">
        <f>VLOOKUP($A122,'Raw data'!$A:$M,7,FALSE)</f>
        <v>372309.02937550092</v>
      </c>
      <c r="G122" s="42">
        <f>VLOOKUP($A122,'Raw data'!$A:$M,2,FALSE)</f>
        <v>338938.21637181926</v>
      </c>
      <c r="H122" s="42">
        <f>VLOOKUP($A122,'Raw data'!$A:$M,3,FALSE)</f>
        <v>258472.66206895316</v>
      </c>
      <c r="I122" s="42">
        <f>VLOOKUP($A122,'Raw data'!$A:$M,4,FALSE)</f>
        <v>430206.22429938597</v>
      </c>
      <c r="J122" s="42">
        <f>VLOOKUP($A122,'Raw data'!$A:$M,8,FALSE)</f>
        <v>161069.38535638709</v>
      </c>
      <c r="K122" s="42">
        <f>VLOOKUP($A122,'Raw data'!$A:$M,5,FALSE)</f>
        <v>213504.33281924855</v>
      </c>
      <c r="L122" s="42">
        <f>VLOOKUP($A122,'Raw data'!$A:$M,12,FALSE)</f>
        <v>310782.08215410227</v>
      </c>
      <c r="M122" s="42">
        <f>VLOOKUP($A122,'Raw data'!$A:$M,13,FALSE)</f>
        <v>228961.80122949911</v>
      </c>
      <c r="N122" s="42">
        <f>VLOOKUP($A122,'Raw data'!$A:$M,6,FALSE)</f>
        <v>203265.13292840365</v>
      </c>
      <c r="O122" s="42">
        <f>VLOOKUP($A122,'Raw data'!$A:$M,9,FALSE)</f>
        <v>270406.06427639013</v>
      </c>
      <c r="P122" s="42">
        <f t="shared" si="11"/>
        <v>334889.39263445634</v>
      </c>
      <c r="Q122" s="42">
        <f t="shared" si="12"/>
        <v>231331.46646067183</v>
      </c>
      <c r="R122" s="42">
        <f t="shared" si="13"/>
        <v>56675.32131885954</v>
      </c>
      <c r="S122" s="42">
        <f t="shared" si="14"/>
        <v>48109.468324422778</v>
      </c>
      <c r="T122" s="43">
        <f t="shared" si="15"/>
        <v>0.16923594047877971</v>
      </c>
      <c r="U122" s="43">
        <f t="shared" si="16"/>
        <v>0.20796767971296187</v>
      </c>
      <c r="V122" s="42">
        <f t="shared" si="17"/>
        <v>-0.53372316109813522</v>
      </c>
      <c r="W122" s="42">
        <f t="shared" si="18"/>
        <v>1.0969497485015189E-2</v>
      </c>
      <c r="X122" s="42">
        <f>VLOOKUP($A122,'Raw data'!$A:$AN,39, FALSE)</f>
        <v>2.6008805024830424</v>
      </c>
      <c r="Y122" s="42">
        <f>VLOOKUP($A122,'Raw data'!$A:$AN,40, FALSE)</f>
        <v>2.9342101729922483</v>
      </c>
      <c r="Z122" s="42">
        <f t="shared" si="19"/>
        <v>2.7675453377376451</v>
      </c>
      <c r="AA122" s="44">
        <f>IFERROR(VLOOKUP($A122,'Raw data'!$AP:$AU,4,FALSE),0)</f>
        <v>-0.47560180141135</v>
      </c>
      <c r="AB122" s="44">
        <f>IFERROR(VLOOKUP($A122,'Raw data'!$AP:$AU,5,FALSE),0)</f>
        <v>6.1763146006405999E-2</v>
      </c>
      <c r="AC122" s="44">
        <f>IFERROR(VLOOKUP($A122,'Raw data'!$AP:$AU,6,FALSE),"NA")</f>
        <v>0.97819186437396</v>
      </c>
      <c r="AD122" s="46" t="b">
        <f t="shared" si="20"/>
        <v>1</v>
      </c>
      <c r="AE122" s="46" t="b">
        <f t="shared" si="21"/>
        <v>0</v>
      </c>
    </row>
    <row r="123" spans="1:31" x14ac:dyDescent="0.25">
      <c r="A123" s="45" t="s">
        <v>189</v>
      </c>
      <c r="B123" s="2" t="str">
        <f>IFERROR(VLOOKUP(A123,'Protein names'!$A:$I,8,FALSE),"Contaminant")</f>
        <v>Eukaryotic initiation factor 4A-II</v>
      </c>
      <c r="C123" t="str">
        <f>IFERROR(VLOOKUP(A123,'Protein names'!$A:$I,9,FALSE), "Contaminant")</f>
        <v>Eif4a2</v>
      </c>
      <c r="D123" s="42">
        <f>VLOOKUP($A123,'Raw data'!$A:$M,10,FALSE)</f>
        <v>205.36</v>
      </c>
      <c r="E123" s="42">
        <f>VLOOKUP($A123,'Raw data'!$A:$M,11,FALSE)</f>
        <v>205.36</v>
      </c>
      <c r="F123" s="42">
        <f>VLOOKUP($A123,'Raw data'!$A:$M,7,FALSE)</f>
        <v>205.36</v>
      </c>
      <c r="G123" s="42">
        <f>VLOOKUP($A123,'Raw data'!$A:$M,2,FALSE)</f>
        <v>205.36</v>
      </c>
      <c r="H123" s="42">
        <f>VLOOKUP($A123,'Raw data'!$A:$M,3,FALSE)</f>
        <v>205.36</v>
      </c>
      <c r="I123" s="42">
        <f>VLOOKUP($A123,'Raw data'!$A:$M,4,FALSE)</f>
        <v>205.36</v>
      </c>
      <c r="J123" s="42">
        <f>VLOOKUP($A123,'Raw data'!$A:$M,8,FALSE)</f>
        <v>44052.591807737634</v>
      </c>
      <c r="K123" s="42">
        <f>VLOOKUP($A123,'Raw data'!$A:$M,5,FALSE)</f>
        <v>205.36</v>
      </c>
      <c r="L123" s="42">
        <f>VLOOKUP($A123,'Raw data'!$A:$M,12,FALSE)</f>
        <v>205.36</v>
      </c>
      <c r="M123" s="42">
        <f>VLOOKUP($A123,'Raw data'!$A:$M,13,FALSE)</f>
        <v>44426.326518415801</v>
      </c>
      <c r="N123" s="42">
        <f>VLOOKUP($A123,'Raw data'!$A:$M,6,FALSE)</f>
        <v>205.36</v>
      </c>
      <c r="O123" s="42">
        <f>VLOOKUP($A123,'Raw data'!$A:$M,9,FALSE)</f>
        <v>205.36</v>
      </c>
      <c r="P123" s="42">
        <f t="shared" si="11"/>
        <v>205.36000000000004</v>
      </c>
      <c r="Q123" s="42">
        <f t="shared" si="12"/>
        <v>14883.393054358907</v>
      </c>
      <c r="R123" s="42">
        <f t="shared" si="13"/>
        <v>2.8421709430404007E-14</v>
      </c>
      <c r="S123" s="42">
        <f t="shared" si="14"/>
        <v>20758.153783333812</v>
      </c>
      <c r="T123" s="43">
        <f t="shared" si="15"/>
        <v>1.383994421036424E-16</v>
      </c>
      <c r="U123" s="43">
        <f t="shared" si="16"/>
        <v>1.3947191818101157</v>
      </c>
      <c r="V123" s="42">
        <f t="shared" si="17"/>
        <v>6.1794044523363301</v>
      </c>
      <c r="W123" s="42">
        <f t="shared" si="18"/>
        <v>0.1449324763474478</v>
      </c>
      <c r="X123" s="42">
        <f>VLOOKUP($A123,'Raw data'!$A:$AN,39, FALSE)</f>
        <v>0</v>
      </c>
      <c r="Y123" s="42">
        <f>VLOOKUP($A123,'Raw data'!$A:$AN,40, FALSE)</f>
        <v>0.67349645655878498</v>
      </c>
      <c r="Z123" s="42">
        <f t="shared" si="19"/>
        <v>0.33674822827939249</v>
      </c>
      <c r="AA123" s="44">
        <f>IFERROR(VLOOKUP($A123,'Raw data'!$AP:$AU,4,FALSE),0)</f>
        <v>0</v>
      </c>
      <c r="AB123" s="44">
        <f>IFERROR(VLOOKUP($A123,'Raw data'!$AP:$AU,5,FALSE),0)</f>
        <v>0</v>
      </c>
      <c r="AC123" s="44" t="str">
        <f>IFERROR(VLOOKUP($A123,'Raw data'!$AP:$AU,6,FALSE),"NA")</f>
        <v>NA</v>
      </c>
      <c r="AD123" s="46" t="b">
        <f t="shared" si="20"/>
        <v>0</v>
      </c>
      <c r="AE123" s="46" t="b">
        <f t="shared" si="21"/>
        <v>0</v>
      </c>
    </row>
    <row r="124" spans="1:31" x14ac:dyDescent="0.25">
      <c r="A124" s="45" t="s">
        <v>190</v>
      </c>
      <c r="B124" s="2" t="str">
        <f>IFERROR(VLOOKUP(A124,'Protein names'!$A:$I,8,FALSE),"Contaminant")</f>
        <v>Alpha-mannosidase (EC 3.2.1.-)</v>
      </c>
      <c r="C124" t="str">
        <f>IFERROR(VLOOKUP(A124,'Protein names'!$A:$I,9,FALSE), "Contaminant")</f>
        <v>Man2c1</v>
      </c>
      <c r="D124" s="42">
        <f>VLOOKUP($A124,'Raw data'!$A:$M,10,FALSE)</f>
        <v>205.36</v>
      </c>
      <c r="E124" s="42">
        <f>VLOOKUP($A124,'Raw data'!$A:$M,11,FALSE)</f>
        <v>205.36</v>
      </c>
      <c r="F124" s="42">
        <f>VLOOKUP($A124,'Raw data'!$A:$M,7,FALSE)</f>
        <v>205.36</v>
      </c>
      <c r="G124" s="42">
        <f>VLOOKUP($A124,'Raw data'!$A:$M,2,FALSE)</f>
        <v>205.36</v>
      </c>
      <c r="H124" s="42">
        <f>VLOOKUP($A124,'Raw data'!$A:$M,3,FALSE)</f>
        <v>205.36</v>
      </c>
      <c r="I124" s="42">
        <f>VLOOKUP($A124,'Raw data'!$A:$M,4,FALSE)</f>
        <v>205.36</v>
      </c>
      <c r="J124" s="42">
        <f>VLOOKUP($A124,'Raw data'!$A:$M,8,FALSE)</f>
        <v>205.36</v>
      </c>
      <c r="K124" s="42">
        <f>VLOOKUP($A124,'Raw data'!$A:$M,5,FALSE)</f>
        <v>205.36</v>
      </c>
      <c r="L124" s="42">
        <f>VLOOKUP($A124,'Raw data'!$A:$M,12,FALSE)</f>
        <v>17991.010408744605</v>
      </c>
      <c r="M124" s="42">
        <f>VLOOKUP($A124,'Raw data'!$A:$M,13,FALSE)</f>
        <v>205.36</v>
      </c>
      <c r="N124" s="42">
        <f>VLOOKUP($A124,'Raw data'!$A:$M,6,FALSE)</f>
        <v>15828.423255267084</v>
      </c>
      <c r="O124" s="42">
        <f>VLOOKUP($A124,'Raw data'!$A:$M,9,FALSE)</f>
        <v>205.36</v>
      </c>
      <c r="P124" s="42">
        <f t="shared" si="11"/>
        <v>205.36000000000004</v>
      </c>
      <c r="Q124" s="42">
        <f t="shared" si="12"/>
        <v>5773.4789440019485</v>
      </c>
      <c r="R124" s="42">
        <f t="shared" si="13"/>
        <v>2.8421709430404007E-14</v>
      </c>
      <c r="S124" s="42">
        <f t="shared" si="14"/>
        <v>7899.2169917111978</v>
      </c>
      <c r="T124" s="43">
        <f t="shared" si="15"/>
        <v>1.383994421036424E-16</v>
      </c>
      <c r="U124" s="43">
        <f t="shared" si="16"/>
        <v>1.3681901446817732</v>
      </c>
      <c r="V124" s="42">
        <f t="shared" si="17"/>
        <v>4.8132138042020101</v>
      </c>
      <c r="W124" s="42">
        <f t="shared" si="18"/>
        <v>0.14605950352049749</v>
      </c>
      <c r="X124" s="42">
        <f>VLOOKUP($A124,'Raw data'!$A:$AN,39, FALSE)</f>
        <v>0</v>
      </c>
      <c r="Y124" s="42">
        <f>VLOOKUP($A124,'Raw data'!$A:$AN,40, FALSE)</f>
        <v>0.36809367624444383</v>
      </c>
      <c r="Z124" s="42">
        <f t="shared" si="19"/>
        <v>0.18404683812222192</v>
      </c>
      <c r="AA124" s="44">
        <f>IFERROR(VLOOKUP($A124,'Raw data'!$AP:$AU,4,FALSE),0)</f>
        <v>0</v>
      </c>
      <c r="AB124" s="44">
        <f>IFERROR(VLOOKUP($A124,'Raw data'!$AP:$AU,5,FALSE),0)</f>
        <v>0</v>
      </c>
      <c r="AC124" s="44" t="str">
        <f>IFERROR(VLOOKUP($A124,'Raw data'!$AP:$AU,6,FALSE),"NA")</f>
        <v>NA</v>
      </c>
      <c r="AD124" s="46" t="b">
        <f t="shared" si="20"/>
        <v>0</v>
      </c>
      <c r="AE124" s="46" t="b">
        <f t="shared" si="21"/>
        <v>0</v>
      </c>
    </row>
    <row r="125" spans="1:31" x14ac:dyDescent="0.25">
      <c r="A125" s="45" t="s">
        <v>191</v>
      </c>
      <c r="B125" s="2" t="str">
        <f>IFERROR(VLOOKUP(A125,'Protein names'!$A:$I,8,FALSE),"Contaminant")</f>
        <v>Ubiquitin carboxyl-terminal hydrolase (EC 3.4.19.12)</v>
      </c>
      <c r="C125" t="str">
        <f>IFERROR(VLOOKUP(A125,'Protein names'!$A:$I,9,FALSE), "Contaminant")</f>
        <v>Uchl3</v>
      </c>
      <c r="D125" s="42">
        <f>VLOOKUP($A125,'Raw data'!$A:$M,10,FALSE)</f>
        <v>205.36</v>
      </c>
      <c r="E125" s="42">
        <f>VLOOKUP($A125,'Raw data'!$A:$M,11,FALSE)</f>
        <v>205.36</v>
      </c>
      <c r="F125" s="42">
        <f>VLOOKUP($A125,'Raw data'!$A:$M,7,FALSE)</f>
        <v>205.36</v>
      </c>
      <c r="G125" s="42">
        <f>VLOOKUP($A125,'Raw data'!$A:$M,2,FALSE)</f>
        <v>205.36</v>
      </c>
      <c r="H125" s="42">
        <f>VLOOKUP($A125,'Raw data'!$A:$M,3,FALSE)</f>
        <v>205.36</v>
      </c>
      <c r="I125" s="42">
        <f>VLOOKUP($A125,'Raw data'!$A:$M,4,FALSE)</f>
        <v>205.36</v>
      </c>
      <c r="J125" s="42">
        <f>VLOOKUP($A125,'Raw data'!$A:$M,8,FALSE)</f>
        <v>205.36</v>
      </c>
      <c r="K125" s="42">
        <f>VLOOKUP($A125,'Raw data'!$A:$M,5,FALSE)</f>
        <v>205.36</v>
      </c>
      <c r="L125" s="42">
        <f>VLOOKUP($A125,'Raw data'!$A:$M,12,FALSE)</f>
        <v>101530.59412759299</v>
      </c>
      <c r="M125" s="42">
        <f>VLOOKUP($A125,'Raw data'!$A:$M,13,FALSE)</f>
        <v>77892.202316682611</v>
      </c>
      <c r="N125" s="42">
        <f>VLOOKUP($A125,'Raw data'!$A:$M,6,FALSE)</f>
        <v>205.36</v>
      </c>
      <c r="O125" s="42">
        <f>VLOOKUP($A125,'Raw data'!$A:$M,9,FALSE)</f>
        <v>205.36</v>
      </c>
      <c r="P125" s="42">
        <f t="shared" si="11"/>
        <v>205.36000000000004</v>
      </c>
      <c r="Q125" s="42">
        <f t="shared" si="12"/>
        <v>30040.706074045931</v>
      </c>
      <c r="R125" s="42">
        <f t="shared" si="13"/>
        <v>2.8421709430404007E-14</v>
      </c>
      <c r="S125" s="42">
        <f t="shared" si="14"/>
        <v>42741.785347206613</v>
      </c>
      <c r="T125" s="43">
        <f t="shared" si="15"/>
        <v>1.383994421036424E-16</v>
      </c>
      <c r="U125" s="43">
        <f t="shared" si="16"/>
        <v>1.4227956307636174</v>
      </c>
      <c r="V125" s="42">
        <f t="shared" si="17"/>
        <v>7.1926197109735552</v>
      </c>
      <c r="W125" s="42">
        <f t="shared" si="18"/>
        <v>0.14961903454180983</v>
      </c>
      <c r="X125" s="42">
        <f>VLOOKUP($A125,'Raw data'!$A:$AN,39, FALSE)</f>
        <v>0</v>
      </c>
      <c r="Y125" s="42">
        <f>VLOOKUP($A125,'Raw data'!$A:$AN,40, FALSE)</f>
        <v>0.51476547365357461</v>
      </c>
      <c r="Z125" s="42">
        <f t="shared" si="19"/>
        <v>0.25738273682678731</v>
      </c>
      <c r="AA125" s="44">
        <f>IFERROR(VLOOKUP($A125,'Raw data'!$AP:$AU,4,FALSE),0)</f>
        <v>0</v>
      </c>
      <c r="AB125" s="44">
        <f>IFERROR(VLOOKUP($A125,'Raw data'!$AP:$AU,5,FALSE),0)</f>
        <v>0</v>
      </c>
      <c r="AC125" s="44" t="str">
        <f>IFERROR(VLOOKUP($A125,'Raw data'!$AP:$AU,6,FALSE),"NA")</f>
        <v>NA</v>
      </c>
      <c r="AD125" s="46" t="b">
        <f t="shared" si="20"/>
        <v>0</v>
      </c>
      <c r="AE125" s="46" t="b">
        <f t="shared" si="21"/>
        <v>0</v>
      </c>
    </row>
    <row r="126" spans="1:31" x14ac:dyDescent="0.25">
      <c r="A126" s="45" t="s">
        <v>192</v>
      </c>
      <c r="B126" s="2" t="str">
        <f>IFERROR(VLOOKUP(A126,'Protein names'!$A:$I,8,FALSE),"Contaminant")</f>
        <v>ATPase, H+ transporting, V1 subunit E isoform 1, isoform CRA_a (V-type proton ATPase subunit E 1)</v>
      </c>
      <c r="C126" t="str">
        <f>IFERROR(VLOOKUP(A126,'Protein names'!$A:$I,9,FALSE), "Contaminant")</f>
        <v>Atp6v1e1</v>
      </c>
      <c r="D126" s="42">
        <f>VLOOKUP($A126,'Raw data'!$A:$M,10,FALSE)</f>
        <v>205.36</v>
      </c>
      <c r="E126" s="42">
        <f>VLOOKUP($A126,'Raw data'!$A:$M,11,FALSE)</f>
        <v>205.36</v>
      </c>
      <c r="F126" s="42">
        <f>VLOOKUP($A126,'Raw data'!$A:$M,7,FALSE)</f>
        <v>205.36</v>
      </c>
      <c r="G126" s="42">
        <f>VLOOKUP($A126,'Raw data'!$A:$M,2,FALSE)</f>
        <v>205.36</v>
      </c>
      <c r="H126" s="42">
        <f>VLOOKUP($A126,'Raw data'!$A:$M,3,FALSE)</f>
        <v>100849.74738426752</v>
      </c>
      <c r="I126" s="42">
        <f>VLOOKUP($A126,'Raw data'!$A:$M,4,FALSE)</f>
        <v>121116.51889581034</v>
      </c>
      <c r="J126" s="42">
        <f>VLOOKUP($A126,'Raw data'!$A:$M,8,FALSE)</f>
        <v>151398.90225924787</v>
      </c>
      <c r="K126" s="42">
        <f>VLOOKUP($A126,'Raw data'!$A:$M,5,FALSE)</f>
        <v>97307.554083215713</v>
      </c>
      <c r="L126" s="42">
        <f>VLOOKUP($A126,'Raw data'!$A:$M,12,FALSE)</f>
        <v>229789.96185443443</v>
      </c>
      <c r="M126" s="42">
        <f>VLOOKUP($A126,'Raw data'!$A:$M,13,FALSE)</f>
        <v>135207.25342718503</v>
      </c>
      <c r="N126" s="42">
        <f>VLOOKUP($A126,'Raw data'!$A:$M,6,FALSE)</f>
        <v>205.36</v>
      </c>
      <c r="O126" s="42">
        <f>VLOOKUP($A126,'Raw data'!$A:$M,9,FALSE)</f>
        <v>205.36</v>
      </c>
      <c r="P126" s="42">
        <f t="shared" si="11"/>
        <v>37131.284380012978</v>
      </c>
      <c r="Q126" s="42">
        <f t="shared" si="12"/>
        <v>102352.39860401384</v>
      </c>
      <c r="R126" s="42">
        <f t="shared" si="13"/>
        <v>52547.847576552842</v>
      </c>
      <c r="S126" s="42">
        <f t="shared" si="14"/>
        <v>82278.813575993234</v>
      </c>
      <c r="T126" s="43">
        <f t="shared" si="15"/>
        <v>1.415190679610272</v>
      </c>
      <c r="U126" s="43">
        <f t="shared" si="16"/>
        <v>0.80387772732437557</v>
      </c>
      <c r="V126" s="42">
        <f t="shared" si="17"/>
        <v>1.4628377876360499</v>
      </c>
      <c r="W126" s="42">
        <f t="shared" si="18"/>
        <v>0.16608566356747831</v>
      </c>
      <c r="X126" s="42">
        <f>VLOOKUP($A126,'Raw data'!$A:$AN,39, FALSE)</f>
        <v>0.82080885773020995</v>
      </c>
      <c r="Y126" s="42">
        <f>VLOOKUP($A126,'Raw data'!$A:$AN,40, FALSE)</f>
        <v>0.65835208673660617</v>
      </c>
      <c r="Z126" s="42">
        <f t="shared" si="19"/>
        <v>0.73958047223340806</v>
      </c>
      <c r="AA126" s="44">
        <f>IFERROR(VLOOKUP($A126,'Raw data'!$AP:$AU,4,FALSE),0)</f>
        <v>0</v>
      </c>
      <c r="AB126" s="44">
        <f>IFERROR(VLOOKUP($A126,'Raw data'!$AP:$AU,5,FALSE),0)</f>
        <v>0</v>
      </c>
      <c r="AC126" s="44" t="str">
        <f>IFERROR(VLOOKUP($A126,'Raw data'!$AP:$AU,6,FALSE),"NA")</f>
        <v>NA</v>
      </c>
      <c r="AD126" s="46" t="b">
        <f t="shared" si="20"/>
        <v>0</v>
      </c>
      <c r="AE126" s="46" t="b">
        <f t="shared" si="21"/>
        <v>0</v>
      </c>
    </row>
    <row r="127" spans="1:31" x14ac:dyDescent="0.25">
      <c r="A127" s="45" t="s">
        <v>193</v>
      </c>
      <c r="B127" s="2" t="str">
        <f>IFERROR(VLOOKUP(A127,'Protein names'!$A:$I,8,FALSE),"Contaminant")</f>
        <v>alpha-1,2-Mannosidase (EC 3.2.1.-)</v>
      </c>
      <c r="C127" t="str">
        <f>IFERROR(VLOOKUP(A127,'Protein names'!$A:$I,9,FALSE), "Contaminant")</f>
        <v>Man1a1</v>
      </c>
      <c r="D127" s="42">
        <f>VLOOKUP($A127,'Raw data'!$A:$M,10,FALSE)</f>
        <v>205.36</v>
      </c>
      <c r="E127" s="42">
        <f>VLOOKUP($A127,'Raw data'!$A:$M,11,FALSE)</f>
        <v>205.36</v>
      </c>
      <c r="F127" s="42">
        <f>VLOOKUP($A127,'Raw data'!$A:$M,7,FALSE)</f>
        <v>205.36</v>
      </c>
      <c r="G127" s="42">
        <f>VLOOKUP($A127,'Raw data'!$A:$M,2,FALSE)</f>
        <v>8280.9394978083328</v>
      </c>
      <c r="H127" s="42">
        <f>VLOOKUP($A127,'Raw data'!$A:$M,3,FALSE)</f>
        <v>205.36</v>
      </c>
      <c r="I127" s="42">
        <f>VLOOKUP($A127,'Raw data'!$A:$M,4,FALSE)</f>
        <v>8913.3075327354945</v>
      </c>
      <c r="J127" s="42">
        <f>VLOOKUP($A127,'Raw data'!$A:$M,8,FALSE)</f>
        <v>205.36</v>
      </c>
      <c r="K127" s="42">
        <f>VLOOKUP($A127,'Raw data'!$A:$M,5,FALSE)</f>
        <v>205.36</v>
      </c>
      <c r="L127" s="42">
        <f>VLOOKUP($A127,'Raw data'!$A:$M,12,FALSE)</f>
        <v>205.36</v>
      </c>
      <c r="M127" s="42">
        <f>VLOOKUP($A127,'Raw data'!$A:$M,13,FALSE)</f>
        <v>1080.6827988280556</v>
      </c>
      <c r="N127" s="42">
        <f>VLOOKUP($A127,'Raw data'!$A:$M,6,FALSE)</f>
        <v>205.36</v>
      </c>
      <c r="O127" s="42">
        <f>VLOOKUP($A127,'Raw data'!$A:$M,9,FALSE)</f>
        <v>205.36</v>
      </c>
      <c r="P127" s="42">
        <f t="shared" si="11"/>
        <v>3002.614505090638</v>
      </c>
      <c r="Q127" s="42">
        <f t="shared" si="12"/>
        <v>351.2471331380093</v>
      </c>
      <c r="R127" s="42">
        <f t="shared" si="13"/>
        <v>3960.1249530117366</v>
      </c>
      <c r="S127" s="42">
        <f t="shared" si="14"/>
        <v>326.21354673915096</v>
      </c>
      <c r="T127" s="43">
        <f t="shared" si="15"/>
        <v>1.3188922341838201</v>
      </c>
      <c r="U127" s="43">
        <f t="shared" si="16"/>
        <v>0.92872942143268011</v>
      </c>
      <c r="V127" s="42">
        <f t="shared" si="17"/>
        <v>-3.0956609090534584</v>
      </c>
      <c r="W127" s="42">
        <f t="shared" si="18"/>
        <v>0.1665497501951364</v>
      </c>
      <c r="X127" s="42">
        <f>VLOOKUP($A127,'Raw data'!$A:$AN,39, FALSE)</f>
        <v>0.57172358122477551</v>
      </c>
      <c r="Y127" s="42">
        <f>VLOOKUP($A127,'Raw data'!$A:$AN,40, FALSE)</f>
        <v>0.21959257377726002</v>
      </c>
      <c r="Z127" s="42">
        <f t="shared" si="19"/>
        <v>0.39565807750101778</v>
      </c>
      <c r="AA127" s="44">
        <f>IFERROR(VLOOKUP($A127,'Raw data'!$AP:$AU,4,FALSE),0)</f>
        <v>0</v>
      </c>
      <c r="AB127" s="44">
        <f>IFERROR(VLOOKUP($A127,'Raw data'!$AP:$AU,5,FALSE),0)</f>
        <v>0</v>
      </c>
      <c r="AC127" s="44" t="str">
        <f>IFERROR(VLOOKUP($A127,'Raw data'!$AP:$AU,6,FALSE),"NA")</f>
        <v>NA</v>
      </c>
      <c r="AD127" s="46" t="b">
        <f t="shared" si="20"/>
        <v>0</v>
      </c>
      <c r="AE127" s="46" t="b">
        <f t="shared" si="21"/>
        <v>0</v>
      </c>
    </row>
    <row r="128" spans="1:31" x14ac:dyDescent="0.25">
      <c r="A128" s="45" t="s">
        <v>194</v>
      </c>
      <c r="B128" s="2" t="str">
        <f>IFERROR(VLOOKUP(A128,'Protein names'!$A:$I,8,FALSE),"Contaminant")</f>
        <v>Protein Ighm</v>
      </c>
      <c r="C128" t="str">
        <f>IFERROR(VLOOKUP(A128,'Protein names'!$A:$I,9,FALSE), "Contaminant")</f>
        <v>Ighm</v>
      </c>
      <c r="D128" s="42">
        <f>VLOOKUP($A128,'Raw data'!$A:$M,10,FALSE)</f>
        <v>205.36</v>
      </c>
      <c r="E128" s="42">
        <f>VLOOKUP($A128,'Raw data'!$A:$M,11,FALSE)</f>
        <v>59958.889874102628</v>
      </c>
      <c r="F128" s="42">
        <f>VLOOKUP($A128,'Raw data'!$A:$M,7,FALSE)</f>
        <v>205.36</v>
      </c>
      <c r="G128" s="42">
        <f>VLOOKUP($A128,'Raw data'!$A:$M,2,FALSE)</f>
        <v>205.36</v>
      </c>
      <c r="H128" s="42">
        <f>VLOOKUP($A128,'Raw data'!$A:$M,3,FALSE)</f>
        <v>205.36</v>
      </c>
      <c r="I128" s="42">
        <f>VLOOKUP($A128,'Raw data'!$A:$M,4,FALSE)</f>
        <v>144058.75153385263</v>
      </c>
      <c r="J128" s="42">
        <f>VLOOKUP($A128,'Raw data'!$A:$M,8,FALSE)</f>
        <v>205.36</v>
      </c>
      <c r="K128" s="42">
        <f>VLOOKUP($A128,'Raw data'!$A:$M,5,FALSE)</f>
        <v>205.36</v>
      </c>
      <c r="L128" s="42">
        <f>VLOOKUP($A128,'Raw data'!$A:$M,12,FALSE)</f>
        <v>205.36</v>
      </c>
      <c r="M128" s="42">
        <f>VLOOKUP($A128,'Raw data'!$A:$M,13,FALSE)</f>
        <v>205.36</v>
      </c>
      <c r="N128" s="42">
        <f>VLOOKUP($A128,'Raw data'!$A:$M,6,FALSE)</f>
        <v>205.36</v>
      </c>
      <c r="O128" s="42">
        <f>VLOOKUP($A128,'Raw data'!$A:$M,9,FALSE)</f>
        <v>205.36</v>
      </c>
      <c r="P128" s="42">
        <f t="shared" si="11"/>
        <v>34139.84690132588</v>
      </c>
      <c r="Q128" s="42">
        <f t="shared" si="12"/>
        <v>205.36000000000004</v>
      </c>
      <c r="R128" s="42">
        <f t="shared" si="13"/>
        <v>53781.945825511662</v>
      </c>
      <c r="S128" s="42">
        <f t="shared" si="14"/>
        <v>2.8421709430404007E-14</v>
      </c>
      <c r="T128" s="43">
        <f t="shared" si="15"/>
        <v>1.5753423259617181</v>
      </c>
      <c r="U128" s="43">
        <f t="shared" si="16"/>
        <v>1.383994421036424E-16</v>
      </c>
      <c r="V128" s="42">
        <f t="shared" si="17"/>
        <v>-7.377157577425093</v>
      </c>
      <c r="W128" s="42">
        <f t="shared" si="18"/>
        <v>0.18862393451591575</v>
      </c>
      <c r="X128" s="42">
        <f>VLOOKUP($A128,'Raw data'!$A:$AN,39, FALSE)</f>
        <v>0.50887262721541771</v>
      </c>
      <c r="Y128" s="42">
        <f>VLOOKUP($A128,'Raw data'!$A:$AN,40, FALSE)</f>
        <v>0</v>
      </c>
      <c r="Z128" s="42">
        <f t="shared" si="19"/>
        <v>0.25443631360770885</v>
      </c>
      <c r="AA128" s="44">
        <f>IFERROR(VLOOKUP($A128,'Raw data'!$AP:$AU,4,FALSE),0)</f>
        <v>0</v>
      </c>
      <c r="AB128" s="44">
        <f>IFERROR(VLOOKUP($A128,'Raw data'!$AP:$AU,5,FALSE),0)</f>
        <v>0</v>
      </c>
      <c r="AC128" s="44" t="str">
        <f>IFERROR(VLOOKUP($A128,'Raw data'!$AP:$AU,6,FALSE),"NA")</f>
        <v>NA</v>
      </c>
      <c r="AD128" s="46" t="b">
        <f t="shared" si="20"/>
        <v>0</v>
      </c>
      <c r="AE128" s="46" t="b">
        <f t="shared" si="21"/>
        <v>0</v>
      </c>
    </row>
    <row r="129" spans="1:31" x14ac:dyDescent="0.25">
      <c r="A129" s="45" t="s">
        <v>195</v>
      </c>
      <c r="B129" s="2" t="str">
        <f>IFERROR(VLOOKUP(A129,'Protein names'!$A:$I,8,FALSE),"Contaminant")</f>
        <v>Methylmalonic aciduria (Cobalamin deficiency) cblA type (Predicted), isoform CRA_a (Protein Mmaa)</v>
      </c>
      <c r="C129" t="str">
        <f>IFERROR(VLOOKUP(A129,'Protein names'!$A:$I,9,FALSE), "Contaminant")</f>
        <v>Mmaa</v>
      </c>
      <c r="D129" s="42">
        <f>VLOOKUP($A129,'Raw data'!$A:$M,10,FALSE)</f>
        <v>205.36</v>
      </c>
      <c r="E129" s="42">
        <f>VLOOKUP($A129,'Raw data'!$A:$M,11,FALSE)</f>
        <v>37028.558575559691</v>
      </c>
      <c r="F129" s="42">
        <f>VLOOKUP($A129,'Raw data'!$A:$M,7,FALSE)</f>
        <v>35701.983920590785</v>
      </c>
      <c r="G129" s="42">
        <f>VLOOKUP($A129,'Raw data'!$A:$M,2,FALSE)</f>
        <v>205.36</v>
      </c>
      <c r="H129" s="42">
        <f>VLOOKUP($A129,'Raw data'!$A:$M,3,FALSE)</f>
        <v>205.36</v>
      </c>
      <c r="I129" s="42">
        <f>VLOOKUP($A129,'Raw data'!$A:$M,4,FALSE)</f>
        <v>205.36</v>
      </c>
      <c r="J129" s="42">
        <f>VLOOKUP($A129,'Raw data'!$A:$M,8,FALSE)</f>
        <v>15162.19033206279</v>
      </c>
      <c r="K129" s="42">
        <f>VLOOKUP($A129,'Raw data'!$A:$M,5,FALSE)</f>
        <v>205.36</v>
      </c>
      <c r="L129" s="42">
        <f>VLOOKUP($A129,'Raw data'!$A:$M,12,FALSE)</f>
        <v>205.36</v>
      </c>
      <c r="M129" s="42">
        <f>VLOOKUP($A129,'Raw data'!$A:$M,13,FALSE)</f>
        <v>205.36</v>
      </c>
      <c r="N129" s="42">
        <f>VLOOKUP($A129,'Raw data'!$A:$M,6,FALSE)</f>
        <v>205.36</v>
      </c>
      <c r="O129" s="42">
        <f>VLOOKUP($A129,'Raw data'!$A:$M,9,FALSE)</f>
        <v>205.36</v>
      </c>
      <c r="P129" s="42">
        <f t="shared" si="11"/>
        <v>12258.663749358413</v>
      </c>
      <c r="Q129" s="42">
        <f t="shared" si="12"/>
        <v>2698.1650553437989</v>
      </c>
      <c r="R129" s="42">
        <f t="shared" si="13"/>
        <v>17050.246701290343</v>
      </c>
      <c r="S129" s="42">
        <f t="shared" si="14"/>
        <v>5574.0815584038592</v>
      </c>
      <c r="T129" s="43">
        <f t="shared" si="15"/>
        <v>1.3908731856832854</v>
      </c>
      <c r="U129" s="43">
        <f t="shared" si="16"/>
        <v>2.0658786412507339</v>
      </c>
      <c r="V129" s="42">
        <f t="shared" si="17"/>
        <v>-2.1837512168690836</v>
      </c>
      <c r="W129" s="42">
        <f t="shared" si="18"/>
        <v>0.26087436871067049</v>
      </c>
      <c r="X129" s="42">
        <f>VLOOKUP($A129,'Raw data'!$A:$AN,39, FALSE)</f>
        <v>0.38271526969660868</v>
      </c>
      <c r="Y129" s="42">
        <f>VLOOKUP($A129,'Raw data'!$A:$AN,40, FALSE)</f>
        <v>0.20392346361137334</v>
      </c>
      <c r="Z129" s="42">
        <f t="shared" si="19"/>
        <v>0.293319366653991</v>
      </c>
      <c r="AA129" s="44">
        <f>IFERROR(VLOOKUP($A129,'Raw data'!$AP:$AU,4,FALSE),0)</f>
        <v>0</v>
      </c>
      <c r="AB129" s="44">
        <f>IFERROR(VLOOKUP($A129,'Raw data'!$AP:$AU,5,FALSE),0)</f>
        <v>0</v>
      </c>
      <c r="AC129" s="44" t="str">
        <f>IFERROR(VLOOKUP($A129,'Raw data'!$AP:$AU,6,FALSE),"NA")</f>
        <v>NA</v>
      </c>
      <c r="AD129" s="46" t="b">
        <f t="shared" si="20"/>
        <v>0</v>
      </c>
      <c r="AE129" s="46" t="b">
        <f t="shared" si="21"/>
        <v>0</v>
      </c>
    </row>
    <row r="130" spans="1:31" x14ac:dyDescent="0.25">
      <c r="A130" s="45" t="s">
        <v>196</v>
      </c>
      <c r="B130" s="2" t="str">
        <f>IFERROR(VLOOKUP(A130,'Protein names'!$A:$I,8,FALSE),"Contaminant")</f>
        <v>ADP-ribosylation factor-like protein 8B</v>
      </c>
      <c r="C130" t="str">
        <f>IFERROR(VLOOKUP(A130,'Protein names'!$A:$I,9,FALSE), "Contaminant")</f>
        <v>Arl8b</v>
      </c>
      <c r="D130" s="42">
        <f>VLOOKUP($A130,'Raw data'!$A:$M,10,FALSE)</f>
        <v>205.36</v>
      </c>
      <c r="E130" s="42">
        <f>VLOOKUP($A130,'Raw data'!$A:$M,11,FALSE)</f>
        <v>205.36</v>
      </c>
      <c r="F130" s="42">
        <f>VLOOKUP($A130,'Raw data'!$A:$M,7,FALSE)</f>
        <v>14094.014622611618</v>
      </c>
      <c r="G130" s="42">
        <f>VLOOKUP($A130,'Raw data'!$A:$M,2,FALSE)</f>
        <v>10618.828625213688</v>
      </c>
      <c r="H130" s="42">
        <f>VLOOKUP($A130,'Raw data'!$A:$M,3,FALSE)</f>
        <v>205.36</v>
      </c>
      <c r="I130" s="42">
        <f>VLOOKUP($A130,'Raw data'!$A:$M,4,FALSE)</f>
        <v>205.36</v>
      </c>
      <c r="J130" s="42">
        <f>VLOOKUP($A130,'Raw data'!$A:$M,8,FALSE)</f>
        <v>205.36</v>
      </c>
      <c r="K130" s="42">
        <f>VLOOKUP($A130,'Raw data'!$A:$M,5,FALSE)</f>
        <v>205.36</v>
      </c>
      <c r="L130" s="42">
        <f>VLOOKUP($A130,'Raw data'!$A:$M,12,FALSE)</f>
        <v>120158.02269678088</v>
      </c>
      <c r="M130" s="42">
        <f>VLOOKUP($A130,'Raw data'!$A:$M,13,FALSE)</f>
        <v>205.36</v>
      </c>
      <c r="N130" s="42">
        <f>VLOOKUP($A130,'Raw data'!$A:$M,6,FALSE)</f>
        <v>205.36</v>
      </c>
      <c r="O130" s="42">
        <f>VLOOKUP($A130,'Raw data'!$A:$M,9,FALSE)</f>
        <v>25107.338085445517</v>
      </c>
      <c r="P130" s="42">
        <f t="shared" ref="P130:P193" si="22">AVERAGE(D130:I130)</f>
        <v>4255.7138746375504</v>
      </c>
      <c r="Q130" s="42">
        <f t="shared" ref="Q130:Q193" si="23">AVERAGE(J130:O130)</f>
        <v>24347.800130371066</v>
      </c>
      <c r="R130" s="42">
        <f t="shared" ref="R130:R193" si="24">_xlfn.STDEV.P(D130:I130)</f>
        <v>5815.2508827471984</v>
      </c>
      <c r="S130" s="42">
        <f t="shared" ref="S130:S193" si="25">_xlfn.STDEV.P(J130:O130)</f>
        <v>43801.836544305595</v>
      </c>
      <c r="T130" s="43">
        <f t="shared" ref="T130:T193" si="26">R130/P130</f>
        <v>1.366457204137689</v>
      </c>
      <c r="U130" s="43">
        <f t="shared" ref="U130:U193" si="27">S130/Q130</f>
        <v>1.7990059188003547</v>
      </c>
      <c r="V130" s="42">
        <f t="shared" ref="V130:V193" si="28">LOG(Q130/P130,2)</f>
        <v>2.5163183658059771</v>
      </c>
      <c r="W130" s="42">
        <f t="shared" ref="W130:W193" si="29">_xlfn.T.TEST(D130:I130,J130:O130,2,2)</f>
        <v>0.33323054499765636</v>
      </c>
      <c r="X130" s="42">
        <f>VLOOKUP($A130,'Raw data'!$A:$AN,39, FALSE)</f>
        <v>0.50836024850120098</v>
      </c>
      <c r="Y130" s="42">
        <f>VLOOKUP($A130,'Raw data'!$A:$AN,40, FALSE)</f>
        <v>0.28590171352052152</v>
      </c>
      <c r="Z130" s="42">
        <f t="shared" ref="Z130:Z193" si="30">AVERAGE(X130:Y130)</f>
        <v>0.39713098101086125</v>
      </c>
      <c r="AA130" s="44">
        <f>IFERROR(VLOOKUP($A130,'Raw data'!$AP:$AU,4,FALSE),0)</f>
        <v>0</v>
      </c>
      <c r="AB130" s="44">
        <f>IFERROR(VLOOKUP($A130,'Raw data'!$AP:$AU,5,FALSE),0)</f>
        <v>0</v>
      </c>
      <c r="AC130" s="44" t="str">
        <f>IFERROR(VLOOKUP($A130,'Raw data'!$AP:$AU,6,FALSE),"NA")</f>
        <v>NA</v>
      </c>
      <c r="AD130" s="46" t="b">
        <f t="shared" ref="AD130:AD193" si="31">IF(OR(W130&lt;=0.05,AC130&lt;=0.05),TRUE,FALSE)</f>
        <v>0</v>
      </c>
      <c r="AE130" s="46" t="b">
        <f t="shared" ref="AE130:AE193" si="32">IF(AND(W130&lt;=0.05,AC130&lt;=0.05),TRUE,FALSE)</f>
        <v>0</v>
      </c>
    </row>
    <row r="131" spans="1:31" x14ac:dyDescent="0.25">
      <c r="A131" s="45" t="s">
        <v>197</v>
      </c>
      <c r="B131" s="2" t="str">
        <f>IFERROR(VLOOKUP(A131,'Protein names'!$A:$I,8,FALSE),"Contaminant")</f>
        <v>Cysteine desulfurase, mitochondrial (EC 2.8.1.7)</v>
      </c>
      <c r="C131" t="str">
        <f>IFERROR(VLOOKUP(A131,'Protein names'!$A:$I,9,FALSE), "Contaminant")</f>
        <v>Nfs1</v>
      </c>
      <c r="D131" s="42">
        <f>VLOOKUP($A131,'Raw data'!$A:$M,10,FALSE)</f>
        <v>205.36</v>
      </c>
      <c r="E131" s="42">
        <f>VLOOKUP($A131,'Raw data'!$A:$M,11,FALSE)</f>
        <v>2092.2922419021484</v>
      </c>
      <c r="F131" s="42">
        <f>VLOOKUP($A131,'Raw data'!$A:$M,7,FALSE)</f>
        <v>205.36</v>
      </c>
      <c r="G131" s="42">
        <f>VLOOKUP($A131,'Raw data'!$A:$M,2,FALSE)</f>
        <v>205.36</v>
      </c>
      <c r="H131" s="42">
        <f>VLOOKUP($A131,'Raw data'!$A:$M,3,FALSE)</f>
        <v>205.36</v>
      </c>
      <c r="I131" s="42">
        <f>VLOOKUP($A131,'Raw data'!$A:$M,4,FALSE)</f>
        <v>205.36</v>
      </c>
      <c r="J131" s="42">
        <f>VLOOKUP($A131,'Raw data'!$A:$M,8,FALSE)</f>
        <v>205.36</v>
      </c>
      <c r="K131" s="42">
        <f>VLOOKUP($A131,'Raw data'!$A:$M,5,FALSE)</f>
        <v>205.36</v>
      </c>
      <c r="L131" s="42">
        <f>VLOOKUP($A131,'Raw data'!$A:$M,12,FALSE)</f>
        <v>205.36</v>
      </c>
      <c r="M131" s="42">
        <f>VLOOKUP($A131,'Raw data'!$A:$M,13,FALSE)</f>
        <v>205.36</v>
      </c>
      <c r="N131" s="42">
        <f>VLOOKUP($A131,'Raw data'!$A:$M,6,FALSE)</f>
        <v>205.36</v>
      </c>
      <c r="O131" s="42">
        <f>VLOOKUP($A131,'Raw data'!$A:$M,9,FALSE)</f>
        <v>205.36</v>
      </c>
      <c r="P131" s="42">
        <f t="shared" si="22"/>
        <v>519.8487069836915</v>
      </c>
      <c r="Q131" s="42">
        <f t="shared" si="23"/>
        <v>205.36000000000004</v>
      </c>
      <c r="R131" s="42">
        <f t="shared" si="24"/>
        <v>703.21812697154689</v>
      </c>
      <c r="S131" s="42">
        <f t="shared" si="25"/>
        <v>2.8421709430404007E-14</v>
      </c>
      <c r="T131" s="43">
        <f t="shared" si="26"/>
        <v>1.3527361278857772</v>
      </c>
      <c r="U131" s="43">
        <f t="shared" si="27"/>
        <v>1.383994421036424E-16</v>
      </c>
      <c r="V131" s="42">
        <f t="shared" si="28"/>
        <v>-1.3399366117602884</v>
      </c>
      <c r="W131" s="42">
        <f t="shared" si="29"/>
        <v>0.34089313230205975</v>
      </c>
      <c r="X131" s="42">
        <f>VLOOKUP($A131,'Raw data'!$A:$AN,39, FALSE)</f>
        <v>0.72168354247448674</v>
      </c>
      <c r="Y131" s="42">
        <f>VLOOKUP($A131,'Raw data'!$A:$AN,40, FALSE)</f>
        <v>0</v>
      </c>
      <c r="Z131" s="42">
        <f t="shared" si="30"/>
        <v>0.36084177123724337</v>
      </c>
      <c r="AA131" s="44">
        <f>IFERROR(VLOOKUP($A131,'Raw data'!$AP:$AU,4,FALSE),0)</f>
        <v>0</v>
      </c>
      <c r="AB131" s="44">
        <f>IFERROR(VLOOKUP($A131,'Raw data'!$AP:$AU,5,FALSE),0)</f>
        <v>0</v>
      </c>
      <c r="AC131" s="44" t="str">
        <f>IFERROR(VLOOKUP($A131,'Raw data'!$AP:$AU,6,FALSE),"NA")</f>
        <v>NA</v>
      </c>
      <c r="AD131" s="46" t="b">
        <f t="shared" si="31"/>
        <v>0</v>
      </c>
      <c r="AE131" s="46" t="b">
        <f t="shared" si="32"/>
        <v>0</v>
      </c>
    </row>
    <row r="132" spans="1:31" x14ac:dyDescent="0.25">
      <c r="A132" s="45" t="s">
        <v>198</v>
      </c>
      <c r="B132" s="2" t="str">
        <f>IFERROR(VLOOKUP(A132,'Protein names'!$A:$I,8,FALSE),"Contaminant")</f>
        <v>Canalicular multispecific organic anion transporter 1 (ATP-binding cassette sub-family C member 2) (Canalicular multidrug resistance protein) (Multidrug resistance-associated protein 2)</v>
      </c>
      <c r="C132" t="str">
        <f>IFERROR(VLOOKUP(A132,'Protein names'!$A:$I,9,FALSE), "Contaminant")</f>
        <v>Abcc2</v>
      </c>
      <c r="D132" s="42">
        <f>VLOOKUP($A132,'Raw data'!$A:$M,10,FALSE)</f>
        <v>205.36</v>
      </c>
      <c r="E132" s="42">
        <f>VLOOKUP($A132,'Raw data'!$A:$M,11,FALSE)</f>
        <v>205.36</v>
      </c>
      <c r="F132" s="42">
        <f>VLOOKUP($A132,'Raw data'!$A:$M,7,FALSE)</f>
        <v>205.36</v>
      </c>
      <c r="G132" s="42">
        <f>VLOOKUP($A132,'Raw data'!$A:$M,2,FALSE)</f>
        <v>205.36</v>
      </c>
      <c r="H132" s="42">
        <f>VLOOKUP($A132,'Raw data'!$A:$M,3,FALSE)</f>
        <v>205.36</v>
      </c>
      <c r="I132" s="42">
        <f>VLOOKUP($A132,'Raw data'!$A:$M,4,FALSE)</f>
        <v>205.36</v>
      </c>
      <c r="J132" s="42">
        <f>VLOOKUP($A132,'Raw data'!$A:$M,8,FALSE)</f>
        <v>205.36</v>
      </c>
      <c r="K132" s="42">
        <f>VLOOKUP($A132,'Raw data'!$A:$M,5,FALSE)</f>
        <v>205.36</v>
      </c>
      <c r="L132" s="42">
        <f>VLOOKUP($A132,'Raw data'!$A:$M,12,FALSE)</f>
        <v>205.36</v>
      </c>
      <c r="M132" s="42">
        <f>VLOOKUP($A132,'Raw data'!$A:$M,13,FALSE)</f>
        <v>72310.330249792474</v>
      </c>
      <c r="N132" s="42">
        <f>VLOOKUP($A132,'Raw data'!$A:$M,6,FALSE)</f>
        <v>205.36</v>
      </c>
      <c r="O132" s="42">
        <f>VLOOKUP($A132,'Raw data'!$A:$M,9,FALSE)</f>
        <v>205.36</v>
      </c>
      <c r="P132" s="42">
        <f t="shared" si="22"/>
        <v>205.36000000000004</v>
      </c>
      <c r="Q132" s="42">
        <f t="shared" si="23"/>
        <v>12222.85504163208</v>
      </c>
      <c r="R132" s="42">
        <f t="shared" si="24"/>
        <v>2.8421709430404007E-14</v>
      </c>
      <c r="S132" s="42">
        <f t="shared" si="25"/>
        <v>26871.935832355994</v>
      </c>
      <c r="T132" s="43">
        <f t="shared" si="26"/>
        <v>1.383994421036424E-16</v>
      </c>
      <c r="U132" s="43">
        <f t="shared" si="27"/>
        <v>2.1984991019551408</v>
      </c>
      <c r="V132" s="42">
        <f t="shared" si="28"/>
        <v>5.8952823011811271</v>
      </c>
      <c r="W132" s="42">
        <f t="shared" si="29"/>
        <v>0.34089313230205975</v>
      </c>
      <c r="X132" s="42">
        <f>VLOOKUP($A132,'Raw data'!$A:$AN,39, FALSE)</f>
        <v>0</v>
      </c>
      <c r="Y132" s="42">
        <f>VLOOKUP($A132,'Raw data'!$A:$AN,40, FALSE)</f>
        <v>0.46258215542544501</v>
      </c>
      <c r="Z132" s="42">
        <f t="shared" si="30"/>
        <v>0.2312910777127225</v>
      </c>
      <c r="AA132" s="44">
        <f>IFERROR(VLOOKUP($A132,'Raw data'!$AP:$AU,4,FALSE),0)</f>
        <v>0</v>
      </c>
      <c r="AB132" s="44">
        <f>IFERROR(VLOOKUP($A132,'Raw data'!$AP:$AU,5,FALSE),0)</f>
        <v>0</v>
      </c>
      <c r="AC132" s="44" t="str">
        <f>IFERROR(VLOOKUP($A132,'Raw data'!$AP:$AU,6,FALSE),"NA")</f>
        <v>NA</v>
      </c>
      <c r="AD132" s="46" t="b">
        <f t="shared" si="31"/>
        <v>0</v>
      </c>
      <c r="AE132" s="46" t="b">
        <f t="shared" si="32"/>
        <v>0</v>
      </c>
    </row>
    <row r="133" spans="1:31" x14ac:dyDescent="0.25">
      <c r="A133" s="45" t="s">
        <v>199</v>
      </c>
      <c r="B133" s="2" t="str">
        <f>IFERROR(VLOOKUP(A133,'Protein names'!$A:$I,8,FALSE),"Contaminant")</f>
        <v>Transmembrane protein 11, mitochondrial</v>
      </c>
      <c r="C133" t="str">
        <f>IFERROR(VLOOKUP(A133,'Protein names'!$A:$I,9,FALSE), "Contaminant")</f>
        <v>Tmem11</v>
      </c>
      <c r="D133" s="42">
        <f>VLOOKUP($A133,'Raw data'!$A:$M,10,FALSE)</f>
        <v>205.36</v>
      </c>
      <c r="E133" s="42">
        <f>VLOOKUP($A133,'Raw data'!$A:$M,11,FALSE)</f>
        <v>205.36</v>
      </c>
      <c r="F133" s="42">
        <f>VLOOKUP($A133,'Raw data'!$A:$M,7,FALSE)</f>
        <v>205.36</v>
      </c>
      <c r="G133" s="42">
        <f>VLOOKUP($A133,'Raw data'!$A:$M,2,FALSE)</f>
        <v>205.36</v>
      </c>
      <c r="H133" s="42">
        <f>VLOOKUP($A133,'Raw data'!$A:$M,3,FALSE)</f>
        <v>205.36</v>
      </c>
      <c r="I133" s="42">
        <f>VLOOKUP($A133,'Raw data'!$A:$M,4,FALSE)</f>
        <v>205.36</v>
      </c>
      <c r="J133" s="42">
        <f>VLOOKUP($A133,'Raw data'!$A:$M,8,FALSE)</f>
        <v>205.36</v>
      </c>
      <c r="K133" s="42">
        <f>VLOOKUP($A133,'Raw data'!$A:$M,5,FALSE)</f>
        <v>24544.616398574213</v>
      </c>
      <c r="L133" s="42">
        <f>VLOOKUP($A133,'Raw data'!$A:$M,12,FALSE)</f>
        <v>205.36</v>
      </c>
      <c r="M133" s="42">
        <f>VLOOKUP($A133,'Raw data'!$A:$M,13,FALSE)</f>
        <v>205.36</v>
      </c>
      <c r="N133" s="42">
        <f>VLOOKUP($A133,'Raw data'!$A:$M,6,FALSE)</f>
        <v>205.36</v>
      </c>
      <c r="O133" s="42">
        <f>VLOOKUP($A133,'Raw data'!$A:$M,9,FALSE)</f>
        <v>205.36</v>
      </c>
      <c r="P133" s="42">
        <f t="shared" si="22"/>
        <v>205.36000000000004</v>
      </c>
      <c r="Q133" s="42">
        <f t="shared" si="23"/>
        <v>4261.9027330957024</v>
      </c>
      <c r="R133" s="42">
        <f t="shared" si="24"/>
        <v>2.8421709430404007E-14</v>
      </c>
      <c r="S133" s="42">
        <f t="shared" si="25"/>
        <v>9070.7053048347734</v>
      </c>
      <c r="T133" s="43">
        <f t="shared" si="26"/>
        <v>1.383994421036424E-16</v>
      </c>
      <c r="U133" s="43">
        <f t="shared" si="27"/>
        <v>2.128322928253719</v>
      </c>
      <c r="V133" s="42">
        <f t="shared" si="28"/>
        <v>4.3752705615756851</v>
      </c>
      <c r="W133" s="42">
        <f t="shared" si="29"/>
        <v>0.34089313230205975</v>
      </c>
      <c r="X133" s="42">
        <f>VLOOKUP($A133,'Raw data'!$A:$AN,39, FALSE)</f>
        <v>0</v>
      </c>
      <c r="Y133" s="42">
        <f>VLOOKUP($A133,'Raw data'!$A:$AN,40, FALSE)</f>
        <v>0.45432383265894832</v>
      </c>
      <c r="Z133" s="42">
        <f t="shared" si="30"/>
        <v>0.22716191632947416</v>
      </c>
      <c r="AA133" s="44">
        <f>IFERROR(VLOOKUP($A133,'Raw data'!$AP:$AU,4,FALSE),0)</f>
        <v>0</v>
      </c>
      <c r="AB133" s="44">
        <f>IFERROR(VLOOKUP($A133,'Raw data'!$AP:$AU,5,FALSE),0)</f>
        <v>0</v>
      </c>
      <c r="AC133" s="44" t="str">
        <f>IFERROR(VLOOKUP($A133,'Raw data'!$AP:$AU,6,FALSE),"NA")</f>
        <v>NA</v>
      </c>
      <c r="AD133" s="46" t="b">
        <f t="shared" si="31"/>
        <v>0</v>
      </c>
      <c r="AE133" s="46" t="b">
        <f t="shared" si="32"/>
        <v>0</v>
      </c>
    </row>
    <row r="134" spans="1:31" x14ac:dyDescent="0.25">
      <c r="A134" s="45" t="s">
        <v>200</v>
      </c>
      <c r="B134" s="2" t="str">
        <f>IFERROR(VLOOKUP(A134,'Protein names'!$A:$I,8,FALSE),"Contaminant")</f>
        <v>Eukaryotic translation initiation factor 3 subunit C (eIF3c) (Eukaryotic translation initiation factor 3 subunit 8) (eIF3 p110)</v>
      </c>
      <c r="C134" t="str">
        <f>IFERROR(VLOOKUP(A134,'Protein names'!$A:$I,9,FALSE), "Contaminant")</f>
        <v>Eif3c</v>
      </c>
      <c r="D134" s="42">
        <f>VLOOKUP($A134,'Raw data'!$A:$M,10,FALSE)</f>
        <v>205.36</v>
      </c>
      <c r="E134" s="42">
        <f>VLOOKUP($A134,'Raw data'!$A:$M,11,FALSE)</f>
        <v>205.36</v>
      </c>
      <c r="F134" s="42">
        <f>VLOOKUP($A134,'Raw data'!$A:$M,7,FALSE)</f>
        <v>205.36</v>
      </c>
      <c r="G134" s="42">
        <f>VLOOKUP($A134,'Raw data'!$A:$M,2,FALSE)</f>
        <v>205.36</v>
      </c>
      <c r="H134" s="42">
        <f>VLOOKUP($A134,'Raw data'!$A:$M,3,FALSE)</f>
        <v>205.36</v>
      </c>
      <c r="I134" s="42">
        <f>VLOOKUP($A134,'Raw data'!$A:$M,4,FALSE)</f>
        <v>205.36</v>
      </c>
      <c r="J134" s="42">
        <f>VLOOKUP($A134,'Raw data'!$A:$M,8,FALSE)</f>
        <v>94076.907147993712</v>
      </c>
      <c r="K134" s="42">
        <f>VLOOKUP($A134,'Raw data'!$A:$M,5,FALSE)</f>
        <v>205.36</v>
      </c>
      <c r="L134" s="42">
        <f>VLOOKUP($A134,'Raw data'!$A:$M,12,FALSE)</f>
        <v>205.36</v>
      </c>
      <c r="M134" s="42">
        <f>VLOOKUP($A134,'Raw data'!$A:$M,13,FALSE)</f>
        <v>205.36</v>
      </c>
      <c r="N134" s="42">
        <f>VLOOKUP($A134,'Raw data'!$A:$M,6,FALSE)</f>
        <v>205.36</v>
      </c>
      <c r="O134" s="42">
        <f>VLOOKUP($A134,'Raw data'!$A:$M,9,FALSE)</f>
        <v>205.36</v>
      </c>
      <c r="P134" s="42">
        <f t="shared" si="22"/>
        <v>205.36000000000004</v>
      </c>
      <c r="Q134" s="42">
        <f t="shared" si="23"/>
        <v>15850.617857998952</v>
      </c>
      <c r="R134" s="42">
        <f t="shared" si="24"/>
        <v>2.8421709430404007E-14</v>
      </c>
      <c r="S134" s="42">
        <f t="shared" si="25"/>
        <v>34983.860095998418</v>
      </c>
      <c r="T134" s="43">
        <f t="shared" si="26"/>
        <v>1.383994421036424E-16</v>
      </c>
      <c r="U134" s="43">
        <f t="shared" si="27"/>
        <v>2.2070975661269854</v>
      </c>
      <c r="V134" s="42">
        <f t="shared" si="28"/>
        <v>6.2702400665454761</v>
      </c>
      <c r="W134" s="42">
        <f t="shared" si="29"/>
        <v>0.34089313230205975</v>
      </c>
      <c r="X134" s="42">
        <f>VLOOKUP($A134,'Raw data'!$A:$AN,39, FALSE)</f>
        <v>0</v>
      </c>
      <c r="Y134" s="42">
        <f>VLOOKUP($A134,'Raw data'!$A:$AN,40, FALSE)</f>
        <v>0.42593455582502665</v>
      </c>
      <c r="Z134" s="42">
        <f t="shared" si="30"/>
        <v>0.21296727791251333</v>
      </c>
      <c r="AA134" s="44">
        <f>IFERROR(VLOOKUP($A134,'Raw data'!$AP:$AU,4,FALSE),0)</f>
        <v>0</v>
      </c>
      <c r="AB134" s="44">
        <f>IFERROR(VLOOKUP($A134,'Raw data'!$AP:$AU,5,FALSE),0)</f>
        <v>0</v>
      </c>
      <c r="AC134" s="44" t="str">
        <f>IFERROR(VLOOKUP($A134,'Raw data'!$AP:$AU,6,FALSE),"NA")</f>
        <v>NA</v>
      </c>
      <c r="AD134" s="46" t="b">
        <f t="shared" si="31"/>
        <v>0</v>
      </c>
      <c r="AE134" s="46" t="b">
        <f t="shared" si="32"/>
        <v>0</v>
      </c>
    </row>
    <row r="135" spans="1:31" x14ac:dyDescent="0.25">
      <c r="A135" s="45" t="s">
        <v>201</v>
      </c>
      <c r="B135" s="2" t="str">
        <f>IFERROR(VLOOKUP(A135,'Protein names'!$A:$I,8,FALSE),"Contaminant")</f>
        <v>Protein Cfap43</v>
      </c>
      <c r="C135" t="str">
        <f>IFERROR(VLOOKUP(A135,'Protein names'!$A:$I,9,FALSE), "Contaminant")</f>
        <v>Cfap43</v>
      </c>
      <c r="D135" s="42">
        <f>VLOOKUP($A135,'Raw data'!$A:$M,10,FALSE)</f>
        <v>205.36</v>
      </c>
      <c r="E135" s="42">
        <f>VLOOKUP($A135,'Raw data'!$A:$M,11,FALSE)</f>
        <v>205.36</v>
      </c>
      <c r="F135" s="42">
        <f>VLOOKUP($A135,'Raw data'!$A:$M,7,FALSE)</f>
        <v>28897.147819103626</v>
      </c>
      <c r="G135" s="42">
        <f>VLOOKUP($A135,'Raw data'!$A:$M,2,FALSE)</f>
        <v>205.36</v>
      </c>
      <c r="H135" s="42">
        <f>VLOOKUP($A135,'Raw data'!$A:$M,3,FALSE)</f>
        <v>205.36</v>
      </c>
      <c r="I135" s="42">
        <f>VLOOKUP($A135,'Raw data'!$A:$M,4,FALSE)</f>
        <v>205.36</v>
      </c>
      <c r="J135" s="42">
        <f>VLOOKUP($A135,'Raw data'!$A:$M,8,FALSE)</f>
        <v>205.36</v>
      </c>
      <c r="K135" s="42">
        <f>VLOOKUP($A135,'Raw data'!$A:$M,5,FALSE)</f>
        <v>205.36</v>
      </c>
      <c r="L135" s="42">
        <f>VLOOKUP($A135,'Raw data'!$A:$M,12,FALSE)</f>
        <v>205.36</v>
      </c>
      <c r="M135" s="42">
        <f>VLOOKUP($A135,'Raw data'!$A:$M,13,FALSE)</f>
        <v>205.36</v>
      </c>
      <c r="N135" s="42">
        <f>VLOOKUP($A135,'Raw data'!$A:$M,6,FALSE)</f>
        <v>205.36</v>
      </c>
      <c r="O135" s="42">
        <f>VLOOKUP($A135,'Raw data'!$A:$M,9,FALSE)</f>
        <v>205.36</v>
      </c>
      <c r="P135" s="42">
        <f t="shared" si="22"/>
        <v>4987.3246365172718</v>
      </c>
      <c r="Q135" s="42">
        <f t="shared" si="23"/>
        <v>205.36000000000004</v>
      </c>
      <c r="R135" s="42">
        <f t="shared" si="24"/>
        <v>10692.797993252691</v>
      </c>
      <c r="S135" s="42">
        <f t="shared" si="25"/>
        <v>2.8421709430404007E-14</v>
      </c>
      <c r="T135" s="43">
        <f t="shared" si="26"/>
        <v>2.1439947812821027</v>
      </c>
      <c r="U135" s="43">
        <f t="shared" si="27"/>
        <v>1.383994421036424E-16</v>
      </c>
      <c r="V135" s="42">
        <f t="shared" si="28"/>
        <v>-4.6020390082841489</v>
      </c>
      <c r="W135" s="42">
        <f t="shared" si="29"/>
        <v>0.34089313230205975</v>
      </c>
      <c r="X135" s="42">
        <f>VLOOKUP($A135,'Raw data'!$A:$AN,39, FALSE)</f>
        <v>0.35636490600687004</v>
      </c>
      <c r="Y135" s="42">
        <f>VLOOKUP($A135,'Raw data'!$A:$AN,40, FALSE)</f>
        <v>0</v>
      </c>
      <c r="Z135" s="42">
        <f t="shared" si="30"/>
        <v>0.17818245300343502</v>
      </c>
      <c r="AA135" s="44">
        <f>IFERROR(VLOOKUP($A135,'Raw data'!$AP:$AU,4,FALSE),0)</f>
        <v>0</v>
      </c>
      <c r="AB135" s="44">
        <f>IFERROR(VLOOKUP($A135,'Raw data'!$AP:$AU,5,FALSE),0)</f>
        <v>0</v>
      </c>
      <c r="AC135" s="44" t="str">
        <f>IFERROR(VLOOKUP($A135,'Raw data'!$AP:$AU,6,FALSE),"NA")</f>
        <v>NA</v>
      </c>
      <c r="AD135" s="46" t="b">
        <f t="shared" si="31"/>
        <v>0</v>
      </c>
      <c r="AE135" s="46" t="b">
        <f t="shared" si="32"/>
        <v>0</v>
      </c>
    </row>
    <row r="136" spans="1:31" x14ac:dyDescent="0.25">
      <c r="A136" s="45" t="s">
        <v>202</v>
      </c>
      <c r="B136" s="2" t="str">
        <f>IFERROR(VLOOKUP(A136,'Protein names'!$A:$I,8,FALSE),"Contaminant")</f>
        <v>Protein Snrpd1 (Small nuclear ribonucleoprotein D1) (Small nuclear ribonucleoprotein D1 (Predicted))</v>
      </c>
      <c r="C136" t="str">
        <f>IFERROR(VLOOKUP(A136,'Protein names'!$A:$I,9,FALSE), "Contaminant")</f>
        <v>Snrpd1</v>
      </c>
      <c r="D136" s="42">
        <f>VLOOKUP($A136,'Raw data'!$A:$M,10,FALSE)</f>
        <v>205.36</v>
      </c>
      <c r="E136" s="42">
        <f>VLOOKUP($A136,'Raw data'!$A:$M,11,FALSE)</f>
        <v>205.36</v>
      </c>
      <c r="F136" s="42">
        <f>VLOOKUP($A136,'Raw data'!$A:$M,7,FALSE)</f>
        <v>205.36</v>
      </c>
      <c r="G136" s="42">
        <f>VLOOKUP($A136,'Raw data'!$A:$M,2,FALSE)</f>
        <v>205.36</v>
      </c>
      <c r="H136" s="42">
        <f>VLOOKUP($A136,'Raw data'!$A:$M,3,FALSE)</f>
        <v>205.36</v>
      </c>
      <c r="I136" s="42">
        <f>VLOOKUP($A136,'Raw data'!$A:$M,4,FALSE)</f>
        <v>205.36</v>
      </c>
      <c r="J136" s="42">
        <f>VLOOKUP($A136,'Raw data'!$A:$M,8,FALSE)</f>
        <v>205.36</v>
      </c>
      <c r="K136" s="42">
        <f>VLOOKUP($A136,'Raw data'!$A:$M,5,FALSE)</f>
        <v>43866.714491811515</v>
      </c>
      <c r="L136" s="42">
        <f>VLOOKUP($A136,'Raw data'!$A:$M,12,FALSE)</f>
        <v>205.36</v>
      </c>
      <c r="M136" s="42">
        <f>VLOOKUP($A136,'Raw data'!$A:$M,13,FALSE)</f>
        <v>205.36</v>
      </c>
      <c r="N136" s="42">
        <f>VLOOKUP($A136,'Raw data'!$A:$M,6,FALSE)</f>
        <v>205.36</v>
      </c>
      <c r="O136" s="42">
        <f>VLOOKUP($A136,'Raw data'!$A:$M,9,FALSE)</f>
        <v>205.36</v>
      </c>
      <c r="P136" s="42">
        <f t="shared" si="22"/>
        <v>205.36000000000004</v>
      </c>
      <c r="Q136" s="42">
        <f t="shared" si="23"/>
        <v>7482.2524153019194</v>
      </c>
      <c r="R136" s="42">
        <f t="shared" si="24"/>
        <v>2.8421709430404007E-14</v>
      </c>
      <c r="S136" s="42">
        <f t="shared" si="25"/>
        <v>16271.626105567721</v>
      </c>
      <c r="T136" s="43">
        <f t="shared" si="26"/>
        <v>1.383994421036424E-16</v>
      </c>
      <c r="U136" s="43">
        <f t="shared" si="27"/>
        <v>2.1746962281425701</v>
      </c>
      <c r="V136" s="42">
        <f t="shared" si="28"/>
        <v>5.1872455301807356</v>
      </c>
      <c r="W136" s="42">
        <f t="shared" si="29"/>
        <v>0.34089313230205975</v>
      </c>
      <c r="X136" s="42">
        <f>VLOOKUP($A136,'Raw data'!$A:$AN,39, FALSE)</f>
        <v>0</v>
      </c>
      <c r="Y136" s="42">
        <f>VLOOKUP($A136,'Raw data'!$A:$AN,40, FALSE)</f>
        <v>0.34438961328119339</v>
      </c>
      <c r="Z136" s="42">
        <f t="shared" si="30"/>
        <v>0.17219480664059669</v>
      </c>
      <c r="AA136" s="44">
        <f>IFERROR(VLOOKUP($A136,'Raw data'!$AP:$AU,4,FALSE),0)</f>
        <v>0</v>
      </c>
      <c r="AB136" s="44">
        <f>IFERROR(VLOOKUP($A136,'Raw data'!$AP:$AU,5,FALSE),0)</f>
        <v>0</v>
      </c>
      <c r="AC136" s="44" t="str">
        <f>IFERROR(VLOOKUP($A136,'Raw data'!$AP:$AU,6,FALSE),"NA")</f>
        <v>NA</v>
      </c>
      <c r="AD136" s="46" t="b">
        <f t="shared" si="31"/>
        <v>0</v>
      </c>
      <c r="AE136" s="46" t="b">
        <f t="shared" si="32"/>
        <v>0</v>
      </c>
    </row>
    <row r="137" spans="1:31" x14ac:dyDescent="0.25">
      <c r="A137" s="45" t="s">
        <v>203</v>
      </c>
      <c r="B137" s="2" t="str">
        <f>IFERROR(VLOOKUP(A137,'Protein names'!$A:$I,8,FALSE),"Contaminant")</f>
        <v>Carboxylesterase 1E (EC 3.1.1.1) (Carboxyesterase ES-3) (ES-HTEL) (Egasyn) (Liver carboxylesterase 3) (pI 5.5 esterase)</v>
      </c>
      <c r="C137" t="str">
        <f>IFERROR(VLOOKUP(A137,'Protein names'!$A:$I,9,FALSE), "Contaminant")</f>
        <v>Ces1e</v>
      </c>
      <c r="D137" s="42">
        <f>VLOOKUP($A137,'Raw data'!$A:$M,10,FALSE)</f>
        <v>13100.709603627422</v>
      </c>
      <c r="E137" s="42">
        <f>VLOOKUP($A137,'Raw data'!$A:$M,11,FALSE)</f>
        <v>205.36</v>
      </c>
      <c r="F137" s="42">
        <f>VLOOKUP($A137,'Raw data'!$A:$M,7,FALSE)</f>
        <v>205.36</v>
      </c>
      <c r="G137" s="42">
        <f>VLOOKUP($A137,'Raw data'!$A:$M,2,FALSE)</f>
        <v>205.36</v>
      </c>
      <c r="H137" s="42">
        <f>VLOOKUP($A137,'Raw data'!$A:$M,3,FALSE)</f>
        <v>205.36</v>
      </c>
      <c r="I137" s="42">
        <f>VLOOKUP($A137,'Raw data'!$A:$M,4,FALSE)</f>
        <v>205.36</v>
      </c>
      <c r="J137" s="42">
        <f>VLOOKUP($A137,'Raw data'!$A:$M,8,FALSE)</f>
        <v>205.36</v>
      </c>
      <c r="K137" s="42">
        <f>VLOOKUP($A137,'Raw data'!$A:$M,5,FALSE)</f>
        <v>205.36</v>
      </c>
      <c r="L137" s="42">
        <f>VLOOKUP($A137,'Raw data'!$A:$M,12,FALSE)</f>
        <v>205.36</v>
      </c>
      <c r="M137" s="42">
        <f>VLOOKUP($A137,'Raw data'!$A:$M,13,FALSE)</f>
        <v>205.36</v>
      </c>
      <c r="N137" s="42">
        <f>VLOOKUP($A137,'Raw data'!$A:$M,6,FALSE)</f>
        <v>205.36</v>
      </c>
      <c r="O137" s="42">
        <f>VLOOKUP($A137,'Raw data'!$A:$M,9,FALSE)</f>
        <v>205.36</v>
      </c>
      <c r="P137" s="42">
        <f t="shared" si="22"/>
        <v>2354.5849339379042</v>
      </c>
      <c r="Q137" s="42">
        <f t="shared" si="23"/>
        <v>205.36000000000004</v>
      </c>
      <c r="R137" s="42">
        <f t="shared" si="24"/>
        <v>4805.813051222648</v>
      </c>
      <c r="S137" s="42">
        <f t="shared" si="25"/>
        <v>2.8421709430404007E-14</v>
      </c>
      <c r="T137" s="43">
        <f t="shared" si="26"/>
        <v>2.0410446792357622</v>
      </c>
      <c r="U137" s="43">
        <f t="shared" si="27"/>
        <v>1.383994421036424E-16</v>
      </c>
      <c r="V137" s="42">
        <f t="shared" si="28"/>
        <v>-3.5192456579348033</v>
      </c>
      <c r="W137" s="42">
        <f t="shared" si="29"/>
        <v>0.34089313230205975</v>
      </c>
      <c r="X137" s="42">
        <f>VLOOKUP($A137,'Raw data'!$A:$AN,39, FALSE)</f>
        <v>0.34230308857619002</v>
      </c>
      <c r="Y137" s="42">
        <f>VLOOKUP($A137,'Raw data'!$A:$AN,40, FALSE)</f>
        <v>0</v>
      </c>
      <c r="Z137" s="42">
        <f t="shared" si="30"/>
        <v>0.17115154428809501</v>
      </c>
      <c r="AA137" s="44">
        <f>IFERROR(VLOOKUP($A137,'Raw data'!$AP:$AU,4,FALSE),0)</f>
        <v>0</v>
      </c>
      <c r="AB137" s="44">
        <f>IFERROR(VLOOKUP($A137,'Raw data'!$AP:$AU,5,FALSE),0)</f>
        <v>0</v>
      </c>
      <c r="AC137" s="44" t="str">
        <f>IFERROR(VLOOKUP($A137,'Raw data'!$AP:$AU,6,FALSE),"NA")</f>
        <v>NA</v>
      </c>
      <c r="AD137" s="46" t="b">
        <f t="shared" si="31"/>
        <v>0</v>
      </c>
      <c r="AE137" s="46" t="b">
        <f t="shared" si="32"/>
        <v>0</v>
      </c>
    </row>
    <row r="138" spans="1:31" x14ac:dyDescent="0.25">
      <c r="A138" s="45" t="s">
        <v>204</v>
      </c>
      <c r="B138" s="2" t="str">
        <f>IFERROR(VLOOKUP(A138,'Protein names'!$A:$I,8,FALSE),"Contaminant")</f>
        <v>H2-K region expressed gene 4, rat orthologue (Protein Slc39a7) (RCG60794, isoform CRA_a) (Solute carrier family 39 (Zinc transporter), member 7)</v>
      </c>
      <c r="C138" t="str">
        <f>IFERROR(VLOOKUP(A138,'Protein names'!$A:$I,9,FALSE), "Contaminant")</f>
        <v>Slc39a7</v>
      </c>
      <c r="D138" s="42">
        <f>VLOOKUP($A138,'Raw data'!$A:$M,10,FALSE)</f>
        <v>205.36</v>
      </c>
      <c r="E138" s="42">
        <f>VLOOKUP($A138,'Raw data'!$A:$M,11,FALSE)</f>
        <v>205.36</v>
      </c>
      <c r="F138" s="42">
        <f>VLOOKUP($A138,'Raw data'!$A:$M,7,FALSE)</f>
        <v>205.36</v>
      </c>
      <c r="G138" s="42">
        <f>VLOOKUP($A138,'Raw data'!$A:$M,2,FALSE)</f>
        <v>205.36</v>
      </c>
      <c r="H138" s="42">
        <f>VLOOKUP($A138,'Raw data'!$A:$M,3,FALSE)</f>
        <v>205.36</v>
      </c>
      <c r="I138" s="42">
        <f>VLOOKUP($A138,'Raw data'!$A:$M,4,FALSE)</f>
        <v>205.36</v>
      </c>
      <c r="J138" s="42">
        <f>VLOOKUP($A138,'Raw data'!$A:$M,8,FALSE)</f>
        <v>205.36</v>
      </c>
      <c r="K138" s="42">
        <f>VLOOKUP($A138,'Raw data'!$A:$M,5,FALSE)</f>
        <v>12527.306656438201</v>
      </c>
      <c r="L138" s="42">
        <f>VLOOKUP($A138,'Raw data'!$A:$M,12,FALSE)</f>
        <v>205.36</v>
      </c>
      <c r="M138" s="42">
        <f>VLOOKUP($A138,'Raw data'!$A:$M,13,FALSE)</f>
        <v>205.36</v>
      </c>
      <c r="N138" s="42">
        <f>VLOOKUP($A138,'Raw data'!$A:$M,6,FALSE)</f>
        <v>205.36</v>
      </c>
      <c r="O138" s="42">
        <f>VLOOKUP($A138,'Raw data'!$A:$M,9,FALSE)</f>
        <v>205.36</v>
      </c>
      <c r="P138" s="42">
        <f t="shared" si="22"/>
        <v>205.36000000000004</v>
      </c>
      <c r="Q138" s="42">
        <f t="shared" si="23"/>
        <v>2259.0177760730339</v>
      </c>
      <c r="R138" s="42">
        <f t="shared" si="24"/>
        <v>2.8421709430404007E-14</v>
      </c>
      <c r="S138" s="42">
        <f t="shared" si="25"/>
        <v>4592.1183898203444</v>
      </c>
      <c r="T138" s="43">
        <f t="shared" si="26"/>
        <v>1.383994421036424E-16</v>
      </c>
      <c r="U138" s="43">
        <f t="shared" si="27"/>
        <v>2.0327942694647843</v>
      </c>
      <c r="V138" s="42">
        <f t="shared" si="28"/>
        <v>3.4594685171163002</v>
      </c>
      <c r="W138" s="42">
        <f t="shared" si="29"/>
        <v>0.34089313230205975</v>
      </c>
      <c r="X138" s="42">
        <f>VLOOKUP($A138,'Raw data'!$A:$AN,39, FALSE)</f>
        <v>0</v>
      </c>
      <c r="Y138" s="42">
        <f>VLOOKUP($A138,'Raw data'!$A:$AN,40, FALSE)</f>
        <v>0.2955007623828167</v>
      </c>
      <c r="Z138" s="42">
        <f t="shared" si="30"/>
        <v>0.14775038119140835</v>
      </c>
      <c r="AA138" s="44">
        <f>IFERROR(VLOOKUP($A138,'Raw data'!$AP:$AU,4,FALSE),0)</f>
        <v>0</v>
      </c>
      <c r="AB138" s="44">
        <f>IFERROR(VLOOKUP($A138,'Raw data'!$AP:$AU,5,FALSE),0)</f>
        <v>0</v>
      </c>
      <c r="AC138" s="44" t="str">
        <f>IFERROR(VLOOKUP($A138,'Raw data'!$AP:$AU,6,FALSE),"NA")</f>
        <v>NA</v>
      </c>
      <c r="AD138" s="46" t="b">
        <f t="shared" si="31"/>
        <v>0</v>
      </c>
      <c r="AE138" s="46" t="b">
        <f t="shared" si="32"/>
        <v>0</v>
      </c>
    </row>
    <row r="139" spans="1:31" x14ac:dyDescent="0.25">
      <c r="A139" s="45" t="s">
        <v>205</v>
      </c>
      <c r="B139" s="2" t="str">
        <f>IFERROR(VLOOKUP(A139,'Protein names'!$A:$I,8,FALSE),"Contaminant")</f>
        <v>Cytochrome P450 3A18 (EC 1.14.14.1) (CYPIIIA18) (Cytochrome P450(6)beta-2)</v>
      </c>
      <c r="C139" t="str">
        <f>IFERROR(VLOOKUP(A139,'Protein names'!$A:$I,9,FALSE), "Contaminant")</f>
        <v>Cyp3a18</v>
      </c>
      <c r="D139" s="42">
        <f>VLOOKUP($A139,'Raw data'!$A:$M,10,FALSE)</f>
        <v>205.36</v>
      </c>
      <c r="E139" s="42">
        <f>VLOOKUP($A139,'Raw data'!$A:$M,11,FALSE)</f>
        <v>205.36</v>
      </c>
      <c r="F139" s="42">
        <f>VLOOKUP($A139,'Raw data'!$A:$M,7,FALSE)</f>
        <v>205.36</v>
      </c>
      <c r="G139" s="42">
        <f>VLOOKUP($A139,'Raw data'!$A:$M,2,FALSE)</f>
        <v>205.36</v>
      </c>
      <c r="H139" s="42">
        <f>VLOOKUP($A139,'Raw data'!$A:$M,3,FALSE)</f>
        <v>205.36</v>
      </c>
      <c r="I139" s="42">
        <f>VLOOKUP($A139,'Raw data'!$A:$M,4,FALSE)</f>
        <v>205.36</v>
      </c>
      <c r="J139" s="42">
        <f>VLOOKUP($A139,'Raw data'!$A:$M,8,FALSE)</f>
        <v>205.36</v>
      </c>
      <c r="K139" s="42">
        <f>VLOOKUP($A139,'Raw data'!$A:$M,5,FALSE)</f>
        <v>25607.566883003234</v>
      </c>
      <c r="L139" s="42">
        <f>VLOOKUP($A139,'Raw data'!$A:$M,12,FALSE)</f>
        <v>205.36</v>
      </c>
      <c r="M139" s="42">
        <f>VLOOKUP($A139,'Raw data'!$A:$M,13,FALSE)</f>
        <v>205.36</v>
      </c>
      <c r="N139" s="42">
        <f>VLOOKUP($A139,'Raw data'!$A:$M,6,FALSE)</f>
        <v>205.36</v>
      </c>
      <c r="O139" s="42">
        <f>VLOOKUP($A139,'Raw data'!$A:$M,9,FALSE)</f>
        <v>205.36</v>
      </c>
      <c r="P139" s="42">
        <f t="shared" si="22"/>
        <v>205.36000000000004</v>
      </c>
      <c r="Q139" s="42">
        <f t="shared" si="23"/>
        <v>4439.0611471672064</v>
      </c>
      <c r="R139" s="42">
        <f t="shared" si="24"/>
        <v>2.8421709430404007E-14</v>
      </c>
      <c r="S139" s="42">
        <f t="shared" si="25"/>
        <v>9466.8435614847112</v>
      </c>
      <c r="T139" s="43">
        <f t="shared" si="26"/>
        <v>1.383994421036424E-16</v>
      </c>
      <c r="U139" s="43">
        <f t="shared" si="27"/>
        <v>2.1326229235490461</v>
      </c>
      <c r="V139" s="42">
        <f t="shared" si="28"/>
        <v>4.4340274754929299</v>
      </c>
      <c r="W139" s="42">
        <f t="shared" si="29"/>
        <v>0.34089313230205975</v>
      </c>
      <c r="X139" s="42">
        <f>VLOOKUP($A139,'Raw data'!$A:$AN,39, FALSE)</f>
        <v>0</v>
      </c>
      <c r="Y139" s="42">
        <f>VLOOKUP($A139,'Raw data'!$A:$AN,40, FALSE)</f>
        <v>0.26684349085420833</v>
      </c>
      <c r="Z139" s="42">
        <f t="shared" si="30"/>
        <v>0.13342174542710417</v>
      </c>
      <c r="AA139" s="44">
        <f>IFERROR(VLOOKUP($A139,'Raw data'!$AP:$AU,4,FALSE),0)</f>
        <v>0</v>
      </c>
      <c r="AB139" s="44">
        <f>IFERROR(VLOOKUP($A139,'Raw data'!$AP:$AU,5,FALSE),0)</f>
        <v>0</v>
      </c>
      <c r="AC139" s="44" t="str">
        <f>IFERROR(VLOOKUP($A139,'Raw data'!$AP:$AU,6,FALSE),"NA")</f>
        <v>NA</v>
      </c>
      <c r="AD139" s="46" t="b">
        <f t="shared" si="31"/>
        <v>0</v>
      </c>
      <c r="AE139" s="46" t="b">
        <f t="shared" si="32"/>
        <v>0</v>
      </c>
    </row>
    <row r="140" spans="1:31" x14ac:dyDescent="0.25">
      <c r="A140" s="45" t="s">
        <v>206</v>
      </c>
      <c r="B140" s="2" t="str">
        <f>IFERROR(VLOOKUP(A140,'Protein names'!$A:$I,8,FALSE),"Contaminant")</f>
        <v>NADH dehydrogenase [ubiquinone] iron-sulfur protein 6, mitochondrial (Protein LOC100912599) (RCG41951, isoform CRA_a)</v>
      </c>
      <c r="C140" t="str">
        <f>IFERROR(VLOOKUP(A140,'Protein names'!$A:$I,9,FALSE), "Contaminant")</f>
        <v>LOC100912599</v>
      </c>
      <c r="D140" s="42">
        <f>VLOOKUP($A140,'Raw data'!$A:$M,10,FALSE)</f>
        <v>205.36</v>
      </c>
      <c r="E140" s="42">
        <f>VLOOKUP($A140,'Raw data'!$A:$M,11,FALSE)</f>
        <v>205.36</v>
      </c>
      <c r="F140" s="42">
        <f>VLOOKUP($A140,'Raw data'!$A:$M,7,FALSE)</f>
        <v>205.36</v>
      </c>
      <c r="G140" s="42">
        <f>VLOOKUP($A140,'Raw data'!$A:$M,2,FALSE)</f>
        <v>205.36</v>
      </c>
      <c r="H140" s="42">
        <f>VLOOKUP($A140,'Raw data'!$A:$M,3,FALSE)</f>
        <v>205.36</v>
      </c>
      <c r="I140" s="42">
        <f>VLOOKUP($A140,'Raw data'!$A:$M,4,FALSE)</f>
        <v>32511.847406761</v>
      </c>
      <c r="J140" s="42">
        <f>VLOOKUP($A140,'Raw data'!$A:$M,8,FALSE)</f>
        <v>205.36</v>
      </c>
      <c r="K140" s="42">
        <f>VLOOKUP($A140,'Raw data'!$A:$M,5,FALSE)</f>
        <v>205.36</v>
      </c>
      <c r="L140" s="42">
        <f>VLOOKUP($A140,'Raw data'!$A:$M,12,FALSE)</f>
        <v>205.36</v>
      </c>
      <c r="M140" s="42">
        <f>VLOOKUP($A140,'Raw data'!$A:$M,13,FALSE)</f>
        <v>205.36</v>
      </c>
      <c r="N140" s="42">
        <f>VLOOKUP($A140,'Raw data'!$A:$M,6,FALSE)</f>
        <v>205.36</v>
      </c>
      <c r="O140" s="42">
        <f>VLOOKUP($A140,'Raw data'!$A:$M,9,FALSE)</f>
        <v>205.36</v>
      </c>
      <c r="P140" s="42">
        <f t="shared" si="22"/>
        <v>5589.7745677935009</v>
      </c>
      <c r="Q140" s="42">
        <f t="shared" si="23"/>
        <v>205.36000000000004</v>
      </c>
      <c r="R140" s="42">
        <f t="shared" si="24"/>
        <v>12039.916992626415</v>
      </c>
      <c r="S140" s="42">
        <f t="shared" si="25"/>
        <v>2.8421709430404007E-14</v>
      </c>
      <c r="T140" s="43">
        <f t="shared" si="26"/>
        <v>2.1539181672900689</v>
      </c>
      <c r="U140" s="43">
        <f t="shared" si="27"/>
        <v>1.383994421036424E-16</v>
      </c>
      <c r="V140" s="42">
        <f t="shared" si="28"/>
        <v>-4.766562995090065</v>
      </c>
      <c r="W140" s="42">
        <f t="shared" si="29"/>
        <v>0.34089313230205975</v>
      </c>
      <c r="X140" s="42">
        <f>VLOOKUP($A140,'Raw data'!$A:$AN,39, FALSE)</f>
        <v>0.24275895183102833</v>
      </c>
      <c r="Y140" s="42">
        <f>VLOOKUP($A140,'Raw data'!$A:$AN,40, FALSE)</f>
        <v>0</v>
      </c>
      <c r="Z140" s="42">
        <f t="shared" si="30"/>
        <v>0.12137947591551417</v>
      </c>
      <c r="AA140" s="44">
        <f>IFERROR(VLOOKUP($A140,'Raw data'!$AP:$AU,4,FALSE),0)</f>
        <v>0</v>
      </c>
      <c r="AB140" s="44">
        <f>IFERROR(VLOOKUP($A140,'Raw data'!$AP:$AU,5,FALSE),0)</f>
        <v>0</v>
      </c>
      <c r="AC140" s="44" t="str">
        <f>IFERROR(VLOOKUP($A140,'Raw data'!$AP:$AU,6,FALSE),"NA")</f>
        <v>NA</v>
      </c>
      <c r="AD140" s="46" t="b">
        <f t="shared" si="31"/>
        <v>0</v>
      </c>
      <c r="AE140" s="46" t="b">
        <f t="shared" si="32"/>
        <v>0</v>
      </c>
    </row>
    <row r="141" spans="1:31" x14ac:dyDescent="0.25">
      <c r="A141" s="45" t="s">
        <v>207</v>
      </c>
      <c r="B141" s="2" t="str">
        <f>IFERROR(VLOOKUP(A141,'Protein names'!$A:$I,8,FALSE),"Contaminant")</f>
        <v>Gephyrin (Putative glycine receptor-tubulin linker protein) [Includes: Molybdopterin adenylyltransferase (MPT adenylyltransferase) (EC 2.7.7.75) (Domain G) Molybdopterin molybdenumtransferase (MPT Mo-transferase) (EC 2.10.1.1) (Domain E)]</v>
      </c>
      <c r="C141" t="str">
        <f>IFERROR(VLOOKUP(A141,'Protein names'!$A:$I,9,FALSE), "Contaminant")</f>
        <v>Gphn</v>
      </c>
      <c r="D141" s="42">
        <f>VLOOKUP($A141,'Raw data'!$A:$M,10,FALSE)</f>
        <v>205.36</v>
      </c>
      <c r="E141" s="42">
        <f>VLOOKUP($A141,'Raw data'!$A:$M,11,FALSE)</f>
        <v>205.36</v>
      </c>
      <c r="F141" s="42">
        <f>VLOOKUP($A141,'Raw data'!$A:$M,7,FALSE)</f>
        <v>205.36</v>
      </c>
      <c r="G141" s="42">
        <f>VLOOKUP($A141,'Raw data'!$A:$M,2,FALSE)</f>
        <v>205.36</v>
      </c>
      <c r="H141" s="42">
        <f>VLOOKUP($A141,'Raw data'!$A:$M,3,FALSE)</f>
        <v>205.36</v>
      </c>
      <c r="I141" s="42">
        <f>VLOOKUP($A141,'Raw data'!$A:$M,4,FALSE)</f>
        <v>205.36</v>
      </c>
      <c r="J141" s="42">
        <f>VLOOKUP($A141,'Raw data'!$A:$M,8,FALSE)</f>
        <v>205.36</v>
      </c>
      <c r="K141" s="42">
        <f>VLOOKUP($A141,'Raw data'!$A:$M,5,FALSE)</f>
        <v>205.36</v>
      </c>
      <c r="L141" s="42">
        <f>VLOOKUP($A141,'Raw data'!$A:$M,12,FALSE)</f>
        <v>205.36</v>
      </c>
      <c r="M141" s="42">
        <f>VLOOKUP($A141,'Raw data'!$A:$M,13,FALSE)</f>
        <v>205.36</v>
      </c>
      <c r="N141" s="42">
        <f>VLOOKUP($A141,'Raw data'!$A:$M,6,FALSE)</f>
        <v>26328.101742265568</v>
      </c>
      <c r="O141" s="42">
        <f>VLOOKUP($A141,'Raw data'!$A:$M,9,FALSE)</f>
        <v>205.36</v>
      </c>
      <c r="P141" s="42">
        <f t="shared" si="22"/>
        <v>205.36000000000004</v>
      </c>
      <c r="Q141" s="42">
        <f t="shared" si="23"/>
        <v>4559.1502903775945</v>
      </c>
      <c r="R141" s="42">
        <f t="shared" si="24"/>
        <v>2.8421709430404007E-14</v>
      </c>
      <c r="S141" s="42">
        <f t="shared" si="25"/>
        <v>9735.3710490628491</v>
      </c>
      <c r="T141" s="43">
        <f t="shared" si="26"/>
        <v>1.383994421036424E-16</v>
      </c>
      <c r="U141" s="43">
        <f t="shared" si="27"/>
        <v>2.135347691785908</v>
      </c>
      <c r="V141" s="42">
        <f t="shared" si="28"/>
        <v>4.4725378616533824</v>
      </c>
      <c r="W141" s="42">
        <f t="shared" si="29"/>
        <v>0.34089313230205975</v>
      </c>
      <c r="X141" s="42">
        <f>VLOOKUP($A141,'Raw data'!$A:$AN,39, FALSE)</f>
        <v>0</v>
      </c>
      <c r="Y141" s="42">
        <f>VLOOKUP($A141,'Raw data'!$A:$AN,40, FALSE)</f>
        <v>0.22773143947857499</v>
      </c>
      <c r="Z141" s="42">
        <f t="shared" si="30"/>
        <v>0.1138657197392875</v>
      </c>
      <c r="AA141" s="44">
        <f>IFERROR(VLOOKUP($A141,'Raw data'!$AP:$AU,4,FALSE),0)</f>
        <v>0</v>
      </c>
      <c r="AB141" s="44">
        <f>IFERROR(VLOOKUP($A141,'Raw data'!$AP:$AU,5,FALSE),0)</f>
        <v>0</v>
      </c>
      <c r="AC141" s="44" t="str">
        <f>IFERROR(VLOOKUP($A141,'Raw data'!$AP:$AU,6,FALSE),"NA")</f>
        <v>NA</v>
      </c>
      <c r="AD141" s="46" t="b">
        <f t="shared" si="31"/>
        <v>0</v>
      </c>
      <c r="AE141" s="46" t="b">
        <f t="shared" si="32"/>
        <v>0</v>
      </c>
    </row>
    <row r="142" spans="1:31" x14ac:dyDescent="0.25">
      <c r="A142" s="45" t="s">
        <v>208</v>
      </c>
      <c r="B142" s="2" t="str">
        <f>IFERROR(VLOOKUP(A142,'Protein names'!$A:$I,8,FALSE),"Contaminant")</f>
        <v>Sorting nexin-5</v>
      </c>
      <c r="C142" t="str">
        <f>IFERROR(VLOOKUP(A142,'Protein names'!$A:$I,9,FALSE), "Contaminant")</f>
        <v>Snx5</v>
      </c>
      <c r="D142" s="42">
        <f>VLOOKUP($A142,'Raw data'!$A:$M,10,FALSE)</f>
        <v>62527.623486475808</v>
      </c>
      <c r="E142" s="42">
        <f>VLOOKUP($A142,'Raw data'!$A:$M,11,FALSE)</f>
        <v>50196.009696409506</v>
      </c>
      <c r="F142" s="42">
        <f>VLOOKUP($A142,'Raw data'!$A:$M,7,FALSE)</f>
        <v>205.36</v>
      </c>
      <c r="G142" s="42">
        <f>VLOOKUP($A142,'Raw data'!$A:$M,2,FALSE)</f>
        <v>205.36</v>
      </c>
      <c r="H142" s="42">
        <f>VLOOKUP($A142,'Raw data'!$A:$M,3,FALSE)</f>
        <v>205.36</v>
      </c>
      <c r="I142" s="42">
        <f>VLOOKUP($A142,'Raw data'!$A:$M,4,FALSE)</f>
        <v>205.36</v>
      </c>
      <c r="J142" s="42">
        <f>VLOOKUP($A142,'Raw data'!$A:$M,8,FALSE)</f>
        <v>205.36</v>
      </c>
      <c r="K142" s="42">
        <f>VLOOKUP($A142,'Raw data'!$A:$M,5,FALSE)</f>
        <v>205.36</v>
      </c>
      <c r="L142" s="42">
        <f>VLOOKUP($A142,'Raw data'!$A:$M,12,FALSE)</f>
        <v>205.36</v>
      </c>
      <c r="M142" s="42">
        <f>VLOOKUP($A142,'Raw data'!$A:$M,13,FALSE)</f>
        <v>205.36</v>
      </c>
      <c r="N142" s="42">
        <f>VLOOKUP($A142,'Raw data'!$A:$M,6,FALSE)</f>
        <v>43217.250062638886</v>
      </c>
      <c r="O142" s="42">
        <f>VLOOKUP($A142,'Raw data'!$A:$M,9,FALSE)</f>
        <v>205.36</v>
      </c>
      <c r="P142" s="42">
        <f t="shared" si="22"/>
        <v>18924.178863814221</v>
      </c>
      <c r="Q142" s="42">
        <f t="shared" si="23"/>
        <v>7374.0083437731482</v>
      </c>
      <c r="R142" s="42">
        <f t="shared" si="24"/>
        <v>26710.686080072654</v>
      </c>
      <c r="S142" s="42">
        <f t="shared" si="25"/>
        <v>16029.585003468039</v>
      </c>
      <c r="T142" s="43">
        <f t="shared" si="26"/>
        <v>1.4114581283707568</v>
      </c>
      <c r="U142" s="43">
        <f t="shared" si="27"/>
        <v>2.1737953438856548</v>
      </c>
      <c r="V142" s="42">
        <f t="shared" si="28"/>
        <v>-1.359709747835645</v>
      </c>
      <c r="W142" s="42">
        <f t="shared" si="29"/>
        <v>0.42640616278948251</v>
      </c>
      <c r="X142" s="42">
        <f>VLOOKUP($A142,'Raw data'!$A:$AN,39, FALSE)</f>
        <v>0.57943890050221658</v>
      </c>
      <c r="Y142" s="42">
        <f>VLOOKUP($A142,'Raw data'!$A:$AN,40, FALSE)</f>
        <v>0.27717622526100166</v>
      </c>
      <c r="Z142" s="42">
        <f t="shared" si="30"/>
        <v>0.42830756288160909</v>
      </c>
      <c r="AA142" s="44">
        <f>IFERROR(VLOOKUP($A142,'Raw data'!$AP:$AU,4,FALSE),0)</f>
        <v>0</v>
      </c>
      <c r="AB142" s="44">
        <f>IFERROR(VLOOKUP($A142,'Raw data'!$AP:$AU,5,FALSE),0)</f>
        <v>0</v>
      </c>
      <c r="AC142" s="44" t="str">
        <f>IFERROR(VLOOKUP($A142,'Raw data'!$AP:$AU,6,FALSE),"NA")</f>
        <v>NA</v>
      </c>
      <c r="AD142" s="46" t="b">
        <f t="shared" si="31"/>
        <v>0</v>
      </c>
      <c r="AE142" s="46" t="b">
        <f t="shared" si="32"/>
        <v>0</v>
      </c>
    </row>
    <row r="143" spans="1:31" x14ac:dyDescent="0.25">
      <c r="A143" s="45" t="s">
        <v>209</v>
      </c>
      <c r="B143" s="2" t="str">
        <f>IFERROR(VLOOKUP(A143,'Protein names'!$A:$I,8,FALSE),"Contaminant")</f>
        <v>Protein Aimp1 (Small inducible cytokine subfamily E, member 1)</v>
      </c>
      <c r="C143" t="str">
        <f>IFERROR(VLOOKUP(A143,'Protein names'!$A:$I,9,FALSE), "Contaminant")</f>
        <v>Aimp1</v>
      </c>
      <c r="D143" s="42">
        <f>VLOOKUP($A143,'Raw data'!$A:$M,10,FALSE)</f>
        <v>205.36</v>
      </c>
      <c r="E143" s="42">
        <f>VLOOKUP($A143,'Raw data'!$A:$M,11,FALSE)</f>
        <v>205.36</v>
      </c>
      <c r="F143" s="42">
        <f>VLOOKUP($A143,'Raw data'!$A:$M,7,FALSE)</f>
        <v>205.36</v>
      </c>
      <c r="G143" s="42">
        <f>VLOOKUP($A143,'Raw data'!$A:$M,2,FALSE)</f>
        <v>24340.444893036216</v>
      </c>
      <c r="H143" s="42">
        <f>VLOOKUP($A143,'Raw data'!$A:$M,3,FALSE)</f>
        <v>40001.404958658233</v>
      </c>
      <c r="I143" s="42">
        <f>VLOOKUP($A143,'Raw data'!$A:$M,4,FALSE)</f>
        <v>205.36</v>
      </c>
      <c r="J143" s="42">
        <f>VLOOKUP($A143,'Raw data'!$A:$M,8,FALSE)</f>
        <v>205.36</v>
      </c>
      <c r="K143" s="42">
        <f>VLOOKUP($A143,'Raw data'!$A:$M,5,FALSE)</f>
        <v>205.36</v>
      </c>
      <c r="L143" s="42">
        <f>VLOOKUP($A143,'Raw data'!$A:$M,12,FALSE)</f>
        <v>205.36</v>
      </c>
      <c r="M143" s="42">
        <f>VLOOKUP($A143,'Raw data'!$A:$M,13,FALSE)</f>
        <v>205.36</v>
      </c>
      <c r="N143" s="42">
        <f>VLOOKUP($A143,'Raw data'!$A:$M,6,FALSE)</f>
        <v>28610.958851527594</v>
      </c>
      <c r="O143" s="42">
        <f>VLOOKUP($A143,'Raw data'!$A:$M,9,FALSE)</f>
        <v>205.36</v>
      </c>
      <c r="P143" s="42">
        <f t="shared" si="22"/>
        <v>10860.548308615742</v>
      </c>
      <c r="Q143" s="42">
        <f t="shared" si="23"/>
        <v>4939.6264752545985</v>
      </c>
      <c r="R143" s="42">
        <f t="shared" si="24"/>
        <v>15732.287870243385</v>
      </c>
      <c r="S143" s="42">
        <f t="shared" si="25"/>
        <v>10586.14166226761</v>
      </c>
      <c r="T143" s="43">
        <f t="shared" si="26"/>
        <v>1.4485721552164048</v>
      </c>
      <c r="U143" s="43">
        <f t="shared" si="27"/>
        <v>2.1431057014735062</v>
      </c>
      <c r="V143" s="42">
        <f t="shared" si="28"/>
        <v>-1.1366230839649378</v>
      </c>
      <c r="W143" s="42">
        <f t="shared" si="29"/>
        <v>0.50096309848560805</v>
      </c>
      <c r="X143" s="42">
        <f>VLOOKUP($A143,'Raw data'!$A:$AN,39, FALSE)</f>
        <v>0.45576202950234102</v>
      </c>
      <c r="Y143" s="42">
        <f>VLOOKUP($A143,'Raw data'!$A:$AN,40, FALSE)</f>
        <v>0.11619237240271867</v>
      </c>
      <c r="Z143" s="42">
        <f t="shared" si="30"/>
        <v>0.28597720095252982</v>
      </c>
      <c r="AA143" s="44">
        <f>IFERROR(VLOOKUP($A143,'Raw data'!$AP:$AU,4,FALSE),0)</f>
        <v>0</v>
      </c>
      <c r="AB143" s="44">
        <f>IFERROR(VLOOKUP($A143,'Raw data'!$AP:$AU,5,FALSE),0)</f>
        <v>0</v>
      </c>
      <c r="AC143" s="44" t="str">
        <f>IFERROR(VLOOKUP($A143,'Raw data'!$AP:$AU,6,FALSE),"NA")</f>
        <v>NA</v>
      </c>
      <c r="AD143" s="46" t="b">
        <f t="shared" si="31"/>
        <v>0</v>
      </c>
      <c r="AE143" s="46" t="b">
        <f t="shared" si="32"/>
        <v>0</v>
      </c>
    </row>
    <row r="144" spans="1:31" x14ac:dyDescent="0.25">
      <c r="A144" s="45" t="s">
        <v>210</v>
      </c>
      <c r="B144" s="2" t="str">
        <f>IFERROR(VLOOKUP(A144,'Protein names'!$A:$I,8,FALSE),"Contaminant")</f>
        <v>Adenylosuccinate lyase (ASL) (EC 4.3.2.2) (Adenylosuccinase)</v>
      </c>
      <c r="C144" t="str">
        <f>IFERROR(VLOOKUP(A144,'Protein names'!$A:$I,9,FALSE), "Contaminant")</f>
        <v>Adsl</v>
      </c>
      <c r="D144" s="42">
        <f>VLOOKUP($A144,'Raw data'!$A:$M,10,FALSE)</f>
        <v>47918.269567952309</v>
      </c>
      <c r="E144" s="42">
        <f>VLOOKUP($A144,'Raw data'!$A:$M,11,FALSE)</f>
        <v>205.36</v>
      </c>
      <c r="F144" s="42">
        <f>VLOOKUP($A144,'Raw data'!$A:$M,7,FALSE)</f>
        <v>205.36</v>
      </c>
      <c r="G144" s="42">
        <f>VLOOKUP($A144,'Raw data'!$A:$M,2,FALSE)</f>
        <v>53921.663548100711</v>
      </c>
      <c r="H144" s="42">
        <f>VLOOKUP($A144,'Raw data'!$A:$M,3,FALSE)</f>
        <v>205.36</v>
      </c>
      <c r="I144" s="42">
        <f>VLOOKUP($A144,'Raw data'!$A:$M,4,FALSE)</f>
        <v>28195.457259907504</v>
      </c>
      <c r="J144" s="42">
        <f>VLOOKUP($A144,'Raw data'!$A:$M,8,FALSE)</f>
        <v>205.36</v>
      </c>
      <c r="K144" s="42">
        <f>VLOOKUP($A144,'Raw data'!$A:$M,5,FALSE)</f>
        <v>205.36</v>
      </c>
      <c r="L144" s="42">
        <f>VLOOKUP($A144,'Raw data'!$A:$M,12,FALSE)</f>
        <v>52203.347416867648</v>
      </c>
      <c r="M144" s="42">
        <f>VLOOKUP($A144,'Raw data'!$A:$M,13,FALSE)</f>
        <v>35149.363758817148</v>
      </c>
      <c r="N144" s="42">
        <f>VLOOKUP($A144,'Raw data'!$A:$M,6,FALSE)</f>
        <v>205.36</v>
      </c>
      <c r="O144" s="42">
        <f>VLOOKUP($A144,'Raw data'!$A:$M,9,FALSE)</f>
        <v>205.36</v>
      </c>
      <c r="P144" s="42">
        <f t="shared" si="22"/>
        <v>21775.245062660088</v>
      </c>
      <c r="Q144" s="42">
        <f t="shared" si="23"/>
        <v>14695.691862614132</v>
      </c>
      <c r="R144" s="42">
        <f t="shared" si="24"/>
        <v>22926.87251978986</v>
      </c>
      <c r="S144" s="42">
        <f t="shared" si="25"/>
        <v>21075.482553466445</v>
      </c>
      <c r="T144" s="43">
        <f t="shared" si="26"/>
        <v>1.0528870032835851</v>
      </c>
      <c r="U144" s="43">
        <f t="shared" si="27"/>
        <v>1.4341265964539249</v>
      </c>
      <c r="V144" s="42">
        <f t="shared" si="28"/>
        <v>-0.56729567363987454</v>
      </c>
      <c r="W144" s="42">
        <f t="shared" si="29"/>
        <v>0.62224689014849222</v>
      </c>
      <c r="X144" s="42">
        <f>VLOOKUP($A144,'Raw data'!$A:$AN,39, FALSE)</f>
        <v>0.69790425909196507</v>
      </c>
      <c r="Y144" s="42">
        <f>VLOOKUP($A144,'Raw data'!$A:$AN,40, FALSE)</f>
        <v>0.56259856215634174</v>
      </c>
      <c r="Z144" s="42">
        <f t="shared" si="30"/>
        <v>0.63025141062415346</v>
      </c>
      <c r="AA144" s="44">
        <f>IFERROR(VLOOKUP($A144,'Raw data'!$AP:$AU,4,FALSE),0)</f>
        <v>0</v>
      </c>
      <c r="AB144" s="44">
        <f>IFERROR(VLOOKUP($A144,'Raw data'!$AP:$AU,5,FALSE),0)</f>
        <v>0</v>
      </c>
      <c r="AC144" s="44" t="str">
        <f>IFERROR(VLOOKUP($A144,'Raw data'!$AP:$AU,6,FALSE),"NA")</f>
        <v>NA</v>
      </c>
      <c r="AD144" s="46" t="b">
        <f t="shared" si="31"/>
        <v>0</v>
      </c>
      <c r="AE144" s="46" t="b">
        <f t="shared" si="32"/>
        <v>0</v>
      </c>
    </row>
    <row r="145" spans="1:31" x14ac:dyDescent="0.25">
      <c r="A145" s="45" t="s">
        <v>211</v>
      </c>
      <c r="B145" s="2" t="str">
        <f>IFERROR(VLOOKUP(A145,'Protein names'!$A:$I,8,FALSE),"Contaminant")</f>
        <v>Inter-alpha trypsin inhibitor, heavy chain 1 (Predicted), isoform CRA_a (Itih1 protein) (Protein Itih1)</v>
      </c>
      <c r="C145" t="str">
        <f>IFERROR(VLOOKUP(A145,'Protein names'!$A:$I,9,FALSE), "Contaminant")</f>
        <v>Itih1</v>
      </c>
      <c r="D145" s="42">
        <f>VLOOKUP($A145,'Raw data'!$A:$M,10,FALSE)</f>
        <v>205.36</v>
      </c>
      <c r="E145" s="42">
        <f>VLOOKUP($A145,'Raw data'!$A:$M,11,FALSE)</f>
        <v>205.36</v>
      </c>
      <c r="F145" s="42">
        <f>VLOOKUP($A145,'Raw data'!$A:$M,7,FALSE)</f>
        <v>205.36</v>
      </c>
      <c r="G145" s="42">
        <f>VLOOKUP($A145,'Raw data'!$A:$M,2,FALSE)</f>
        <v>205.36</v>
      </c>
      <c r="H145" s="42">
        <f>VLOOKUP($A145,'Raw data'!$A:$M,3,FALSE)</f>
        <v>205.36</v>
      </c>
      <c r="I145" s="42">
        <f>VLOOKUP($A145,'Raw data'!$A:$M,4,FALSE)</f>
        <v>18309.070210816284</v>
      </c>
      <c r="J145" s="42">
        <f>VLOOKUP($A145,'Raw data'!$A:$M,8,FALSE)</f>
        <v>36060.70262579713</v>
      </c>
      <c r="K145" s="42">
        <f>VLOOKUP($A145,'Raw data'!$A:$M,5,FALSE)</f>
        <v>205.36</v>
      </c>
      <c r="L145" s="42">
        <f>VLOOKUP($A145,'Raw data'!$A:$M,12,FALSE)</f>
        <v>205.36</v>
      </c>
      <c r="M145" s="42">
        <f>VLOOKUP($A145,'Raw data'!$A:$M,13,FALSE)</f>
        <v>205.36</v>
      </c>
      <c r="N145" s="42">
        <f>VLOOKUP($A145,'Raw data'!$A:$M,6,FALSE)</f>
        <v>205.36</v>
      </c>
      <c r="O145" s="42">
        <f>VLOOKUP($A145,'Raw data'!$A:$M,9,FALSE)</f>
        <v>205.36</v>
      </c>
      <c r="P145" s="42">
        <f t="shared" si="22"/>
        <v>3222.6450351360472</v>
      </c>
      <c r="Q145" s="42">
        <f t="shared" si="23"/>
        <v>6181.2504376328552</v>
      </c>
      <c r="R145" s="42">
        <f t="shared" si="24"/>
        <v>6746.8544460570429</v>
      </c>
      <c r="S145" s="42">
        <f t="shared" si="25"/>
        <v>13362.497244638031</v>
      </c>
      <c r="T145" s="43">
        <f t="shared" si="26"/>
        <v>2.0935766652848931</v>
      </c>
      <c r="U145" s="43">
        <f t="shared" si="27"/>
        <v>2.1617789765132498</v>
      </c>
      <c r="V145" s="42">
        <f t="shared" si="28"/>
        <v>0.93965342947798092</v>
      </c>
      <c r="W145" s="42">
        <f t="shared" si="29"/>
        <v>0.66792901744077282</v>
      </c>
      <c r="X145" s="42">
        <f>VLOOKUP($A145,'Raw data'!$A:$AN,39, FALSE)</f>
        <v>0.3529261227972067</v>
      </c>
      <c r="Y145" s="42">
        <f>VLOOKUP($A145,'Raw data'!$A:$AN,40, FALSE)</f>
        <v>0.237850329594365</v>
      </c>
      <c r="Z145" s="42">
        <f t="shared" si="30"/>
        <v>0.29538822619578586</v>
      </c>
      <c r="AA145" s="44">
        <f>IFERROR(VLOOKUP($A145,'Raw data'!$AP:$AU,4,FALSE),0)</f>
        <v>0</v>
      </c>
      <c r="AB145" s="44">
        <f>IFERROR(VLOOKUP($A145,'Raw data'!$AP:$AU,5,FALSE),0)</f>
        <v>0</v>
      </c>
      <c r="AC145" s="44" t="str">
        <f>IFERROR(VLOOKUP($A145,'Raw data'!$AP:$AU,6,FALSE),"NA")</f>
        <v>NA</v>
      </c>
      <c r="AD145" s="46" t="b">
        <f t="shared" si="31"/>
        <v>0</v>
      </c>
      <c r="AE145" s="46" t="b">
        <f t="shared" si="32"/>
        <v>0</v>
      </c>
    </row>
    <row r="146" spans="1:31" x14ac:dyDescent="0.25">
      <c r="A146" s="45" t="s">
        <v>212</v>
      </c>
      <c r="B146" s="2" t="str">
        <f>IFERROR(VLOOKUP(A146,'Protein names'!$A:$I,8,FALSE),"Contaminant")</f>
        <v>Prolyl endopeptidase</v>
      </c>
      <c r="C146" t="str">
        <f>IFERROR(VLOOKUP(A146,'Protein names'!$A:$I,9,FALSE), "Contaminant")</f>
        <v>Prep</v>
      </c>
      <c r="D146" s="42">
        <f>VLOOKUP($A146,'Raw data'!$A:$M,10,FALSE)</f>
        <v>32694.079343428937</v>
      </c>
      <c r="E146" s="42">
        <f>VLOOKUP($A146,'Raw data'!$A:$M,11,FALSE)</f>
        <v>44593.604490959842</v>
      </c>
      <c r="F146" s="42">
        <f>VLOOKUP($A146,'Raw data'!$A:$M,7,FALSE)</f>
        <v>205.36</v>
      </c>
      <c r="G146" s="42">
        <f>VLOOKUP($A146,'Raw data'!$A:$M,2,FALSE)</f>
        <v>205.36</v>
      </c>
      <c r="H146" s="42">
        <f>VLOOKUP($A146,'Raw data'!$A:$M,3,FALSE)</f>
        <v>205.36</v>
      </c>
      <c r="I146" s="42">
        <f>VLOOKUP($A146,'Raw data'!$A:$M,4,FALSE)</f>
        <v>205.36</v>
      </c>
      <c r="J146" s="42">
        <f>VLOOKUP($A146,'Raw data'!$A:$M,8,FALSE)</f>
        <v>205.36</v>
      </c>
      <c r="K146" s="42">
        <f>VLOOKUP($A146,'Raw data'!$A:$M,5,FALSE)</f>
        <v>67930.327542070663</v>
      </c>
      <c r="L146" s="42">
        <f>VLOOKUP($A146,'Raw data'!$A:$M,12,FALSE)</f>
        <v>48608.131014653198</v>
      </c>
      <c r="M146" s="42">
        <f>VLOOKUP($A146,'Raw data'!$A:$M,13,FALSE)</f>
        <v>205.36</v>
      </c>
      <c r="N146" s="42">
        <f>VLOOKUP($A146,'Raw data'!$A:$M,6,FALSE)</f>
        <v>205.36</v>
      </c>
      <c r="O146" s="42">
        <f>VLOOKUP($A146,'Raw data'!$A:$M,9,FALSE)</f>
        <v>205.36</v>
      </c>
      <c r="P146" s="42">
        <f t="shared" si="22"/>
        <v>13018.187305731464</v>
      </c>
      <c r="Q146" s="42">
        <f t="shared" si="23"/>
        <v>19559.983092787308</v>
      </c>
      <c r="R146" s="42">
        <f t="shared" si="24"/>
        <v>18442.802896913174</v>
      </c>
      <c r="S146" s="42">
        <f t="shared" si="25"/>
        <v>27934.121488746645</v>
      </c>
      <c r="T146" s="43">
        <f t="shared" si="26"/>
        <v>1.4166951560754881</v>
      </c>
      <c r="U146" s="43">
        <f t="shared" si="27"/>
        <v>1.4281260549272805</v>
      </c>
      <c r="V146" s="42">
        <f t="shared" si="28"/>
        <v>0.58737654626645763</v>
      </c>
      <c r="W146" s="42">
        <f t="shared" si="29"/>
        <v>0.67139435245481449</v>
      </c>
      <c r="X146" s="42">
        <f>VLOOKUP($A146,'Raw data'!$A:$AN,39, FALSE)</f>
        <v>0.68253519290370335</v>
      </c>
      <c r="Y146" s="42">
        <f>VLOOKUP($A146,'Raw data'!$A:$AN,40, FALSE)</f>
        <v>0.50520286318440166</v>
      </c>
      <c r="Z146" s="42">
        <f t="shared" si="30"/>
        <v>0.5938690280440525</v>
      </c>
      <c r="AA146" s="44">
        <f>IFERROR(VLOOKUP($A146,'Raw data'!$AP:$AU,4,FALSE),0)</f>
        <v>0</v>
      </c>
      <c r="AB146" s="44">
        <f>IFERROR(VLOOKUP($A146,'Raw data'!$AP:$AU,5,FALSE),0)</f>
        <v>0</v>
      </c>
      <c r="AC146" s="44" t="str">
        <f>IFERROR(VLOOKUP($A146,'Raw data'!$AP:$AU,6,FALSE),"NA")</f>
        <v>NA</v>
      </c>
      <c r="AD146" s="46" t="b">
        <f t="shared" si="31"/>
        <v>0</v>
      </c>
      <c r="AE146" s="46" t="b">
        <f t="shared" si="32"/>
        <v>0</v>
      </c>
    </row>
    <row r="147" spans="1:31" x14ac:dyDescent="0.25">
      <c r="A147" s="45" t="s">
        <v>213</v>
      </c>
      <c r="B147" s="2" t="str">
        <f>IFERROR(VLOOKUP(A147,'Protein names'!$A:$I,8,FALSE),"Contaminant")</f>
        <v>G1 to S phase transition 1 (Protein Gspt1)</v>
      </c>
      <c r="C147" t="str">
        <f>IFERROR(VLOOKUP(A147,'Protein names'!$A:$I,9,FALSE), "Contaminant")</f>
        <v>Gspt1</v>
      </c>
      <c r="D147" s="42">
        <f>VLOOKUP($A147,'Raw data'!$A:$M,10,FALSE)</f>
        <v>41953.128761286971</v>
      </c>
      <c r="E147" s="42">
        <f>VLOOKUP($A147,'Raw data'!$A:$M,11,FALSE)</f>
        <v>205.36</v>
      </c>
      <c r="F147" s="42">
        <f>VLOOKUP($A147,'Raw data'!$A:$M,7,FALSE)</f>
        <v>205.36</v>
      </c>
      <c r="G147" s="42">
        <f>VLOOKUP($A147,'Raw data'!$A:$M,2,FALSE)</f>
        <v>19019.296027699318</v>
      </c>
      <c r="H147" s="42">
        <f>VLOOKUP($A147,'Raw data'!$A:$M,3,FALSE)</f>
        <v>205.36</v>
      </c>
      <c r="I147" s="42">
        <f>VLOOKUP($A147,'Raw data'!$A:$M,4,FALSE)</f>
        <v>205.36</v>
      </c>
      <c r="J147" s="42">
        <f>VLOOKUP($A147,'Raw data'!$A:$M,8,FALSE)</f>
        <v>16183.174409603682</v>
      </c>
      <c r="K147" s="42">
        <f>VLOOKUP($A147,'Raw data'!$A:$M,5,FALSE)</f>
        <v>205.36</v>
      </c>
      <c r="L147" s="42">
        <f>VLOOKUP($A147,'Raw data'!$A:$M,12,FALSE)</f>
        <v>205.36</v>
      </c>
      <c r="M147" s="42">
        <f>VLOOKUP($A147,'Raw data'!$A:$M,13,FALSE)</f>
        <v>29012.127731994464</v>
      </c>
      <c r="N147" s="42">
        <f>VLOOKUP($A147,'Raw data'!$A:$M,6,FALSE)</f>
        <v>205.36</v>
      </c>
      <c r="O147" s="42">
        <f>VLOOKUP($A147,'Raw data'!$A:$M,9,FALSE)</f>
        <v>205.36</v>
      </c>
      <c r="P147" s="42">
        <f t="shared" si="22"/>
        <v>10298.977464831049</v>
      </c>
      <c r="Q147" s="42">
        <f t="shared" si="23"/>
        <v>7669.4570235996916</v>
      </c>
      <c r="R147" s="42">
        <f t="shared" si="24"/>
        <v>15735.065428537819</v>
      </c>
      <c r="S147" s="42">
        <f t="shared" si="25"/>
        <v>11186.628582125462</v>
      </c>
      <c r="T147" s="43">
        <f t="shared" si="26"/>
        <v>1.527827930711561</v>
      </c>
      <c r="U147" s="43">
        <f t="shared" si="27"/>
        <v>1.4585945977274635</v>
      </c>
      <c r="V147" s="42">
        <f t="shared" si="28"/>
        <v>-0.42530475874753676</v>
      </c>
      <c r="W147" s="42">
        <f t="shared" si="29"/>
        <v>0.76695039454499003</v>
      </c>
      <c r="X147" s="42">
        <f>VLOOKUP($A147,'Raw data'!$A:$AN,39, FALSE)</f>
        <v>0.91722405039603838</v>
      </c>
      <c r="Y147" s="42">
        <f>VLOOKUP($A147,'Raw data'!$A:$AN,40, FALSE)</f>
        <v>0.50479603148928509</v>
      </c>
      <c r="Z147" s="42">
        <f t="shared" si="30"/>
        <v>0.71101004094266174</v>
      </c>
      <c r="AA147" s="44">
        <f>IFERROR(VLOOKUP($A147,'Raw data'!$AP:$AU,4,FALSE),0)</f>
        <v>0</v>
      </c>
      <c r="AB147" s="44">
        <f>IFERROR(VLOOKUP($A147,'Raw data'!$AP:$AU,5,FALSE),0)</f>
        <v>0</v>
      </c>
      <c r="AC147" s="44" t="str">
        <f>IFERROR(VLOOKUP($A147,'Raw data'!$AP:$AU,6,FALSE),"NA")</f>
        <v>NA</v>
      </c>
      <c r="AD147" s="46" t="b">
        <f t="shared" si="31"/>
        <v>0</v>
      </c>
      <c r="AE147" s="46" t="b">
        <f t="shared" si="32"/>
        <v>0</v>
      </c>
    </row>
    <row r="148" spans="1:31" x14ac:dyDescent="0.25">
      <c r="A148" s="45" t="s">
        <v>214</v>
      </c>
      <c r="B148" s="2" t="str">
        <f>IFERROR(VLOOKUP(A148,'Protein names'!$A:$I,8,FALSE),"Contaminant")</f>
        <v>Eukaryotic translation initiation factor 2 subunit 1 (Eukaryotic translation initiation factor 2 subunit alpha) (eIF-2-alpha) (eIF-2A) (eIF-2alpha)</v>
      </c>
      <c r="C148" t="str">
        <f>IFERROR(VLOOKUP(A148,'Protein names'!$A:$I,9,FALSE), "Contaminant")</f>
        <v>Eif2s1</v>
      </c>
      <c r="D148" s="42">
        <f>VLOOKUP($A148,'Raw data'!$A:$M,10,FALSE)</f>
        <v>27799.304425752696</v>
      </c>
      <c r="E148" s="42">
        <f>VLOOKUP($A148,'Raw data'!$A:$M,11,FALSE)</f>
        <v>205.36</v>
      </c>
      <c r="F148" s="42">
        <f>VLOOKUP($A148,'Raw data'!$A:$M,7,FALSE)</f>
        <v>205.36</v>
      </c>
      <c r="G148" s="42">
        <f>VLOOKUP($A148,'Raw data'!$A:$M,2,FALSE)</f>
        <v>205.36</v>
      </c>
      <c r="H148" s="42">
        <f>VLOOKUP($A148,'Raw data'!$A:$M,3,FALSE)</f>
        <v>205.36</v>
      </c>
      <c r="I148" s="42">
        <f>VLOOKUP($A148,'Raw data'!$A:$M,4,FALSE)</f>
        <v>205.36</v>
      </c>
      <c r="J148" s="42">
        <f>VLOOKUP($A148,'Raw data'!$A:$M,8,FALSE)</f>
        <v>205.36</v>
      </c>
      <c r="K148" s="42">
        <f>VLOOKUP($A148,'Raw data'!$A:$M,5,FALSE)</f>
        <v>39564.287930048638</v>
      </c>
      <c r="L148" s="42">
        <f>VLOOKUP($A148,'Raw data'!$A:$M,12,FALSE)</f>
        <v>205.36</v>
      </c>
      <c r="M148" s="42">
        <f>VLOOKUP($A148,'Raw data'!$A:$M,13,FALSE)</f>
        <v>205.36</v>
      </c>
      <c r="N148" s="42">
        <f>VLOOKUP($A148,'Raw data'!$A:$M,6,FALSE)</f>
        <v>205.36</v>
      </c>
      <c r="O148" s="42">
        <f>VLOOKUP($A148,'Raw data'!$A:$M,9,FALSE)</f>
        <v>205.36</v>
      </c>
      <c r="P148" s="42">
        <f t="shared" si="22"/>
        <v>4804.3507376254502</v>
      </c>
      <c r="Q148" s="42">
        <f t="shared" si="23"/>
        <v>6765.1813216747732</v>
      </c>
      <c r="R148" s="42">
        <f t="shared" si="24"/>
        <v>10283.655917222402</v>
      </c>
      <c r="S148" s="42">
        <f t="shared" si="25"/>
        <v>14668.206395517307</v>
      </c>
      <c r="T148" s="43">
        <f t="shared" si="26"/>
        <v>2.1404881697511322</v>
      </c>
      <c r="U148" s="43">
        <f t="shared" si="27"/>
        <v>2.1681911685829109</v>
      </c>
      <c r="V148" s="42">
        <f t="shared" si="28"/>
        <v>0.49378712446802897</v>
      </c>
      <c r="W148" s="42">
        <f t="shared" si="29"/>
        <v>0.81159442018689876</v>
      </c>
      <c r="X148" s="42">
        <f>VLOOKUP($A148,'Raw data'!$A:$AN,39, FALSE)</f>
        <v>0.26310068262860337</v>
      </c>
      <c r="Y148" s="42">
        <f>VLOOKUP($A148,'Raw data'!$A:$AN,40, FALSE)</f>
        <v>0.15529133622094068</v>
      </c>
      <c r="Z148" s="42">
        <f t="shared" si="30"/>
        <v>0.20919600942477201</v>
      </c>
      <c r="AA148" s="44">
        <f>IFERROR(VLOOKUP($A148,'Raw data'!$AP:$AU,4,FALSE),0)</f>
        <v>0</v>
      </c>
      <c r="AB148" s="44">
        <f>IFERROR(VLOOKUP($A148,'Raw data'!$AP:$AU,5,FALSE),0)</f>
        <v>0</v>
      </c>
      <c r="AC148" s="44" t="str">
        <f>IFERROR(VLOOKUP($A148,'Raw data'!$AP:$AU,6,FALSE),"NA")</f>
        <v>NA</v>
      </c>
      <c r="AD148" s="46" t="b">
        <f t="shared" si="31"/>
        <v>0</v>
      </c>
      <c r="AE148" s="46" t="b">
        <f t="shared" si="32"/>
        <v>0</v>
      </c>
    </row>
    <row r="149" spans="1:31" x14ac:dyDescent="0.25">
      <c r="A149" s="45" t="s">
        <v>215</v>
      </c>
      <c r="B149" s="2" t="str">
        <f>IFERROR(VLOOKUP(A149,'Protein names'!$A:$I,8,FALSE),"Contaminant")</f>
        <v>Protein Pla2g12b</v>
      </c>
      <c r="C149" t="str">
        <f>IFERROR(VLOOKUP(A149,'Protein names'!$A:$I,9,FALSE), "Contaminant")</f>
        <v>Pla2g12b</v>
      </c>
      <c r="D149" s="42">
        <f>VLOOKUP($A149,'Raw data'!$A:$M,10,FALSE)</f>
        <v>205.36</v>
      </c>
      <c r="E149" s="42">
        <f>VLOOKUP($A149,'Raw data'!$A:$M,11,FALSE)</f>
        <v>205.36</v>
      </c>
      <c r="F149" s="42">
        <f>VLOOKUP($A149,'Raw data'!$A:$M,7,FALSE)</f>
        <v>205.36</v>
      </c>
      <c r="G149" s="42">
        <f>VLOOKUP($A149,'Raw data'!$A:$M,2,FALSE)</f>
        <v>205.36</v>
      </c>
      <c r="H149" s="42">
        <f>VLOOKUP($A149,'Raw data'!$A:$M,3,FALSE)</f>
        <v>205.36</v>
      </c>
      <c r="I149" s="42">
        <f>VLOOKUP($A149,'Raw data'!$A:$M,4,FALSE)</f>
        <v>68966.164576810625</v>
      </c>
      <c r="J149" s="42">
        <f>VLOOKUP($A149,'Raw data'!$A:$M,8,FALSE)</f>
        <v>205.36</v>
      </c>
      <c r="K149" s="42">
        <f>VLOOKUP($A149,'Raw data'!$A:$M,5,FALSE)</f>
        <v>205.36</v>
      </c>
      <c r="L149" s="42">
        <f>VLOOKUP($A149,'Raw data'!$A:$M,12,FALSE)</f>
        <v>205.36</v>
      </c>
      <c r="M149" s="42">
        <f>VLOOKUP($A149,'Raw data'!$A:$M,13,FALSE)</f>
        <v>2580.643192120252</v>
      </c>
      <c r="N149" s="42">
        <f>VLOOKUP($A149,'Raw data'!$A:$M,6,FALSE)</f>
        <v>205.36</v>
      </c>
      <c r="O149" s="42">
        <f>VLOOKUP($A149,'Raw data'!$A:$M,9,FALSE)</f>
        <v>48513.239109106966</v>
      </c>
      <c r="P149" s="42">
        <f t="shared" si="22"/>
        <v>11665.494096135104</v>
      </c>
      <c r="Q149" s="42">
        <f t="shared" si="23"/>
        <v>8652.5537168712035</v>
      </c>
      <c r="R149" s="42">
        <f t="shared" si="24"/>
        <v>25625.638870221203</v>
      </c>
      <c r="S149" s="42">
        <f t="shared" si="25"/>
        <v>17847.327830428716</v>
      </c>
      <c r="T149" s="43">
        <f t="shared" si="26"/>
        <v>2.1967041137769927</v>
      </c>
      <c r="U149" s="43">
        <f t="shared" si="27"/>
        <v>2.0626659382222683</v>
      </c>
      <c r="V149" s="42">
        <f t="shared" si="28"/>
        <v>-0.43104951639072214</v>
      </c>
      <c r="W149" s="42">
        <f t="shared" si="29"/>
        <v>0.83352803566362521</v>
      </c>
      <c r="X149" s="42">
        <f>VLOOKUP($A149,'Raw data'!$A:$AN,39, FALSE)</f>
        <v>0.38284932574824998</v>
      </c>
      <c r="Y149" s="42">
        <f>VLOOKUP($A149,'Raw data'!$A:$AN,40, FALSE)</f>
        <v>0.63384920133558331</v>
      </c>
      <c r="Z149" s="42">
        <f t="shared" si="30"/>
        <v>0.50834926354191667</v>
      </c>
      <c r="AA149" s="44">
        <f>IFERROR(VLOOKUP($A149,'Raw data'!$AP:$AU,4,FALSE),0)</f>
        <v>0</v>
      </c>
      <c r="AB149" s="44">
        <f>IFERROR(VLOOKUP($A149,'Raw data'!$AP:$AU,5,FALSE),0)</f>
        <v>0</v>
      </c>
      <c r="AC149" s="44" t="str">
        <f>IFERROR(VLOOKUP($A149,'Raw data'!$AP:$AU,6,FALSE),"NA")</f>
        <v>NA</v>
      </c>
      <c r="AD149" s="46" t="b">
        <f t="shared" si="31"/>
        <v>0</v>
      </c>
      <c r="AE149" s="46" t="b">
        <f t="shared" si="32"/>
        <v>0</v>
      </c>
    </row>
    <row r="150" spans="1:31" x14ac:dyDescent="0.25">
      <c r="A150" s="45" t="s">
        <v>216</v>
      </c>
      <c r="B150" s="2" t="str">
        <f>IFERROR(VLOOKUP(A150,'Protein names'!$A:$I,8,FALSE),"Contaminant")</f>
        <v>Cytochrome P450 4F1 (EC 1.14.14.1) (CYPIVF1) (Cytochrome P450-A3)</v>
      </c>
      <c r="C150" t="str">
        <f>IFERROR(VLOOKUP(A150,'Protein names'!$A:$I,9,FALSE), "Contaminant")</f>
        <v>Cyp4f1</v>
      </c>
      <c r="D150" s="42">
        <f>VLOOKUP($A150,'Raw data'!$A:$M,10,FALSE)</f>
        <v>27312.071776090714</v>
      </c>
      <c r="E150" s="42">
        <f>VLOOKUP($A150,'Raw data'!$A:$M,11,FALSE)</f>
        <v>205.36</v>
      </c>
      <c r="F150" s="42">
        <f>VLOOKUP($A150,'Raw data'!$A:$M,7,FALSE)</f>
        <v>205.36</v>
      </c>
      <c r="G150" s="42">
        <f>VLOOKUP($A150,'Raw data'!$A:$M,2,FALSE)</f>
        <v>205.36</v>
      </c>
      <c r="H150" s="42">
        <f>VLOOKUP($A150,'Raw data'!$A:$M,3,FALSE)</f>
        <v>205.36</v>
      </c>
      <c r="I150" s="42">
        <f>VLOOKUP($A150,'Raw data'!$A:$M,4,FALSE)</f>
        <v>205.36</v>
      </c>
      <c r="J150" s="42">
        <f>VLOOKUP($A150,'Raw data'!$A:$M,8,FALSE)</f>
        <v>205.36</v>
      </c>
      <c r="K150" s="42">
        <f>VLOOKUP($A150,'Raw data'!$A:$M,5,FALSE)</f>
        <v>205.36</v>
      </c>
      <c r="L150" s="42">
        <f>VLOOKUP($A150,'Raw data'!$A:$M,12,FALSE)</f>
        <v>205.36</v>
      </c>
      <c r="M150" s="42">
        <f>VLOOKUP($A150,'Raw data'!$A:$M,13,FALSE)</f>
        <v>20289.258457061267</v>
      </c>
      <c r="N150" s="42">
        <f>VLOOKUP($A150,'Raw data'!$A:$M,6,FALSE)</f>
        <v>205.36</v>
      </c>
      <c r="O150" s="42">
        <f>VLOOKUP($A150,'Raw data'!$A:$M,9,FALSE)</f>
        <v>205.36</v>
      </c>
      <c r="P150" s="42">
        <f t="shared" si="22"/>
        <v>4723.1452960151191</v>
      </c>
      <c r="Q150" s="42">
        <f t="shared" si="23"/>
        <v>3552.6764095102117</v>
      </c>
      <c r="R150" s="42">
        <f t="shared" si="24"/>
        <v>10102.075029638812</v>
      </c>
      <c r="S150" s="42">
        <f t="shared" si="25"/>
        <v>7484.8270338653547</v>
      </c>
      <c r="T150" s="43">
        <f t="shared" si="26"/>
        <v>2.1388448579301285</v>
      </c>
      <c r="U150" s="43">
        <f t="shared" si="27"/>
        <v>2.106813616300407</v>
      </c>
      <c r="V150" s="42">
        <f t="shared" si="28"/>
        <v>-0.41084162833361387</v>
      </c>
      <c r="W150" s="42">
        <f t="shared" si="29"/>
        <v>0.83927642455671236</v>
      </c>
      <c r="X150" s="42">
        <f>VLOOKUP($A150,'Raw data'!$A:$AN,39, FALSE)</f>
        <v>0.36377049739365169</v>
      </c>
      <c r="Y150" s="42">
        <f>VLOOKUP($A150,'Raw data'!$A:$AN,40, FALSE)</f>
        <v>0.15734076683617235</v>
      </c>
      <c r="Z150" s="42">
        <f t="shared" si="30"/>
        <v>0.26055563211491201</v>
      </c>
      <c r="AA150" s="44">
        <f>IFERROR(VLOOKUP($A150,'Raw data'!$AP:$AU,4,FALSE),0)</f>
        <v>0</v>
      </c>
      <c r="AB150" s="44">
        <f>IFERROR(VLOOKUP($A150,'Raw data'!$AP:$AU,5,FALSE),0)</f>
        <v>0</v>
      </c>
      <c r="AC150" s="44" t="str">
        <f>IFERROR(VLOOKUP($A150,'Raw data'!$AP:$AU,6,FALSE),"NA")</f>
        <v>NA</v>
      </c>
      <c r="AD150" s="46" t="b">
        <f t="shared" si="31"/>
        <v>0</v>
      </c>
      <c r="AE150" s="46" t="b">
        <f t="shared" si="32"/>
        <v>0</v>
      </c>
    </row>
    <row r="151" spans="1:31" x14ac:dyDescent="0.25">
      <c r="A151" s="45" t="s">
        <v>217</v>
      </c>
      <c r="B151" s="2" t="str">
        <f>IFERROR(VLOOKUP(A151,'Protein names'!$A:$I,8,FALSE),"Contaminant")</f>
        <v>Corticosteroid-binding globulin (CBG) (Serpin A6) (Transcortin)</v>
      </c>
      <c r="C151" t="str">
        <f>IFERROR(VLOOKUP(A151,'Protein names'!$A:$I,9,FALSE), "Contaminant")</f>
        <v>Serpina6</v>
      </c>
      <c r="D151" s="42">
        <f>VLOOKUP($A151,'Raw data'!$A:$M,10,FALSE)</f>
        <v>89233.192274287096</v>
      </c>
      <c r="E151" s="42">
        <f>VLOOKUP($A151,'Raw data'!$A:$M,11,FALSE)</f>
        <v>205.36</v>
      </c>
      <c r="F151" s="42">
        <f>VLOOKUP($A151,'Raw data'!$A:$M,7,FALSE)</f>
        <v>205.36</v>
      </c>
      <c r="G151" s="42">
        <f>VLOOKUP($A151,'Raw data'!$A:$M,2,FALSE)</f>
        <v>205.36</v>
      </c>
      <c r="H151" s="42">
        <f>VLOOKUP($A151,'Raw data'!$A:$M,3,FALSE)</f>
        <v>205.36</v>
      </c>
      <c r="I151" s="42">
        <f>VLOOKUP($A151,'Raw data'!$A:$M,4,FALSE)</f>
        <v>205.36</v>
      </c>
      <c r="J151" s="42">
        <f>VLOOKUP($A151,'Raw data'!$A:$M,8,FALSE)</f>
        <v>205.36</v>
      </c>
      <c r="K151" s="42">
        <f>VLOOKUP($A151,'Raw data'!$A:$M,5,FALSE)</f>
        <v>22046.566187913981</v>
      </c>
      <c r="L151" s="42">
        <f>VLOOKUP($A151,'Raw data'!$A:$M,12,FALSE)</f>
        <v>49907.800068115284</v>
      </c>
      <c r="M151" s="42">
        <f>VLOOKUP($A151,'Raw data'!$A:$M,13,FALSE)</f>
        <v>205.36</v>
      </c>
      <c r="N151" s="42">
        <f>VLOOKUP($A151,'Raw data'!$A:$M,6,FALSE)</f>
        <v>205.36</v>
      </c>
      <c r="O151" s="42">
        <f>VLOOKUP($A151,'Raw data'!$A:$M,9,FALSE)</f>
        <v>205.36</v>
      </c>
      <c r="P151" s="42">
        <f t="shared" si="22"/>
        <v>15043.332045714516</v>
      </c>
      <c r="Q151" s="42">
        <f t="shared" si="23"/>
        <v>12129.301042671546</v>
      </c>
      <c r="R151" s="42">
        <f t="shared" si="24"/>
        <v>33178.71414245927</v>
      </c>
      <c r="S151" s="42">
        <f t="shared" si="25"/>
        <v>18682.829088644121</v>
      </c>
      <c r="T151" s="43">
        <f t="shared" si="26"/>
        <v>2.2055428971210596</v>
      </c>
      <c r="U151" s="43">
        <f t="shared" si="27"/>
        <v>1.5403054984715858</v>
      </c>
      <c r="V151" s="42">
        <f t="shared" si="28"/>
        <v>-0.31062773754723061</v>
      </c>
      <c r="W151" s="42">
        <f t="shared" si="29"/>
        <v>0.86753843390821495</v>
      </c>
      <c r="X151" s="42">
        <f>VLOOKUP($A151,'Raw data'!$A:$AN,39, FALSE)</f>
        <v>0.21860376995411168</v>
      </c>
      <c r="Y151" s="42">
        <f>VLOOKUP($A151,'Raw data'!$A:$AN,40, FALSE)</f>
        <v>0.49817154777311501</v>
      </c>
      <c r="Z151" s="42">
        <f t="shared" si="30"/>
        <v>0.35838765886361335</v>
      </c>
      <c r="AA151" s="44">
        <f>IFERROR(VLOOKUP($A151,'Raw data'!$AP:$AU,4,FALSE),0)</f>
        <v>0</v>
      </c>
      <c r="AB151" s="44">
        <f>IFERROR(VLOOKUP($A151,'Raw data'!$AP:$AU,5,FALSE),0)</f>
        <v>0</v>
      </c>
      <c r="AC151" s="44" t="str">
        <f>IFERROR(VLOOKUP($A151,'Raw data'!$AP:$AU,6,FALSE),"NA")</f>
        <v>NA</v>
      </c>
      <c r="AD151" s="46" t="b">
        <f t="shared" si="31"/>
        <v>0</v>
      </c>
      <c r="AE151" s="46" t="b">
        <f t="shared" si="32"/>
        <v>0</v>
      </c>
    </row>
    <row r="152" spans="1:31" x14ac:dyDescent="0.25">
      <c r="A152" s="45" t="s">
        <v>218</v>
      </c>
      <c r="B152" s="2" t="str">
        <f>IFERROR(VLOOKUP(A152,'Protein names'!$A:$I,8,FALSE),"Contaminant")</f>
        <v>Protein Abca6</v>
      </c>
      <c r="C152" t="str">
        <f>IFERROR(VLOOKUP(A152,'Protein names'!$A:$I,9,FALSE), "Contaminant")</f>
        <v>Abca6</v>
      </c>
      <c r="D152" s="42">
        <f>VLOOKUP($A152,'Raw data'!$A:$M,10,FALSE)</f>
        <v>205.36</v>
      </c>
      <c r="E152" s="42">
        <f>VLOOKUP($A152,'Raw data'!$A:$M,11,FALSE)</f>
        <v>38716.704162398346</v>
      </c>
      <c r="F152" s="42">
        <f>VLOOKUP($A152,'Raw data'!$A:$M,7,FALSE)</f>
        <v>205.36</v>
      </c>
      <c r="G152" s="42">
        <f>VLOOKUP($A152,'Raw data'!$A:$M,2,FALSE)</f>
        <v>205.36</v>
      </c>
      <c r="H152" s="42">
        <f>VLOOKUP($A152,'Raw data'!$A:$M,3,FALSE)</f>
        <v>20066.26909624807</v>
      </c>
      <c r="I152" s="42">
        <f>VLOOKUP($A152,'Raw data'!$A:$M,4,FALSE)</f>
        <v>31822.707210698147</v>
      </c>
      <c r="J152" s="42">
        <f>VLOOKUP($A152,'Raw data'!$A:$M,8,FALSE)</f>
        <v>205.36</v>
      </c>
      <c r="K152" s="42">
        <f>VLOOKUP($A152,'Raw data'!$A:$M,5,FALSE)</f>
        <v>205.36</v>
      </c>
      <c r="L152" s="42">
        <f>VLOOKUP($A152,'Raw data'!$A:$M,12,FALSE)</f>
        <v>21648.239663710829</v>
      </c>
      <c r="M152" s="42">
        <f>VLOOKUP($A152,'Raw data'!$A:$M,13,FALSE)</f>
        <v>23839.64861466561</v>
      </c>
      <c r="N152" s="42">
        <f>VLOOKUP($A152,'Raw data'!$A:$M,6,FALSE)</f>
        <v>28751.414807716337</v>
      </c>
      <c r="O152" s="42">
        <f>VLOOKUP($A152,'Raw data'!$A:$M,9,FALSE)</f>
        <v>18737.274711736882</v>
      </c>
      <c r="P152" s="42">
        <f t="shared" si="22"/>
        <v>15203.62674489076</v>
      </c>
      <c r="Q152" s="42">
        <f t="shared" si="23"/>
        <v>15564.549632971612</v>
      </c>
      <c r="R152" s="42">
        <f t="shared" si="24"/>
        <v>15955.918190755992</v>
      </c>
      <c r="S152" s="42">
        <f t="shared" si="25"/>
        <v>11263.936238222375</v>
      </c>
      <c r="T152" s="43">
        <f t="shared" si="26"/>
        <v>1.0494810520205675</v>
      </c>
      <c r="U152" s="43">
        <f t="shared" si="27"/>
        <v>0.72369175490700299</v>
      </c>
      <c r="V152" s="42">
        <f t="shared" si="28"/>
        <v>3.3848320393356772E-2</v>
      </c>
      <c r="W152" s="42">
        <f t="shared" si="29"/>
        <v>0.96785338358218898</v>
      </c>
      <c r="X152" s="42">
        <f>VLOOKUP($A152,'Raw data'!$A:$AN,39, FALSE)</f>
        <v>1.0737781382835505</v>
      </c>
      <c r="Y152" s="42">
        <f>VLOOKUP($A152,'Raw data'!$A:$AN,40, FALSE)</f>
        <v>1.0843077300115314</v>
      </c>
      <c r="Z152" s="42">
        <f t="shared" si="30"/>
        <v>1.0790429341475409</v>
      </c>
      <c r="AA152" s="44">
        <f>IFERROR(VLOOKUP($A152,'Raw data'!$AP:$AU,4,FALSE),0)</f>
        <v>0</v>
      </c>
      <c r="AB152" s="44">
        <f>IFERROR(VLOOKUP($A152,'Raw data'!$AP:$AU,5,FALSE),0)</f>
        <v>0</v>
      </c>
      <c r="AC152" s="44" t="str">
        <f>IFERROR(VLOOKUP($A152,'Raw data'!$AP:$AU,6,FALSE),"NA")</f>
        <v>NA</v>
      </c>
      <c r="AD152" s="46" t="b">
        <f t="shared" si="31"/>
        <v>0</v>
      </c>
      <c r="AE152" s="46" t="b">
        <f t="shared" si="32"/>
        <v>0</v>
      </c>
    </row>
    <row r="153" spans="1:31" x14ac:dyDescent="0.25">
      <c r="A153" s="45" t="s">
        <v>219</v>
      </c>
      <c r="B153" s="2" t="str">
        <f>IFERROR(VLOOKUP(A153,'Protein names'!$A:$I,8,FALSE),"Contaminant")</f>
        <v>UDP-glucuronosyltransferase (EC 2.4.1.17)</v>
      </c>
      <c r="C153" t="str">
        <f>IFERROR(VLOOKUP(A153,'Protein names'!$A:$I,9,FALSE), "Contaminant")</f>
        <v>Ugt2b17</v>
      </c>
      <c r="D153" s="42">
        <f>VLOOKUP($A153,'Raw data'!$A:$M,10,FALSE)</f>
        <v>338495.91697563953</v>
      </c>
      <c r="E153" s="42">
        <f>VLOOKUP($A153,'Raw data'!$A:$M,11,FALSE)</f>
        <v>356364.60801261914</v>
      </c>
      <c r="F153" s="42">
        <f>VLOOKUP($A153,'Raw data'!$A:$M,7,FALSE)</f>
        <v>134428.82404757332</v>
      </c>
      <c r="G153" s="42">
        <f>VLOOKUP($A153,'Raw data'!$A:$M,2,FALSE)</f>
        <v>392297.88018585427</v>
      </c>
      <c r="H153" s="42">
        <f>VLOOKUP($A153,'Raw data'!$A:$M,3,FALSE)</f>
        <v>375630.7930889554</v>
      </c>
      <c r="I153" s="42">
        <f>VLOOKUP($A153,'Raw data'!$A:$M,4,FALSE)</f>
        <v>193694.25627898058</v>
      </c>
      <c r="J153" s="42">
        <f>VLOOKUP($A153,'Raw data'!$A:$M,8,FALSE)</f>
        <v>258730.69936098772</v>
      </c>
      <c r="K153" s="42">
        <f>VLOOKUP($A153,'Raw data'!$A:$M,5,FALSE)</f>
        <v>205267.88549338709</v>
      </c>
      <c r="L153" s="42">
        <f>VLOOKUP($A153,'Raw data'!$A:$M,12,FALSE)</f>
        <v>281859.45398879983</v>
      </c>
      <c r="M153" s="42">
        <f>VLOOKUP($A153,'Raw data'!$A:$M,13,FALSE)</f>
        <v>220857.36634139725</v>
      </c>
      <c r="N153" s="42">
        <f>VLOOKUP($A153,'Raw data'!$A:$M,6,FALSE)</f>
        <v>113327.94825560565</v>
      </c>
      <c r="O153" s="42">
        <f>VLOOKUP($A153,'Raw data'!$A:$M,9,FALSE)</f>
        <v>204601.75677506669</v>
      </c>
      <c r="P153" s="42">
        <f t="shared" si="22"/>
        <v>298485.37976493704</v>
      </c>
      <c r="Q153" s="42">
        <f t="shared" si="23"/>
        <v>214107.51836920739</v>
      </c>
      <c r="R153" s="42">
        <f t="shared" si="24"/>
        <v>97978.553110606823</v>
      </c>
      <c r="S153" s="42">
        <f t="shared" si="25"/>
        <v>53154.074592672754</v>
      </c>
      <c r="T153" s="43">
        <f t="shared" si="26"/>
        <v>0.32825243630949968</v>
      </c>
      <c r="U153" s="43">
        <f t="shared" si="27"/>
        <v>0.24825879538248521</v>
      </c>
      <c r="V153" s="42">
        <f t="shared" si="28"/>
        <v>-0.47932481124248971</v>
      </c>
      <c r="W153" s="42">
        <f t="shared" si="29"/>
        <v>0.12139612355600912</v>
      </c>
      <c r="X153" s="42">
        <f>VLOOKUP($A153,'Raw data'!$A:$AN,39, FALSE)</f>
        <v>3.0450698834266121</v>
      </c>
      <c r="Y153" s="42">
        <f>VLOOKUP($A153,'Raw data'!$A:$AN,40, FALSE)</f>
        <v>2.7815652251706129</v>
      </c>
      <c r="Z153" s="42">
        <f t="shared" si="30"/>
        <v>2.9133175542986125</v>
      </c>
      <c r="AA153" s="44">
        <f>IFERROR(VLOOKUP($A153,'Raw data'!$AP:$AU,4,FALSE),0)</f>
        <v>-0.67902549501943799</v>
      </c>
      <c r="AB153" s="44">
        <f>IFERROR(VLOOKUP($A153,'Raw data'!$AP:$AU,5,FALSE),0)</f>
        <v>0.26433057132023402</v>
      </c>
      <c r="AC153" s="44">
        <f>IFERROR(VLOOKUP($A153,'Raw data'!$AP:$AU,6,FALSE),"NA")</f>
        <v>5.2738949944286503E-2</v>
      </c>
      <c r="AD153" s="46" t="b">
        <f t="shared" si="31"/>
        <v>0</v>
      </c>
      <c r="AE153" s="46" t="b">
        <f t="shared" si="32"/>
        <v>0</v>
      </c>
    </row>
    <row r="154" spans="1:31" x14ac:dyDescent="0.25">
      <c r="A154" s="45" t="s">
        <v>220</v>
      </c>
      <c r="B154" s="2" t="str">
        <f>IFERROR(VLOOKUP(A154,'Protein names'!$A:$I,8,FALSE),"Contaminant")</f>
        <v>Prostaglandin E synthase 3 (Ptges3 protein) (RCG42522, isoform CRA_a)</v>
      </c>
      <c r="C154" t="str">
        <f>IFERROR(VLOOKUP(A154,'Protein names'!$A:$I,9,FALSE), "Contaminant")</f>
        <v>Ptges3</v>
      </c>
      <c r="D154" s="42">
        <f>VLOOKUP($A154,'Raw data'!$A:$M,10,FALSE)</f>
        <v>312449.65842761321</v>
      </c>
      <c r="E154" s="42">
        <f>VLOOKUP($A154,'Raw data'!$A:$M,11,FALSE)</f>
        <v>229828.33909259172</v>
      </c>
      <c r="F154" s="42">
        <f>VLOOKUP($A154,'Raw data'!$A:$M,7,FALSE)</f>
        <v>193007.56684693394</v>
      </c>
      <c r="G154" s="42">
        <f>VLOOKUP($A154,'Raw data'!$A:$M,2,FALSE)</f>
        <v>147025.4682550632</v>
      </c>
      <c r="H154" s="42">
        <f>VLOOKUP($A154,'Raw data'!$A:$M,3,FALSE)</f>
        <v>180161.71928407298</v>
      </c>
      <c r="I154" s="42">
        <f>VLOOKUP($A154,'Raw data'!$A:$M,4,FALSE)</f>
        <v>205.36</v>
      </c>
      <c r="J154" s="42">
        <f>VLOOKUP($A154,'Raw data'!$A:$M,8,FALSE)</f>
        <v>205.36</v>
      </c>
      <c r="K154" s="42">
        <f>VLOOKUP($A154,'Raw data'!$A:$M,5,FALSE)</f>
        <v>224440.81729062414</v>
      </c>
      <c r="L154" s="42">
        <f>VLOOKUP($A154,'Raw data'!$A:$M,12,FALSE)</f>
        <v>344903.69839380786</v>
      </c>
      <c r="M154" s="42">
        <f>VLOOKUP($A154,'Raw data'!$A:$M,13,FALSE)</f>
        <v>217668.88101861282</v>
      </c>
      <c r="N154" s="42">
        <f>VLOOKUP($A154,'Raw data'!$A:$M,6,FALSE)</f>
        <v>180770.28101817024</v>
      </c>
      <c r="O154" s="42">
        <f>VLOOKUP($A154,'Raw data'!$A:$M,9,FALSE)</f>
        <v>213852.59043745091</v>
      </c>
      <c r="P154" s="42">
        <f t="shared" si="22"/>
        <v>177113.01865104583</v>
      </c>
      <c r="Q154" s="42">
        <f t="shared" si="23"/>
        <v>196973.604693111</v>
      </c>
      <c r="R154" s="42">
        <f t="shared" si="24"/>
        <v>94479.647448003569</v>
      </c>
      <c r="S154" s="42">
        <f t="shared" si="25"/>
        <v>101924.19146097697</v>
      </c>
      <c r="T154" s="43">
        <f t="shared" si="26"/>
        <v>0.53344270323883203</v>
      </c>
      <c r="U154" s="43">
        <f t="shared" si="27"/>
        <v>0.51745101390502035</v>
      </c>
      <c r="V154" s="42">
        <f t="shared" si="28"/>
        <v>0.15333205436841396</v>
      </c>
      <c r="W154" s="42">
        <f t="shared" si="29"/>
        <v>0.75588981093462237</v>
      </c>
      <c r="X154" s="42">
        <f>VLOOKUP($A154,'Raw data'!$A:$AN,39, FALSE)</f>
        <v>2.0559846547639302</v>
      </c>
      <c r="Y154" s="42">
        <f>VLOOKUP($A154,'Raw data'!$A:$AN,40, FALSE)</f>
        <v>2.6362839465308849</v>
      </c>
      <c r="Z154" s="42">
        <f t="shared" si="30"/>
        <v>2.3461343006474076</v>
      </c>
      <c r="AA154" s="44">
        <f>IFERROR(VLOOKUP($A154,'Raw data'!$AP:$AU,4,FALSE),0)</f>
        <v>0.56943961556168599</v>
      </c>
      <c r="AB154" s="44">
        <f>IFERROR(VLOOKUP($A154,'Raw data'!$AP:$AU,5,FALSE),0)</f>
        <v>0.27866075240722199</v>
      </c>
      <c r="AC154" s="44">
        <f>IFERROR(VLOOKUP($A154,'Raw data'!$AP:$AU,6,FALSE),"NA")</f>
        <v>5.3889122637279303E-2</v>
      </c>
      <c r="AD154" s="46" t="b">
        <f t="shared" si="31"/>
        <v>0</v>
      </c>
      <c r="AE154" s="46" t="b">
        <f t="shared" si="32"/>
        <v>0</v>
      </c>
    </row>
    <row r="155" spans="1:31" x14ac:dyDescent="0.25">
      <c r="A155" s="45" t="s">
        <v>221</v>
      </c>
      <c r="B155" s="2" t="str">
        <f>IFERROR(VLOOKUP(A155,'Protein names'!$A:$I,8,FALSE),"Contaminant")</f>
        <v>Myotrophin (Granule cell differentiation protein) (Protein V-1)</v>
      </c>
      <c r="C155" t="str">
        <f>IFERROR(VLOOKUP(A155,'Protein names'!$A:$I,9,FALSE), "Contaminant")</f>
        <v>Mtpn</v>
      </c>
      <c r="D155" s="42">
        <f>VLOOKUP($A155,'Raw data'!$A:$M,10,FALSE)</f>
        <v>205.36</v>
      </c>
      <c r="E155" s="42">
        <f>VLOOKUP($A155,'Raw data'!$A:$M,11,FALSE)</f>
        <v>101325.15805627631</v>
      </c>
      <c r="F155" s="42">
        <f>VLOOKUP($A155,'Raw data'!$A:$M,7,FALSE)</f>
        <v>125269.020087128</v>
      </c>
      <c r="G155" s="42">
        <f>VLOOKUP($A155,'Raw data'!$A:$M,2,FALSE)</f>
        <v>88012.586260827302</v>
      </c>
      <c r="H155" s="42">
        <f>VLOOKUP($A155,'Raw data'!$A:$M,3,FALSE)</f>
        <v>148048.93799426683</v>
      </c>
      <c r="I155" s="42">
        <f>VLOOKUP($A155,'Raw data'!$A:$M,4,FALSE)</f>
        <v>90806.787065506811</v>
      </c>
      <c r="J155" s="42">
        <f>VLOOKUP($A155,'Raw data'!$A:$M,8,FALSE)</f>
        <v>148052.16758068473</v>
      </c>
      <c r="K155" s="42">
        <f>VLOOKUP($A155,'Raw data'!$A:$M,5,FALSE)</f>
        <v>148281.40766535539</v>
      </c>
      <c r="L155" s="42">
        <f>VLOOKUP($A155,'Raw data'!$A:$M,12,FALSE)</f>
        <v>205.36</v>
      </c>
      <c r="M155" s="42">
        <f>VLOOKUP($A155,'Raw data'!$A:$M,13,FALSE)</f>
        <v>93001.679400504072</v>
      </c>
      <c r="N155" s="42">
        <f>VLOOKUP($A155,'Raw data'!$A:$M,6,FALSE)</f>
        <v>139056.68936225172</v>
      </c>
      <c r="O155" s="42">
        <f>VLOOKUP($A155,'Raw data'!$A:$M,9,FALSE)</f>
        <v>153914.98224073465</v>
      </c>
      <c r="P155" s="42">
        <f t="shared" si="22"/>
        <v>92277.97491066753</v>
      </c>
      <c r="Q155" s="42">
        <f t="shared" si="23"/>
        <v>113752.04770825508</v>
      </c>
      <c r="R155" s="42">
        <f t="shared" si="24"/>
        <v>46149.007317737734</v>
      </c>
      <c r="S155" s="42">
        <f t="shared" si="25"/>
        <v>54689.409694246431</v>
      </c>
      <c r="T155" s="43">
        <f t="shared" si="26"/>
        <v>0.50010858346657117</v>
      </c>
      <c r="U155" s="43">
        <f t="shared" si="27"/>
        <v>0.48077736441730512</v>
      </c>
      <c r="V155" s="42">
        <f t="shared" si="28"/>
        <v>0.30183426746013603</v>
      </c>
      <c r="W155" s="42">
        <f t="shared" si="29"/>
        <v>0.51740547581870344</v>
      </c>
      <c r="X155" s="42">
        <f>VLOOKUP($A155,'Raw data'!$A:$AN,39, FALSE)</f>
        <v>2.6873937824599547</v>
      </c>
      <c r="Y155" s="42">
        <f>VLOOKUP($A155,'Raw data'!$A:$AN,40, FALSE)</f>
        <v>3.1260023831228829</v>
      </c>
      <c r="Z155" s="42">
        <f t="shared" si="30"/>
        <v>2.9066980827914186</v>
      </c>
      <c r="AA155" s="44">
        <f>IFERROR(VLOOKUP($A155,'Raw data'!$AP:$AU,4,FALSE),0)</f>
        <v>0.62632713181863697</v>
      </c>
      <c r="AB155" s="44">
        <f>IFERROR(VLOOKUP($A155,'Raw data'!$AP:$AU,5,FALSE),0)</f>
        <v>0.50926967953358504</v>
      </c>
      <c r="AC155" s="44">
        <f>IFERROR(VLOOKUP($A155,'Raw data'!$AP:$AU,6,FALSE),"NA")</f>
        <v>5.39801980638622E-2</v>
      </c>
      <c r="AD155" s="46" t="b">
        <f t="shared" si="31"/>
        <v>0</v>
      </c>
      <c r="AE155" s="46" t="b">
        <f t="shared" si="32"/>
        <v>0</v>
      </c>
    </row>
    <row r="156" spans="1:31" x14ac:dyDescent="0.25">
      <c r="A156" s="45" t="s">
        <v>222</v>
      </c>
      <c r="B156" s="2" t="str">
        <f>IFERROR(VLOOKUP(A156,'Protein names'!$A:$I,8,FALSE),"Contaminant")</f>
        <v>Selenocysteine lyase (EC 4.4.1.16)</v>
      </c>
      <c r="C156" t="str">
        <f>IFERROR(VLOOKUP(A156,'Protein names'!$A:$I,9,FALSE), "Contaminant")</f>
        <v>Scly</v>
      </c>
      <c r="D156" s="42">
        <f>VLOOKUP($A156,'Raw data'!$A:$M,10,FALSE)</f>
        <v>85623.388977528739</v>
      </c>
      <c r="E156" s="42">
        <f>VLOOKUP($A156,'Raw data'!$A:$M,11,FALSE)</f>
        <v>135791.82343362135</v>
      </c>
      <c r="F156" s="42">
        <f>VLOOKUP($A156,'Raw data'!$A:$M,7,FALSE)</f>
        <v>64194.2534465059</v>
      </c>
      <c r="G156" s="42">
        <f>VLOOKUP($A156,'Raw data'!$A:$M,2,FALSE)</f>
        <v>75495.91342701031</v>
      </c>
      <c r="H156" s="42">
        <f>VLOOKUP($A156,'Raw data'!$A:$M,3,FALSE)</f>
        <v>50135.811831274274</v>
      </c>
      <c r="I156" s="42">
        <f>VLOOKUP($A156,'Raw data'!$A:$M,4,FALSE)</f>
        <v>42804.729757059118</v>
      </c>
      <c r="J156" s="42">
        <f>VLOOKUP($A156,'Raw data'!$A:$M,8,FALSE)</f>
        <v>85866.433069410283</v>
      </c>
      <c r="K156" s="42">
        <f>VLOOKUP($A156,'Raw data'!$A:$M,5,FALSE)</f>
        <v>118089.70541816148</v>
      </c>
      <c r="L156" s="42">
        <f>VLOOKUP($A156,'Raw data'!$A:$M,12,FALSE)</f>
        <v>87454.199459332522</v>
      </c>
      <c r="M156" s="42">
        <f>VLOOKUP($A156,'Raw data'!$A:$M,13,FALSE)</f>
        <v>141560.30732192643</v>
      </c>
      <c r="N156" s="42">
        <f>VLOOKUP($A156,'Raw data'!$A:$M,6,FALSE)</f>
        <v>126640.53667432784</v>
      </c>
      <c r="O156" s="42">
        <f>VLOOKUP($A156,'Raw data'!$A:$M,9,FALSE)</f>
        <v>90994.360049100724</v>
      </c>
      <c r="P156" s="42">
        <f t="shared" si="22"/>
        <v>75674.320145499951</v>
      </c>
      <c r="Q156" s="42">
        <f t="shared" si="23"/>
        <v>108434.25699870987</v>
      </c>
      <c r="R156" s="42">
        <f t="shared" si="24"/>
        <v>30489.198392796792</v>
      </c>
      <c r="S156" s="42">
        <f t="shared" si="25"/>
        <v>21508.335634881296</v>
      </c>
      <c r="T156" s="43">
        <f t="shared" si="26"/>
        <v>0.40290019565652962</v>
      </c>
      <c r="U156" s="43">
        <f t="shared" si="27"/>
        <v>0.19835369587248797</v>
      </c>
      <c r="V156" s="42">
        <f t="shared" si="28"/>
        <v>0.51894489676440636</v>
      </c>
      <c r="W156" s="42">
        <f t="shared" si="29"/>
        <v>7.8013209535087127E-2</v>
      </c>
      <c r="X156" s="42">
        <f>VLOOKUP($A156,'Raw data'!$A:$AN,39, FALSE)</f>
        <v>2.5878758433559206</v>
      </c>
      <c r="Y156" s="42">
        <f>VLOOKUP($A156,'Raw data'!$A:$AN,40, FALSE)</f>
        <v>2.3937529895729361</v>
      </c>
      <c r="Z156" s="42">
        <f t="shared" si="30"/>
        <v>2.4908144164644286</v>
      </c>
      <c r="AA156" s="44">
        <f>IFERROR(VLOOKUP($A156,'Raw data'!$AP:$AU,4,FALSE),0)</f>
        <v>0.32560988140466401</v>
      </c>
      <c r="AB156" s="44">
        <f>IFERROR(VLOOKUP($A156,'Raw data'!$AP:$AU,5,FALSE),0)</f>
        <v>3.5233458932464497E-2</v>
      </c>
      <c r="AC156" s="44">
        <f>IFERROR(VLOOKUP($A156,'Raw data'!$AP:$AU,6,FALSE),"NA")</f>
        <v>5.4852441389092503E-2</v>
      </c>
      <c r="AD156" s="46" t="b">
        <f t="shared" si="31"/>
        <v>0</v>
      </c>
      <c r="AE156" s="46" t="b">
        <f t="shared" si="32"/>
        <v>0</v>
      </c>
    </row>
    <row r="157" spans="1:31" x14ac:dyDescent="0.25">
      <c r="A157" s="45" t="s">
        <v>223</v>
      </c>
      <c r="B157" s="2" t="str">
        <f>IFERROR(VLOOKUP(A157,'Protein names'!$A:$I,8,FALSE),"Contaminant")</f>
        <v>Xaa-Pro dipeptidase (X-Pro dipeptidase) (EC 3.4.13.9) (Imidodipeptidase) (Peptidase D) (Proline dipeptidase) (Prolidase)</v>
      </c>
      <c r="C157" t="str">
        <f>IFERROR(VLOOKUP(A157,'Protein names'!$A:$I,9,FALSE), "Contaminant")</f>
        <v>Pepd</v>
      </c>
      <c r="D157" s="42">
        <f>VLOOKUP($A157,'Raw data'!$A:$M,10,FALSE)</f>
        <v>205.36</v>
      </c>
      <c r="E157" s="42">
        <f>VLOOKUP($A157,'Raw data'!$A:$M,11,FALSE)</f>
        <v>54246.983190224819</v>
      </c>
      <c r="F157" s="42">
        <f>VLOOKUP($A157,'Raw data'!$A:$M,7,FALSE)</f>
        <v>45426.16829433402</v>
      </c>
      <c r="G157" s="42">
        <f>VLOOKUP($A157,'Raw data'!$A:$M,2,FALSE)</f>
        <v>64579.066725603247</v>
      </c>
      <c r="H157" s="42">
        <f>VLOOKUP($A157,'Raw data'!$A:$M,3,FALSE)</f>
        <v>60517.103503278071</v>
      </c>
      <c r="I157" s="42">
        <f>VLOOKUP($A157,'Raw data'!$A:$M,4,FALSE)</f>
        <v>67947.247470039845</v>
      </c>
      <c r="J157" s="42">
        <f>VLOOKUP($A157,'Raw data'!$A:$M,8,FALSE)</f>
        <v>52321.447429268635</v>
      </c>
      <c r="K157" s="42">
        <f>VLOOKUP($A157,'Raw data'!$A:$M,5,FALSE)</f>
        <v>115861.40582694174</v>
      </c>
      <c r="L157" s="42">
        <f>VLOOKUP($A157,'Raw data'!$A:$M,12,FALSE)</f>
        <v>205.36</v>
      </c>
      <c r="M157" s="42">
        <f>VLOOKUP($A157,'Raw data'!$A:$M,13,FALSE)</f>
        <v>63597.129204461417</v>
      </c>
      <c r="N157" s="42">
        <f>VLOOKUP($A157,'Raw data'!$A:$M,6,FALSE)</f>
        <v>62916.914622780969</v>
      </c>
      <c r="O157" s="42">
        <f>VLOOKUP($A157,'Raw data'!$A:$M,9,FALSE)</f>
        <v>63686.45323123179</v>
      </c>
      <c r="P157" s="42">
        <f t="shared" si="22"/>
        <v>48820.321530579997</v>
      </c>
      <c r="Q157" s="42">
        <f t="shared" si="23"/>
        <v>59764.785052447427</v>
      </c>
      <c r="R157" s="42">
        <f t="shared" si="24"/>
        <v>22932.420544254379</v>
      </c>
      <c r="S157" s="42">
        <f t="shared" si="25"/>
        <v>33639.167433465351</v>
      </c>
      <c r="T157" s="43">
        <f t="shared" si="26"/>
        <v>0.46973104283817557</v>
      </c>
      <c r="U157" s="43">
        <f t="shared" si="27"/>
        <v>0.56285933939099464</v>
      </c>
      <c r="V157" s="42">
        <f t="shared" si="28"/>
        <v>0.29181386502802309</v>
      </c>
      <c r="W157" s="42">
        <f t="shared" si="29"/>
        <v>0.56114419087544232</v>
      </c>
      <c r="X157" s="42">
        <f>VLOOKUP($A157,'Raw data'!$A:$AN,39, FALSE)</f>
        <v>2.5581849658292235</v>
      </c>
      <c r="Y157" s="42">
        <f>VLOOKUP($A157,'Raw data'!$A:$AN,40, FALSE)</f>
        <v>3.2815940690266481</v>
      </c>
      <c r="Z157" s="42">
        <f t="shared" si="30"/>
        <v>2.9198895174279356</v>
      </c>
      <c r="AA157" s="44">
        <f>IFERROR(VLOOKUP($A157,'Raw data'!$AP:$AU,4,FALSE),0)</f>
        <v>-0.711970485046169</v>
      </c>
      <c r="AB157" s="44">
        <f>IFERROR(VLOOKUP($A157,'Raw data'!$AP:$AU,5,FALSE),0)</f>
        <v>0.13450399492183901</v>
      </c>
      <c r="AC157" s="44">
        <f>IFERROR(VLOOKUP($A157,'Raw data'!$AP:$AU,6,FALSE),"NA")</f>
        <v>5.5221192624919903E-2</v>
      </c>
      <c r="AD157" s="46" t="b">
        <f t="shared" si="31"/>
        <v>0</v>
      </c>
      <c r="AE157" s="46" t="b">
        <f t="shared" si="32"/>
        <v>0</v>
      </c>
    </row>
    <row r="158" spans="1:31" x14ac:dyDescent="0.25">
      <c r="A158" s="45" t="s">
        <v>224</v>
      </c>
      <c r="B158" s="2" t="str">
        <f>IFERROR(VLOOKUP(A158,'Protein names'!$A:$I,8,FALSE),"Contaminant")</f>
        <v>Serum amyloid P-component</v>
      </c>
      <c r="C158" t="str">
        <f>IFERROR(VLOOKUP(A158,'Protein names'!$A:$I,9,FALSE), "Contaminant")</f>
        <v>Apcs</v>
      </c>
      <c r="D158" s="42">
        <f>VLOOKUP($A158,'Raw data'!$A:$M,10,FALSE)</f>
        <v>186428.8834226302</v>
      </c>
      <c r="E158" s="42">
        <f>VLOOKUP($A158,'Raw data'!$A:$M,11,FALSE)</f>
        <v>257651.55393633645</v>
      </c>
      <c r="F158" s="42">
        <f>VLOOKUP($A158,'Raw data'!$A:$M,7,FALSE)</f>
        <v>283644.77532704978</v>
      </c>
      <c r="G158" s="42">
        <f>VLOOKUP($A158,'Raw data'!$A:$M,2,FALSE)</f>
        <v>250645.92503428314</v>
      </c>
      <c r="H158" s="42">
        <f>VLOOKUP($A158,'Raw data'!$A:$M,3,FALSE)</f>
        <v>239951.51871527036</v>
      </c>
      <c r="I158" s="42">
        <f>VLOOKUP($A158,'Raw data'!$A:$M,4,FALSE)</f>
        <v>283650.73324978689</v>
      </c>
      <c r="J158" s="42">
        <f>VLOOKUP($A158,'Raw data'!$A:$M,8,FALSE)</f>
        <v>261684.22890127232</v>
      </c>
      <c r="K158" s="42">
        <f>VLOOKUP($A158,'Raw data'!$A:$M,5,FALSE)</f>
        <v>318009.38159864879</v>
      </c>
      <c r="L158" s="42">
        <f>VLOOKUP($A158,'Raw data'!$A:$M,12,FALSE)</f>
        <v>173346.88177312451</v>
      </c>
      <c r="M158" s="42">
        <f>VLOOKUP($A158,'Raw data'!$A:$M,13,FALSE)</f>
        <v>275728.30280412873</v>
      </c>
      <c r="N158" s="42">
        <f>VLOOKUP($A158,'Raw data'!$A:$M,6,FALSE)</f>
        <v>362287.6092636009</v>
      </c>
      <c r="O158" s="42">
        <f>VLOOKUP($A158,'Raw data'!$A:$M,9,FALSE)</f>
        <v>294777.4841334839</v>
      </c>
      <c r="P158" s="42">
        <f t="shared" si="22"/>
        <v>250328.89828089284</v>
      </c>
      <c r="Q158" s="42">
        <f t="shared" si="23"/>
        <v>280972.31474570982</v>
      </c>
      <c r="R158" s="42">
        <f t="shared" si="24"/>
        <v>32825.081991252082</v>
      </c>
      <c r="S158" s="42">
        <f t="shared" si="25"/>
        <v>57961.579062840996</v>
      </c>
      <c r="T158" s="43">
        <f t="shared" si="26"/>
        <v>0.13112781711050883</v>
      </c>
      <c r="U158" s="43">
        <f t="shared" si="27"/>
        <v>0.20628928908991739</v>
      </c>
      <c r="V158" s="42">
        <f t="shared" si="28"/>
        <v>0.16660313614575512</v>
      </c>
      <c r="W158" s="42">
        <f t="shared" si="29"/>
        <v>0.32787328179001596</v>
      </c>
      <c r="X158" s="42">
        <f>VLOOKUP($A158,'Raw data'!$A:$AN,39, FALSE)</f>
        <v>3.4993767684179864</v>
      </c>
      <c r="Y158" s="42">
        <f>VLOOKUP($A158,'Raw data'!$A:$AN,40, FALSE)</f>
        <v>4.3011162184278247</v>
      </c>
      <c r="Z158" s="42">
        <f t="shared" si="30"/>
        <v>3.9002464934229053</v>
      </c>
      <c r="AA158" s="44">
        <f>IFERROR(VLOOKUP($A158,'Raw data'!$AP:$AU,4,FALSE),0)</f>
        <v>0.25172660034879102</v>
      </c>
      <c r="AB158" s="44">
        <f>IFERROR(VLOOKUP($A158,'Raw data'!$AP:$AU,5,FALSE),0)</f>
        <v>0.364362239696643</v>
      </c>
      <c r="AC158" s="44">
        <f>IFERROR(VLOOKUP($A158,'Raw data'!$AP:$AU,6,FALSE),"NA")</f>
        <v>5.5411604195407901E-2</v>
      </c>
      <c r="AD158" s="46" t="b">
        <f t="shared" si="31"/>
        <v>0</v>
      </c>
      <c r="AE158" s="46" t="b">
        <f t="shared" si="32"/>
        <v>0</v>
      </c>
    </row>
    <row r="159" spans="1:31" x14ac:dyDescent="0.25">
      <c r="A159" s="45" t="s">
        <v>225</v>
      </c>
      <c r="B159" s="2" t="str">
        <f>IFERROR(VLOOKUP(A159,'Protein names'!$A:$I,8,FALSE),"Contaminant")</f>
        <v>Apolipoprotein C-III (Apolipoprotein C-III, isoform CRA_a)</v>
      </c>
      <c r="C159" t="str">
        <f>IFERROR(VLOOKUP(A159,'Protein names'!$A:$I,9,FALSE), "Contaminant")</f>
        <v>Apoc3</v>
      </c>
      <c r="D159" s="42">
        <f>VLOOKUP($A159,'Raw data'!$A:$M,10,FALSE)</f>
        <v>805010.53742065362</v>
      </c>
      <c r="E159" s="42">
        <f>VLOOKUP($A159,'Raw data'!$A:$M,11,FALSE)</f>
        <v>423162.36066765914</v>
      </c>
      <c r="F159" s="42">
        <f>VLOOKUP($A159,'Raw data'!$A:$M,7,FALSE)</f>
        <v>331740.32781579124</v>
      </c>
      <c r="G159" s="42">
        <f>VLOOKUP($A159,'Raw data'!$A:$M,2,FALSE)</f>
        <v>542862.03714932373</v>
      </c>
      <c r="H159" s="42">
        <f>VLOOKUP($A159,'Raw data'!$A:$M,3,FALSE)</f>
        <v>203416.09430238791</v>
      </c>
      <c r="I159" s="42">
        <f>VLOOKUP($A159,'Raw data'!$A:$M,4,FALSE)</f>
        <v>145636.5378564806</v>
      </c>
      <c r="J159" s="42">
        <f>VLOOKUP($A159,'Raw data'!$A:$M,8,FALSE)</f>
        <v>724080.97724439157</v>
      </c>
      <c r="K159" s="42">
        <f>VLOOKUP($A159,'Raw data'!$A:$M,5,FALSE)</f>
        <v>528931.1117044834</v>
      </c>
      <c r="L159" s="42">
        <f>VLOOKUP($A159,'Raw data'!$A:$M,12,FALSE)</f>
        <v>861634.14284544205</v>
      </c>
      <c r="M159" s="42">
        <f>VLOOKUP($A159,'Raw data'!$A:$M,13,FALSE)</f>
        <v>562702.34945251525</v>
      </c>
      <c r="N159" s="42">
        <f>VLOOKUP($A159,'Raw data'!$A:$M,6,FALSE)</f>
        <v>438655.18851139437</v>
      </c>
      <c r="O159" s="42">
        <f>VLOOKUP($A159,'Raw data'!$A:$M,9,FALSE)</f>
        <v>420668.86069210205</v>
      </c>
      <c r="P159" s="42">
        <f t="shared" si="22"/>
        <v>408637.98253538267</v>
      </c>
      <c r="Q159" s="42">
        <f t="shared" si="23"/>
        <v>589445.43840838817</v>
      </c>
      <c r="R159" s="42">
        <f t="shared" si="24"/>
        <v>220808.09514066423</v>
      </c>
      <c r="S159" s="42">
        <f t="shared" si="25"/>
        <v>156957.44026844282</v>
      </c>
      <c r="T159" s="43">
        <f t="shared" si="26"/>
        <v>0.54035137353279472</v>
      </c>
      <c r="U159" s="43">
        <f t="shared" si="27"/>
        <v>0.26627984549724731</v>
      </c>
      <c r="V159" s="42">
        <f t="shared" si="28"/>
        <v>0.5285349698412577</v>
      </c>
      <c r="W159" s="42">
        <f t="shared" si="29"/>
        <v>0.16646135369203416</v>
      </c>
      <c r="X159" s="42">
        <f>VLOOKUP($A159,'Raw data'!$A:$AN,39, FALSE)</f>
        <v>1.9441160146146907</v>
      </c>
      <c r="Y159" s="42">
        <f>VLOOKUP($A159,'Raw data'!$A:$AN,40, FALSE)</f>
        <v>2.4023052197307102</v>
      </c>
      <c r="Z159" s="42">
        <f t="shared" si="30"/>
        <v>2.1732106171727006</v>
      </c>
      <c r="AA159" s="44">
        <f>IFERROR(VLOOKUP($A159,'Raw data'!$AP:$AU,4,FALSE),0)</f>
        <v>0.59308464467680599</v>
      </c>
      <c r="AB159" s="44">
        <f>IFERROR(VLOOKUP($A159,'Raw data'!$AP:$AU,5,FALSE),0)</f>
        <v>0.46543868239133401</v>
      </c>
      <c r="AC159" s="44">
        <f>IFERROR(VLOOKUP($A159,'Raw data'!$AP:$AU,6,FALSE),"NA")</f>
        <v>5.8510726421676401E-2</v>
      </c>
      <c r="AD159" s="46" t="b">
        <f t="shared" si="31"/>
        <v>0</v>
      </c>
      <c r="AE159" s="46" t="b">
        <f t="shared" si="32"/>
        <v>0</v>
      </c>
    </row>
    <row r="160" spans="1:31" x14ac:dyDescent="0.25">
      <c r="A160" s="45" t="s">
        <v>226</v>
      </c>
      <c r="B160" s="2" t="str">
        <f>IFERROR(VLOOKUP(A160,'Protein names'!$A:$I,8,FALSE),"Contaminant")</f>
        <v>2-amino-3-carboxymuconate-6-semialdehyde decarboxylase</v>
      </c>
      <c r="C160" t="str">
        <f>IFERROR(VLOOKUP(A160,'Protein names'!$A:$I,9,FALSE), "Contaminant")</f>
        <v>Acmsd</v>
      </c>
      <c r="D160" s="42">
        <f>VLOOKUP($A160,'Raw data'!$A:$M,10,FALSE)</f>
        <v>4295.6168282123272</v>
      </c>
      <c r="E160" s="42">
        <f>VLOOKUP($A160,'Raw data'!$A:$M,11,FALSE)</f>
        <v>205.36</v>
      </c>
      <c r="F160" s="42">
        <f>VLOOKUP($A160,'Raw data'!$A:$M,7,FALSE)</f>
        <v>40489.059024727831</v>
      </c>
      <c r="G160" s="42">
        <f>VLOOKUP($A160,'Raw data'!$A:$M,2,FALSE)</f>
        <v>205.36</v>
      </c>
      <c r="H160" s="42">
        <f>VLOOKUP($A160,'Raw data'!$A:$M,3,FALSE)</f>
        <v>85497.487924597212</v>
      </c>
      <c r="I160" s="42">
        <f>VLOOKUP($A160,'Raw data'!$A:$M,4,FALSE)</f>
        <v>205.36</v>
      </c>
      <c r="J160" s="42">
        <f>VLOOKUP($A160,'Raw data'!$A:$M,8,FALSE)</f>
        <v>205.36</v>
      </c>
      <c r="K160" s="42">
        <f>VLOOKUP($A160,'Raw data'!$A:$M,5,FALSE)</f>
        <v>19661.562748880595</v>
      </c>
      <c r="L160" s="42">
        <f>VLOOKUP($A160,'Raw data'!$A:$M,12,FALSE)</f>
        <v>22789.799865695561</v>
      </c>
      <c r="M160" s="42">
        <f>VLOOKUP($A160,'Raw data'!$A:$M,13,FALSE)</f>
        <v>205.36</v>
      </c>
      <c r="N160" s="42">
        <f>VLOOKUP($A160,'Raw data'!$A:$M,6,FALSE)</f>
        <v>205.36</v>
      </c>
      <c r="O160" s="42">
        <f>VLOOKUP($A160,'Raw data'!$A:$M,9,FALSE)</f>
        <v>205.36</v>
      </c>
      <c r="P160" s="42">
        <f t="shared" si="22"/>
        <v>21816.373962922895</v>
      </c>
      <c r="Q160" s="42">
        <f t="shared" si="23"/>
        <v>7212.1337690960254</v>
      </c>
      <c r="R160" s="42">
        <f t="shared" si="24"/>
        <v>31916.657476693788</v>
      </c>
      <c r="S160" s="42">
        <f t="shared" si="25"/>
        <v>9950.1380019325607</v>
      </c>
      <c r="T160" s="43">
        <f t="shared" si="26"/>
        <v>1.4629680225933241</v>
      </c>
      <c r="U160" s="43">
        <f t="shared" si="27"/>
        <v>1.3796385813819589</v>
      </c>
      <c r="V160" s="42">
        <f t="shared" si="28"/>
        <v>-1.5969132744463144</v>
      </c>
      <c r="W160" s="42">
        <f t="shared" si="29"/>
        <v>0.35170617279609462</v>
      </c>
      <c r="X160" s="42">
        <f>VLOOKUP($A160,'Raw data'!$A:$AN,39, FALSE)</f>
        <v>0.77246097315651829</v>
      </c>
      <c r="Y160" s="42">
        <f>VLOOKUP($A160,'Raw data'!$A:$AN,40, FALSE)</f>
        <v>0.57097046769936688</v>
      </c>
      <c r="Z160" s="42">
        <f t="shared" si="30"/>
        <v>0.67171572042794259</v>
      </c>
      <c r="AA160" s="44">
        <f>IFERROR(VLOOKUP($A160,'Raw data'!$AP:$AU,4,FALSE),0)</f>
        <v>-1.4500891747706499</v>
      </c>
      <c r="AB160" s="44">
        <f>IFERROR(VLOOKUP($A160,'Raw data'!$AP:$AU,5,FALSE),0)</f>
        <v>0.413968449656266</v>
      </c>
      <c r="AC160" s="44">
        <f>IFERROR(VLOOKUP($A160,'Raw data'!$AP:$AU,6,FALSE),"NA")</f>
        <v>6.3960968193188306E-2</v>
      </c>
      <c r="AD160" s="46" t="b">
        <f t="shared" si="31"/>
        <v>0</v>
      </c>
      <c r="AE160" s="46" t="b">
        <f t="shared" si="32"/>
        <v>0</v>
      </c>
    </row>
    <row r="161" spans="1:31" x14ac:dyDescent="0.25">
      <c r="A161" s="45" t="s">
        <v>227</v>
      </c>
      <c r="B161" s="2" t="str">
        <f>IFERROR(VLOOKUP(A161,'Protein names'!$A:$I,8,FALSE),"Contaminant")</f>
        <v>Cytochrome P450 2C11 (EC 1.14.14.1) (CYPIIC11) (Cytochrome P-450(M-1)) (Cytochrome P450-UT-2) (Cytochrome P450-UT-A) (Cytochrome P450H)</v>
      </c>
      <c r="C161" t="str">
        <f>IFERROR(VLOOKUP(A161,'Protein names'!$A:$I,9,FALSE), "Contaminant")</f>
        <v>Cyp2c11</v>
      </c>
      <c r="D161" s="42">
        <f>VLOOKUP($A161,'Raw data'!$A:$M,10,FALSE)</f>
        <v>3043397.6269662622</v>
      </c>
      <c r="E161" s="42">
        <f>VLOOKUP($A161,'Raw data'!$A:$M,11,FALSE)</f>
        <v>1428840.0338081473</v>
      </c>
      <c r="F161" s="42">
        <f>VLOOKUP($A161,'Raw data'!$A:$M,7,FALSE)</f>
        <v>2940555.995950893</v>
      </c>
      <c r="G161" s="42">
        <f>VLOOKUP($A161,'Raw data'!$A:$M,2,FALSE)</f>
        <v>804713.22104460828</v>
      </c>
      <c r="H161" s="42">
        <f>VLOOKUP($A161,'Raw data'!$A:$M,3,FALSE)</f>
        <v>1206299.9570266714</v>
      </c>
      <c r="I161" s="42">
        <f>VLOOKUP($A161,'Raw data'!$A:$M,4,FALSE)</f>
        <v>2069276.8061081844</v>
      </c>
      <c r="J161" s="42">
        <f>VLOOKUP($A161,'Raw data'!$A:$M,8,FALSE)</f>
        <v>2969486.1327630095</v>
      </c>
      <c r="K161" s="42">
        <f>VLOOKUP($A161,'Raw data'!$A:$M,5,FALSE)</f>
        <v>2457976.9806451262</v>
      </c>
      <c r="L161" s="42">
        <f>VLOOKUP($A161,'Raw data'!$A:$M,12,FALSE)</f>
        <v>2671950.0714375414</v>
      </c>
      <c r="M161" s="42">
        <f>VLOOKUP($A161,'Raw data'!$A:$M,13,FALSE)</f>
        <v>3555697.0123142041</v>
      </c>
      <c r="N161" s="42">
        <f>VLOOKUP($A161,'Raw data'!$A:$M,6,FALSE)</f>
        <v>2220972.1326952516</v>
      </c>
      <c r="O161" s="42">
        <f>VLOOKUP($A161,'Raw data'!$A:$M,9,FALSE)</f>
        <v>3358765.834448142</v>
      </c>
      <c r="P161" s="42">
        <f t="shared" si="22"/>
        <v>1915513.9401507943</v>
      </c>
      <c r="Q161" s="42">
        <f t="shared" si="23"/>
        <v>2872474.6940505453</v>
      </c>
      <c r="R161" s="42">
        <f t="shared" si="24"/>
        <v>848546.80175690155</v>
      </c>
      <c r="S161" s="42">
        <f t="shared" si="25"/>
        <v>474193.54255211737</v>
      </c>
      <c r="T161" s="43">
        <f t="shared" si="26"/>
        <v>0.44298649253896932</v>
      </c>
      <c r="U161" s="43">
        <f t="shared" si="27"/>
        <v>0.16508188689504022</v>
      </c>
      <c r="V161" s="42">
        <f t="shared" si="28"/>
        <v>0.58456265804988361</v>
      </c>
      <c r="W161" s="42">
        <f t="shared" si="29"/>
        <v>5.2321765055200233E-2</v>
      </c>
      <c r="X161" s="42">
        <f>VLOOKUP($A161,'Raw data'!$A:$AN,39, FALSE)</f>
        <v>2.7886731691919202</v>
      </c>
      <c r="Y161" s="42">
        <f>VLOOKUP($A161,'Raw data'!$A:$AN,40, FALSE)</f>
        <v>3.1792705165837543</v>
      </c>
      <c r="Z161" s="42">
        <f t="shared" si="30"/>
        <v>2.9839718428878372</v>
      </c>
      <c r="AA161" s="44">
        <f>IFERROR(VLOOKUP($A161,'Raw data'!$AP:$AU,4,FALSE),0)</f>
        <v>0.85117857279742803</v>
      </c>
      <c r="AB161" s="44">
        <f>IFERROR(VLOOKUP($A161,'Raw data'!$AP:$AU,5,FALSE),0)</f>
        <v>0.35701744197535201</v>
      </c>
      <c r="AC161" s="44">
        <f>IFERROR(VLOOKUP($A161,'Raw data'!$AP:$AU,6,FALSE),"NA")</f>
        <v>6.45723087657223E-2</v>
      </c>
      <c r="AD161" s="46" t="b">
        <f t="shared" si="31"/>
        <v>0</v>
      </c>
      <c r="AE161" s="46" t="b">
        <f t="shared" si="32"/>
        <v>0</v>
      </c>
    </row>
    <row r="162" spans="1:31" x14ac:dyDescent="0.25">
      <c r="A162" s="45" t="s">
        <v>228</v>
      </c>
      <c r="B162" s="2" t="str">
        <f>IFERROR(VLOOKUP(A162,'Protein names'!$A:$I,8,FALSE),"Contaminant")</f>
        <v>NADH-ubiquinone oxidoreductase 75 kDa subunit, mitochondrial (EC 1.6.5.3) (EC 1.6.99.3)</v>
      </c>
      <c r="C162" t="str">
        <f>IFERROR(VLOOKUP(A162,'Protein names'!$A:$I,9,FALSE), "Contaminant")</f>
        <v>Ndufs1</v>
      </c>
      <c r="D162" s="42">
        <f>VLOOKUP($A162,'Raw data'!$A:$M,10,FALSE)</f>
        <v>2121086.249601501</v>
      </c>
      <c r="E162" s="42">
        <f>VLOOKUP($A162,'Raw data'!$A:$M,11,FALSE)</f>
        <v>2099792.4318849221</v>
      </c>
      <c r="F162" s="42">
        <f>VLOOKUP($A162,'Raw data'!$A:$M,7,FALSE)</f>
        <v>1843750.9526157535</v>
      </c>
      <c r="G162" s="42">
        <f>VLOOKUP($A162,'Raw data'!$A:$M,2,FALSE)</f>
        <v>1700555.6705324117</v>
      </c>
      <c r="H162" s="42">
        <f>VLOOKUP($A162,'Raw data'!$A:$M,3,FALSE)</f>
        <v>1930210.5478893861</v>
      </c>
      <c r="I162" s="42">
        <f>VLOOKUP($A162,'Raw data'!$A:$M,4,FALSE)</f>
        <v>1479395.8622314832</v>
      </c>
      <c r="J162" s="42">
        <f>VLOOKUP($A162,'Raw data'!$A:$M,8,FALSE)</f>
        <v>1705444.6501223871</v>
      </c>
      <c r="K162" s="42">
        <f>VLOOKUP($A162,'Raw data'!$A:$M,5,FALSE)</f>
        <v>1585249.7830020147</v>
      </c>
      <c r="L162" s="42">
        <f>VLOOKUP($A162,'Raw data'!$A:$M,12,FALSE)</f>
        <v>2339251.3373287017</v>
      </c>
      <c r="M162" s="42">
        <f>VLOOKUP($A162,'Raw data'!$A:$M,13,FALSE)</f>
        <v>1686169.8163011728</v>
      </c>
      <c r="N162" s="42">
        <f>VLOOKUP($A162,'Raw data'!$A:$M,6,FALSE)</f>
        <v>1254265.7099838858</v>
      </c>
      <c r="O162" s="42">
        <f>VLOOKUP($A162,'Raw data'!$A:$M,9,FALSE)</f>
        <v>1142299.9800794434</v>
      </c>
      <c r="P162" s="42">
        <f t="shared" si="22"/>
        <v>1862465.2857925764</v>
      </c>
      <c r="Q162" s="42">
        <f t="shared" si="23"/>
        <v>1618780.2128029342</v>
      </c>
      <c r="R162" s="42">
        <f t="shared" si="24"/>
        <v>224018.42587077958</v>
      </c>
      <c r="S162" s="42">
        <f t="shared" si="25"/>
        <v>385607.5831929085</v>
      </c>
      <c r="T162" s="43">
        <f t="shared" si="26"/>
        <v>0.1202805913106982</v>
      </c>
      <c r="U162" s="43">
        <f t="shared" si="27"/>
        <v>0.23820873281198879</v>
      </c>
      <c r="V162" s="42">
        <f t="shared" si="28"/>
        <v>-0.20230641623995008</v>
      </c>
      <c r="W162" s="42">
        <f t="shared" si="29"/>
        <v>0.24978135519404068</v>
      </c>
      <c r="X162" s="42">
        <f>VLOOKUP($A162,'Raw data'!$A:$AN,39, FALSE)</f>
        <v>2.6409720287008711</v>
      </c>
      <c r="Y162" s="42">
        <f>VLOOKUP($A162,'Raw data'!$A:$AN,40, FALSE)</f>
        <v>3.0516810705673958</v>
      </c>
      <c r="Z162" s="42">
        <f t="shared" si="30"/>
        <v>2.8463265496341332</v>
      </c>
      <c r="AA162" s="44">
        <f>IFERROR(VLOOKUP($A162,'Raw data'!$AP:$AU,4,FALSE),0)</f>
        <v>-0.35488172475728302</v>
      </c>
      <c r="AB162" s="44">
        <f>IFERROR(VLOOKUP($A162,'Raw data'!$AP:$AU,5,FALSE),0)</f>
        <v>0.287134755040998</v>
      </c>
      <c r="AC162" s="44">
        <f>IFERROR(VLOOKUP($A162,'Raw data'!$AP:$AU,6,FALSE),"NA")</f>
        <v>6.5250721857809099E-2</v>
      </c>
      <c r="AD162" s="46" t="b">
        <f t="shared" si="31"/>
        <v>0</v>
      </c>
      <c r="AE162" s="46" t="b">
        <f t="shared" si="32"/>
        <v>0</v>
      </c>
    </row>
    <row r="163" spans="1:31" x14ac:dyDescent="0.25">
      <c r="A163" s="45" t="s">
        <v>229</v>
      </c>
      <c r="B163" s="2" t="str">
        <f>IFERROR(VLOOKUP(A163,'Protein names'!$A:$I,8,FALSE),"Contaminant")</f>
        <v>Vitamin K epoxide reductase complex subunit 1-like protein 1 (VKORC1-like protein 1) (EC 1.17.4.4)</v>
      </c>
      <c r="C163" t="str">
        <f>IFERROR(VLOOKUP(A163,'Protein names'!$A:$I,9,FALSE), "Contaminant")</f>
        <v>Vkorc1l1</v>
      </c>
      <c r="D163" s="42">
        <f>VLOOKUP($A163,'Raw data'!$A:$M,10,FALSE)</f>
        <v>57178.057359217499</v>
      </c>
      <c r="E163" s="42">
        <f>VLOOKUP($A163,'Raw data'!$A:$M,11,FALSE)</f>
        <v>33449.699947578622</v>
      </c>
      <c r="F163" s="42">
        <f>VLOOKUP($A163,'Raw data'!$A:$M,7,FALSE)</f>
        <v>40371.345673827564</v>
      </c>
      <c r="G163" s="42">
        <f>VLOOKUP($A163,'Raw data'!$A:$M,2,FALSE)</f>
        <v>55234.520334150104</v>
      </c>
      <c r="H163" s="42">
        <f>VLOOKUP($A163,'Raw data'!$A:$M,3,FALSE)</f>
        <v>47190.141192505129</v>
      </c>
      <c r="I163" s="42">
        <f>VLOOKUP($A163,'Raw data'!$A:$M,4,FALSE)</f>
        <v>53260.823231915572</v>
      </c>
      <c r="J163" s="42">
        <f>VLOOKUP($A163,'Raw data'!$A:$M,8,FALSE)</f>
        <v>49425.712947078151</v>
      </c>
      <c r="K163" s="42">
        <f>VLOOKUP($A163,'Raw data'!$A:$M,5,FALSE)</f>
        <v>30633.365041885805</v>
      </c>
      <c r="L163" s="42">
        <f>VLOOKUP($A163,'Raw data'!$A:$M,12,FALSE)</f>
        <v>53596.175896504137</v>
      </c>
      <c r="M163" s="42">
        <f>VLOOKUP($A163,'Raw data'!$A:$M,13,FALSE)</f>
        <v>205.36</v>
      </c>
      <c r="N163" s="42">
        <f>VLOOKUP($A163,'Raw data'!$A:$M,6,FALSE)</f>
        <v>38085.612483150042</v>
      </c>
      <c r="O163" s="42">
        <f>VLOOKUP($A163,'Raw data'!$A:$M,9,FALSE)</f>
        <v>36646.839854078149</v>
      </c>
      <c r="P163" s="42">
        <f t="shared" si="22"/>
        <v>47780.764623199088</v>
      </c>
      <c r="Q163" s="42">
        <f t="shared" si="23"/>
        <v>34765.511037116048</v>
      </c>
      <c r="R163" s="42">
        <f t="shared" si="24"/>
        <v>8510.056475144891</v>
      </c>
      <c r="S163" s="42">
        <f t="shared" si="25"/>
        <v>17299.116552833515</v>
      </c>
      <c r="T163" s="43">
        <f t="shared" si="26"/>
        <v>0.17810632672489687</v>
      </c>
      <c r="U163" s="43">
        <f t="shared" si="27"/>
        <v>0.49759419714454317</v>
      </c>
      <c r="V163" s="42">
        <f t="shared" si="28"/>
        <v>-0.45877314441068601</v>
      </c>
      <c r="W163" s="42">
        <f t="shared" si="29"/>
        <v>0.16208415007786645</v>
      </c>
      <c r="X163" s="42">
        <f>VLOOKUP($A163,'Raw data'!$A:$AN,39, FALSE)</f>
        <v>3.3493449474031483</v>
      </c>
      <c r="Y163" s="42">
        <f>VLOOKUP($A163,'Raw data'!$A:$AN,40, FALSE)</f>
        <v>2.9114070042592299</v>
      </c>
      <c r="Z163" s="42">
        <f t="shared" si="30"/>
        <v>3.1303759758311891</v>
      </c>
      <c r="AA163" s="44">
        <f>IFERROR(VLOOKUP($A163,'Raw data'!$AP:$AU,4,FALSE),0)</f>
        <v>-0.26848272882297503</v>
      </c>
      <c r="AB163" s="44">
        <f>IFERROR(VLOOKUP($A163,'Raw data'!$AP:$AU,5,FALSE),0)</f>
        <v>0.39954323738606801</v>
      </c>
      <c r="AC163" s="44">
        <f>IFERROR(VLOOKUP($A163,'Raw data'!$AP:$AU,6,FALSE),"NA")</f>
        <v>6.5618923721939504E-2</v>
      </c>
      <c r="AD163" s="46" t="b">
        <f t="shared" si="31"/>
        <v>0</v>
      </c>
      <c r="AE163" s="46" t="b">
        <f t="shared" si="32"/>
        <v>0</v>
      </c>
    </row>
    <row r="164" spans="1:31" x14ac:dyDescent="0.25">
      <c r="A164" s="45" t="s">
        <v>230</v>
      </c>
      <c r="B164" s="2" t="str">
        <f>IFERROR(VLOOKUP(A164,'Protein names'!$A:$I,8,FALSE),"Contaminant")</f>
        <v>Protein Sec14l4 (Similar to SEC14 (S. cerevisiae)-like 2 (Predicted), isoform CRA_b)</v>
      </c>
      <c r="C164" t="str">
        <f>IFERROR(VLOOKUP(A164,'Protein names'!$A:$I,9,FALSE), "Contaminant")</f>
        <v>Sec14l4</v>
      </c>
      <c r="D164" s="42">
        <f>VLOOKUP($A164,'Raw data'!$A:$M,10,FALSE)</f>
        <v>1525905.1252255111</v>
      </c>
      <c r="E164" s="42">
        <f>VLOOKUP($A164,'Raw data'!$A:$M,11,FALSE)</f>
        <v>1489545.5170547182</v>
      </c>
      <c r="F164" s="42">
        <f>VLOOKUP($A164,'Raw data'!$A:$M,7,FALSE)</f>
        <v>687649.16951021098</v>
      </c>
      <c r="G164" s="42">
        <f>VLOOKUP($A164,'Raw data'!$A:$M,2,FALSE)</f>
        <v>1223569.8215210801</v>
      </c>
      <c r="H164" s="42">
        <f>VLOOKUP($A164,'Raw data'!$A:$M,3,FALSE)</f>
        <v>1186282.7461589982</v>
      </c>
      <c r="I164" s="42">
        <f>VLOOKUP($A164,'Raw data'!$A:$M,4,FALSE)</f>
        <v>1217104.2304796199</v>
      </c>
      <c r="J164" s="42">
        <f>VLOOKUP($A164,'Raw data'!$A:$M,8,FALSE)</f>
        <v>886950.49168749515</v>
      </c>
      <c r="K164" s="42">
        <f>VLOOKUP($A164,'Raw data'!$A:$M,5,FALSE)</f>
        <v>780696.39418377855</v>
      </c>
      <c r="L164" s="42">
        <f>VLOOKUP($A164,'Raw data'!$A:$M,12,FALSE)</f>
        <v>1094149.1540171644</v>
      </c>
      <c r="M164" s="42">
        <f>VLOOKUP($A164,'Raw data'!$A:$M,13,FALSE)</f>
        <v>1126980.720721815</v>
      </c>
      <c r="N164" s="42">
        <f>VLOOKUP($A164,'Raw data'!$A:$M,6,FALSE)</f>
        <v>849696.54610576911</v>
      </c>
      <c r="O164" s="42">
        <f>VLOOKUP($A164,'Raw data'!$A:$M,9,FALSE)</f>
        <v>824127.0860343097</v>
      </c>
      <c r="P164" s="42">
        <f t="shared" si="22"/>
        <v>1221676.1016583564</v>
      </c>
      <c r="Q164" s="42">
        <f t="shared" si="23"/>
        <v>927100.06545838865</v>
      </c>
      <c r="R164" s="42">
        <f t="shared" si="24"/>
        <v>274095.86660493829</v>
      </c>
      <c r="S164" s="42">
        <f t="shared" si="25"/>
        <v>133852.18020461104</v>
      </c>
      <c r="T164" s="43">
        <f t="shared" si="26"/>
        <v>0.22436050458289936</v>
      </c>
      <c r="U164" s="43">
        <f t="shared" si="27"/>
        <v>0.14437727403074893</v>
      </c>
      <c r="V164" s="42">
        <f t="shared" si="28"/>
        <v>-0.39806487163460874</v>
      </c>
      <c r="W164" s="42">
        <f t="shared" si="29"/>
        <v>5.6165022371864895E-2</v>
      </c>
      <c r="X164" s="42">
        <f>VLOOKUP($A164,'Raw data'!$A:$AN,39, FALSE)</f>
        <v>2.6944835240111296</v>
      </c>
      <c r="Y164" s="42">
        <f>VLOOKUP($A164,'Raw data'!$A:$AN,40, FALSE)</f>
        <v>3.2430153435326954</v>
      </c>
      <c r="Z164" s="42">
        <f t="shared" si="30"/>
        <v>2.9687494337719125</v>
      </c>
      <c r="AA164" s="44">
        <f>IFERROR(VLOOKUP($A164,'Raw data'!$AP:$AU,4,FALSE),0)</f>
        <v>-0.36864997119719101</v>
      </c>
      <c r="AB164" s="44">
        <f>IFERROR(VLOOKUP($A164,'Raw data'!$AP:$AU,5,FALSE),0)</f>
        <v>0.22569770341813</v>
      </c>
      <c r="AC164" s="44">
        <f>IFERROR(VLOOKUP($A164,'Raw data'!$AP:$AU,6,FALSE),"NA")</f>
        <v>6.5856023776048198E-2</v>
      </c>
      <c r="AD164" s="46" t="b">
        <f t="shared" si="31"/>
        <v>0</v>
      </c>
      <c r="AE164" s="46" t="b">
        <f t="shared" si="32"/>
        <v>0</v>
      </c>
    </row>
    <row r="165" spans="1:31" x14ac:dyDescent="0.25">
      <c r="A165" s="45" t="s">
        <v>231</v>
      </c>
      <c r="B165" s="2" t="str">
        <f>IFERROR(VLOOKUP(A165,'Protein names'!$A:$I,8,FALSE),"Contaminant")</f>
        <v>Protein Srpr (Signal recognition particle receptor ('docking protein'))</v>
      </c>
      <c r="C165" t="str">
        <f>IFERROR(VLOOKUP(A165,'Protein names'!$A:$I,9,FALSE), "Contaminant")</f>
        <v>Srpr</v>
      </c>
      <c r="D165" s="42">
        <f>VLOOKUP($A165,'Raw data'!$A:$M,10,FALSE)</f>
        <v>103798.47771771468</v>
      </c>
      <c r="E165" s="42">
        <f>VLOOKUP($A165,'Raw data'!$A:$M,11,FALSE)</f>
        <v>205.36</v>
      </c>
      <c r="F165" s="42">
        <f>VLOOKUP($A165,'Raw data'!$A:$M,7,FALSE)</f>
        <v>205.36</v>
      </c>
      <c r="G165" s="42">
        <f>VLOOKUP($A165,'Raw data'!$A:$M,2,FALSE)</f>
        <v>59991.165186769882</v>
      </c>
      <c r="H165" s="42">
        <f>VLOOKUP($A165,'Raw data'!$A:$M,3,FALSE)</f>
        <v>23996.870292095453</v>
      </c>
      <c r="I165" s="42">
        <f>VLOOKUP($A165,'Raw data'!$A:$M,4,FALSE)</f>
        <v>205.36</v>
      </c>
      <c r="J165" s="42">
        <f>VLOOKUP($A165,'Raw data'!$A:$M,8,FALSE)</f>
        <v>136742.57046001026</v>
      </c>
      <c r="K165" s="42">
        <f>VLOOKUP($A165,'Raw data'!$A:$M,5,FALSE)</f>
        <v>205.36</v>
      </c>
      <c r="L165" s="42">
        <f>VLOOKUP($A165,'Raw data'!$A:$M,12,FALSE)</f>
        <v>205.36</v>
      </c>
      <c r="M165" s="42">
        <f>VLOOKUP($A165,'Raw data'!$A:$M,13,FALSE)</f>
        <v>205.36</v>
      </c>
      <c r="N165" s="42">
        <f>VLOOKUP($A165,'Raw data'!$A:$M,6,FALSE)</f>
        <v>70335.84803938969</v>
      </c>
      <c r="O165" s="42">
        <f>VLOOKUP($A165,'Raw data'!$A:$M,9,FALSE)</f>
        <v>205.36</v>
      </c>
      <c r="P165" s="42">
        <f t="shared" si="22"/>
        <v>31400.432199430001</v>
      </c>
      <c r="Q165" s="42">
        <f t="shared" si="23"/>
        <v>34649.976416566649</v>
      </c>
      <c r="R165" s="42">
        <f t="shared" si="24"/>
        <v>38801.025169273715</v>
      </c>
      <c r="S165" s="42">
        <f t="shared" si="25"/>
        <v>52348.361312043693</v>
      </c>
      <c r="T165" s="43">
        <f t="shared" si="26"/>
        <v>1.2356844301645649</v>
      </c>
      <c r="U165" s="43">
        <f t="shared" si="27"/>
        <v>1.5107762465031633</v>
      </c>
      <c r="V165" s="42">
        <f t="shared" si="28"/>
        <v>0.14206995375069451</v>
      </c>
      <c r="W165" s="42">
        <f t="shared" si="29"/>
        <v>0.91341635829025569</v>
      </c>
      <c r="X165" s="42">
        <f>VLOOKUP($A165,'Raw data'!$A:$AN,39, FALSE)</f>
        <v>0.98683886188923842</v>
      </c>
      <c r="Y165" s="42">
        <f>VLOOKUP($A165,'Raw data'!$A:$AN,40, FALSE)</f>
        <v>0.53685469818163334</v>
      </c>
      <c r="Z165" s="42">
        <f t="shared" si="30"/>
        <v>0.76184678003543582</v>
      </c>
      <c r="AA165" s="44">
        <f>IFERROR(VLOOKUP($A165,'Raw data'!$AP:$AU,4,FALSE),0)</f>
        <v>1.2277065693617799</v>
      </c>
      <c r="AB165" s="44">
        <f>IFERROR(VLOOKUP($A165,'Raw data'!$AP:$AU,5,FALSE),0)</f>
        <v>0.164323568070216</v>
      </c>
      <c r="AC165" s="44">
        <f>IFERROR(VLOOKUP($A165,'Raw data'!$AP:$AU,6,FALSE),"NA")</f>
        <v>6.6769212851266996E-2</v>
      </c>
      <c r="AD165" s="46" t="b">
        <f t="shared" si="31"/>
        <v>0</v>
      </c>
      <c r="AE165" s="46" t="b">
        <f t="shared" si="32"/>
        <v>0</v>
      </c>
    </row>
    <row r="166" spans="1:31" x14ac:dyDescent="0.25">
      <c r="A166" s="45" t="s">
        <v>232</v>
      </c>
      <c r="B166" s="2" t="str">
        <f>IFERROR(VLOOKUP(A166,'Protein names'!$A:$I,8,FALSE),"Contaminant")</f>
        <v>Alkylglycerol monooxygenase (EC 1.14.16.5) (Transmembrane protein 195)</v>
      </c>
      <c r="C166" t="str">
        <f>IFERROR(VLOOKUP(A166,'Protein names'!$A:$I,9,FALSE), "Contaminant")</f>
        <v>Agmo</v>
      </c>
      <c r="D166" s="42">
        <f>VLOOKUP($A166,'Raw data'!$A:$M,10,FALSE)</f>
        <v>205.36</v>
      </c>
      <c r="E166" s="42">
        <f>VLOOKUP($A166,'Raw data'!$A:$M,11,FALSE)</f>
        <v>205.36</v>
      </c>
      <c r="F166" s="42">
        <f>VLOOKUP($A166,'Raw data'!$A:$M,7,FALSE)</f>
        <v>205.36</v>
      </c>
      <c r="G166" s="42">
        <f>VLOOKUP($A166,'Raw data'!$A:$M,2,FALSE)</f>
        <v>205.36</v>
      </c>
      <c r="H166" s="42">
        <f>VLOOKUP($A166,'Raw data'!$A:$M,3,FALSE)</f>
        <v>205.36</v>
      </c>
      <c r="I166" s="42">
        <f>VLOOKUP($A166,'Raw data'!$A:$M,4,FALSE)</f>
        <v>12596.021659563712</v>
      </c>
      <c r="J166" s="42">
        <f>VLOOKUP($A166,'Raw data'!$A:$M,8,FALSE)</f>
        <v>205.36</v>
      </c>
      <c r="K166" s="42">
        <f>VLOOKUP($A166,'Raw data'!$A:$M,5,FALSE)</f>
        <v>2009.3844370190436</v>
      </c>
      <c r="L166" s="42">
        <f>VLOOKUP($A166,'Raw data'!$A:$M,12,FALSE)</f>
        <v>3238.2411525519747</v>
      </c>
      <c r="M166" s="42">
        <f>VLOOKUP($A166,'Raw data'!$A:$M,13,FALSE)</f>
        <v>7416.0167995270976</v>
      </c>
      <c r="N166" s="42">
        <f>VLOOKUP($A166,'Raw data'!$A:$M,6,FALSE)</f>
        <v>9192.3859479656494</v>
      </c>
      <c r="O166" s="42">
        <f>VLOOKUP($A166,'Raw data'!$A:$M,9,FALSE)</f>
        <v>205.36</v>
      </c>
      <c r="P166" s="42">
        <f t="shared" si="22"/>
        <v>2270.4702765939523</v>
      </c>
      <c r="Q166" s="42">
        <f t="shared" si="23"/>
        <v>3711.1247228439611</v>
      </c>
      <c r="R166" s="42">
        <f t="shared" si="24"/>
        <v>4617.7269594974696</v>
      </c>
      <c r="S166" s="42">
        <f t="shared" si="25"/>
        <v>3451.3466302594111</v>
      </c>
      <c r="T166" s="43">
        <f t="shared" si="26"/>
        <v>2.0338196042912995</v>
      </c>
      <c r="U166" s="43">
        <f t="shared" si="27"/>
        <v>0.93000017191945161</v>
      </c>
      <c r="V166" s="42">
        <f t="shared" si="28"/>
        <v>0.70886533756477998</v>
      </c>
      <c r="W166" s="42">
        <f t="shared" si="29"/>
        <v>0.58860096447062138</v>
      </c>
      <c r="X166" s="42">
        <f>VLOOKUP($A166,'Raw data'!$A:$AN,39, FALSE)</f>
        <v>0.36688127015458333</v>
      </c>
      <c r="Y166" s="42">
        <f>VLOOKUP($A166,'Raw data'!$A:$AN,40, FALSE)</f>
        <v>1.1244979349204602</v>
      </c>
      <c r="Z166" s="42">
        <f t="shared" si="30"/>
        <v>0.74568960253752181</v>
      </c>
      <c r="AA166" s="44">
        <f>IFERROR(VLOOKUP($A166,'Raw data'!$AP:$AU,4,FALSE),0)</f>
        <v>-2.3914428184557601</v>
      </c>
      <c r="AB166" s="44">
        <f>IFERROR(VLOOKUP($A166,'Raw data'!$AP:$AU,5,FALSE),0)</f>
        <v>0.244796364921648</v>
      </c>
      <c r="AC166" s="44">
        <f>IFERROR(VLOOKUP($A166,'Raw data'!$AP:$AU,6,FALSE),"NA")</f>
        <v>6.8151089187355504E-2</v>
      </c>
      <c r="AD166" s="46" t="b">
        <f t="shared" si="31"/>
        <v>0</v>
      </c>
      <c r="AE166" s="46" t="b">
        <f t="shared" si="32"/>
        <v>0</v>
      </c>
    </row>
    <row r="167" spans="1:31" x14ac:dyDescent="0.25">
      <c r="A167" s="45" t="s">
        <v>233</v>
      </c>
      <c r="B167" s="2" t="str">
        <f>IFERROR(VLOOKUP(A167,'Protein names'!$A:$I,8,FALSE),"Contaminant")</f>
        <v>Bifunctional UDP-N-acetylglucosamine 2-epimerase/N-acetylmannosamine kinase (Glucosamine, isoform CRA_b)</v>
      </c>
      <c r="C167" t="str">
        <f>IFERROR(VLOOKUP(A167,'Protein names'!$A:$I,9,FALSE), "Contaminant")</f>
        <v>Gne</v>
      </c>
      <c r="D167" s="42">
        <f>VLOOKUP($A167,'Raw data'!$A:$M,10,FALSE)</f>
        <v>191797.72847980534</v>
      </c>
      <c r="E167" s="42">
        <f>VLOOKUP($A167,'Raw data'!$A:$M,11,FALSE)</f>
        <v>330718.13059716806</v>
      </c>
      <c r="F167" s="42">
        <f>VLOOKUP($A167,'Raw data'!$A:$M,7,FALSE)</f>
        <v>186946.05174022887</v>
      </c>
      <c r="G167" s="42">
        <f>VLOOKUP($A167,'Raw data'!$A:$M,2,FALSE)</f>
        <v>182992.44415584844</v>
      </c>
      <c r="H167" s="42">
        <f>VLOOKUP($A167,'Raw data'!$A:$M,3,FALSE)</f>
        <v>241607.61413320556</v>
      </c>
      <c r="I167" s="42">
        <f>VLOOKUP($A167,'Raw data'!$A:$M,4,FALSE)</f>
        <v>432169.32294999284</v>
      </c>
      <c r="J167" s="42">
        <f>VLOOKUP($A167,'Raw data'!$A:$M,8,FALSE)</f>
        <v>296673.02517282119</v>
      </c>
      <c r="K167" s="42">
        <f>VLOOKUP($A167,'Raw data'!$A:$M,5,FALSE)</f>
        <v>328946.08035841555</v>
      </c>
      <c r="L167" s="42">
        <f>VLOOKUP($A167,'Raw data'!$A:$M,12,FALSE)</f>
        <v>216505.29910946311</v>
      </c>
      <c r="M167" s="42">
        <f>VLOOKUP($A167,'Raw data'!$A:$M,13,FALSE)</f>
        <v>104910.01331629197</v>
      </c>
      <c r="N167" s="42">
        <f>VLOOKUP($A167,'Raw data'!$A:$M,6,FALSE)</f>
        <v>315488.70914106228</v>
      </c>
      <c r="O167" s="42">
        <f>VLOOKUP($A167,'Raw data'!$A:$M,9,FALSE)</f>
        <v>176917.30034824557</v>
      </c>
      <c r="P167" s="42">
        <f t="shared" si="22"/>
        <v>261038.54867604151</v>
      </c>
      <c r="Q167" s="42">
        <f t="shared" si="23"/>
        <v>239906.73790771663</v>
      </c>
      <c r="R167" s="42">
        <f t="shared" si="24"/>
        <v>92099.340363110983</v>
      </c>
      <c r="S167" s="42">
        <f t="shared" si="25"/>
        <v>81242.909928328911</v>
      </c>
      <c r="T167" s="43">
        <f t="shared" si="26"/>
        <v>0.35281892590281627</v>
      </c>
      <c r="U167" s="43">
        <f t="shared" si="27"/>
        <v>0.33864371895874013</v>
      </c>
      <c r="V167" s="42">
        <f t="shared" si="28"/>
        <v>-0.12178919440448366</v>
      </c>
      <c r="W167" s="42">
        <f t="shared" si="29"/>
        <v>0.70847634144479532</v>
      </c>
      <c r="X167" s="42">
        <f>VLOOKUP($A167,'Raw data'!$A:$AN,39, FALSE)</f>
        <v>2.3501942232534381</v>
      </c>
      <c r="Y167" s="42">
        <f>VLOOKUP($A167,'Raw data'!$A:$AN,40, FALSE)</f>
        <v>2.7421877851471277</v>
      </c>
      <c r="Z167" s="42">
        <f t="shared" si="30"/>
        <v>2.5461910042002831</v>
      </c>
      <c r="AA167" s="44">
        <f>IFERROR(VLOOKUP($A167,'Raw data'!$AP:$AU,4,FALSE),0)</f>
        <v>-0.48218679269614501</v>
      </c>
      <c r="AB167" s="44">
        <f>IFERROR(VLOOKUP($A167,'Raw data'!$AP:$AU,5,FALSE),0)</f>
        <v>4.73651571687356E-2</v>
      </c>
      <c r="AC167" s="44">
        <f>IFERROR(VLOOKUP($A167,'Raw data'!$AP:$AU,6,FALSE),"NA")</f>
        <v>6.8478601862051597E-2</v>
      </c>
      <c r="AD167" s="46" t="b">
        <f t="shared" si="31"/>
        <v>0</v>
      </c>
      <c r="AE167" s="46" t="b">
        <f t="shared" si="32"/>
        <v>0</v>
      </c>
    </row>
    <row r="168" spans="1:31" x14ac:dyDescent="0.25">
      <c r="A168" s="45" t="s">
        <v>234</v>
      </c>
      <c r="B168" s="2" t="str">
        <f>IFERROR(VLOOKUP(A168,'Protein names'!$A:$I,8,FALSE),"Contaminant")</f>
        <v>Plasminogen activator inhibitor 1 RNA-binding protein (PAI1 RNA-binding protein 1) (PAI-RBP1) (RDA288) (SERPINE1 mRNA-binding protein 1) [Cleaved into: Plasminogen activator inhibitor 1 RNA-binding protein, N-terminally processed]</v>
      </c>
      <c r="C168" t="str">
        <f>IFERROR(VLOOKUP(A168,'Protein names'!$A:$I,9,FALSE), "Contaminant")</f>
        <v>Serbp1</v>
      </c>
      <c r="D168" s="42">
        <f>VLOOKUP($A168,'Raw data'!$A:$M,10,FALSE)</f>
        <v>205.36</v>
      </c>
      <c r="E168" s="42">
        <f>VLOOKUP($A168,'Raw data'!$A:$M,11,FALSE)</f>
        <v>205.36</v>
      </c>
      <c r="F168" s="42">
        <f>VLOOKUP($A168,'Raw data'!$A:$M,7,FALSE)</f>
        <v>94877.303119653428</v>
      </c>
      <c r="G168" s="42">
        <f>VLOOKUP($A168,'Raw data'!$A:$M,2,FALSE)</f>
        <v>94638.610874343736</v>
      </c>
      <c r="H168" s="42">
        <f>VLOOKUP($A168,'Raw data'!$A:$M,3,FALSE)</f>
        <v>205.36</v>
      </c>
      <c r="I168" s="42">
        <f>VLOOKUP($A168,'Raw data'!$A:$M,4,FALSE)</f>
        <v>87750.959304967095</v>
      </c>
      <c r="J168" s="42">
        <f>VLOOKUP($A168,'Raw data'!$A:$M,8,FALSE)</f>
        <v>109340.49404779189</v>
      </c>
      <c r="K168" s="42">
        <f>VLOOKUP($A168,'Raw data'!$A:$M,5,FALSE)</f>
        <v>205.36</v>
      </c>
      <c r="L168" s="42">
        <f>VLOOKUP($A168,'Raw data'!$A:$M,12,FALSE)</f>
        <v>205.36</v>
      </c>
      <c r="M168" s="42">
        <f>VLOOKUP($A168,'Raw data'!$A:$M,13,FALSE)</f>
        <v>64720.255882837242</v>
      </c>
      <c r="N168" s="42">
        <f>VLOOKUP($A168,'Raw data'!$A:$M,6,FALSE)</f>
        <v>96005.027500290045</v>
      </c>
      <c r="O168" s="42">
        <f>VLOOKUP($A168,'Raw data'!$A:$M,9,FALSE)</f>
        <v>81477.860861155743</v>
      </c>
      <c r="P168" s="42">
        <f t="shared" si="22"/>
        <v>46313.825549827372</v>
      </c>
      <c r="Q168" s="42">
        <f t="shared" si="23"/>
        <v>58659.059715345822</v>
      </c>
      <c r="R168" s="42">
        <f t="shared" si="24"/>
        <v>46167.636699055372</v>
      </c>
      <c r="S168" s="42">
        <f t="shared" si="25"/>
        <v>43501.790961837818</v>
      </c>
      <c r="T168" s="43">
        <f t="shared" si="26"/>
        <v>0.99684351596879595</v>
      </c>
      <c r="U168" s="43">
        <f t="shared" si="27"/>
        <v>0.74160395977941829</v>
      </c>
      <c r="V168" s="42">
        <f t="shared" si="28"/>
        <v>0.34091101593135975</v>
      </c>
      <c r="W168" s="42">
        <f t="shared" si="29"/>
        <v>0.67267815380870988</v>
      </c>
      <c r="X168" s="42">
        <f>VLOOKUP($A168,'Raw data'!$A:$AN,39, FALSE)</f>
        <v>1.0501297798152189</v>
      </c>
      <c r="Y168" s="42">
        <f>VLOOKUP($A168,'Raw data'!$A:$AN,40, FALSE)</f>
        <v>1.6539043650782432</v>
      </c>
      <c r="Z168" s="42">
        <f t="shared" si="30"/>
        <v>1.3520170724467311</v>
      </c>
      <c r="AA168" s="44">
        <f>IFERROR(VLOOKUP($A168,'Raw data'!$AP:$AU,4,FALSE),0)</f>
        <v>0.85772200077171601</v>
      </c>
      <c r="AB168" s="44">
        <f>IFERROR(VLOOKUP($A168,'Raw data'!$AP:$AU,5,FALSE),0)</f>
        <v>0.28061123872620902</v>
      </c>
      <c r="AC168" s="44">
        <f>IFERROR(VLOOKUP($A168,'Raw data'!$AP:$AU,6,FALSE),"NA")</f>
        <v>7.3109549497302001E-2</v>
      </c>
      <c r="AD168" s="46" t="b">
        <f t="shared" si="31"/>
        <v>0</v>
      </c>
      <c r="AE168" s="46" t="b">
        <f t="shared" si="32"/>
        <v>0</v>
      </c>
    </row>
    <row r="169" spans="1:31" x14ac:dyDescent="0.25">
      <c r="A169" s="45" t="s">
        <v>235</v>
      </c>
      <c r="B169" s="2" t="str">
        <f>IFERROR(VLOOKUP(A169,'Protein names'!$A:$I,8,FALSE),"Contaminant")</f>
        <v>Protein LOC100910575</v>
      </c>
      <c r="C169" t="str">
        <f>IFERROR(VLOOKUP(A169,'Protein names'!$A:$I,9,FALSE), "Contaminant")</f>
        <v>LOC100910575</v>
      </c>
      <c r="D169" s="42">
        <f>VLOOKUP($A169,'Raw data'!$A:$M,10,FALSE)</f>
        <v>205.36</v>
      </c>
      <c r="E169" s="42">
        <f>VLOOKUP($A169,'Raw data'!$A:$M,11,FALSE)</f>
        <v>205.36</v>
      </c>
      <c r="F169" s="42">
        <f>VLOOKUP($A169,'Raw data'!$A:$M,7,FALSE)</f>
        <v>205.36</v>
      </c>
      <c r="G169" s="42">
        <f>VLOOKUP($A169,'Raw data'!$A:$M,2,FALSE)</f>
        <v>205.36</v>
      </c>
      <c r="H169" s="42">
        <f>VLOOKUP($A169,'Raw data'!$A:$M,3,FALSE)</f>
        <v>35967.578471267596</v>
      </c>
      <c r="I169" s="42">
        <f>VLOOKUP($A169,'Raw data'!$A:$M,4,FALSE)</f>
        <v>33860.891937818553</v>
      </c>
      <c r="J169" s="42">
        <f>VLOOKUP($A169,'Raw data'!$A:$M,8,FALSE)</f>
        <v>205.36</v>
      </c>
      <c r="K169" s="42">
        <f>VLOOKUP($A169,'Raw data'!$A:$M,5,FALSE)</f>
        <v>200494.56408378953</v>
      </c>
      <c r="L169" s="42">
        <f>VLOOKUP($A169,'Raw data'!$A:$M,12,FALSE)</f>
        <v>205.36</v>
      </c>
      <c r="M169" s="42">
        <f>VLOOKUP($A169,'Raw data'!$A:$M,13,FALSE)</f>
        <v>69857.60561114781</v>
      </c>
      <c r="N169" s="42">
        <f>VLOOKUP($A169,'Raw data'!$A:$M,6,FALSE)</f>
        <v>205.36</v>
      </c>
      <c r="O169" s="42">
        <f>VLOOKUP($A169,'Raw data'!$A:$M,9,FALSE)</f>
        <v>25772.290580168632</v>
      </c>
      <c r="P169" s="42">
        <f t="shared" si="22"/>
        <v>11774.985068181026</v>
      </c>
      <c r="Q169" s="42">
        <f t="shared" si="23"/>
        <v>49456.756712517665</v>
      </c>
      <c r="R169" s="42">
        <f t="shared" si="24"/>
        <v>16373.218756526878</v>
      </c>
      <c r="S169" s="42">
        <f t="shared" si="25"/>
        <v>71956.778765313866</v>
      </c>
      <c r="T169" s="43">
        <f t="shared" si="26"/>
        <v>1.3905086640637394</v>
      </c>
      <c r="U169" s="43">
        <f t="shared" si="27"/>
        <v>1.4549433393617859</v>
      </c>
      <c r="V169" s="42">
        <f t="shared" si="28"/>
        <v>2.0704424030534674</v>
      </c>
      <c r="W169" s="42">
        <f t="shared" si="29"/>
        <v>0.28014768458683409</v>
      </c>
      <c r="X169" s="42">
        <f>VLOOKUP($A169,'Raw data'!$A:$AN,39, FALSE)</f>
        <v>0.75897554360582553</v>
      </c>
      <c r="Y169" s="42">
        <f>VLOOKUP($A169,'Raw data'!$A:$AN,40, FALSE)</f>
        <v>0.61375213103424187</v>
      </c>
      <c r="Z169" s="42">
        <f t="shared" si="30"/>
        <v>0.6863638373200337</v>
      </c>
      <c r="AA169" s="44">
        <f>IFERROR(VLOOKUP($A169,'Raw data'!$AP:$AU,4,FALSE),0)</f>
        <v>2.8649237146228201</v>
      </c>
      <c r="AB169" s="44">
        <f>IFERROR(VLOOKUP($A169,'Raw data'!$AP:$AU,5,FALSE),0)</f>
        <v>0.17013631981648</v>
      </c>
      <c r="AC169" s="44">
        <f>IFERROR(VLOOKUP($A169,'Raw data'!$AP:$AU,6,FALSE),"NA")</f>
        <v>7.3540550014282599E-2</v>
      </c>
      <c r="AD169" s="46" t="b">
        <f t="shared" si="31"/>
        <v>0</v>
      </c>
      <c r="AE169" s="46" t="b">
        <f t="shared" si="32"/>
        <v>0</v>
      </c>
    </row>
    <row r="170" spans="1:31" x14ac:dyDescent="0.25">
      <c r="A170" s="45" t="s">
        <v>236</v>
      </c>
      <c r="B170" s="2" t="str">
        <f>IFERROR(VLOOKUP(A170,'Protein names'!$A:$I,8,FALSE),"Contaminant")</f>
        <v>Nitrilase 1, isoform CRA_a (Nitrilase homolog 1)</v>
      </c>
      <c r="C170" t="str">
        <f>IFERROR(VLOOKUP(A170,'Protein names'!$A:$I,9,FALSE), "Contaminant")</f>
        <v>Nit1</v>
      </c>
      <c r="D170" s="42">
        <f>VLOOKUP($A170,'Raw data'!$A:$M,10,FALSE)</f>
        <v>52567.620210736561</v>
      </c>
      <c r="E170" s="42">
        <f>VLOOKUP($A170,'Raw data'!$A:$M,11,FALSE)</f>
        <v>134341.75544972825</v>
      </c>
      <c r="F170" s="42">
        <f>VLOOKUP($A170,'Raw data'!$A:$M,7,FALSE)</f>
        <v>89955.306785694687</v>
      </c>
      <c r="G170" s="42">
        <f>VLOOKUP($A170,'Raw data'!$A:$M,2,FALSE)</f>
        <v>29129.309693611031</v>
      </c>
      <c r="H170" s="42">
        <f>VLOOKUP($A170,'Raw data'!$A:$M,3,FALSE)</f>
        <v>34750.419569739439</v>
      </c>
      <c r="I170" s="42">
        <f>VLOOKUP($A170,'Raw data'!$A:$M,4,FALSE)</f>
        <v>39070.491570459468</v>
      </c>
      <c r="J170" s="42">
        <f>VLOOKUP($A170,'Raw data'!$A:$M,8,FALSE)</f>
        <v>32994.468616177706</v>
      </c>
      <c r="K170" s="42">
        <f>VLOOKUP($A170,'Raw data'!$A:$M,5,FALSE)</f>
        <v>156284.19606270871</v>
      </c>
      <c r="L170" s="42">
        <f>VLOOKUP($A170,'Raw data'!$A:$M,12,FALSE)</f>
        <v>261750.48503957034</v>
      </c>
      <c r="M170" s="42">
        <f>VLOOKUP($A170,'Raw data'!$A:$M,13,FALSE)</f>
        <v>161531.6581669685</v>
      </c>
      <c r="N170" s="42">
        <f>VLOOKUP($A170,'Raw data'!$A:$M,6,FALSE)</f>
        <v>39834.999163511922</v>
      </c>
      <c r="O170" s="42">
        <f>VLOOKUP($A170,'Raw data'!$A:$M,9,FALSE)</f>
        <v>118992.27394270302</v>
      </c>
      <c r="P170" s="42">
        <f t="shared" si="22"/>
        <v>63302.483879994899</v>
      </c>
      <c r="Q170" s="42">
        <f t="shared" si="23"/>
        <v>128564.68016527337</v>
      </c>
      <c r="R170" s="42">
        <f t="shared" si="24"/>
        <v>37510.896269479199</v>
      </c>
      <c r="S170" s="42">
        <f t="shared" si="25"/>
        <v>78200.494891091599</v>
      </c>
      <c r="T170" s="43">
        <f t="shared" si="26"/>
        <v>0.59256594639461757</v>
      </c>
      <c r="U170" s="43">
        <f t="shared" si="27"/>
        <v>0.60825799737970609</v>
      </c>
      <c r="V170" s="42">
        <f t="shared" si="28"/>
        <v>1.022160339056817</v>
      </c>
      <c r="W170" s="42">
        <f t="shared" si="29"/>
        <v>0.12337273584762172</v>
      </c>
      <c r="X170" s="42">
        <f>VLOOKUP($A170,'Raw data'!$A:$AN,39, FALSE)</f>
        <v>2.8052003111198558</v>
      </c>
      <c r="Y170" s="42">
        <f>VLOOKUP($A170,'Raw data'!$A:$AN,40, FALSE)</f>
        <v>3.3259015227513946</v>
      </c>
      <c r="Z170" s="42">
        <f t="shared" si="30"/>
        <v>3.0655509169356252</v>
      </c>
      <c r="AA170" s="44">
        <f>IFERROR(VLOOKUP($A170,'Raw data'!$AP:$AU,4,FALSE),0)</f>
        <v>0.39522791510314698</v>
      </c>
      <c r="AB170" s="44">
        <f>IFERROR(VLOOKUP($A170,'Raw data'!$AP:$AU,5,FALSE),0)</f>
        <v>0.40890493782593401</v>
      </c>
      <c r="AC170" s="44">
        <f>IFERROR(VLOOKUP($A170,'Raw data'!$AP:$AU,6,FALSE),"NA")</f>
        <v>7.4006454036533803E-2</v>
      </c>
      <c r="AD170" s="46" t="b">
        <f t="shared" si="31"/>
        <v>0</v>
      </c>
      <c r="AE170" s="46" t="b">
        <f t="shared" si="32"/>
        <v>0</v>
      </c>
    </row>
    <row r="171" spans="1:31" x14ac:dyDescent="0.25">
      <c r="A171" s="45" t="s">
        <v>237</v>
      </c>
      <c r="B171" s="2" t="str">
        <f>IFERROR(VLOOKUP(A171,'Protein names'!$A:$I,8,FALSE),"Contaminant")</f>
        <v>60S acidic ribosomal protein P1</v>
      </c>
      <c r="C171" t="str">
        <f>IFERROR(VLOOKUP(A171,'Protein names'!$A:$I,9,FALSE), "Contaminant")</f>
        <v>Rplp1</v>
      </c>
      <c r="D171" s="42">
        <f>VLOOKUP($A171,'Raw data'!$A:$M,10,FALSE)</f>
        <v>2356059.9167352817</v>
      </c>
      <c r="E171" s="42">
        <f>VLOOKUP($A171,'Raw data'!$A:$M,11,FALSE)</f>
        <v>2019811.0736732592</v>
      </c>
      <c r="F171" s="42">
        <f>VLOOKUP($A171,'Raw data'!$A:$M,7,FALSE)</f>
        <v>1640203.5631288018</v>
      </c>
      <c r="G171" s="42">
        <f>VLOOKUP($A171,'Raw data'!$A:$M,2,FALSE)</f>
        <v>1841002.0427201733</v>
      </c>
      <c r="H171" s="42">
        <f>VLOOKUP($A171,'Raw data'!$A:$M,3,FALSE)</f>
        <v>1887823.8926400179</v>
      </c>
      <c r="I171" s="42">
        <f>VLOOKUP($A171,'Raw data'!$A:$M,4,FALSE)</f>
        <v>1798157.6981054575</v>
      </c>
      <c r="J171" s="42">
        <f>VLOOKUP($A171,'Raw data'!$A:$M,8,FALSE)</f>
        <v>972735.89553460036</v>
      </c>
      <c r="K171" s="42">
        <f>VLOOKUP($A171,'Raw data'!$A:$M,5,FALSE)</f>
        <v>1769500.2208715861</v>
      </c>
      <c r="L171" s="42">
        <f>VLOOKUP($A171,'Raw data'!$A:$M,12,FALSE)</f>
        <v>2172668.7922265804</v>
      </c>
      <c r="M171" s="42">
        <f>VLOOKUP($A171,'Raw data'!$A:$M,13,FALSE)</f>
        <v>1478968.6467415136</v>
      </c>
      <c r="N171" s="42">
        <f>VLOOKUP($A171,'Raw data'!$A:$M,6,FALSE)</f>
        <v>1855220.2303776091</v>
      </c>
      <c r="O171" s="42">
        <f>VLOOKUP($A171,'Raw data'!$A:$M,9,FALSE)</f>
        <v>1511570.5805537982</v>
      </c>
      <c r="P171" s="42">
        <f t="shared" si="22"/>
        <v>1923843.0311671654</v>
      </c>
      <c r="Q171" s="42">
        <f t="shared" si="23"/>
        <v>1626777.394384281</v>
      </c>
      <c r="R171" s="42">
        <f t="shared" si="24"/>
        <v>223766.79074268261</v>
      </c>
      <c r="S171" s="42">
        <f t="shared" si="25"/>
        <v>372702.66764219565</v>
      </c>
      <c r="T171" s="43">
        <f t="shared" si="26"/>
        <v>0.11631239509541837</v>
      </c>
      <c r="U171" s="43">
        <f t="shared" si="27"/>
        <v>0.22910489715973703</v>
      </c>
      <c r="V171" s="42">
        <f t="shared" si="28"/>
        <v>-0.24197424412646698</v>
      </c>
      <c r="W171" s="42">
        <f t="shared" si="29"/>
        <v>0.15749739567795817</v>
      </c>
      <c r="X171" s="42">
        <f>VLOOKUP($A171,'Raw data'!$A:$AN,39, FALSE)</f>
        <v>2.8126150158655414</v>
      </c>
      <c r="Y171" s="42">
        <f>VLOOKUP($A171,'Raw data'!$A:$AN,40, FALSE)</f>
        <v>3.3676713477217501</v>
      </c>
      <c r="Z171" s="42">
        <f t="shared" si="30"/>
        <v>3.0901431817936458</v>
      </c>
      <c r="AA171" s="44">
        <f>IFERROR(VLOOKUP($A171,'Raw data'!$AP:$AU,4,FALSE),0)</f>
        <v>-0.20587879881228299</v>
      </c>
      <c r="AB171" s="44">
        <f>IFERROR(VLOOKUP($A171,'Raw data'!$AP:$AU,5,FALSE),0)</f>
        <v>0.117176979199877</v>
      </c>
      <c r="AC171" s="44">
        <f>IFERROR(VLOOKUP($A171,'Raw data'!$AP:$AU,6,FALSE),"NA")</f>
        <v>7.9692553471787803E-2</v>
      </c>
      <c r="AD171" s="46" t="b">
        <f t="shared" si="31"/>
        <v>0</v>
      </c>
      <c r="AE171" s="46" t="b">
        <f t="shared" si="32"/>
        <v>0</v>
      </c>
    </row>
    <row r="172" spans="1:31" x14ac:dyDescent="0.25">
      <c r="A172" s="45" t="s">
        <v>238</v>
      </c>
      <c r="B172" s="2" t="str">
        <f>IFERROR(VLOOKUP(A172,'Protein names'!$A:$I,8,FALSE),"Contaminant")</f>
        <v>Monoglyceride lipase (MGL) (EC 3.1.1.23) (Monoacylglycerol lipase) (MAGL)</v>
      </c>
      <c r="C172" t="str">
        <f>IFERROR(VLOOKUP(A172,'Protein names'!$A:$I,9,FALSE), "Contaminant")</f>
        <v>Mgll</v>
      </c>
      <c r="D172" s="42">
        <f>VLOOKUP($A172,'Raw data'!$A:$M,10,FALSE)</f>
        <v>227156.34257031552</v>
      </c>
      <c r="E172" s="42">
        <f>VLOOKUP($A172,'Raw data'!$A:$M,11,FALSE)</f>
        <v>222716.03801125573</v>
      </c>
      <c r="F172" s="42">
        <f>VLOOKUP($A172,'Raw data'!$A:$M,7,FALSE)</f>
        <v>106242.00200371617</v>
      </c>
      <c r="G172" s="42">
        <f>VLOOKUP($A172,'Raw data'!$A:$M,2,FALSE)</f>
        <v>189713.4175794078</v>
      </c>
      <c r="H172" s="42">
        <f>VLOOKUP($A172,'Raw data'!$A:$M,3,FALSE)</f>
        <v>205.36</v>
      </c>
      <c r="I172" s="42">
        <f>VLOOKUP($A172,'Raw data'!$A:$M,4,FALSE)</f>
        <v>153126.08088198071</v>
      </c>
      <c r="J172" s="42">
        <f>VLOOKUP($A172,'Raw data'!$A:$M,8,FALSE)</f>
        <v>194650.83645644761</v>
      </c>
      <c r="K172" s="42">
        <f>VLOOKUP($A172,'Raw data'!$A:$M,5,FALSE)</f>
        <v>159707.34744354637</v>
      </c>
      <c r="L172" s="42">
        <f>VLOOKUP($A172,'Raw data'!$A:$M,12,FALSE)</f>
        <v>282339.44595609827</v>
      </c>
      <c r="M172" s="42">
        <f>VLOOKUP($A172,'Raw data'!$A:$M,13,FALSE)</f>
        <v>229263.80958716679</v>
      </c>
      <c r="N172" s="42">
        <f>VLOOKUP($A172,'Raw data'!$A:$M,6,FALSE)</f>
        <v>83378.162895541944</v>
      </c>
      <c r="O172" s="42">
        <f>VLOOKUP($A172,'Raw data'!$A:$M,9,FALSE)</f>
        <v>173665.81708983687</v>
      </c>
      <c r="P172" s="42">
        <f t="shared" si="22"/>
        <v>149859.87350777932</v>
      </c>
      <c r="Q172" s="42">
        <f t="shared" si="23"/>
        <v>187167.569904773</v>
      </c>
      <c r="R172" s="42">
        <f t="shared" si="24"/>
        <v>78719.682046665665</v>
      </c>
      <c r="S172" s="42">
        <f t="shared" si="25"/>
        <v>61365.54519005114</v>
      </c>
      <c r="T172" s="43">
        <f t="shared" si="26"/>
        <v>0.52528859263036332</v>
      </c>
      <c r="U172" s="43">
        <f t="shared" si="27"/>
        <v>0.32786419795519417</v>
      </c>
      <c r="V172" s="42">
        <f t="shared" si="28"/>
        <v>0.32071634526711756</v>
      </c>
      <c r="W172" s="42">
        <f t="shared" si="29"/>
        <v>0.42279177356179398</v>
      </c>
      <c r="X172" s="42">
        <f>VLOOKUP($A172,'Raw data'!$A:$AN,39, FALSE)</f>
        <v>1.8634736161835244</v>
      </c>
      <c r="Y172" s="42">
        <f>VLOOKUP($A172,'Raw data'!$A:$AN,40, FALSE)</f>
        <v>2.8803441118964574</v>
      </c>
      <c r="Z172" s="42">
        <f t="shared" si="30"/>
        <v>2.371908864039991</v>
      </c>
      <c r="AA172" s="44">
        <f>IFERROR(VLOOKUP($A172,'Raw data'!$AP:$AU,4,FALSE),0)</f>
        <v>0.36558403354209001</v>
      </c>
      <c r="AB172" s="44">
        <f>IFERROR(VLOOKUP($A172,'Raw data'!$AP:$AU,5,FALSE),0)</f>
        <v>0.48108732909524499</v>
      </c>
      <c r="AC172" s="44">
        <f>IFERROR(VLOOKUP($A172,'Raw data'!$AP:$AU,6,FALSE),"NA")</f>
        <v>7.9745020518170798E-2</v>
      </c>
      <c r="AD172" s="46" t="b">
        <f t="shared" si="31"/>
        <v>0</v>
      </c>
      <c r="AE172" s="46" t="b">
        <f t="shared" si="32"/>
        <v>0</v>
      </c>
    </row>
    <row r="173" spans="1:31" x14ac:dyDescent="0.25">
      <c r="A173" s="45" t="s">
        <v>239</v>
      </c>
      <c r="B173" s="2" t="str">
        <f>IFERROR(VLOOKUP(A173,'Protein names'!$A:$I,8,FALSE),"Contaminant")</f>
        <v>L-gulonolactone oxidase (LGO) (EC 1.1.3.8) (L-gulono-gamma-lactone oxidase) (GLO)</v>
      </c>
      <c r="C173" t="str">
        <f>IFERROR(VLOOKUP(A173,'Protein names'!$A:$I,9,FALSE), "Contaminant")</f>
        <v>Gulo</v>
      </c>
      <c r="D173" s="42">
        <f>VLOOKUP($A173,'Raw data'!$A:$M,10,FALSE)</f>
        <v>1194974.191711768</v>
      </c>
      <c r="E173" s="42">
        <f>VLOOKUP($A173,'Raw data'!$A:$M,11,FALSE)</f>
        <v>797538.7872174565</v>
      </c>
      <c r="F173" s="42">
        <f>VLOOKUP($A173,'Raw data'!$A:$M,7,FALSE)</f>
        <v>959262.27508842852</v>
      </c>
      <c r="G173" s="42">
        <f>VLOOKUP($A173,'Raw data'!$A:$M,2,FALSE)</f>
        <v>888088.74334404862</v>
      </c>
      <c r="H173" s="42">
        <f>VLOOKUP($A173,'Raw data'!$A:$M,3,FALSE)</f>
        <v>864552.96207352879</v>
      </c>
      <c r="I173" s="42">
        <f>VLOOKUP($A173,'Raw data'!$A:$M,4,FALSE)</f>
        <v>858378.51268171193</v>
      </c>
      <c r="J173" s="42">
        <f>VLOOKUP($A173,'Raw data'!$A:$M,8,FALSE)</f>
        <v>1084156.0064232184</v>
      </c>
      <c r="K173" s="42">
        <f>VLOOKUP($A173,'Raw data'!$A:$M,5,FALSE)</f>
        <v>791494.86778300221</v>
      </c>
      <c r="L173" s="42">
        <f>VLOOKUP($A173,'Raw data'!$A:$M,12,FALSE)</f>
        <v>1241713.2389545466</v>
      </c>
      <c r="M173" s="42">
        <f>VLOOKUP($A173,'Raw data'!$A:$M,13,FALSE)</f>
        <v>1524348.3255667645</v>
      </c>
      <c r="N173" s="42">
        <f>VLOOKUP($A173,'Raw data'!$A:$M,6,FALSE)</f>
        <v>1025590.0271700784</v>
      </c>
      <c r="O173" s="42">
        <f>VLOOKUP($A173,'Raw data'!$A:$M,9,FALSE)</f>
        <v>1076269.7844208293</v>
      </c>
      <c r="P173" s="42">
        <f t="shared" si="22"/>
        <v>927132.57868615689</v>
      </c>
      <c r="Q173" s="42">
        <f t="shared" si="23"/>
        <v>1123928.7083864065</v>
      </c>
      <c r="R173" s="42">
        <f t="shared" si="24"/>
        <v>128927.46599803545</v>
      </c>
      <c r="S173" s="42">
        <f t="shared" si="25"/>
        <v>222951.8112809452</v>
      </c>
      <c r="T173" s="43">
        <f t="shared" si="26"/>
        <v>0.13906044179866817</v>
      </c>
      <c r="U173" s="43">
        <f t="shared" si="27"/>
        <v>0.1983682858328541</v>
      </c>
      <c r="V173" s="42">
        <f t="shared" si="28"/>
        <v>0.27770296514165232</v>
      </c>
      <c r="W173" s="42">
        <f t="shared" si="29"/>
        <v>0.11831799125996613</v>
      </c>
      <c r="X173" s="42">
        <f>VLOOKUP($A173,'Raw data'!$A:$AN,39, FALSE)</f>
        <v>2.754328914689399</v>
      </c>
      <c r="Y173" s="42">
        <f>VLOOKUP($A173,'Raw data'!$A:$AN,40, FALSE)</f>
        <v>3.2560147900721943</v>
      </c>
      <c r="Z173" s="42">
        <f t="shared" si="30"/>
        <v>3.0051718523807969</v>
      </c>
      <c r="AA173" s="44">
        <f>IFERROR(VLOOKUP($A173,'Raw data'!$AP:$AU,4,FALSE),0)</f>
        <v>0.55766211525688802</v>
      </c>
      <c r="AB173" s="44">
        <f>IFERROR(VLOOKUP($A173,'Raw data'!$AP:$AU,5,FALSE),0)</f>
        <v>0.23520188706133899</v>
      </c>
      <c r="AC173" s="44">
        <f>IFERROR(VLOOKUP($A173,'Raw data'!$AP:$AU,6,FALSE),"NA")</f>
        <v>8.1964505326328901E-2</v>
      </c>
      <c r="AD173" s="46" t="b">
        <f t="shared" si="31"/>
        <v>0</v>
      </c>
      <c r="AE173" s="46" t="b">
        <f t="shared" si="32"/>
        <v>0</v>
      </c>
    </row>
    <row r="174" spans="1:31" x14ac:dyDescent="0.25">
      <c r="A174" s="45" t="s">
        <v>240</v>
      </c>
      <c r="B174" s="2" t="str">
        <f>IFERROR(VLOOKUP(A174,'Protein names'!$A:$I,8,FALSE),"Contaminant")</f>
        <v>Eukaryotic translation initiation factor 3 subunit D (eIF3d) (Eukaryotic translation initiation factor 3 subunit 7) (eIF-3-zeta)</v>
      </c>
      <c r="C174" t="str">
        <f>IFERROR(VLOOKUP(A174,'Protein names'!$A:$I,9,FALSE), "Contaminant")</f>
        <v>Eif3d</v>
      </c>
      <c r="D174" s="42">
        <f>VLOOKUP($A174,'Raw data'!$A:$M,10,FALSE)</f>
        <v>60216.809026173782</v>
      </c>
      <c r="E174" s="42">
        <f>VLOOKUP($A174,'Raw data'!$A:$M,11,FALSE)</f>
        <v>39867.602956833827</v>
      </c>
      <c r="F174" s="42">
        <f>VLOOKUP($A174,'Raw data'!$A:$M,7,FALSE)</f>
        <v>40067.059750654116</v>
      </c>
      <c r="G174" s="42">
        <f>VLOOKUP($A174,'Raw data'!$A:$M,2,FALSE)</f>
        <v>205.36</v>
      </c>
      <c r="H174" s="42">
        <f>VLOOKUP($A174,'Raw data'!$A:$M,3,FALSE)</f>
        <v>205.36</v>
      </c>
      <c r="I174" s="42">
        <f>VLOOKUP($A174,'Raw data'!$A:$M,4,FALSE)</f>
        <v>205.36</v>
      </c>
      <c r="J174" s="42">
        <f>VLOOKUP($A174,'Raw data'!$A:$M,8,FALSE)</f>
        <v>205.36</v>
      </c>
      <c r="K174" s="42">
        <f>VLOOKUP($A174,'Raw data'!$A:$M,5,FALSE)</f>
        <v>205.36</v>
      </c>
      <c r="L174" s="42">
        <f>VLOOKUP($A174,'Raw data'!$A:$M,12,FALSE)</f>
        <v>32141.175306208333</v>
      </c>
      <c r="M174" s="42">
        <f>VLOOKUP($A174,'Raw data'!$A:$M,13,FALSE)</f>
        <v>205.36</v>
      </c>
      <c r="N174" s="42">
        <f>VLOOKUP($A174,'Raw data'!$A:$M,6,FALSE)</f>
        <v>205.36</v>
      </c>
      <c r="O174" s="42">
        <f>VLOOKUP($A174,'Raw data'!$A:$M,9,FALSE)</f>
        <v>205.36</v>
      </c>
      <c r="P174" s="42">
        <f t="shared" si="22"/>
        <v>23461.258622276946</v>
      </c>
      <c r="Q174" s="42">
        <f t="shared" si="23"/>
        <v>5527.9958843680552</v>
      </c>
      <c r="R174" s="42">
        <f t="shared" si="24"/>
        <v>24215.703283962695</v>
      </c>
      <c r="S174" s="42">
        <f t="shared" si="25"/>
        <v>11901.775656926682</v>
      </c>
      <c r="T174" s="43">
        <f t="shared" si="26"/>
        <v>1.03215704126672</v>
      </c>
      <c r="U174" s="43">
        <f t="shared" si="27"/>
        <v>2.1530000936835463</v>
      </c>
      <c r="V174" s="42">
        <f t="shared" si="28"/>
        <v>-2.08545196472318</v>
      </c>
      <c r="W174" s="42">
        <f t="shared" si="29"/>
        <v>0.16807034574155602</v>
      </c>
      <c r="X174" s="42">
        <f>VLOOKUP($A174,'Raw data'!$A:$AN,39, FALSE)</f>
        <v>0.88661525698857535</v>
      </c>
      <c r="Y174" s="42">
        <f>VLOOKUP($A174,'Raw data'!$A:$AN,40, FALSE)</f>
        <v>0.26734710987434002</v>
      </c>
      <c r="Z174" s="42">
        <f t="shared" si="30"/>
        <v>0.57698118343145766</v>
      </c>
      <c r="AA174" s="44">
        <f>IFERROR(VLOOKUP($A174,'Raw data'!$AP:$AU,4,FALSE),0)</f>
        <v>-1.68669408897498</v>
      </c>
      <c r="AB174" s="44">
        <f>IFERROR(VLOOKUP($A174,'Raw data'!$AP:$AU,5,FALSE),0)</f>
        <v>0.29580214010392603</v>
      </c>
      <c r="AC174" s="44">
        <f>IFERROR(VLOOKUP($A174,'Raw data'!$AP:$AU,6,FALSE),"NA")</f>
        <v>8.69415127527014E-2</v>
      </c>
      <c r="AD174" s="46" t="b">
        <f t="shared" si="31"/>
        <v>0</v>
      </c>
      <c r="AE174" s="46" t="b">
        <f t="shared" si="32"/>
        <v>0</v>
      </c>
    </row>
    <row r="175" spans="1:31" x14ac:dyDescent="0.25">
      <c r="A175" s="45" t="s">
        <v>241</v>
      </c>
      <c r="B175" s="2" t="str">
        <f>IFERROR(VLOOKUP(A175,'Protein names'!$A:$I,8,FALSE),"Contaminant")</f>
        <v>Redox-regulatory protein FAM213A (Peroxiredoxin-like 2 activated in M-CSF stimulated monocytes) (Protein PAMM) (Sperm head protein 1)</v>
      </c>
      <c r="C175" t="str">
        <f>IFERROR(VLOOKUP(A175,'Protein names'!$A:$I,9,FALSE), "Contaminant")</f>
        <v>Fam213a</v>
      </c>
      <c r="D175" s="42">
        <f>VLOOKUP($A175,'Raw data'!$A:$M,10,FALSE)</f>
        <v>855767.79303098551</v>
      </c>
      <c r="E175" s="42">
        <f>VLOOKUP($A175,'Raw data'!$A:$M,11,FALSE)</f>
        <v>594633.44713707</v>
      </c>
      <c r="F175" s="42">
        <f>VLOOKUP($A175,'Raw data'!$A:$M,7,FALSE)</f>
        <v>416317.90794331813</v>
      </c>
      <c r="G175" s="42">
        <f>VLOOKUP($A175,'Raw data'!$A:$M,2,FALSE)</f>
        <v>647439.98796631466</v>
      </c>
      <c r="H175" s="42">
        <f>VLOOKUP($A175,'Raw data'!$A:$M,3,FALSE)</f>
        <v>596009.49667842174</v>
      </c>
      <c r="I175" s="42">
        <f>VLOOKUP($A175,'Raw data'!$A:$M,4,FALSE)</f>
        <v>473528.70172602008</v>
      </c>
      <c r="J175" s="42">
        <f>VLOOKUP($A175,'Raw data'!$A:$M,8,FALSE)</f>
        <v>440483.78383974888</v>
      </c>
      <c r="K175" s="42">
        <f>VLOOKUP($A175,'Raw data'!$A:$M,5,FALSE)</f>
        <v>430118.08245260193</v>
      </c>
      <c r="L175" s="42">
        <f>VLOOKUP($A175,'Raw data'!$A:$M,12,FALSE)</f>
        <v>689964.56428480661</v>
      </c>
      <c r="M175" s="42">
        <f>VLOOKUP($A175,'Raw data'!$A:$M,13,FALSE)</f>
        <v>492495.7082362338</v>
      </c>
      <c r="N175" s="42">
        <f>VLOOKUP($A175,'Raw data'!$A:$M,6,FALSE)</f>
        <v>491317.64498648117</v>
      </c>
      <c r="O175" s="42">
        <f>VLOOKUP($A175,'Raw data'!$A:$M,9,FALSE)</f>
        <v>438017.98348276172</v>
      </c>
      <c r="P175" s="42">
        <f t="shared" si="22"/>
        <v>597282.88908035494</v>
      </c>
      <c r="Q175" s="42">
        <f t="shared" si="23"/>
        <v>497066.29454710573</v>
      </c>
      <c r="R175" s="42">
        <f t="shared" si="24"/>
        <v>139882.23886273245</v>
      </c>
      <c r="S175" s="42">
        <f t="shared" si="25"/>
        <v>89846.189270835399</v>
      </c>
      <c r="T175" s="43">
        <f t="shared" si="26"/>
        <v>0.23419763301458568</v>
      </c>
      <c r="U175" s="43">
        <f t="shared" si="27"/>
        <v>0.18075293025590755</v>
      </c>
      <c r="V175" s="42">
        <f t="shared" si="28"/>
        <v>-0.26497611291774464</v>
      </c>
      <c r="W175" s="42">
        <f t="shared" si="29"/>
        <v>0.20742799572217391</v>
      </c>
      <c r="X175" s="42">
        <f>VLOOKUP($A175,'Raw data'!$A:$AN,39, FALSE)</f>
        <v>3.3080278694334013</v>
      </c>
      <c r="Y175" s="42">
        <f>VLOOKUP($A175,'Raw data'!$A:$AN,40, FALSE)</f>
        <v>3.7268264800200832</v>
      </c>
      <c r="Z175" s="42">
        <f t="shared" si="30"/>
        <v>3.517427174726742</v>
      </c>
      <c r="AA175" s="44">
        <f>IFERROR(VLOOKUP($A175,'Raw data'!$AP:$AU,4,FALSE),0)</f>
        <v>-0.33180433875245902</v>
      </c>
      <c r="AB175" s="44">
        <f>IFERROR(VLOOKUP($A175,'Raw data'!$AP:$AU,5,FALSE),0)</f>
        <v>0.29676609741589299</v>
      </c>
      <c r="AC175" s="44">
        <f>IFERROR(VLOOKUP($A175,'Raw data'!$AP:$AU,6,FALSE),"NA")</f>
        <v>8.9227824983652601E-2</v>
      </c>
      <c r="AD175" s="46" t="b">
        <f t="shared" si="31"/>
        <v>0</v>
      </c>
      <c r="AE175" s="46" t="b">
        <f t="shared" si="32"/>
        <v>0</v>
      </c>
    </row>
    <row r="176" spans="1:31" x14ac:dyDescent="0.25">
      <c r="A176" s="45" t="s">
        <v>242</v>
      </c>
      <c r="B176" s="2" t="str">
        <f>IFERROR(VLOOKUP(A176,'Protein names'!$A:$I,8,FALSE),"Contaminant")</f>
        <v>Haptoglobin</v>
      </c>
      <c r="C176" t="str">
        <f>IFERROR(VLOOKUP(A176,'Protein names'!$A:$I,9,FALSE), "Contaminant")</f>
        <v>Hp</v>
      </c>
      <c r="D176" s="42">
        <f>VLOOKUP($A176,'Raw data'!$A:$M,10,FALSE)</f>
        <v>807685.41511212755</v>
      </c>
      <c r="E176" s="42">
        <f>VLOOKUP($A176,'Raw data'!$A:$M,11,FALSE)</f>
        <v>978949.85031637864</v>
      </c>
      <c r="F176" s="42">
        <f>VLOOKUP($A176,'Raw data'!$A:$M,7,FALSE)</f>
        <v>849781.86627464229</v>
      </c>
      <c r="G176" s="42">
        <f>VLOOKUP($A176,'Raw data'!$A:$M,2,FALSE)</f>
        <v>1181469.1116718298</v>
      </c>
      <c r="H176" s="42">
        <f>VLOOKUP($A176,'Raw data'!$A:$M,3,FALSE)</f>
        <v>957413.42420301121</v>
      </c>
      <c r="I176" s="42">
        <f>VLOOKUP($A176,'Raw data'!$A:$M,4,FALSE)</f>
        <v>2434978.6962423716</v>
      </c>
      <c r="J176" s="42">
        <f>VLOOKUP($A176,'Raw data'!$A:$M,8,FALSE)</f>
        <v>634775.87605220417</v>
      </c>
      <c r="K176" s="42">
        <f>VLOOKUP($A176,'Raw data'!$A:$M,5,FALSE)</f>
        <v>798556.48144882929</v>
      </c>
      <c r="L176" s="42">
        <f>VLOOKUP($A176,'Raw data'!$A:$M,12,FALSE)</f>
        <v>1004299.8286203161</v>
      </c>
      <c r="M176" s="42">
        <f>VLOOKUP($A176,'Raw data'!$A:$M,13,FALSE)</f>
        <v>786074.64862676384</v>
      </c>
      <c r="N176" s="42">
        <f>VLOOKUP($A176,'Raw data'!$A:$M,6,FALSE)</f>
        <v>788291.86623181589</v>
      </c>
      <c r="O176" s="42">
        <f>VLOOKUP($A176,'Raw data'!$A:$M,9,FALSE)</f>
        <v>683050.86442935851</v>
      </c>
      <c r="P176" s="42">
        <f t="shared" si="22"/>
        <v>1201713.0606367269</v>
      </c>
      <c r="Q176" s="42">
        <f t="shared" si="23"/>
        <v>782508.26090154797</v>
      </c>
      <c r="R176" s="42">
        <f t="shared" si="24"/>
        <v>564176.84235118795</v>
      </c>
      <c r="S176" s="42">
        <f t="shared" si="25"/>
        <v>116341.34071215258</v>
      </c>
      <c r="T176" s="43">
        <f t="shared" si="26"/>
        <v>0.46947716624820507</v>
      </c>
      <c r="U176" s="43">
        <f t="shared" si="27"/>
        <v>0.14867746006682755</v>
      </c>
      <c r="V176" s="42">
        <f t="shared" si="28"/>
        <v>-0.618914569568493</v>
      </c>
      <c r="W176" s="42">
        <f t="shared" si="29"/>
        <v>0.13474362450422248</v>
      </c>
      <c r="X176" s="42">
        <f>VLOOKUP($A176,'Raw data'!$A:$AN,39, FALSE)</f>
        <v>3.2814207823431403</v>
      </c>
      <c r="Y176" s="42">
        <f>VLOOKUP($A176,'Raw data'!$A:$AN,40, FALSE)</f>
        <v>3.043520348562462</v>
      </c>
      <c r="Z176" s="42">
        <f t="shared" si="30"/>
        <v>3.1624705654528009</v>
      </c>
      <c r="AA176" s="44">
        <f>IFERROR(VLOOKUP($A176,'Raw data'!$AP:$AU,4,FALSE),0)</f>
        <v>-0.46118743951814301</v>
      </c>
      <c r="AB176" s="44">
        <f>IFERROR(VLOOKUP($A176,'Raw data'!$AP:$AU,5,FALSE),0)</f>
        <v>0.407309429291909</v>
      </c>
      <c r="AC176" s="44">
        <f>IFERROR(VLOOKUP($A176,'Raw data'!$AP:$AU,6,FALSE),"NA")</f>
        <v>9.0319927610961206E-2</v>
      </c>
      <c r="AD176" s="46" t="b">
        <f t="shared" si="31"/>
        <v>0</v>
      </c>
      <c r="AE176" s="46" t="b">
        <f t="shared" si="32"/>
        <v>0</v>
      </c>
    </row>
    <row r="177" spans="1:31" x14ac:dyDescent="0.25">
      <c r="A177" s="45" t="s">
        <v>243</v>
      </c>
      <c r="B177" s="2" t="str">
        <f>IFERROR(VLOOKUP(A177,'Protein names'!$A:$I,8,FALSE),"Contaminant")</f>
        <v>Hydroxyacid oxidase 2</v>
      </c>
      <c r="C177" t="str">
        <f>IFERROR(VLOOKUP(A177,'Protein names'!$A:$I,9,FALSE), "Contaminant")</f>
        <v>Hao2</v>
      </c>
      <c r="D177" s="42">
        <f>VLOOKUP($A177,'Raw data'!$A:$M,10,FALSE)</f>
        <v>867843.37658791384</v>
      </c>
      <c r="E177" s="42">
        <f>VLOOKUP($A177,'Raw data'!$A:$M,11,FALSE)</f>
        <v>501827.19134622352</v>
      </c>
      <c r="F177" s="42">
        <f>VLOOKUP($A177,'Raw data'!$A:$M,7,FALSE)</f>
        <v>195483.73167387382</v>
      </c>
      <c r="G177" s="42">
        <f>VLOOKUP($A177,'Raw data'!$A:$M,2,FALSE)</f>
        <v>422122.95545568661</v>
      </c>
      <c r="H177" s="42">
        <f>VLOOKUP($A177,'Raw data'!$A:$M,3,FALSE)</f>
        <v>263493.79451230209</v>
      </c>
      <c r="I177" s="42">
        <f>VLOOKUP($A177,'Raw data'!$A:$M,4,FALSE)</f>
        <v>690647.44409452216</v>
      </c>
      <c r="J177" s="42">
        <f>VLOOKUP($A177,'Raw data'!$A:$M,8,FALSE)</f>
        <v>535479.02854430489</v>
      </c>
      <c r="K177" s="42">
        <f>VLOOKUP($A177,'Raw data'!$A:$M,5,FALSE)</f>
        <v>396329.58754616563</v>
      </c>
      <c r="L177" s="42">
        <f>VLOOKUP($A177,'Raw data'!$A:$M,12,FALSE)</f>
        <v>1048637.0338562788</v>
      </c>
      <c r="M177" s="42">
        <f>VLOOKUP($A177,'Raw data'!$A:$M,13,FALSE)</f>
        <v>823183.59719016624</v>
      </c>
      <c r="N177" s="42">
        <f>VLOOKUP($A177,'Raw data'!$A:$M,6,FALSE)</f>
        <v>622779.82183372974</v>
      </c>
      <c r="O177" s="42">
        <f>VLOOKUP($A177,'Raw data'!$A:$M,9,FALSE)</f>
        <v>793786.76590697304</v>
      </c>
      <c r="P177" s="42">
        <f t="shared" si="22"/>
        <v>490236.41561175371</v>
      </c>
      <c r="Q177" s="42">
        <f t="shared" si="23"/>
        <v>703365.97247960314</v>
      </c>
      <c r="R177" s="42">
        <f t="shared" si="24"/>
        <v>233029.59317197037</v>
      </c>
      <c r="S177" s="42">
        <f t="shared" si="25"/>
        <v>212405.18833601181</v>
      </c>
      <c r="T177" s="43">
        <f t="shared" si="26"/>
        <v>0.4753412552618691</v>
      </c>
      <c r="U177" s="43">
        <f t="shared" si="27"/>
        <v>0.30198388413248317</v>
      </c>
      <c r="V177" s="42">
        <f t="shared" si="28"/>
        <v>0.52079788770721913</v>
      </c>
      <c r="W177" s="42">
        <f t="shared" si="29"/>
        <v>0.16161062128823903</v>
      </c>
      <c r="X177" s="42">
        <f>VLOOKUP($A177,'Raw data'!$A:$AN,39, FALSE)</f>
        <v>2.6846849457792721</v>
      </c>
      <c r="Y177" s="42">
        <f>VLOOKUP($A177,'Raw data'!$A:$AN,40, FALSE)</f>
        <v>2.9442395482959944</v>
      </c>
      <c r="Z177" s="42">
        <f t="shared" si="30"/>
        <v>2.8144622470376333</v>
      </c>
      <c r="AA177" s="44">
        <f>IFERROR(VLOOKUP($A177,'Raw data'!$AP:$AU,4,FALSE),0)</f>
        <v>0.43349738413356798</v>
      </c>
      <c r="AB177" s="44">
        <f>IFERROR(VLOOKUP($A177,'Raw data'!$AP:$AU,5,FALSE),0)</f>
        <v>0.124181460103462</v>
      </c>
      <c r="AC177" s="44">
        <f>IFERROR(VLOOKUP($A177,'Raw data'!$AP:$AU,6,FALSE),"NA")</f>
        <v>9.4526483069494294E-2</v>
      </c>
      <c r="AD177" s="46" t="b">
        <f t="shared" si="31"/>
        <v>0</v>
      </c>
      <c r="AE177" s="46" t="b">
        <f t="shared" si="32"/>
        <v>0</v>
      </c>
    </row>
    <row r="178" spans="1:31" x14ac:dyDescent="0.25">
      <c r="A178" s="45" t="s">
        <v>244</v>
      </c>
      <c r="B178" s="2" t="str">
        <f>IFERROR(VLOOKUP(A178,'Protein names'!$A:$I,8,FALSE),"Contaminant")</f>
        <v>Uncharacterized protein</v>
      </c>
      <c r="C178">
        <f>IFERROR(VLOOKUP(A178,'Protein names'!$A:$I,9,FALSE), "Contaminant")</f>
        <v>0</v>
      </c>
      <c r="D178" s="42">
        <f>VLOOKUP($A178,'Raw data'!$A:$M,10,FALSE)</f>
        <v>54286.274981360591</v>
      </c>
      <c r="E178" s="42">
        <f>VLOOKUP($A178,'Raw data'!$A:$M,11,FALSE)</f>
        <v>56390.192493373259</v>
      </c>
      <c r="F178" s="42">
        <f>VLOOKUP($A178,'Raw data'!$A:$M,7,FALSE)</f>
        <v>64578.939870676215</v>
      </c>
      <c r="G178" s="42">
        <f>VLOOKUP($A178,'Raw data'!$A:$M,2,FALSE)</f>
        <v>205.36</v>
      </c>
      <c r="H178" s="42">
        <f>VLOOKUP($A178,'Raw data'!$A:$M,3,FALSE)</f>
        <v>68095.073734917882</v>
      </c>
      <c r="I178" s="42">
        <f>VLOOKUP($A178,'Raw data'!$A:$M,4,FALSE)</f>
        <v>83291.653377615046</v>
      </c>
      <c r="J178" s="42">
        <f>VLOOKUP($A178,'Raw data'!$A:$M,8,FALSE)</f>
        <v>41191.383609425538</v>
      </c>
      <c r="K178" s="42">
        <f>VLOOKUP($A178,'Raw data'!$A:$M,5,FALSE)</f>
        <v>25666.435878164073</v>
      </c>
      <c r="L178" s="42">
        <f>VLOOKUP($A178,'Raw data'!$A:$M,12,FALSE)</f>
        <v>205.36</v>
      </c>
      <c r="M178" s="42">
        <f>VLOOKUP($A178,'Raw data'!$A:$M,13,FALSE)</f>
        <v>38648.677129155301</v>
      </c>
      <c r="N178" s="42">
        <f>VLOOKUP($A178,'Raw data'!$A:$M,6,FALSE)</f>
        <v>36612.99356398642</v>
      </c>
      <c r="O178" s="42">
        <f>VLOOKUP($A178,'Raw data'!$A:$M,9,FALSE)</f>
        <v>48555.840787024084</v>
      </c>
      <c r="P178" s="42">
        <f t="shared" si="22"/>
        <v>54474.582409657167</v>
      </c>
      <c r="Q178" s="42">
        <f t="shared" si="23"/>
        <v>31813.448494625904</v>
      </c>
      <c r="R178" s="42">
        <f t="shared" si="24"/>
        <v>26034.889812976908</v>
      </c>
      <c r="S178" s="42">
        <f t="shared" si="25"/>
        <v>15678.36286330147</v>
      </c>
      <c r="T178" s="43">
        <f t="shared" si="26"/>
        <v>0.47792729492060287</v>
      </c>
      <c r="U178" s="43">
        <f t="shared" si="27"/>
        <v>0.49282186009950923</v>
      </c>
      <c r="V178" s="42">
        <f t="shared" si="28"/>
        <v>-0.77594646727234484</v>
      </c>
      <c r="W178" s="42">
        <f t="shared" si="29"/>
        <v>0.12641574953879275</v>
      </c>
      <c r="X178" s="42">
        <f>VLOOKUP($A178,'Raw data'!$A:$AN,39, FALSE)</f>
        <v>1.9409808937908049</v>
      </c>
      <c r="Y178" s="42">
        <f>VLOOKUP($A178,'Raw data'!$A:$AN,40, FALSE)</f>
        <v>1.9009867685949908</v>
      </c>
      <c r="Z178" s="42">
        <f t="shared" si="30"/>
        <v>1.9209838311928977</v>
      </c>
      <c r="AA178" s="44">
        <f>IFERROR(VLOOKUP($A178,'Raw data'!$AP:$AU,4,FALSE),0)</f>
        <v>-0.75058880352508595</v>
      </c>
      <c r="AB178" s="44">
        <f>IFERROR(VLOOKUP($A178,'Raw data'!$AP:$AU,5,FALSE),0)</f>
        <v>0.20510281296405</v>
      </c>
      <c r="AC178" s="44">
        <f>IFERROR(VLOOKUP($A178,'Raw data'!$AP:$AU,6,FALSE),"NA")</f>
        <v>9.8273875474810105E-2</v>
      </c>
      <c r="AD178" s="46" t="b">
        <f t="shared" si="31"/>
        <v>0</v>
      </c>
      <c r="AE178" s="46" t="b">
        <f t="shared" si="32"/>
        <v>0</v>
      </c>
    </row>
    <row r="179" spans="1:31" x14ac:dyDescent="0.25">
      <c r="A179" s="45" t="s">
        <v>245</v>
      </c>
      <c r="B179" s="2" t="str">
        <f>IFERROR(VLOOKUP(A179,'Protein names'!$A:$I,8,FALSE),"Contaminant")</f>
        <v>Complement C4 (Fragment)</v>
      </c>
      <c r="C179" t="str">
        <f>IFERROR(VLOOKUP(A179,'Protein names'!$A:$I,9,FALSE), "Contaminant")</f>
        <v>C4a</v>
      </c>
      <c r="D179" s="42">
        <f>VLOOKUP($A179,'Raw data'!$A:$M,10,FALSE)</f>
        <v>170982.08947557365</v>
      </c>
      <c r="E179" s="42">
        <f>VLOOKUP($A179,'Raw data'!$A:$M,11,FALSE)</f>
        <v>123928.76989281394</v>
      </c>
      <c r="F179" s="42">
        <f>VLOOKUP($A179,'Raw data'!$A:$M,7,FALSE)</f>
        <v>127885.16421179415</v>
      </c>
      <c r="G179" s="42">
        <f>VLOOKUP($A179,'Raw data'!$A:$M,2,FALSE)</f>
        <v>130112.1186963635</v>
      </c>
      <c r="H179" s="42">
        <f>VLOOKUP($A179,'Raw data'!$A:$M,3,FALSE)</f>
        <v>95988.926509109209</v>
      </c>
      <c r="I179" s="42">
        <f>VLOOKUP($A179,'Raw data'!$A:$M,4,FALSE)</f>
        <v>133030.89240933207</v>
      </c>
      <c r="J179" s="42">
        <f>VLOOKUP($A179,'Raw data'!$A:$M,8,FALSE)</f>
        <v>90381.652021790389</v>
      </c>
      <c r="K179" s="42">
        <f>VLOOKUP($A179,'Raw data'!$A:$M,5,FALSE)</f>
        <v>13141.381043520629</v>
      </c>
      <c r="L179" s="42">
        <f>VLOOKUP($A179,'Raw data'!$A:$M,12,FALSE)</f>
        <v>177320.48433343938</v>
      </c>
      <c r="M179" s="42">
        <f>VLOOKUP($A179,'Raw data'!$A:$M,13,FALSE)</f>
        <v>205.36</v>
      </c>
      <c r="N179" s="42">
        <f>VLOOKUP($A179,'Raw data'!$A:$M,6,FALSE)</f>
        <v>126782.04722546505</v>
      </c>
      <c r="O179" s="42">
        <f>VLOOKUP($A179,'Raw data'!$A:$M,9,FALSE)</f>
        <v>29148.301495700653</v>
      </c>
      <c r="P179" s="42">
        <f t="shared" si="22"/>
        <v>130321.3268658311</v>
      </c>
      <c r="Q179" s="42">
        <f t="shared" si="23"/>
        <v>72829.871019986022</v>
      </c>
      <c r="R179" s="42">
        <f t="shared" si="24"/>
        <v>21932.458886632521</v>
      </c>
      <c r="S179" s="42">
        <f t="shared" si="25"/>
        <v>64397.60031363961</v>
      </c>
      <c r="T179" s="43">
        <f t="shared" si="26"/>
        <v>0.16829523926818601</v>
      </c>
      <c r="U179" s="43">
        <f t="shared" si="27"/>
        <v>0.8842196122517858</v>
      </c>
      <c r="V179" s="42">
        <f t="shared" si="28"/>
        <v>-0.83947100255847618</v>
      </c>
      <c r="W179" s="42">
        <f t="shared" si="29"/>
        <v>8.8108758371683055E-2</v>
      </c>
      <c r="X179" s="42">
        <f>VLOOKUP($A179,'Raw data'!$A:$AN,39, FALSE)</f>
        <v>2.0477630640625235</v>
      </c>
      <c r="Y179" s="42">
        <f>VLOOKUP($A179,'Raw data'!$A:$AN,40, FALSE)</f>
        <v>1.8302070736779017</v>
      </c>
      <c r="Z179" s="42">
        <f t="shared" si="30"/>
        <v>1.9389850688702126</v>
      </c>
      <c r="AA179" s="44">
        <f>IFERROR(VLOOKUP($A179,'Raw data'!$AP:$AU,4,FALSE),0)</f>
        <v>-0.49107620287848502</v>
      </c>
      <c r="AB179" s="44">
        <f>IFERROR(VLOOKUP($A179,'Raw data'!$AP:$AU,5,FALSE),0)</f>
        <v>0.23074027686633999</v>
      </c>
      <c r="AC179" s="44">
        <f>IFERROR(VLOOKUP($A179,'Raw data'!$AP:$AU,6,FALSE),"NA")</f>
        <v>9.9288906896745105E-2</v>
      </c>
      <c r="AD179" s="46" t="b">
        <f t="shared" si="31"/>
        <v>0</v>
      </c>
      <c r="AE179" s="46" t="b">
        <f t="shared" si="32"/>
        <v>0</v>
      </c>
    </row>
    <row r="180" spans="1:31" x14ac:dyDescent="0.25">
      <c r="A180" s="45" t="s">
        <v>246</v>
      </c>
      <c r="B180" s="2" t="str">
        <f>IFERROR(VLOOKUP(A180,'Protein names'!$A:$I,8,FALSE),"Contaminant")</f>
        <v>Isochorismatase domain-containing protein 1 (Protein LOC103694869)</v>
      </c>
      <c r="C180" t="str">
        <f>IFERROR(VLOOKUP(A180,'Protein names'!$A:$I,9,FALSE), "Contaminant")</f>
        <v>LOC103694869</v>
      </c>
      <c r="D180" s="42">
        <f>VLOOKUP($A180,'Raw data'!$A:$M,10,FALSE)</f>
        <v>468108.95940888789</v>
      </c>
      <c r="E180" s="42">
        <f>VLOOKUP($A180,'Raw data'!$A:$M,11,FALSE)</f>
        <v>517414.34067125153</v>
      </c>
      <c r="F180" s="42">
        <f>VLOOKUP($A180,'Raw data'!$A:$M,7,FALSE)</f>
        <v>354258.79818578239</v>
      </c>
      <c r="G180" s="42">
        <f>VLOOKUP($A180,'Raw data'!$A:$M,2,FALSE)</f>
        <v>426743.10382809403</v>
      </c>
      <c r="H180" s="42">
        <f>VLOOKUP($A180,'Raw data'!$A:$M,3,FALSE)</f>
        <v>374680.22025726998</v>
      </c>
      <c r="I180" s="42">
        <f>VLOOKUP($A180,'Raw data'!$A:$M,4,FALSE)</f>
        <v>487198.02362139506</v>
      </c>
      <c r="J180" s="42">
        <f>VLOOKUP($A180,'Raw data'!$A:$M,8,FALSE)</f>
        <v>518511.38018119143</v>
      </c>
      <c r="K180" s="42">
        <f>VLOOKUP($A180,'Raw data'!$A:$M,5,FALSE)</f>
        <v>511505.86456866161</v>
      </c>
      <c r="L180" s="42">
        <f>VLOOKUP($A180,'Raw data'!$A:$M,12,FALSE)</f>
        <v>572159.63784866349</v>
      </c>
      <c r="M180" s="42">
        <f>VLOOKUP($A180,'Raw data'!$A:$M,13,FALSE)</f>
        <v>668030.49042605516</v>
      </c>
      <c r="N180" s="42">
        <f>VLOOKUP($A180,'Raw data'!$A:$M,6,FALSE)</f>
        <v>342546.54698328493</v>
      </c>
      <c r="O180" s="42">
        <f>VLOOKUP($A180,'Raw data'!$A:$M,9,FALSE)</f>
        <v>513236.33829470858</v>
      </c>
      <c r="P180" s="42">
        <f t="shared" si="22"/>
        <v>438067.24099544686</v>
      </c>
      <c r="Q180" s="42">
        <f t="shared" si="23"/>
        <v>520998.37638376089</v>
      </c>
      <c r="R180" s="42">
        <f t="shared" si="24"/>
        <v>58853.357933738742</v>
      </c>
      <c r="S180" s="42">
        <f t="shared" si="25"/>
        <v>96813.837524025279</v>
      </c>
      <c r="T180" s="43">
        <f t="shared" si="26"/>
        <v>0.13434777227350458</v>
      </c>
      <c r="U180" s="43">
        <f t="shared" si="27"/>
        <v>0.18582368374352365</v>
      </c>
      <c r="V180" s="42">
        <f t="shared" si="28"/>
        <v>0.25012654370798387</v>
      </c>
      <c r="W180" s="42">
        <f t="shared" si="29"/>
        <v>0.1327293601816964</v>
      </c>
      <c r="X180" s="42">
        <f>VLOOKUP($A180,'Raw data'!$A:$AN,39, FALSE)</f>
        <v>2.5262157910145695</v>
      </c>
      <c r="Y180" s="42">
        <f>VLOOKUP($A180,'Raw data'!$A:$AN,40, FALSE)</f>
        <v>3.1014941654650965</v>
      </c>
      <c r="Z180" s="42">
        <f t="shared" si="30"/>
        <v>2.8138549782398332</v>
      </c>
      <c r="AA180" s="44">
        <f>IFERROR(VLOOKUP($A180,'Raw data'!$AP:$AU,4,FALSE),0)</f>
        <v>0.29746433575794601</v>
      </c>
      <c r="AB180" s="44">
        <f>IFERROR(VLOOKUP($A180,'Raw data'!$AP:$AU,5,FALSE),0)</f>
        <v>9.3536608216117798E-2</v>
      </c>
      <c r="AC180" s="44">
        <f>IFERROR(VLOOKUP($A180,'Raw data'!$AP:$AU,6,FALSE),"NA")</f>
        <v>0.101018923599898</v>
      </c>
      <c r="AD180" s="46" t="b">
        <f t="shared" si="31"/>
        <v>0</v>
      </c>
      <c r="AE180" s="46" t="b">
        <f t="shared" si="32"/>
        <v>0</v>
      </c>
    </row>
    <row r="181" spans="1:31" x14ac:dyDescent="0.25">
      <c r="A181" s="45" t="s">
        <v>247</v>
      </c>
      <c r="B181" s="2" t="str">
        <f>IFERROR(VLOOKUP(A181,'Protein names'!$A:$I,8,FALSE),"Contaminant")</f>
        <v>Agmatinase, mitochondrial (EC 3.5.3.11) (Agmatine ureohydrolase) (AUH)</v>
      </c>
      <c r="C181" t="str">
        <f>IFERROR(VLOOKUP(A181,'Protein names'!$A:$I,9,FALSE), "Contaminant")</f>
        <v>Agmat</v>
      </c>
      <c r="D181" s="42">
        <f>VLOOKUP($A181,'Raw data'!$A:$M,10,FALSE)</f>
        <v>1118330.1286199051</v>
      </c>
      <c r="E181" s="42">
        <f>VLOOKUP($A181,'Raw data'!$A:$M,11,FALSE)</f>
        <v>878559.18178739701</v>
      </c>
      <c r="F181" s="42">
        <f>VLOOKUP($A181,'Raw data'!$A:$M,7,FALSE)</f>
        <v>893688.26804315951</v>
      </c>
      <c r="G181" s="42">
        <f>VLOOKUP($A181,'Raw data'!$A:$M,2,FALSE)</f>
        <v>630593.62040359492</v>
      </c>
      <c r="H181" s="42">
        <f>VLOOKUP($A181,'Raw data'!$A:$M,3,FALSE)</f>
        <v>631771.90845722333</v>
      </c>
      <c r="I181" s="42">
        <f>VLOOKUP($A181,'Raw data'!$A:$M,4,FALSE)</f>
        <v>867616.12370965013</v>
      </c>
      <c r="J181" s="42">
        <f>VLOOKUP($A181,'Raw data'!$A:$M,8,FALSE)</f>
        <v>572972.96208392328</v>
      </c>
      <c r="K181" s="42">
        <f>VLOOKUP($A181,'Raw data'!$A:$M,5,FALSE)</f>
        <v>455444.83765314415</v>
      </c>
      <c r="L181" s="42">
        <f>VLOOKUP($A181,'Raw data'!$A:$M,12,FALSE)</f>
        <v>911559.14434899727</v>
      </c>
      <c r="M181" s="42">
        <f>VLOOKUP($A181,'Raw data'!$A:$M,13,FALSE)</f>
        <v>712013.53305731947</v>
      </c>
      <c r="N181" s="42">
        <f>VLOOKUP($A181,'Raw data'!$A:$M,6,FALSE)</f>
        <v>558028.11891532317</v>
      </c>
      <c r="O181" s="42">
        <f>VLOOKUP($A181,'Raw data'!$A:$M,9,FALSE)</f>
        <v>624441.8649549277</v>
      </c>
      <c r="P181" s="42">
        <f t="shared" si="22"/>
        <v>836759.87183682167</v>
      </c>
      <c r="Q181" s="42">
        <f t="shared" si="23"/>
        <v>639076.74350227241</v>
      </c>
      <c r="R181" s="42">
        <f t="shared" si="24"/>
        <v>168199.5495198312</v>
      </c>
      <c r="S181" s="42">
        <f t="shared" si="25"/>
        <v>144013.81879465157</v>
      </c>
      <c r="T181" s="43">
        <f t="shared" si="26"/>
        <v>0.20101292519036112</v>
      </c>
      <c r="U181" s="43">
        <f t="shared" si="27"/>
        <v>0.22534667433746083</v>
      </c>
      <c r="V181" s="42">
        <f t="shared" si="28"/>
        <v>-0.3888244789417335</v>
      </c>
      <c r="W181" s="42">
        <f t="shared" si="29"/>
        <v>7.3845720059078052E-2</v>
      </c>
      <c r="X181" s="42">
        <f>VLOOKUP($A181,'Raw data'!$A:$AN,39, FALSE)</f>
        <v>3.0730912361341236</v>
      </c>
      <c r="Y181" s="42">
        <f>VLOOKUP($A181,'Raw data'!$A:$AN,40, FALSE)</f>
        <v>3.1119748888161429</v>
      </c>
      <c r="Z181" s="42">
        <f t="shared" si="30"/>
        <v>3.092533062475133</v>
      </c>
      <c r="AA181" s="44">
        <f>IFERROR(VLOOKUP($A181,'Raw data'!$AP:$AU,4,FALSE),0)</f>
        <v>-0.26785014816967601</v>
      </c>
      <c r="AB181" s="44">
        <f>IFERROR(VLOOKUP($A181,'Raw data'!$AP:$AU,5,FALSE),0)</f>
        <v>6.7840547531407197E-2</v>
      </c>
      <c r="AC181" s="44">
        <f>IFERROR(VLOOKUP($A181,'Raw data'!$AP:$AU,6,FALSE),"NA")</f>
        <v>0.103367194838568</v>
      </c>
      <c r="AD181" s="46" t="b">
        <f t="shared" si="31"/>
        <v>0</v>
      </c>
      <c r="AE181" s="46" t="b">
        <f t="shared" si="32"/>
        <v>0</v>
      </c>
    </row>
    <row r="182" spans="1:31" x14ac:dyDescent="0.25">
      <c r="A182" s="45" t="s">
        <v>248</v>
      </c>
      <c r="B182" s="2" t="str">
        <f>IFERROR(VLOOKUP(A182,'Protein names'!$A:$I,8,FALSE),"Contaminant")</f>
        <v>Tubulin beta-4B chain</v>
      </c>
      <c r="C182" t="str">
        <f>IFERROR(VLOOKUP(A182,'Protein names'!$A:$I,9,FALSE), "Contaminant")</f>
        <v>Tubb4b</v>
      </c>
      <c r="D182" s="42">
        <f>VLOOKUP($A182,'Raw data'!$A:$M,10,FALSE)</f>
        <v>1767686.3426050027</v>
      </c>
      <c r="E182" s="42">
        <f>VLOOKUP($A182,'Raw data'!$A:$M,11,FALSE)</f>
        <v>2522992.7903816174</v>
      </c>
      <c r="F182" s="42">
        <f>VLOOKUP($A182,'Raw data'!$A:$M,7,FALSE)</f>
        <v>2087411.4437000381</v>
      </c>
      <c r="G182" s="42">
        <f>VLOOKUP($A182,'Raw data'!$A:$M,2,FALSE)</f>
        <v>1466519.440244833</v>
      </c>
      <c r="H182" s="42">
        <f>VLOOKUP($A182,'Raw data'!$A:$M,3,FALSE)</f>
        <v>1248571.8191708177</v>
      </c>
      <c r="I182" s="42">
        <f>VLOOKUP($A182,'Raw data'!$A:$M,4,FALSE)</f>
        <v>2192157.6352361776</v>
      </c>
      <c r="J182" s="42">
        <f>VLOOKUP($A182,'Raw data'!$A:$M,8,FALSE)</f>
        <v>1394581.37810408</v>
      </c>
      <c r="K182" s="42">
        <f>VLOOKUP($A182,'Raw data'!$A:$M,5,FALSE)</f>
        <v>1382486.086318274</v>
      </c>
      <c r="L182" s="42">
        <f>VLOOKUP($A182,'Raw data'!$A:$M,12,FALSE)</f>
        <v>1543559.4541282856</v>
      </c>
      <c r="M182" s="42">
        <f>VLOOKUP($A182,'Raw data'!$A:$M,13,FALSE)</f>
        <v>2276034.4371518502</v>
      </c>
      <c r="N182" s="42">
        <f>VLOOKUP($A182,'Raw data'!$A:$M,6,FALSE)</f>
        <v>990739.74648351467</v>
      </c>
      <c r="O182" s="42">
        <f>VLOOKUP($A182,'Raw data'!$A:$M,9,FALSE)</f>
        <v>1581460.3188102595</v>
      </c>
      <c r="P182" s="42">
        <f t="shared" si="22"/>
        <v>1880889.9118897477</v>
      </c>
      <c r="Q182" s="42">
        <f t="shared" si="23"/>
        <v>1528143.5701660439</v>
      </c>
      <c r="R182" s="42">
        <f t="shared" si="24"/>
        <v>435158.7739963092</v>
      </c>
      <c r="S182" s="42">
        <f t="shared" si="25"/>
        <v>385201.00933213456</v>
      </c>
      <c r="T182" s="43">
        <f t="shared" si="26"/>
        <v>0.23135791799696617</v>
      </c>
      <c r="U182" s="43">
        <f t="shared" si="27"/>
        <v>0.25207121690161588</v>
      </c>
      <c r="V182" s="42">
        <f t="shared" si="28"/>
        <v>-0.29963531872237598</v>
      </c>
      <c r="W182" s="42">
        <f t="shared" si="29"/>
        <v>0.20454793511932168</v>
      </c>
      <c r="X182" s="42">
        <f>VLOOKUP($A182,'Raw data'!$A:$AN,39, FALSE)</f>
        <v>3.5583125984189312</v>
      </c>
      <c r="Y182" s="42">
        <f>VLOOKUP($A182,'Raw data'!$A:$AN,40, FALSE)</f>
        <v>3.6212377026139748</v>
      </c>
      <c r="Z182" s="42">
        <f t="shared" si="30"/>
        <v>3.589775150516453</v>
      </c>
      <c r="AA182" s="44">
        <f>IFERROR(VLOOKUP($A182,'Raw data'!$AP:$AU,4,FALSE),0)</f>
        <v>-0.25282155081010299</v>
      </c>
      <c r="AB182" s="44">
        <f>IFERROR(VLOOKUP($A182,'Raw data'!$AP:$AU,5,FALSE),0)</f>
        <v>0.136661734518598</v>
      </c>
      <c r="AC182" s="44">
        <f>IFERROR(VLOOKUP($A182,'Raw data'!$AP:$AU,6,FALSE),"NA")</f>
        <v>0.104521001545633</v>
      </c>
      <c r="AD182" s="46" t="b">
        <f t="shared" si="31"/>
        <v>0</v>
      </c>
      <c r="AE182" s="46" t="b">
        <f t="shared" si="32"/>
        <v>0</v>
      </c>
    </row>
    <row r="183" spans="1:31" x14ac:dyDescent="0.25">
      <c r="A183" s="45" t="s">
        <v>249</v>
      </c>
      <c r="B183" s="2" t="str">
        <f>IFERROR(VLOOKUP(A183,'Protein names'!$A:$I,8,FALSE),"Contaminant")</f>
        <v>Protein Eif2s3y</v>
      </c>
      <c r="C183" t="str">
        <f>IFERROR(VLOOKUP(A183,'Protein names'!$A:$I,9,FALSE), "Contaminant")</f>
        <v>Eif2s3y</v>
      </c>
      <c r="D183" s="42">
        <f>VLOOKUP($A183,'Raw data'!$A:$M,10,FALSE)</f>
        <v>148537.1004512379</v>
      </c>
      <c r="E183" s="42">
        <f>VLOOKUP($A183,'Raw data'!$A:$M,11,FALSE)</f>
        <v>264891.25927552138</v>
      </c>
      <c r="F183" s="42">
        <f>VLOOKUP($A183,'Raw data'!$A:$M,7,FALSE)</f>
        <v>128195.11018752604</v>
      </c>
      <c r="G183" s="42">
        <f>VLOOKUP($A183,'Raw data'!$A:$M,2,FALSE)</f>
        <v>131835.36161110157</v>
      </c>
      <c r="H183" s="42">
        <f>VLOOKUP($A183,'Raw data'!$A:$M,3,FALSE)</f>
        <v>106320.49685845998</v>
      </c>
      <c r="I183" s="42">
        <f>VLOOKUP($A183,'Raw data'!$A:$M,4,FALSE)</f>
        <v>136808.86097495028</v>
      </c>
      <c r="J183" s="42">
        <f>VLOOKUP($A183,'Raw data'!$A:$M,8,FALSE)</f>
        <v>161566.2598940692</v>
      </c>
      <c r="K183" s="42">
        <f>VLOOKUP($A183,'Raw data'!$A:$M,5,FALSE)</f>
        <v>153470.23793635424</v>
      </c>
      <c r="L183" s="42">
        <f>VLOOKUP($A183,'Raw data'!$A:$M,12,FALSE)</f>
        <v>312086.65317239857</v>
      </c>
      <c r="M183" s="42">
        <f>VLOOKUP($A183,'Raw data'!$A:$M,13,FALSE)</f>
        <v>230425.41113580836</v>
      </c>
      <c r="N183" s="42">
        <f>VLOOKUP($A183,'Raw data'!$A:$M,6,FALSE)</f>
        <v>141137.54180583378</v>
      </c>
      <c r="O183" s="42">
        <f>VLOOKUP($A183,'Raw data'!$A:$M,9,FALSE)</f>
        <v>53117.317182687955</v>
      </c>
      <c r="P183" s="42">
        <f t="shared" si="22"/>
        <v>152764.69822646616</v>
      </c>
      <c r="Q183" s="42">
        <f t="shared" si="23"/>
        <v>175300.57018785868</v>
      </c>
      <c r="R183" s="42">
        <f t="shared" si="24"/>
        <v>51710.077429046461</v>
      </c>
      <c r="S183" s="42">
        <f t="shared" si="25"/>
        <v>80114.745933987215</v>
      </c>
      <c r="T183" s="43">
        <f t="shared" si="26"/>
        <v>0.33849494045010853</v>
      </c>
      <c r="U183" s="43">
        <f t="shared" si="27"/>
        <v>0.45701360724687456</v>
      </c>
      <c r="V183" s="42">
        <f t="shared" si="28"/>
        <v>0.19851949330607538</v>
      </c>
      <c r="W183" s="42">
        <f t="shared" si="29"/>
        <v>0.60869932655118708</v>
      </c>
      <c r="X183" s="42">
        <f>VLOOKUP($A183,'Raw data'!$A:$AN,39, FALSE)</f>
        <v>2.4565440468602699</v>
      </c>
      <c r="Y183" s="42">
        <f>VLOOKUP($A183,'Raw data'!$A:$AN,40, FALSE)</f>
        <v>2.3568806493228736</v>
      </c>
      <c r="Z183" s="42">
        <f t="shared" si="30"/>
        <v>2.4067123480915718</v>
      </c>
      <c r="AA183" s="44">
        <f>IFERROR(VLOOKUP($A183,'Raw data'!$AP:$AU,4,FALSE),0)</f>
        <v>-0.34730906420039698</v>
      </c>
      <c r="AB183" s="44">
        <f>IFERROR(VLOOKUP($A183,'Raw data'!$AP:$AU,5,FALSE),0)</f>
        <v>0.19201410649822301</v>
      </c>
      <c r="AC183" s="44">
        <f>IFERROR(VLOOKUP($A183,'Raw data'!$AP:$AU,6,FALSE),"NA")</f>
        <v>0.10579036323256601</v>
      </c>
      <c r="AD183" s="46" t="b">
        <f t="shared" si="31"/>
        <v>0</v>
      </c>
      <c r="AE183" s="46" t="b">
        <f t="shared" si="32"/>
        <v>0</v>
      </c>
    </row>
    <row r="184" spans="1:31" x14ac:dyDescent="0.25">
      <c r="A184" s="45" t="s">
        <v>250</v>
      </c>
      <c r="B184" s="2" t="str">
        <f>IFERROR(VLOOKUP(A184,'Protein names'!$A:$I,8,FALSE),"Contaminant")</f>
        <v>Vesicle-associated membrane protein 3 (VAMP-3) (Cellubrevin) (CEB) (Synaptobrevin-3)</v>
      </c>
      <c r="C184" t="str">
        <f>IFERROR(VLOOKUP(A184,'Protein names'!$A:$I,9,FALSE), "Contaminant")</f>
        <v>Vamp3</v>
      </c>
      <c r="D184" s="42">
        <f>VLOOKUP($A184,'Raw data'!$A:$M,10,FALSE)</f>
        <v>40957.241633884885</v>
      </c>
      <c r="E184" s="42">
        <f>VLOOKUP($A184,'Raw data'!$A:$M,11,FALSE)</f>
        <v>21421.551145060497</v>
      </c>
      <c r="F184" s="42">
        <f>VLOOKUP($A184,'Raw data'!$A:$M,7,FALSE)</f>
        <v>205.36</v>
      </c>
      <c r="G184" s="42">
        <f>VLOOKUP($A184,'Raw data'!$A:$M,2,FALSE)</f>
        <v>69217.943464136129</v>
      </c>
      <c r="H184" s="42">
        <f>VLOOKUP($A184,'Raw data'!$A:$M,3,FALSE)</f>
        <v>205.36</v>
      </c>
      <c r="I184" s="42">
        <f>VLOOKUP($A184,'Raw data'!$A:$M,4,FALSE)</f>
        <v>14922.68240245505</v>
      </c>
      <c r="J184" s="42">
        <f>VLOOKUP($A184,'Raw data'!$A:$M,8,FALSE)</f>
        <v>132278.43737982312</v>
      </c>
      <c r="K184" s="42">
        <f>VLOOKUP($A184,'Raw data'!$A:$M,5,FALSE)</f>
        <v>205.36</v>
      </c>
      <c r="L184" s="42">
        <f>VLOOKUP($A184,'Raw data'!$A:$M,12,FALSE)</f>
        <v>205.36</v>
      </c>
      <c r="M184" s="42">
        <f>VLOOKUP($A184,'Raw data'!$A:$M,13,FALSE)</f>
        <v>29327.763014577573</v>
      </c>
      <c r="N184" s="42">
        <f>VLOOKUP($A184,'Raw data'!$A:$M,6,FALSE)</f>
        <v>62226.352315555036</v>
      </c>
      <c r="O184" s="42">
        <f>VLOOKUP($A184,'Raw data'!$A:$M,9,FALSE)</f>
        <v>27502.479043347645</v>
      </c>
      <c r="P184" s="42">
        <f t="shared" si="22"/>
        <v>24488.356440922755</v>
      </c>
      <c r="Q184" s="42">
        <f t="shared" si="23"/>
        <v>41957.625292217221</v>
      </c>
      <c r="R184" s="42">
        <f t="shared" si="24"/>
        <v>24331.71928984491</v>
      </c>
      <c r="S184" s="42">
        <f t="shared" si="25"/>
        <v>45503.916277618227</v>
      </c>
      <c r="T184" s="43">
        <f t="shared" si="26"/>
        <v>0.99360360702623196</v>
      </c>
      <c r="U184" s="43">
        <f t="shared" si="27"/>
        <v>1.0845207744886081</v>
      </c>
      <c r="V184" s="42">
        <f t="shared" si="28"/>
        <v>0.77683707759568454</v>
      </c>
      <c r="W184" s="42">
        <f t="shared" si="29"/>
        <v>0.4665036901411177</v>
      </c>
      <c r="X184" s="42">
        <f>VLOOKUP($A184,'Raw data'!$A:$AN,39, FALSE)</f>
        <v>0.93977125905211789</v>
      </c>
      <c r="Y184" s="42">
        <f>VLOOKUP($A184,'Raw data'!$A:$AN,40, FALSE)</f>
        <v>1.0150131705892298</v>
      </c>
      <c r="Z184" s="42">
        <f t="shared" si="30"/>
        <v>0.97739221482067384</v>
      </c>
      <c r="AA184" s="44">
        <f>IFERROR(VLOOKUP($A184,'Raw data'!$AP:$AU,4,FALSE),0)</f>
        <v>0.78133915827096201</v>
      </c>
      <c r="AB184" s="44">
        <f>IFERROR(VLOOKUP($A184,'Raw data'!$AP:$AU,5,FALSE),0)</f>
        <v>4.23988039903158E-2</v>
      </c>
      <c r="AC184" s="44">
        <f>IFERROR(VLOOKUP($A184,'Raw data'!$AP:$AU,6,FALSE),"NA")</f>
        <v>0.107215902343199</v>
      </c>
      <c r="AD184" s="46" t="b">
        <f t="shared" si="31"/>
        <v>0</v>
      </c>
      <c r="AE184" s="46" t="b">
        <f t="shared" si="32"/>
        <v>0</v>
      </c>
    </row>
    <row r="185" spans="1:31" x14ac:dyDescent="0.25">
      <c r="A185" s="45" t="s">
        <v>251</v>
      </c>
      <c r="B185" s="2" t="str">
        <f>IFERROR(VLOOKUP(A185,'Protein names'!$A:$I,8,FALSE),"Contaminant")</f>
        <v>Cox7a2 protein (Cytochrome c oxidase subunit 7A2, mitochondrial) (RCG25255, isoform CRA_b) (RCG63383)</v>
      </c>
      <c r="C185" t="str">
        <f>IFERROR(VLOOKUP(A185,'Protein names'!$A:$I,9,FALSE), "Contaminant")</f>
        <v>Cox7a2</v>
      </c>
      <c r="D185" s="42">
        <f>VLOOKUP($A185,'Raw data'!$A:$M,10,FALSE)</f>
        <v>13271.678991957117</v>
      </c>
      <c r="E185" s="42">
        <f>VLOOKUP($A185,'Raw data'!$A:$M,11,FALSE)</f>
        <v>205.36</v>
      </c>
      <c r="F185" s="42">
        <f>VLOOKUP($A185,'Raw data'!$A:$M,7,FALSE)</f>
        <v>20139.109427277839</v>
      </c>
      <c r="G185" s="42">
        <f>VLOOKUP($A185,'Raw data'!$A:$M,2,FALSE)</f>
        <v>205.36</v>
      </c>
      <c r="H185" s="42">
        <f>VLOOKUP($A185,'Raw data'!$A:$M,3,FALSE)</f>
        <v>22544.602540895106</v>
      </c>
      <c r="I185" s="42">
        <f>VLOOKUP($A185,'Raw data'!$A:$M,4,FALSE)</f>
        <v>42729.363607299601</v>
      </c>
      <c r="J185" s="42">
        <f>VLOOKUP($A185,'Raw data'!$A:$M,8,FALSE)</f>
        <v>205.36</v>
      </c>
      <c r="K185" s="42">
        <f>VLOOKUP($A185,'Raw data'!$A:$M,5,FALSE)</f>
        <v>41718.251860901815</v>
      </c>
      <c r="L185" s="42">
        <f>VLOOKUP($A185,'Raw data'!$A:$M,12,FALSE)</f>
        <v>205.36</v>
      </c>
      <c r="M185" s="42">
        <f>VLOOKUP($A185,'Raw data'!$A:$M,13,FALSE)</f>
        <v>21383.640897722347</v>
      </c>
      <c r="N185" s="42">
        <f>VLOOKUP($A185,'Raw data'!$A:$M,6,FALSE)</f>
        <v>17878.057162177534</v>
      </c>
      <c r="O185" s="42">
        <f>VLOOKUP($A185,'Raw data'!$A:$M,9,FALSE)</f>
        <v>41317.429972453618</v>
      </c>
      <c r="P185" s="42">
        <f t="shared" si="22"/>
        <v>16515.912427904947</v>
      </c>
      <c r="Q185" s="42">
        <f t="shared" si="23"/>
        <v>20451.349982209216</v>
      </c>
      <c r="R185" s="42">
        <f t="shared" si="24"/>
        <v>14601.432437167658</v>
      </c>
      <c r="S185" s="42">
        <f t="shared" si="25"/>
        <v>16906.436805180761</v>
      </c>
      <c r="T185" s="43">
        <f t="shared" si="26"/>
        <v>0.88408269908826698</v>
      </c>
      <c r="U185" s="43">
        <f t="shared" si="27"/>
        <v>0.82666605480263156</v>
      </c>
      <c r="V185" s="42">
        <f t="shared" si="28"/>
        <v>0.30833940374053598</v>
      </c>
      <c r="W185" s="42">
        <f t="shared" si="29"/>
        <v>0.70190460519604037</v>
      </c>
      <c r="X185" s="42">
        <f>VLOOKUP($A185,'Raw data'!$A:$AN,39, FALSE)</f>
        <v>0.93221597957563096</v>
      </c>
      <c r="Y185" s="42">
        <f>VLOOKUP($A185,'Raw data'!$A:$AN,40, FALSE)</f>
        <v>1.6035890806606152</v>
      </c>
      <c r="Z185" s="42">
        <f t="shared" si="30"/>
        <v>1.267902530118123</v>
      </c>
      <c r="AA185" s="44">
        <f>IFERROR(VLOOKUP($A185,'Raw data'!$AP:$AU,4,FALSE),0)</f>
        <v>-0.58718170820973203</v>
      </c>
      <c r="AB185" s="44">
        <f>IFERROR(VLOOKUP($A185,'Raw data'!$AP:$AU,5,FALSE),0)</f>
        <v>0.223337584001504</v>
      </c>
      <c r="AC185" s="44">
        <f>IFERROR(VLOOKUP($A185,'Raw data'!$AP:$AU,6,FALSE),"NA")</f>
        <v>0.107886930212861</v>
      </c>
      <c r="AD185" s="46" t="b">
        <f t="shared" si="31"/>
        <v>0</v>
      </c>
      <c r="AE185" s="46" t="b">
        <f t="shared" si="32"/>
        <v>0</v>
      </c>
    </row>
    <row r="186" spans="1:31" x14ac:dyDescent="0.25">
      <c r="A186" s="45" t="s">
        <v>252</v>
      </c>
      <c r="B186" s="2" t="str">
        <f>IFERROR(VLOOKUP(A186,'Protein names'!$A:$I,8,FALSE),"Contaminant")</f>
        <v>Sodium/potassium-transporting ATPase subunit beta (Fragment)</v>
      </c>
      <c r="C186" t="str">
        <f>IFERROR(VLOOKUP(A186,'Protein names'!$A:$I,9,FALSE), "Contaminant")</f>
        <v>Atp1b1</v>
      </c>
      <c r="D186" s="42">
        <f>VLOOKUP($A186,'Raw data'!$A:$M,10,FALSE)</f>
        <v>142345.7003445063</v>
      </c>
      <c r="E186" s="42">
        <f>VLOOKUP($A186,'Raw data'!$A:$M,11,FALSE)</f>
        <v>143689.64812373932</v>
      </c>
      <c r="F186" s="42">
        <f>VLOOKUP($A186,'Raw data'!$A:$M,7,FALSE)</f>
        <v>126173.38665565857</v>
      </c>
      <c r="G186" s="42">
        <f>VLOOKUP($A186,'Raw data'!$A:$M,2,FALSE)</f>
        <v>122580.32593465842</v>
      </c>
      <c r="H186" s="42">
        <f>VLOOKUP($A186,'Raw data'!$A:$M,3,FALSE)</f>
        <v>110352.37547412472</v>
      </c>
      <c r="I186" s="42">
        <f>VLOOKUP($A186,'Raw data'!$A:$M,4,FALSE)</f>
        <v>77471.284783351424</v>
      </c>
      <c r="J186" s="42">
        <f>VLOOKUP($A186,'Raw data'!$A:$M,8,FALSE)</f>
        <v>85492.772691456586</v>
      </c>
      <c r="K186" s="42">
        <f>VLOOKUP($A186,'Raw data'!$A:$M,5,FALSE)</f>
        <v>42827.367654266542</v>
      </c>
      <c r="L186" s="42">
        <f>VLOOKUP($A186,'Raw data'!$A:$M,12,FALSE)</f>
        <v>154110.82164797277</v>
      </c>
      <c r="M186" s="42">
        <f>VLOOKUP($A186,'Raw data'!$A:$M,13,FALSE)</f>
        <v>107934.65058590734</v>
      </c>
      <c r="N186" s="42">
        <f>VLOOKUP($A186,'Raw data'!$A:$M,6,FALSE)</f>
        <v>62540.090129108874</v>
      </c>
      <c r="O186" s="42">
        <f>VLOOKUP($A186,'Raw data'!$A:$M,9,FALSE)</f>
        <v>71235.445481341521</v>
      </c>
      <c r="P186" s="42">
        <f t="shared" si="22"/>
        <v>120435.45355267312</v>
      </c>
      <c r="Q186" s="42">
        <f t="shared" si="23"/>
        <v>87356.858031675612</v>
      </c>
      <c r="R186" s="42">
        <f t="shared" si="24"/>
        <v>22382.765300688574</v>
      </c>
      <c r="S186" s="42">
        <f t="shared" si="25"/>
        <v>35920.420014401832</v>
      </c>
      <c r="T186" s="43">
        <f t="shared" si="26"/>
        <v>0.18584864041633178</v>
      </c>
      <c r="U186" s="43">
        <f t="shared" si="27"/>
        <v>0.41119175785119333</v>
      </c>
      <c r="V186" s="42">
        <f t="shared" si="28"/>
        <v>-0.46326727953665592</v>
      </c>
      <c r="W186" s="42">
        <f t="shared" si="29"/>
        <v>0.11110407742529162</v>
      </c>
      <c r="X186" s="42">
        <f>VLOOKUP($A186,'Raw data'!$A:$AN,39, FALSE)</f>
        <v>3.7608001586302913</v>
      </c>
      <c r="Y186" s="42">
        <f>VLOOKUP($A186,'Raw data'!$A:$AN,40, FALSE)</f>
        <v>3.0746906861119583</v>
      </c>
      <c r="Z186" s="42">
        <f t="shared" si="30"/>
        <v>3.4177454223711248</v>
      </c>
      <c r="AA186" s="44">
        <f>IFERROR(VLOOKUP($A186,'Raw data'!$AP:$AU,4,FALSE),0)</f>
        <v>-0.61244974918178596</v>
      </c>
      <c r="AB186" s="44">
        <f>IFERROR(VLOOKUP($A186,'Raw data'!$AP:$AU,5,FALSE),0)</f>
        <v>0.137054066723239</v>
      </c>
      <c r="AC186" s="44">
        <f>IFERROR(VLOOKUP($A186,'Raw data'!$AP:$AU,6,FALSE),"NA")</f>
        <v>0.10883451303092601</v>
      </c>
      <c r="AD186" s="46" t="b">
        <f t="shared" si="31"/>
        <v>0</v>
      </c>
      <c r="AE186" s="46" t="b">
        <f t="shared" si="32"/>
        <v>0</v>
      </c>
    </row>
    <row r="187" spans="1:31" x14ac:dyDescent="0.25">
      <c r="A187" s="45" t="s">
        <v>253</v>
      </c>
      <c r="B187" s="2" t="str">
        <f>IFERROR(VLOOKUP(A187,'Protein names'!$A:$I,8,FALSE),"Contaminant")</f>
        <v>Cytochrome c oxidase subunit 4 isoform 1, mitochondrial (Cytochrome c oxidase polypeptide IV) (Cytochrome c oxidase subunit IV isoform 1) (COX IV-1)</v>
      </c>
      <c r="C187" t="str">
        <f>IFERROR(VLOOKUP(A187,'Protein names'!$A:$I,9,FALSE), "Contaminant")</f>
        <v>Cox4i1</v>
      </c>
      <c r="D187" s="42">
        <f>VLOOKUP($A187,'Raw data'!$A:$M,10,FALSE)</f>
        <v>651106.71608201042</v>
      </c>
      <c r="E187" s="42">
        <f>VLOOKUP($A187,'Raw data'!$A:$M,11,FALSE)</f>
        <v>919225.04295701522</v>
      </c>
      <c r="F187" s="42">
        <f>VLOOKUP($A187,'Raw data'!$A:$M,7,FALSE)</f>
        <v>1289815.1960677337</v>
      </c>
      <c r="G187" s="42">
        <f>VLOOKUP($A187,'Raw data'!$A:$M,2,FALSE)</f>
        <v>944734.5153294995</v>
      </c>
      <c r="H187" s="42">
        <f>VLOOKUP($A187,'Raw data'!$A:$M,3,FALSE)</f>
        <v>1445177.2434391452</v>
      </c>
      <c r="I187" s="42">
        <f>VLOOKUP($A187,'Raw data'!$A:$M,4,FALSE)</f>
        <v>1188240.0554563061</v>
      </c>
      <c r="J187" s="42">
        <f>VLOOKUP($A187,'Raw data'!$A:$M,8,FALSE)</f>
        <v>842900.79930438916</v>
      </c>
      <c r="K187" s="42">
        <f>VLOOKUP($A187,'Raw data'!$A:$M,5,FALSE)</f>
        <v>825221.21218756121</v>
      </c>
      <c r="L187" s="42">
        <f>VLOOKUP($A187,'Raw data'!$A:$M,12,FALSE)</f>
        <v>664853.28143725032</v>
      </c>
      <c r="M187" s="42">
        <f>VLOOKUP($A187,'Raw data'!$A:$M,13,FALSE)</f>
        <v>1093324.3770405171</v>
      </c>
      <c r="N187" s="42">
        <f>VLOOKUP($A187,'Raw data'!$A:$M,6,FALSE)</f>
        <v>935379.7943805377</v>
      </c>
      <c r="O187" s="42">
        <f>VLOOKUP($A187,'Raw data'!$A:$M,9,FALSE)</f>
        <v>945553.90453895763</v>
      </c>
      <c r="P187" s="42">
        <f t="shared" si="22"/>
        <v>1073049.7948886184</v>
      </c>
      <c r="Q187" s="42">
        <f t="shared" si="23"/>
        <v>884538.89481486881</v>
      </c>
      <c r="R187" s="42">
        <f t="shared" si="24"/>
        <v>263596.18746315734</v>
      </c>
      <c r="S187" s="42">
        <f t="shared" si="25"/>
        <v>131284.10240364759</v>
      </c>
      <c r="T187" s="43">
        <f t="shared" si="26"/>
        <v>0.24565140286944315</v>
      </c>
      <c r="U187" s="43">
        <f t="shared" si="27"/>
        <v>0.14842094923494001</v>
      </c>
      <c r="V187" s="42">
        <f t="shared" si="28"/>
        <v>-0.27871953853013215</v>
      </c>
      <c r="W187" s="42">
        <f t="shared" si="29"/>
        <v>0.18281327951956575</v>
      </c>
      <c r="X187" s="42">
        <f>VLOOKUP($A187,'Raw data'!$A:$AN,39, FALSE)</f>
        <v>3.6141728382551559</v>
      </c>
      <c r="Y187" s="42">
        <f>VLOOKUP($A187,'Raw data'!$A:$AN,40, FALSE)</f>
        <v>3.8303029099657819</v>
      </c>
      <c r="Z187" s="42">
        <f t="shared" si="30"/>
        <v>3.7222378741104691</v>
      </c>
      <c r="AA187" s="44">
        <f>IFERROR(VLOOKUP($A187,'Raw data'!$AP:$AU,4,FALSE),0)</f>
        <v>-0.34183843988134399</v>
      </c>
      <c r="AB187" s="44">
        <f>IFERROR(VLOOKUP($A187,'Raw data'!$AP:$AU,5,FALSE),0)</f>
        <v>0.18860962008875901</v>
      </c>
      <c r="AC187" s="44">
        <f>IFERROR(VLOOKUP($A187,'Raw data'!$AP:$AU,6,FALSE),"NA")</f>
        <v>0.10885187809474001</v>
      </c>
      <c r="AD187" s="46" t="b">
        <f t="shared" si="31"/>
        <v>0</v>
      </c>
      <c r="AE187" s="46" t="b">
        <f t="shared" si="32"/>
        <v>0</v>
      </c>
    </row>
    <row r="188" spans="1:31" x14ac:dyDescent="0.25">
      <c r="A188" s="45" t="s">
        <v>254</v>
      </c>
      <c r="B188" s="2" t="str">
        <f>IFERROR(VLOOKUP(A188,'Protein names'!$A:$I,8,FALSE),"Contaminant")</f>
        <v>UDP-glucuronosyltransferase 1-1 (UDPGT 1-1) (UGT1*1) (UGT1-01) (UGT1.1) (EC 2.4.1.17) (B1) (UDP-glucuronosyltransferase 1A1)</v>
      </c>
      <c r="C188" t="str">
        <f>IFERROR(VLOOKUP(A188,'Protein names'!$A:$I,9,FALSE), "Contaminant")</f>
        <v>Ugt1a1</v>
      </c>
      <c r="D188" s="42">
        <f>VLOOKUP($A188,'Raw data'!$A:$M,10,FALSE)</f>
        <v>2296040.4577925564</v>
      </c>
      <c r="E188" s="42">
        <f>VLOOKUP($A188,'Raw data'!$A:$M,11,FALSE)</f>
        <v>1961427.9095695992</v>
      </c>
      <c r="F188" s="42">
        <f>VLOOKUP($A188,'Raw data'!$A:$M,7,FALSE)</f>
        <v>1348233.3703357449</v>
      </c>
      <c r="G188" s="42">
        <f>VLOOKUP($A188,'Raw data'!$A:$M,2,FALSE)</f>
        <v>1819197.3279479938</v>
      </c>
      <c r="H188" s="42">
        <f>VLOOKUP($A188,'Raw data'!$A:$M,3,FALSE)</f>
        <v>1464737.1306523336</v>
      </c>
      <c r="I188" s="42">
        <f>VLOOKUP($A188,'Raw data'!$A:$M,4,FALSE)</f>
        <v>1710378.7470470369</v>
      </c>
      <c r="J188" s="42">
        <f>VLOOKUP($A188,'Raw data'!$A:$M,8,FALSE)</f>
        <v>1264513.1665401328</v>
      </c>
      <c r="K188" s="42">
        <f>VLOOKUP($A188,'Raw data'!$A:$M,5,FALSE)</f>
        <v>1269914.8245622504</v>
      </c>
      <c r="L188" s="42">
        <f>VLOOKUP($A188,'Raw data'!$A:$M,12,FALSE)</f>
        <v>2265694.1766214054</v>
      </c>
      <c r="M188" s="42">
        <f>VLOOKUP($A188,'Raw data'!$A:$M,13,FALSE)</f>
        <v>1893000.9782790239</v>
      </c>
      <c r="N188" s="42">
        <f>VLOOKUP($A188,'Raw data'!$A:$M,6,FALSE)</f>
        <v>1133325.3308041361</v>
      </c>
      <c r="O188" s="42">
        <f>VLOOKUP($A188,'Raw data'!$A:$M,9,FALSE)</f>
        <v>1262190.3257592786</v>
      </c>
      <c r="P188" s="42">
        <f t="shared" si="22"/>
        <v>1766669.1572242107</v>
      </c>
      <c r="Q188" s="42">
        <f t="shared" si="23"/>
        <v>1514773.1337610378</v>
      </c>
      <c r="R188" s="42">
        <f t="shared" si="24"/>
        <v>313672.92436996463</v>
      </c>
      <c r="S188" s="42">
        <f t="shared" si="25"/>
        <v>416097.91696887556</v>
      </c>
      <c r="T188" s="43">
        <f t="shared" si="26"/>
        <v>0.17755046160584323</v>
      </c>
      <c r="U188" s="43">
        <f t="shared" si="27"/>
        <v>0.27469322481033442</v>
      </c>
      <c r="V188" s="42">
        <f t="shared" si="28"/>
        <v>-0.22193015408136604</v>
      </c>
      <c r="W188" s="42">
        <f t="shared" si="29"/>
        <v>0.30510523088773772</v>
      </c>
      <c r="X188" s="42">
        <f>VLOOKUP($A188,'Raw data'!$A:$AN,39, FALSE)</f>
        <v>3.3204522066751143</v>
      </c>
      <c r="Y188" s="42">
        <f>VLOOKUP($A188,'Raw data'!$A:$AN,40, FALSE)</f>
        <v>3.7205607328656107</v>
      </c>
      <c r="Z188" s="42">
        <f t="shared" si="30"/>
        <v>3.5205064697703623</v>
      </c>
      <c r="AA188" s="44">
        <f>IFERROR(VLOOKUP($A188,'Raw data'!$AP:$AU,4,FALSE),0)</f>
        <v>-0.38847821754858802</v>
      </c>
      <c r="AB188" s="44">
        <f>IFERROR(VLOOKUP($A188,'Raw data'!$AP:$AU,5,FALSE),0)</f>
        <v>0.249440658063878</v>
      </c>
      <c r="AC188" s="44">
        <f>IFERROR(VLOOKUP($A188,'Raw data'!$AP:$AU,6,FALSE),"NA")</f>
        <v>0.111476303201391</v>
      </c>
      <c r="AD188" s="46" t="b">
        <f t="shared" si="31"/>
        <v>0</v>
      </c>
      <c r="AE188" s="46" t="b">
        <f t="shared" si="32"/>
        <v>0</v>
      </c>
    </row>
    <row r="189" spans="1:31" x14ac:dyDescent="0.25">
      <c r="A189" s="45" t="s">
        <v>255</v>
      </c>
      <c r="B189" s="2" t="str">
        <f>IFERROR(VLOOKUP(A189,'Protein names'!$A:$I,8,FALSE),"Contaminant")</f>
        <v>Adrenodoxin, mitochondrial (Ferredoxin 1)</v>
      </c>
      <c r="C189" t="str">
        <f>IFERROR(VLOOKUP(A189,'Protein names'!$A:$I,9,FALSE), "Contaminant")</f>
        <v>Fdx1</v>
      </c>
      <c r="D189" s="42">
        <f>VLOOKUP($A189,'Raw data'!$A:$M,10,FALSE)</f>
        <v>164884.00010932345</v>
      </c>
      <c r="E189" s="42">
        <f>VLOOKUP($A189,'Raw data'!$A:$M,11,FALSE)</f>
        <v>145545.42755965222</v>
      </c>
      <c r="F189" s="42">
        <f>VLOOKUP($A189,'Raw data'!$A:$M,7,FALSE)</f>
        <v>209236.59901075898</v>
      </c>
      <c r="G189" s="42">
        <f>VLOOKUP($A189,'Raw data'!$A:$M,2,FALSE)</f>
        <v>182957.65960445214</v>
      </c>
      <c r="H189" s="42">
        <f>VLOOKUP($A189,'Raw data'!$A:$M,3,FALSE)</f>
        <v>194723.85951361177</v>
      </c>
      <c r="I189" s="42">
        <f>VLOOKUP($A189,'Raw data'!$A:$M,4,FALSE)</f>
        <v>205.36</v>
      </c>
      <c r="J189" s="42">
        <f>VLOOKUP($A189,'Raw data'!$A:$M,8,FALSE)</f>
        <v>182184.84482436909</v>
      </c>
      <c r="K189" s="42">
        <f>VLOOKUP($A189,'Raw data'!$A:$M,5,FALSE)</f>
        <v>127332.61229000011</v>
      </c>
      <c r="L189" s="42">
        <f>VLOOKUP($A189,'Raw data'!$A:$M,12,FALSE)</f>
        <v>196338.28479992712</v>
      </c>
      <c r="M189" s="42">
        <f>VLOOKUP($A189,'Raw data'!$A:$M,13,FALSE)</f>
        <v>91751.126083543961</v>
      </c>
      <c r="N189" s="42">
        <f>VLOOKUP($A189,'Raw data'!$A:$M,6,FALSE)</f>
        <v>134930.96315849459</v>
      </c>
      <c r="O189" s="42">
        <f>VLOOKUP($A189,'Raw data'!$A:$M,9,FALSE)</f>
        <v>91833.121976675786</v>
      </c>
      <c r="P189" s="42">
        <f t="shared" si="22"/>
        <v>149592.15096629976</v>
      </c>
      <c r="Q189" s="42">
        <f t="shared" si="23"/>
        <v>137395.15885550177</v>
      </c>
      <c r="R189" s="42">
        <f t="shared" si="24"/>
        <v>69850.09950048053</v>
      </c>
      <c r="S189" s="42">
        <f t="shared" si="25"/>
        <v>40305.111547919136</v>
      </c>
      <c r="T189" s="43">
        <f t="shared" si="26"/>
        <v>0.46693692850379842</v>
      </c>
      <c r="U189" s="43">
        <f t="shared" si="27"/>
        <v>0.29335175914245964</v>
      </c>
      <c r="V189" s="42">
        <f t="shared" si="28"/>
        <v>-0.12270330822556934</v>
      </c>
      <c r="W189" s="42">
        <f t="shared" si="29"/>
        <v>0.74221159006316917</v>
      </c>
      <c r="X189" s="42">
        <f>VLOOKUP($A189,'Raw data'!$A:$AN,39, FALSE)</f>
        <v>2.2097701887729113</v>
      </c>
      <c r="Y189" s="42">
        <f>VLOOKUP($A189,'Raw data'!$A:$AN,40, FALSE)</f>
        <v>2.2931796479381767</v>
      </c>
      <c r="Z189" s="42">
        <f t="shared" si="30"/>
        <v>2.251474918355544</v>
      </c>
      <c r="AA189" s="44">
        <f>IFERROR(VLOOKUP($A189,'Raw data'!$AP:$AU,4,FALSE),0)</f>
        <v>-0.38043251448774701</v>
      </c>
      <c r="AB189" s="44">
        <f>IFERROR(VLOOKUP($A189,'Raw data'!$AP:$AU,5,FALSE),0)</f>
        <v>0.115832756257931</v>
      </c>
      <c r="AC189" s="44">
        <f>IFERROR(VLOOKUP($A189,'Raw data'!$AP:$AU,6,FALSE),"NA")</f>
        <v>0.11574194018622</v>
      </c>
      <c r="AD189" s="46" t="b">
        <f t="shared" si="31"/>
        <v>0</v>
      </c>
      <c r="AE189" s="46" t="b">
        <f t="shared" si="32"/>
        <v>0</v>
      </c>
    </row>
    <row r="190" spans="1:31" x14ac:dyDescent="0.25">
      <c r="A190" s="45" t="s">
        <v>256</v>
      </c>
      <c r="B190" s="2" t="str">
        <f>IFERROR(VLOOKUP(A190,'Protein names'!$A:$I,8,FALSE),"Contaminant")</f>
        <v>Histone H2A</v>
      </c>
      <c r="C190" t="str">
        <f>IFERROR(VLOOKUP(A190,'Protein names'!$A:$I,9,FALSE), "Contaminant")</f>
        <v>H2afv</v>
      </c>
      <c r="D190" s="42">
        <f>VLOOKUP($A190,'Raw data'!$A:$M,10,FALSE)</f>
        <v>205.36</v>
      </c>
      <c r="E190" s="42">
        <f>VLOOKUP($A190,'Raw data'!$A:$M,11,FALSE)</f>
        <v>17744.962445191242</v>
      </c>
      <c r="F190" s="42">
        <f>VLOOKUP($A190,'Raw data'!$A:$M,7,FALSE)</f>
        <v>27497.852181647962</v>
      </c>
      <c r="G190" s="42">
        <f>VLOOKUP($A190,'Raw data'!$A:$M,2,FALSE)</f>
        <v>40964.272619901247</v>
      </c>
      <c r="H190" s="42">
        <f>VLOOKUP($A190,'Raw data'!$A:$M,3,FALSE)</f>
        <v>23622.81386515902</v>
      </c>
      <c r="I190" s="42">
        <f>VLOOKUP($A190,'Raw data'!$A:$M,4,FALSE)</f>
        <v>87839.29903234457</v>
      </c>
      <c r="J190" s="42">
        <f>VLOOKUP($A190,'Raw data'!$A:$M,8,FALSE)</f>
        <v>205.36</v>
      </c>
      <c r="K190" s="42">
        <f>VLOOKUP($A190,'Raw data'!$A:$M,5,FALSE)</f>
        <v>205.36</v>
      </c>
      <c r="L190" s="42">
        <f>VLOOKUP($A190,'Raw data'!$A:$M,12,FALSE)</f>
        <v>27072.449297944011</v>
      </c>
      <c r="M190" s="42">
        <f>VLOOKUP($A190,'Raw data'!$A:$M,13,FALSE)</f>
        <v>6627.4465411901228</v>
      </c>
      <c r="N190" s="42">
        <f>VLOOKUP($A190,'Raw data'!$A:$M,6,FALSE)</f>
        <v>205.36</v>
      </c>
      <c r="O190" s="42">
        <f>VLOOKUP($A190,'Raw data'!$A:$M,9,FALSE)</f>
        <v>23148.33177035176</v>
      </c>
      <c r="P190" s="42">
        <f t="shared" si="22"/>
        <v>32979.093357374011</v>
      </c>
      <c r="Q190" s="42">
        <f t="shared" si="23"/>
        <v>9577.3846015809831</v>
      </c>
      <c r="R190" s="42">
        <f t="shared" si="24"/>
        <v>27377.562492387373</v>
      </c>
      <c r="S190" s="42">
        <f t="shared" si="25"/>
        <v>11272.788517380808</v>
      </c>
      <c r="T190" s="43">
        <f t="shared" si="26"/>
        <v>0.83014903398688622</v>
      </c>
      <c r="U190" s="43">
        <f t="shared" si="27"/>
        <v>1.1770215968480535</v>
      </c>
      <c r="V190" s="42">
        <f t="shared" si="28"/>
        <v>-1.7838480948056807</v>
      </c>
      <c r="W190" s="42">
        <f t="shared" si="29"/>
        <v>0.10760859300107474</v>
      </c>
      <c r="X190" s="42">
        <f>VLOOKUP($A190,'Raw data'!$A:$AN,39, FALSE)</f>
        <v>2.4885739226174568</v>
      </c>
      <c r="Y190" s="42">
        <f>VLOOKUP($A190,'Raw data'!$A:$AN,40, FALSE)</f>
        <v>0.89278446884797136</v>
      </c>
      <c r="Z190" s="42">
        <f t="shared" si="30"/>
        <v>1.6906791957327141</v>
      </c>
      <c r="AA190" s="44">
        <f>IFERROR(VLOOKUP($A190,'Raw data'!$AP:$AU,4,FALSE),0)</f>
        <v>-1.15608542833098</v>
      </c>
      <c r="AB190" s="44">
        <f>IFERROR(VLOOKUP($A190,'Raw data'!$AP:$AU,5,FALSE),0)</f>
        <v>9.2769828018317999E-2</v>
      </c>
      <c r="AC190" s="44">
        <f>IFERROR(VLOOKUP($A190,'Raw data'!$AP:$AU,6,FALSE),"NA")</f>
        <v>0.115881293037588</v>
      </c>
      <c r="AD190" s="46" t="b">
        <f t="shared" si="31"/>
        <v>0</v>
      </c>
      <c r="AE190" s="46" t="b">
        <f t="shared" si="32"/>
        <v>0</v>
      </c>
    </row>
    <row r="191" spans="1:31" x14ac:dyDescent="0.25">
      <c r="A191" s="45" t="s">
        <v>257</v>
      </c>
      <c r="B191" s="2" t="str">
        <f>IFERROR(VLOOKUP(A191,'Protein names'!$A:$I,8,FALSE),"Contaminant")</f>
        <v>Proteasome (Prosome, macropain) 26S subunit, non-ATPase, 7 (Predicted) (Protein Psmd7)</v>
      </c>
      <c r="C191" t="str">
        <f>IFERROR(VLOOKUP(A191,'Protein names'!$A:$I,9,FALSE), "Contaminant")</f>
        <v>Psmd7</v>
      </c>
      <c r="D191" s="42">
        <f>VLOOKUP($A191,'Raw data'!$A:$M,10,FALSE)</f>
        <v>205.36</v>
      </c>
      <c r="E191" s="42">
        <f>VLOOKUP($A191,'Raw data'!$A:$M,11,FALSE)</f>
        <v>205.36</v>
      </c>
      <c r="F191" s="42">
        <f>VLOOKUP($A191,'Raw data'!$A:$M,7,FALSE)</f>
        <v>75150.89703225944</v>
      </c>
      <c r="G191" s="42">
        <f>VLOOKUP($A191,'Raw data'!$A:$M,2,FALSE)</f>
        <v>26259.464726112859</v>
      </c>
      <c r="H191" s="42">
        <f>VLOOKUP($A191,'Raw data'!$A:$M,3,FALSE)</f>
        <v>9279.2493105130707</v>
      </c>
      <c r="I191" s="42">
        <f>VLOOKUP($A191,'Raw data'!$A:$M,4,FALSE)</f>
        <v>205.36</v>
      </c>
      <c r="J191" s="42">
        <f>VLOOKUP($A191,'Raw data'!$A:$M,8,FALSE)</f>
        <v>205.36</v>
      </c>
      <c r="K191" s="42">
        <f>VLOOKUP($A191,'Raw data'!$A:$M,5,FALSE)</f>
        <v>57042.330106464797</v>
      </c>
      <c r="L191" s="42">
        <f>VLOOKUP($A191,'Raw data'!$A:$M,12,FALSE)</f>
        <v>14143.850285924913</v>
      </c>
      <c r="M191" s="42">
        <f>VLOOKUP($A191,'Raw data'!$A:$M,13,FALSE)</f>
        <v>205.36</v>
      </c>
      <c r="N191" s="42">
        <f>VLOOKUP($A191,'Raw data'!$A:$M,6,FALSE)</f>
        <v>16450.846432385006</v>
      </c>
      <c r="O191" s="42">
        <f>VLOOKUP($A191,'Raw data'!$A:$M,9,FALSE)</f>
        <v>21378.335381420002</v>
      </c>
      <c r="P191" s="42">
        <f t="shared" si="22"/>
        <v>18550.948511480896</v>
      </c>
      <c r="Q191" s="42">
        <f t="shared" si="23"/>
        <v>18237.680367699122</v>
      </c>
      <c r="R191" s="42">
        <f t="shared" si="24"/>
        <v>26952.494177586457</v>
      </c>
      <c r="S191" s="42">
        <f t="shared" si="25"/>
        <v>19087.281678301741</v>
      </c>
      <c r="T191" s="43">
        <f t="shared" si="26"/>
        <v>1.4528903554934658</v>
      </c>
      <c r="U191" s="43">
        <f t="shared" si="27"/>
        <v>1.0465849435604406</v>
      </c>
      <c r="V191" s="42">
        <f t="shared" si="28"/>
        <v>-2.4570707611216134E-2</v>
      </c>
      <c r="W191" s="42">
        <f t="shared" si="29"/>
        <v>0.98349554641581904</v>
      </c>
      <c r="X191" s="42">
        <f>VLOOKUP($A191,'Raw data'!$A:$AN,39, FALSE)</f>
        <v>0.94921065835567997</v>
      </c>
      <c r="Y191" s="42">
        <f>VLOOKUP($A191,'Raw data'!$A:$AN,40, FALSE)</f>
        <v>0.80206588294507053</v>
      </c>
      <c r="Z191" s="42">
        <f t="shared" si="30"/>
        <v>0.87563827065037525</v>
      </c>
      <c r="AA191" s="44">
        <f>IFERROR(VLOOKUP($A191,'Raw data'!$AP:$AU,4,FALSE),0)</f>
        <v>2.87500076969555</v>
      </c>
      <c r="AB191" s="44">
        <f>IFERROR(VLOOKUP($A191,'Raw data'!$AP:$AU,5,FALSE),0)</f>
        <v>0.120686014212347</v>
      </c>
      <c r="AC191" s="44">
        <f>IFERROR(VLOOKUP($A191,'Raw data'!$AP:$AU,6,FALSE),"NA")</f>
        <v>0.117866100311001</v>
      </c>
      <c r="AD191" s="46" t="b">
        <f t="shared" si="31"/>
        <v>0</v>
      </c>
      <c r="AE191" s="46" t="b">
        <f t="shared" si="32"/>
        <v>0</v>
      </c>
    </row>
    <row r="192" spans="1:31" x14ac:dyDescent="0.25">
      <c r="A192" s="45" t="s">
        <v>258</v>
      </c>
      <c r="B192" s="2" t="str">
        <f>IFERROR(VLOOKUP(A192,'Protein names'!$A:$I,8,FALSE),"Contaminant")</f>
        <v>Caspase-6 (CASP-6) (EC 3.4.22.59) (Apoptotic protease Mch-2) [Cleaved into: Caspase-6 subunit p18 Caspase-6 subunit p11]</v>
      </c>
      <c r="C192" t="str">
        <f>IFERROR(VLOOKUP(A192,'Protein names'!$A:$I,9,FALSE), "Contaminant")</f>
        <v>Casp6</v>
      </c>
      <c r="D192" s="42">
        <f>VLOOKUP($A192,'Raw data'!$A:$M,10,FALSE)</f>
        <v>12912.758621948913</v>
      </c>
      <c r="E192" s="42">
        <f>VLOOKUP($A192,'Raw data'!$A:$M,11,FALSE)</f>
        <v>72795.664820195321</v>
      </c>
      <c r="F192" s="42">
        <f>VLOOKUP($A192,'Raw data'!$A:$M,7,FALSE)</f>
        <v>205.36</v>
      </c>
      <c r="G192" s="42">
        <f>VLOOKUP($A192,'Raw data'!$A:$M,2,FALSE)</f>
        <v>6206.2046010782587</v>
      </c>
      <c r="H192" s="42">
        <f>VLOOKUP($A192,'Raw data'!$A:$M,3,FALSE)</f>
        <v>6016.3729026221281</v>
      </c>
      <c r="I192" s="42">
        <f>VLOOKUP($A192,'Raw data'!$A:$M,4,FALSE)</f>
        <v>23183.546915907365</v>
      </c>
      <c r="J192" s="42">
        <f>VLOOKUP($A192,'Raw data'!$A:$M,8,FALSE)</f>
        <v>4564.0495963183412</v>
      </c>
      <c r="K192" s="42">
        <f>VLOOKUP($A192,'Raw data'!$A:$M,5,FALSE)</f>
        <v>18061.145642186846</v>
      </c>
      <c r="L192" s="42">
        <f>VLOOKUP($A192,'Raw data'!$A:$M,12,FALSE)</f>
        <v>23017.373700709461</v>
      </c>
      <c r="M192" s="42">
        <f>VLOOKUP($A192,'Raw data'!$A:$M,13,FALSE)</f>
        <v>65463.644929969189</v>
      </c>
      <c r="N192" s="42">
        <f>VLOOKUP($A192,'Raw data'!$A:$M,6,FALSE)</f>
        <v>123110.61190126135</v>
      </c>
      <c r="O192" s="42">
        <f>VLOOKUP($A192,'Raw data'!$A:$M,9,FALSE)</f>
        <v>71001.541513399134</v>
      </c>
      <c r="P192" s="42">
        <f t="shared" si="22"/>
        <v>20219.984643625332</v>
      </c>
      <c r="Q192" s="42">
        <f t="shared" si="23"/>
        <v>50869.727880640712</v>
      </c>
      <c r="R192" s="42">
        <f t="shared" si="24"/>
        <v>24580.121428699935</v>
      </c>
      <c r="S192" s="42">
        <f t="shared" si="25"/>
        <v>40483.309734384064</v>
      </c>
      <c r="T192" s="43">
        <f t="shared" si="26"/>
        <v>1.2156350196066645</v>
      </c>
      <c r="U192" s="43">
        <f t="shared" si="27"/>
        <v>0.79582320214829838</v>
      </c>
      <c r="V192" s="42">
        <f t="shared" si="28"/>
        <v>1.3310254751933703</v>
      </c>
      <c r="W192" s="42">
        <f t="shared" si="29"/>
        <v>0.17848750682955086</v>
      </c>
      <c r="X192" s="42">
        <f>VLOOKUP($A192,'Raw data'!$A:$AN,39, FALSE)</f>
        <v>2.0187605817697865</v>
      </c>
      <c r="Y192" s="42">
        <f>VLOOKUP($A192,'Raw data'!$A:$AN,40, FALSE)</f>
        <v>2.9861249884429437</v>
      </c>
      <c r="Z192" s="42">
        <f t="shared" si="30"/>
        <v>2.5024427851063651</v>
      </c>
      <c r="AA192" s="44">
        <f>IFERROR(VLOOKUP($A192,'Raw data'!$AP:$AU,4,FALSE),0)</f>
        <v>0.429181769689994</v>
      </c>
      <c r="AB192" s="44">
        <f>IFERROR(VLOOKUP($A192,'Raw data'!$AP:$AU,5,FALSE),0)</f>
        <v>0.116430730408272</v>
      </c>
      <c r="AC192" s="44">
        <f>IFERROR(VLOOKUP($A192,'Raw data'!$AP:$AU,6,FALSE),"NA")</f>
        <v>0.119078777389556</v>
      </c>
      <c r="AD192" s="46" t="b">
        <f t="shared" si="31"/>
        <v>0</v>
      </c>
      <c r="AE192" s="46" t="b">
        <f t="shared" si="32"/>
        <v>0</v>
      </c>
    </row>
    <row r="193" spans="1:31" x14ac:dyDescent="0.25">
      <c r="A193" s="45" t="s">
        <v>259</v>
      </c>
      <c r="B193" s="2" t="str">
        <f>IFERROR(VLOOKUP(A193,'Protein names'!$A:$I,8,FALSE),"Contaminant")</f>
        <v>Estradiol 17-beta-dehydrogenase 8 (EC 1.1.1.62) (17-beta-hydroxysteroid dehydrogenase 8) (17-beta-HSD 8) (3-oxoacyl-[acyl-carrier-protein] reductase) (EC 1.1.1.-) (Testosterone 17-beta-dehydrogenase 8) (EC 1.1.1.239)</v>
      </c>
      <c r="C193" t="str">
        <f>IFERROR(VLOOKUP(A193,'Protein names'!$A:$I,9,FALSE), "Contaminant")</f>
        <v>Hsd17b8</v>
      </c>
      <c r="D193" s="42">
        <f>VLOOKUP($A193,'Raw data'!$A:$M,10,FALSE)</f>
        <v>302251.23442742549</v>
      </c>
      <c r="E193" s="42">
        <f>VLOOKUP($A193,'Raw data'!$A:$M,11,FALSE)</f>
        <v>259218.10589590232</v>
      </c>
      <c r="F193" s="42">
        <f>VLOOKUP($A193,'Raw data'!$A:$M,7,FALSE)</f>
        <v>117470.95501977655</v>
      </c>
      <c r="G193" s="42">
        <f>VLOOKUP($A193,'Raw data'!$A:$M,2,FALSE)</f>
        <v>293322.30169919669</v>
      </c>
      <c r="H193" s="42">
        <f>VLOOKUP($A193,'Raw data'!$A:$M,3,FALSE)</f>
        <v>193602.93569629139</v>
      </c>
      <c r="I193" s="42">
        <f>VLOOKUP($A193,'Raw data'!$A:$M,4,FALSE)</f>
        <v>267699.24439928832</v>
      </c>
      <c r="J193" s="42">
        <f>VLOOKUP($A193,'Raw data'!$A:$M,8,FALSE)</f>
        <v>342006.88497048995</v>
      </c>
      <c r="K193" s="42">
        <f>VLOOKUP($A193,'Raw data'!$A:$M,5,FALSE)</f>
        <v>321027.45460770436</v>
      </c>
      <c r="L193" s="42">
        <f>VLOOKUP($A193,'Raw data'!$A:$M,12,FALSE)</f>
        <v>205.36</v>
      </c>
      <c r="M193" s="42">
        <f>VLOOKUP($A193,'Raw data'!$A:$M,13,FALSE)</f>
        <v>279263.19187183358</v>
      </c>
      <c r="N193" s="42">
        <f>VLOOKUP($A193,'Raw data'!$A:$M,6,FALSE)</f>
        <v>314519.9385930209</v>
      </c>
      <c r="O193" s="42">
        <f>VLOOKUP($A193,'Raw data'!$A:$M,9,FALSE)</f>
        <v>259907.52898566096</v>
      </c>
      <c r="P193" s="42">
        <f t="shared" si="22"/>
        <v>238927.46285631345</v>
      </c>
      <c r="Q193" s="42">
        <f t="shared" si="23"/>
        <v>252821.72650478498</v>
      </c>
      <c r="R193" s="42">
        <f t="shared" si="24"/>
        <v>64568.078032642676</v>
      </c>
      <c r="S193" s="42">
        <f t="shared" si="25"/>
        <v>116173.05448132235</v>
      </c>
      <c r="T193" s="43">
        <f t="shared" si="26"/>
        <v>0.27024134128722038</v>
      </c>
      <c r="U193" s="43">
        <f t="shared" si="27"/>
        <v>0.45950581893175874</v>
      </c>
      <c r="V193" s="42">
        <f t="shared" si="28"/>
        <v>8.1547758463920164E-2</v>
      </c>
      <c r="W193" s="42">
        <f t="shared" si="29"/>
        <v>0.81989096512814885</v>
      </c>
      <c r="X193" s="42">
        <f>VLOOKUP($A193,'Raw data'!$A:$AN,39, FALSE)</f>
        <v>3.1480849008411815</v>
      </c>
      <c r="Y193" s="42">
        <f>VLOOKUP($A193,'Raw data'!$A:$AN,40, FALSE)</f>
        <v>2.6434008663508353</v>
      </c>
      <c r="Z193" s="42">
        <f t="shared" si="30"/>
        <v>2.8957428835960082</v>
      </c>
      <c r="AA193" s="44">
        <f>IFERROR(VLOOKUP($A193,'Raw data'!$AP:$AU,4,FALSE),0)</f>
        <v>0.93827750969985702</v>
      </c>
      <c r="AB193" s="44">
        <f>IFERROR(VLOOKUP($A193,'Raw data'!$AP:$AU,5,FALSE),0)</f>
        <v>0.131473101971533</v>
      </c>
      <c r="AC193" s="44">
        <f>IFERROR(VLOOKUP($A193,'Raw data'!$AP:$AU,6,FALSE),"NA")</f>
        <v>0.123906701675484</v>
      </c>
      <c r="AD193" s="46" t="b">
        <f t="shared" si="31"/>
        <v>0</v>
      </c>
      <c r="AE193" s="46" t="b">
        <f t="shared" si="32"/>
        <v>0</v>
      </c>
    </row>
    <row r="194" spans="1:31" x14ac:dyDescent="0.25">
      <c r="A194" s="45" t="s">
        <v>260</v>
      </c>
      <c r="B194" s="2" t="str">
        <f>IFERROR(VLOOKUP(A194,'Protein names'!$A:$I,8,FALSE),"Contaminant")</f>
        <v>60S acidic ribosomal protein P0 (60S ribosomal protein L10E)</v>
      </c>
      <c r="C194" t="str">
        <f>IFERROR(VLOOKUP(A194,'Protein names'!$A:$I,9,FALSE), "Contaminant")</f>
        <v>Rplp0</v>
      </c>
      <c r="D194" s="42">
        <f>VLOOKUP($A194,'Raw data'!$A:$M,10,FALSE)</f>
        <v>3005435.8975546104</v>
      </c>
      <c r="E194" s="42">
        <f>VLOOKUP($A194,'Raw data'!$A:$M,11,FALSE)</f>
        <v>2357997.8083799663</v>
      </c>
      <c r="F194" s="42">
        <f>VLOOKUP($A194,'Raw data'!$A:$M,7,FALSE)</f>
        <v>1285256.479881133</v>
      </c>
      <c r="G194" s="42">
        <f>VLOOKUP($A194,'Raw data'!$A:$M,2,FALSE)</f>
        <v>1780379.7486945831</v>
      </c>
      <c r="H194" s="42">
        <f>VLOOKUP($A194,'Raw data'!$A:$M,3,FALSE)</f>
        <v>1653221.791428824</v>
      </c>
      <c r="I194" s="42">
        <f>VLOOKUP($A194,'Raw data'!$A:$M,4,FALSE)</f>
        <v>1832790.6348880564</v>
      </c>
      <c r="J194" s="42">
        <f>VLOOKUP($A194,'Raw data'!$A:$M,8,FALSE)</f>
        <v>1703366.0637881677</v>
      </c>
      <c r="K194" s="42">
        <f>VLOOKUP($A194,'Raw data'!$A:$M,5,FALSE)</f>
        <v>1597726.5373328445</v>
      </c>
      <c r="L194" s="42">
        <f>VLOOKUP($A194,'Raw data'!$A:$M,12,FALSE)</f>
        <v>2142698.4702265416</v>
      </c>
      <c r="M194" s="42">
        <f>VLOOKUP($A194,'Raw data'!$A:$M,13,FALSE)</f>
        <v>1803101.0809903184</v>
      </c>
      <c r="N194" s="42">
        <f>VLOOKUP($A194,'Raw data'!$A:$M,6,FALSE)</f>
        <v>1555371.1357793929</v>
      </c>
      <c r="O194" s="42">
        <f>VLOOKUP($A194,'Raw data'!$A:$M,9,FALSE)</f>
        <v>1456955.1394601497</v>
      </c>
      <c r="P194" s="42">
        <f t="shared" ref="P194:P257" si="33">AVERAGE(D194:I194)</f>
        <v>1985847.0601378623</v>
      </c>
      <c r="Q194" s="42">
        <f t="shared" ref="Q194:Q257" si="34">AVERAGE(J194:O194)</f>
        <v>1709869.7379295689</v>
      </c>
      <c r="R194" s="42">
        <f t="shared" ref="R194:R257" si="35">_xlfn.STDEV.P(D194:I194)</f>
        <v>554551.9802375288</v>
      </c>
      <c r="S194" s="42">
        <f t="shared" ref="S194:S257" si="36">_xlfn.STDEV.P(J194:O194)</f>
        <v>222293.65046916361</v>
      </c>
      <c r="T194" s="43">
        <f t="shared" ref="T194:T257" si="37">R194/P194</f>
        <v>0.27925210927322391</v>
      </c>
      <c r="U194" s="43">
        <f t="shared" ref="U194:U257" si="38">S194/Q194</f>
        <v>0.13000619026004429</v>
      </c>
      <c r="V194" s="42">
        <f t="shared" ref="V194:V257" si="39">LOG(Q194/P194,2)</f>
        <v>-0.21586809684363059</v>
      </c>
      <c r="W194" s="42">
        <f t="shared" ref="W194:W257" si="40">_xlfn.T.TEST(D194:I194,J194:O194,2,2)</f>
        <v>0.32598298302316342</v>
      </c>
      <c r="X194" s="42">
        <f>VLOOKUP($A194,'Raw data'!$A:$AN,39, FALSE)</f>
        <v>3.1919792369007776</v>
      </c>
      <c r="Y194" s="42">
        <f>VLOOKUP($A194,'Raw data'!$A:$AN,40, FALSE)</f>
        <v>3.2732941883032942</v>
      </c>
      <c r="Z194" s="42">
        <f t="shared" ref="Z194:Z257" si="41">AVERAGE(X194:Y194)</f>
        <v>3.2326367126020359</v>
      </c>
      <c r="AA194" s="44">
        <f>IFERROR(VLOOKUP($A194,'Raw data'!$AP:$AU,4,FALSE),0)</f>
        <v>-0.32414647710636602</v>
      </c>
      <c r="AB194" s="44">
        <f>IFERROR(VLOOKUP($A194,'Raw data'!$AP:$AU,5,FALSE),0)</f>
        <v>5.9943320860238902E-2</v>
      </c>
      <c r="AC194" s="44">
        <f>IFERROR(VLOOKUP($A194,'Raw data'!$AP:$AU,6,FALSE),"NA")</f>
        <v>0.12400167495610399</v>
      </c>
      <c r="AD194" s="46" t="b">
        <f t="shared" ref="AD194:AD257" si="42">IF(OR(W194&lt;=0.05,AC194&lt;=0.05),TRUE,FALSE)</f>
        <v>0</v>
      </c>
      <c r="AE194" s="46" t="b">
        <f t="shared" ref="AE194:AE257" si="43">IF(AND(W194&lt;=0.05,AC194&lt;=0.05),TRUE,FALSE)</f>
        <v>0</v>
      </c>
    </row>
    <row r="195" spans="1:31" x14ac:dyDescent="0.25">
      <c r="A195" s="45" t="s">
        <v>261</v>
      </c>
      <c r="B195" s="2" t="str">
        <f>IFERROR(VLOOKUP(A195,'Protein names'!$A:$I,8,FALSE),"Contaminant")</f>
        <v>Arginine--tRNA ligase, cytoplasmic (EC 6.1.1.19) (Arginyl-tRNA synthetase) (ArgRS)</v>
      </c>
      <c r="C195" t="str">
        <f>IFERROR(VLOOKUP(A195,'Protein names'!$A:$I,9,FALSE), "Contaminant")</f>
        <v>Rars</v>
      </c>
      <c r="D195" s="42">
        <f>VLOOKUP($A195,'Raw data'!$A:$M,10,FALSE)</f>
        <v>108176.51186478169</v>
      </c>
      <c r="E195" s="42">
        <f>VLOOKUP($A195,'Raw data'!$A:$M,11,FALSE)</f>
        <v>88625.139977909916</v>
      </c>
      <c r="F195" s="42">
        <f>VLOOKUP($A195,'Raw data'!$A:$M,7,FALSE)</f>
        <v>205.36</v>
      </c>
      <c r="G195" s="42">
        <f>VLOOKUP($A195,'Raw data'!$A:$M,2,FALSE)</f>
        <v>66702.393693050777</v>
      </c>
      <c r="H195" s="42">
        <f>VLOOKUP($A195,'Raw data'!$A:$M,3,FALSE)</f>
        <v>23484.8942888975</v>
      </c>
      <c r="I195" s="42">
        <f>VLOOKUP($A195,'Raw data'!$A:$M,4,FALSE)</f>
        <v>48236.716084817475</v>
      </c>
      <c r="J195" s="42">
        <f>VLOOKUP($A195,'Raw data'!$A:$M,8,FALSE)</f>
        <v>15362.345366832438</v>
      </c>
      <c r="K195" s="42">
        <f>VLOOKUP($A195,'Raw data'!$A:$M,5,FALSE)</f>
        <v>45204.457447328459</v>
      </c>
      <c r="L195" s="42">
        <f>VLOOKUP($A195,'Raw data'!$A:$M,12,FALSE)</f>
        <v>95765.586582918171</v>
      </c>
      <c r="M195" s="42">
        <f>VLOOKUP($A195,'Raw data'!$A:$M,13,FALSE)</f>
        <v>74337.176076577773</v>
      </c>
      <c r="N195" s="42">
        <f>VLOOKUP($A195,'Raw data'!$A:$M,6,FALSE)</f>
        <v>205.36</v>
      </c>
      <c r="O195" s="42">
        <f>VLOOKUP($A195,'Raw data'!$A:$M,9,FALSE)</f>
        <v>40488.001745946574</v>
      </c>
      <c r="P195" s="42">
        <f t="shared" si="33"/>
        <v>55905.169318242893</v>
      </c>
      <c r="Q195" s="42">
        <f t="shared" si="34"/>
        <v>45227.154536600567</v>
      </c>
      <c r="R195" s="42">
        <f t="shared" si="35"/>
        <v>36814.43999267873</v>
      </c>
      <c r="S195" s="42">
        <f t="shared" si="36"/>
        <v>32513.728798083055</v>
      </c>
      <c r="T195" s="43">
        <f t="shared" si="37"/>
        <v>0.65851584820557008</v>
      </c>
      <c r="U195" s="43">
        <f t="shared" si="38"/>
        <v>0.71889839480772477</v>
      </c>
      <c r="V195" s="42">
        <f t="shared" si="39"/>
        <v>-0.3057924574774093</v>
      </c>
      <c r="W195" s="42">
        <f t="shared" si="40"/>
        <v>0.63735592965659116</v>
      </c>
      <c r="X195" s="42">
        <f>VLOOKUP($A195,'Raw data'!$A:$AN,39, FALSE)</f>
        <v>1.9691978632480822</v>
      </c>
      <c r="Y195" s="42">
        <f>VLOOKUP($A195,'Raw data'!$A:$AN,40, FALSE)</f>
        <v>1.9161320095529266</v>
      </c>
      <c r="Z195" s="42">
        <f t="shared" si="41"/>
        <v>1.9426649364005044</v>
      </c>
      <c r="AA195" s="44">
        <f>IFERROR(VLOOKUP($A195,'Raw data'!$AP:$AU,4,FALSE),0)</f>
        <v>-0.38898967517628502</v>
      </c>
      <c r="AB195" s="44">
        <f>IFERROR(VLOOKUP($A195,'Raw data'!$AP:$AU,5,FALSE),0)</f>
        <v>0.118680206332961</v>
      </c>
      <c r="AC195" s="44">
        <f>IFERROR(VLOOKUP($A195,'Raw data'!$AP:$AU,6,FALSE),"NA")</f>
        <v>0.124312086381965</v>
      </c>
      <c r="AD195" s="46" t="b">
        <f t="shared" si="42"/>
        <v>0</v>
      </c>
      <c r="AE195" s="46" t="b">
        <f t="shared" si="43"/>
        <v>0</v>
      </c>
    </row>
    <row r="196" spans="1:31" x14ac:dyDescent="0.25">
      <c r="A196" s="45" t="s">
        <v>262</v>
      </c>
      <c r="B196" s="2" t="str">
        <f>IFERROR(VLOOKUP(A196,'Protein names'!$A:$I,8,FALSE),"Contaminant")</f>
        <v>Staphylococcal nuclease domain-containing protein 1 (100 kDa coactivator) (SND p102) (p100 co-activator) (p105 coactivator)</v>
      </c>
      <c r="C196" t="str">
        <f>IFERROR(VLOOKUP(A196,'Protein names'!$A:$I,9,FALSE), "Contaminant")</f>
        <v>Snd1</v>
      </c>
      <c r="D196" s="42">
        <f>VLOOKUP($A196,'Raw data'!$A:$M,10,FALSE)</f>
        <v>623419.50671755907</v>
      </c>
      <c r="E196" s="42">
        <f>VLOOKUP($A196,'Raw data'!$A:$M,11,FALSE)</f>
        <v>1436518.2989104141</v>
      </c>
      <c r="F196" s="42">
        <f>VLOOKUP($A196,'Raw data'!$A:$M,7,FALSE)</f>
        <v>1110325.4800393363</v>
      </c>
      <c r="G196" s="42">
        <f>VLOOKUP($A196,'Raw data'!$A:$M,2,FALSE)</f>
        <v>1347538.4517457907</v>
      </c>
      <c r="H196" s="42">
        <f>VLOOKUP($A196,'Raw data'!$A:$M,3,FALSE)</f>
        <v>1174961.1164152909</v>
      </c>
      <c r="I196" s="42">
        <f>VLOOKUP($A196,'Raw data'!$A:$M,4,FALSE)</f>
        <v>1388690.1316029134</v>
      </c>
      <c r="J196" s="42">
        <f>VLOOKUP($A196,'Raw data'!$A:$M,8,FALSE)</f>
        <v>1135326.4319648743</v>
      </c>
      <c r="K196" s="42">
        <f>VLOOKUP($A196,'Raw data'!$A:$M,5,FALSE)</f>
        <v>1115582.4091536321</v>
      </c>
      <c r="L196" s="42">
        <f>VLOOKUP($A196,'Raw data'!$A:$M,12,FALSE)</f>
        <v>451069.96341162664</v>
      </c>
      <c r="M196" s="42">
        <f>VLOOKUP($A196,'Raw data'!$A:$M,13,FALSE)</f>
        <v>1113968.479640879</v>
      </c>
      <c r="N196" s="42">
        <f>VLOOKUP($A196,'Raw data'!$A:$M,6,FALSE)</f>
        <v>910945.7949843189</v>
      </c>
      <c r="O196" s="42">
        <f>VLOOKUP($A196,'Raw data'!$A:$M,9,FALSE)</f>
        <v>1143049.3151220009</v>
      </c>
      <c r="P196" s="42">
        <f t="shared" si="33"/>
        <v>1180242.1642385507</v>
      </c>
      <c r="Q196" s="42">
        <f t="shared" si="34"/>
        <v>978323.73237955524</v>
      </c>
      <c r="R196" s="42">
        <f t="shared" si="35"/>
        <v>274494.61568448989</v>
      </c>
      <c r="S196" s="42">
        <f t="shared" si="36"/>
        <v>248850.73519240343</v>
      </c>
      <c r="T196" s="43">
        <f t="shared" si="37"/>
        <v>0.23257482574483673</v>
      </c>
      <c r="U196" s="43">
        <f t="shared" si="38"/>
        <v>0.25436440613285471</v>
      </c>
      <c r="V196" s="42">
        <f t="shared" si="39"/>
        <v>-0.27069906021835027</v>
      </c>
      <c r="W196" s="42">
        <f t="shared" si="40"/>
        <v>0.25095768350133968</v>
      </c>
      <c r="X196" s="42">
        <f>VLOOKUP($A196,'Raw data'!$A:$AN,39, FALSE)</f>
        <v>2.8143340525402052</v>
      </c>
      <c r="Y196" s="42">
        <f>VLOOKUP($A196,'Raw data'!$A:$AN,40, FALSE)</f>
        <v>2.7289026539192771</v>
      </c>
      <c r="Z196" s="42">
        <f t="shared" si="41"/>
        <v>2.7716183532297411</v>
      </c>
      <c r="AA196" s="44">
        <f>IFERROR(VLOOKUP($A196,'Raw data'!$AP:$AU,4,FALSE),0)</f>
        <v>-0.28740892395229201</v>
      </c>
      <c r="AB196" s="44">
        <f>IFERROR(VLOOKUP($A196,'Raw data'!$AP:$AU,5,FALSE),0)</f>
        <v>8.2018571794011105E-2</v>
      </c>
      <c r="AC196" s="44">
        <f>IFERROR(VLOOKUP($A196,'Raw data'!$AP:$AU,6,FALSE),"NA")</f>
        <v>0.124438271429787</v>
      </c>
      <c r="AD196" s="46" t="b">
        <f t="shared" si="42"/>
        <v>0</v>
      </c>
      <c r="AE196" s="46" t="b">
        <f t="shared" si="43"/>
        <v>0</v>
      </c>
    </row>
    <row r="197" spans="1:31" x14ac:dyDescent="0.25">
      <c r="A197" s="45" t="s">
        <v>263</v>
      </c>
      <c r="B197" s="2" t="str">
        <f>IFERROR(VLOOKUP(A197,'Protein names'!$A:$I,8,FALSE),"Contaminant")</f>
        <v>Mitogen-activated protein kinase 6</v>
      </c>
      <c r="C197" t="str">
        <f>IFERROR(VLOOKUP(A197,'Protein names'!$A:$I,9,FALSE), "Contaminant")</f>
        <v>Mapk6</v>
      </c>
      <c r="D197" s="42">
        <f>VLOOKUP($A197,'Raw data'!$A:$M,10,FALSE)</f>
        <v>205.36</v>
      </c>
      <c r="E197" s="42">
        <f>VLOOKUP($A197,'Raw data'!$A:$M,11,FALSE)</f>
        <v>5107.4669949757154</v>
      </c>
      <c r="F197" s="42">
        <f>VLOOKUP($A197,'Raw data'!$A:$M,7,FALSE)</f>
        <v>205.36</v>
      </c>
      <c r="G197" s="42">
        <f>VLOOKUP($A197,'Raw data'!$A:$M,2,FALSE)</f>
        <v>11681.951209956844</v>
      </c>
      <c r="H197" s="42">
        <f>VLOOKUP($A197,'Raw data'!$A:$M,3,FALSE)</f>
        <v>205.36</v>
      </c>
      <c r="I197" s="42">
        <f>VLOOKUP($A197,'Raw data'!$A:$M,4,FALSE)</f>
        <v>205.36</v>
      </c>
      <c r="J197" s="42">
        <f>VLOOKUP($A197,'Raw data'!$A:$M,8,FALSE)</f>
        <v>205.36</v>
      </c>
      <c r="K197" s="42">
        <f>VLOOKUP($A197,'Raw data'!$A:$M,5,FALSE)</f>
        <v>9672.5848457299271</v>
      </c>
      <c r="L197" s="42">
        <f>VLOOKUP($A197,'Raw data'!$A:$M,12,FALSE)</f>
        <v>205.36</v>
      </c>
      <c r="M197" s="42">
        <f>VLOOKUP($A197,'Raw data'!$A:$M,13,FALSE)</f>
        <v>6422.4670998554247</v>
      </c>
      <c r="N197" s="42">
        <f>VLOOKUP($A197,'Raw data'!$A:$M,6,FALSE)</f>
        <v>205.36</v>
      </c>
      <c r="O197" s="42">
        <f>VLOOKUP($A197,'Raw data'!$A:$M,9,FALSE)</f>
        <v>205.36</v>
      </c>
      <c r="P197" s="42">
        <f t="shared" si="33"/>
        <v>2935.1430341554264</v>
      </c>
      <c r="Q197" s="42">
        <f t="shared" si="34"/>
        <v>2819.4153242642255</v>
      </c>
      <c r="R197" s="42">
        <f t="shared" si="35"/>
        <v>4301.7923843686312</v>
      </c>
      <c r="S197" s="42">
        <f t="shared" si="36"/>
        <v>3814.0323268336783</v>
      </c>
      <c r="T197" s="43">
        <f t="shared" si="37"/>
        <v>1.4656159288695283</v>
      </c>
      <c r="U197" s="43">
        <f t="shared" si="38"/>
        <v>1.3527742060595542</v>
      </c>
      <c r="V197" s="42">
        <f t="shared" si="39"/>
        <v>-5.8034794834827673E-2</v>
      </c>
      <c r="W197" s="42">
        <f t="shared" si="40"/>
        <v>0.96498443939017398</v>
      </c>
      <c r="X197" s="42">
        <f>VLOOKUP($A197,'Raw data'!$A:$AN,39, FALSE)</f>
        <v>0.6871259448500272</v>
      </c>
      <c r="Y197" s="42">
        <f>VLOOKUP($A197,'Raw data'!$A:$AN,40, FALSE)</f>
        <v>0.7872864629713332</v>
      </c>
      <c r="Z197" s="42">
        <f t="shared" si="41"/>
        <v>0.73720620391068015</v>
      </c>
      <c r="AA197" s="44">
        <f>IFERROR(VLOOKUP($A197,'Raw data'!$AP:$AU,4,FALSE),0)</f>
        <v>-1.5233131928960399</v>
      </c>
      <c r="AB197" s="44">
        <f>IFERROR(VLOOKUP($A197,'Raw data'!$AP:$AU,5,FALSE),0)</f>
        <v>0.10927273096362999</v>
      </c>
      <c r="AC197" s="44">
        <f>IFERROR(VLOOKUP($A197,'Raw data'!$AP:$AU,6,FALSE),"NA")</f>
        <v>0.12599029700791201</v>
      </c>
      <c r="AD197" s="46" t="b">
        <f t="shared" si="42"/>
        <v>0</v>
      </c>
      <c r="AE197" s="46" t="b">
        <f t="shared" si="43"/>
        <v>0</v>
      </c>
    </row>
    <row r="198" spans="1:31" x14ac:dyDescent="0.25">
      <c r="A198" s="45" t="s">
        <v>264</v>
      </c>
      <c r="B198" s="2" t="str">
        <f>IFERROR(VLOOKUP(A198,'Protein names'!$A:$I,8,FALSE),"Contaminant")</f>
        <v>Histidine triad nucleotide binding protein 2 (Predicted), isoform CRA_a (Protein Hint2)</v>
      </c>
      <c r="C198" t="str">
        <f>IFERROR(VLOOKUP(A198,'Protein names'!$A:$I,9,FALSE), "Contaminant")</f>
        <v>Hint2</v>
      </c>
      <c r="D198" s="42">
        <f>VLOOKUP($A198,'Raw data'!$A:$M,10,FALSE)</f>
        <v>270864.14033263776</v>
      </c>
      <c r="E198" s="42">
        <f>VLOOKUP($A198,'Raw data'!$A:$M,11,FALSE)</f>
        <v>231882.03313490009</v>
      </c>
      <c r="F198" s="42">
        <f>VLOOKUP($A198,'Raw data'!$A:$M,7,FALSE)</f>
        <v>173912.38816119049</v>
      </c>
      <c r="G198" s="42">
        <f>VLOOKUP($A198,'Raw data'!$A:$M,2,FALSE)</f>
        <v>239200.12576212367</v>
      </c>
      <c r="H198" s="42">
        <f>VLOOKUP($A198,'Raw data'!$A:$M,3,FALSE)</f>
        <v>239335.83594014341</v>
      </c>
      <c r="I198" s="42">
        <f>VLOOKUP($A198,'Raw data'!$A:$M,4,FALSE)</f>
        <v>248515.80442482268</v>
      </c>
      <c r="J198" s="42">
        <f>VLOOKUP($A198,'Raw data'!$A:$M,8,FALSE)</f>
        <v>128429.90575141239</v>
      </c>
      <c r="K198" s="42">
        <f>VLOOKUP($A198,'Raw data'!$A:$M,5,FALSE)</f>
        <v>201006.18970721509</v>
      </c>
      <c r="L198" s="42">
        <f>VLOOKUP($A198,'Raw data'!$A:$M,12,FALSE)</f>
        <v>283411.46226682723</v>
      </c>
      <c r="M198" s="42">
        <f>VLOOKUP($A198,'Raw data'!$A:$M,13,FALSE)</f>
        <v>167153.20523819429</v>
      </c>
      <c r="N198" s="42">
        <f>VLOOKUP($A198,'Raw data'!$A:$M,6,FALSE)</f>
        <v>191228.78257563271</v>
      </c>
      <c r="O198" s="42">
        <f>VLOOKUP($A198,'Raw data'!$A:$M,9,FALSE)</f>
        <v>125062.01155182578</v>
      </c>
      <c r="P198" s="42">
        <f t="shared" si="33"/>
        <v>233951.72129263636</v>
      </c>
      <c r="Q198" s="42">
        <f t="shared" si="34"/>
        <v>182715.25951518456</v>
      </c>
      <c r="R198" s="42">
        <f t="shared" si="35"/>
        <v>29552.717779187158</v>
      </c>
      <c r="S198" s="42">
        <f t="shared" si="36"/>
        <v>53322.505595812821</v>
      </c>
      <c r="T198" s="43">
        <f t="shared" si="37"/>
        <v>0.12631972791609178</v>
      </c>
      <c r="U198" s="43">
        <f t="shared" si="38"/>
        <v>0.2918338935527246</v>
      </c>
      <c r="V198" s="42">
        <f t="shared" si="39"/>
        <v>-0.35661371725159552</v>
      </c>
      <c r="W198" s="42">
        <f t="shared" si="40"/>
        <v>8.9631961482287345E-2</v>
      </c>
      <c r="X198" s="42">
        <f>VLOOKUP($A198,'Raw data'!$A:$AN,39, FALSE)</f>
        <v>3.1056694504497062</v>
      </c>
      <c r="Y198" s="42">
        <f>VLOOKUP($A198,'Raw data'!$A:$AN,40, FALSE)</f>
        <v>2.307058121197223</v>
      </c>
      <c r="Z198" s="42">
        <f t="shared" si="41"/>
        <v>2.7063637858234646</v>
      </c>
      <c r="AA198" s="44">
        <f>IFERROR(VLOOKUP($A198,'Raw data'!$AP:$AU,4,FALSE),0)</f>
        <v>-0.25352193171300103</v>
      </c>
      <c r="AB198" s="44">
        <f>IFERROR(VLOOKUP($A198,'Raw data'!$AP:$AU,5,FALSE),0)</f>
        <v>5.7692669544705498E-2</v>
      </c>
      <c r="AC198" s="44">
        <f>IFERROR(VLOOKUP($A198,'Raw data'!$AP:$AU,6,FALSE),"NA")</f>
        <v>0.127619200710369</v>
      </c>
      <c r="AD198" s="46" t="b">
        <f t="shared" si="42"/>
        <v>0</v>
      </c>
      <c r="AE198" s="46" t="b">
        <f t="shared" si="43"/>
        <v>0</v>
      </c>
    </row>
    <row r="199" spans="1:31" x14ac:dyDescent="0.25">
      <c r="A199" s="45" t="s">
        <v>265</v>
      </c>
      <c r="B199" s="2" t="str">
        <f>IFERROR(VLOOKUP(A199,'Protein names'!$A:$I,8,FALSE),"Contaminant")</f>
        <v>Protein LOC688963</v>
      </c>
      <c r="C199" t="str">
        <f>IFERROR(VLOOKUP(A199,'Protein names'!$A:$I,9,FALSE), "Contaminant")</f>
        <v>Ndufb4</v>
      </c>
      <c r="D199" s="42">
        <f>VLOOKUP($A199,'Raw data'!$A:$M,10,FALSE)</f>
        <v>114662.72942227036</v>
      </c>
      <c r="E199" s="42">
        <f>VLOOKUP($A199,'Raw data'!$A:$M,11,FALSE)</f>
        <v>132552.6177070612</v>
      </c>
      <c r="F199" s="42">
        <f>VLOOKUP($A199,'Raw data'!$A:$M,7,FALSE)</f>
        <v>91846.387743447907</v>
      </c>
      <c r="G199" s="42">
        <f>VLOOKUP($A199,'Raw data'!$A:$M,2,FALSE)</f>
        <v>196775.51691678591</v>
      </c>
      <c r="H199" s="42">
        <f>VLOOKUP($A199,'Raw data'!$A:$M,3,FALSE)</f>
        <v>153975.81381076144</v>
      </c>
      <c r="I199" s="42">
        <f>VLOOKUP($A199,'Raw data'!$A:$M,4,FALSE)</f>
        <v>205.36</v>
      </c>
      <c r="J199" s="42">
        <f>VLOOKUP($A199,'Raw data'!$A:$M,8,FALSE)</f>
        <v>88674.281544467303</v>
      </c>
      <c r="K199" s="42">
        <f>VLOOKUP($A199,'Raw data'!$A:$M,5,FALSE)</f>
        <v>162354.24288988046</v>
      </c>
      <c r="L199" s="42">
        <f>VLOOKUP($A199,'Raw data'!$A:$M,12,FALSE)</f>
        <v>76552.571505730171</v>
      </c>
      <c r="M199" s="42">
        <f>VLOOKUP($A199,'Raw data'!$A:$M,13,FALSE)</f>
        <v>81821.365183669375</v>
      </c>
      <c r="N199" s="42">
        <f>VLOOKUP($A199,'Raw data'!$A:$M,6,FALSE)</f>
        <v>123100.13114293157</v>
      </c>
      <c r="O199" s="42">
        <f>VLOOKUP($A199,'Raw data'!$A:$M,9,FALSE)</f>
        <v>106659.82158397642</v>
      </c>
      <c r="P199" s="42">
        <f t="shared" si="33"/>
        <v>115003.0709333878</v>
      </c>
      <c r="Q199" s="42">
        <f t="shared" si="34"/>
        <v>106527.0689751092</v>
      </c>
      <c r="R199" s="42">
        <f t="shared" si="35"/>
        <v>60866.597908464391</v>
      </c>
      <c r="S199" s="42">
        <f t="shared" si="36"/>
        <v>29492.715704050468</v>
      </c>
      <c r="T199" s="43">
        <f t="shared" si="37"/>
        <v>0.52926063116801114</v>
      </c>
      <c r="U199" s="43">
        <f t="shared" si="38"/>
        <v>0.27685653973021307</v>
      </c>
      <c r="V199" s="42">
        <f t="shared" si="39"/>
        <v>-0.11045231415212202</v>
      </c>
      <c r="W199" s="42">
        <f t="shared" si="40"/>
        <v>0.78501902351898845</v>
      </c>
      <c r="X199" s="42">
        <f>VLOOKUP($A199,'Raw data'!$A:$AN,39, FALSE)</f>
        <v>1.9245474244944631</v>
      </c>
      <c r="Y199" s="42">
        <f>VLOOKUP($A199,'Raw data'!$A:$AN,40, FALSE)</f>
        <v>2.248832363892777</v>
      </c>
      <c r="Z199" s="42">
        <f t="shared" si="41"/>
        <v>2.0866898941936203</v>
      </c>
      <c r="AA199" s="44">
        <f>IFERROR(VLOOKUP($A199,'Raw data'!$AP:$AU,4,FALSE),0)</f>
        <v>-0.51570408149685698</v>
      </c>
      <c r="AB199" s="44">
        <f>IFERROR(VLOOKUP($A199,'Raw data'!$AP:$AU,5,FALSE),0)</f>
        <v>0.16932445176799699</v>
      </c>
      <c r="AC199" s="44">
        <f>IFERROR(VLOOKUP($A199,'Raw data'!$AP:$AU,6,FALSE),"NA")</f>
        <v>0.12872464283465199</v>
      </c>
      <c r="AD199" s="46" t="b">
        <f t="shared" si="42"/>
        <v>0</v>
      </c>
      <c r="AE199" s="46" t="b">
        <f t="shared" si="43"/>
        <v>0</v>
      </c>
    </row>
    <row r="200" spans="1:31" x14ac:dyDescent="0.25">
      <c r="A200" s="45" t="s">
        <v>266</v>
      </c>
      <c r="B200" s="2" t="str">
        <f>IFERROR(VLOOKUP(A200,'Protein names'!$A:$I,8,FALSE),"Contaminant")</f>
        <v>Ig gamma-2B chain C region (Immunoglobulin heavy chain 1a)</v>
      </c>
      <c r="C200" t="str">
        <f>IFERROR(VLOOKUP(A200,'Protein names'!$A:$I,9,FALSE), "Contaminant")</f>
        <v>Igh-1a</v>
      </c>
      <c r="D200" s="42">
        <f>VLOOKUP($A200,'Raw data'!$A:$M,10,FALSE)</f>
        <v>205.36</v>
      </c>
      <c r="E200" s="42">
        <f>VLOOKUP($A200,'Raw data'!$A:$M,11,FALSE)</f>
        <v>69558.695709650958</v>
      </c>
      <c r="F200" s="42">
        <f>VLOOKUP($A200,'Raw data'!$A:$M,7,FALSE)</f>
        <v>201747.82992552785</v>
      </c>
      <c r="G200" s="42">
        <f>VLOOKUP($A200,'Raw data'!$A:$M,2,FALSE)</f>
        <v>171650.96756726739</v>
      </c>
      <c r="H200" s="42">
        <f>VLOOKUP($A200,'Raw data'!$A:$M,3,FALSE)</f>
        <v>252641.16230037276</v>
      </c>
      <c r="I200" s="42">
        <f>VLOOKUP($A200,'Raw data'!$A:$M,4,FALSE)</f>
        <v>517444.66031196684</v>
      </c>
      <c r="J200" s="42">
        <f>VLOOKUP($A200,'Raw data'!$A:$M,8,FALSE)</f>
        <v>83563.419250669918</v>
      </c>
      <c r="K200" s="42">
        <f>VLOOKUP($A200,'Raw data'!$A:$M,5,FALSE)</f>
        <v>84668.051013657212</v>
      </c>
      <c r="L200" s="42">
        <f>VLOOKUP($A200,'Raw data'!$A:$M,12,FALSE)</f>
        <v>26214.095727146105</v>
      </c>
      <c r="M200" s="42">
        <f>VLOOKUP($A200,'Raw data'!$A:$M,13,FALSE)</f>
        <v>33642.711392375022</v>
      </c>
      <c r="N200" s="42">
        <f>VLOOKUP($A200,'Raw data'!$A:$M,6,FALSE)</f>
        <v>13130.708151766468</v>
      </c>
      <c r="O200" s="42">
        <f>VLOOKUP($A200,'Raw data'!$A:$M,9,FALSE)</f>
        <v>105698.02804403006</v>
      </c>
      <c r="P200" s="42">
        <f t="shared" si="33"/>
        <v>202208.11263579762</v>
      </c>
      <c r="Q200" s="42">
        <f t="shared" si="34"/>
        <v>57819.502263274131</v>
      </c>
      <c r="R200" s="42">
        <f t="shared" si="35"/>
        <v>163937.23613396366</v>
      </c>
      <c r="S200" s="42">
        <f t="shared" si="36"/>
        <v>34776.558965927921</v>
      </c>
      <c r="T200" s="43">
        <f t="shared" si="37"/>
        <v>0.81073520739118587</v>
      </c>
      <c r="U200" s="43">
        <f t="shared" si="38"/>
        <v>0.6014676295132575</v>
      </c>
      <c r="V200" s="42">
        <f t="shared" si="39"/>
        <v>-1.8062127850554122</v>
      </c>
      <c r="W200" s="42">
        <f t="shared" si="40"/>
        <v>8.2905138847999535E-2</v>
      </c>
      <c r="X200" s="42">
        <f>VLOOKUP($A200,'Raw data'!$A:$AN,39, FALSE)</f>
        <v>2.4913578579962468</v>
      </c>
      <c r="Y200" s="42">
        <f>VLOOKUP($A200,'Raw data'!$A:$AN,40, FALSE)</f>
        <v>2.4890350397202972</v>
      </c>
      <c r="Z200" s="42">
        <f t="shared" si="41"/>
        <v>2.490196448858272</v>
      </c>
      <c r="AA200" s="44">
        <f>IFERROR(VLOOKUP($A200,'Raw data'!$AP:$AU,4,FALSE),0)</f>
        <v>-1.3539029925827399</v>
      </c>
      <c r="AB200" s="44">
        <f>IFERROR(VLOOKUP($A200,'Raw data'!$AP:$AU,5,FALSE),0)</f>
        <v>0.31463166509343299</v>
      </c>
      <c r="AC200" s="44">
        <f>IFERROR(VLOOKUP($A200,'Raw data'!$AP:$AU,6,FALSE),"NA")</f>
        <v>0.13343930137552501</v>
      </c>
      <c r="AD200" s="46" t="b">
        <f t="shared" si="42"/>
        <v>0</v>
      </c>
      <c r="AE200" s="46" t="b">
        <f t="shared" si="43"/>
        <v>0</v>
      </c>
    </row>
    <row r="201" spans="1:31" x14ac:dyDescent="0.25">
      <c r="A201" s="45" t="s">
        <v>267</v>
      </c>
      <c r="B201" s="2" t="str">
        <f>IFERROR(VLOOKUP(A201,'Protein names'!$A:$I,8,FALSE),"Contaminant")</f>
        <v>Protein Abracl (RCG57402, isoform CRA_b)</v>
      </c>
      <c r="C201" t="str">
        <f>IFERROR(VLOOKUP(A201,'Protein names'!$A:$I,9,FALSE), "Contaminant")</f>
        <v>Abracl</v>
      </c>
      <c r="D201" s="42">
        <f>VLOOKUP($A201,'Raw data'!$A:$M,10,FALSE)</f>
        <v>109006.04875073014</v>
      </c>
      <c r="E201" s="42">
        <f>VLOOKUP($A201,'Raw data'!$A:$M,11,FALSE)</f>
        <v>94468.160283799763</v>
      </c>
      <c r="F201" s="42">
        <f>VLOOKUP($A201,'Raw data'!$A:$M,7,FALSE)</f>
        <v>29756.863653557801</v>
      </c>
      <c r="G201" s="42">
        <f>VLOOKUP($A201,'Raw data'!$A:$M,2,FALSE)</f>
        <v>58480.227151044572</v>
      </c>
      <c r="H201" s="42">
        <f>VLOOKUP($A201,'Raw data'!$A:$M,3,FALSE)</f>
        <v>51717.751528242145</v>
      </c>
      <c r="I201" s="42">
        <f>VLOOKUP($A201,'Raw data'!$A:$M,4,FALSE)</f>
        <v>71488.499054106171</v>
      </c>
      <c r="J201" s="42">
        <f>VLOOKUP($A201,'Raw data'!$A:$M,8,FALSE)</f>
        <v>33559.672224334478</v>
      </c>
      <c r="K201" s="42">
        <f>VLOOKUP($A201,'Raw data'!$A:$M,5,FALSE)</f>
        <v>53065.93643700394</v>
      </c>
      <c r="L201" s="42">
        <f>VLOOKUP($A201,'Raw data'!$A:$M,12,FALSE)</f>
        <v>111558.63555347196</v>
      </c>
      <c r="M201" s="42">
        <f>VLOOKUP($A201,'Raw data'!$A:$M,13,FALSE)</f>
        <v>49759.927665819261</v>
      </c>
      <c r="N201" s="42">
        <f>VLOOKUP($A201,'Raw data'!$A:$M,6,FALSE)</f>
        <v>64725.511926657411</v>
      </c>
      <c r="O201" s="42">
        <f>VLOOKUP($A201,'Raw data'!$A:$M,9,FALSE)</f>
        <v>29680.263520146782</v>
      </c>
      <c r="P201" s="42">
        <f t="shared" si="33"/>
        <v>69152.925070246769</v>
      </c>
      <c r="Q201" s="42">
        <f t="shared" si="34"/>
        <v>57058.324554572311</v>
      </c>
      <c r="R201" s="42">
        <f t="shared" si="35"/>
        <v>26471.774022234164</v>
      </c>
      <c r="S201" s="42">
        <f t="shared" si="36"/>
        <v>27080.190510607015</v>
      </c>
      <c r="T201" s="43">
        <f t="shared" si="37"/>
        <v>0.38280049607943073</v>
      </c>
      <c r="U201" s="43">
        <f t="shared" si="38"/>
        <v>0.47460542737645056</v>
      </c>
      <c r="V201" s="42">
        <f t="shared" si="39"/>
        <v>-0.27735289198294416</v>
      </c>
      <c r="W201" s="42">
        <f t="shared" si="40"/>
        <v>0.49146863747980329</v>
      </c>
      <c r="X201" s="42">
        <f>VLOOKUP($A201,'Raw data'!$A:$AN,39, FALSE)</f>
        <v>3.1218654746774632</v>
      </c>
      <c r="Y201" s="42">
        <f>VLOOKUP($A201,'Raw data'!$A:$AN,40, FALSE)</f>
        <v>2.4581033310269333</v>
      </c>
      <c r="Z201" s="42">
        <f t="shared" si="41"/>
        <v>2.7899844028521983</v>
      </c>
      <c r="AA201" s="44">
        <f>IFERROR(VLOOKUP($A201,'Raw data'!$AP:$AU,4,FALSE),0)</f>
        <v>-0.55183306137136501</v>
      </c>
      <c r="AB201" s="44">
        <f>IFERROR(VLOOKUP($A201,'Raw data'!$AP:$AU,5,FALSE),0)</f>
        <v>0.32136863426992601</v>
      </c>
      <c r="AC201" s="44">
        <f>IFERROR(VLOOKUP($A201,'Raw data'!$AP:$AU,6,FALSE),"NA")</f>
        <v>0.133526164516617</v>
      </c>
      <c r="AD201" s="46" t="b">
        <f t="shared" si="42"/>
        <v>0</v>
      </c>
      <c r="AE201" s="46" t="b">
        <f t="shared" si="43"/>
        <v>0</v>
      </c>
    </row>
    <row r="202" spans="1:31" x14ac:dyDescent="0.25">
      <c r="A202" s="45" t="s">
        <v>268</v>
      </c>
      <c r="B202" s="2" t="str">
        <f>IFERROR(VLOOKUP(A202,'Protein names'!$A:$I,8,FALSE),"Contaminant")</f>
        <v>NADH dehydrogenase (Ubiquinone) 1 beta subcomplex, 5 (Predicted), isoform CRA_b (Protein Ndufb5)</v>
      </c>
      <c r="C202" t="str">
        <f>IFERROR(VLOOKUP(A202,'Protein names'!$A:$I,9,FALSE), "Contaminant")</f>
        <v>Ndufb5</v>
      </c>
      <c r="D202" s="42">
        <f>VLOOKUP($A202,'Raw data'!$A:$M,10,FALSE)</f>
        <v>64507.695591752439</v>
      </c>
      <c r="E202" s="42">
        <f>VLOOKUP($A202,'Raw data'!$A:$M,11,FALSE)</f>
        <v>66201.339036522462</v>
      </c>
      <c r="F202" s="42">
        <f>VLOOKUP($A202,'Raw data'!$A:$M,7,FALSE)</f>
        <v>114727.09452592941</v>
      </c>
      <c r="G202" s="42">
        <f>VLOOKUP($A202,'Raw data'!$A:$M,2,FALSE)</f>
        <v>156165.26290463743</v>
      </c>
      <c r="H202" s="42">
        <f>VLOOKUP($A202,'Raw data'!$A:$M,3,FALSE)</f>
        <v>150951.26123916698</v>
      </c>
      <c r="I202" s="42">
        <f>VLOOKUP($A202,'Raw data'!$A:$M,4,FALSE)</f>
        <v>158893.2126216194</v>
      </c>
      <c r="J202" s="42">
        <f>VLOOKUP($A202,'Raw data'!$A:$M,8,FALSE)</f>
        <v>112141.40892469521</v>
      </c>
      <c r="K202" s="42">
        <f>VLOOKUP($A202,'Raw data'!$A:$M,5,FALSE)</f>
        <v>111082.97450427592</v>
      </c>
      <c r="L202" s="42">
        <f>VLOOKUP($A202,'Raw data'!$A:$M,12,FALSE)</f>
        <v>61383.629871202087</v>
      </c>
      <c r="M202" s="42">
        <f>VLOOKUP($A202,'Raw data'!$A:$M,13,FALSE)</f>
        <v>55156.827823241591</v>
      </c>
      <c r="N202" s="42">
        <f>VLOOKUP($A202,'Raw data'!$A:$M,6,FALSE)</f>
        <v>129004.62566128332</v>
      </c>
      <c r="O202" s="42">
        <f>VLOOKUP($A202,'Raw data'!$A:$M,9,FALSE)</f>
        <v>100603.69349685167</v>
      </c>
      <c r="P202" s="42">
        <f t="shared" si="33"/>
        <v>118574.3109866047</v>
      </c>
      <c r="Q202" s="42">
        <f t="shared" si="34"/>
        <v>94895.526713591637</v>
      </c>
      <c r="R202" s="42">
        <f t="shared" si="35"/>
        <v>40348.251858969437</v>
      </c>
      <c r="S202" s="42">
        <f t="shared" si="36"/>
        <v>27257.04538199614</v>
      </c>
      <c r="T202" s="43">
        <f t="shared" si="37"/>
        <v>0.3402781894598364</v>
      </c>
      <c r="U202" s="43">
        <f t="shared" si="38"/>
        <v>0.28723214176640621</v>
      </c>
      <c r="V202" s="42">
        <f t="shared" si="39"/>
        <v>-0.32137949854121889</v>
      </c>
      <c r="W202" s="42">
        <f t="shared" si="40"/>
        <v>0.30237844606362213</v>
      </c>
      <c r="X202" s="42">
        <f>VLOOKUP($A202,'Raw data'!$A:$AN,39, FALSE)</f>
        <v>2.8025877343484162</v>
      </c>
      <c r="Y202" s="42">
        <f>VLOOKUP($A202,'Raw data'!$A:$AN,40, FALSE)</f>
        <v>2.3581498220217552</v>
      </c>
      <c r="Z202" s="42">
        <f t="shared" si="41"/>
        <v>2.5803687781850857</v>
      </c>
      <c r="AA202" s="44">
        <f>IFERROR(VLOOKUP($A202,'Raw data'!$AP:$AU,4,FALSE),0)</f>
        <v>0.64811154320347497</v>
      </c>
      <c r="AB202" s="44">
        <f>IFERROR(VLOOKUP($A202,'Raw data'!$AP:$AU,5,FALSE),0)</f>
        <v>0.13195078578934599</v>
      </c>
      <c r="AC202" s="44">
        <f>IFERROR(VLOOKUP($A202,'Raw data'!$AP:$AU,6,FALSE),"NA")</f>
        <v>0.13594691042308499</v>
      </c>
      <c r="AD202" s="46" t="b">
        <f t="shared" si="42"/>
        <v>0</v>
      </c>
      <c r="AE202" s="46" t="b">
        <f t="shared" si="43"/>
        <v>0</v>
      </c>
    </row>
    <row r="203" spans="1:31" x14ac:dyDescent="0.25">
      <c r="A203" s="45" t="s">
        <v>269</v>
      </c>
      <c r="B203" s="2" t="str">
        <f>IFERROR(VLOOKUP(A203,'Protein names'!$A:$I,8,FALSE),"Contaminant")</f>
        <v>Protein Rrbp1</v>
      </c>
      <c r="C203" t="str">
        <f>IFERROR(VLOOKUP(A203,'Protein names'!$A:$I,9,FALSE), "Contaminant")</f>
        <v>Rrbp1</v>
      </c>
      <c r="D203" s="42">
        <f>VLOOKUP($A203,'Raw data'!$A:$M,10,FALSE)</f>
        <v>1081906.030640387</v>
      </c>
      <c r="E203" s="42">
        <f>VLOOKUP($A203,'Raw data'!$A:$M,11,FALSE)</f>
        <v>846895.73559662153</v>
      </c>
      <c r="F203" s="42">
        <f>VLOOKUP($A203,'Raw data'!$A:$M,7,FALSE)</f>
        <v>943875.86641849414</v>
      </c>
      <c r="G203" s="42">
        <f>VLOOKUP($A203,'Raw data'!$A:$M,2,FALSE)</f>
        <v>1016523.0012358229</v>
      </c>
      <c r="H203" s="42">
        <f>VLOOKUP($A203,'Raw data'!$A:$M,3,FALSE)</f>
        <v>804218.74053735763</v>
      </c>
      <c r="I203" s="42">
        <f>VLOOKUP($A203,'Raw data'!$A:$M,4,FALSE)</f>
        <v>1179968.0057379513</v>
      </c>
      <c r="J203" s="42">
        <f>VLOOKUP($A203,'Raw data'!$A:$M,8,FALSE)</f>
        <v>769426.94561385037</v>
      </c>
      <c r="K203" s="42">
        <f>VLOOKUP($A203,'Raw data'!$A:$M,5,FALSE)</f>
        <v>851647.77401304524</v>
      </c>
      <c r="L203" s="42">
        <f>VLOOKUP($A203,'Raw data'!$A:$M,12,FALSE)</f>
        <v>1028206.515416227</v>
      </c>
      <c r="M203" s="42">
        <f>VLOOKUP($A203,'Raw data'!$A:$M,13,FALSE)</f>
        <v>797475.64660008962</v>
      </c>
      <c r="N203" s="42">
        <f>VLOOKUP($A203,'Raw data'!$A:$M,6,FALSE)</f>
        <v>859476.12402931869</v>
      </c>
      <c r="O203" s="42">
        <f>VLOOKUP($A203,'Raw data'!$A:$M,9,FALSE)</f>
        <v>778312.65614107752</v>
      </c>
      <c r="P203" s="42">
        <f t="shared" si="33"/>
        <v>978897.896694439</v>
      </c>
      <c r="Q203" s="42">
        <f t="shared" si="34"/>
        <v>847424.27696893457</v>
      </c>
      <c r="R203" s="42">
        <f t="shared" si="35"/>
        <v>130140.58656983315</v>
      </c>
      <c r="S203" s="42">
        <f t="shared" si="36"/>
        <v>87749.803599549108</v>
      </c>
      <c r="T203" s="43">
        <f t="shared" si="37"/>
        <v>0.13294602737353339</v>
      </c>
      <c r="U203" s="43">
        <f t="shared" si="38"/>
        <v>0.10354884322338796</v>
      </c>
      <c r="V203" s="42">
        <f t="shared" si="39"/>
        <v>-0.20807392876230305</v>
      </c>
      <c r="W203" s="42">
        <f t="shared" si="40"/>
        <v>9.056322149842197E-2</v>
      </c>
      <c r="X203" s="42">
        <f>VLOOKUP($A203,'Raw data'!$A:$AN,39, FALSE)</f>
        <v>3.3237949682695294</v>
      </c>
      <c r="Y203" s="42">
        <f>VLOOKUP($A203,'Raw data'!$A:$AN,40, FALSE)</f>
        <v>3.2707747850084736</v>
      </c>
      <c r="Z203" s="42">
        <f t="shared" si="41"/>
        <v>3.2972848766390017</v>
      </c>
      <c r="AA203" s="44">
        <f>IFERROR(VLOOKUP($A203,'Raw data'!$AP:$AU,4,FALSE),0)</f>
        <v>-0.36821470262186901</v>
      </c>
      <c r="AB203" s="44">
        <f>IFERROR(VLOOKUP($A203,'Raw data'!$AP:$AU,5,FALSE),0)</f>
        <v>0.208991190923345</v>
      </c>
      <c r="AC203" s="44">
        <f>IFERROR(VLOOKUP($A203,'Raw data'!$AP:$AU,6,FALSE),"NA")</f>
        <v>0.136003525248136</v>
      </c>
      <c r="AD203" s="46" t="b">
        <f t="shared" si="42"/>
        <v>0</v>
      </c>
      <c r="AE203" s="46" t="b">
        <f t="shared" si="43"/>
        <v>0</v>
      </c>
    </row>
    <row r="204" spans="1:31" x14ac:dyDescent="0.25">
      <c r="A204" s="45" t="s">
        <v>270</v>
      </c>
      <c r="B204" s="2" t="str">
        <f>IFERROR(VLOOKUP(A204,'Protein names'!$A:$I,8,FALSE),"Contaminant")</f>
        <v>Transferrin receptor protein 2 (TfR2)</v>
      </c>
      <c r="C204" t="str">
        <f>IFERROR(VLOOKUP(A204,'Protein names'!$A:$I,9,FALSE), "Contaminant")</f>
        <v>Tfr2</v>
      </c>
      <c r="D204" s="42">
        <f>VLOOKUP($A204,'Raw data'!$A:$M,10,FALSE)</f>
        <v>8932.9327101347917</v>
      </c>
      <c r="E204" s="42">
        <f>VLOOKUP($A204,'Raw data'!$A:$M,11,FALSE)</f>
        <v>6348.125550232382</v>
      </c>
      <c r="F204" s="42">
        <f>VLOOKUP($A204,'Raw data'!$A:$M,7,FALSE)</f>
        <v>12690.016879325696</v>
      </c>
      <c r="G204" s="42">
        <f>VLOOKUP($A204,'Raw data'!$A:$M,2,FALSE)</f>
        <v>205.36</v>
      </c>
      <c r="H204" s="42">
        <f>VLOOKUP($A204,'Raw data'!$A:$M,3,FALSE)</f>
        <v>24835.92920794195</v>
      </c>
      <c r="I204" s="42">
        <f>VLOOKUP($A204,'Raw data'!$A:$M,4,FALSE)</f>
        <v>34547.650249397702</v>
      </c>
      <c r="J204" s="42">
        <f>VLOOKUP($A204,'Raw data'!$A:$M,8,FALSE)</f>
        <v>23810.583400682266</v>
      </c>
      <c r="K204" s="42">
        <f>VLOOKUP($A204,'Raw data'!$A:$M,5,FALSE)</f>
        <v>31932.460864438959</v>
      </c>
      <c r="L204" s="42">
        <f>VLOOKUP($A204,'Raw data'!$A:$M,12,FALSE)</f>
        <v>6843.277352781116</v>
      </c>
      <c r="M204" s="42">
        <f>VLOOKUP($A204,'Raw data'!$A:$M,13,FALSE)</f>
        <v>5442.7244295411356</v>
      </c>
      <c r="N204" s="42">
        <f>VLOOKUP($A204,'Raw data'!$A:$M,6,FALSE)</f>
        <v>38102.473524107467</v>
      </c>
      <c r="O204" s="42">
        <f>VLOOKUP($A204,'Raw data'!$A:$M,9,FALSE)</f>
        <v>40988.548692605793</v>
      </c>
      <c r="P204" s="42">
        <f t="shared" si="33"/>
        <v>14593.335766172087</v>
      </c>
      <c r="Q204" s="42">
        <f t="shared" si="34"/>
        <v>24520.011377359453</v>
      </c>
      <c r="R204" s="42">
        <f t="shared" si="35"/>
        <v>11645.782574274608</v>
      </c>
      <c r="S204" s="42">
        <f t="shared" si="36"/>
        <v>14068.602736763318</v>
      </c>
      <c r="T204" s="43">
        <f t="shared" si="37"/>
        <v>0.79802060069569425</v>
      </c>
      <c r="U204" s="43">
        <f t="shared" si="38"/>
        <v>0.57376004114555834</v>
      </c>
      <c r="V204" s="42">
        <f t="shared" si="39"/>
        <v>0.7486499541359064</v>
      </c>
      <c r="W204" s="42">
        <f t="shared" si="40"/>
        <v>0.25213950807750751</v>
      </c>
      <c r="X204" s="42">
        <f>VLOOKUP($A204,'Raw data'!$A:$AN,39, FALSE)</f>
        <v>0.92434069564919641</v>
      </c>
      <c r="Y204" s="42">
        <f>VLOOKUP($A204,'Raw data'!$A:$AN,40, FALSE)</f>
        <v>3.0747330612654884</v>
      </c>
      <c r="Z204" s="42">
        <f t="shared" si="41"/>
        <v>1.9995368784573424</v>
      </c>
      <c r="AA204" s="44">
        <f>IFERROR(VLOOKUP($A204,'Raw data'!$AP:$AU,4,FALSE),0)</f>
        <v>1.07390448667538</v>
      </c>
      <c r="AB204" s="44">
        <f>IFERROR(VLOOKUP($A204,'Raw data'!$AP:$AU,5,FALSE),0)</f>
        <v>0.35762856547363198</v>
      </c>
      <c r="AC204" s="44">
        <f>IFERROR(VLOOKUP($A204,'Raw data'!$AP:$AU,6,FALSE),"NA")</f>
        <v>0.136787423467576</v>
      </c>
      <c r="AD204" s="46" t="b">
        <f t="shared" si="42"/>
        <v>0</v>
      </c>
      <c r="AE204" s="46" t="b">
        <f t="shared" si="43"/>
        <v>0</v>
      </c>
    </row>
    <row r="205" spans="1:31" x14ac:dyDescent="0.25">
      <c r="A205" s="45" t="s">
        <v>271</v>
      </c>
      <c r="B205" s="2" t="str">
        <f>IFERROR(VLOOKUP(A205,'Protein names'!$A:$I,8,FALSE),"Contaminant")</f>
        <v>Dynamin-2</v>
      </c>
      <c r="C205" t="str">
        <f>IFERROR(VLOOKUP(A205,'Protein names'!$A:$I,9,FALSE), "Contaminant")</f>
        <v>Dnm2</v>
      </c>
      <c r="D205" s="42">
        <f>VLOOKUP($A205,'Raw data'!$A:$M,10,FALSE)</f>
        <v>205.36</v>
      </c>
      <c r="E205" s="42">
        <f>VLOOKUP($A205,'Raw data'!$A:$M,11,FALSE)</f>
        <v>1171.6170906566526</v>
      </c>
      <c r="F205" s="42">
        <f>VLOOKUP($A205,'Raw data'!$A:$M,7,FALSE)</f>
        <v>205.36</v>
      </c>
      <c r="G205" s="42">
        <f>VLOOKUP($A205,'Raw data'!$A:$M,2,FALSE)</f>
        <v>33667.523754175752</v>
      </c>
      <c r="H205" s="42">
        <f>VLOOKUP($A205,'Raw data'!$A:$M,3,FALSE)</f>
        <v>205.36</v>
      </c>
      <c r="I205" s="42">
        <f>VLOOKUP($A205,'Raw data'!$A:$M,4,FALSE)</f>
        <v>13548.647349483728</v>
      </c>
      <c r="J205" s="42">
        <f>VLOOKUP($A205,'Raw data'!$A:$M,8,FALSE)</f>
        <v>22511.142532781705</v>
      </c>
      <c r="K205" s="42">
        <f>VLOOKUP($A205,'Raw data'!$A:$M,5,FALSE)</f>
        <v>205.36</v>
      </c>
      <c r="L205" s="42">
        <f>VLOOKUP($A205,'Raw data'!$A:$M,12,FALSE)</f>
        <v>4178.5416145357167</v>
      </c>
      <c r="M205" s="42">
        <f>VLOOKUP($A205,'Raw data'!$A:$M,13,FALSE)</f>
        <v>19113.522739410575</v>
      </c>
      <c r="N205" s="42">
        <f>VLOOKUP($A205,'Raw data'!$A:$M,6,FALSE)</f>
        <v>205.36</v>
      </c>
      <c r="O205" s="42">
        <f>VLOOKUP($A205,'Raw data'!$A:$M,9,FALSE)</f>
        <v>6198.2746962002238</v>
      </c>
      <c r="P205" s="42">
        <f t="shared" si="33"/>
        <v>8167.3113657193562</v>
      </c>
      <c r="Q205" s="42">
        <f t="shared" si="34"/>
        <v>8735.3669304880368</v>
      </c>
      <c r="R205" s="42">
        <f t="shared" si="35"/>
        <v>12371.589468529151</v>
      </c>
      <c r="S205" s="42">
        <f t="shared" si="36"/>
        <v>8852.5103960473407</v>
      </c>
      <c r="T205" s="43">
        <f t="shared" si="37"/>
        <v>1.5147689263392607</v>
      </c>
      <c r="U205" s="43">
        <f t="shared" si="38"/>
        <v>1.0134102512798233</v>
      </c>
      <c r="V205" s="42">
        <f t="shared" si="39"/>
        <v>9.7007075851223271E-2</v>
      </c>
      <c r="W205" s="42">
        <f t="shared" si="40"/>
        <v>0.93510394608341185</v>
      </c>
      <c r="X205" s="42">
        <f>VLOOKUP($A205,'Raw data'!$A:$AN,39, FALSE)</f>
        <v>0.9533142144975143</v>
      </c>
      <c r="Y205" s="42">
        <f>VLOOKUP($A205,'Raw data'!$A:$AN,40, FALSE)</f>
        <v>1.1026616893937009</v>
      </c>
      <c r="Z205" s="42">
        <f t="shared" si="41"/>
        <v>1.0279879519456077</v>
      </c>
      <c r="AA205" s="44">
        <f>IFERROR(VLOOKUP($A205,'Raw data'!$AP:$AU,4,FALSE),0)</f>
        <v>0.43830509504614101</v>
      </c>
      <c r="AB205" s="44">
        <f>IFERROR(VLOOKUP($A205,'Raw data'!$AP:$AU,5,FALSE),0)</f>
        <v>1.8802297343029899E-2</v>
      </c>
      <c r="AC205" s="44">
        <f>IFERROR(VLOOKUP($A205,'Raw data'!$AP:$AU,6,FALSE),"NA")</f>
        <v>0.13888703033522801</v>
      </c>
      <c r="AD205" s="46" t="b">
        <f t="shared" si="42"/>
        <v>0</v>
      </c>
      <c r="AE205" s="46" t="b">
        <f t="shared" si="43"/>
        <v>0</v>
      </c>
    </row>
    <row r="206" spans="1:31" x14ac:dyDescent="0.25">
      <c r="A206" s="45" t="s">
        <v>272</v>
      </c>
      <c r="B206" s="2" t="str">
        <f>IFERROR(VLOOKUP(A206,'Protein names'!$A:$I,8,FALSE),"Contaminant")</f>
        <v>Phosphoglucomutase 3 (Predicted), isoform CRA_a (Protein Pgm3)</v>
      </c>
      <c r="C206" t="str">
        <f>IFERROR(VLOOKUP(A206,'Protein names'!$A:$I,9,FALSE), "Contaminant")</f>
        <v>Pgm3</v>
      </c>
      <c r="D206" s="42">
        <f>VLOOKUP($A206,'Raw data'!$A:$M,10,FALSE)</f>
        <v>205.36</v>
      </c>
      <c r="E206" s="42">
        <f>VLOOKUP($A206,'Raw data'!$A:$M,11,FALSE)</f>
        <v>205.36</v>
      </c>
      <c r="F206" s="42">
        <f>VLOOKUP($A206,'Raw data'!$A:$M,7,FALSE)</f>
        <v>19421.270001063949</v>
      </c>
      <c r="G206" s="42">
        <f>VLOOKUP($A206,'Raw data'!$A:$M,2,FALSE)</f>
        <v>22942.031955356681</v>
      </c>
      <c r="H206" s="42">
        <f>VLOOKUP($A206,'Raw data'!$A:$M,3,FALSE)</f>
        <v>16289.903131192443</v>
      </c>
      <c r="I206" s="42">
        <f>VLOOKUP($A206,'Raw data'!$A:$M,4,FALSE)</f>
        <v>28960.281380418732</v>
      </c>
      <c r="J206" s="42">
        <f>VLOOKUP($A206,'Raw data'!$A:$M,8,FALSE)</f>
        <v>15980.395890755844</v>
      </c>
      <c r="K206" s="42">
        <f>VLOOKUP($A206,'Raw data'!$A:$M,5,FALSE)</f>
        <v>15731.356820217941</v>
      </c>
      <c r="L206" s="42">
        <f>VLOOKUP($A206,'Raw data'!$A:$M,12,FALSE)</f>
        <v>205.36</v>
      </c>
      <c r="M206" s="42">
        <f>VLOOKUP($A206,'Raw data'!$A:$M,13,FALSE)</f>
        <v>991.54574435774475</v>
      </c>
      <c r="N206" s="42">
        <f>VLOOKUP($A206,'Raw data'!$A:$M,6,FALSE)</f>
        <v>16221.888358942266</v>
      </c>
      <c r="O206" s="42">
        <f>VLOOKUP($A206,'Raw data'!$A:$M,9,FALSE)</f>
        <v>14009.913220152961</v>
      </c>
      <c r="P206" s="42">
        <f t="shared" si="33"/>
        <v>14670.701078005301</v>
      </c>
      <c r="Q206" s="42">
        <f t="shared" si="34"/>
        <v>10523.410005737793</v>
      </c>
      <c r="R206" s="42">
        <f t="shared" si="35"/>
        <v>10926.183575015109</v>
      </c>
      <c r="S206" s="42">
        <f t="shared" si="36"/>
        <v>7057.4825232525063</v>
      </c>
      <c r="T206" s="43">
        <f t="shared" si="37"/>
        <v>0.74476219758822093</v>
      </c>
      <c r="U206" s="43">
        <f t="shared" si="38"/>
        <v>0.67064597116376523</v>
      </c>
      <c r="V206" s="42">
        <f t="shared" si="39"/>
        <v>-0.47933554434760872</v>
      </c>
      <c r="W206" s="42">
        <f t="shared" si="40"/>
        <v>0.49217440128693435</v>
      </c>
      <c r="X206" s="42">
        <f>VLOOKUP($A206,'Raw data'!$A:$AN,39, FALSE)</f>
        <v>2.2190446179492564</v>
      </c>
      <c r="Y206" s="42">
        <f>VLOOKUP($A206,'Raw data'!$A:$AN,40, FALSE)</f>
        <v>2.3119670254601283</v>
      </c>
      <c r="Z206" s="42">
        <f t="shared" si="41"/>
        <v>2.2655058217046924</v>
      </c>
      <c r="AA206" s="44">
        <f>IFERROR(VLOOKUP($A206,'Raw data'!$AP:$AU,4,FALSE),0)</f>
        <v>-1.5365617063316701</v>
      </c>
      <c r="AB206" s="44">
        <f>IFERROR(VLOOKUP($A206,'Raw data'!$AP:$AU,5,FALSE),0)</f>
        <v>3.9946873200815101E-2</v>
      </c>
      <c r="AC206" s="44">
        <f>IFERROR(VLOOKUP($A206,'Raw data'!$AP:$AU,6,FALSE),"NA")</f>
        <v>0.13895680689561199</v>
      </c>
      <c r="AD206" s="46" t="b">
        <f t="shared" si="42"/>
        <v>0</v>
      </c>
      <c r="AE206" s="46" t="b">
        <f t="shared" si="43"/>
        <v>0</v>
      </c>
    </row>
    <row r="207" spans="1:31" x14ac:dyDescent="0.25">
      <c r="A207" s="45" t="s">
        <v>273</v>
      </c>
      <c r="B207" s="2" t="str">
        <f>IFERROR(VLOOKUP(A207,'Protein names'!$A:$I,8,FALSE),"Contaminant")</f>
        <v>Proteasome subunit beta type-10 (EC 3.4.25.1) (Low molecular mass protein 10) (Macropain subunit MECl-1) (Multicatalytic endopeptidase complex subunit MECl-1) (Proteasome MECl-1) (Proteasome subunit beta-2i)</v>
      </c>
      <c r="C207" t="str">
        <f>IFERROR(VLOOKUP(A207,'Protein names'!$A:$I,9,FALSE), "Contaminant")</f>
        <v>Psmb10</v>
      </c>
      <c r="D207" s="42">
        <f>VLOOKUP($A207,'Raw data'!$A:$M,10,FALSE)</f>
        <v>70200.622340660208</v>
      </c>
      <c r="E207" s="42">
        <f>VLOOKUP($A207,'Raw data'!$A:$M,11,FALSE)</f>
        <v>83559.197445747384</v>
      </c>
      <c r="F207" s="42">
        <f>VLOOKUP($A207,'Raw data'!$A:$M,7,FALSE)</f>
        <v>11698.953386034957</v>
      </c>
      <c r="G207" s="42">
        <f>VLOOKUP($A207,'Raw data'!$A:$M,2,FALSE)</f>
        <v>83078.4618280672</v>
      </c>
      <c r="H207" s="42">
        <f>VLOOKUP($A207,'Raw data'!$A:$M,3,FALSE)</f>
        <v>80567.363718853652</v>
      </c>
      <c r="I207" s="42">
        <f>VLOOKUP($A207,'Raw data'!$A:$M,4,FALSE)</f>
        <v>171436.55300432074</v>
      </c>
      <c r="J207" s="42">
        <f>VLOOKUP($A207,'Raw data'!$A:$M,8,FALSE)</f>
        <v>70689.894658175239</v>
      </c>
      <c r="K207" s="42">
        <f>VLOOKUP($A207,'Raw data'!$A:$M,5,FALSE)</f>
        <v>107315.15099446195</v>
      </c>
      <c r="L207" s="42">
        <f>VLOOKUP($A207,'Raw data'!$A:$M,12,FALSE)</f>
        <v>49633.736370059145</v>
      </c>
      <c r="M207" s="42">
        <f>VLOOKUP($A207,'Raw data'!$A:$M,13,FALSE)</f>
        <v>42576.115204529058</v>
      </c>
      <c r="N207" s="42">
        <f>VLOOKUP($A207,'Raw data'!$A:$M,6,FALSE)</f>
        <v>67028.584771137612</v>
      </c>
      <c r="O207" s="42">
        <f>VLOOKUP($A207,'Raw data'!$A:$M,9,FALSE)</f>
        <v>34527.799829309464</v>
      </c>
      <c r="P207" s="42">
        <f t="shared" si="33"/>
        <v>83423.525287280689</v>
      </c>
      <c r="Q207" s="42">
        <f t="shared" si="34"/>
        <v>61961.880304612081</v>
      </c>
      <c r="R207" s="42">
        <f t="shared" si="35"/>
        <v>46679.487927967515</v>
      </c>
      <c r="S207" s="42">
        <f t="shared" si="36"/>
        <v>23941.556214686403</v>
      </c>
      <c r="T207" s="43">
        <f t="shared" si="37"/>
        <v>0.55954825413119513</v>
      </c>
      <c r="U207" s="43">
        <f t="shared" si="38"/>
        <v>0.38639169917030963</v>
      </c>
      <c r="V207" s="42">
        <f t="shared" si="39"/>
        <v>-0.42907335347223158</v>
      </c>
      <c r="W207" s="42">
        <f t="shared" si="40"/>
        <v>0.38184248494066808</v>
      </c>
      <c r="X207" s="42">
        <f>VLOOKUP($A207,'Raw data'!$A:$AN,39, FALSE)</f>
        <v>2.3206104114868173</v>
      </c>
      <c r="Y207" s="42">
        <f>VLOOKUP($A207,'Raw data'!$A:$AN,40, FALSE)</f>
        <v>2.6834332473724452</v>
      </c>
      <c r="Z207" s="42">
        <f t="shared" si="41"/>
        <v>2.5020218294296313</v>
      </c>
      <c r="AA207" s="44">
        <f>IFERROR(VLOOKUP($A207,'Raw data'!$AP:$AU,4,FALSE),0)</f>
        <v>-0.96922955832762803</v>
      </c>
      <c r="AB207" s="44">
        <f>IFERROR(VLOOKUP($A207,'Raw data'!$AP:$AU,5,FALSE),0)</f>
        <v>0.156793057682517</v>
      </c>
      <c r="AC207" s="44">
        <f>IFERROR(VLOOKUP($A207,'Raw data'!$AP:$AU,6,FALSE),"NA")</f>
        <v>0.14067988466770601</v>
      </c>
      <c r="AD207" s="46" t="b">
        <f t="shared" si="42"/>
        <v>0</v>
      </c>
      <c r="AE207" s="46" t="b">
        <f t="shared" si="43"/>
        <v>0</v>
      </c>
    </row>
    <row r="208" spans="1:31" x14ac:dyDescent="0.25">
      <c r="A208" s="45" t="s">
        <v>274</v>
      </c>
      <c r="B208" s="2" t="str">
        <f>IFERROR(VLOOKUP(A208,'Protein names'!$A:$I,8,FALSE),"Contaminant")</f>
        <v>Glutathione S-transferase Yb-3 (EC 2.5.1.18) (Chain 4) (GST Yb3) (GST class-mu 3)</v>
      </c>
      <c r="C208" t="str">
        <f>IFERROR(VLOOKUP(A208,'Protein names'!$A:$I,9,FALSE), "Contaminant")</f>
        <v>Gstm3</v>
      </c>
      <c r="D208" s="42">
        <f>VLOOKUP($A208,'Raw data'!$A:$M,10,FALSE)</f>
        <v>1531932.1125751729</v>
      </c>
      <c r="E208" s="42">
        <f>VLOOKUP($A208,'Raw data'!$A:$M,11,FALSE)</f>
        <v>858075.94009924505</v>
      </c>
      <c r="F208" s="42">
        <f>VLOOKUP($A208,'Raw data'!$A:$M,7,FALSE)</f>
        <v>511063.30892890814</v>
      </c>
      <c r="G208" s="42">
        <f>VLOOKUP($A208,'Raw data'!$A:$M,2,FALSE)</f>
        <v>587406.3113266353</v>
      </c>
      <c r="H208" s="42">
        <f>VLOOKUP($A208,'Raw data'!$A:$M,3,FALSE)</f>
        <v>499210.00201161008</v>
      </c>
      <c r="I208" s="42">
        <f>VLOOKUP($A208,'Raw data'!$A:$M,4,FALSE)</f>
        <v>585612.95261206233</v>
      </c>
      <c r="J208" s="42">
        <f>VLOOKUP($A208,'Raw data'!$A:$M,8,FALSE)</f>
        <v>1151830.8202085199</v>
      </c>
      <c r="K208" s="42">
        <f>VLOOKUP($A208,'Raw data'!$A:$M,5,FALSE)</f>
        <v>876958.6681822231</v>
      </c>
      <c r="L208" s="42">
        <f>VLOOKUP($A208,'Raw data'!$A:$M,12,FALSE)</f>
        <v>1513636.365387345</v>
      </c>
      <c r="M208" s="42">
        <f>VLOOKUP($A208,'Raw data'!$A:$M,13,FALSE)</f>
        <v>846672.43726755457</v>
      </c>
      <c r="N208" s="42">
        <f>VLOOKUP($A208,'Raw data'!$A:$M,6,FALSE)</f>
        <v>843764.91124422406</v>
      </c>
      <c r="O208" s="42">
        <f>VLOOKUP($A208,'Raw data'!$A:$M,9,FALSE)</f>
        <v>685284.68595859967</v>
      </c>
      <c r="P208" s="42">
        <f t="shared" si="33"/>
        <v>762216.77125893894</v>
      </c>
      <c r="Q208" s="42">
        <f t="shared" si="34"/>
        <v>986357.98137474433</v>
      </c>
      <c r="R208" s="42">
        <f t="shared" si="35"/>
        <v>364154.0230179631</v>
      </c>
      <c r="S208" s="42">
        <f t="shared" si="36"/>
        <v>273209.90967268852</v>
      </c>
      <c r="T208" s="43">
        <f t="shared" si="37"/>
        <v>0.47775650805544051</v>
      </c>
      <c r="U208" s="43">
        <f t="shared" si="38"/>
        <v>0.27698859322038438</v>
      </c>
      <c r="V208" s="42">
        <f t="shared" si="39"/>
        <v>0.37190999006661823</v>
      </c>
      <c r="W208" s="42">
        <f t="shared" si="40"/>
        <v>0.29672313476029283</v>
      </c>
      <c r="X208" s="42">
        <f>VLOOKUP($A208,'Raw data'!$A:$AN,39, FALSE)</f>
        <v>3.2965130525599728</v>
      </c>
      <c r="Y208" s="42">
        <f>VLOOKUP($A208,'Raw data'!$A:$AN,40, FALSE)</f>
        <v>3.4174572407401631</v>
      </c>
      <c r="Z208" s="42">
        <f t="shared" si="41"/>
        <v>3.356985146650068</v>
      </c>
      <c r="AA208" s="44">
        <f>IFERROR(VLOOKUP($A208,'Raw data'!$AP:$AU,4,FALSE),0)</f>
        <v>0.67307213616761397</v>
      </c>
      <c r="AB208" s="44">
        <f>IFERROR(VLOOKUP($A208,'Raw data'!$AP:$AU,5,FALSE),0)</f>
        <v>0.43436577417389899</v>
      </c>
      <c r="AC208" s="44">
        <f>IFERROR(VLOOKUP($A208,'Raw data'!$AP:$AU,6,FALSE),"NA")</f>
        <v>0.14183428143089299</v>
      </c>
      <c r="AD208" s="46" t="b">
        <f t="shared" si="42"/>
        <v>0</v>
      </c>
      <c r="AE208" s="46" t="b">
        <f t="shared" si="43"/>
        <v>0</v>
      </c>
    </row>
    <row r="209" spans="1:31" x14ac:dyDescent="0.25">
      <c r="A209" s="45" t="s">
        <v>275</v>
      </c>
      <c r="B209" s="2" t="str">
        <f>IFERROR(VLOOKUP(A209,'Protein names'!$A:$I,8,FALSE),"Contaminant")</f>
        <v>Bile salt export pump</v>
      </c>
      <c r="C209" t="str">
        <f>IFERROR(VLOOKUP(A209,'Protein names'!$A:$I,9,FALSE), "Contaminant")</f>
        <v>Abcb11</v>
      </c>
      <c r="D209" s="42">
        <f>VLOOKUP($A209,'Raw data'!$A:$M,10,FALSE)</f>
        <v>247923.33395696853</v>
      </c>
      <c r="E209" s="42">
        <f>VLOOKUP($A209,'Raw data'!$A:$M,11,FALSE)</f>
        <v>169408.35584307546</v>
      </c>
      <c r="F209" s="42">
        <f>VLOOKUP($A209,'Raw data'!$A:$M,7,FALSE)</f>
        <v>39815.643591471176</v>
      </c>
      <c r="G209" s="42">
        <f>VLOOKUP($A209,'Raw data'!$A:$M,2,FALSE)</f>
        <v>94912.521038446939</v>
      </c>
      <c r="H209" s="42">
        <f>VLOOKUP($A209,'Raw data'!$A:$M,3,FALSE)</f>
        <v>51935.205857021538</v>
      </c>
      <c r="I209" s="42">
        <f>VLOOKUP($A209,'Raw data'!$A:$M,4,FALSE)</f>
        <v>23896.992302338967</v>
      </c>
      <c r="J209" s="42">
        <f>VLOOKUP($A209,'Raw data'!$A:$M,8,FALSE)</f>
        <v>97876.369673121662</v>
      </c>
      <c r="K209" s="42">
        <f>VLOOKUP($A209,'Raw data'!$A:$M,5,FALSE)</f>
        <v>37656.526756770603</v>
      </c>
      <c r="L209" s="42">
        <f>VLOOKUP($A209,'Raw data'!$A:$M,12,FALSE)</f>
        <v>179519.62153313568</v>
      </c>
      <c r="M209" s="42">
        <f>VLOOKUP($A209,'Raw data'!$A:$M,13,FALSE)</f>
        <v>179791.94973273377</v>
      </c>
      <c r="N209" s="42">
        <f>VLOOKUP($A209,'Raw data'!$A:$M,6,FALSE)</f>
        <v>27378.782097875104</v>
      </c>
      <c r="O209" s="42">
        <f>VLOOKUP($A209,'Raw data'!$A:$M,9,FALSE)</f>
        <v>18545.191594805783</v>
      </c>
      <c r="P209" s="42">
        <f t="shared" si="33"/>
        <v>104648.67543155375</v>
      </c>
      <c r="Q209" s="42">
        <f t="shared" si="34"/>
        <v>90128.073564740422</v>
      </c>
      <c r="R209" s="42">
        <f t="shared" si="35"/>
        <v>79915.687764571077</v>
      </c>
      <c r="S209" s="42">
        <f t="shared" si="36"/>
        <v>68197.435711047219</v>
      </c>
      <c r="T209" s="43">
        <f t="shared" si="37"/>
        <v>0.76365694486826574</v>
      </c>
      <c r="U209" s="43">
        <f t="shared" si="38"/>
        <v>0.75667251072508412</v>
      </c>
      <c r="V209" s="42">
        <f t="shared" si="39"/>
        <v>-0.21550559173601347</v>
      </c>
      <c r="W209" s="42">
        <f t="shared" si="40"/>
        <v>0.76362254952833508</v>
      </c>
      <c r="X209" s="42">
        <f>VLOOKUP($A209,'Raw data'!$A:$AN,39, FALSE)</f>
        <v>3.0556346053295851</v>
      </c>
      <c r="Y209" s="42">
        <f>VLOOKUP($A209,'Raw data'!$A:$AN,40, FALSE)</f>
        <v>1.8766888245483273</v>
      </c>
      <c r="Z209" s="42">
        <f t="shared" si="41"/>
        <v>2.4661617149389561</v>
      </c>
      <c r="AA209" s="44">
        <f>IFERROR(VLOOKUP($A209,'Raw data'!$AP:$AU,4,FALSE),0)</f>
        <v>-0.75223730346274698</v>
      </c>
      <c r="AB209" s="44">
        <f>IFERROR(VLOOKUP($A209,'Raw data'!$AP:$AU,5,FALSE),0)</f>
        <v>0.191022626931832</v>
      </c>
      <c r="AC209" s="44">
        <f>IFERROR(VLOOKUP($A209,'Raw data'!$AP:$AU,6,FALSE),"NA")</f>
        <v>0.14368748780309801</v>
      </c>
      <c r="AD209" s="46" t="b">
        <f t="shared" si="42"/>
        <v>0</v>
      </c>
      <c r="AE209" s="46" t="b">
        <f t="shared" si="43"/>
        <v>0</v>
      </c>
    </row>
    <row r="210" spans="1:31" x14ac:dyDescent="0.25">
      <c r="A210" s="45" t="s">
        <v>276</v>
      </c>
      <c r="B210" s="2" t="str">
        <f>IFERROR(VLOOKUP(A210,'Protein names'!$A:$I,8,FALSE),"Contaminant")</f>
        <v>Solute carrier organic anion transporter family member 1A4 (Brain digoxin carrier protein) (Brain-specific organic anion transporter) (OATP-B1) (Sodium-independent organic anion-transporting polypeptide 2) (Solute carrier family 21 member 5)</v>
      </c>
      <c r="C210" t="str">
        <f>IFERROR(VLOOKUP(A210,'Protein names'!$A:$I,9,FALSE), "Contaminant")</f>
        <v>Slco1a4</v>
      </c>
      <c r="D210" s="42">
        <f>VLOOKUP($A210,'Raw data'!$A:$M,10,FALSE)</f>
        <v>380491.78669439396</v>
      </c>
      <c r="E210" s="42">
        <f>VLOOKUP($A210,'Raw data'!$A:$M,11,FALSE)</f>
        <v>312670.1884810506</v>
      </c>
      <c r="F210" s="42">
        <f>VLOOKUP($A210,'Raw data'!$A:$M,7,FALSE)</f>
        <v>235028.02879501888</v>
      </c>
      <c r="G210" s="42">
        <f>VLOOKUP($A210,'Raw data'!$A:$M,2,FALSE)</f>
        <v>207045.648739141</v>
      </c>
      <c r="H210" s="42">
        <f>VLOOKUP($A210,'Raw data'!$A:$M,3,FALSE)</f>
        <v>148831.5548825209</v>
      </c>
      <c r="I210" s="42">
        <f>VLOOKUP($A210,'Raw data'!$A:$M,4,FALSE)</f>
        <v>221886.42328652399</v>
      </c>
      <c r="J210" s="42">
        <f>VLOOKUP($A210,'Raw data'!$A:$M,8,FALSE)</f>
        <v>172695.0420802859</v>
      </c>
      <c r="K210" s="42">
        <f>VLOOKUP($A210,'Raw data'!$A:$M,5,FALSE)</f>
        <v>318361.80661595927</v>
      </c>
      <c r="L210" s="42">
        <f>VLOOKUP($A210,'Raw data'!$A:$M,12,FALSE)</f>
        <v>394069.46135164343</v>
      </c>
      <c r="M210" s="42">
        <f>VLOOKUP($A210,'Raw data'!$A:$M,13,FALSE)</f>
        <v>392189.68920147914</v>
      </c>
      <c r="N210" s="42">
        <f>VLOOKUP($A210,'Raw data'!$A:$M,6,FALSE)</f>
        <v>245372.08161238438</v>
      </c>
      <c r="O210" s="42">
        <f>VLOOKUP($A210,'Raw data'!$A:$M,9,FALSE)</f>
        <v>282615.71212598117</v>
      </c>
      <c r="P210" s="42">
        <f t="shared" si="33"/>
        <v>250992.27181310821</v>
      </c>
      <c r="Q210" s="42">
        <f t="shared" si="34"/>
        <v>300883.96549795556</v>
      </c>
      <c r="R210" s="42">
        <f t="shared" si="35"/>
        <v>75326.417450936002</v>
      </c>
      <c r="S210" s="42">
        <f t="shared" si="36"/>
        <v>78711.969832460396</v>
      </c>
      <c r="T210" s="43">
        <f t="shared" si="37"/>
        <v>0.30011448921034883</v>
      </c>
      <c r="U210" s="43">
        <f t="shared" si="38"/>
        <v>0.26160240776604371</v>
      </c>
      <c r="V210" s="42">
        <f t="shared" si="39"/>
        <v>0.26156428210004162</v>
      </c>
      <c r="W210" s="42">
        <f t="shared" si="40"/>
        <v>0.32997411664418663</v>
      </c>
      <c r="X210" s="42">
        <f>VLOOKUP($A210,'Raw data'!$A:$AN,39, FALSE)</f>
        <v>2.472915420192987</v>
      </c>
      <c r="Y210" s="42">
        <f>VLOOKUP($A210,'Raw data'!$A:$AN,40, FALSE)</f>
        <v>3.3532857151352338</v>
      </c>
      <c r="Z210" s="42">
        <f t="shared" si="41"/>
        <v>2.9131005676641104</v>
      </c>
      <c r="AA210" s="44">
        <f>IFERROR(VLOOKUP($A210,'Raw data'!$AP:$AU,4,FALSE),0)</f>
        <v>0.372637687266893</v>
      </c>
      <c r="AB210" s="44">
        <f>IFERROR(VLOOKUP($A210,'Raw data'!$AP:$AU,5,FALSE),0)</f>
        <v>0.28856166701955299</v>
      </c>
      <c r="AC210" s="44">
        <f>IFERROR(VLOOKUP($A210,'Raw data'!$AP:$AU,6,FALSE),"NA")</f>
        <v>0.14404884888911601</v>
      </c>
      <c r="AD210" s="46" t="b">
        <f t="shared" si="42"/>
        <v>0</v>
      </c>
      <c r="AE210" s="46" t="b">
        <f t="shared" si="43"/>
        <v>0</v>
      </c>
    </row>
    <row r="211" spans="1:31" x14ac:dyDescent="0.25">
      <c r="A211" s="45" t="s">
        <v>277</v>
      </c>
      <c r="B211" s="2" t="str">
        <f>IFERROR(VLOOKUP(A211,'Protein names'!$A:$I,8,FALSE),"Contaminant")</f>
        <v>NADH dehydrogenase (Ubiquinone) Fe-S protein 5 (Protein LOC100361505) (RCG31129, isoform CRA_b)</v>
      </c>
      <c r="C211" t="str">
        <f>IFERROR(VLOOKUP(A211,'Protein names'!$A:$I,9,FALSE), "Contaminant")</f>
        <v>Ndufs5</v>
      </c>
      <c r="D211" s="42">
        <f>VLOOKUP($A211,'Raw data'!$A:$M,10,FALSE)</f>
        <v>205.36</v>
      </c>
      <c r="E211" s="42">
        <f>VLOOKUP($A211,'Raw data'!$A:$M,11,FALSE)</f>
        <v>779227.16958714055</v>
      </c>
      <c r="F211" s="42">
        <f>VLOOKUP($A211,'Raw data'!$A:$M,7,FALSE)</f>
        <v>97502.200651682855</v>
      </c>
      <c r="G211" s="42">
        <f>VLOOKUP($A211,'Raw data'!$A:$M,2,FALSE)</f>
        <v>86649.40647393433</v>
      </c>
      <c r="H211" s="42">
        <f>VLOOKUP($A211,'Raw data'!$A:$M,3,FALSE)</f>
        <v>205.36</v>
      </c>
      <c r="I211" s="42">
        <f>VLOOKUP($A211,'Raw data'!$A:$M,4,FALSE)</f>
        <v>205.36</v>
      </c>
      <c r="J211" s="42">
        <f>VLOOKUP($A211,'Raw data'!$A:$M,8,FALSE)</f>
        <v>205.36</v>
      </c>
      <c r="K211" s="42">
        <f>VLOOKUP($A211,'Raw data'!$A:$M,5,FALSE)</f>
        <v>205.36</v>
      </c>
      <c r="L211" s="42">
        <f>VLOOKUP($A211,'Raw data'!$A:$M,12,FALSE)</f>
        <v>37420.651325216568</v>
      </c>
      <c r="M211" s="42">
        <f>VLOOKUP($A211,'Raw data'!$A:$M,13,FALSE)</f>
        <v>205.36</v>
      </c>
      <c r="N211" s="42">
        <f>VLOOKUP($A211,'Raw data'!$A:$M,6,FALSE)</f>
        <v>205.36</v>
      </c>
      <c r="O211" s="42">
        <f>VLOOKUP($A211,'Raw data'!$A:$M,9,FALSE)</f>
        <v>32294.542644700738</v>
      </c>
      <c r="P211" s="42">
        <f t="shared" si="33"/>
        <v>160665.8094521263</v>
      </c>
      <c r="Q211" s="42">
        <f t="shared" si="34"/>
        <v>11756.105661652886</v>
      </c>
      <c r="R211" s="42">
        <f t="shared" si="35"/>
        <v>279681.03652605746</v>
      </c>
      <c r="S211" s="42">
        <f t="shared" si="36"/>
        <v>16402.109616268594</v>
      </c>
      <c r="T211" s="43">
        <f t="shared" si="37"/>
        <v>1.7407626269694563</v>
      </c>
      <c r="U211" s="43">
        <f t="shared" si="38"/>
        <v>1.3951992341962745</v>
      </c>
      <c r="V211" s="42">
        <f t="shared" si="39"/>
        <v>-3.7725808124730364</v>
      </c>
      <c r="W211" s="42">
        <f t="shared" si="40"/>
        <v>0.26209471553769959</v>
      </c>
      <c r="X211" s="42">
        <f>VLOOKUP($A211,'Raw data'!$A:$AN,39, FALSE)</f>
        <v>1.2825839916667929</v>
      </c>
      <c r="Y211" s="42">
        <f>VLOOKUP($A211,'Raw data'!$A:$AN,40, FALSE)</f>
        <v>0.49174386192536651</v>
      </c>
      <c r="Z211" s="42">
        <f t="shared" si="41"/>
        <v>0.88716392679607969</v>
      </c>
      <c r="AA211" s="44">
        <f>IFERROR(VLOOKUP($A211,'Raw data'!$AP:$AU,4,FALSE),0)</f>
        <v>-2.1257951595550799</v>
      </c>
      <c r="AB211" s="44">
        <f>IFERROR(VLOOKUP($A211,'Raw data'!$AP:$AU,5,FALSE),0)</f>
        <v>0.24511016892555701</v>
      </c>
      <c r="AC211" s="44">
        <f>IFERROR(VLOOKUP($A211,'Raw data'!$AP:$AU,6,FALSE),"NA")</f>
        <v>0.14647785955662401</v>
      </c>
      <c r="AD211" s="46" t="b">
        <f t="shared" si="42"/>
        <v>0</v>
      </c>
      <c r="AE211" s="46" t="b">
        <f t="shared" si="43"/>
        <v>0</v>
      </c>
    </row>
    <row r="212" spans="1:31" x14ac:dyDescent="0.25">
      <c r="A212" s="45" t="s">
        <v>278</v>
      </c>
      <c r="B212" s="2" t="str">
        <f>IFERROR(VLOOKUP(A212,'Protein names'!$A:$I,8,FALSE),"Contaminant")</f>
        <v>Prosaposin (Sulfated glycoprotein 1) (SGP-1) [Cleaved into: Saposin-A Saposin-B-Val Saposin-B Saposin-C Saposin-D]</v>
      </c>
      <c r="C212" t="str">
        <f>IFERROR(VLOOKUP(A212,'Protein names'!$A:$I,9,FALSE), "Contaminant")</f>
        <v>Psap</v>
      </c>
      <c r="D212" s="42">
        <f>VLOOKUP($A212,'Raw data'!$A:$M,10,FALSE)</f>
        <v>92453.721422926508</v>
      </c>
      <c r="E212" s="42">
        <f>VLOOKUP($A212,'Raw data'!$A:$M,11,FALSE)</f>
        <v>1565370.7384636614</v>
      </c>
      <c r="F212" s="42">
        <f>VLOOKUP($A212,'Raw data'!$A:$M,7,FALSE)</f>
        <v>980358.56683415</v>
      </c>
      <c r="G212" s="42">
        <f>VLOOKUP($A212,'Raw data'!$A:$M,2,FALSE)</f>
        <v>1504266.1995600213</v>
      </c>
      <c r="H212" s="42">
        <f>VLOOKUP($A212,'Raw data'!$A:$M,3,FALSE)</f>
        <v>1376499.1772059614</v>
      </c>
      <c r="I212" s="42">
        <f>VLOOKUP($A212,'Raw data'!$A:$M,4,FALSE)</f>
        <v>1825476.8063954629</v>
      </c>
      <c r="J212" s="42">
        <f>VLOOKUP($A212,'Raw data'!$A:$M,8,FALSE)</f>
        <v>824044.04833776853</v>
      </c>
      <c r="K212" s="42">
        <f>VLOOKUP($A212,'Raw data'!$A:$M,5,FALSE)</f>
        <v>1096239.92195509</v>
      </c>
      <c r="L212" s="42">
        <f>VLOOKUP($A212,'Raw data'!$A:$M,12,FALSE)</f>
        <v>296535.00030557974</v>
      </c>
      <c r="M212" s="42">
        <f>VLOOKUP($A212,'Raw data'!$A:$M,13,FALSE)</f>
        <v>627674.58032519999</v>
      </c>
      <c r="N212" s="42">
        <f>VLOOKUP($A212,'Raw data'!$A:$M,6,FALSE)</f>
        <v>1065603.6132715524</v>
      </c>
      <c r="O212" s="42">
        <f>VLOOKUP($A212,'Raw data'!$A:$M,9,FALSE)</f>
        <v>684484.30525243329</v>
      </c>
      <c r="P212" s="42">
        <f t="shared" si="33"/>
        <v>1224070.8683136972</v>
      </c>
      <c r="Q212" s="42">
        <f t="shared" si="34"/>
        <v>765763.57824127062</v>
      </c>
      <c r="R212" s="42">
        <f t="shared" si="35"/>
        <v>565666.50507138507</v>
      </c>
      <c r="S212" s="42">
        <f t="shared" si="36"/>
        <v>273363.50142581604</v>
      </c>
      <c r="T212" s="43">
        <f t="shared" si="37"/>
        <v>0.46211908126745782</v>
      </c>
      <c r="U212" s="43">
        <f t="shared" si="38"/>
        <v>0.35698159222151837</v>
      </c>
      <c r="V212" s="42">
        <f t="shared" si="39"/>
        <v>-0.67671613763178362</v>
      </c>
      <c r="W212" s="42">
        <f t="shared" si="40"/>
        <v>0.1339023218216828</v>
      </c>
      <c r="X212" s="42">
        <f>VLOOKUP($A212,'Raw data'!$A:$AN,39, FALSE)</f>
        <v>2.6466325405082611</v>
      </c>
      <c r="Y212" s="42">
        <f>VLOOKUP($A212,'Raw data'!$A:$AN,40, FALSE)</f>
        <v>3.2116832620699527</v>
      </c>
      <c r="Z212" s="42">
        <f t="shared" si="41"/>
        <v>2.9291579012891069</v>
      </c>
      <c r="AA212" s="44">
        <f>IFERROR(VLOOKUP($A212,'Raw data'!$AP:$AU,4,FALSE),0)</f>
        <v>-0.52421660433248796</v>
      </c>
      <c r="AB212" s="44">
        <f>IFERROR(VLOOKUP($A212,'Raw data'!$AP:$AU,5,FALSE),0)</f>
        <v>0.25828608761973298</v>
      </c>
      <c r="AC212" s="44">
        <f>IFERROR(VLOOKUP($A212,'Raw data'!$AP:$AU,6,FALSE),"NA")</f>
        <v>0.14657485557379901</v>
      </c>
      <c r="AD212" s="46" t="b">
        <f t="shared" si="42"/>
        <v>0</v>
      </c>
      <c r="AE212" s="46" t="b">
        <f t="shared" si="43"/>
        <v>0</v>
      </c>
    </row>
    <row r="213" spans="1:31" x14ac:dyDescent="0.25">
      <c r="A213" s="45" t="s">
        <v>279</v>
      </c>
      <c r="B213" s="2" t="str">
        <f>IFERROR(VLOOKUP(A213,'Protein names'!$A:$I,8,FALSE),"Contaminant")</f>
        <v>Myosin-11</v>
      </c>
      <c r="C213" t="str">
        <f>IFERROR(VLOOKUP(A213,'Protein names'!$A:$I,9,FALSE), "Contaminant")</f>
        <v>Myh11</v>
      </c>
      <c r="D213" s="42">
        <f>VLOOKUP($A213,'Raw data'!$A:$M,10,FALSE)</f>
        <v>104532.0348322084</v>
      </c>
      <c r="E213" s="42">
        <f>VLOOKUP($A213,'Raw data'!$A:$M,11,FALSE)</f>
        <v>105890.02609703466</v>
      </c>
      <c r="F213" s="42">
        <f>VLOOKUP($A213,'Raw data'!$A:$M,7,FALSE)</f>
        <v>205.36</v>
      </c>
      <c r="G213" s="42">
        <f>VLOOKUP($A213,'Raw data'!$A:$M,2,FALSE)</f>
        <v>23565.593061287163</v>
      </c>
      <c r="H213" s="42">
        <f>VLOOKUP($A213,'Raw data'!$A:$M,3,FALSE)</f>
        <v>205.36</v>
      </c>
      <c r="I213" s="42">
        <f>VLOOKUP($A213,'Raw data'!$A:$M,4,FALSE)</f>
        <v>205.36</v>
      </c>
      <c r="J213" s="42">
        <f>VLOOKUP($A213,'Raw data'!$A:$M,8,FALSE)</f>
        <v>205.36</v>
      </c>
      <c r="K213" s="42">
        <f>VLOOKUP($A213,'Raw data'!$A:$M,5,FALSE)</f>
        <v>15602.138355790417</v>
      </c>
      <c r="L213" s="42">
        <f>VLOOKUP($A213,'Raw data'!$A:$M,12,FALSE)</f>
        <v>135566.9660710879</v>
      </c>
      <c r="M213" s="42">
        <f>VLOOKUP($A213,'Raw data'!$A:$M,13,FALSE)</f>
        <v>88007.317563467906</v>
      </c>
      <c r="N213" s="42">
        <f>VLOOKUP($A213,'Raw data'!$A:$M,6,FALSE)</f>
        <v>205.36</v>
      </c>
      <c r="O213" s="42">
        <f>VLOOKUP($A213,'Raw data'!$A:$M,9,FALSE)</f>
        <v>205.36</v>
      </c>
      <c r="P213" s="42">
        <f t="shared" si="33"/>
        <v>39100.622331755025</v>
      </c>
      <c r="Q213" s="42">
        <f t="shared" si="34"/>
        <v>39965.416998391032</v>
      </c>
      <c r="R213" s="42">
        <f t="shared" si="35"/>
        <v>47472.721337501564</v>
      </c>
      <c r="S213" s="42">
        <f t="shared" si="36"/>
        <v>52889.564406674959</v>
      </c>
      <c r="T213" s="43">
        <f t="shared" si="37"/>
        <v>1.2141167712041057</v>
      </c>
      <c r="U213" s="43">
        <f t="shared" si="38"/>
        <v>1.3233832743144964</v>
      </c>
      <c r="V213" s="42">
        <f t="shared" si="39"/>
        <v>3.1560572485705492E-2</v>
      </c>
      <c r="W213" s="42">
        <f t="shared" si="40"/>
        <v>0.97882845967184895</v>
      </c>
      <c r="X213" s="42">
        <f>VLOOKUP($A213,'Raw data'!$A:$AN,39, FALSE)</f>
        <v>0.87757914029184969</v>
      </c>
      <c r="Y213" s="42">
        <f>VLOOKUP($A213,'Raw data'!$A:$AN,40, FALSE)</f>
        <v>1.4351074318896566</v>
      </c>
      <c r="Z213" s="42">
        <f t="shared" si="41"/>
        <v>1.1563432860907532</v>
      </c>
      <c r="AA213" s="44">
        <f>IFERROR(VLOOKUP($A213,'Raw data'!$AP:$AU,4,FALSE),0)</f>
        <v>-2.4192993753035599</v>
      </c>
      <c r="AB213" s="44">
        <f>IFERROR(VLOOKUP($A213,'Raw data'!$AP:$AU,5,FALSE),0)</f>
        <v>0.27583754247541498</v>
      </c>
      <c r="AC213" s="44">
        <f>IFERROR(VLOOKUP($A213,'Raw data'!$AP:$AU,6,FALSE),"NA")</f>
        <v>0.14750604126552799</v>
      </c>
      <c r="AD213" s="46" t="b">
        <f t="shared" si="42"/>
        <v>0</v>
      </c>
      <c r="AE213" s="46" t="b">
        <f t="shared" si="43"/>
        <v>0</v>
      </c>
    </row>
    <row r="214" spans="1:31" x14ac:dyDescent="0.25">
      <c r="A214" s="45" t="s">
        <v>280</v>
      </c>
      <c r="B214" s="2" t="str">
        <f>IFERROR(VLOOKUP(A214,'Protein names'!$A:$I,8,FALSE),"Contaminant")</f>
        <v>T-complex protein 1 subunit delta (TCP-1-delta) (CCT-delta)</v>
      </c>
      <c r="C214" t="str">
        <f>IFERROR(VLOOKUP(A214,'Protein names'!$A:$I,9,FALSE), "Contaminant")</f>
        <v>Cct4</v>
      </c>
      <c r="D214" s="42">
        <f>VLOOKUP($A214,'Raw data'!$A:$M,10,FALSE)</f>
        <v>470147.58563020179</v>
      </c>
      <c r="E214" s="42">
        <f>VLOOKUP($A214,'Raw data'!$A:$M,11,FALSE)</f>
        <v>340220.58950090915</v>
      </c>
      <c r="F214" s="42">
        <f>VLOOKUP($A214,'Raw data'!$A:$M,7,FALSE)</f>
        <v>293359.20507706376</v>
      </c>
      <c r="G214" s="42">
        <f>VLOOKUP($A214,'Raw data'!$A:$M,2,FALSE)</f>
        <v>300882.24299533188</v>
      </c>
      <c r="H214" s="42">
        <f>VLOOKUP($A214,'Raw data'!$A:$M,3,FALSE)</f>
        <v>150808.68827027097</v>
      </c>
      <c r="I214" s="42">
        <f>VLOOKUP($A214,'Raw data'!$A:$M,4,FALSE)</f>
        <v>354622.87529248919</v>
      </c>
      <c r="J214" s="42">
        <f>VLOOKUP($A214,'Raw data'!$A:$M,8,FALSE)</f>
        <v>369978.66579834948</v>
      </c>
      <c r="K214" s="42">
        <f>VLOOKUP($A214,'Raw data'!$A:$M,5,FALSE)</f>
        <v>339907.08138278907</v>
      </c>
      <c r="L214" s="42">
        <f>VLOOKUP($A214,'Raw data'!$A:$M,12,FALSE)</f>
        <v>557499.25639571971</v>
      </c>
      <c r="M214" s="42">
        <f>VLOOKUP($A214,'Raw data'!$A:$M,13,FALSE)</f>
        <v>411847.45068643126</v>
      </c>
      <c r="N214" s="42">
        <f>VLOOKUP($A214,'Raw data'!$A:$M,6,FALSE)</f>
        <v>326835.42601691786</v>
      </c>
      <c r="O214" s="42">
        <f>VLOOKUP($A214,'Raw data'!$A:$M,9,FALSE)</f>
        <v>314579.25234361721</v>
      </c>
      <c r="P214" s="42">
        <f t="shared" si="33"/>
        <v>318340.1977943778</v>
      </c>
      <c r="Q214" s="42">
        <f t="shared" si="34"/>
        <v>386774.52210397081</v>
      </c>
      <c r="R214" s="42">
        <f t="shared" si="35"/>
        <v>94724.428471517182</v>
      </c>
      <c r="S214" s="42">
        <f t="shared" si="36"/>
        <v>82723.532172920241</v>
      </c>
      <c r="T214" s="43">
        <f t="shared" si="37"/>
        <v>0.29755723319837085</v>
      </c>
      <c r="U214" s="43">
        <f t="shared" si="38"/>
        <v>0.21388051033693195</v>
      </c>
      <c r="V214" s="42">
        <f t="shared" si="39"/>
        <v>0.28092342166513778</v>
      </c>
      <c r="W214" s="42">
        <f t="shared" si="40"/>
        <v>0.25162559399849849</v>
      </c>
      <c r="X214" s="42">
        <f>VLOOKUP($A214,'Raw data'!$A:$AN,39, FALSE)</f>
        <v>2.6639815779826233</v>
      </c>
      <c r="Y214" s="42">
        <f>VLOOKUP($A214,'Raw data'!$A:$AN,40, FALSE)</f>
        <v>3.3058293301042716</v>
      </c>
      <c r="Z214" s="42">
        <f t="shared" si="41"/>
        <v>2.9849054540434476</v>
      </c>
      <c r="AA214" s="44">
        <f>IFERROR(VLOOKUP($A214,'Raw data'!$AP:$AU,4,FALSE),0)</f>
        <v>0.27034230357129602</v>
      </c>
      <c r="AB214" s="44">
        <f>IFERROR(VLOOKUP($A214,'Raw data'!$AP:$AU,5,FALSE),0)</f>
        <v>0.15677248252446699</v>
      </c>
      <c r="AC214" s="44">
        <f>IFERROR(VLOOKUP($A214,'Raw data'!$AP:$AU,6,FALSE),"NA")</f>
        <v>0.15101443329391501</v>
      </c>
      <c r="AD214" s="46" t="b">
        <f t="shared" si="42"/>
        <v>0</v>
      </c>
      <c r="AE214" s="46" t="b">
        <f t="shared" si="43"/>
        <v>0</v>
      </c>
    </row>
    <row r="215" spans="1:31" x14ac:dyDescent="0.25">
      <c r="A215" s="45" t="s">
        <v>281</v>
      </c>
      <c r="B215" s="2" t="str">
        <f>IFERROR(VLOOKUP(A215,'Protein names'!$A:$I,8,FALSE),"Contaminant")</f>
        <v>Epoxide hydrolase 1 (EC 3.3.2.9) (Epoxide hydratase) (Microsomal epoxide hydrolase)</v>
      </c>
      <c r="C215" t="str">
        <f>IFERROR(VLOOKUP(A215,'Protein names'!$A:$I,9,FALSE), "Contaminant")</f>
        <v>Ephx1</v>
      </c>
      <c r="D215" s="42">
        <f>VLOOKUP($A215,'Raw data'!$A:$M,10,FALSE)</f>
        <v>2004345.3385992218</v>
      </c>
      <c r="E215" s="42">
        <f>VLOOKUP($A215,'Raw data'!$A:$M,11,FALSE)</f>
        <v>1730378.3144595141</v>
      </c>
      <c r="F215" s="42">
        <f>VLOOKUP($A215,'Raw data'!$A:$M,7,FALSE)</f>
        <v>1190160.0884989107</v>
      </c>
      <c r="G215" s="42">
        <f>VLOOKUP($A215,'Raw data'!$A:$M,2,FALSE)</f>
        <v>1428862.2176640346</v>
      </c>
      <c r="H215" s="42">
        <f>VLOOKUP($A215,'Raw data'!$A:$M,3,FALSE)</f>
        <v>1451622.6668453002</v>
      </c>
      <c r="I215" s="42">
        <f>VLOOKUP($A215,'Raw data'!$A:$M,4,FALSE)</f>
        <v>1235864.7816517444</v>
      </c>
      <c r="J215" s="42">
        <f>VLOOKUP($A215,'Raw data'!$A:$M,8,FALSE)</f>
        <v>1662974.975958681</v>
      </c>
      <c r="K215" s="42">
        <f>VLOOKUP($A215,'Raw data'!$A:$M,5,FALSE)</f>
        <v>1784803.6220717805</v>
      </c>
      <c r="L215" s="42">
        <f>VLOOKUP($A215,'Raw data'!$A:$M,12,FALSE)</f>
        <v>2082137.9085858844</v>
      </c>
      <c r="M215" s="42">
        <f>VLOOKUP($A215,'Raw data'!$A:$M,13,FALSE)</f>
        <v>3157597.5284885052</v>
      </c>
      <c r="N215" s="42">
        <f>VLOOKUP($A215,'Raw data'!$A:$M,6,FALSE)</f>
        <v>1575292.5844887642</v>
      </c>
      <c r="O215" s="42">
        <f>VLOOKUP($A215,'Raw data'!$A:$M,9,FALSE)</f>
        <v>1899511.930696232</v>
      </c>
      <c r="P215" s="42">
        <f t="shared" si="33"/>
        <v>1506872.2346197877</v>
      </c>
      <c r="Q215" s="42">
        <f t="shared" si="34"/>
        <v>2027053.0917149745</v>
      </c>
      <c r="R215" s="42">
        <f t="shared" si="35"/>
        <v>282938.20216249727</v>
      </c>
      <c r="S215" s="42">
        <f t="shared" si="36"/>
        <v>531155.50832244195</v>
      </c>
      <c r="T215" s="43">
        <f t="shared" si="37"/>
        <v>0.18776522366137294</v>
      </c>
      <c r="U215" s="43">
        <f t="shared" si="38"/>
        <v>0.26203334806246315</v>
      </c>
      <c r="V215" s="42">
        <f t="shared" si="39"/>
        <v>0.42782677752972353</v>
      </c>
      <c r="W215" s="42">
        <f t="shared" si="40"/>
        <v>8.2059303716148321E-2</v>
      </c>
      <c r="X215" s="42">
        <f>VLOOKUP($A215,'Raw data'!$A:$AN,39, FALSE)</f>
        <v>3.1038052388261299</v>
      </c>
      <c r="Y215" s="42">
        <f>VLOOKUP($A215,'Raw data'!$A:$AN,40, FALSE)</f>
        <v>3.2181504708179141</v>
      </c>
      <c r="Z215" s="42">
        <f t="shared" si="41"/>
        <v>3.160977854822022</v>
      </c>
      <c r="AA215" s="44">
        <f>IFERROR(VLOOKUP($A215,'Raw data'!$AP:$AU,4,FALSE),0)</f>
        <v>0.44781165477442603</v>
      </c>
      <c r="AB215" s="44">
        <f>IFERROR(VLOOKUP($A215,'Raw data'!$AP:$AU,5,FALSE),0)</f>
        <v>0.307519426004914</v>
      </c>
      <c r="AC215" s="44">
        <f>IFERROR(VLOOKUP($A215,'Raw data'!$AP:$AU,6,FALSE),"NA")</f>
        <v>0.151786760228141</v>
      </c>
      <c r="AD215" s="46" t="b">
        <f t="shared" si="42"/>
        <v>0</v>
      </c>
      <c r="AE215" s="46" t="b">
        <f t="shared" si="43"/>
        <v>0</v>
      </c>
    </row>
    <row r="216" spans="1:31" x14ac:dyDescent="0.25">
      <c r="A216" s="45" t="s">
        <v>282</v>
      </c>
      <c r="B216" s="2" t="str">
        <f>IFERROR(VLOOKUP(A216,'Protein names'!$A:$I,8,FALSE),"Contaminant")</f>
        <v>Carboxylic ester hydrolase (EC 3.1.1.-)</v>
      </c>
      <c r="C216" t="str">
        <f>IFERROR(VLOOKUP(A216,'Protein names'!$A:$I,9,FALSE), "Contaminant")</f>
        <v>Ces2a</v>
      </c>
      <c r="D216" s="42">
        <f>VLOOKUP($A216,'Raw data'!$A:$M,10,FALSE)</f>
        <v>260685.78758597648</v>
      </c>
      <c r="E216" s="42">
        <f>VLOOKUP($A216,'Raw data'!$A:$M,11,FALSE)</f>
        <v>118393.88913086563</v>
      </c>
      <c r="F216" s="42">
        <f>VLOOKUP($A216,'Raw data'!$A:$M,7,FALSE)</f>
        <v>33631.090085017058</v>
      </c>
      <c r="G216" s="42">
        <f>VLOOKUP($A216,'Raw data'!$A:$M,2,FALSE)</f>
        <v>306167.82441882207</v>
      </c>
      <c r="H216" s="42">
        <f>VLOOKUP($A216,'Raw data'!$A:$M,3,FALSE)</f>
        <v>98872.964349969974</v>
      </c>
      <c r="I216" s="42">
        <f>VLOOKUP($A216,'Raw data'!$A:$M,4,FALSE)</f>
        <v>321181.40940382512</v>
      </c>
      <c r="J216" s="42">
        <f>VLOOKUP($A216,'Raw data'!$A:$M,8,FALSE)</f>
        <v>233163.26191054002</v>
      </c>
      <c r="K216" s="42">
        <f>VLOOKUP($A216,'Raw data'!$A:$M,5,FALSE)</f>
        <v>439169.78901003156</v>
      </c>
      <c r="L216" s="42">
        <f>VLOOKUP($A216,'Raw data'!$A:$M,12,FALSE)</f>
        <v>405628.99942265131</v>
      </c>
      <c r="M216" s="42">
        <f>VLOOKUP($A216,'Raw data'!$A:$M,13,FALSE)</f>
        <v>332931.37285957253</v>
      </c>
      <c r="N216" s="42">
        <f>VLOOKUP($A216,'Raw data'!$A:$M,6,FALSE)</f>
        <v>324334.46822363924</v>
      </c>
      <c r="O216" s="42">
        <f>VLOOKUP($A216,'Raw data'!$A:$M,9,FALSE)</f>
        <v>183055.0502747813</v>
      </c>
      <c r="P216" s="42">
        <f t="shared" si="33"/>
        <v>189822.16082907937</v>
      </c>
      <c r="Q216" s="42">
        <f t="shared" si="34"/>
        <v>319713.82361686934</v>
      </c>
      <c r="R216" s="42">
        <f t="shared" si="35"/>
        <v>110741.91026704572</v>
      </c>
      <c r="S216" s="42">
        <f t="shared" si="36"/>
        <v>89455.593387036875</v>
      </c>
      <c r="T216" s="43">
        <f t="shared" si="37"/>
        <v>0.58339821748610543</v>
      </c>
      <c r="U216" s="43">
        <f t="shared" si="38"/>
        <v>0.27979895387393833</v>
      </c>
      <c r="V216" s="42">
        <f t="shared" si="39"/>
        <v>0.75213269401576588</v>
      </c>
      <c r="W216" s="42">
        <f t="shared" si="40"/>
        <v>6.8619691539233571E-2</v>
      </c>
      <c r="X216" s="42">
        <f>VLOOKUP($A216,'Raw data'!$A:$AN,39, FALSE)</f>
        <v>2.391281755094866</v>
      </c>
      <c r="Y216" s="42">
        <f>VLOOKUP($A216,'Raw data'!$A:$AN,40, FALSE)</f>
        <v>2.6913572386863094</v>
      </c>
      <c r="Z216" s="42">
        <f t="shared" si="41"/>
        <v>2.5413194968905879</v>
      </c>
      <c r="AA216" s="44">
        <f>IFERROR(VLOOKUP($A216,'Raw data'!$AP:$AU,4,FALSE),0)</f>
        <v>0.36575649322303999</v>
      </c>
      <c r="AB216" s="44">
        <f>IFERROR(VLOOKUP($A216,'Raw data'!$AP:$AU,5,FALSE),0)</f>
        <v>0.19634526194775301</v>
      </c>
      <c r="AC216" s="44">
        <f>IFERROR(VLOOKUP($A216,'Raw data'!$AP:$AU,6,FALSE),"NA")</f>
        <v>0.15180999436989701</v>
      </c>
      <c r="AD216" s="46" t="b">
        <f t="shared" si="42"/>
        <v>0</v>
      </c>
      <c r="AE216" s="46" t="b">
        <f t="shared" si="43"/>
        <v>0</v>
      </c>
    </row>
    <row r="217" spans="1:31" x14ac:dyDescent="0.25">
      <c r="A217" s="45" t="s">
        <v>283</v>
      </c>
      <c r="B217" s="2" t="str">
        <f>IFERROR(VLOOKUP(A217,'Protein names'!$A:$I,8,FALSE),"Contaminant")</f>
        <v>Estrogen sulfotransferase, isoform 1 (EST-1) (EC 2.8.2.4) (Estrone sulfotransferase) (Sulfotransferase 1E1) (ST1E1) (Sulfotransferase, estrogen-preferring)</v>
      </c>
      <c r="C217" t="str">
        <f>IFERROR(VLOOKUP(A217,'Protein names'!$A:$I,9,FALSE), "Contaminant")</f>
        <v>Sult1e1</v>
      </c>
      <c r="D217" s="42">
        <f>VLOOKUP($A217,'Raw data'!$A:$M,10,FALSE)</f>
        <v>348500.22149436153</v>
      </c>
      <c r="E217" s="42">
        <f>VLOOKUP($A217,'Raw data'!$A:$M,11,FALSE)</f>
        <v>177981.71305542454</v>
      </c>
      <c r="F217" s="42">
        <f>VLOOKUP($A217,'Raw data'!$A:$M,7,FALSE)</f>
        <v>178807.66224327663</v>
      </c>
      <c r="G217" s="42">
        <f>VLOOKUP($A217,'Raw data'!$A:$M,2,FALSE)</f>
        <v>223173.77915263973</v>
      </c>
      <c r="H217" s="42">
        <f>VLOOKUP($A217,'Raw data'!$A:$M,3,FALSE)</f>
        <v>188829.70467758033</v>
      </c>
      <c r="I217" s="42">
        <f>VLOOKUP($A217,'Raw data'!$A:$M,4,FALSE)</f>
        <v>287198.82155372115</v>
      </c>
      <c r="J217" s="42">
        <f>VLOOKUP($A217,'Raw data'!$A:$M,8,FALSE)</f>
        <v>304049.31254552858</v>
      </c>
      <c r="K217" s="42">
        <f>VLOOKUP($A217,'Raw data'!$A:$M,5,FALSE)</f>
        <v>216366.49760703422</v>
      </c>
      <c r="L217" s="42">
        <f>VLOOKUP($A217,'Raw data'!$A:$M,12,FALSE)</f>
        <v>422738.13300121139</v>
      </c>
      <c r="M217" s="42">
        <f>VLOOKUP($A217,'Raw data'!$A:$M,13,FALSE)</f>
        <v>164502.16221300486</v>
      </c>
      <c r="N217" s="42">
        <f>VLOOKUP($A217,'Raw data'!$A:$M,6,FALSE)</f>
        <v>325422.85766425455</v>
      </c>
      <c r="O217" s="42">
        <f>VLOOKUP($A217,'Raw data'!$A:$M,9,FALSE)</f>
        <v>290394.88338819146</v>
      </c>
      <c r="P217" s="42">
        <f t="shared" si="33"/>
        <v>234081.98369616733</v>
      </c>
      <c r="Q217" s="42">
        <f t="shared" si="34"/>
        <v>287245.64106987085</v>
      </c>
      <c r="R217" s="42">
        <f t="shared" si="35"/>
        <v>63616.271851378988</v>
      </c>
      <c r="S217" s="42">
        <f t="shared" si="36"/>
        <v>81851.299031446455</v>
      </c>
      <c r="T217" s="43">
        <f t="shared" si="37"/>
        <v>0.27176919319835974</v>
      </c>
      <c r="U217" s="43">
        <f t="shared" si="38"/>
        <v>0.28495227543430884</v>
      </c>
      <c r="V217" s="42">
        <f t="shared" si="39"/>
        <v>0.29527109968794207</v>
      </c>
      <c r="W217" s="42">
        <f t="shared" si="40"/>
        <v>0.27818848622574682</v>
      </c>
      <c r="X217" s="42">
        <f>VLOOKUP($A217,'Raw data'!$A:$AN,39, FALSE)</f>
        <v>3.0614585351601735</v>
      </c>
      <c r="Y217" s="42">
        <f>VLOOKUP($A217,'Raw data'!$A:$AN,40, FALSE)</f>
        <v>3.350313097297235</v>
      </c>
      <c r="Z217" s="42">
        <f t="shared" si="41"/>
        <v>3.2058858162287045</v>
      </c>
      <c r="AA217" s="44">
        <f>IFERROR(VLOOKUP($A217,'Raw data'!$AP:$AU,4,FALSE),0)</f>
        <v>0.45939389466323299</v>
      </c>
      <c r="AB217" s="44">
        <f>IFERROR(VLOOKUP($A217,'Raw data'!$AP:$AU,5,FALSE),0)</f>
        <v>0.62498024586119105</v>
      </c>
      <c r="AC217" s="44">
        <f>IFERROR(VLOOKUP($A217,'Raw data'!$AP:$AU,6,FALSE),"NA")</f>
        <v>0.156323574145521</v>
      </c>
      <c r="AD217" s="46" t="b">
        <f t="shared" si="42"/>
        <v>0</v>
      </c>
      <c r="AE217" s="46" t="b">
        <f t="shared" si="43"/>
        <v>0</v>
      </c>
    </row>
    <row r="218" spans="1:31" x14ac:dyDescent="0.25">
      <c r="A218" s="45" t="s">
        <v>284</v>
      </c>
      <c r="B218" s="2" t="str">
        <f>IFERROR(VLOOKUP(A218,'Protein names'!$A:$I,8,FALSE),"Contaminant")</f>
        <v>Immunity-related GTPase family M protein (EC 3.6.5.-)</v>
      </c>
      <c r="C218" t="str">
        <f>IFERROR(VLOOKUP(A218,'Protein names'!$A:$I,9,FALSE), "Contaminant")</f>
        <v>Irgm</v>
      </c>
      <c r="D218" s="42">
        <f>VLOOKUP($A218,'Raw data'!$A:$M,10,FALSE)</f>
        <v>44799.623611505747</v>
      </c>
      <c r="E218" s="42">
        <f>VLOOKUP($A218,'Raw data'!$A:$M,11,FALSE)</f>
        <v>28823.891919284273</v>
      </c>
      <c r="F218" s="42">
        <f>VLOOKUP($A218,'Raw data'!$A:$M,7,FALSE)</f>
        <v>205.36</v>
      </c>
      <c r="G218" s="42">
        <f>VLOOKUP($A218,'Raw data'!$A:$M,2,FALSE)</f>
        <v>205.36</v>
      </c>
      <c r="H218" s="42">
        <f>VLOOKUP($A218,'Raw data'!$A:$M,3,FALSE)</f>
        <v>205.36</v>
      </c>
      <c r="I218" s="42">
        <f>VLOOKUP($A218,'Raw data'!$A:$M,4,FALSE)</f>
        <v>205.36</v>
      </c>
      <c r="J218" s="42">
        <f>VLOOKUP($A218,'Raw data'!$A:$M,8,FALSE)</f>
        <v>205.36</v>
      </c>
      <c r="K218" s="42">
        <f>VLOOKUP($A218,'Raw data'!$A:$M,5,FALSE)</f>
        <v>205.36</v>
      </c>
      <c r="L218" s="42">
        <f>VLOOKUP($A218,'Raw data'!$A:$M,12,FALSE)</f>
        <v>37372.792475816444</v>
      </c>
      <c r="M218" s="42">
        <f>VLOOKUP($A218,'Raw data'!$A:$M,13,FALSE)</f>
        <v>32136.439704041644</v>
      </c>
      <c r="N218" s="42">
        <f>VLOOKUP($A218,'Raw data'!$A:$M,6,FALSE)</f>
        <v>205.36</v>
      </c>
      <c r="O218" s="42">
        <f>VLOOKUP($A218,'Raw data'!$A:$M,9,FALSE)</f>
        <v>205.36</v>
      </c>
      <c r="P218" s="42">
        <f t="shared" si="33"/>
        <v>12407.492588465006</v>
      </c>
      <c r="Q218" s="42">
        <f t="shared" si="34"/>
        <v>11721.778696643014</v>
      </c>
      <c r="R218" s="42">
        <f t="shared" si="35"/>
        <v>17862.047652442128</v>
      </c>
      <c r="S218" s="42">
        <f t="shared" si="36"/>
        <v>16356.672900949336</v>
      </c>
      <c r="T218" s="43">
        <f t="shared" si="37"/>
        <v>1.43961783777716</v>
      </c>
      <c r="U218" s="43">
        <f t="shared" si="38"/>
        <v>1.3954087791841441</v>
      </c>
      <c r="V218" s="42">
        <f t="shared" si="39"/>
        <v>-8.2020087756051283E-2</v>
      </c>
      <c r="W218" s="42">
        <f t="shared" si="40"/>
        <v>0.95076874213587903</v>
      </c>
      <c r="X218" s="42">
        <f>VLOOKUP($A218,'Raw data'!$A:$AN,39, FALSE)</f>
        <v>1.0138654815372465</v>
      </c>
      <c r="Y218" s="42">
        <f>VLOOKUP($A218,'Raw data'!$A:$AN,40, FALSE)</f>
        <v>0.37686717781228435</v>
      </c>
      <c r="Z218" s="42">
        <f t="shared" si="41"/>
        <v>0.69536632967476542</v>
      </c>
      <c r="AA218" s="44">
        <f>IFERROR(VLOOKUP($A218,'Raw data'!$AP:$AU,4,FALSE),0)</f>
        <v>-0.78948664404708202</v>
      </c>
      <c r="AB218" s="44">
        <f>IFERROR(VLOOKUP($A218,'Raw data'!$AP:$AU,5,FALSE),0)</f>
        <v>0.10280737252420501</v>
      </c>
      <c r="AC218" s="44">
        <f>IFERROR(VLOOKUP($A218,'Raw data'!$AP:$AU,6,FALSE),"NA")</f>
        <v>0.15658006803021901</v>
      </c>
      <c r="AD218" s="46" t="b">
        <f t="shared" si="42"/>
        <v>0</v>
      </c>
      <c r="AE218" s="46" t="b">
        <f t="shared" si="43"/>
        <v>0</v>
      </c>
    </row>
    <row r="219" spans="1:31" x14ac:dyDescent="0.25">
      <c r="A219" s="45" t="s">
        <v>285</v>
      </c>
      <c r="B219" s="2" t="str">
        <f>IFERROR(VLOOKUP(A219,'Protein names'!$A:$I,8,FALSE),"Contaminant")</f>
        <v>Acyl-protein thioesterase 1 (APT-1) (EC 3.1.2.-) (Lysophospholipase 1) (Lysophospholipase I) (LPL-I) (LysoPLA I)</v>
      </c>
      <c r="C219" t="str">
        <f>IFERROR(VLOOKUP(A219,'Protein names'!$A:$I,9,FALSE), "Contaminant")</f>
        <v>Lypla1</v>
      </c>
      <c r="D219" s="42">
        <f>VLOOKUP($A219,'Raw data'!$A:$M,10,FALSE)</f>
        <v>358050.51504486287</v>
      </c>
      <c r="E219" s="42">
        <f>VLOOKUP($A219,'Raw data'!$A:$M,11,FALSE)</f>
        <v>314490.89819128369</v>
      </c>
      <c r="F219" s="42">
        <f>VLOOKUP($A219,'Raw data'!$A:$M,7,FALSE)</f>
        <v>278347.34745219653</v>
      </c>
      <c r="G219" s="42">
        <f>VLOOKUP($A219,'Raw data'!$A:$M,2,FALSE)</f>
        <v>284794.52140791336</v>
      </c>
      <c r="H219" s="42">
        <f>VLOOKUP($A219,'Raw data'!$A:$M,3,FALSE)</f>
        <v>316916.16493707651</v>
      </c>
      <c r="I219" s="42">
        <f>VLOOKUP($A219,'Raw data'!$A:$M,4,FALSE)</f>
        <v>329941.22834263853</v>
      </c>
      <c r="J219" s="42">
        <f>VLOOKUP($A219,'Raw data'!$A:$M,8,FALSE)</f>
        <v>317110.45182230033</v>
      </c>
      <c r="K219" s="42">
        <f>VLOOKUP($A219,'Raw data'!$A:$M,5,FALSE)</f>
        <v>359729.07799182169</v>
      </c>
      <c r="L219" s="42">
        <f>VLOOKUP($A219,'Raw data'!$A:$M,12,FALSE)</f>
        <v>499349.6382680352</v>
      </c>
      <c r="M219" s="42">
        <f>VLOOKUP($A219,'Raw data'!$A:$M,13,FALSE)</f>
        <v>327822.14227397082</v>
      </c>
      <c r="N219" s="42">
        <f>VLOOKUP($A219,'Raw data'!$A:$M,6,FALSE)</f>
        <v>338612.22092316078</v>
      </c>
      <c r="O219" s="42">
        <f>VLOOKUP($A219,'Raw data'!$A:$M,9,FALSE)</f>
        <v>334355.53841128456</v>
      </c>
      <c r="P219" s="42">
        <f t="shared" si="33"/>
        <v>313756.77922932862</v>
      </c>
      <c r="Q219" s="42">
        <f t="shared" si="34"/>
        <v>362829.84494842886</v>
      </c>
      <c r="R219" s="42">
        <f t="shared" si="35"/>
        <v>26854.646746239232</v>
      </c>
      <c r="S219" s="42">
        <f t="shared" si="36"/>
        <v>62397.048974440906</v>
      </c>
      <c r="T219" s="43">
        <f t="shared" si="37"/>
        <v>8.5590650223403925E-2</v>
      </c>
      <c r="U219" s="43">
        <f t="shared" si="38"/>
        <v>0.17197330882003317</v>
      </c>
      <c r="V219" s="42">
        <f t="shared" si="39"/>
        <v>0.20964649994658641</v>
      </c>
      <c r="W219" s="42">
        <f t="shared" si="40"/>
        <v>0.13731119619714718</v>
      </c>
      <c r="X219" s="42">
        <f>VLOOKUP($A219,'Raw data'!$A:$AN,39, FALSE)</f>
        <v>3.37870748118972</v>
      </c>
      <c r="Y219" s="42">
        <f>VLOOKUP($A219,'Raw data'!$A:$AN,40, FALSE)</f>
        <v>3.765722290860809</v>
      </c>
      <c r="Z219" s="42">
        <f t="shared" si="41"/>
        <v>3.5722148860252645</v>
      </c>
      <c r="AA219" s="44">
        <f>IFERROR(VLOOKUP($A219,'Raw data'!$AP:$AU,4,FALSE),0)</f>
        <v>0.20743870784523</v>
      </c>
      <c r="AB219" s="44">
        <f>IFERROR(VLOOKUP($A219,'Raw data'!$AP:$AU,5,FALSE),0)</f>
        <v>9.9049567935675903E-2</v>
      </c>
      <c r="AC219" s="44">
        <f>IFERROR(VLOOKUP($A219,'Raw data'!$AP:$AU,6,FALSE),"NA")</f>
        <v>0.159096055698461</v>
      </c>
      <c r="AD219" s="46" t="b">
        <f t="shared" si="42"/>
        <v>0</v>
      </c>
      <c r="AE219" s="46" t="b">
        <f t="shared" si="43"/>
        <v>0</v>
      </c>
    </row>
    <row r="220" spans="1:31" x14ac:dyDescent="0.25">
      <c r="A220" s="45" t="s">
        <v>286</v>
      </c>
      <c r="B220" s="2" t="str">
        <f>IFERROR(VLOOKUP(A220,'Protein names'!$A:$I,8,FALSE),"Contaminant")</f>
        <v>Peptidyl-prolyl cis-trans isomerase A (PPIase A) (EC 5.2.1.8) (Cyclophilin A) (Cyclosporin A-binding protein) (Rotamase A) (p1B15) (p31) [Cleaved into: Peptidyl-prolyl cis-trans isomerase A, N-terminally processed]</v>
      </c>
      <c r="C220" t="str">
        <f>IFERROR(VLOOKUP(A220,'Protein names'!$A:$I,9,FALSE), "Contaminant")</f>
        <v>Ppia</v>
      </c>
      <c r="D220" s="42">
        <f>VLOOKUP($A220,'Raw data'!$A:$M,10,FALSE)</f>
        <v>6653307.7570103602</v>
      </c>
      <c r="E220" s="42">
        <f>VLOOKUP($A220,'Raw data'!$A:$M,11,FALSE)</f>
        <v>6280038.4658796387</v>
      </c>
      <c r="F220" s="42">
        <f>VLOOKUP($A220,'Raw data'!$A:$M,7,FALSE)</f>
        <v>7939863.9258960858</v>
      </c>
      <c r="G220" s="42">
        <f>VLOOKUP($A220,'Raw data'!$A:$M,2,FALSE)</f>
        <v>6447224.5741412258</v>
      </c>
      <c r="H220" s="42">
        <f>VLOOKUP($A220,'Raw data'!$A:$M,3,FALSE)</f>
        <v>5424323.8781150756</v>
      </c>
      <c r="I220" s="42">
        <f>VLOOKUP($A220,'Raw data'!$A:$M,4,FALSE)</f>
        <v>7363094.937232418</v>
      </c>
      <c r="J220" s="42">
        <f>VLOOKUP($A220,'Raw data'!$A:$M,8,FALSE)</f>
        <v>8074519.6950236959</v>
      </c>
      <c r="K220" s="42">
        <f>VLOOKUP($A220,'Raw data'!$A:$M,5,FALSE)</f>
        <v>6959905.419133164</v>
      </c>
      <c r="L220" s="42">
        <f>VLOOKUP($A220,'Raw data'!$A:$M,12,FALSE)</f>
        <v>7714084.5517002642</v>
      </c>
      <c r="M220" s="42">
        <f>VLOOKUP($A220,'Raw data'!$A:$M,13,FALSE)</f>
        <v>6612032.712450657</v>
      </c>
      <c r="N220" s="42">
        <f>VLOOKUP($A220,'Raw data'!$A:$M,6,FALSE)</f>
        <v>7959448.5935000824</v>
      </c>
      <c r="O220" s="42">
        <f>VLOOKUP($A220,'Raw data'!$A:$M,9,FALSE)</f>
        <v>7666814.0693269214</v>
      </c>
      <c r="P220" s="42">
        <f t="shared" si="33"/>
        <v>6684642.256379134</v>
      </c>
      <c r="Q220" s="42">
        <f t="shared" si="34"/>
        <v>7497800.8401891319</v>
      </c>
      <c r="R220" s="42">
        <f t="shared" si="35"/>
        <v>800555.54963918473</v>
      </c>
      <c r="S220" s="42">
        <f t="shared" si="36"/>
        <v>531504.79164626752</v>
      </c>
      <c r="T220" s="43">
        <f t="shared" si="37"/>
        <v>0.11976041782568349</v>
      </c>
      <c r="U220" s="43">
        <f t="shared" si="38"/>
        <v>7.0888091451740978E-2</v>
      </c>
      <c r="V220" s="42">
        <f t="shared" si="39"/>
        <v>0.16561715132458157</v>
      </c>
      <c r="W220" s="42">
        <f t="shared" si="40"/>
        <v>8.7742473242299446E-2</v>
      </c>
      <c r="X220" s="42">
        <f>VLOOKUP($A220,'Raw data'!$A:$AN,39, FALSE)</f>
        <v>3.1790358460114478</v>
      </c>
      <c r="Y220" s="42">
        <f>VLOOKUP($A220,'Raw data'!$A:$AN,40, FALSE)</f>
        <v>3.548077455028956</v>
      </c>
      <c r="Z220" s="42">
        <f t="shared" si="41"/>
        <v>3.3635566505202021</v>
      </c>
      <c r="AA220" s="44">
        <f>IFERROR(VLOOKUP($A220,'Raw data'!$AP:$AU,4,FALSE),0)</f>
        <v>0.41045815637111399</v>
      </c>
      <c r="AB220" s="44">
        <f>IFERROR(VLOOKUP($A220,'Raw data'!$AP:$AU,5,FALSE),0)</f>
        <v>0.212986201561703</v>
      </c>
      <c r="AC220" s="44">
        <f>IFERROR(VLOOKUP($A220,'Raw data'!$AP:$AU,6,FALSE),"NA")</f>
        <v>0.15952514504259199</v>
      </c>
      <c r="AD220" s="46" t="b">
        <f t="shared" si="42"/>
        <v>0</v>
      </c>
      <c r="AE220" s="46" t="b">
        <f t="shared" si="43"/>
        <v>0</v>
      </c>
    </row>
    <row r="221" spans="1:31" x14ac:dyDescent="0.25">
      <c r="A221" s="45" t="s">
        <v>287</v>
      </c>
      <c r="B221" s="2" t="str">
        <f>IFERROR(VLOOKUP(A221,'Protein names'!$A:$I,8,FALSE),"Contaminant")</f>
        <v>Arginase-1 (EC 3.5.3.1) (Liver-type arginase) (Type I arginase)</v>
      </c>
      <c r="C221" t="str">
        <f>IFERROR(VLOOKUP(A221,'Protein names'!$A:$I,9,FALSE), "Contaminant")</f>
        <v>Arg1</v>
      </c>
      <c r="D221" s="42">
        <f>VLOOKUP($A221,'Raw data'!$A:$M,10,FALSE)</f>
        <v>25825468.613203645</v>
      </c>
      <c r="E221" s="42">
        <f>VLOOKUP($A221,'Raw data'!$A:$M,11,FALSE)</f>
        <v>24309787.965118576</v>
      </c>
      <c r="F221" s="42">
        <f>VLOOKUP($A221,'Raw data'!$A:$M,7,FALSE)</f>
        <v>18009111.896498445</v>
      </c>
      <c r="G221" s="42">
        <f>VLOOKUP($A221,'Raw data'!$A:$M,2,FALSE)</f>
        <v>19853666.65185947</v>
      </c>
      <c r="H221" s="42">
        <f>VLOOKUP($A221,'Raw data'!$A:$M,3,FALSE)</f>
        <v>20952309.194659527</v>
      </c>
      <c r="I221" s="42">
        <f>VLOOKUP($A221,'Raw data'!$A:$M,4,FALSE)</f>
        <v>14072167.885056721</v>
      </c>
      <c r="J221" s="42">
        <f>VLOOKUP($A221,'Raw data'!$A:$M,8,FALSE)</f>
        <v>23389882.975346826</v>
      </c>
      <c r="K221" s="42">
        <f>VLOOKUP($A221,'Raw data'!$A:$M,5,FALSE)</f>
        <v>22513845.35530971</v>
      </c>
      <c r="L221" s="42">
        <f>VLOOKUP($A221,'Raw data'!$A:$M,12,FALSE)</f>
        <v>27388971.58230548</v>
      </c>
      <c r="M221" s="42">
        <f>VLOOKUP($A221,'Raw data'!$A:$M,13,FALSE)</f>
        <v>27847439.284509134</v>
      </c>
      <c r="N221" s="42">
        <f>VLOOKUP($A221,'Raw data'!$A:$M,6,FALSE)</f>
        <v>21823231.149067797</v>
      </c>
      <c r="O221" s="42">
        <f>VLOOKUP($A221,'Raw data'!$A:$M,9,FALSE)</f>
        <v>19247946.644669686</v>
      </c>
      <c r="P221" s="42">
        <f t="shared" si="33"/>
        <v>20503752.034399398</v>
      </c>
      <c r="Q221" s="42">
        <f t="shared" si="34"/>
        <v>23701886.16520144</v>
      </c>
      <c r="R221" s="42">
        <f t="shared" si="35"/>
        <v>3894844.7865813673</v>
      </c>
      <c r="S221" s="42">
        <f t="shared" si="36"/>
        <v>3045650.4071836793</v>
      </c>
      <c r="T221" s="43">
        <f t="shared" si="37"/>
        <v>0.1899576614098209</v>
      </c>
      <c r="U221" s="43">
        <f t="shared" si="38"/>
        <v>0.12849822946391637</v>
      </c>
      <c r="V221" s="42">
        <f t="shared" si="39"/>
        <v>0.2091139351118344</v>
      </c>
      <c r="W221" s="42">
        <f t="shared" si="40"/>
        <v>0.17867879848791529</v>
      </c>
      <c r="X221" s="42">
        <f>VLOOKUP($A221,'Raw data'!$A:$AN,39, FALSE)</f>
        <v>3.4609602562487365</v>
      </c>
      <c r="Y221" s="42">
        <f>VLOOKUP($A221,'Raw data'!$A:$AN,40, FALSE)</f>
        <v>3.5570984202229794</v>
      </c>
      <c r="Z221" s="42">
        <f t="shared" si="41"/>
        <v>3.5090293382358579</v>
      </c>
      <c r="AA221" s="44">
        <f>IFERROR(VLOOKUP($A221,'Raw data'!$AP:$AU,4,FALSE),0)</f>
        <v>0.63529175798957604</v>
      </c>
      <c r="AB221" s="44">
        <f>IFERROR(VLOOKUP($A221,'Raw data'!$AP:$AU,5,FALSE),0)</f>
        <v>0.23048970539497901</v>
      </c>
      <c r="AC221" s="44">
        <f>IFERROR(VLOOKUP($A221,'Raw data'!$AP:$AU,6,FALSE),"NA")</f>
        <v>0.16007397223945199</v>
      </c>
      <c r="AD221" s="46" t="b">
        <f t="shared" si="42"/>
        <v>0</v>
      </c>
      <c r="AE221" s="46" t="b">
        <f t="shared" si="43"/>
        <v>0</v>
      </c>
    </row>
    <row r="222" spans="1:31" x14ac:dyDescent="0.25">
      <c r="A222" s="45" t="s">
        <v>288</v>
      </c>
      <c r="B222" s="2" t="str">
        <f>IFERROR(VLOOKUP(A222,'Protein names'!$A:$I,8,FALSE),"Contaminant")</f>
        <v>Protein Zbed5 (RCG21454)</v>
      </c>
      <c r="C222" t="str">
        <f>IFERROR(VLOOKUP(A222,'Protein names'!$A:$I,9,FALSE), "Contaminant")</f>
        <v>Zbed5</v>
      </c>
      <c r="D222" s="42">
        <f>VLOOKUP($A222,'Raw data'!$A:$M,10,FALSE)</f>
        <v>26036.325055624653</v>
      </c>
      <c r="E222" s="42">
        <f>VLOOKUP($A222,'Raw data'!$A:$M,11,FALSE)</f>
        <v>19709.762924669325</v>
      </c>
      <c r="F222" s="42">
        <f>VLOOKUP($A222,'Raw data'!$A:$M,7,FALSE)</f>
        <v>205.36</v>
      </c>
      <c r="G222" s="42">
        <f>VLOOKUP($A222,'Raw data'!$A:$M,2,FALSE)</f>
        <v>41081.876697171938</v>
      </c>
      <c r="H222" s="42">
        <f>VLOOKUP($A222,'Raw data'!$A:$M,3,FALSE)</f>
        <v>50453.398318416272</v>
      </c>
      <c r="I222" s="42">
        <f>VLOOKUP($A222,'Raw data'!$A:$M,4,FALSE)</f>
        <v>35734.371544577087</v>
      </c>
      <c r="J222" s="42">
        <f>VLOOKUP($A222,'Raw data'!$A:$M,8,FALSE)</f>
        <v>39244.187482654444</v>
      </c>
      <c r="K222" s="42">
        <f>VLOOKUP($A222,'Raw data'!$A:$M,5,FALSE)</f>
        <v>29157.05862857449</v>
      </c>
      <c r="L222" s="42">
        <f>VLOOKUP($A222,'Raw data'!$A:$M,12,FALSE)</f>
        <v>18800.127040713895</v>
      </c>
      <c r="M222" s="42">
        <f>VLOOKUP($A222,'Raw data'!$A:$M,13,FALSE)</f>
        <v>20167.680031320589</v>
      </c>
      <c r="N222" s="42">
        <f>VLOOKUP($A222,'Raw data'!$A:$M,6,FALSE)</f>
        <v>205.36</v>
      </c>
      <c r="O222" s="42">
        <f>VLOOKUP($A222,'Raw data'!$A:$M,9,FALSE)</f>
        <v>38870.379435994575</v>
      </c>
      <c r="P222" s="42">
        <f t="shared" si="33"/>
        <v>28870.182423409879</v>
      </c>
      <c r="Q222" s="42">
        <f t="shared" si="34"/>
        <v>24407.465436543</v>
      </c>
      <c r="R222" s="42">
        <f t="shared" si="35"/>
        <v>16205.420159301226</v>
      </c>
      <c r="S222" s="42">
        <f t="shared" si="36"/>
        <v>13459.957711969937</v>
      </c>
      <c r="T222" s="43">
        <f t="shared" si="37"/>
        <v>0.56132032425817946</v>
      </c>
      <c r="U222" s="43">
        <f t="shared" si="38"/>
        <v>0.55146888344324396</v>
      </c>
      <c r="V222" s="42">
        <f t="shared" si="39"/>
        <v>-0.24225773563761707</v>
      </c>
      <c r="W222" s="42">
        <f t="shared" si="40"/>
        <v>0.64589053654969675</v>
      </c>
      <c r="X222" s="42">
        <f>VLOOKUP($A222,'Raw data'!$A:$AN,39, FALSE)</f>
        <v>1.9736046596228636</v>
      </c>
      <c r="Y222" s="42">
        <f>VLOOKUP($A222,'Raw data'!$A:$AN,40, FALSE)</f>
        <v>2.1484730974180932</v>
      </c>
      <c r="Z222" s="42">
        <f t="shared" si="41"/>
        <v>2.0610388785204785</v>
      </c>
      <c r="AA222" s="44">
        <f>IFERROR(VLOOKUP($A222,'Raw data'!$AP:$AU,4,FALSE),0)</f>
        <v>-0.33714178892262398</v>
      </c>
      <c r="AB222" s="44">
        <f>IFERROR(VLOOKUP($A222,'Raw data'!$AP:$AU,5,FALSE),0)</f>
        <v>2.3487790796576001E-2</v>
      </c>
      <c r="AC222" s="44">
        <f>IFERROR(VLOOKUP($A222,'Raw data'!$AP:$AU,6,FALSE),"NA")</f>
        <v>0.160099345143496</v>
      </c>
      <c r="AD222" s="46" t="b">
        <f t="shared" si="42"/>
        <v>0</v>
      </c>
      <c r="AE222" s="46" t="b">
        <f t="shared" si="43"/>
        <v>0</v>
      </c>
    </row>
    <row r="223" spans="1:31" x14ac:dyDescent="0.25">
      <c r="A223" s="45" t="s">
        <v>289</v>
      </c>
      <c r="B223" s="2" t="str">
        <f>IFERROR(VLOOKUP(A223,'Protein names'!$A:$I,8,FALSE),"Contaminant")</f>
        <v>3-ketoacyl-CoA thiolase, mitochondrial (Acetyl-Coenzyme A acyltransferase 2 (Mitochondrial 3-oxoacyl-Coenzyme A thiolase), isoform CRA_f)</v>
      </c>
      <c r="C223" t="str">
        <f>IFERROR(VLOOKUP(A223,'Protein names'!$A:$I,9,FALSE), "Contaminant")</f>
        <v>Acaa2</v>
      </c>
      <c r="D223" s="42">
        <f>VLOOKUP($A223,'Raw data'!$A:$M,10,FALSE)</f>
        <v>17204007.62490356</v>
      </c>
      <c r="E223" s="42">
        <f>VLOOKUP($A223,'Raw data'!$A:$M,11,FALSE)</f>
        <v>23145048.356922887</v>
      </c>
      <c r="F223" s="42">
        <f>VLOOKUP($A223,'Raw data'!$A:$M,7,FALSE)</f>
        <v>23766931.55136754</v>
      </c>
      <c r="G223" s="42">
        <f>VLOOKUP($A223,'Raw data'!$A:$M,2,FALSE)</f>
        <v>19006394.539847128</v>
      </c>
      <c r="H223" s="42">
        <f>VLOOKUP($A223,'Raw data'!$A:$M,3,FALSE)</f>
        <v>16680796.584687857</v>
      </c>
      <c r="I223" s="42">
        <f>VLOOKUP($A223,'Raw data'!$A:$M,4,FALSE)</f>
        <v>21795518.246673554</v>
      </c>
      <c r="J223" s="42">
        <f>VLOOKUP($A223,'Raw data'!$A:$M,8,FALSE)</f>
        <v>24890399.920388777</v>
      </c>
      <c r="K223" s="42">
        <f>VLOOKUP($A223,'Raw data'!$A:$M,5,FALSE)</f>
        <v>22245469.594455402</v>
      </c>
      <c r="L223" s="42">
        <f>VLOOKUP($A223,'Raw data'!$A:$M,12,FALSE)</f>
        <v>19722225.636328645</v>
      </c>
      <c r="M223" s="42">
        <f>VLOOKUP($A223,'Raw data'!$A:$M,13,FALSE)</f>
        <v>29304727.360854018</v>
      </c>
      <c r="N223" s="42">
        <f>VLOOKUP($A223,'Raw data'!$A:$M,6,FALSE)</f>
        <v>21930788.483426087</v>
      </c>
      <c r="O223" s="42">
        <f>VLOOKUP($A223,'Raw data'!$A:$M,9,FALSE)</f>
        <v>24981271.595946293</v>
      </c>
      <c r="P223" s="42">
        <f t="shared" si="33"/>
        <v>20266449.484067086</v>
      </c>
      <c r="Q223" s="42">
        <f t="shared" si="34"/>
        <v>23845813.765233204</v>
      </c>
      <c r="R223" s="42">
        <f t="shared" si="35"/>
        <v>2789891.0603914964</v>
      </c>
      <c r="S223" s="42">
        <f t="shared" si="36"/>
        <v>3038984.6088529308</v>
      </c>
      <c r="T223" s="43">
        <f t="shared" si="37"/>
        <v>0.13766057357924635</v>
      </c>
      <c r="U223" s="43">
        <f t="shared" si="38"/>
        <v>0.12744310757319255</v>
      </c>
      <c r="V223" s="42">
        <f t="shared" si="39"/>
        <v>0.23464265457547942</v>
      </c>
      <c r="W223" s="42">
        <f t="shared" si="40"/>
        <v>8.1067043967204044E-2</v>
      </c>
      <c r="X223" s="42">
        <f>VLOOKUP($A223,'Raw data'!$A:$AN,39, FALSE)</f>
        <v>4.2124709038088293</v>
      </c>
      <c r="Y223" s="42">
        <f>VLOOKUP($A223,'Raw data'!$A:$AN,40, FALSE)</f>
        <v>4.5549662140130662</v>
      </c>
      <c r="Z223" s="42">
        <f t="shared" si="41"/>
        <v>4.3837185589109477</v>
      </c>
      <c r="AA223" s="44">
        <f>IFERROR(VLOOKUP($A223,'Raw data'!$AP:$AU,4,FALSE),0)</f>
        <v>0.42855007242080301</v>
      </c>
      <c r="AB223" s="44">
        <f>IFERROR(VLOOKUP($A223,'Raw data'!$AP:$AU,5,FALSE),0)</f>
        <v>0.46759494736221602</v>
      </c>
      <c r="AC223" s="44">
        <f>IFERROR(VLOOKUP($A223,'Raw data'!$AP:$AU,6,FALSE),"NA")</f>
        <v>0.161506371890039</v>
      </c>
      <c r="AD223" s="46" t="b">
        <f t="shared" si="42"/>
        <v>0</v>
      </c>
      <c r="AE223" s="46" t="b">
        <f t="shared" si="43"/>
        <v>0</v>
      </c>
    </row>
    <row r="224" spans="1:31" x14ac:dyDescent="0.25">
      <c r="A224" s="45" t="s">
        <v>290</v>
      </c>
      <c r="B224" s="2" t="str">
        <f>IFERROR(VLOOKUP(A224,'Protein names'!$A:$I,8,FALSE),"Contaminant")</f>
        <v>Polypyrimidine tract-binding protein 3</v>
      </c>
      <c r="C224" t="str">
        <f>IFERROR(VLOOKUP(A224,'Protein names'!$A:$I,9,FALSE), "Contaminant")</f>
        <v>Ptbp3</v>
      </c>
      <c r="D224" s="42">
        <f>VLOOKUP($A224,'Raw data'!$A:$M,10,FALSE)</f>
        <v>205.36</v>
      </c>
      <c r="E224" s="42">
        <f>VLOOKUP($A224,'Raw data'!$A:$M,11,FALSE)</f>
        <v>205.36</v>
      </c>
      <c r="F224" s="42">
        <f>VLOOKUP($A224,'Raw data'!$A:$M,7,FALSE)</f>
        <v>205.36</v>
      </c>
      <c r="G224" s="42">
        <f>VLOOKUP($A224,'Raw data'!$A:$M,2,FALSE)</f>
        <v>7146.9345664024422</v>
      </c>
      <c r="H224" s="42">
        <f>VLOOKUP($A224,'Raw data'!$A:$M,3,FALSE)</f>
        <v>205.36</v>
      </c>
      <c r="I224" s="42">
        <f>VLOOKUP($A224,'Raw data'!$A:$M,4,FALSE)</f>
        <v>205.36</v>
      </c>
      <c r="J224" s="42">
        <f>VLOOKUP($A224,'Raw data'!$A:$M,8,FALSE)</f>
        <v>205.36</v>
      </c>
      <c r="K224" s="42">
        <f>VLOOKUP($A224,'Raw data'!$A:$M,5,FALSE)</f>
        <v>205.36</v>
      </c>
      <c r="L224" s="42">
        <f>VLOOKUP($A224,'Raw data'!$A:$M,12,FALSE)</f>
        <v>205.36</v>
      </c>
      <c r="M224" s="42">
        <f>VLOOKUP($A224,'Raw data'!$A:$M,13,FALSE)</f>
        <v>205.36</v>
      </c>
      <c r="N224" s="42">
        <f>VLOOKUP($A224,'Raw data'!$A:$M,6,FALSE)</f>
        <v>205.36</v>
      </c>
      <c r="O224" s="42">
        <f>VLOOKUP($A224,'Raw data'!$A:$M,9,FALSE)</f>
        <v>205.36</v>
      </c>
      <c r="P224" s="42">
        <f t="shared" si="33"/>
        <v>1362.2890944004068</v>
      </c>
      <c r="Q224" s="42">
        <f t="shared" si="34"/>
        <v>205.36000000000004</v>
      </c>
      <c r="R224" s="42">
        <f t="shared" si="35"/>
        <v>2586.972100226581</v>
      </c>
      <c r="S224" s="42">
        <f t="shared" si="36"/>
        <v>2.8421709430404007E-14</v>
      </c>
      <c r="T224" s="43">
        <f t="shared" si="37"/>
        <v>1.8989890698385146</v>
      </c>
      <c r="U224" s="43">
        <f t="shared" si="38"/>
        <v>1.383994421036424E-16</v>
      </c>
      <c r="V224" s="42">
        <f t="shared" si="39"/>
        <v>-2.7298057872264083</v>
      </c>
      <c r="W224" s="42">
        <f t="shared" si="40"/>
        <v>0.34089313230205975</v>
      </c>
      <c r="X224" s="42">
        <f>VLOOKUP($A224,'Raw data'!$A:$AN,39, FALSE)</f>
        <v>0.22406396438158668</v>
      </c>
      <c r="Y224" s="42">
        <f>VLOOKUP($A224,'Raw data'!$A:$AN,40, FALSE)</f>
        <v>0</v>
      </c>
      <c r="Z224" s="42">
        <f t="shared" si="41"/>
        <v>0.11203198219079334</v>
      </c>
      <c r="AA224" s="44">
        <f>IFERROR(VLOOKUP($A224,'Raw data'!$AP:$AU,4,FALSE),0)</f>
        <v>2.6933567346714198</v>
      </c>
      <c r="AB224" s="44">
        <f>IFERROR(VLOOKUP($A224,'Raw data'!$AP:$AU,5,FALSE),0)</f>
        <v>0.25354051728657101</v>
      </c>
      <c r="AC224" s="44">
        <f>IFERROR(VLOOKUP($A224,'Raw data'!$AP:$AU,6,FALSE),"NA")</f>
        <v>0.16192486557126001</v>
      </c>
      <c r="AD224" s="46" t="b">
        <f t="shared" si="42"/>
        <v>0</v>
      </c>
      <c r="AE224" s="46" t="b">
        <f t="shared" si="43"/>
        <v>0</v>
      </c>
    </row>
    <row r="225" spans="1:31" x14ac:dyDescent="0.25">
      <c r="A225" s="45" t="s">
        <v>291</v>
      </c>
      <c r="B225" s="2" t="str">
        <f>IFERROR(VLOOKUP(A225,'Protein names'!$A:$I,8,FALSE),"Contaminant")</f>
        <v>Cytosolic non-specific dipeptidase (EC 3.4.13.18) (CNDP dipeptidase 2)</v>
      </c>
      <c r="C225" t="str">
        <f>IFERROR(VLOOKUP(A225,'Protein names'!$A:$I,9,FALSE), "Contaminant")</f>
        <v>Cndp2</v>
      </c>
      <c r="D225" s="42">
        <f>VLOOKUP($A225,'Raw data'!$A:$M,10,FALSE)</f>
        <v>247160.05922307927</v>
      </c>
      <c r="E225" s="42">
        <f>VLOOKUP($A225,'Raw data'!$A:$M,11,FALSE)</f>
        <v>389516.85024034278</v>
      </c>
      <c r="F225" s="42">
        <f>VLOOKUP($A225,'Raw data'!$A:$M,7,FALSE)</f>
        <v>50154.957623446804</v>
      </c>
      <c r="G225" s="42">
        <f>VLOOKUP($A225,'Raw data'!$A:$M,2,FALSE)</f>
        <v>62794.371627073233</v>
      </c>
      <c r="H225" s="42">
        <f>VLOOKUP($A225,'Raw data'!$A:$M,3,FALSE)</f>
        <v>103813.36808137645</v>
      </c>
      <c r="I225" s="42">
        <f>VLOOKUP($A225,'Raw data'!$A:$M,4,FALSE)</f>
        <v>78420.806326228951</v>
      </c>
      <c r="J225" s="42">
        <f>VLOOKUP($A225,'Raw data'!$A:$M,8,FALSE)</f>
        <v>54623.811087626258</v>
      </c>
      <c r="K225" s="42">
        <f>VLOOKUP($A225,'Raw data'!$A:$M,5,FALSE)</f>
        <v>108507.5194193768</v>
      </c>
      <c r="L225" s="42">
        <f>VLOOKUP($A225,'Raw data'!$A:$M,12,FALSE)</f>
        <v>285363.50500555977</v>
      </c>
      <c r="M225" s="42">
        <f>VLOOKUP($A225,'Raw data'!$A:$M,13,FALSE)</f>
        <v>256766.70341066679</v>
      </c>
      <c r="N225" s="42">
        <f>VLOOKUP($A225,'Raw data'!$A:$M,6,FALSE)</f>
        <v>205.36</v>
      </c>
      <c r="O225" s="42">
        <f>VLOOKUP($A225,'Raw data'!$A:$M,9,FALSE)</f>
        <v>86665.578835507622</v>
      </c>
      <c r="P225" s="42">
        <f t="shared" si="33"/>
        <v>155310.06885359125</v>
      </c>
      <c r="Q225" s="42">
        <f t="shared" si="34"/>
        <v>132022.07962645619</v>
      </c>
      <c r="R225" s="42">
        <f t="shared" si="35"/>
        <v>123470.54825070234</v>
      </c>
      <c r="S225" s="42">
        <f t="shared" si="36"/>
        <v>104124.20480046871</v>
      </c>
      <c r="T225" s="43">
        <f t="shared" si="37"/>
        <v>0.79499384143018048</v>
      </c>
      <c r="U225" s="43">
        <f t="shared" si="38"/>
        <v>0.78868780960789409</v>
      </c>
      <c r="V225" s="42">
        <f t="shared" si="39"/>
        <v>-0.2343721347678665</v>
      </c>
      <c r="W225" s="42">
        <f t="shared" si="40"/>
        <v>0.75378268059638787</v>
      </c>
      <c r="X225" s="42">
        <f>VLOOKUP($A225,'Raw data'!$A:$AN,39, FALSE)</f>
        <v>2.2714001682619624</v>
      </c>
      <c r="Y225" s="42">
        <f>VLOOKUP($A225,'Raw data'!$A:$AN,40, FALSE)</f>
        <v>1.7184119480066107</v>
      </c>
      <c r="Z225" s="42">
        <f t="shared" si="41"/>
        <v>1.9949060581342866</v>
      </c>
      <c r="AA225" s="44">
        <f>IFERROR(VLOOKUP($A225,'Raw data'!$AP:$AU,4,FALSE),0)</f>
        <v>1.7618399097186099</v>
      </c>
      <c r="AB225" s="44">
        <f>IFERROR(VLOOKUP($A225,'Raw data'!$AP:$AU,5,FALSE),0)</f>
        <v>0.12866351566585099</v>
      </c>
      <c r="AC225" s="44">
        <f>IFERROR(VLOOKUP($A225,'Raw data'!$AP:$AU,6,FALSE),"NA")</f>
        <v>0.162746896628962</v>
      </c>
      <c r="AD225" s="46" t="b">
        <f t="shared" si="42"/>
        <v>0</v>
      </c>
      <c r="AE225" s="46" t="b">
        <f t="shared" si="43"/>
        <v>0</v>
      </c>
    </row>
    <row r="226" spans="1:31" x14ac:dyDescent="0.25">
      <c r="A226" s="45" t="s">
        <v>292</v>
      </c>
      <c r="B226" s="2" t="str">
        <f>IFERROR(VLOOKUP(A226,'Protein names'!$A:$I,8,FALSE),"Contaminant")</f>
        <v>60S ribosomal protein L35</v>
      </c>
      <c r="C226" t="str">
        <f>IFERROR(VLOOKUP(A226,'Protein names'!$A:$I,9,FALSE), "Contaminant")</f>
        <v>Rpl35</v>
      </c>
      <c r="D226" s="42">
        <f>VLOOKUP($A226,'Raw data'!$A:$M,10,FALSE)</f>
        <v>39995.256041661734</v>
      </c>
      <c r="E226" s="42">
        <f>VLOOKUP($A226,'Raw data'!$A:$M,11,FALSE)</f>
        <v>104667.62851689225</v>
      </c>
      <c r="F226" s="42">
        <f>VLOOKUP($A226,'Raw data'!$A:$M,7,FALSE)</f>
        <v>81569.277391199881</v>
      </c>
      <c r="G226" s="42">
        <f>VLOOKUP($A226,'Raw data'!$A:$M,2,FALSE)</f>
        <v>132315.09431998467</v>
      </c>
      <c r="H226" s="42">
        <f>VLOOKUP($A226,'Raw data'!$A:$M,3,FALSE)</f>
        <v>104650.35237025774</v>
      </c>
      <c r="I226" s="42">
        <f>VLOOKUP($A226,'Raw data'!$A:$M,4,FALSE)</f>
        <v>153064.29529971964</v>
      </c>
      <c r="J226" s="42">
        <f>VLOOKUP($A226,'Raw data'!$A:$M,8,FALSE)</f>
        <v>205.36</v>
      </c>
      <c r="K226" s="42">
        <f>VLOOKUP($A226,'Raw data'!$A:$M,5,FALSE)</f>
        <v>96089.33745823201</v>
      </c>
      <c r="L226" s="42">
        <f>VLOOKUP($A226,'Raw data'!$A:$M,12,FALSE)</f>
        <v>46052.065886880475</v>
      </c>
      <c r="M226" s="42">
        <f>VLOOKUP($A226,'Raw data'!$A:$M,13,FALSE)</f>
        <v>205.36</v>
      </c>
      <c r="N226" s="42">
        <f>VLOOKUP($A226,'Raw data'!$A:$M,6,FALSE)</f>
        <v>99182.149017365024</v>
      </c>
      <c r="O226" s="42">
        <f>VLOOKUP($A226,'Raw data'!$A:$M,9,FALSE)</f>
        <v>106963.57200140285</v>
      </c>
      <c r="P226" s="42">
        <f t="shared" si="33"/>
        <v>102710.31732328598</v>
      </c>
      <c r="Q226" s="42">
        <f t="shared" si="34"/>
        <v>58116.30739398006</v>
      </c>
      <c r="R226" s="42">
        <f t="shared" si="35"/>
        <v>36054.780550193012</v>
      </c>
      <c r="S226" s="42">
        <f t="shared" si="36"/>
        <v>45400.644634563243</v>
      </c>
      <c r="T226" s="43">
        <f t="shared" si="37"/>
        <v>0.35103367889234288</v>
      </c>
      <c r="U226" s="43">
        <f t="shared" si="38"/>
        <v>0.78120318840604863</v>
      </c>
      <c r="V226" s="42">
        <f t="shared" si="39"/>
        <v>-0.82156616392415527</v>
      </c>
      <c r="W226" s="42">
        <f t="shared" si="40"/>
        <v>0.11618114859992595</v>
      </c>
      <c r="X226" s="42">
        <f>VLOOKUP($A226,'Raw data'!$A:$AN,39, FALSE)</f>
        <v>2.0991134360284565</v>
      </c>
      <c r="Y226" s="42">
        <f>VLOOKUP($A226,'Raw data'!$A:$AN,40, FALSE)</f>
        <v>1.7379466945307962</v>
      </c>
      <c r="Z226" s="42">
        <f t="shared" si="41"/>
        <v>1.9185300652796262</v>
      </c>
      <c r="AA226" s="44">
        <f>IFERROR(VLOOKUP($A226,'Raw data'!$AP:$AU,4,FALSE),0)</f>
        <v>-0.37475669431178099</v>
      </c>
      <c r="AB226" s="44">
        <f>IFERROR(VLOOKUP($A226,'Raw data'!$AP:$AU,5,FALSE),0)</f>
        <v>0.115057193912663</v>
      </c>
      <c r="AC226" s="44">
        <f>IFERROR(VLOOKUP($A226,'Raw data'!$AP:$AU,6,FALSE),"NA")</f>
        <v>0.16441770958420199</v>
      </c>
      <c r="AD226" s="46" t="b">
        <f t="shared" si="42"/>
        <v>0</v>
      </c>
      <c r="AE226" s="46" t="b">
        <f t="shared" si="43"/>
        <v>0</v>
      </c>
    </row>
    <row r="227" spans="1:31" x14ac:dyDescent="0.25">
      <c r="A227" s="45" t="s">
        <v>293</v>
      </c>
      <c r="B227" s="2" t="str">
        <f>IFERROR(VLOOKUP(A227,'Protein names'!$A:$I,8,FALSE),"Contaminant")</f>
        <v>Tropomyosin alpha-3 chain (Gamma-tropomyosin) (Tropomyosin-3) (Tropomyosin-5)</v>
      </c>
      <c r="C227" t="str">
        <f>IFERROR(VLOOKUP(A227,'Protein names'!$A:$I,9,FALSE), "Contaminant")</f>
        <v>Tpm3</v>
      </c>
      <c r="D227" s="42">
        <f>VLOOKUP($A227,'Raw data'!$A:$M,10,FALSE)</f>
        <v>3314.1872535448642</v>
      </c>
      <c r="E227" s="42">
        <f>VLOOKUP($A227,'Raw data'!$A:$M,11,FALSE)</f>
        <v>76449.11483838773</v>
      </c>
      <c r="F227" s="42">
        <f>VLOOKUP($A227,'Raw data'!$A:$M,7,FALSE)</f>
        <v>109424.31483844912</v>
      </c>
      <c r="G227" s="42">
        <f>VLOOKUP($A227,'Raw data'!$A:$M,2,FALSE)</f>
        <v>108964.8162256771</v>
      </c>
      <c r="H227" s="42">
        <f>VLOOKUP($A227,'Raw data'!$A:$M,3,FALSE)</f>
        <v>99976.189523195848</v>
      </c>
      <c r="I227" s="42">
        <f>VLOOKUP($A227,'Raw data'!$A:$M,4,FALSE)</f>
        <v>100699.33486156748</v>
      </c>
      <c r="J227" s="42">
        <f>VLOOKUP($A227,'Raw data'!$A:$M,8,FALSE)</f>
        <v>95196.82317779983</v>
      </c>
      <c r="K227" s="42">
        <f>VLOOKUP($A227,'Raw data'!$A:$M,5,FALSE)</f>
        <v>82814.302086577285</v>
      </c>
      <c r="L227" s="42">
        <f>VLOOKUP($A227,'Raw data'!$A:$M,12,FALSE)</f>
        <v>205.36</v>
      </c>
      <c r="M227" s="42">
        <f>VLOOKUP($A227,'Raw data'!$A:$M,13,FALSE)</f>
        <v>45701.76006107092</v>
      </c>
      <c r="N227" s="42">
        <f>VLOOKUP($A227,'Raw data'!$A:$M,6,FALSE)</f>
        <v>84087.022588244537</v>
      </c>
      <c r="O227" s="42">
        <f>VLOOKUP($A227,'Raw data'!$A:$M,9,FALSE)</f>
        <v>77953.801505701646</v>
      </c>
      <c r="P227" s="42">
        <f t="shared" si="33"/>
        <v>83137.99292347036</v>
      </c>
      <c r="Q227" s="42">
        <f t="shared" si="34"/>
        <v>64326.511569899019</v>
      </c>
      <c r="R227" s="42">
        <f t="shared" si="35"/>
        <v>37341.893718195839</v>
      </c>
      <c r="S227" s="42">
        <f t="shared" si="36"/>
        <v>32479.118448303656</v>
      </c>
      <c r="T227" s="43">
        <f t="shared" si="37"/>
        <v>0.44915558344750461</v>
      </c>
      <c r="U227" s="43">
        <f t="shared" si="38"/>
        <v>0.50491030300952855</v>
      </c>
      <c r="V227" s="42">
        <f t="shared" si="39"/>
        <v>-0.37009446617062808</v>
      </c>
      <c r="W227" s="42">
        <f t="shared" si="40"/>
        <v>0.41524622977543024</v>
      </c>
      <c r="X227" s="42">
        <f>VLOOKUP($A227,'Raw data'!$A:$AN,39, FALSE)</f>
        <v>4.0528308515640807</v>
      </c>
      <c r="Y227" s="42">
        <f>VLOOKUP($A227,'Raw data'!$A:$AN,40, FALSE)</f>
        <v>3.5217918373762966</v>
      </c>
      <c r="Z227" s="42">
        <f t="shared" si="41"/>
        <v>3.7873113444701887</v>
      </c>
      <c r="AA227" s="44">
        <f>IFERROR(VLOOKUP($A227,'Raw data'!$AP:$AU,4,FALSE),0)</f>
        <v>-0.345773529458618</v>
      </c>
      <c r="AB227" s="44">
        <f>IFERROR(VLOOKUP($A227,'Raw data'!$AP:$AU,5,FALSE),0)</f>
        <v>0.29946616268475001</v>
      </c>
      <c r="AC227" s="44">
        <f>IFERROR(VLOOKUP($A227,'Raw data'!$AP:$AU,6,FALSE),"NA")</f>
        <v>0.164747023663319</v>
      </c>
      <c r="AD227" s="46" t="b">
        <f t="shared" si="42"/>
        <v>0</v>
      </c>
      <c r="AE227" s="46" t="b">
        <f t="shared" si="43"/>
        <v>0</v>
      </c>
    </row>
    <row r="228" spans="1:31" x14ac:dyDescent="0.25">
      <c r="A228" s="45" t="s">
        <v>294</v>
      </c>
      <c r="B228" s="2" t="str">
        <f>IFERROR(VLOOKUP(A228,'Protein names'!$A:$I,8,FALSE),"Contaminant")</f>
        <v>Ester hydrolase C11orf54 homolog (EC 3.1.-.-)</v>
      </c>
      <c r="C228">
        <f>IFERROR(VLOOKUP(A228,'Protein names'!$A:$I,9,FALSE), "Contaminant")</f>
        <v>0</v>
      </c>
      <c r="D228" s="42">
        <f>VLOOKUP($A228,'Raw data'!$A:$M,10,FALSE)</f>
        <v>205.36</v>
      </c>
      <c r="E228" s="42">
        <f>VLOOKUP($A228,'Raw data'!$A:$M,11,FALSE)</f>
        <v>23466.608643904103</v>
      </c>
      <c r="F228" s="42">
        <f>VLOOKUP($A228,'Raw data'!$A:$M,7,FALSE)</f>
        <v>205.36</v>
      </c>
      <c r="G228" s="42">
        <f>VLOOKUP($A228,'Raw data'!$A:$M,2,FALSE)</f>
        <v>29207.070526002892</v>
      </c>
      <c r="H228" s="42">
        <f>VLOOKUP($A228,'Raw data'!$A:$M,3,FALSE)</f>
        <v>205.36</v>
      </c>
      <c r="I228" s="42">
        <f>VLOOKUP($A228,'Raw data'!$A:$M,4,FALSE)</f>
        <v>30302.035344876407</v>
      </c>
      <c r="J228" s="42">
        <f>VLOOKUP($A228,'Raw data'!$A:$M,8,FALSE)</f>
        <v>27461.081956527833</v>
      </c>
      <c r="K228" s="42">
        <f>VLOOKUP($A228,'Raw data'!$A:$M,5,FALSE)</f>
        <v>37938.607995659586</v>
      </c>
      <c r="L228" s="42">
        <f>VLOOKUP($A228,'Raw data'!$A:$M,12,FALSE)</f>
        <v>205.36</v>
      </c>
      <c r="M228" s="42">
        <f>VLOOKUP($A228,'Raw data'!$A:$M,13,FALSE)</f>
        <v>25705.153958430845</v>
      </c>
      <c r="N228" s="42">
        <f>VLOOKUP($A228,'Raw data'!$A:$M,6,FALSE)</f>
        <v>205.36</v>
      </c>
      <c r="O228" s="42">
        <f>VLOOKUP($A228,'Raw data'!$A:$M,9,FALSE)</f>
        <v>205.36</v>
      </c>
      <c r="P228" s="42">
        <f t="shared" si="33"/>
        <v>13931.965752463899</v>
      </c>
      <c r="Q228" s="42">
        <f t="shared" si="34"/>
        <v>15286.820651769711</v>
      </c>
      <c r="R228" s="42">
        <f t="shared" si="35"/>
        <v>13889.303653177618</v>
      </c>
      <c r="S228" s="42">
        <f t="shared" si="36"/>
        <v>15557.469498875551</v>
      </c>
      <c r="T228" s="43">
        <f t="shared" si="37"/>
        <v>0.99693782628781324</v>
      </c>
      <c r="U228" s="43">
        <f t="shared" si="38"/>
        <v>1.0177047178920431</v>
      </c>
      <c r="V228" s="42">
        <f t="shared" si="39"/>
        <v>0.13388955501738778</v>
      </c>
      <c r="W228" s="42">
        <f t="shared" si="40"/>
        <v>0.88738832543036827</v>
      </c>
      <c r="X228" s="42">
        <f>VLOOKUP($A228,'Raw data'!$A:$AN,39, FALSE)</f>
        <v>0.73419436652787384</v>
      </c>
      <c r="Y228" s="42">
        <f>VLOOKUP($A228,'Raw data'!$A:$AN,40, FALSE)</f>
        <v>1.6673021349007033</v>
      </c>
      <c r="Z228" s="42">
        <f t="shared" si="41"/>
        <v>1.2007482507142886</v>
      </c>
      <c r="AA228" s="44">
        <f>IFERROR(VLOOKUP($A228,'Raw data'!$AP:$AU,4,FALSE),0)</f>
        <v>0.47250007591216198</v>
      </c>
      <c r="AB228" s="44">
        <f>IFERROR(VLOOKUP($A228,'Raw data'!$AP:$AU,5,FALSE),0)</f>
        <v>2.6665278899217101E-2</v>
      </c>
      <c r="AC228" s="44">
        <f>IFERROR(VLOOKUP($A228,'Raw data'!$AP:$AU,6,FALSE),"NA")</f>
        <v>0.164766360921699</v>
      </c>
      <c r="AD228" s="46" t="b">
        <f t="shared" si="42"/>
        <v>0</v>
      </c>
      <c r="AE228" s="46" t="b">
        <f t="shared" si="43"/>
        <v>0</v>
      </c>
    </row>
    <row r="229" spans="1:31" x14ac:dyDescent="0.25">
      <c r="A229" s="45" t="s">
        <v>295</v>
      </c>
      <c r="B229" s="2" t="str">
        <f>IFERROR(VLOOKUP(A229,'Protein names'!$A:$I,8,FALSE),"Contaminant")</f>
        <v>Acyl-CoA thioesterase 2 (Acyl-coenzyme A thioesterase 2, mitochondrial) (RCG20653)</v>
      </c>
      <c r="C229" t="str">
        <f>IFERROR(VLOOKUP(A229,'Protein names'!$A:$I,9,FALSE), "Contaminant")</f>
        <v>Acot2</v>
      </c>
      <c r="D229" s="42">
        <f>VLOOKUP($A229,'Raw data'!$A:$M,10,FALSE)</f>
        <v>1278480.7475681072</v>
      </c>
      <c r="E229" s="42">
        <f>VLOOKUP($A229,'Raw data'!$A:$M,11,FALSE)</f>
        <v>1101105.5534177991</v>
      </c>
      <c r="F229" s="42">
        <f>VLOOKUP($A229,'Raw data'!$A:$M,7,FALSE)</f>
        <v>536995.20249451476</v>
      </c>
      <c r="G229" s="42">
        <f>VLOOKUP($A229,'Raw data'!$A:$M,2,FALSE)</f>
        <v>639073.22054879728</v>
      </c>
      <c r="H229" s="42">
        <f>VLOOKUP($A229,'Raw data'!$A:$M,3,FALSE)</f>
        <v>505634.89850914414</v>
      </c>
      <c r="I229" s="42">
        <f>VLOOKUP($A229,'Raw data'!$A:$M,4,FALSE)</f>
        <v>554787.03562408919</v>
      </c>
      <c r="J229" s="42">
        <f>VLOOKUP($A229,'Raw data'!$A:$M,8,FALSE)</f>
        <v>775604.05633855984</v>
      </c>
      <c r="K229" s="42">
        <f>VLOOKUP($A229,'Raw data'!$A:$M,5,FALSE)</f>
        <v>728226.87782479147</v>
      </c>
      <c r="L229" s="42">
        <f>VLOOKUP($A229,'Raw data'!$A:$M,12,FALSE)</f>
        <v>920882.47112791834</v>
      </c>
      <c r="M229" s="42">
        <f>VLOOKUP($A229,'Raw data'!$A:$M,13,FALSE)</f>
        <v>1057900.4033706717</v>
      </c>
      <c r="N229" s="42">
        <f>VLOOKUP($A229,'Raw data'!$A:$M,6,FALSE)</f>
        <v>921677.60148538242</v>
      </c>
      <c r="O229" s="42">
        <f>VLOOKUP($A229,'Raw data'!$A:$M,9,FALSE)</f>
        <v>970470.88827835675</v>
      </c>
      <c r="P229" s="42">
        <f t="shared" si="33"/>
        <v>769346.10969374201</v>
      </c>
      <c r="Q229" s="42">
        <f t="shared" si="34"/>
        <v>895793.71640428016</v>
      </c>
      <c r="R229" s="42">
        <f t="shared" si="35"/>
        <v>304362.60635304329</v>
      </c>
      <c r="S229" s="42">
        <f t="shared" si="36"/>
        <v>112308.26539562264</v>
      </c>
      <c r="T229" s="43">
        <f t="shared" si="37"/>
        <v>0.39561206915597796</v>
      </c>
      <c r="U229" s="43">
        <f t="shared" si="38"/>
        <v>0.12537291045803325</v>
      </c>
      <c r="V229" s="42">
        <f t="shared" si="39"/>
        <v>0.21953376949761058</v>
      </c>
      <c r="W229" s="42">
        <f t="shared" si="40"/>
        <v>0.40390049953046847</v>
      </c>
      <c r="X229" s="42">
        <f>VLOOKUP($A229,'Raw data'!$A:$AN,39, FALSE)</f>
        <v>2.9564051578846944</v>
      </c>
      <c r="Y229" s="42">
        <f>VLOOKUP($A229,'Raw data'!$A:$AN,40, FALSE)</f>
        <v>2.9650305171609137</v>
      </c>
      <c r="Z229" s="42">
        <f t="shared" si="41"/>
        <v>2.9607178375228038</v>
      </c>
      <c r="AA229" s="44">
        <f>IFERROR(VLOOKUP($A229,'Raw data'!$AP:$AU,4,FALSE),0)</f>
        <v>0.43603730446387301</v>
      </c>
      <c r="AB229" s="44">
        <f>IFERROR(VLOOKUP($A229,'Raw data'!$AP:$AU,5,FALSE),0)</f>
        <v>0.219793100015482</v>
      </c>
      <c r="AC229" s="44">
        <f>IFERROR(VLOOKUP($A229,'Raw data'!$AP:$AU,6,FALSE),"NA")</f>
        <v>0.16542478770517699</v>
      </c>
      <c r="AD229" s="46" t="b">
        <f t="shared" si="42"/>
        <v>0</v>
      </c>
      <c r="AE229" s="46" t="b">
        <f t="shared" si="43"/>
        <v>0</v>
      </c>
    </row>
    <row r="230" spans="1:31" x14ac:dyDescent="0.25">
      <c r="A230" s="45" t="s">
        <v>296</v>
      </c>
      <c r="B230" s="2" t="str">
        <f>IFERROR(VLOOKUP(A230,'Protein names'!$A:$I,8,FALSE),"Contaminant")</f>
        <v>Mitochondrial coenzyme A transporter SLC25A42 (Slc25a42 protein)</v>
      </c>
      <c r="C230" t="str">
        <f>IFERROR(VLOOKUP(A230,'Protein names'!$A:$I,9,FALSE), "Contaminant")</f>
        <v>Slc25a42</v>
      </c>
      <c r="D230" s="42">
        <f>VLOOKUP($A230,'Raw data'!$A:$M,10,FALSE)</f>
        <v>77162.73601789432</v>
      </c>
      <c r="E230" s="42">
        <f>VLOOKUP($A230,'Raw data'!$A:$M,11,FALSE)</f>
        <v>58724.569184392407</v>
      </c>
      <c r="F230" s="42">
        <f>VLOOKUP($A230,'Raw data'!$A:$M,7,FALSE)</f>
        <v>205.36</v>
      </c>
      <c r="G230" s="42">
        <f>VLOOKUP($A230,'Raw data'!$A:$M,2,FALSE)</f>
        <v>55656.007392246014</v>
      </c>
      <c r="H230" s="42">
        <f>VLOOKUP($A230,'Raw data'!$A:$M,3,FALSE)</f>
        <v>205.36</v>
      </c>
      <c r="I230" s="42">
        <f>VLOOKUP($A230,'Raw data'!$A:$M,4,FALSE)</f>
        <v>52637.537037906717</v>
      </c>
      <c r="J230" s="42">
        <f>VLOOKUP($A230,'Raw data'!$A:$M,8,FALSE)</f>
        <v>50591.284820440524</v>
      </c>
      <c r="K230" s="42">
        <f>VLOOKUP($A230,'Raw data'!$A:$M,5,FALSE)</f>
        <v>49528.251557630218</v>
      </c>
      <c r="L230" s="42">
        <f>VLOOKUP($A230,'Raw data'!$A:$M,12,FALSE)</f>
        <v>71565.710168056903</v>
      </c>
      <c r="M230" s="42">
        <f>VLOOKUP($A230,'Raw data'!$A:$M,13,FALSE)</f>
        <v>58332.131642121916</v>
      </c>
      <c r="N230" s="42">
        <f>VLOOKUP($A230,'Raw data'!$A:$M,6,FALSE)</f>
        <v>50916.622207623717</v>
      </c>
      <c r="O230" s="42">
        <f>VLOOKUP($A230,'Raw data'!$A:$M,9,FALSE)</f>
        <v>31402.555186651094</v>
      </c>
      <c r="P230" s="42">
        <f t="shared" si="33"/>
        <v>40765.261605406566</v>
      </c>
      <c r="Q230" s="42">
        <f t="shared" si="34"/>
        <v>52056.092597087401</v>
      </c>
      <c r="R230" s="42">
        <f t="shared" si="35"/>
        <v>29721.511129254162</v>
      </c>
      <c r="S230" s="42">
        <f t="shared" si="36"/>
        <v>11947.22064147363</v>
      </c>
      <c r="T230" s="43">
        <f t="shared" si="37"/>
        <v>0.72908917933479656</v>
      </c>
      <c r="U230" s="43">
        <f t="shared" si="38"/>
        <v>0.2295066733868168</v>
      </c>
      <c r="V230" s="42">
        <f t="shared" si="39"/>
        <v>0.35272675176224083</v>
      </c>
      <c r="W230" s="42">
        <f t="shared" si="40"/>
        <v>0.44888216511814172</v>
      </c>
      <c r="X230" s="42">
        <f>VLOOKUP($A230,'Raw data'!$A:$AN,39, FALSE)</f>
        <v>1.257794856688045</v>
      </c>
      <c r="Y230" s="42">
        <f>VLOOKUP($A230,'Raw data'!$A:$AN,40, FALSE)</f>
        <v>2.1947220938251197</v>
      </c>
      <c r="Z230" s="42">
        <f t="shared" si="41"/>
        <v>1.7262584752565824</v>
      </c>
      <c r="AA230" s="44">
        <f>IFERROR(VLOOKUP($A230,'Raw data'!$AP:$AU,4,FALSE),0)</f>
        <v>-0.49525735966896101</v>
      </c>
      <c r="AB230" s="44">
        <f>IFERROR(VLOOKUP($A230,'Raw data'!$AP:$AU,5,FALSE),0)</f>
        <v>3.3026636335074702E-2</v>
      </c>
      <c r="AC230" s="44">
        <f>IFERROR(VLOOKUP($A230,'Raw data'!$AP:$AU,6,FALSE),"NA")</f>
        <v>0.16718274544807299</v>
      </c>
      <c r="AD230" s="46" t="b">
        <f t="shared" si="42"/>
        <v>0</v>
      </c>
      <c r="AE230" s="46" t="b">
        <f t="shared" si="43"/>
        <v>0</v>
      </c>
    </row>
    <row r="231" spans="1:31" x14ac:dyDescent="0.25">
      <c r="A231" s="45" t="s">
        <v>297</v>
      </c>
      <c r="B231" s="2" t="str">
        <f>IFERROR(VLOOKUP(A231,'Protein names'!$A:$I,8,FALSE),"Contaminant")</f>
        <v>Dehydrogenase/reductase (SDR family) member 7 (Down-regulated in nephrectomized rat kidney #3) (Protein Dhrs7l1)</v>
      </c>
      <c r="C231" t="str">
        <f>IFERROR(VLOOKUP(A231,'Protein names'!$A:$I,9,FALSE), "Contaminant")</f>
        <v>Dhrs7l1</v>
      </c>
      <c r="D231" s="42">
        <f>VLOOKUP($A231,'Raw data'!$A:$M,10,FALSE)</f>
        <v>328292.68200688105</v>
      </c>
      <c r="E231" s="42">
        <f>VLOOKUP($A231,'Raw data'!$A:$M,11,FALSE)</f>
        <v>17661.419279720103</v>
      </c>
      <c r="F231" s="42">
        <f>VLOOKUP($A231,'Raw data'!$A:$M,7,FALSE)</f>
        <v>205.36</v>
      </c>
      <c r="G231" s="42">
        <f>VLOOKUP($A231,'Raw data'!$A:$M,2,FALSE)</f>
        <v>205.36</v>
      </c>
      <c r="H231" s="42">
        <f>VLOOKUP($A231,'Raw data'!$A:$M,3,FALSE)</f>
        <v>205.36</v>
      </c>
      <c r="I231" s="42">
        <f>VLOOKUP($A231,'Raw data'!$A:$M,4,FALSE)</f>
        <v>140462.14857669114</v>
      </c>
      <c r="J231" s="42">
        <f>VLOOKUP($A231,'Raw data'!$A:$M,8,FALSE)</f>
        <v>173423.61609115882</v>
      </c>
      <c r="K231" s="42">
        <f>VLOOKUP($A231,'Raw data'!$A:$M,5,FALSE)</f>
        <v>27676.179108611355</v>
      </c>
      <c r="L231" s="42">
        <f>VLOOKUP($A231,'Raw data'!$A:$M,12,FALSE)</f>
        <v>55324.754929222909</v>
      </c>
      <c r="M231" s="42">
        <f>VLOOKUP($A231,'Raw data'!$A:$M,13,FALSE)</f>
        <v>325843.58375355828</v>
      </c>
      <c r="N231" s="42">
        <f>VLOOKUP($A231,'Raw data'!$A:$M,6,FALSE)</f>
        <v>37286.329882956641</v>
      </c>
      <c r="O231" s="42">
        <f>VLOOKUP($A231,'Raw data'!$A:$M,9,FALSE)</f>
        <v>199513.6309185279</v>
      </c>
      <c r="P231" s="42">
        <f t="shared" si="33"/>
        <v>81172.054977215375</v>
      </c>
      <c r="Q231" s="42">
        <f t="shared" si="34"/>
        <v>136511.34911400601</v>
      </c>
      <c r="R231" s="42">
        <f t="shared" si="35"/>
        <v>121301.50963327564</v>
      </c>
      <c r="S231" s="42">
        <f t="shared" si="36"/>
        <v>107595.27544336801</v>
      </c>
      <c r="T231" s="43">
        <f t="shared" si="37"/>
        <v>1.4943752461031621</v>
      </c>
      <c r="U231" s="43">
        <f t="shared" si="38"/>
        <v>0.78817824409244508</v>
      </c>
      <c r="V231" s="42">
        <f t="shared" si="39"/>
        <v>0.74996585434255991</v>
      </c>
      <c r="W231" s="42">
        <f t="shared" si="40"/>
        <v>0.46299041328629731</v>
      </c>
      <c r="X231" s="42">
        <f>VLOOKUP($A231,'Raw data'!$A:$AN,39, FALSE)</f>
        <v>0.72557424683735305</v>
      </c>
      <c r="Y231" s="42">
        <f>VLOOKUP($A231,'Raw data'!$A:$AN,40, FALSE)</f>
        <v>2.3162736542361153</v>
      </c>
      <c r="Z231" s="42">
        <f t="shared" si="41"/>
        <v>1.5209239505367342</v>
      </c>
      <c r="AA231" s="44">
        <f>IFERROR(VLOOKUP($A231,'Raw data'!$AP:$AU,4,FALSE),0)</f>
        <v>1.2843130510410501</v>
      </c>
      <c r="AB231" s="44">
        <f>IFERROR(VLOOKUP($A231,'Raw data'!$AP:$AU,5,FALSE),0)</f>
        <v>0.24744915986674601</v>
      </c>
      <c r="AC231" s="44">
        <f>IFERROR(VLOOKUP($A231,'Raw data'!$AP:$AU,6,FALSE),"NA")</f>
        <v>0.168200798918101</v>
      </c>
      <c r="AD231" s="46" t="b">
        <f t="shared" si="42"/>
        <v>0</v>
      </c>
      <c r="AE231" s="46" t="b">
        <f t="shared" si="43"/>
        <v>0</v>
      </c>
    </row>
    <row r="232" spans="1:31" x14ac:dyDescent="0.25">
      <c r="A232" s="45" t="s">
        <v>298</v>
      </c>
      <c r="B232" s="2" t="str">
        <f>IFERROR(VLOOKUP(A232,'Protein names'!$A:$I,8,FALSE),"Contaminant")</f>
        <v>Complement component C9</v>
      </c>
      <c r="C232" t="str">
        <f>IFERROR(VLOOKUP(A232,'Protein names'!$A:$I,9,FALSE), "Contaminant")</f>
        <v>C9</v>
      </c>
      <c r="D232" s="42">
        <f>VLOOKUP($A232,'Raw data'!$A:$M,10,FALSE)</f>
        <v>65710.192430265641</v>
      </c>
      <c r="E232" s="42">
        <f>VLOOKUP($A232,'Raw data'!$A:$M,11,FALSE)</f>
        <v>63036.303948845649</v>
      </c>
      <c r="F232" s="42">
        <f>VLOOKUP($A232,'Raw data'!$A:$M,7,FALSE)</f>
        <v>62814.543821921703</v>
      </c>
      <c r="G232" s="42">
        <f>VLOOKUP($A232,'Raw data'!$A:$M,2,FALSE)</f>
        <v>65112.390679480457</v>
      </c>
      <c r="H232" s="42">
        <f>VLOOKUP($A232,'Raw data'!$A:$M,3,FALSE)</f>
        <v>63077.39078425007</v>
      </c>
      <c r="I232" s="42">
        <f>VLOOKUP($A232,'Raw data'!$A:$M,4,FALSE)</f>
        <v>168508.18011087761</v>
      </c>
      <c r="J232" s="42">
        <f>VLOOKUP($A232,'Raw data'!$A:$M,8,FALSE)</f>
        <v>64054.787705764247</v>
      </c>
      <c r="K232" s="42">
        <f>VLOOKUP($A232,'Raw data'!$A:$M,5,FALSE)</f>
        <v>52922.006361749394</v>
      </c>
      <c r="L232" s="42">
        <f>VLOOKUP($A232,'Raw data'!$A:$M,12,FALSE)</f>
        <v>58964.993422411775</v>
      </c>
      <c r="M232" s="42">
        <f>VLOOKUP($A232,'Raw data'!$A:$M,13,FALSE)</f>
        <v>20694.225704449178</v>
      </c>
      <c r="N232" s="42">
        <f>VLOOKUP($A232,'Raw data'!$A:$M,6,FALSE)</f>
        <v>72785.007902476631</v>
      </c>
      <c r="O232" s="42">
        <f>VLOOKUP($A232,'Raw data'!$A:$M,9,FALSE)</f>
        <v>31318.508805734531</v>
      </c>
      <c r="P232" s="42">
        <f t="shared" si="33"/>
        <v>81376.50029594019</v>
      </c>
      <c r="Q232" s="42">
        <f t="shared" si="34"/>
        <v>50123.254983764287</v>
      </c>
      <c r="R232" s="42">
        <f t="shared" si="35"/>
        <v>38982.155170122947</v>
      </c>
      <c r="S232" s="42">
        <f t="shared" si="36"/>
        <v>18318.197875196242</v>
      </c>
      <c r="T232" s="43">
        <f t="shared" si="37"/>
        <v>0.47903454963481312</v>
      </c>
      <c r="U232" s="43">
        <f t="shared" si="38"/>
        <v>0.36546305464658657</v>
      </c>
      <c r="V232" s="42">
        <f t="shared" si="39"/>
        <v>-0.69913213100646221</v>
      </c>
      <c r="W232" s="42">
        <f t="shared" si="40"/>
        <v>0.13575808838248205</v>
      </c>
      <c r="X232" s="42">
        <f>VLOOKUP($A232,'Raw data'!$A:$AN,39, FALSE)</f>
        <v>2.6787034198544517</v>
      </c>
      <c r="Y232" s="42">
        <f>VLOOKUP($A232,'Raw data'!$A:$AN,40, FALSE)</f>
        <v>3.1355381055367531</v>
      </c>
      <c r="Z232" s="42">
        <f t="shared" si="41"/>
        <v>2.9071207626956026</v>
      </c>
      <c r="AA232" s="44">
        <f>IFERROR(VLOOKUP($A232,'Raw data'!$AP:$AU,4,FALSE),0)</f>
        <v>-0.35618043875451</v>
      </c>
      <c r="AB232" s="44">
        <f>IFERROR(VLOOKUP($A232,'Raw data'!$AP:$AU,5,FALSE),0)</f>
        <v>4.6135781105684302E-2</v>
      </c>
      <c r="AC232" s="44">
        <f>IFERROR(VLOOKUP($A232,'Raw data'!$AP:$AU,6,FALSE),"NA")</f>
        <v>0.16859840317160299</v>
      </c>
      <c r="AD232" s="46" t="b">
        <f t="shared" si="42"/>
        <v>0</v>
      </c>
      <c r="AE232" s="46" t="b">
        <f t="shared" si="43"/>
        <v>0</v>
      </c>
    </row>
    <row r="233" spans="1:31" x14ac:dyDescent="0.25">
      <c r="A233" s="45" t="s">
        <v>299</v>
      </c>
      <c r="B233" s="2" t="str">
        <f>IFERROR(VLOOKUP(A233,'Protein names'!$A:$I,8,FALSE),"Contaminant")</f>
        <v>Acyl-coenzyme A synthetase ACSM3, mitochondrial (EC 6.2.1.2) (Acyl-CoA synthetase medium-chain family member 3) (Butyrate--CoA ligase 3) (Butyryl-coenzyme A synthetase 3) (Middle-chain acyl-CoA synthetase 3) (SA rat hypertension-associated protein) (Protein SA)</v>
      </c>
      <c r="C233" t="str">
        <f>IFERROR(VLOOKUP(A233,'Protein names'!$A:$I,9,FALSE), "Contaminant")</f>
        <v>Acsm3</v>
      </c>
      <c r="D233" s="42">
        <f>VLOOKUP($A233,'Raw data'!$A:$M,10,FALSE)</f>
        <v>205.36</v>
      </c>
      <c r="E233" s="42">
        <f>VLOOKUP($A233,'Raw data'!$A:$M,11,FALSE)</f>
        <v>95293.979011837771</v>
      </c>
      <c r="F233" s="42">
        <f>VLOOKUP($A233,'Raw data'!$A:$M,7,FALSE)</f>
        <v>52426.709499549484</v>
      </c>
      <c r="G233" s="42">
        <f>VLOOKUP($A233,'Raw data'!$A:$M,2,FALSE)</f>
        <v>81050.704926665159</v>
      </c>
      <c r="H233" s="42">
        <f>VLOOKUP($A233,'Raw data'!$A:$M,3,FALSE)</f>
        <v>76105.853337003835</v>
      </c>
      <c r="I233" s="42">
        <f>VLOOKUP($A233,'Raw data'!$A:$M,4,FALSE)</f>
        <v>103556.66963219528</v>
      </c>
      <c r="J233" s="42">
        <f>VLOOKUP($A233,'Raw data'!$A:$M,8,FALSE)</f>
        <v>205.36</v>
      </c>
      <c r="K233" s="42">
        <f>VLOOKUP($A233,'Raw data'!$A:$M,5,FALSE)</f>
        <v>47011.744733038257</v>
      </c>
      <c r="L233" s="42">
        <f>VLOOKUP($A233,'Raw data'!$A:$M,12,FALSE)</f>
        <v>72318.680103962746</v>
      </c>
      <c r="M233" s="42">
        <f>VLOOKUP($A233,'Raw data'!$A:$M,13,FALSE)</f>
        <v>205.36</v>
      </c>
      <c r="N233" s="42">
        <f>VLOOKUP($A233,'Raw data'!$A:$M,6,FALSE)</f>
        <v>59747.932403641018</v>
      </c>
      <c r="O233" s="42">
        <f>VLOOKUP($A233,'Raw data'!$A:$M,9,FALSE)</f>
        <v>205.36</v>
      </c>
      <c r="P233" s="42">
        <f t="shared" si="33"/>
        <v>68106.546067875257</v>
      </c>
      <c r="Q233" s="42">
        <f t="shared" si="34"/>
        <v>29949.072873440335</v>
      </c>
      <c r="R233" s="42">
        <f t="shared" si="35"/>
        <v>34360.433350946856</v>
      </c>
      <c r="S233" s="42">
        <f t="shared" si="36"/>
        <v>30627.753709260349</v>
      </c>
      <c r="T233" s="43">
        <f t="shared" si="37"/>
        <v>0.50450999697889698</v>
      </c>
      <c r="U233" s="43">
        <f t="shared" si="38"/>
        <v>1.0226611634586487</v>
      </c>
      <c r="V233" s="42">
        <f t="shared" si="39"/>
        <v>-1.1852821271612182</v>
      </c>
      <c r="W233" s="42">
        <f t="shared" si="40"/>
        <v>9.348243911262423E-2</v>
      </c>
      <c r="X233" s="42">
        <f>VLOOKUP($A233,'Raw data'!$A:$AN,39, FALSE)</f>
        <v>1.7440109432010085</v>
      </c>
      <c r="Y233" s="42">
        <f>VLOOKUP($A233,'Raw data'!$A:$AN,40, FALSE)</f>
        <v>1.2160921091869596</v>
      </c>
      <c r="Z233" s="42">
        <f t="shared" si="41"/>
        <v>1.4800515261939839</v>
      </c>
      <c r="AA233" s="44">
        <f>IFERROR(VLOOKUP($A233,'Raw data'!$AP:$AU,4,FALSE),0)</f>
        <v>-0.75529768261046004</v>
      </c>
      <c r="AB233" s="44">
        <f>IFERROR(VLOOKUP($A233,'Raw data'!$AP:$AU,5,FALSE),0)</f>
        <v>0.32329485828996901</v>
      </c>
      <c r="AC233" s="44">
        <f>IFERROR(VLOOKUP($A233,'Raw data'!$AP:$AU,6,FALSE),"NA")</f>
        <v>0.16875520666052499</v>
      </c>
      <c r="AD233" s="46" t="b">
        <f t="shared" si="42"/>
        <v>0</v>
      </c>
      <c r="AE233" s="46" t="b">
        <f t="shared" si="43"/>
        <v>0</v>
      </c>
    </row>
    <row r="234" spans="1:31" x14ac:dyDescent="0.25">
      <c r="A234" s="45" t="s">
        <v>300</v>
      </c>
      <c r="B234" s="2" t="str">
        <f>IFERROR(VLOOKUP(A234,'Protein names'!$A:$I,8,FALSE),"Contaminant")</f>
        <v>FAD-linked sulfhydryl oxidase ALR (EC 1.8.3.2) (Augmenter of liver regeneration)</v>
      </c>
      <c r="C234" t="str">
        <f>IFERROR(VLOOKUP(A234,'Protein names'!$A:$I,9,FALSE), "Contaminant")</f>
        <v>Gfer</v>
      </c>
      <c r="D234" s="42">
        <f>VLOOKUP($A234,'Raw data'!$A:$M,10,FALSE)</f>
        <v>205.36</v>
      </c>
      <c r="E234" s="42">
        <f>VLOOKUP($A234,'Raw data'!$A:$M,11,FALSE)</f>
        <v>205.36</v>
      </c>
      <c r="F234" s="42">
        <f>VLOOKUP($A234,'Raw data'!$A:$M,7,FALSE)</f>
        <v>30378.877544285879</v>
      </c>
      <c r="G234" s="42">
        <f>VLOOKUP($A234,'Raw data'!$A:$M,2,FALSE)</f>
        <v>205.36</v>
      </c>
      <c r="H234" s="42">
        <f>VLOOKUP($A234,'Raw data'!$A:$M,3,FALSE)</f>
        <v>33592.809405598084</v>
      </c>
      <c r="I234" s="42">
        <f>VLOOKUP($A234,'Raw data'!$A:$M,4,FALSE)</f>
        <v>34543.712400095756</v>
      </c>
      <c r="J234" s="42">
        <f>VLOOKUP($A234,'Raw data'!$A:$M,8,FALSE)</f>
        <v>205.36</v>
      </c>
      <c r="K234" s="42">
        <f>VLOOKUP($A234,'Raw data'!$A:$M,5,FALSE)</f>
        <v>39765.233926135952</v>
      </c>
      <c r="L234" s="42">
        <f>VLOOKUP($A234,'Raw data'!$A:$M,12,FALSE)</f>
        <v>205.36</v>
      </c>
      <c r="M234" s="42">
        <f>VLOOKUP($A234,'Raw data'!$A:$M,13,FALSE)</f>
        <v>205.36</v>
      </c>
      <c r="N234" s="42">
        <f>VLOOKUP($A234,'Raw data'!$A:$M,6,FALSE)</f>
        <v>33756.545907031214</v>
      </c>
      <c r="O234" s="42">
        <f>VLOOKUP($A234,'Raw data'!$A:$M,9,FALSE)</f>
        <v>205.36</v>
      </c>
      <c r="P234" s="42">
        <f t="shared" si="33"/>
        <v>16521.913224996621</v>
      </c>
      <c r="Q234" s="42">
        <f t="shared" si="34"/>
        <v>12390.536638861195</v>
      </c>
      <c r="R234" s="42">
        <f t="shared" si="35"/>
        <v>16365.135346700599</v>
      </c>
      <c r="S234" s="42">
        <f t="shared" si="36"/>
        <v>17319.519443383571</v>
      </c>
      <c r="T234" s="43">
        <f t="shared" si="37"/>
        <v>0.99051091261883484</v>
      </c>
      <c r="U234" s="43">
        <f t="shared" si="38"/>
        <v>1.3978022056819805</v>
      </c>
      <c r="V234" s="42">
        <f t="shared" si="39"/>
        <v>-0.41514208691706356</v>
      </c>
      <c r="W234" s="42">
        <f t="shared" si="40"/>
        <v>0.70636712564314774</v>
      </c>
      <c r="X234" s="42">
        <f>VLOOKUP($A234,'Raw data'!$A:$AN,39, FALSE)</f>
        <v>0.66374178868302158</v>
      </c>
      <c r="Y234" s="42">
        <f>VLOOKUP($A234,'Raw data'!$A:$AN,40, FALSE)</f>
        <v>0.83760780068364993</v>
      </c>
      <c r="Z234" s="42">
        <f t="shared" si="41"/>
        <v>0.75067479468333576</v>
      </c>
      <c r="AA234" s="44">
        <f>IFERROR(VLOOKUP($A234,'Raw data'!$AP:$AU,4,FALSE),0)</f>
        <v>-0.77131350217877104</v>
      </c>
      <c r="AB234" s="44">
        <f>IFERROR(VLOOKUP($A234,'Raw data'!$AP:$AU,5,FALSE),0)</f>
        <v>0.255832921668733</v>
      </c>
      <c r="AC234" s="44">
        <f>IFERROR(VLOOKUP($A234,'Raw data'!$AP:$AU,6,FALSE),"NA")</f>
        <v>0.172119845858862</v>
      </c>
      <c r="AD234" s="46" t="b">
        <f t="shared" si="42"/>
        <v>0</v>
      </c>
      <c r="AE234" s="46" t="b">
        <f t="shared" si="43"/>
        <v>0</v>
      </c>
    </row>
    <row r="235" spans="1:31" x14ac:dyDescent="0.25">
      <c r="A235" s="45" t="s">
        <v>301</v>
      </c>
      <c r="B235" s="2" t="str">
        <f>IFERROR(VLOOKUP(A235,'Protein names'!$A:$I,8,FALSE),"Contaminant")</f>
        <v>ADP-ribosylation factor 6</v>
      </c>
      <c r="C235" t="str">
        <f>IFERROR(VLOOKUP(A235,'Protein names'!$A:$I,9,FALSE), "Contaminant")</f>
        <v>Arf6</v>
      </c>
      <c r="D235" s="42">
        <f>VLOOKUP($A235,'Raw data'!$A:$M,10,FALSE)</f>
        <v>140717.70541580001</v>
      </c>
      <c r="E235" s="42">
        <f>VLOOKUP($A235,'Raw data'!$A:$M,11,FALSE)</f>
        <v>189561.96444859589</v>
      </c>
      <c r="F235" s="42">
        <f>VLOOKUP($A235,'Raw data'!$A:$M,7,FALSE)</f>
        <v>231888.10277407887</v>
      </c>
      <c r="G235" s="42">
        <f>VLOOKUP($A235,'Raw data'!$A:$M,2,FALSE)</f>
        <v>234792.55059548584</v>
      </c>
      <c r="H235" s="42">
        <f>VLOOKUP($A235,'Raw data'!$A:$M,3,FALSE)</f>
        <v>228337.8450627189</v>
      </c>
      <c r="I235" s="42">
        <f>VLOOKUP($A235,'Raw data'!$A:$M,4,FALSE)</f>
        <v>305496.18361883855</v>
      </c>
      <c r="J235" s="42">
        <f>VLOOKUP($A235,'Raw data'!$A:$M,8,FALSE)</f>
        <v>288536.04876591137</v>
      </c>
      <c r="K235" s="42">
        <f>VLOOKUP($A235,'Raw data'!$A:$M,5,FALSE)</f>
        <v>180549.2805084053</v>
      </c>
      <c r="L235" s="42">
        <f>VLOOKUP($A235,'Raw data'!$A:$M,12,FALSE)</f>
        <v>205.36</v>
      </c>
      <c r="M235" s="42">
        <f>VLOOKUP($A235,'Raw data'!$A:$M,13,FALSE)</f>
        <v>104914.28886302176</v>
      </c>
      <c r="N235" s="42">
        <f>VLOOKUP($A235,'Raw data'!$A:$M,6,FALSE)</f>
        <v>230956.01771836943</v>
      </c>
      <c r="O235" s="42">
        <f>VLOOKUP($A235,'Raw data'!$A:$M,9,FALSE)</f>
        <v>230214.70846616093</v>
      </c>
      <c r="P235" s="42">
        <f t="shared" si="33"/>
        <v>221799.0586525863</v>
      </c>
      <c r="Q235" s="42">
        <f t="shared" si="34"/>
        <v>172562.61738697815</v>
      </c>
      <c r="R235" s="42">
        <f t="shared" si="35"/>
        <v>49886.538239146503</v>
      </c>
      <c r="S235" s="42">
        <f t="shared" si="36"/>
        <v>95333.184942538908</v>
      </c>
      <c r="T235" s="43">
        <f t="shared" si="37"/>
        <v>0.22491771850702938</v>
      </c>
      <c r="U235" s="43">
        <f t="shared" si="38"/>
        <v>0.55245560357230017</v>
      </c>
      <c r="V235" s="42">
        <f t="shared" si="39"/>
        <v>-0.36213327828786585</v>
      </c>
      <c r="W235" s="42">
        <f t="shared" si="40"/>
        <v>0.33031588843192117</v>
      </c>
      <c r="X235" s="42">
        <f>VLOOKUP($A235,'Raw data'!$A:$AN,39, FALSE)</f>
        <v>3.2364935044347853</v>
      </c>
      <c r="Y235" s="42">
        <f>VLOOKUP($A235,'Raw data'!$A:$AN,40, FALSE)</f>
        <v>2.7050777607430976</v>
      </c>
      <c r="Z235" s="42">
        <f t="shared" si="41"/>
        <v>2.9707856325889415</v>
      </c>
      <c r="AA235" s="44">
        <f>IFERROR(VLOOKUP($A235,'Raw data'!$AP:$AU,4,FALSE),0)</f>
        <v>0.45915261833980803</v>
      </c>
      <c r="AB235" s="44">
        <f>IFERROR(VLOOKUP($A235,'Raw data'!$AP:$AU,5,FALSE),0)</f>
        <v>0.15092898150169801</v>
      </c>
      <c r="AC235" s="44">
        <f>IFERROR(VLOOKUP($A235,'Raw data'!$AP:$AU,6,FALSE),"NA")</f>
        <v>0.175236179554181</v>
      </c>
      <c r="AD235" s="46" t="b">
        <f t="shared" si="42"/>
        <v>0</v>
      </c>
      <c r="AE235" s="46" t="b">
        <f t="shared" si="43"/>
        <v>0</v>
      </c>
    </row>
    <row r="236" spans="1:31" x14ac:dyDescent="0.25">
      <c r="A236" s="45" t="s">
        <v>302</v>
      </c>
      <c r="B236" s="2" t="str">
        <f>IFERROR(VLOOKUP(A236,'Protein names'!$A:$I,8,FALSE),"Contaminant")</f>
        <v>Hydroxymethylglutaryl-CoA synthase, cytoplasmic (HMG-CoA synthase) (EC 2.3.3.10) (3-hydroxy-3-methylglutaryl coenzyme A synthase)</v>
      </c>
      <c r="C236" t="str">
        <f>IFERROR(VLOOKUP(A236,'Protein names'!$A:$I,9,FALSE), "Contaminant")</f>
        <v>Hmgcs1</v>
      </c>
      <c r="D236" s="42">
        <f>VLOOKUP($A236,'Raw data'!$A:$M,10,FALSE)</f>
        <v>354920.77855317638</v>
      </c>
      <c r="E236" s="42">
        <f>VLOOKUP($A236,'Raw data'!$A:$M,11,FALSE)</f>
        <v>163417.30921329671</v>
      </c>
      <c r="F236" s="42">
        <f>VLOOKUP($A236,'Raw data'!$A:$M,7,FALSE)</f>
        <v>60663.406281465912</v>
      </c>
      <c r="G236" s="42">
        <f>VLOOKUP($A236,'Raw data'!$A:$M,2,FALSE)</f>
        <v>281204.71762503614</v>
      </c>
      <c r="H236" s="42">
        <f>VLOOKUP($A236,'Raw data'!$A:$M,3,FALSE)</f>
        <v>326220.23868456599</v>
      </c>
      <c r="I236" s="42">
        <f>VLOOKUP($A236,'Raw data'!$A:$M,4,FALSE)</f>
        <v>180988.75953688708</v>
      </c>
      <c r="J236" s="42">
        <f>VLOOKUP($A236,'Raw data'!$A:$M,8,FALSE)</f>
        <v>84525.937743719915</v>
      </c>
      <c r="K236" s="42">
        <f>VLOOKUP($A236,'Raw data'!$A:$M,5,FALSE)</f>
        <v>169439.45664449531</v>
      </c>
      <c r="L236" s="42">
        <f>VLOOKUP($A236,'Raw data'!$A:$M,12,FALSE)</f>
        <v>128098.6186843813</v>
      </c>
      <c r="M236" s="42">
        <f>VLOOKUP($A236,'Raw data'!$A:$M,13,FALSE)</f>
        <v>119001.15213572371</v>
      </c>
      <c r="N236" s="42">
        <f>VLOOKUP($A236,'Raw data'!$A:$M,6,FALSE)</f>
        <v>130768.22798496282</v>
      </c>
      <c r="O236" s="42">
        <f>VLOOKUP($A236,'Raw data'!$A:$M,9,FALSE)</f>
        <v>139385.2290364801</v>
      </c>
      <c r="P236" s="42">
        <f t="shared" si="33"/>
        <v>227902.53498240467</v>
      </c>
      <c r="Q236" s="42">
        <f t="shared" si="34"/>
        <v>128536.43703829387</v>
      </c>
      <c r="R236" s="42">
        <f t="shared" si="35"/>
        <v>102444.53830669617</v>
      </c>
      <c r="S236" s="42">
        <f t="shared" si="36"/>
        <v>25244.707639413362</v>
      </c>
      <c r="T236" s="43">
        <f t="shared" si="37"/>
        <v>0.44951030630091698</v>
      </c>
      <c r="U236" s="43">
        <f t="shared" si="38"/>
        <v>0.19640117791574074</v>
      </c>
      <c r="V236" s="42">
        <f t="shared" si="39"/>
        <v>-0.82623958463007363</v>
      </c>
      <c r="W236" s="42">
        <f t="shared" si="40"/>
        <v>6.1466845398907392E-2</v>
      </c>
      <c r="X236" s="42">
        <f>VLOOKUP($A236,'Raw data'!$A:$AN,39, FALSE)</f>
        <v>2.0165763332628899</v>
      </c>
      <c r="Y236" s="42">
        <f>VLOOKUP($A236,'Raw data'!$A:$AN,40, FALSE)</f>
        <v>2.1456507236182305</v>
      </c>
      <c r="Z236" s="42">
        <f t="shared" si="41"/>
        <v>2.08111352844056</v>
      </c>
      <c r="AA236" s="44">
        <f>IFERROR(VLOOKUP($A236,'Raw data'!$AP:$AU,4,FALSE),0)</f>
        <v>-0.481632666510039</v>
      </c>
      <c r="AB236" s="44">
        <f>IFERROR(VLOOKUP($A236,'Raw data'!$AP:$AU,5,FALSE),0)</f>
        <v>0.28346841468315598</v>
      </c>
      <c r="AC236" s="44">
        <f>IFERROR(VLOOKUP($A236,'Raw data'!$AP:$AU,6,FALSE),"NA")</f>
        <v>0.17652711303562901</v>
      </c>
      <c r="AD236" s="46" t="b">
        <f t="shared" si="42"/>
        <v>0</v>
      </c>
      <c r="AE236" s="46" t="b">
        <f t="shared" si="43"/>
        <v>0</v>
      </c>
    </row>
    <row r="237" spans="1:31" x14ac:dyDescent="0.25">
      <c r="A237" s="45" t="s">
        <v>303</v>
      </c>
      <c r="B237" s="2" t="str">
        <f>IFERROR(VLOOKUP(A237,'Protein names'!$A:$I,8,FALSE),"Contaminant")</f>
        <v>Membrane-associated progesterone receptor component 2</v>
      </c>
      <c r="C237" t="str">
        <f>IFERROR(VLOOKUP(A237,'Protein names'!$A:$I,9,FALSE), "Contaminant")</f>
        <v>Pgrmc2</v>
      </c>
      <c r="D237" s="42">
        <f>VLOOKUP($A237,'Raw data'!$A:$M,10,FALSE)</f>
        <v>74172.623117067371</v>
      </c>
      <c r="E237" s="42">
        <f>VLOOKUP($A237,'Raw data'!$A:$M,11,FALSE)</f>
        <v>92838.323743462737</v>
      </c>
      <c r="F237" s="42">
        <f>VLOOKUP($A237,'Raw data'!$A:$M,7,FALSE)</f>
        <v>225283.7626546011</v>
      </c>
      <c r="G237" s="42">
        <f>VLOOKUP($A237,'Raw data'!$A:$M,2,FALSE)</f>
        <v>145755.64402394867</v>
      </c>
      <c r="H237" s="42">
        <f>VLOOKUP($A237,'Raw data'!$A:$M,3,FALSE)</f>
        <v>161113.83312651305</v>
      </c>
      <c r="I237" s="42">
        <f>VLOOKUP($A237,'Raw data'!$A:$M,4,FALSE)</f>
        <v>178876.99242169762</v>
      </c>
      <c r="J237" s="42">
        <f>VLOOKUP($A237,'Raw data'!$A:$M,8,FALSE)</f>
        <v>122504.95603131063</v>
      </c>
      <c r="K237" s="42">
        <f>VLOOKUP($A237,'Raw data'!$A:$M,5,FALSE)</f>
        <v>89182.09532837366</v>
      </c>
      <c r="L237" s="42">
        <f>VLOOKUP($A237,'Raw data'!$A:$M,12,FALSE)</f>
        <v>205.36</v>
      </c>
      <c r="M237" s="42">
        <f>VLOOKUP($A237,'Raw data'!$A:$M,13,FALSE)</f>
        <v>114153.41112286279</v>
      </c>
      <c r="N237" s="42">
        <f>VLOOKUP($A237,'Raw data'!$A:$M,6,FALSE)</f>
        <v>132661.74372262621</v>
      </c>
      <c r="O237" s="42">
        <f>VLOOKUP($A237,'Raw data'!$A:$M,9,FALSE)</f>
        <v>179251.53025893195</v>
      </c>
      <c r="P237" s="42">
        <f t="shared" si="33"/>
        <v>146340.19651454841</v>
      </c>
      <c r="Q237" s="42">
        <f t="shared" si="34"/>
        <v>106326.51607735087</v>
      </c>
      <c r="R237" s="42">
        <f t="shared" si="35"/>
        <v>50957.401822933185</v>
      </c>
      <c r="S237" s="42">
        <f t="shared" si="36"/>
        <v>54604.99831199988</v>
      </c>
      <c r="T237" s="43">
        <f t="shared" si="37"/>
        <v>0.34821192697979775</v>
      </c>
      <c r="U237" s="43">
        <f t="shared" si="38"/>
        <v>0.51355955528793595</v>
      </c>
      <c r="V237" s="42">
        <f t="shared" si="39"/>
        <v>-0.46082467524941906</v>
      </c>
      <c r="W237" s="42">
        <f t="shared" si="40"/>
        <v>0.25855694708210636</v>
      </c>
      <c r="X237" s="42">
        <f>VLOOKUP($A237,'Raw data'!$A:$AN,39, FALSE)</f>
        <v>1.9149705985428123</v>
      </c>
      <c r="Y237" s="42">
        <f>VLOOKUP($A237,'Raw data'!$A:$AN,40, FALSE)</f>
        <v>2.3450546633406746</v>
      </c>
      <c r="Z237" s="42">
        <f t="shared" si="41"/>
        <v>2.1300126309417435</v>
      </c>
      <c r="AA237" s="44">
        <f>IFERROR(VLOOKUP($A237,'Raw data'!$AP:$AU,4,FALSE),0)</f>
        <v>-1.1834990400140799</v>
      </c>
      <c r="AB237" s="44">
        <f>IFERROR(VLOOKUP($A237,'Raw data'!$AP:$AU,5,FALSE),0)</f>
        <v>0.21946010881494901</v>
      </c>
      <c r="AC237" s="44">
        <f>IFERROR(VLOOKUP($A237,'Raw data'!$AP:$AU,6,FALSE),"NA")</f>
        <v>0.17733257814859901</v>
      </c>
      <c r="AD237" s="46" t="b">
        <f t="shared" si="42"/>
        <v>0</v>
      </c>
      <c r="AE237" s="46" t="b">
        <f t="shared" si="43"/>
        <v>0</v>
      </c>
    </row>
    <row r="238" spans="1:31" x14ac:dyDescent="0.25">
      <c r="A238" s="45" t="s">
        <v>304</v>
      </c>
      <c r="B238" s="2" t="str">
        <f>IFERROR(VLOOKUP(A238,'Protein names'!$A:$I,8,FALSE),"Contaminant")</f>
        <v>Glycogen phosphorylase, liver form (EC 2.4.1.1)</v>
      </c>
      <c r="C238" t="str">
        <f>IFERROR(VLOOKUP(A238,'Protein names'!$A:$I,9,FALSE), "Contaminant")</f>
        <v>Pygl</v>
      </c>
      <c r="D238" s="42">
        <f>VLOOKUP($A238,'Raw data'!$A:$M,10,FALSE)</f>
        <v>3764480.7136089625</v>
      </c>
      <c r="E238" s="42">
        <f>VLOOKUP($A238,'Raw data'!$A:$M,11,FALSE)</f>
        <v>4385463.251778435</v>
      </c>
      <c r="F238" s="42">
        <f>VLOOKUP($A238,'Raw data'!$A:$M,7,FALSE)</f>
        <v>3372542.4682754162</v>
      </c>
      <c r="G238" s="42">
        <f>VLOOKUP($A238,'Raw data'!$A:$M,2,FALSE)</f>
        <v>3565467.3002464767</v>
      </c>
      <c r="H238" s="42">
        <f>VLOOKUP($A238,'Raw data'!$A:$M,3,FALSE)</f>
        <v>4751545.1548958337</v>
      </c>
      <c r="I238" s="42">
        <f>VLOOKUP($A238,'Raw data'!$A:$M,4,FALSE)</f>
        <v>3295033.4279906526</v>
      </c>
      <c r="J238" s="42">
        <f>VLOOKUP($A238,'Raw data'!$A:$M,8,FALSE)</f>
        <v>4774552.8014394529</v>
      </c>
      <c r="K238" s="42">
        <f>VLOOKUP($A238,'Raw data'!$A:$M,5,FALSE)</f>
        <v>4923810.492254518</v>
      </c>
      <c r="L238" s="42">
        <f>VLOOKUP($A238,'Raw data'!$A:$M,12,FALSE)</f>
        <v>3479745.6211158666</v>
      </c>
      <c r="M238" s="42">
        <f>VLOOKUP($A238,'Raw data'!$A:$M,13,FALSE)</f>
        <v>5450627.8537253598</v>
      </c>
      <c r="N238" s="42">
        <f>VLOOKUP($A238,'Raw data'!$A:$M,6,FALSE)</f>
        <v>4845653.3196196724</v>
      </c>
      <c r="O238" s="42">
        <f>VLOOKUP($A238,'Raw data'!$A:$M,9,FALSE)</f>
        <v>3983222.6310417843</v>
      </c>
      <c r="P238" s="42">
        <f t="shared" si="33"/>
        <v>3855755.3861326296</v>
      </c>
      <c r="Q238" s="42">
        <f t="shared" si="34"/>
        <v>4576268.7865327755</v>
      </c>
      <c r="R238" s="42">
        <f t="shared" si="35"/>
        <v>535962.03374963359</v>
      </c>
      <c r="S238" s="42">
        <f t="shared" si="36"/>
        <v>652078.77689616825</v>
      </c>
      <c r="T238" s="43">
        <f t="shared" si="37"/>
        <v>0.13900312132798709</v>
      </c>
      <c r="U238" s="43">
        <f t="shared" si="38"/>
        <v>0.14249136301065432</v>
      </c>
      <c r="V238" s="42">
        <f t="shared" si="39"/>
        <v>0.24715826298246943</v>
      </c>
      <c r="W238" s="42">
        <f t="shared" si="40"/>
        <v>8.5382648650706355E-2</v>
      </c>
      <c r="X238" s="42">
        <f>VLOOKUP($A238,'Raw data'!$A:$AN,39, FALSE)</f>
        <v>2.9551771973228274</v>
      </c>
      <c r="Y238" s="42">
        <f>VLOOKUP($A238,'Raw data'!$A:$AN,40, FALSE)</f>
        <v>3.6203711172867923</v>
      </c>
      <c r="Z238" s="42">
        <f t="shared" si="41"/>
        <v>3.2877741573048098</v>
      </c>
      <c r="AA238" s="44">
        <f>IFERROR(VLOOKUP($A238,'Raw data'!$AP:$AU,4,FALSE),0)</f>
        <v>0.30236374526770599</v>
      </c>
      <c r="AB238" s="44">
        <f>IFERROR(VLOOKUP($A238,'Raw data'!$AP:$AU,5,FALSE),0)</f>
        <v>0.116012921906802</v>
      </c>
      <c r="AC238" s="44">
        <f>IFERROR(VLOOKUP($A238,'Raw data'!$AP:$AU,6,FALSE),"NA")</f>
        <v>0.179030760819511</v>
      </c>
      <c r="AD238" s="46" t="b">
        <f t="shared" si="42"/>
        <v>0</v>
      </c>
      <c r="AE238" s="46" t="b">
        <f t="shared" si="43"/>
        <v>0</v>
      </c>
    </row>
    <row r="239" spans="1:31" x14ac:dyDescent="0.25">
      <c r="A239" s="45" t="s">
        <v>305</v>
      </c>
      <c r="B239" s="2" t="str">
        <f>IFERROR(VLOOKUP(A239,'Protein names'!$A:$I,8,FALSE),"Contaminant")</f>
        <v>Glutathione S-transferase kappa (Glutathione S-transferase kappa 1)</v>
      </c>
      <c r="C239" t="str">
        <f>IFERROR(VLOOKUP(A239,'Protein names'!$A:$I,9,FALSE), "Contaminant")</f>
        <v>Gstk1</v>
      </c>
      <c r="D239" s="42">
        <f>VLOOKUP($A239,'Raw data'!$A:$M,10,FALSE)</f>
        <v>977487.0548786514</v>
      </c>
      <c r="E239" s="42">
        <f>VLOOKUP($A239,'Raw data'!$A:$M,11,FALSE)</f>
        <v>980807.29551830969</v>
      </c>
      <c r="F239" s="42">
        <f>VLOOKUP($A239,'Raw data'!$A:$M,7,FALSE)</f>
        <v>713854.39946204913</v>
      </c>
      <c r="G239" s="42">
        <f>VLOOKUP($A239,'Raw data'!$A:$M,2,FALSE)</f>
        <v>937802.09022568748</v>
      </c>
      <c r="H239" s="42">
        <f>VLOOKUP($A239,'Raw data'!$A:$M,3,FALSE)</f>
        <v>913344.68200993491</v>
      </c>
      <c r="I239" s="42">
        <f>VLOOKUP($A239,'Raw data'!$A:$M,4,FALSE)</f>
        <v>910479.79400104866</v>
      </c>
      <c r="J239" s="42">
        <f>VLOOKUP($A239,'Raw data'!$A:$M,8,FALSE)</f>
        <v>893410.26307978318</v>
      </c>
      <c r="K239" s="42">
        <f>VLOOKUP($A239,'Raw data'!$A:$M,5,FALSE)</f>
        <v>819811.7511196523</v>
      </c>
      <c r="L239" s="42">
        <f>VLOOKUP($A239,'Raw data'!$A:$M,12,FALSE)</f>
        <v>1003056.8324628341</v>
      </c>
      <c r="M239" s="42">
        <f>VLOOKUP($A239,'Raw data'!$A:$M,13,FALSE)</f>
        <v>716938.36045062332</v>
      </c>
      <c r="N239" s="42">
        <f>VLOOKUP($A239,'Raw data'!$A:$M,6,FALSE)</f>
        <v>835905.61414806475</v>
      </c>
      <c r="O239" s="42">
        <f>VLOOKUP($A239,'Raw data'!$A:$M,9,FALSE)</f>
        <v>782215.60012944159</v>
      </c>
      <c r="P239" s="42">
        <f t="shared" si="33"/>
        <v>905629.21934928</v>
      </c>
      <c r="Q239" s="42">
        <f t="shared" si="34"/>
        <v>841889.73689839977</v>
      </c>
      <c r="R239" s="42">
        <f t="shared" si="35"/>
        <v>90102.740677122565</v>
      </c>
      <c r="S239" s="42">
        <f t="shared" si="36"/>
        <v>89746.210288731614</v>
      </c>
      <c r="T239" s="43">
        <f t="shared" si="37"/>
        <v>9.9491865712839869E-2</v>
      </c>
      <c r="U239" s="43">
        <f t="shared" si="38"/>
        <v>0.10660090788060324</v>
      </c>
      <c r="V239" s="42">
        <f t="shared" si="39"/>
        <v>-0.10528921171865409</v>
      </c>
      <c r="W239" s="42">
        <f t="shared" si="40"/>
        <v>0.288596815070017</v>
      </c>
      <c r="X239" s="42">
        <f>VLOOKUP($A239,'Raw data'!$A:$AN,39, FALSE)</f>
        <v>3.2605285785078615</v>
      </c>
      <c r="Y239" s="42">
        <f>VLOOKUP($A239,'Raw data'!$A:$AN,40, FALSE)</f>
        <v>3.9293661427263689</v>
      </c>
      <c r="Z239" s="42">
        <f t="shared" si="41"/>
        <v>3.5949473606171152</v>
      </c>
      <c r="AA239" s="44">
        <f>IFERROR(VLOOKUP($A239,'Raw data'!$AP:$AU,4,FALSE),0)</f>
        <v>-0.29627474984692198</v>
      </c>
      <c r="AB239" s="44">
        <f>IFERROR(VLOOKUP($A239,'Raw data'!$AP:$AU,5,FALSE),0)</f>
        <v>9.1459344490956093E-2</v>
      </c>
      <c r="AC239" s="44">
        <f>IFERROR(VLOOKUP($A239,'Raw data'!$AP:$AU,6,FALSE),"NA")</f>
        <v>0.180274990173379</v>
      </c>
      <c r="AD239" s="46" t="b">
        <f t="shared" si="42"/>
        <v>0</v>
      </c>
      <c r="AE239" s="46" t="b">
        <f t="shared" si="43"/>
        <v>0</v>
      </c>
    </row>
    <row r="240" spans="1:31" x14ac:dyDescent="0.25">
      <c r="A240" s="45" t="s">
        <v>306</v>
      </c>
      <c r="B240" s="2" t="str">
        <f>IFERROR(VLOOKUP(A240,'Protein names'!$A:$I,8,FALSE),"Contaminant")</f>
        <v>NADH dehydrogenase (Ubiquinone) flavoprotein 3-like, isoform CRA_a (NADH dehydrogenase [ubiquinone] flavoprotein 3, mitochondrial)</v>
      </c>
      <c r="C240" t="str">
        <f>IFERROR(VLOOKUP(A240,'Protein names'!$A:$I,9,FALSE), "Contaminant")</f>
        <v>Ndufv3</v>
      </c>
      <c r="D240" s="42">
        <f>VLOOKUP($A240,'Raw data'!$A:$M,10,FALSE)</f>
        <v>205.36</v>
      </c>
      <c r="E240" s="42">
        <f>VLOOKUP($A240,'Raw data'!$A:$M,11,FALSE)</f>
        <v>65804.086426924434</v>
      </c>
      <c r="F240" s="42">
        <f>VLOOKUP($A240,'Raw data'!$A:$M,7,FALSE)</f>
        <v>12559.850545195894</v>
      </c>
      <c r="G240" s="42">
        <f>VLOOKUP($A240,'Raw data'!$A:$M,2,FALSE)</f>
        <v>205.36</v>
      </c>
      <c r="H240" s="42">
        <f>VLOOKUP($A240,'Raw data'!$A:$M,3,FALSE)</f>
        <v>81377.245260412034</v>
      </c>
      <c r="I240" s="42">
        <f>VLOOKUP($A240,'Raw data'!$A:$M,4,FALSE)</f>
        <v>205.36</v>
      </c>
      <c r="J240" s="42">
        <f>VLOOKUP($A240,'Raw data'!$A:$M,8,FALSE)</f>
        <v>205.36</v>
      </c>
      <c r="K240" s="42">
        <f>VLOOKUP($A240,'Raw data'!$A:$M,5,FALSE)</f>
        <v>205.36</v>
      </c>
      <c r="L240" s="42">
        <f>VLOOKUP($A240,'Raw data'!$A:$M,12,FALSE)</f>
        <v>94599.408113513389</v>
      </c>
      <c r="M240" s="42">
        <f>VLOOKUP($A240,'Raw data'!$A:$M,13,FALSE)</f>
        <v>205.36</v>
      </c>
      <c r="N240" s="42">
        <f>VLOOKUP($A240,'Raw data'!$A:$M,6,FALSE)</f>
        <v>205.36</v>
      </c>
      <c r="O240" s="42">
        <f>VLOOKUP($A240,'Raw data'!$A:$M,9,FALSE)</f>
        <v>205.36</v>
      </c>
      <c r="P240" s="42">
        <f t="shared" si="33"/>
        <v>26726.210372088724</v>
      </c>
      <c r="Q240" s="42">
        <f t="shared" si="34"/>
        <v>15937.701352252232</v>
      </c>
      <c r="R240" s="42">
        <f t="shared" si="35"/>
        <v>33725.777172767506</v>
      </c>
      <c r="S240" s="42">
        <f t="shared" si="36"/>
        <v>35178.584708866962</v>
      </c>
      <c r="T240" s="43">
        <f t="shared" si="37"/>
        <v>1.2618989637224707</v>
      </c>
      <c r="U240" s="43">
        <f t="shared" si="38"/>
        <v>2.2072558602621646</v>
      </c>
      <c r="V240" s="42">
        <f t="shared" si="39"/>
        <v>-0.74581171728060025</v>
      </c>
      <c r="W240" s="42">
        <f t="shared" si="40"/>
        <v>0.63128500750679717</v>
      </c>
      <c r="X240" s="42">
        <f>VLOOKUP($A240,'Raw data'!$A:$AN,39, FALSE)</f>
        <v>0.57708662204627592</v>
      </c>
      <c r="Y240" s="42">
        <f>VLOOKUP($A240,'Raw data'!$A:$AN,40, FALSE)</f>
        <v>0.15739514689458675</v>
      </c>
      <c r="Z240" s="42">
        <f t="shared" si="41"/>
        <v>0.36724088447043135</v>
      </c>
      <c r="AA240" s="44">
        <f>IFERROR(VLOOKUP($A240,'Raw data'!$AP:$AU,4,FALSE),0)</f>
        <v>-1.15899635221495</v>
      </c>
      <c r="AB240" s="44">
        <f>IFERROR(VLOOKUP($A240,'Raw data'!$AP:$AU,5,FALSE),0)</f>
        <v>0.18306973459552101</v>
      </c>
      <c r="AC240" s="44">
        <f>IFERROR(VLOOKUP($A240,'Raw data'!$AP:$AU,6,FALSE),"NA")</f>
        <v>0.18175910276086199</v>
      </c>
      <c r="AD240" s="46" t="b">
        <f t="shared" si="42"/>
        <v>0</v>
      </c>
      <c r="AE240" s="46" t="b">
        <f t="shared" si="43"/>
        <v>0</v>
      </c>
    </row>
    <row r="241" spans="1:31" x14ac:dyDescent="0.25">
      <c r="A241" s="45" t="s">
        <v>307</v>
      </c>
      <c r="B241" s="2" t="str">
        <f>IFERROR(VLOOKUP(A241,'Protein names'!$A:$I,8,FALSE),"Contaminant")</f>
        <v>Transmembrane protein 126A</v>
      </c>
      <c r="C241" t="str">
        <f>IFERROR(VLOOKUP(A241,'Protein names'!$A:$I,9,FALSE), "Contaminant")</f>
        <v>Tmem126a</v>
      </c>
      <c r="D241" s="42">
        <f>VLOOKUP($A241,'Raw data'!$A:$M,10,FALSE)</f>
        <v>2745.7018754198793</v>
      </c>
      <c r="E241" s="42">
        <f>VLOOKUP($A241,'Raw data'!$A:$M,11,FALSE)</f>
        <v>205.36</v>
      </c>
      <c r="F241" s="42">
        <f>VLOOKUP($A241,'Raw data'!$A:$M,7,FALSE)</f>
        <v>70029.501207296926</v>
      </c>
      <c r="G241" s="42">
        <f>VLOOKUP($A241,'Raw data'!$A:$M,2,FALSE)</f>
        <v>205.36</v>
      </c>
      <c r="H241" s="42">
        <f>VLOOKUP($A241,'Raw data'!$A:$M,3,FALSE)</f>
        <v>18179.997922552811</v>
      </c>
      <c r="I241" s="42">
        <f>VLOOKUP($A241,'Raw data'!$A:$M,4,FALSE)</f>
        <v>89344.700729890013</v>
      </c>
      <c r="J241" s="42">
        <f>VLOOKUP($A241,'Raw data'!$A:$M,8,FALSE)</f>
        <v>113728.19241407409</v>
      </c>
      <c r="K241" s="42">
        <f>VLOOKUP($A241,'Raw data'!$A:$M,5,FALSE)</f>
        <v>85380.428171213396</v>
      </c>
      <c r="L241" s="42">
        <f>VLOOKUP($A241,'Raw data'!$A:$M,12,FALSE)</f>
        <v>205.36</v>
      </c>
      <c r="M241" s="42">
        <f>VLOOKUP($A241,'Raw data'!$A:$M,13,FALSE)</f>
        <v>205.36</v>
      </c>
      <c r="N241" s="42">
        <f>VLOOKUP($A241,'Raw data'!$A:$M,6,FALSE)</f>
        <v>113975.76470179722</v>
      </c>
      <c r="O241" s="42">
        <f>VLOOKUP($A241,'Raw data'!$A:$M,9,FALSE)</f>
        <v>82923.400457511365</v>
      </c>
      <c r="P241" s="42">
        <f t="shared" si="33"/>
        <v>30118.436955859939</v>
      </c>
      <c r="Q241" s="42">
        <f t="shared" si="34"/>
        <v>66069.750957432683</v>
      </c>
      <c r="R241" s="42">
        <f t="shared" si="35"/>
        <v>36013.934036202481</v>
      </c>
      <c r="S241" s="42">
        <f t="shared" si="36"/>
        <v>48130.892614592784</v>
      </c>
      <c r="T241" s="43">
        <f t="shared" si="37"/>
        <v>1.1957437927135026</v>
      </c>
      <c r="U241" s="43">
        <f t="shared" si="38"/>
        <v>0.72848606082384781</v>
      </c>
      <c r="V241" s="42">
        <f t="shared" si="39"/>
        <v>1.1333430056460212</v>
      </c>
      <c r="W241" s="42">
        <f t="shared" si="40"/>
        <v>0.21074446949141579</v>
      </c>
      <c r="X241" s="42">
        <f>VLOOKUP($A241,'Raw data'!$A:$AN,39, FALSE)</f>
        <v>1.2598306624568953</v>
      </c>
      <c r="Y241" s="42">
        <f>VLOOKUP($A241,'Raw data'!$A:$AN,40, FALSE)</f>
        <v>1.8347736114627848</v>
      </c>
      <c r="Z241" s="42">
        <f t="shared" si="41"/>
        <v>1.5473021369598401</v>
      </c>
      <c r="AA241" s="44">
        <f>IFERROR(VLOOKUP($A241,'Raw data'!$AP:$AU,4,FALSE),0)</f>
        <v>2.41895258961154</v>
      </c>
      <c r="AB241" s="44">
        <f>IFERROR(VLOOKUP($A241,'Raw data'!$AP:$AU,5,FALSE),0)</f>
        <v>0.407701981795145</v>
      </c>
      <c r="AC241" s="44">
        <f>IFERROR(VLOOKUP($A241,'Raw data'!$AP:$AU,6,FALSE),"NA")</f>
        <v>0.18254368105913599</v>
      </c>
      <c r="AD241" s="46" t="b">
        <f t="shared" si="42"/>
        <v>0</v>
      </c>
      <c r="AE241" s="46" t="b">
        <f t="shared" si="43"/>
        <v>0</v>
      </c>
    </row>
    <row r="242" spans="1:31" x14ac:dyDescent="0.25">
      <c r="A242" s="45" t="s">
        <v>308</v>
      </c>
      <c r="B242" s="2" t="str">
        <f>IFERROR(VLOOKUP(A242,'Protein names'!$A:$I,8,FALSE),"Contaminant")</f>
        <v>CDK5 regulatory subunit associated protein 3, isoform CRA_b (CDK5 regulatory subunit-associated protein 3) (Cdk5rap3 protein)</v>
      </c>
      <c r="C242" t="str">
        <f>IFERROR(VLOOKUP(A242,'Protein names'!$A:$I,9,FALSE), "Contaminant")</f>
        <v>Cdk5rap3</v>
      </c>
      <c r="D242" s="42">
        <f>VLOOKUP($A242,'Raw data'!$A:$M,10,FALSE)</f>
        <v>83024.069569106461</v>
      </c>
      <c r="E242" s="42">
        <f>VLOOKUP($A242,'Raw data'!$A:$M,11,FALSE)</f>
        <v>52544.171280175869</v>
      </c>
      <c r="F242" s="42">
        <f>VLOOKUP($A242,'Raw data'!$A:$M,7,FALSE)</f>
        <v>25603.618442073552</v>
      </c>
      <c r="G242" s="42">
        <f>VLOOKUP($A242,'Raw data'!$A:$M,2,FALSE)</f>
        <v>55235.263516054009</v>
      </c>
      <c r="H242" s="42">
        <f>VLOOKUP($A242,'Raw data'!$A:$M,3,FALSE)</f>
        <v>47080.752513310021</v>
      </c>
      <c r="I242" s="42">
        <f>VLOOKUP($A242,'Raw data'!$A:$M,4,FALSE)</f>
        <v>59332.226478534118</v>
      </c>
      <c r="J242" s="42">
        <f>VLOOKUP($A242,'Raw data'!$A:$M,8,FALSE)</f>
        <v>61865.281473046045</v>
      </c>
      <c r="K242" s="42">
        <f>VLOOKUP($A242,'Raw data'!$A:$M,5,FALSE)</f>
        <v>44816.092253238356</v>
      </c>
      <c r="L242" s="42">
        <f>VLOOKUP($A242,'Raw data'!$A:$M,12,FALSE)</f>
        <v>119641.995245784</v>
      </c>
      <c r="M242" s="42">
        <f>VLOOKUP($A242,'Raw data'!$A:$M,13,FALSE)</f>
        <v>64101.603794656505</v>
      </c>
      <c r="N242" s="42">
        <f>VLOOKUP($A242,'Raw data'!$A:$M,6,FALSE)</f>
        <v>54209.014218699172</v>
      </c>
      <c r="O242" s="42">
        <f>VLOOKUP($A242,'Raw data'!$A:$M,9,FALSE)</f>
        <v>33150.00892533287</v>
      </c>
      <c r="P242" s="42">
        <f t="shared" si="33"/>
        <v>53803.350299875667</v>
      </c>
      <c r="Q242" s="42">
        <f t="shared" si="34"/>
        <v>62963.999318459486</v>
      </c>
      <c r="R242" s="42">
        <f t="shared" si="35"/>
        <v>16972.885295495737</v>
      </c>
      <c r="S242" s="42">
        <f t="shared" si="36"/>
        <v>27415.831391406809</v>
      </c>
      <c r="T242" s="43">
        <f t="shared" si="37"/>
        <v>0.31546149451468192</v>
      </c>
      <c r="U242" s="43">
        <f t="shared" si="38"/>
        <v>0.43542074341153175</v>
      </c>
      <c r="V242" s="42">
        <f t="shared" si="39"/>
        <v>0.22683116893087851</v>
      </c>
      <c r="W242" s="42">
        <f t="shared" si="40"/>
        <v>0.53951819950718438</v>
      </c>
      <c r="X242" s="42">
        <f>VLOOKUP($A242,'Raw data'!$A:$AN,39, FALSE)</f>
        <v>3.4325266969684365</v>
      </c>
      <c r="Y242" s="42">
        <f>VLOOKUP($A242,'Raw data'!$A:$AN,40, FALSE)</f>
        <v>2.9778183051710401</v>
      </c>
      <c r="Z242" s="42">
        <f t="shared" si="41"/>
        <v>3.2051725010697383</v>
      </c>
      <c r="AA242" s="44">
        <f>IFERROR(VLOOKUP($A242,'Raw data'!$AP:$AU,4,FALSE),0)</f>
        <v>0.37395404416941003</v>
      </c>
      <c r="AB242" s="44">
        <f>IFERROR(VLOOKUP($A242,'Raw data'!$AP:$AU,5,FALSE),0)</f>
        <v>0.11477103416746499</v>
      </c>
      <c r="AC242" s="44">
        <f>IFERROR(VLOOKUP($A242,'Raw data'!$AP:$AU,6,FALSE),"NA")</f>
        <v>0.184981219806097</v>
      </c>
      <c r="AD242" s="46" t="b">
        <f t="shared" si="42"/>
        <v>0</v>
      </c>
      <c r="AE242" s="46" t="b">
        <f t="shared" si="43"/>
        <v>0</v>
      </c>
    </row>
    <row r="243" spans="1:31" x14ac:dyDescent="0.25">
      <c r="A243" s="45" t="s">
        <v>309</v>
      </c>
      <c r="B243" s="2" t="str">
        <f>IFERROR(VLOOKUP(A243,'Protein names'!$A:$I,8,FALSE),"Contaminant")</f>
        <v>Fructose-bisphosphate aldolase A (EC 4.1.2.13) (Muscle-type aldolase)</v>
      </c>
      <c r="C243" t="str">
        <f>IFERROR(VLOOKUP(A243,'Protein names'!$A:$I,9,FALSE), "Contaminant")</f>
        <v>Aldoa</v>
      </c>
      <c r="D243" s="42">
        <f>VLOOKUP($A243,'Raw data'!$A:$M,10,FALSE)</f>
        <v>137830.37993179756</v>
      </c>
      <c r="E243" s="42">
        <f>VLOOKUP($A243,'Raw data'!$A:$M,11,FALSE)</f>
        <v>149722.20730454897</v>
      </c>
      <c r="F243" s="42">
        <f>VLOOKUP($A243,'Raw data'!$A:$M,7,FALSE)</f>
        <v>172171.34596742148</v>
      </c>
      <c r="G243" s="42">
        <f>VLOOKUP($A243,'Raw data'!$A:$M,2,FALSE)</f>
        <v>111000.63920367842</v>
      </c>
      <c r="H243" s="42">
        <f>VLOOKUP($A243,'Raw data'!$A:$M,3,FALSE)</f>
        <v>177750.48325457549</v>
      </c>
      <c r="I243" s="42">
        <f>VLOOKUP($A243,'Raw data'!$A:$M,4,FALSE)</f>
        <v>173107.36188969991</v>
      </c>
      <c r="J243" s="42">
        <f>VLOOKUP($A243,'Raw data'!$A:$M,8,FALSE)</f>
        <v>7074.5978159496763</v>
      </c>
      <c r="K243" s="42">
        <f>VLOOKUP($A243,'Raw data'!$A:$M,5,FALSE)</f>
        <v>165013.10897637482</v>
      </c>
      <c r="L243" s="42">
        <f>VLOOKUP($A243,'Raw data'!$A:$M,12,FALSE)</f>
        <v>134391.16269926698</v>
      </c>
      <c r="M243" s="42">
        <f>VLOOKUP($A243,'Raw data'!$A:$M,13,FALSE)</f>
        <v>110053.44932500928</v>
      </c>
      <c r="N243" s="42">
        <f>VLOOKUP($A243,'Raw data'!$A:$M,6,FALSE)</f>
        <v>67813.313723220635</v>
      </c>
      <c r="O243" s="42">
        <f>VLOOKUP($A243,'Raw data'!$A:$M,9,FALSE)</f>
        <v>142919.51872815893</v>
      </c>
      <c r="P243" s="42">
        <f t="shared" si="33"/>
        <v>153597.06959195365</v>
      </c>
      <c r="Q243" s="42">
        <f t="shared" si="34"/>
        <v>104544.19187799671</v>
      </c>
      <c r="R243" s="42">
        <f t="shared" si="35"/>
        <v>23759.565029627858</v>
      </c>
      <c r="S243" s="42">
        <f t="shared" si="36"/>
        <v>53072.008327321637</v>
      </c>
      <c r="T243" s="43">
        <f t="shared" si="37"/>
        <v>0.15468761931948036</v>
      </c>
      <c r="U243" s="43">
        <f t="shared" si="38"/>
        <v>0.50765142829987897</v>
      </c>
      <c r="V243" s="42">
        <f t="shared" si="39"/>
        <v>-0.55503777891174988</v>
      </c>
      <c r="W243" s="42">
        <f t="shared" si="40"/>
        <v>8.8596292505193616E-2</v>
      </c>
      <c r="X243" s="42">
        <f>VLOOKUP($A243,'Raw data'!$A:$AN,39, FALSE)</f>
        <v>2.4309570163027385</v>
      </c>
      <c r="Y243" s="42">
        <f>VLOOKUP($A243,'Raw data'!$A:$AN,40, FALSE)</f>
        <v>2.5624607981060823</v>
      </c>
      <c r="Z243" s="42">
        <f t="shared" si="41"/>
        <v>2.4967089072044102</v>
      </c>
      <c r="AA243" s="44">
        <f>IFERROR(VLOOKUP($A243,'Raw data'!$AP:$AU,4,FALSE),0)</f>
        <v>2.3031093931640099</v>
      </c>
      <c r="AB243" s="44">
        <f>IFERROR(VLOOKUP($A243,'Raw data'!$AP:$AU,5,FALSE),0)</f>
        <v>8.7000885264524194E-2</v>
      </c>
      <c r="AC243" s="44">
        <f>IFERROR(VLOOKUP($A243,'Raw data'!$AP:$AU,6,FALSE),"NA")</f>
        <v>0.185966529170837</v>
      </c>
      <c r="AD243" s="46" t="b">
        <f t="shared" si="42"/>
        <v>0</v>
      </c>
      <c r="AE243" s="46" t="b">
        <f t="shared" si="43"/>
        <v>0</v>
      </c>
    </row>
    <row r="244" spans="1:31" x14ac:dyDescent="0.25">
      <c r="A244" s="45" t="s">
        <v>310</v>
      </c>
      <c r="B244" s="2" t="str">
        <f>IFERROR(VLOOKUP(A244,'Protein names'!$A:$I,8,FALSE),"Contaminant")</f>
        <v>Apolipoprotein C-II (Predicted) (Protein Apoc2)</v>
      </c>
      <c r="C244" t="str">
        <f>IFERROR(VLOOKUP(A244,'Protein names'!$A:$I,9,FALSE), "Contaminant")</f>
        <v>Apoc2</v>
      </c>
      <c r="D244" s="42">
        <f>VLOOKUP($A244,'Raw data'!$A:$M,10,FALSE)</f>
        <v>25154.202764118429</v>
      </c>
      <c r="E244" s="42">
        <f>VLOOKUP($A244,'Raw data'!$A:$M,11,FALSE)</f>
        <v>11741.552159053517</v>
      </c>
      <c r="F244" s="42">
        <f>VLOOKUP($A244,'Raw data'!$A:$M,7,FALSE)</f>
        <v>205.36</v>
      </c>
      <c r="G244" s="42">
        <f>VLOOKUP($A244,'Raw data'!$A:$M,2,FALSE)</f>
        <v>120448.35150275091</v>
      </c>
      <c r="H244" s="42">
        <f>VLOOKUP($A244,'Raw data'!$A:$M,3,FALSE)</f>
        <v>205.36</v>
      </c>
      <c r="I244" s="42">
        <f>VLOOKUP($A244,'Raw data'!$A:$M,4,FALSE)</f>
        <v>11864.953847532684</v>
      </c>
      <c r="J244" s="42">
        <f>VLOOKUP($A244,'Raw data'!$A:$M,8,FALSE)</f>
        <v>29489.758118967125</v>
      </c>
      <c r="K244" s="42">
        <f>VLOOKUP($A244,'Raw data'!$A:$M,5,FALSE)</f>
        <v>101622.71153781706</v>
      </c>
      <c r="L244" s="42">
        <f>VLOOKUP($A244,'Raw data'!$A:$M,12,FALSE)</f>
        <v>31263.74009958122</v>
      </c>
      <c r="M244" s="42">
        <f>VLOOKUP($A244,'Raw data'!$A:$M,13,FALSE)</f>
        <v>16396.048286261899</v>
      </c>
      <c r="N244" s="42">
        <f>VLOOKUP($A244,'Raw data'!$A:$M,6,FALSE)</f>
        <v>205.36</v>
      </c>
      <c r="O244" s="42">
        <f>VLOOKUP($A244,'Raw data'!$A:$M,9,FALSE)</f>
        <v>22926.32022000723</v>
      </c>
      <c r="P244" s="42">
        <f t="shared" si="33"/>
        <v>28269.963378909259</v>
      </c>
      <c r="Q244" s="42">
        <f t="shared" si="34"/>
        <v>33650.656377105755</v>
      </c>
      <c r="R244" s="42">
        <f t="shared" si="35"/>
        <v>42079.527568099067</v>
      </c>
      <c r="S244" s="42">
        <f t="shared" si="36"/>
        <v>32079.410485368917</v>
      </c>
      <c r="T244" s="43">
        <f t="shared" si="37"/>
        <v>1.4884889309581633</v>
      </c>
      <c r="U244" s="43">
        <f t="shared" si="38"/>
        <v>0.95330712500437775</v>
      </c>
      <c r="V244" s="42">
        <f t="shared" si="39"/>
        <v>0.25136463148547589</v>
      </c>
      <c r="W244" s="42">
        <f t="shared" si="40"/>
        <v>0.82470585874109248</v>
      </c>
      <c r="X244" s="42">
        <f>VLOOKUP($A244,'Raw data'!$A:$AN,39, FALSE)</f>
        <v>1.8398164224001958</v>
      </c>
      <c r="Y244" s="42">
        <f>VLOOKUP($A244,'Raw data'!$A:$AN,40, FALSE)</f>
        <v>2.0307536096222614</v>
      </c>
      <c r="Z244" s="42">
        <f t="shared" si="41"/>
        <v>1.9352850160112287</v>
      </c>
      <c r="AA244" s="44">
        <f>IFERROR(VLOOKUP($A244,'Raw data'!$AP:$AU,4,FALSE),0)</f>
        <v>1.0868318376302699</v>
      </c>
      <c r="AB244" s="44">
        <f>IFERROR(VLOOKUP($A244,'Raw data'!$AP:$AU,5,FALSE),0)</f>
        <v>4.9765832915789301E-2</v>
      </c>
      <c r="AC244" s="44">
        <f>IFERROR(VLOOKUP($A244,'Raw data'!$AP:$AU,6,FALSE),"NA")</f>
        <v>0.18622241116978</v>
      </c>
      <c r="AD244" s="46" t="b">
        <f t="shared" si="42"/>
        <v>0</v>
      </c>
      <c r="AE244" s="46" t="b">
        <f t="shared" si="43"/>
        <v>0</v>
      </c>
    </row>
    <row r="245" spans="1:31" x14ac:dyDescent="0.25">
      <c r="A245" s="45" t="s">
        <v>311</v>
      </c>
      <c r="B245" s="2" t="str">
        <f>IFERROR(VLOOKUP(A245,'Protein names'!$A:$I,8,FALSE),"Contaminant")</f>
        <v>Protein transport protein Sec61 subunit alpha isoform 1 (Sec61 alpha-1)</v>
      </c>
      <c r="C245" t="str">
        <f>IFERROR(VLOOKUP(A245,'Protein names'!$A:$I,9,FALSE), "Contaminant")</f>
        <v>Sec61a1</v>
      </c>
      <c r="D245" s="42">
        <f>VLOOKUP($A245,'Raw data'!$A:$M,10,FALSE)</f>
        <v>205.36</v>
      </c>
      <c r="E245" s="42">
        <f>VLOOKUP($A245,'Raw data'!$A:$M,11,FALSE)</f>
        <v>1388.7761212569158</v>
      </c>
      <c r="F245" s="42">
        <f>VLOOKUP($A245,'Raw data'!$A:$M,7,FALSE)</f>
        <v>24934.819119651955</v>
      </c>
      <c r="G245" s="42">
        <f>VLOOKUP($A245,'Raw data'!$A:$M,2,FALSE)</f>
        <v>51400.880350544627</v>
      </c>
      <c r="H245" s="42">
        <f>VLOOKUP($A245,'Raw data'!$A:$M,3,FALSE)</f>
        <v>47766.421662360153</v>
      </c>
      <c r="I245" s="42">
        <f>VLOOKUP($A245,'Raw data'!$A:$M,4,FALSE)</f>
        <v>53401.325847266307</v>
      </c>
      <c r="J245" s="42">
        <f>VLOOKUP($A245,'Raw data'!$A:$M,8,FALSE)</f>
        <v>38792.124507358458</v>
      </c>
      <c r="K245" s="42">
        <f>VLOOKUP($A245,'Raw data'!$A:$M,5,FALSE)</f>
        <v>46276.991979345745</v>
      </c>
      <c r="L245" s="42">
        <f>VLOOKUP($A245,'Raw data'!$A:$M,12,FALSE)</f>
        <v>205.36</v>
      </c>
      <c r="M245" s="42">
        <f>VLOOKUP($A245,'Raw data'!$A:$M,13,FALSE)</f>
        <v>205.36</v>
      </c>
      <c r="N245" s="42">
        <f>VLOOKUP($A245,'Raw data'!$A:$M,6,FALSE)</f>
        <v>35380.397852968134</v>
      </c>
      <c r="O245" s="42">
        <f>VLOOKUP($A245,'Raw data'!$A:$M,9,FALSE)</f>
        <v>39329.854186735538</v>
      </c>
      <c r="P245" s="42">
        <f t="shared" si="33"/>
        <v>29849.597183513328</v>
      </c>
      <c r="Q245" s="42">
        <f t="shared" si="34"/>
        <v>26698.348087734648</v>
      </c>
      <c r="R245" s="42">
        <f t="shared" si="35"/>
        <v>22557.735206020421</v>
      </c>
      <c r="S245" s="42">
        <f t="shared" si="36"/>
        <v>19009.964469593113</v>
      </c>
      <c r="T245" s="43">
        <f t="shared" si="37"/>
        <v>0.75571322009261876</v>
      </c>
      <c r="U245" s="43">
        <f t="shared" si="38"/>
        <v>0.71202774070978514</v>
      </c>
      <c r="V245" s="42">
        <f t="shared" si="39"/>
        <v>-0.16096098212327103</v>
      </c>
      <c r="W245" s="42">
        <f t="shared" si="40"/>
        <v>0.81603506580992913</v>
      </c>
      <c r="X245" s="42">
        <f>VLOOKUP($A245,'Raw data'!$A:$AN,39, FALSE)</f>
        <v>2.3477171319462582</v>
      </c>
      <c r="Y245" s="42">
        <f>VLOOKUP($A245,'Raw data'!$A:$AN,40, FALSE)</f>
        <v>2.3637907287514746</v>
      </c>
      <c r="Z245" s="42">
        <f t="shared" si="41"/>
        <v>2.3557539303488664</v>
      </c>
      <c r="AA245" s="44">
        <f>IFERROR(VLOOKUP($A245,'Raw data'!$AP:$AU,4,FALSE),0)</f>
        <v>-0.875565924883142</v>
      </c>
      <c r="AB245" s="44">
        <f>IFERROR(VLOOKUP($A245,'Raw data'!$AP:$AU,5,FALSE),0)</f>
        <v>0.327603037849722</v>
      </c>
      <c r="AC245" s="44">
        <f>IFERROR(VLOOKUP($A245,'Raw data'!$AP:$AU,6,FALSE),"NA")</f>
        <v>0.18690298675004</v>
      </c>
      <c r="AD245" s="46" t="b">
        <f t="shared" si="42"/>
        <v>0</v>
      </c>
      <c r="AE245" s="46" t="b">
        <f t="shared" si="43"/>
        <v>0</v>
      </c>
    </row>
    <row r="246" spans="1:31" x14ac:dyDescent="0.25">
      <c r="A246" s="45" t="s">
        <v>312</v>
      </c>
      <c r="B246" s="2" t="str">
        <f>IFERROR(VLOOKUP(A246,'Protein names'!$A:$I,8,FALSE),"Contaminant")</f>
        <v>Cleavage and polyadenylation specific factor 6, 68kDa (Predicted), isoform CRA_b (Protein Cpsf6)</v>
      </c>
      <c r="C246" t="str">
        <f>IFERROR(VLOOKUP(A246,'Protein names'!$A:$I,9,FALSE), "Contaminant")</f>
        <v>Cpsf6</v>
      </c>
      <c r="D246" s="42">
        <f>VLOOKUP($A246,'Raw data'!$A:$M,10,FALSE)</f>
        <v>205.36</v>
      </c>
      <c r="E246" s="42">
        <f>VLOOKUP($A246,'Raw data'!$A:$M,11,FALSE)</f>
        <v>2676.7587900496146</v>
      </c>
      <c r="F246" s="42">
        <f>VLOOKUP($A246,'Raw data'!$A:$M,7,FALSE)</f>
        <v>205.36</v>
      </c>
      <c r="G246" s="42">
        <f>VLOOKUP($A246,'Raw data'!$A:$M,2,FALSE)</f>
        <v>11423.45301589002</v>
      </c>
      <c r="H246" s="42">
        <f>VLOOKUP($A246,'Raw data'!$A:$M,3,FALSE)</f>
        <v>2625.016346042114</v>
      </c>
      <c r="I246" s="42">
        <f>VLOOKUP($A246,'Raw data'!$A:$M,4,FALSE)</f>
        <v>3396.2074264967928</v>
      </c>
      <c r="J246" s="42">
        <f>VLOOKUP($A246,'Raw data'!$A:$M,8,FALSE)</f>
        <v>205.36</v>
      </c>
      <c r="K246" s="42">
        <f>VLOOKUP($A246,'Raw data'!$A:$M,5,FALSE)</f>
        <v>205.36</v>
      </c>
      <c r="L246" s="42">
        <f>VLOOKUP($A246,'Raw data'!$A:$M,12,FALSE)</f>
        <v>205.36</v>
      </c>
      <c r="M246" s="42">
        <f>VLOOKUP($A246,'Raw data'!$A:$M,13,FALSE)</f>
        <v>205.36</v>
      </c>
      <c r="N246" s="42">
        <f>VLOOKUP($A246,'Raw data'!$A:$M,6,FALSE)</f>
        <v>8259.0696128559448</v>
      </c>
      <c r="O246" s="42">
        <f>VLOOKUP($A246,'Raw data'!$A:$M,9,FALSE)</f>
        <v>8740.3018790024307</v>
      </c>
      <c r="P246" s="42">
        <f t="shared" si="33"/>
        <v>3422.0259297464236</v>
      </c>
      <c r="Q246" s="42">
        <f t="shared" si="34"/>
        <v>2970.1352486430624</v>
      </c>
      <c r="R246" s="42">
        <f t="shared" si="35"/>
        <v>3783.9139525803548</v>
      </c>
      <c r="S246" s="42">
        <f t="shared" si="36"/>
        <v>3912.4497516070828</v>
      </c>
      <c r="T246" s="43">
        <f t="shared" si="37"/>
        <v>1.1057525659546208</v>
      </c>
      <c r="U246" s="43">
        <f t="shared" si="38"/>
        <v>1.3172631628120393</v>
      </c>
      <c r="V246" s="42">
        <f t="shared" si="39"/>
        <v>-0.20432206425689536</v>
      </c>
      <c r="W246" s="42">
        <f t="shared" si="40"/>
        <v>0.85643338318193452</v>
      </c>
      <c r="X246" s="42">
        <f>VLOOKUP($A246,'Raw data'!$A:$AN,39, FALSE)</f>
        <v>1.1843538246816601</v>
      </c>
      <c r="Y246" s="42">
        <f>VLOOKUP($A246,'Raw data'!$A:$AN,40, FALSE)</f>
        <v>0.41728181869022468</v>
      </c>
      <c r="Z246" s="42">
        <f t="shared" si="41"/>
        <v>0.8008178216859424</v>
      </c>
      <c r="AA246" s="44">
        <f>IFERROR(VLOOKUP($A246,'Raw data'!$AP:$AU,4,FALSE),0)</f>
        <v>-2.5938761834828798</v>
      </c>
      <c r="AB246" s="44">
        <f>IFERROR(VLOOKUP($A246,'Raw data'!$AP:$AU,5,FALSE),0)</f>
        <v>0.119377633071327</v>
      </c>
      <c r="AC246" s="44">
        <f>IFERROR(VLOOKUP($A246,'Raw data'!$AP:$AU,6,FALSE),"NA")</f>
        <v>0.18692235903804499</v>
      </c>
      <c r="AD246" s="46" t="b">
        <f t="shared" si="42"/>
        <v>0</v>
      </c>
      <c r="AE246" s="46" t="b">
        <f t="shared" si="43"/>
        <v>0</v>
      </c>
    </row>
    <row r="247" spans="1:31" x14ac:dyDescent="0.25">
      <c r="A247" s="45" t="s">
        <v>313</v>
      </c>
      <c r="B247" s="2" t="str">
        <f>IFERROR(VLOOKUP(A247,'Protein names'!$A:$I,8,FALSE),"Contaminant")</f>
        <v>60S ribosomal protein L10a</v>
      </c>
      <c r="C247" t="str">
        <f>IFERROR(VLOOKUP(A247,'Protein names'!$A:$I,9,FALSE), "Contaminant")</f>
        <v>Rpl10a</v>
      </c>
      <c r="D247" s="42">
        <f>VLOOKUP($A247,'Raw data'!$A:$M,10,FALSE)</f>
        <v>411536.36320085579</v>
      </c>
      <c r="E247" s="42">
        <f>VLOOKUP($A247,'Raw data'!$A:$M,11,FALSE)</f>
        <v>280900.61924186168</v>
      </c>
      <c r="F247" s="42">
        <f>VLOOKUP($A247,'Raw data'!$A:$M,7,FALSE)</f>
        <v>144441.47487890866</v>
      </c>
      <c r="G247" s="42">
        <f>VLOOKUP($A247,'Raw data'!$A:$M,2,FALSE)</f>
        <v>229488.88522879008</v>
      </c>
      <c r="H247" s="42">
        <f>VLOOKUP($A247,'Raw data'!$A:$M,3,FALSE)</f>
        <v>194524.50522001213</v>
      </c>
      <c r="I247" s="42">
        <f>VLOOKUP($A247,'Raw data'!$A:$M,4,FALSE)</f>
        <v>252465.67507434922</v>
      </c>
      <c r="J247" s="42">
        <f>VLOOKUP($A247,'Raw data'!$A:$M,8,FALSE)</f>
        <v>211650.49078208144</v>
      </c>
      <c r="K247" s="42">
        <f>VLOOKUP($A247,'Raw data'!$A:$M,5,FALSE)</f>
        <v>193833.65690510403</v>
      </c>
      <c r="L247" s="42">
        <f>VLOOKUP($A247,'Raw data'!$A:$M,12,FALSE)</f>
        <v>402344.85770271113</v>
      </c>
      <c r="M247" s="42">
        <f>VLOOKUP($A247,'Raw data'!$A:$M,13,FALSE)</f>
        <v>244607.18089611176</v>
      </c>
      <c r="N247" s="42">
        <f>VLOOKUP($A247,'Raw data'!$A:$M,6,FALSE)</f>
        <v>174108.4525040983</v>
      </c>
      <c r="O247" s="42">
        <f>VLOOKUP($A247,'Raw data'!$A:$M,9,FALSE)</f>
        <v>175539.56244290617</v>
      </c>
      <c r="P247" s="42">
        <f t="shared" si="33"/>
        <v>252226.2538074629</v>
      </c>
      <c r="Q247" s="42">
        <f t="shared" si="34"/>
        <v>233680.70020550219</v>
      </c>
      <c r="R247" s="42">
        <f t="shared" si="35"/>
        <v>83332.692463354892</v>
      </c>
      <c r="S247" s="42">
        <f t="shared" si="36"/>
        <v>79130.006516781825</v>
      </c>
      <c r="T247" s="43">
        <f t="shared" si="37"/>
        <v>0.33038865385903471</v>
      </c>
      <c r="U247" s="43">
        <f t="shared" si="38"/>
        <v>0.33862448395264888</v>
      </c>
      <c r="V247" s="42">
        <f t="shared" si="39"/>
        <v>-0.11017986498129899</v>
      </c>
      <c r="W247" s="42">
        <f t="shared" si="40"/>
        <v>0.72570942047562004</v>
      </c>
      <c r="X247" s="42">
        <f>VLOOKUP($A247,'Raw data'!$A:$AN,39, FALSE)</f>
        <v>1.898476532319288</v>
      </c>
      <c r="Y247" s="42">
        <f>VLOOKUP($A247,'Raw data'!$A:$AN,40, FALSE)</f>
        <v>3.3612976955796525</v>
      </c>
      <c r="Z247" s="42">
        <f t="shared" si="41"/>
        <v>2.6298871139494704</v>
      </c>
      <c r="AA247" s="44">
        <f>IFERROR(VLOOKUP($A247,'Raw data'!$AP:$AU,4,FALSE),0)</f>
        <v>-0.24632300111675001</v>
      </c>
      <c r="AB247" s="44">
        <f>IFERROR(VLOOKUP($A247,'Raw data'!$AP:$AU,5,FALSE),0)</f>
        <v>0.13232582464427201</v>
      </c>
      <c r="AC247" s="44">
        <f>IFERROR(VLOOKUP($A247,'Raw data'!$AP:$AU,6,FALSE),"NA")</f>
        <v>0.18892201072368001</v>
      </c>
      <c r="AD247" s="46" t="b">
        <f t="shared" si="42"/>
        <v>0</v>
      </c>
      <c r="AE247" s="46" t="b">
        <f t="shared" si="43"/>
        <v>0</v>
      </c>
    </row>
    <row r="248" spans="1:31" x14ac:dyDescent="0.25">
      <c r="A248" s="45" t="s">
        <v>314</v>
      </c>
      <c r="B248" s="2" t="str">
        <f>IFERROR(VLOOKUP(A248,'Protein names'!$A:$I,8,FALSE),"Contaminant")</f>
        <v>Isopentenyl-diphosphate Delta-isomerase 1 (Isopentenyl-diphosphate delta isomerase)</v>
      </c>
      <c r="C248" t="str">
        <f>IFERROR(VLOOKUP(A248,'Protein names'!$A:$I,9,FALSE), "Contaminant")</f>
        <v>Idi1</v>
      </c>
      <c r="D248" s="42">
        <f>VLOOKUP($A248,'Raw data'!$A:$M,10,FALSE)</f>
        <v>205.36</v>
      </c>
      <c r="E248" s="42">
        <f>VLOOKUP($A248,'Raw data'!$A:$M,11,FALSE)</f>
        <v>205.36</v>
      </c>
      <c r="F248" s="42">
        <f>VLOOKUP($A248,'Raw data'!$A:$M,7,FALSE)</f>
        <v>205.36</v>
      </c>
      <c r="G248" s="42">
        <f>VLOOKUP($A248,'Raw data'!$A:$M,2,FALSE)</f>
        <v>205.36</v>
      </c>
      <c r="H248" s="42">
        <f>VLOOKUP($A248,'Raw data'!$A:$M,3,FALSE)</f>
        <v>205.36</v>
      </c>
      <c r="I248" s="42">
        <f>VLOOKUP($A248,'Raw data'!$A:$M,4,FALSE)</f>
        <v>205.36</v>
      </c>
      <c r="J248" s="42">
        <f>VLOOKUP($A248,'Raw data'!$A:$M,8,FALSE)</f>
        <v>205.36</v>
      </c>
      <c r="K248" s="42">
        <f>VLOOKUP($A248,'Raw data'!$A:$M,5,FALSE)</f>
        <v>205.36</v>
      </c>
      <c r="L248" s="42">
        <f>VLOOKUP($A248,'Raw data'!$A:$M,12,FALSE)</f>
        <v>205.36</v>
      </c>
      <c r="M248" s="42">
        <f>VLOOKUP($A248,'Raw data'!$A:$M,13,FALSE)</f>
        <v>19736.970230599465</v>
      </c>
      <c r="N248" s="42">
        <f>VLOOKUP($A248,'Raw data'!$A:$M,6,FALSE)</f>
        <v>42532.318579338476</v>
      </c>
      <c r="O248" s="42">
        <f>VLOOKUP($A248,'Raw data'!$A:$M,9,FALSE)</f>
        <v>15768.870314266247</v>
      </c>
      <c r="P248" s="42">
        <f t="shared" si="33"/>
        <v>205.36000000000004</v>
      </c>
      <c r="Q248" s="42">
        <f t="shared" si="34"/>
        <v>13109.039854034032</v>
      </c>
      <c r="R248" s="42">
        <f t="shared" si="35"/>
        <v>2.8421709430404007E-14</v>
      </c>
      <c r="S248" s="42">
        <f t="shared" si="36"/>
        <v>15363.638628413855</v>
      </c>
      <c r="T248" s="43">
        <f t="shared" si="37"/>
        <v>1.383994421036424E-16</v>
      </c>
      <c r="U248" s="43">
        <f t="shared" si="38"/>
        <v>1.171988093673086</v>
      </c>
      <c r="V248" s="42">
        <f t="shared" si="39"/>
        <v>5.9962630108034318</v>
      </c>
      <c r="W248" s="42">
        <f t="shared" si="40"/>
        <v>8.9813059849736407E-2</v>
      </c>
      <c r="X248" s="42">
        <f>VLOOKUP($A248,'Raw data'!$A:$AN,39, FALSE)</f>
        <v>0</v>
      </c>
      <c r="Y248" s="42">
        <f>VLOOKUP($A248,'Raw data'!$A:$AN,40, FALSE)</f>
        <v>0.72382043465378665</v>
      </c>
      <c r="Z248" s="42">
        <f t="shared" si="41"/>
        <v>0.36191021732689332</v>
      </c>
      <c r="AA248" s="44">
        <f>IFERROR(VLOOKUP($A248,'Raw data'!$AP:$AU,4,FALSE),0)</f>
        <v>-1.60949165099128</v>
      </c>
      <c r="AB248" s="44">
        <f>IFERROR(VLOOKUP($A248,'Raw data'!$AP:$AU,5,FALSE),0)</f>
        <v>3.6174521568931202E-2</v>
      </c>
      <c r="AC248" s="44">
        <f>IFERROR(VLOOKUP($A248,'Raw data'!$AP:$AU,6,FALSE),"NA")</f>
        <v>0.18909302405547501</v>
      </c>
      <c r="AD248" s="46" t="b">
        <f t="shared" si="42"/>
        <v>0</v>
      </c>
      <c r="AE248" s="46" t="b">
        <f t="shared" si="43"/>
        <v>0</v>
      </c>
    </row>
    <row r="249" spans="1:31" x14ac:dyDescent="0.25">
      <c r="A249" s="45" t="s">
        <v>315</v>
      </c>
      <c r="B249" s="2" t="str">
        <f>IFERROR(VLOOKUP(A249,'Protein names'!$A:$I,8,FALSE),"Contaminant")</f>
        <v>3-oxo-5-beta-steroid 4-dehydrogenase</v>
      </c>
      <c r="C249" t="str">
        <f>IFERROR(VLOOKUP(A249,'Protein names'!$A:$I,9,FALSE), "Contaminant")</f>
        <v>Akr1d1</v>
      </c>
      <c r="D249" s="42">
        <f>VLOOKUP($A249,'Raw data'!$A:$M,10,FALSE)</f>
        <v>2304826.6243076059</v>
      </c>
      <c r="E249" s="42">
        <f>VLOOKUP($A249,'Raw data'!$A:$M,11,FALSE)</f>
        <v>1510337.348660107</v>
      </c>
      <c r="F249" s="42">
        <f>VLOOKUP($A249,'Raw data'!$A:$M,7,FALSE)</f>
        <v>803337.00086253649</v>
      </c>
      <c r="G249" s="42">
        <f>VLOOKUP($A249,'Raw data'!$A:$M,2,FALSE)</f>
        <v>1510895.6573168349</v>
      </c>
      <c r="H249" s="42">
        <f>VLOOKUP($A249,'Raw data'!$A:$M,3,FALSE)</f>
        <v>503157.45054583129</v>
      </c>
      <c r="I249" s="42">
        <f>VLOOKUP($A249,'Raw data'!$A:$M,4,FALSE)</f>
        <v>965090.69835042243</v>
      </c>
      <c r="J249" s="42">
        <f>VLOOKUP($A249,'Raw data'!$A:$M,8,FALSE)</f>
        <v>2018329.7083951875</v>
      </c>
      <c r="K249" s="42">
        <f>VLOOKUP($A249,'Raw data'!$A:$M,5,FALSE)</f>
        <v>1396953.9371107961</v>
      </c>
      <c r="L249" s="42">
        <f>VLOOKUP($A249,'Raw data'!$A:$M,12,FALSE)</f>
        <v>1856324.2717137849</v>
      </c>
      <c r="M249" s="42">
        <f>VLOOKUP($A249,'Raw data'!$A:$M,13,FALSE)</f>
        <v>1637123.9089446827</v>
      </c>
      <c r="N249" s="42">
        <f>VLOOKUP($A249,'Raw data'!$A:$M,6,FALSE)</f>
        <v>1533143.7776308428</v>
      </c>
      <c r="O249" s="42">
        <f>VLOOKUP($A249,'Raw data'!$A:$M,9,FALSE)</f>
        <v>2250348.1492108908</v>
      </c>
      <c r="P249" s="42">
        <f t="shared" si="33"/>
        <v>1266274.130007223</v>
      </c>
      <c r="Q249" s="42">
        <f t="shared" si="34"/>
        <v>1782037.2921676973</v>
      </c>
      <c r="R249" s="42">
        <f t="shared" si="35"/>
        <v>589543.20470139035</v>
      </c>
      <c r="S249" s="42">
        <f t="shared" si="36"/>
        <v>292091.53265108686</v>
      </c>
      <c r="T249" s="43">
        <f t="shared" si="37"/>
        <v>0.46557312570069448</v>
      </c>
      <c r="U249" s="43">
        <f t="shared" si="38"/>
        <v>0.16390876550949293</v>
      </c>
      <c r="V249" s="42">
        <f t="shared" si="39"/>
        <v>0.49293776687166951</v>
      </c>
      <c r="W249" s="42">
        <f t="shared" si="40"/>
        <v>0.11016635836132886</v>
      </c>
      <c r="X249" s="42">
        <f>VLOOKUP($A249,'Raw data'!$A:$AN,39, FALSE)</f>
        <v>2.4667165543257847</v>
      </c>
      <c r="Y249" s="42">
        <f>VLOOKUP($A249,'Raw data'!$A:$AN,40, FALSE)</f>
        <v>2.4326067727594798</v>
      </c>
      <c r="Z249" s="42">
        <f t="shared" si="41"/>
        <v>2.4496616635426323</v>
      </c>
      <c r="AA249" s="44">
        <f>IFERROR(VLOOKUP($A249,'Raw data'!$AP:$AU,4,FALSE),0)</f>
        <v>0.44971663319074501</v>
      </c>
      <c r="AB249" s="44">
        <f>IFERROR(VLOOKUP($A249,'Raw data'!$AP:$AU,5,FALSE),0)</f>
        <v>6.5382016684356406E-2</v>
      </c>
      <c r="AC249" s="44">
        <f>IFERROR(VLOOKUP($A249,'Raw data'!$AP:$AU,6,FALSE),"NA")</f>
        <v>0.19095371886771501</v>
      </c>
      <c r="AD249" s="46" t="b">
        <f t="shared" si="42"/>
        <v>0</v>
      </c>
      <c r="AE249" s="46" t="b">
        <f t="shared" si="43"/>
        <v>0</v>
      </c>
    </row>
    <row r="250" spans="1:31" x14ac:dyDescent="0.25">
      <c r="A250" s="45" t="s">
        <v>316</v>
      </c>
      <c r="B250" s="2" t="str">
        <f>IFERROR(VLOOKUP(A250,'Protein names'!$A:$I,8,FALSE),"Contaminant")</f>
        <v>DnaJ homolog subfamily B member 11 (ER-associated DNAJ) (ER-associated Hsp40 co-chaperone) (Endoplasmic reticulum DNA J domain-containing protein 3) (ER-resident protein ERdj3) (ERdj3) (ERj3p) (Liver regeneration-related protein LRRGT00084)</v>
      </c>
      <c r="C250" t="str">
        <f>IFERROR(VLOOKUP(A250,'Protein names'!$A:$I,9,FALSE), "Contaminant")</f>
        <v>Dnajb11</v>
      </c>
      <c r="D250" s="42">
        <f>VLOOKUP($A250,'Raw data'!$A:$M,10,FALSE)</f>
        <v>190280.36411418513</v>
      </c>
      <c r="E250" s="42">
        <f>VLOOKUP($A250,'Raw data'!$A:$M,11,FALSE)</f>
        <v>342803.07834709209</v>
      </c>
      <c r="F250" s="42">
        <f>VLOOKUP($A250,'Raw data'!$A:$M,7,FALSE)</f>
        <v>256554.16247121495</v>
      </c>
      <c r="G250" s="42">
        <f>VLOOKUP($A250,'Raw data'!$A:$M,2,FALSE)</f>
        <v>247634.48527053613</v>
      </c>
      <c r="H250" s="42">
        <f>VLOOKUP($A250,'Raw data'!$A:$M,3,FALSE)</f>
        <v>283963.73337672988</v>
      </c>
      <c r="I250" s="42">
        <f>VLOOKUP($A250,'Raw data'!$A:$M,4,FALSE)</f>
        <v>225181.65030893442</v>
      </c>
      <c r="J250" s="42">
        <f>VLOOKUP($A250,'Raw data'!$A:$M,8,FALSE)</f>
        <v>242298.72018881611</v>
      </c>
      <c r="K250" s="42">
        <f>VLOOKUP($A250,'Raw data'!$A:$M,5,FALSE)</f>
        <v>285481.31940864678</v>
      </c>
      <c r="L250" s="42">
        <f>VLOOKUP($A250,'Raw data'!$A:$M,12,FALSE)</f>
        <v>276008.87825660798</v>
      </c>
      <c r="M250" s="42">
        <f>VLOOKUP($A250,'Raw data'!$A:$M,13,FALSE)</f>
        <v>136101.36840386971</v>
      </c>
      <c r="N250" s="42">
        <f>VLOOKUP($A250,'Raw data'!$A:$M,6,FALSE)</f>
        <v>171277.90881396813</v>
      </c>
      <c r="O250" s="42">
        <f>VLOOKUP($A250,'Raw data'!$A:$M,9,FALSE)</f>
        <v>195289.92746310515</v>
      </c>
      <c r="P250" s="42">
        <f t="shared" si="33"/>
        <v>257736.24564811544</v>
      </c>
      <c r="Q250" s="42">
        <f t="shared" si="34"/>
        <v>217743.0204225023</v>
      </c>
      <c r="R250" s="42">
        <f t="shared" si="35"/>
        <v>47675.618598627683</v>
      </c>
      <c r="S250" s="42">
        <f t="shared" si="36"/>
        <v>54642.591834365201</v>
      </c>
      <c r="T250" s="43">
        <f t="shared" si="37"/>
        <v>0.18497832339700757</v>
      </c>
      <c r="U250" s="43">
        <f t="shared" si="38"/>
        <v>0.25094991209517664</v>
      </c>
      <c r="V250" s="42">
        <f t="shared" si="39"/>
        <v>-0.24326896365207668</v>
      </c>
      <c r="W250" s="42">
        <f t="shared" si="40"/>
        <v>0.24570748122157451</v>
      </c>
      <c r="X250" s="42">
        <f>VLOOKUP($A250,'Raw data'!$A:$AN,39, FALSE)</f>
        <v>2.6729059274876867</v>
      </c>
      <c r="Y250" s="42">
        <f>VLOOKUP($A250,'Raw data'!$A:$AN,40, FALSE)</f>
        <v>3.0332146590193303</v>
      </c>
      <c r="Z250" s="42">
        <f t="shared" si="41"/>
        <v>2.8530602932535087</v>
      </c>
      <c r="AA250" s="44">
        <f>IFERROR(VLOOKUP($A250,'Raw data'!$AP:$AU,4,FALSE),0)</f>
        <v>-0.74511911891739002</v>
      </c>
      <c r="AB250" s="44">
        <f>IFERROR(VLOOKUP($A250,'Raw data'!$AP:$AU,5,FALSE),0)</f>
        <v>3.76985180902197E-2</v>
      </c>
      <c r="AC250" s="44">
        <f>IFERROR(VLOOKUP($A250,'Raw data'!$AP:$AU,6,FALSE),"NA")</f>
        <v>0.19168307265628901</v>
      </c>
      <c r="AD250" s="46" t="b">
        <f t="shared" si="42"/>
        <v>0</v>
      </c>
      <c r="AE250" s="46" t="b">
        <f t="shared" si="43"/>
        <v>0</v>
      </c>
    </row>
    <row r="251" spans="1:31" x14ac:dyDescent="0.25">
      <c r="A251" s="45" t="s">
        <v>317</v>
      </c>
      <c r="B251" s="2" t="str">
        <f>IFERROR(VLOOKUP(A251,'Protein names'!$A:$I,8,FALSE),"Contaminant")</f>
        <v>COP9 signalosome complex subunit 1</v>
      </c>
      <c r="C251" t="str">
        <f>IFERROR(VLOOKUP(A251,'Protein names'!$A:$I,9,FALSE), "Contaminant")</f>
        <v>Gps1</v>
      </c>
      <c r="D251" s="42">
        <f>VLOOKUP($A251,'Raw data'!$A:$M,10,FALSE)</f>
        <v>205.36</v>
      </c>
      <c r="E251" s="42">
        <f>VLOOKUP($A251,'Raw data'!$A:$M,11,FALSE)</f>
        <v>36569.149155893516</v>
      </c>
      <c r="F251" s="42">
        <f>VLOOKUP($A251,'Raw data'!$A:$M,7,FALSE)</f>
        <v>33132.218809097147</v>
      </c>
      <c r="G251" s="42">
        <f>VLOOKUP($A251,'Raw data'!$A:$M,2,FALSE)</f>
        <v>205.36</v>
      </c>
      <c r="H251" s="42">
        <f>VLOOKUP($A251,'Raw data'!$A:$M,3,FALSE)</f>
        <v>205.36</v>
      </c>
      <c r="I251" s="42">
        <f>VLOOKUP($A251,'Raw data'!$A:$M,4,FALSE)</f>
        <v>205.36</v>
      </c>
      <c r="J251" s="42">
        <f>VLOOKUP($A251,'Raw data'!$A:$M,8,FALSE)</f>
        <v>205.36</v>
      </c>
      <c r="K251" s="42">
        <f>VLOOKUP($A251,'Raw data'!$A:$M,5,FALSE)</f>
        <v>205.36</v>
      </c>
      <c r="L251" s="42">
        <f>VLOOKUP($A251,'Raw data'!$A:$M,12,FALSE)</f>
        <v>205.36</v>
      </c>
      <c r="M251" s="42">
        <f>VLOOKUP($A251,'Raw data'!$A:$M,13,FALSE)</f>
        <v>34951.675606431316</v>
      </c>
      <c r="N251" s="42">
        <f>VLOOKUP($A251,'Raw data'!$A:$M,6,FALSE)</f>
        <v>205.36</v>
      </c>
      <c r="O251" s="42">
        <f>VLOOKUP($A251,'Raw data'!$A:$M,9,FALSE)</f>
        <v>205.36</v>
      </c>
      <c r="P251" s="42">
        <f t="shared" si="33"/>
        <v>11753.801327498442</v>
      </c>
      <c r="Q251" s="42">
        <f t="shared" si="34"/>
        <v>5996.4126010718865</v>
      </c>
      <c r="R251" s="42">
        <f t="shared" si="35"/>
        <v>16362.071029469615</v>
      </c>
      <c r="S251" s="42">
        <f t="shared" si="36"/>
        <v>12949.187277273708</v>
      </c>
      <c r="T251" s="43">
        <f t="shared" si="37"/>
        <v>1.3920663259119379</v>
      </c>
      <c r="U251" s="43">
        <f t="shared" si="38"/>
        <v>2.1594890376554443</v>
      </c>
      <c r="V251" s="42">
        <f t="shared" si="39"/>
        <v>-0.97095585726346523</v>
      </c>
      <c r="W251" s="42">
        <f t="shared" si="40"/>
        <v>0.55103979454831531</v>
      </c>
      <c r="X251" s="42">
        <f>VLOOKUP($A251,'Raw data'!$A:$AN,39, FALSE)</f>
        <v>0.65566397757520167</v>
      </c>
      <c r="Y251" s="42">
        <f>VLOOKUP($A251,'Raw data'!$A:$AN,40, FALSE)</f>
        <v>0.30257646025876667</v>
      </c>
      <c r="Z251" s="42">
        <f t="shared" si="41"/>
        <v>0.4791202189169842</v>
      </c>
      <c r="AA251" s="44">
        <f>IFERROR(VLOOKUP($A251,'Raw data'!$AP:$AU,4,FALSE),0)</f>
        <v>1.22950534215748</v>
      </c>
      <c r="AB251" s="44">
        <f>IFERROR(VLOOKUP($A251,'Raw data'!$AP:$AU,5,FALSE),0)</f>
        <v>0.19931041479804101</v>
      </c>
      <c r="AC251" s="44">
        <f>IFERROR(VLOOKUP($A251,'Raw data'!$AP:$AU,6,FALSE),"NA")</f>
        <v>0.191863566517398</v>
      </c>
      <c r="AD251" s="46" t="b">
        <f t="shared" si="42"/>
        <v>0</v>
      </c>
      <c r="AE251" s="46" t="b">
        <f t="shared" si="43"/>
        <v>0</v>
      </c>
    </row>
    <row r="252" spans="1:31" x14ac:dyDescent="0.25">
      <c r="A252" s="45" t="s">
        <v>318</v>
      </c>
      <c r="B252" s="2" t="str">
        <f>IFERROR(VLOOKUP(A252,'Protein names'!$A:$I,8,FALSE),"Contaminant")</f>
        <v>40S ribosomal protein S24</v>
      </c>
      <c r="C252" t="str">
        <f>IFERROR(VLOOKUP(A252,'Protein names'!$A:$I,9,FALSE), "Contaminant")</f>
        <v>LOC100363469</v>
      </c>
      <c r="D252" s="42">
        <f>VLOOKUP($A252,'Raw data'!$A:$M,10,FALSE)</f>
        <v>4835069.8428182723</v>
      </c>
      <c r="E252" s="42">
        <f>VLOOKUP($A252,'Raw data'!$A:$M,11,FALSE)</f>
        <v>3167594.0880721062</v>
      </c>
      <c r="F252" s="42">
        <f>VLOOKUP($A252,'Raw data'!$A:$M,7,FALSE)</f>
        <v>262684.87004329643</v>
      </c>
      <c r="G252" s="42">
        <f>VLOOKUP($A252,'Raw data'!$A:$M,2,FALSE)</f>
        <v>288854.8569959458</v>
      </c>
      <c r="H252" s="42">
        <f>VLOOKUP($A252,'Raw data'!$A:$M,3,FALSE)</f>
        <v>232884.40634464702</v>
      </c>
      <c r="I252" s="42">
        <f>VLOOKUP($A252,'Raw data'!$A:$M,4,FALSE)</f>
        <v>265173.09609577421</v>
      </c>
      <c r="J252" s="42">
        <f>VLOOKUP($A252,'Raw data'!$A:$M,8,FALSE)</f>
        <v>272445.32337299449</v>
      </c>
      <c r="K252" s="42">
        <f>VLOOKUP($A252,'Raw data'!$A:$M,5,FALSE)</f>
        <v>181565.49533603241</v>
      </c>
      <c r="L252" s="42">
        <f>VLOOKUP($A252,'Raw data'!$A:$M,12,FALSE)</f>
        <v>4497926.4750941359</v>
      </c>
      <c r="M252" s="42">
        <f>VLOOKUP($A252,'Raw data'!$A:$M,13,FALSE)</f>
        <v>2849301.8470072751</v>
      </c>
      <c r="N252" s="42">
        <f>VLOOKUP($A252,'Raw data'!$A:$M,6,FALSE)</f>
        <v>171766.85418699097</v>
      </c>
      <c r="O252" s="42">
        <f>VLOOKUP($A252,'Raw data'!$A:$M,9,FALSE)</f>
        <v>230649.81948057158</v>
      </c>
      <c r="P252" s="42">
        <f t="shared" si="33"/>
        <v>1508710.1933950072</v>
      </c>
      <c r="Q252" s="42">
        <f t="shared" si="34"/>
        <v>1367275.9690796668</v>
      </c>
      <c r="R252" s="42">
        <f t="shared" si="35"/>
        <v>1827170.2343955897</v>
      </c>
      <c r="S252" s="42">
        <f t="shared" si="36"/>
        <v>1699171.2593557448</v>
      </c>
      <c r="T252" s="43">
        <f t="shared" si="37"/>
        <v>1.2110809898380557</v>
      </c>
      <c r="U252" s="43">
        <f t="shared" si="38"/>
        <v>1.2427419904845409</v>
      </c>
      <c r="V252" s="42">
        <f t="shared" si="39"/>
        <v>-0.14201124276104943</v>
      </c>
      <c r="W252" s="42">
        <f t="shared" si="40"/>
        <v>0.90165148449559629</v>
      </c>
      <c r="X252" s="42">
        <f>VLOOKUP($A252,'Raw data'!$A:$AN,39, FALSE)</f>
        <v>2.7126171219397368</v>
      </c>
      <c r="Y252" s="42">
        <f>VLOOKUP($A252,'Raw data'!$A:$AN,40, FALSE)</f>
        <v>3.0389551296435751</v>
      </c>
      <c r="Z252" s="42">
        <f t="shared" si="41"/>
        <v>2.8757861257916559</v>
      </c>
      <c r="AA252" s="44">
        <f>IFERROR(VLOOKUP($A252,'Raw data'!$AP:$AU,4,FALSE),0)</f>
        <v>-0.23208240719446199</v>
      </c>
      <c r="AB252" s="44">
        <f>IFERROR(VLOOKUP($A252,'Raw data'!$AP:$AU,5,FALSE),0)</f>
        <v>0.12262734773550001</v>
      </c>
      <c r="AC252" s="44">
        <f>IFERROR(VLOOKUP($A252,'Raw data'!$AP:$AU,6,FALSE),"NA")</f>
        <v>0.196649765446792</v>
      </c>
      <c r="AD252" s="46" t="b">
        <f t="shared" si="42"/>
        <v>0</v>
      </c>
      <c r="AE252" s="46" t="b">
        <f t="shared" si="43"/>
        <v>0</v>
      </c>
    </row>
    <row r="253" spans="1:31" x14ac:dyDescent="0.25">
      <c r="A253" s="45" t="s">
        <v>319</v>
      </c>
      <c r="B253" s="2" t="str">
        <f>IFERROR(VLOOKUP(A253,'Protein names'!$A:$I,8,FALSE),"Contaminant")</f>
        <v>Protein Pm20d1</v>
      </c>
      <c r="C253" t="str">
        <f>IFERROR(VLOOKUP(A253,'Protein names'!$A:$I,9,FALSE), "Contaminant")</f>
        <v>Pm20d1</v>
      </c>
      <c r="D253" s="42">
        <f>VLOOKUP($A253,'Raw data'!$A:$M,10,FALSE)</f>
        <v>205.36</v>
      </c>
      <c r="E253" s="42">
        <f>VLOOKUP($A253,'Raw data'!$A:$M,11,FALSE)</f>
        <v>35135.321156712067</v>
      </c>
      <c r="F253" s="42">
        <f>VLOOKUP($A253,'Raw data'!$A:$M,7,FALSE)</f>
        <v>45295.74068893541</v>
      </c>
      <c r="G253" s="42">
        <f>VLOOKUP($A253,'Raw data'!$A:$M,2,FALSE)</f>
        <v>205.36</v>
      </c>
      <c r="H253" s="42">
        <f>VLOOKUP($A253,'Raw data'!$A:$M,3,FALSE)</f>
        <v>33383.014989098199</v>
      </c>
      <c r="I253" s="42">
        <f>VLOOKUP($A253,'Raw data'!$A:$M,4,FALSE)</f>
        <v>63596.175909580474</v>
      </c>
      <c r="J253" s="42">
        <f>VLOOKUP($A253,'Raw data'!$A:$M,8,FALSE)</f>
        <v>205.36</v>
      </c>
      <c r="K253" s="42">
        <f>VLOOKUP($A253,'Raw data'!$A:$M,5,FALSE)</f>
        <v>205.36</v>
      </c>
      <c r="L253" s="42">
        <f>VLOOKUP($A253,'Raw data'!$A:$M,12,FALSE)</f>
        <v>205.36</v>
      </c>
      <c r="M253" s="42">
        <f>VLOOKUP($A253,'Raw data'!$A:$M,13,FALSE)</f>
        <v>205.36</v>
      </c>
      <c r="N253" s="42">
        <f>VLOOKUP($A253,'Raw data'!$A:$M,6,FALSE)</f>
        <v>205.36</v>
      </c>
      <c r="O253" s="42">
        <f>VLOOKUP($A253,'Raw data'!$A:$M,9,FALSE)</f>
        <v>45313.988196880673</v>
      </c>
      <c r="P253" s="42">
        <f t="shared" si="33"/>
        <v>29636.828790721029</v>
      </c>
      <c r="Q253" s="42">
        <f t="shared" si="34"/>
        <v>7723.4646994801124</v>
      </c>
      <c r="R253" s="42">
        <f t="shared" si="35"/>
        <v>23004.089557675652</v>
      </c>
      <c r="S253" s="42">
        <f t="shared" si="36"/>
        <v>16810.993169998157</v>
      </c>
      <c r="T253" s="43">
        <f t="shared" si="37"/>
        <v>0.77619942808719078</v>
      </c>
      <c r="U253" s="43">
        <f t="shared" si="38"/>
        <v>2.1766129352711032</v>
      </c>
      <c r="V253" s="42">
        <f t="shared" si="39"/>
        <v>-1.9400710021262804</v>
      </c>
      <c r="W253" s="42">
        <f t="shared" si="40"/>
        <v>0.11621553238727921</v>
      </c>
      <c r="X253" s="42">
        <f>VLOOKUP($A253,'Raw data'!$A:$AN,39, FALSE)</f>
        <v>1.7109974297117498</v>
      </c>
      <c r="Y253" s="42">
        <f>VLOOKUP($A253,'Raw data'!$A:$AN,40, FALSE)</f>
        <v>0.19356735988520501</v>
      </c>
      <c r="Z253" s="42">
        <f t="shared" si="41"/>
        <v>0.95228239479847743</v>
      </c>
      <c r="AA253" s="44">
        <f>IFERROR(VLOOKUP($A253,'Raw data'!$AP:$AU,4,FALSE),0)</f>
        <v>1.7088791159397301</v>
      </c>
      <c r="AB253" s="44">
        <f>IFERROR(VLOOKUP($A253,'Raw data'!$AP:$AU,5,FALSE),0)</f>
        <v>4.5281329649861597E-2</v>
      </c>
      <c r="AC253" s="44">
        <f>IFERROR(VLOOKUP($A253,'Raw data'!$AP:$AU,6,FALSE),"NA")</f>
        <v>0.19739346685531001</v>
      </c>
      <c r="AD253" s="46" t="b">
        <f t="shared" si="42"/>
        <v>0</v>
      </c>
      <c r="AE253" s="46" t="b">
        <f t="shared" si="43"/>
        <v>0</v>
      </c>
    </row>
    <row r="254" spans="1:31" x14ac:dyDescent="0.25">
      <c r="A254" s="45" t="s">
        <v>320</v>
      </c>
      <c r="B254" s="2" t="str">
        <f>IFERROR(VLOOKUP(A254,'Protein names'!$A:$I,8,FALSE),"Contaminant")</f>
        <v>60S ribosomal protein L17</v>
      </c>
      <c r="C254" t="str">
        <f>IFERROR(VLOOKUP(A254,'Protein names'!$A:$I,9,FALSE), "Contaminant")</f>
        <v>Rpl17</v>
      </c>
      <c r="D254" s="42">
        <f>VLOOKUP($A254,'Raw data'!$A:$M,10,FALSE)</f>
        <v>481.92168984445419</v>
      </c>
      <c r="E254" s="42">
        <f>VLOOKUP($A254,'Raw data'!$A:$M,11,FALSE)</f>
        <v>8798.4527341473113</v>
      </c>
      <c r="F254" s="42">
        <f>VLOOKUP($A254,'Raw data'!$A:$M,7,FALSE)</f>
        <v>205.36</v>
      </c>
      <c r="G254" s="42">
        <f>VLOOKUP($A254,'Raw data'!$A:$M,2,FALSE)</f>
        <v>8185.497828900322</v>
      </c>
      <c r="H254" s="42">
        <f>VLOOKUP($A254,'Raw data'!$A:$M,3,FALSE)</f>
        <v>7854.2760403244874</v>
      </c>
      <c r="I254" s="42">
        <f>VLOOKUP($A254,'Raw data'!$A:$M,4,FALSE)</f>
        <v>7005.4920338773827</v>
      </c>
      <c r="J254" s="42">
        <f>VLOOKUP($A254,'Raw data'!$A:$M,8,FALSE)</f>
        <v>3284.4561815014872</v>
      </c>
      <c r="K254" s="42">
        <f>VLOOKUP($A254,'Raw data'!$A:$M,5,FALSE)</f>
        <v>5392.571288841641</v>
      </c>
      <c r="L254" s="42">
        <f>VLOOKUP($A254,'Raw data'!$A:$M,12,FALSE)</f>
        <v>593.92950877318492</v>
      </c>
      <c r="M254" s="42">
        <f>VLOOKUP($A254,'Raw data'!$A:$M,13,FALSE)</f>
        <v>368.28408075720324</v>
      </c>
      <c r="N254" s="42">
        <f>VLOOKUP($A254,'Raw data'!$A:$M,6,FALSE)</f>
        <v>6582.1789762724311</v>
      </c>
      <c r="O254" s="42">
        <f>VLOOKUP($A254,'Raw data'!$A:$M,9,FALSE)</f>
        <v>205.36</v>
      </c>
      <c r="P254" s="42">
        <f t="shared" si="33"/>
        <v>5421.833387848993</v>
      </c>
      <c r="Q254" s="42">
        <f t="shared" si="34"/>
        <v>2737.7966726909908</v>
      </c>
      <c r="R254" s="42">
        <f t="shared" si="35"/>
        <v>3630.3919326400783</v>
      </c>
      <c r="S254" s="42">
        <f t="shared" si="36"/>
        <v>2541.322884453059</v>
      </c>
      <c r="T254" s="43">
        <f t="shared" si="37"/>
        <v>0.6695875127362344</v>
      </c>
      <c r="U254" s="43">
        <f t="shared" si="38"/>
        <v>0.92823653041961773</v>
      </c>
      <c r="V254" s="42">
        <f t="shared" si="39"/>
        <v>-0.98576547377109436</v>
      </c>
      <c r="W254" s="42">
        <f t="shared" si="40"/>
        <v>0.20544136244925246</v>
      </c>
      <c r="X254" s="42">
        <f>VLOOKUP($A254,'Raw data'!$A:$AN,39, FALSE)</f>
        <v>3.0327025722094132</v>
      </c>
      <c r="Y254" s="42">
        <f>VLOOKUP($A254,'Raw data'!$A:$AN,40, FALSE)</f>
        <v>2.4526144626204736</v>
      </c>
      <c r="Z254" s="42">
        <f t="shared" si="41"/>
        <v>2.7426585174149434</v>
      </c>
      <c r="AA254" s="44">
        <f>IFERROR(VLOOKUP($A254,'Raw data'!$AP:$AU,4,FALSE),0)</f>
        <v>-1.3667847610685999</v>
      </c>
      <c r="AB254" s="44">
        <f>IFERROR(VLOOKUP($A254,'Raw data'!$AP:$AU,5,FALSE),0)</f>
        <v>0.32050878700109298</v>
      </c>
      <c r="AC254" s="44">
        <f>IFERROR(VLOOKUP($A254,'Raw data'!$AP:$AU,6,FALSE),"NA")</f>
        <v>0.199597518152305</v>
      </c>
      <c r="AD254" s="46" t="b">
        <f t="shared" si="42"/>
        <v>0</v>
      </c>
      <c r="AE254" s="46" t="b">
        <f t="shared" si="43"/>
        <v>0</v>
      </c>
    </row>
    <row r="255" spans="1:31" x14ac:dyDescent="0.25">
      <c r="A255" s="45" t="s">
        <v>321</v>
      </c>
      <c r="B255" s="2" t="str">
        <f>IFERROR(VLOOKUP(A255,'Protein names'!$A:$I,8,FALSE),"Contaminant")</f>
        <v>Malate dehydrogenase, cytoplasmic (EC 1.1.1.37) (Cytosolic malate dehydrogenase)</v>
      </c>
      <c r="C255" t="str">
        <f>IFERROR(VLOOKUP(A255,'Protein names'!$A:$I,9,FALSE), "Contaminant")</f>
        <v>Mdh1</v>
      </c>
      <c r="D255" s="42">
        <f>VLOOKUP($A255,'Raw data'!$A:$M,10,FALSE)</f>
        <v>7935354.5278474959</v>
      </c>
      <c r="E255" s="42">
        <f>VLOOKUP($A255,'Raw data'!$A:$M,11,FALSE)</f>
        <v>6894370.1987162037</v>
      </c>
      <c r="F255" s="42">
        <f>VLOOKUP($A255,'Raw data'!$A:$M,7,FALSE)</f>
        <v>4296188.441378098</v>
      </c>
      <c r="G255" s="42">
        <f>VLOOKUP($A255,'Raw data'!$A:$M,2,FALSE)</f>
        <v>5432583.552191034</v>
      </c>
      <c r="H255" s="42">
        <f>VLOOKUP($A255,'Raw data'!$A:$M,3,FALSE)</f>
        <v>5432025.1436943375</v>
      </c>
      <c r="I255" s="42">
        <f>VLOOKUP($A255,'Raw data'!$A:$M,4,FALSE)</f>
        <v>4167375.0317702601</v>
      </c>
      <c r="J255" s="42">
        <f>VLOOKUP($A255,'Raw data'!$A:$M,8,FALSE)</f>
        <v>6303759.9662211677</v>
      </c>
      <c r="K255" s="42">
        <f>VLOOKUP($A255,'Raw data'!$A:$M,5,FALSE)</f>
        <v>6369729.4219766259</v>
      </c>
      <c r="L255" s="42">
        <f>VLOOKUP($A255,'Raw data'!$A:$M,12,FALSE)</f>
        <v>8428986.6572259851</v>
      </c>
      <c r="M255" s="42">
        <f>VLOOKUP($A255,'Raw data'!$A:$M,13,FALSE)</f>
        <v>7694431.0030616494</v>
      </c>
      <c r="N255" s="42">
        <f>VLOOKUP($A255,'Raw data'!$A:$M,6,FALSE)</f>
        <v>5269932.2095040195</v>
      </c>
      <c r="O255" s="42">
        <f>VLOOKUP($A255,'Raw data'!$A:$M,9,FALSE)</f>
        <v>5061447.397042891</v>
      </c>
      <c r="P255" s="42">
        <f t="shared" si="33"/>
        <v>5692982.8159329044</v>
      </c>
      <c r="Q255" s="42">
        <f t="shared" si="34"/>
        <v>6521381.1091720574</v>
      </c>
      <c r="R255" s="42">
        <f t="shared" si="35"/>
        <v>1346970.8520138061</v>
      </c>
      <c r="S255" s="42">
        <f t="shared" si="36"/>
        <v>1209882.4301628445</v>
      </c>
      <c r="T255" s="43">
        <f t="shared" si="37"/>
        <v>0.2366019528890988</v>
      </c>
      <c r="U255" s="43">
        <f t="shared" si="38"/>
        <v>0.1855254906757702</v>
      </c>
      <c r="V255" s="42">
        <f t="shared" si="39"/>
        <v>0.19599278820981281</v>
      </c>
      <c r="W255" s="42">
        <f t="shared" si="40"/>
        <v>0.33038166508418199</v>
      </c>
      <c r="X255" s="42">
        <f>VLOOKUP($A255,'Raw data'!$A:$AN,39, FALSE)</f>
        <v>3.1768374117381359</v>
      </c>
      <c r="Y255" s="42">
        <f>VLOOKUP($A255,'Raw data'!$A:$AN,40, FALSE)</f>
        <v>3.5658318503793982</v>
      </c>
      <c r="Z255" s="42">
        <f t="shared" si="41"/>
        <v>3.3713346310587671</v>
      </c>
      <c r="AA255" s="44">
        <f>IFERROR(VLOOKUP($A255,'Raw data'!$AP:$AU,4,FALSE),0)</f>
        <v>0.29353907700124998</v>
      </c>
      <c r="AB255" s="44">
        <f>IFERROR(VLOOKUP($A255,'Raw data'!$AP:$AU,5,FALSE),0)</f>
        <v>9.7842976304027704E-2</v>
      </c>
      <c r="AC255" s="44">
        <f>IFERROR(VLOOKUP($A255,'Raw data'!$AP:$AU,6,FALSE),"NA")</f>
        <v>0.20075232855685601</v>
      </c>
      <c r="AD255" s="46" t="b">
        <f t="shared" si="42"/>
        <v>0</v>
      </c>
      <c r="AE255" s="46" t="b">
        <f t="shared" si="43"/>
        <v>0</v>
      </c>
    </row>
    <row r="256" spans="1:31" x14ac:dyDescent="0.25">
      <c r="A256" s="45" t="s">
        <v>322</v>
      </c>
      <c r="B256" s="2" t="str">
        <f>IFERROR(VLOOKUP(A256,'Protein names'!$A:$I,8,FALSE),"Contaminant")</f>
        <v>Endoplasmin</v>
      </c>
      <c r="C256" t="str">
        <f>IFERROR(VLOOKUP(A256,'Protein names'!$A:$I,9,FALSE), "Contaminant")</f>
        <v>Hsp90b1</v>
      </c>
      <c r="D256" s="42">
        <f>VLOOKUP($A256,'Raw data'!$A:$M,10,FALSE)</f>
        <v>3911273.6842651465</v>
      </c>
      <c r="E256" s="42">
        <f>VLOOKUP($A256,'Raw data'!$A:$M,11,FALSE)</f>
        <v>3846628.0121505703</v>
      </c>
      <c r="F256" s="42">
        <f>VLOOKUP($A256,'Raw data'!$A:$M,7,FALSE)</f>
        <v>4487176.2330320701</v>
      </c>
      <c r="G256" s="42">
        <f>VLOOKUP($A256,'Raw data'!$A:$M,2,FALSE)</f>
        <v>5248356.1323217163</v>
      </c>
      <c r="H256" s="42">
        <f>VLOOKUP($A256,'Raw data'!$A:$M,3,FALSE)</f>
        <v>5051786.7705228711</v>
      </c>
      <c r="I256" s="42">
        <f>VLOOKUP($A256,'Raw data'!$A:$M,4,FALSE)</f>
        <v>4054810.3967972994</v>
      </c>
      <c r="J256" s="42">
        <f>VLOOKUP($A256,'Raw data'!$A:$M,8,FALSE)</f>
        <v>4511063.88470692</v>
      </c>
      <c r="K256" s="42">
        <f>VLOOKUP($A256,'Raw data'!$A:$M,5,FALSE)</f>
        <v>4185011.3449505209</v>
      </c>
      <c r="L256" s="42">
        <f>VLOOKUP($A256,'Raw data'!$A:$M,12,FALSE)</f>
        <v>3238568.5687213498</v>
      </c>
      <c r="M256" s="42">
        <f>VLOOKUP($A256,'Raw data'!$A:$M,13,FALSE)</f>
        <v>3814246.2660775906</v>
      </c>
      <c r="N256" s="42">
        <f>VLOOKUP($A256,'Raw data'!$A:$M,6,FALSE)</f>
        <v>4296150.8215246815</v>
      </c>
      <c r="O256" s="42">
        <f>VLOOKUP($A256,'Raw data'!$A:$M,9,FALSE)</f>
        <v>4178112.4343885337</v>
      </c>
      <c r="P256" s="42">
        <f t="shared" si="33"/>
        <v>4433338.5381816123</v>
      </c>
      <c r="Q256" s="42">
        <f t="shared" si="34"/>
        <v>4037192.2200615997</v>
      </c>
      <c r="R256" s="42">
        <f t="shared" si="35"/>
        <v>549195.60861030535</v>
      </c>
      <c r="S256" s="42">
        <f t="shared" si="36"/>
        <v>412477.78671345592</v>
      </c>
      <c r="T256" s="43">
        <f t="shared" si="37"/>
        <v>0.12387856327244628</v>
      </c>
      <c r="U256" s="43">
        <f t="shared" si="38"/>
        <v>0.10216946933162432</v>
      </c>
      <c r="V256" s="42">
        <f t="shared" si="39"/>
        <v>-0.13504125515078269</v>
      </c>
      <c r="W256" s="42">
        <f t="shared" si="40"/>
        <v>0.22618888598098982</v>
      </c>
      <c r="X256" s="42">
        <f>VLOOKUP($A256,'Raw data'!$A:$AN,39, FALSE)</f>
        <v>3.0238977287123165</v>
      </c>
      <c r="Y256" s="42">
        <f>VLOOKUP($A256,'Raw data'!$A:$AN,40, FALSE)</f>
        <v>3.1317150447535371</v>
      </c>
      <c r="Z256" s="42">
        <f t="shared" si="41"/>
        <v>3.0778063867329268</v>
      </c>
      <c r="AA256" s="44">
        <f>IFERROR(VLOOKUP($A256,'Raw data'!$AP:$AU,4,FALSE),0)</f>
        <v>-0.25640492990701302</v>
      </c>
      <c r="AB256" s="44">
        <f>IFERROR(VLOOKUP($A256,'Raw data'!$AP:$AU,5,FALSE),0)</f>
        <v>0.16298048625565401</v>
      </c>
      <c r="AC256" s="44">
        <f>IFERROR(VLOOKUP($A256,'Raw data'!$AP:$AU,6,FALSE),"NA")</f>
        <v>0.200913228678753</v>
      </c>
      <c r="AD256" s="46" t="b">
        <f t="shared" si="42"/>
        <v>0</v>
      </c>
      <c r="AE256" s="46" t="b">
        <f t="shared" si="43"/>
        <v>0</v>
      </c>
    </row>
    <row r="257" spans="1:31" x14ac:dyDescent="0.25">
      <c r="A257" s="45" t="s">
        <v>323</v>
      </c>
      <c r="B257" s="2" t="str">
        <f>IFERROR(VLOOKUP(A257,'Protein names'!$A:$I,8,FALSE),"Contaminant")</f>
        <v>Golt1b protein (Protein Golt1b)</v>
      </c>
      <c r="C257" t="str">
        <f>IFERROR(VLOOKUP(A257,'Protein names'!$A:$I,9,FALSE), "Contaminant")</f>
        <v>Golt1b</v>
      </c>
      <c r="D257" s="42">
        <f>VLOOKUP($A257,'Raw data'!$A:$M,10,FALSE)</f>
        <v>21294.919733523151</v>
      </c>
      <c r="E257" s="42">
        <f>VLOOKUP($A257,'Raw data'!$A:$M,11,FALSE)</f>
        <v>205.36</v>
      </c>
      <c r="F257" s="42">
        <f>VLOOKUP($A257,'Raw data'!$A:$M,7,FALSE)</f>
        <v>205.36</v>
      </c>
      <c r="G257" s="42">
        <f>VLOOKUP($A257,'Raw data'!$A:$M,2,FALSE)</f>
        <v>205.36</v>
      </c>
      <c r="H257" s="42">
        <f>VLOOKUP($A257,'Raw data'!$A:$M,3,FALSE)</f>
        <v>205.36</v>
      </c>
      <c r="I257" s="42">
        <f>VLOOKUP($A257,'Raw data'!$A:$M,4,FALSE)</f>
        <v>21697.639576709455</v>
      </c>
      <c r="J257" s="42">
        <f>VLOOKUP($A257,'Raw data'!$A:$M,8,FALSE)</f>
        <v>205.36</v>
      </c>
      <c r="K257" s="42">
        <f>VLOOKUP($A257,'Raw data'!$A:$M,5,FALSE)</f>
        <v>205.36</v>
      </c>
      <c r="L257" s="42">
        <f>VLOOKUP($A257,'Raw data'!$A:$M,12,FALSE)</f>
        <v>28671.195989561249</v>
      </c>
      <c r="M257" s="42">
        <f>VLOOKUP($A257,'Raw data'!$A:$M,13,FALSE)</f>
        <v>205.36</v>
      </c>
      <c r="N257" s="42">
        <f>VLOOKUP($A257,'Raw data'!$A:$M,6,FALSE)</f>
        <v>205.36</v>
      </c>
      <c r="O257" s="42">
        <f>VLOOKUP($A257,'Raw data'!$A:$M,9,FALSE)</f>
        <v>205.36</v>
      </c>
      <c r="P257" s="42">
        <f t="shared" si="33"/>
        <v>7302.3332183721022</v>
      </c>
      <c r="Q257" s="42">
        <f t="shared" si="34"/>
        <v>4949.6659982602087</v>
      </c>
      <c r="R257" s="42">
        <f t="shared" si="35"/>
        <v>10037.309051596267</v>
      </c>
      <c r="S257" s="42">
        <f t="shared" si="36"/>
        <v>10608.590718169822</v>
      </c>
      <c r="T257" s="43">
        <f t="shared" si="37"/>
        <v>1.3745345153988835</v>
      </c>
      <c r="U257" s="43">
        <f t="shared" si="38"/>
        <v>2.1432942590265096</v>
      </c>
      <c r="V257" s="42">
        <f t="shared" si="39"/>
        <v>-0.56102632708239897</v>
      </c>
      <c r="W257" s="42">
        <f t="shared" si="40"/>
        <v>0.72617901874547719</v>
      </c>
      <c r="X257" s="42">
        <f>VLOOKUP($A257,'Raw data'!$A:$AN,39, FALSE)</f>
        <v>0.70862281960446072</v>
      </c>
      <c r="Y257" s="42">
        <f>VLOOKUP($A257,'Raw data'!$A:$AN,40, FALSE)</f>
        <v>0.38645776285544997</v>
      </c>
      <c r="Z257" s="42">
        <f t="shared" si="41"/>
        <v>0.5475402912299554</v>
      </c>
      <c r="AA257" s="44">
        <f>IFERROR(VLOOKUP($A257,'Raw data'!$AP:$AU,4,FALSE),0)</f>
        <v>-0.64835912465573597</v>
      </c>
      <c r="AB257" s="44">
        <f>IFERROR(VLOOKUP($A257,'Raw data'!$AP:$AU,5,FALSE),0)</f>
        <v>8.2093268422876606E-2</v>
      </c>
      <c r="AC257" s="44">
        <f>IFERROR(VLOOKUP($A257,'Raw data'!$AP:$AU,6,FALSE),"NA")</f>
        <v>0.20127553885260499</v>
      </c>
      <c r="AD257" s="46" t="b">
        <f t="shared" si="42"/>
        <v>0</v>
      </c>
      <c r="AE257" s="46" t="b">
        <f t="shared" si="43"/>
        <v>0</v>
      </c>
    </row>
    <row r="258" spans="1:31" x14ac:dyDescent="0.25">
      <c r="A258" s="45" t="s">
        <v>324</v>
      </c>
      <c r="B258" s="2" t="str">
        <f>IFERROR(VLOOKUP(A258,'Protein names'!$A:$I,8,FALSE),"Contaminant")</f>
        <v>GTP cyclohydrolase 1 feedback regulatory protein (GFRP) (GTP cyclohydrolase I feedback regulatory protein) (p35)</v>
      </c>
      <c r="C258" t="str">
        <f>IFERROR(VLOOKUP(A258,'Protein names'!$A:$I,9,FALSE), "Contaminant")</f>
        <v>Gchfr</v>
      </c>
      <c r="D258" s="42">
        <f>VLOOKUP($A258,'Raw data'!$A:$M,10,FALSE)</f>
        <v>219120.3057658966</v>
      </c>
      <c r="E258" s="42">
        <f>VLOOKUP($A258,'Raw data'!$A:$M,11,FALSE)</f>
        <v>258257.21451973691</v>
      </c>
      <c r="F258" s="42">
        <f>VLOOKUP($A258,'Raw data'!$A:$M,7,FALSE)</f>
        <v>266442.85442407039</v>
      </c>
      <c r="G258" s="42">
        <f>VLOOKUP($A258,'Raw data'!$A:$M,2,FALSE)</f>
        <v>325819.2226495975</v>
      </c>
      <c r="H258" s="42">
        <f>VLOOKUP($A258,'Raw data'!$A:$M,3,FALSE)</f>
        <v>280396.47204821842</v>
      </c>
      <c r="I258" s="42">
        <f>VLOOKUP($A258,'Raw data'!$A:$M,4,FALSE)</f>
        <v>342705.40715996566</v>
      </c>
      <c r="J258" s="42">
        <f>VLOOKUP($A258,'Raw data'!$A:$M,8,FALSE)</f>
        <v>375256.93243662699</v>
      </c>
      <c r="K258" s="42">
        <f>VLOOKUP($A258,'Raw data'!$A:$M,5,FALSE)</f>
        <v>485387.63725910452</v>
      </c>
      <c r="L258" s="42">
        <f>VLOOKUP($A258,'Raw data'!$A:$M,12,FALSE)</f>
        <v>222851.20164258467</v>
      </c>
      <c r="M258" s="42">
        <f>VLOOKUP($A258,'Raw data'!$A:$M,13,FALSE)</f>
        <v>380225.75445689692</v>
      </c>
      <c r="N258" s="42">
        <f>VLOOKUP($A258,'Raw data'!$A:$M,6,FALSE)</f>
        <v>205.36</v>
      </c>
      <c r="O258" s="42">
        <f>VLOOKUP($A258,'Raw data'!$A:$M,9,FALSE)</f>
        <v>284358.656715522</v>
      </c>
      <c r="P258" s="42">
        <f t="shared" ref="P258:P321" si="44">AVERAGE(D258:I258)</f>
        <v>282123.57942791429</v>
      </c>
      <c r="Q258" s="42">
        <f t="shared" ref="Q258:Q321" si="45">AVERAGE(J258:O258)</f>
        <v>291380.9237517892</v>
      </c>
      <c r="R258" s="42">
        <f t="shared" ref="R258:R321" si="46">_xlfn.STDEV.P(D258:I258)</f>
        <v>41567.918299495097</v>
      </c>
      <c r="S258" s="42">
        <f t="shared" ref="S258:S321" si="47">_xlfn.STDEV.P(J258:O258)</f>
        <v>153891.75721628364</v>
      </c>
      <c r="T258" s="43">
        <f t="shared" ref="T258:T321" si="48">R258/P258</f>
        <v>0.1473393978049827</v>
      </c>
      <c r="U258" s="43">
        <f t="shared" ref="U258:U321" si="49">S258/Q258</f>
        <v>0.52814630153130837</v>
      </c>
      <c r="V258" s="42">
        <f t="shared" ref="V258:V321" si="50">LOG(Q258/P258,2)</f>
        <v>4.6579180474129844E-2</v>
      </c>
      <c r="W258" s="42">
        <f t="shared" ref="W258:W321" si="51">_xlfn.T.TEST(D258:I258,J258:O258,2,2)</f>
        <v>0.8992547550971115</v>
      </c>
      <c r="X258" s="42">
        <f>VLOOKUP($A258,'Raw data'!$A:$AN,39, FALSE)</f>
        <v>2.9989856125834717</v>
      </c>
      <c r="Y258" s="42">
        <f>VLOOKUP($A258,'Raw data'!$A:$AN,40, FALSE)</f>
        <v>2.4513142023660577</v>
      </c>
      <c r="Z258" s="42">
        <f t="shared" ref="Z258:Z321" si="52">AVERAGE(X258:Y258)</f>
        <v>2.7251499074747647</v>
      </c>
      <c r="AA258" s="44">
        <f>IFERROR(VLOOKUP($A258,'Raw data'!$AP:$AU,4,FALSE),0)</f>
        <v>0.27894254366712701</v>
      </c>
      <c r="AB258" s="44">
        <f>IFERROR(VLOOKUP($A258,'Raw data'!$AP:$AU,5,FALSE),0)</f>
        <v>0.18656346453686401</v>
      </c>
      <c r="AC258" s="44">
        <f>IFERROR(VLOOKUP($A258,'Raw data'!$AP:$AU,6,FALSE),"NA")</f>
        <v>0.20734711701275799</v>
      </c>
      <c r="AD258" s="46" t="b">
        <f t="shared" ref="AD258:AD321" si="53">IF(OR(W258&lt;=0.05,AC258&lt;=0.05),TRUE,FALSE)</f>
        <v>0</v>
      </c>
      <c r="AE258" s="46" t="b">
        <f t="shared" ref="AE258:AE321" si="54">IF(AND(W258&lt;=0.05,AC258&lt;=0.05),TRUE,FALSE)</f>
        <v>0</v>
      </c>
    </row>
    <row r="259" spans="1:31" x14ac:dyDescent="0.25">
      <c r="A259" s="45" t="s">
        <v>325</v>
      </c>
      <c r="B259" s="2" t="str">
        <f>IFERROR(VLOOKUP(A259,'Protein names'!$A:$I,8,FALSE),"Contaminant")</f>
        <v>Estradiol 17-beta-dehydrogenase 11 (EC 1.1.1.-) (17-beta-hydroxysteroid dehydrogenase 11) (17-beta-HSD 11) (17bHSD11) (17betaHSD11) (17-beta-hydroxysteroid dehydrogenase XI) (17-beta-HSD XI) (17betaHSDXI) (Dehydrogenase/reductase SDR family member 8)</v>
      </c>
      <c r="C259" t="str">
        <f>IFERROR(VLOOKUP(A259,'Protein names'!$A:$I,9,FALSE), "Contaminant")</f>
        <v>Hsd17b11</v>
      </c>
      <c r="D259" s="42">
        <f>VLOOKUP($A259,'Raw data'!$A:$M,10,FALSE)</f>
        <v>542323.93824091356</v>
      </c>
      <c r="E259" s="42">
        <f>VLOOKUP($A259,'Raw data'!$A:$M,11,FALSE)</f>
        <v>400696.41342446278</v>
      </c>
      <c r="F259" s="42">
        <f>VLOOKUP($A259,'Raw data'!$A:$M,7,FALSE)</f>
        <v>241758.20416653584</v>
      </c>
      <c r="G259" s="42">
        <f>VLOOKUP($A259,'Raw data'!$A:$M,2,FALSE)</f>
        <v>346267.49273903156</v>
      </c>
      <c r="H259" s="42">
        <f>VLOOKUP($A259,'Raw data'!$A:$M,3,FALSE)</f>
        <v>340382.7251884971</v>
      </c>
      <c r="I259" s="42">
        <f>VLOOKUP($A259,'Raw data'!$A:$M,4,FALSE)</f>
        <v>450913.76936000853</v>
      </c>
      <c r="J259" s="42">
        <f>VLOOKUP($A259,'Raw data'!$A:$M,8,FALSE)</f>
        <v>358473.39266024641</v>
      </c>
      <c r="K259" s="42">
        <f>VLOOKUP($A259,'Raw data'!$A:$M,5,FALSE)</f>
        <v>553767.08167093655</v>
      </c>
      <c r="L259" s="42">
        <f>VLOOKUP($A259,'Raw data'!$A:$M,12,FALSE)</f>
        <v>757273.23210120143</v>
      </c>
      <c r="M259" s="42">
        <f>VLOOKUP($A259,'Raw data'!$A:$M,13,FALSE)</f>
        <v>860250.57860776875</v>
      </c>
      <c r="N259" s="42">
        <f>VLOOKUP($A259,'Raw data'!$A:$M,6,FALSE)</f>
        <v>316083.02073025214</v>
      </c>
      <c r="O259" s="42">
        <f>VLOOKUP($A259,'Raw data'!$A:$M,9,FALSE)</f>
        <v>640947.28152263397</v>
      </c>
      <c r="P259" s="42">
        <f t="shared" si="44"/>
        <v>387057.09051990829</v>
      </c>
      <c r="Q259" s="42">
        <f t="shared" si="45"/>
        <v>581132.43121550663</v>
      </c>
      <c r="R259" s="42">
        <f t="shared" si="46"/>
        <v>94274.028417822061</v>
      </c>
      <c r="S259" s="42">
        <f t="shared" si="47"/>
        <v>197098.72232895385</v>
      </c>
      <c r="T259" s="43">
        <f t="shared" si="48"/>
        <v>0.2435662095511284</v>
      </c>
      <c r="U259" s="43">
        <f t="shared" si="49"/>
        <v>0.33916317820483494</v>
      </c>
      <c r="V259" s="42">
        <f t="shared" si="50"/>
        <v>0.58632059119775337</v>
      </c>
      <c r="W259" s="42">
        <f t="shared" si="51"/>
        <v>7.5087413333228992E-2</v>
      </c>
      <c r="X259" s="42">
        <f>VLOOKUP($A259,'Raw data'!$A:$AN,39, FALSE)</f>
        <v>2.6088702119252041</v>
      </c>
      <c r="Y259" s="42">
        <f>VLOOKUP($A259,'Raw data'!$A:$AN,40, FALSE)</f>
        <v>3.0832666234711836</v>
      </c>
      <c r="Z259" s="42">
        <f t="shared" si="52"/>
        <v>2.8460684176981941</v>
      </c>
      <c r="AA259" s="44">
        <f>IFERROR(VLOOKUP($A259,'Raw data'!$AP:$AU,4,FALSE),0)</f>
        <v>0.847072496138218</v>
      </c>
      <c r="AB259" s="44">
        <f>IFERROR(VLOOKUP($A259,'Raw data'!$AP:$AU,5,FALSE),0)</f>
        <v>0.40136336301171099</v>
      </c>
      <c r="AC259" s="44">
        <f>IFERROR(VLOOKUP($A259,'Raw data'!$AP:$AU,6,FALSE),"NA")</f>
        <v>0.210616269033265</v>
      </c>
      <c r="AD259" s="46" t="b">
        <f t="shared" si="53"/>
        <v>0</v>
      </c>
      <c r="AE259" s="46" t="b">
        <f t="shared" si="54"/>
        <v>0</v>
      </c>
    </row>
    <row r="260" spans="1:31" x14ac:dyDescent="0.25">
      <c r="A260" s="45" t="s">
        <v>326</v>
      </c>
      <c r="B260" s="2" t="str">
        <f>IFERROR(VLOOKUP(A260,'Protein names'!$A:$I,8,FALSE),"Contaminant")</f>
        <v>Peptidyl-prolyl cis-trans isomerase B (PPIase B) (EC 5.2.1.8) (CYP-S1) (Cyclophilin B) (Rotamase B) (S-cyclophilin) (SCYLP)</v>
      </c>
      <c r="C260" t="str">
        <f>IFERROR(VLOOKUP(A260,'Protein names'!$A:$I,9,FALSE), "Contaminant")</f>
        <v>Ppib</v>
      </c>
      <c r="D260" s="42">
        <f>VLOOKUP($A260,'Raw data'!$A:$M,10,FALSE)</f>
        <v>2434995.0762894042</v>
      </c>
      <c r="E260" s="42">
        <f>VLOOKUP($A260,'Raw data'!$A:$M,11,FALSE)</f>
        <v>2541739.251419866</v>
      </c>
      <c r="F260" s="42">
        <f>VLOOKUP($A260,'Raw data'!$A:$M,7,FALSE)</f>
        <v>2950079.5665557962</v>
      </c>
      <c r="G260" s="42">
        <f>VLOOKUP($A260,'Raw data'!$A:$M,2,FALSE)</f>
        <v>2862291.35134893</v>
      </c>
      <c r="H260" s="42">
        <f>VLOOKUP($A260,'Raw data'!$A:$M,3,FALSE)</f>
        <v>3300775.4829993322</v>
      </c>
      <c r="I260" s="42">
        <f>VLOOKUP($A260,'Raw data'!$A:$M,4,FALSE)</f>
        <v>2733822.7949173218</v>
      </c>
      <c r="J260" s="42">
        <f>VLOOKUP($A260,'Raw data'!$A:$M,8,FALSE)</f>
        <v>2493275.1337956367</v>
      </c>
      <c r="K260" s="42">
        <f>VLOOKUP($A260,'Raw data'!$A:$M,5,FALSE)</f>
        <v>2332599.7078168751</v>
      </c>
      <c r="L260" s="42">
        <f>VLOOKUP($A260,'Raw data'!$A:$M,12,FALSE)</f>
        <v>2374445.391317314</v>
      </c>
      <c r="M260" s="42">
        <f>VLOOKUP($A260,'Raw data'!$A:$M,13,FALSE)</f>
        <v>2373546.5841618101</v>
      </c>
      <c r="N260" s="42">
        <f>VLOOKUP($A260,'Raw data'!$A:$M,6,FALSE)</f>
        <v>2788837.2520904783</v>
      </c>
      <c r="O260" s="42">
        <f>VLOOKUP($A260,'Raw data'!$A:$M,9,FALSE)</f>
        <v>2581740.5832963162</v>
      </c>
      <c r="P260" s="42">
        <f t="shared" si="44"/>
        <v>2803950.5872551086</v>
      </c>
      <c r="Q260" s="42">
        <f t="shared" si="45"/>
        <v>2490740.7754130717</v>
      </c>
      <c r="R260" s="42">
        <f t="shared" si="46"/>
        <v>283252.87916995247</v>
      </c>
      <c r="S260" s="42">
        <f t="shared" si="47"/>
        <v>157806.09911120051</v>
      </c>
      <c r="T260" s="43">
        <f t="shared" si="48"/>
        <v>0.10101921212785681</v>
      </c>
      <c r="U260" s="43">
        <f t="shared" si="49"/>
        <v>6.3357094671977449E-2</v>
      </c>
      <c r="V260" s="42">
        <f t="shared" si="50"/>
        <v>-0.17088604513835715</v>
      </c>
      <c r="W260" s="42">
        <f t="shared" si="51"/>
        <v>5.611281668721569E-2</v>
      </c>
      <c r="X260" s="42">
        <f>VLOOKUP($A260,'Raw data'!$A:$AN,39, FALSE)</f>
        <v>3.4871381869653302</v>
      </c>
      <c r="Y260" s="42">
        <f>VLOOKUP($A260,'Raw data'!$A:$AN,40, FALSE)</f>
        <v>3.7872903369602717</v>
      </c>
      <c r="Z260" s="42">
        <f t="shared" si="52"/>
        <v>3.637214261962801</v>
      </c>
      <c r="AA260" s="44">
        <f>IFERROR(VLOOKUP($A260,'Raw data'!$AP:$AU,4,FALSE),0)</f>
        <v>-0.20373821023897601</v>
      </c>
      <c r="AB260" s="44">
        <f>IFERROR(VLOOKUP($A260,'Raw data'!$AP:$AU,5,FALSE),0)</f>
        <v>0.101889231726354</v>
      </c>
      <c r="AC260" s="44">
        <f>IFERROR(VLOOKUP($A260,'Raw data'!$AP:$AU,6,FALSE),"NA")</f>
        <v>0.211714121753284</v>
      </c>
      <c r="AD260" s="46" t="b">
        <f t="shared" si="53"/>
        <v>0</v>
      </c>
      <c r="AE260" s="46" t="b">
        <f t="shared" si="54"/>
        <v>0</v>
      </c>
    </row>
    <row r="261" spans="1:31" x14ac:dyDescent="0.25">
      <c r="A261" s="45" t="s">
        <v>327</v>
      </c>
      <c r="B261" s="2" t="str">
        <f>IFERROR(VLOOKUP(A261,'Protein names'!$A:$I,8,FALSE),"Contaminant")</f>
        <v>Heat shock protein 105 kDa (Heat shock 110 kDa protein)</v>
      </c>
      <c r="C261" t="str">
        <f>IFERROR(VLOOKUP(A261,'Protein names'!$A:$I,9,FALSE), "Contaminant")</f>
        <v>Hsph1</v>
      </c>
      <c r="D261" s="42">
        <f>VLOOKUP($A261,'Raw data'!$A:$M,10,FALSE)</f>
        <v>37290.406118287174</v>
      </c>
      <c r="E261" s="42">
        <f>VLOOKUP($A261,'Raw data'!$A:$M,11,FALSE)</f>
        <v>151166.49417559284</v>
      </c>
      <c r="F261" s="42">
        <f>VLOOKUP($A261,'Raw data'!$A:$M,7,FALSE)</f>
        <v>205.36</v>
      </c>
      <c r="G261" s="42">
        <f>VLOOKUP($A261,'Raw data'!$A:$M,2,FALSE)</f>
        <v>151320.86360057344</v>
      </c>
      <c r="H261" s="42">
        <f>VLOOKUP($A261,'Raw data'!$A:$M,3,FALSE)</f>
        <v>64735.90065296799</v>
      </c>
      <c r="I261" s="42">
        <f>VLOOKUP($A261,'Raw data'!$A:$M,4,FALSE)</f>
        <v>81547.475077737618</v>
      </c>
      <c r="J261" s="42">
        <f>VLOOKUP($A261,'Raw data'!$A:$M,8,FALSE)</f>
        <v>79877.72950237419</v>
      </c>
      <c r="K261" s="42">
        <f>VLOOKUP($A261,'Raw data'!$A:$M,5,FALSE)</f>
        <v>45941.583889934605</v>
      </c>
      <c r="L261" s="42">
        <f>VLOOKUP($A261,'Raw data'!$A:$M,12,FALSE)</f>
        <v>109855.75989919403</v>
      </c>
      <c r="M261" s="42">
        <f>VLOOKUP($A261,'Raw data'!$A:$M,13,FALSE)</f>
        <v>135265.39782122266</v>
      </c>
      <c r="N261" s="42">
        <f>VLOOKUP($A261,'Raw data'!$A:$M,6,FALSE)</f>
        <v>51938.674015494274</v>
      </c>
      <c r="O261" s="42">
        <f>VLOOKUP($A261,'Raw data'!$A:$M,9,FALSE)</f>
        <v>67646.319011882646</v>
      </c>
      <c r="P261" s="42">
        <f t="shared" si="44"/>
        <v>81044.416604193175</v>
      </c>
      <c r="Q261" s="42">
        <f t="shared" si="45"/>
        <v>81754.244023350402</v>
      </c>
      <c r="R261" s="42">
        <f t="shared" si="46"/>
        <v>55634.929124277565</v>
      </c>
      <c r="S261" s="42">
        <f t="shared" si="47"/>
        <v>31694.396115878717</v>
      </c>
      <c r="T261" s="43">
        <f t="shared" si="48"/>
        <v>0.68647454637114458</v>
      </c>
      <c r="U261" s="43">
        <f t="shared" si="49"/>
        <v>0.38767890883837491</v>
      </c>
      <c r="V261" s="42">
        <f t="shared" si="50"/>
        <v>1.2580828160530693E-2</v>
      </c>
      <c r="W261" s="42">
        <f t="shared" si="51"/>
        <v>0.98071102483856976</v>
      </c>
      <c r="X261" s="42">
        <f>VLOOKUP($A261,'Raw data'!$A:$AN,39, FALSE)</f>
        <v>2.1034642585440992</v>
      </c>
      <c r="Y261" s="42">
        <f>VLOOKUP($A261,'Raw data'!$A:$AN,40, FALSE)</f>
        <v>2.8904809011254948</v>
      </c>
      <c r="Z261" s="42">
        <f t="shared" si="52"/>
        <v>2.496972579834797</v>
      </c>
      <c r="AA261" s="44">
        <f>IFERROR(VLOOKUP($A261,'Raw data'!$AP:$AU,4,FALSE),0)</f>
        <v>0.48119104627278397</v>
      </c>
      <c r="AB261" s="44">
        <f>IFERROR(VLOOKUP($A261,'Raw data'!$AP:$AU,5,FALSE),0)</f>
        <v>6.8676953623604306E-2</v>
      </c>
      <c r="AC261" s="44">
        <f>IFERROR(VLOOKUP($A261,'Raw data'!$AP:$AU,6,FALSE),"NA")</f>
        <v>0.21706568118953101</v>
      </c>
      <c r="AD261" s="46" t="b">
        <f t="shared" si="53"/>
        <v>0</v>
      </c>
      <c r="AE261" s="46" t="b">
        <f t="shared" si="54"/>
        <v>0</v>
      </c>
    </row>
    <row r="262" spans="1:31" x14ac:dyDescent="0.25">
      <c r="A262" s="45" t="s">
        <v>328</v>
      </c>
      <c r="B262" s="2" t="str">
        <f>IFERROR(VLOOKUP(A262,'Protein names'!$A:$I,8,FALSE),"Contaminant")</f>
        <v>Protein Rab5c (RCG32615, isoform CRA_a) (Rab5c protein)</v>
      </c>
      <c r="C262" t="str">
        <f>IFERROR(VLOOKUP(A262,'Protein names'!$A:$I,9,FALSE), "Contaminant")</f>
        <v>Rab5c</v>
      </c>
      <c r="D262" s="42">
        <f>VLOOKUP($A262,'Raw data'!$A:$M,10,FALSE)</f>
        <v>49203.616980427461</v>
      </c>
      <c r="E262" s="42">
        <f>VLOOKUP($A262,'Raw data'!$A:$M,11,FALSE)</f>
        <v>205.36</v>
      </c>
      <c r="F262" s="42">
        <f>VLOOKUP($A262,'Raw data'!$A:$M,7,FALSE)</f>
        <v>13187.30367470316</v>
      </c>
      <c r="G262" s="42">
        <f>VLOOKUP($A262,'Raw data'!$A:$M,2,FALSE)</f>
        <v>205.36</v>
      </c>
      <c r="H262" s="42">
        <f>VLOOKUP($A262,'Raw data'!$A:$M,3,FALSE)</f>
        <v>205.36</v>
      </c>
      <c r="I262" s="42">
        <f>VLOOKUP($A262,'Raw data'!$A:$M,4,FALSE)</f>
        <v>205.36</v>
      </c>
      <c r="J262" s="42">
        <f>VLOOKUP($A262,'Raw data'!$A:$M,8,FALSE)</f>
        <v>205.36</v>
      </c>
      <c r="K262" s="42">
        <f>VLOOKUP($A262,'Raw data'!$A:$M,5,FALSE)</f>
        <v>205.36</v>
      </c>
      <c r="L262" s="42">
        <f>VLOOKUP($A262,'Raw data'!$A:$M,12,FALSE)</f>
        <v>45482.175389328324</v>
      </c>
      <c r="M262" s="42">
        <f>VLOOKUP($A262,'Raw data'!$A:$M,13,FALSE)</f>
        <v>34467.780957478913</v>
      </c>
      <c r="N262" s="42">
        <f>VLOOKUP($A262,'Raw data'!$A:$M,6,FALSE)</f>
        <v>205.36</v>
      </c>
      <c r="O262" s="42">
        <f>VLOOKUP($A262,'Raw data'!$A:$M,9,FALSE)</f>
        <v>205.36</v>
      </c>
      <c r="P262" s="42">
        <f t="shared" si="44"/>
        <v>10535.39344252177</v>
      </c>
      <c r="Q262" s="42">
        <f t="shared" si="45"/>
        <v>13461.899391134541</v>
      </c>
      <c r="R262" s="42">
        <f t="shared" si="46"/>
        <v>17930.897463835361</v>
      </c>
      <c r="S262" s="42">
        <f t="shared" si="47"/>
        <v>19015.294203590423</v>
      </c>
      <c r="T262" s="43">
        <f t="shared" si="48"/>
        <v>1.7019675213518548</v>
      </c>
      <c r="U262" s="43">
        <f t="shared" si="49"/>
        <v>1.41252683972019</v>
      </c>
      <c r="V262" s="42">
        <f t="shared" si="50"/>
        <v>0.3536377873306063</v>
      </c>
      <c r="W262" s="42">
        <f t="shared" si="51"/>
        <v>0.80736544574238289</v>
      </c>
      <c r="X262" s="42">
        <f>VLOOKUP($A262,'Raw data'!$A:$AN,39, FALSE)</f>
        <v>0.71872396385244164</v>
      </c>
      <c r="Y262" s="42">
        <f>VLOOKUP($A262,'Raw data'!$A:$AN,40, FALSE)</f>
        <v>0.61264574048811993</v>
      </c>
      <c r="Z262" s="42">
        <f t="shared" si="52"/>
        <v>0.66568485217028073</v>
      </c>
      <c r="AA262" s="44">
        <f>IFERROR(VLOOKUP($A262,'Raw data'!$AP:$AU,4,FALSE),0)</f>
        <v>-1.5007596981301099</v>
      </c>
      <c r="AB262" s="44">
        <f>IFERROR(VLOOKUP($A262,'Raw data'!$AP:$AU,5,FALSE),0)</f>
        <v>0.14164075483180999</v>
      </c>
      <c r="AC262" s="44">
        <f>IFERROR(VLOOKUP($A262,'Raw data'!$AP:$AU,6,FALSE),"NA")</f>
        <v>0.217631855552088</v>
      </c>
      <c r="AD262" s="46" t="b">
        <f t="shared" si="53"/>
        <v>0</v>
      </c>
      <c r="AE262" s="46" t="b">
        <f t="shared" si="54"/>
        <v>0</v>
      </c>
    </row>
    <row r="263" spans="1:31" x14ac:dyDescent="0.25">
      <c r="A263" s="45" t="s">
        <v>329</v>
      </c>
      <c r="B263" s="2" t="str">
        <f>IFERROR(VLOOKUP(A263,'Protein names'!$A:$I,8,FALSE),"Contaminant")</f>
        <v>Aldose reductase (AR) (EC 1.1.1.21) (Aldehyde reductase)</v>
      </c>
      <c r="C263" t="str">
        <f>IFERROR(VLOOKUP(A263,'Protein names'!$A:$I,9,FALSE), "Contaminant")</f>
        <v>Akr1b1</v>
      </c>
      <c r="D263" s="42">
        <f>VLOOKUP($A263,'Raw data'!$A:$M,10,FALSE)</f>
        <v>110198.99229804269</v>
      </c>
      <c r="E263" s="42">
        <f>VLOOKUP($A263,'Raw data'!$A:$M,11,FALSE)</f>
        <v>83750.806498711143</v>
      </c>
      <c r="F263" s="42">
        <f>VLOOKUP($A263,'Raw data'!$A:$M,7,FALSE)</f>
        <v>90205.10036769438</v>
      </c>
      <c r="G263" s="42">
        <f>VLOOKUP($A263,'Raw data'!$A:$M,2,FALSE)</f>
        <v>109232.04547060539</v>
      </c>
      <c r="H263" s="42">
        <f>VLOOKUP($A263,'Raw data'!$A:$M,3,FALSE)</f>
        <v>108320.23112168656</v>
      </c>
      <c r="I263" s="42">
        <f>VLOOKUP($A263,'Raw data'!$A:$M,4,FALSE)</f>
        <v>95168.87729369069</v>
      </c>
      <c r="J263" s="42">
        <f>VLOOKUP($A263,'Raw data'!$A:$M,8,FALSE)</f>
        <v>90236.669581841605</v>
      </c>
      <c r="K263" s="42">
        <f>VLOOKUP($A263,'Raw data'!$A:$M,5,FALSE)</f>
        <v>79796.856953180817</v>
      </c>
      <c r="L263" s="42">
        <f>VLOOKUP($A263,'Raw data'!$A:$M,12,FALSE)</f>
        <v>110621.37003385801</v>
      </c>
      <c r="M263" s="42">
        <f>VLOOKUP($A263,'Raw data'!$A:$M,13,FALSE)</f>
        <v>78954.147618511619</v>
      </c>
      <c r="N263" s="42">
        <f>VLOOKUP($A263,'Raw data'!$A:$M,6,FALSE)</f>
        <v>89481.492320792255</v>
      </c>
      <c r="O263" s="42">
        <f>VLOOKUP($A263,'Raw data'!$A:$M,9,FALSE)</f>
        <v>79455.219881840312</v>
      </c>
      <c r="P263" s="42">
        <f t="shared" si="44"/>
        <v>99479.342175071812</v>
      </c>
      <c r="Q263" s="42">
        <f t="shared" si="45"/>
        <v>88090.959398337422</v>
      </c>
      <c r="R263" s="42">
        <f t="shared" si="46"/>
        <v>10329.294432292018</v>
      </c>
      <c r="S263" s="42">
        <f t="shared" si="47"/>
        <v>11113.104271330052</v>
      </c>
      <c r="T263" s="43">
        <f t="shared" si="48"/>
        <v>0.10383356188779061</v>
      </c>
      <c r="U263" s="43">
        <f t="shared" si="49"/>
        <v>0.12615487840333131</v>
      </c>
      <c r="V263" s="42">
        <f t="shared" si="50"/>
        <v>-0.17540300171537893</v>
      </c>
      <c r="W263" s="42">
        <f t="shared" si="51"/>
        <v>0.12419323311536948</v>
      </c>
      <c r="X263" s="42">
        <f>VLOOKUP($A263,'Raw data'!$A:$AN,39, FALSE)</f>
        <v>2.3361146674397113</v>
      </c>
      <c r="Y263" s="42">
        <f>VLOOKUP($A263,'Raw data'!$A:$AN,40, FALSE)</f>
        <v>2.8722615650736985</v>
      </c>
      <c r="Z263" s="42">
        <f t="shared" si="52"/>
        <v>2.6041881162567049</v>
      </c>
      <c r="AA263" s="44">
        <f>IFERROR(VLOOKUP($A263,'Raw data'!$AP:$AU,4,FALSE),0)</f>
        <v>-0.64868337010258004</v>
      </c>
      <c r="AB263" s="44">
        <f>IFERROR(VLOOKUP($A263,'Raw data'!$AP:$AU,5,FALSE),0)</f>
        <v>0.28719362047192798</v>
      </c>
      <c r="AC263" s="44">
        <f>IFERROR(VLOOKUP($A263,'Raw data'!$AP:$AU,6,FALSE),"NA")</f>
        <v>0.21798260102436201</v>
      </c>
      <c r="AD263" s="46" t="b">
        <f t="shared" si="53"/>
        <v>0</v>
      </c>
      <c r="AE263" s="46" t="b">
        <f t="shared" si="54"/>
        <v>0</v>
      </c>
    </row>
    <row r="264" spans="1:31" x14ac:dyDescent="0.25">
      <c r="A264" s="45" t="s">
        <v>330</v>
      </c>
      <c r="B264" s="2" t="str">
        <f>IFERROR(VLOOKUP(A264,'Protein names'!$A:$I,8,FALSE),"Contaminant")</f>
        <v>Complement C3 (RCG45082)</v>
      </c>
      <c r="C264" t="str">
        <f>IFERROR(VLOOKUP(A264,'Protein names'!$A:$I,9,FALSE), "Contaminant")</f>
        <v>C3</v>
      </c>
      <c r="D264" s="42">
        <f>VLOOKUP($A264,'Raw data'!$A:$M,10,FALSE)</f>
        <v>1021392.3950373605</v>
      </c>
      <c r="E264" s="42">
        <f>VLOOKUP($A264,'Raw data'!$A:$M,11,FALSE)</f>
        <v>1777793.7984957588</v>
      </c>
      <c r="F264" s="42">
        <f>VLOOKUP($A264,'Raw data'!$A:$M,7,FALSE)</f>
        <v>1254178.4188365091</v>
      </c>
      <c r="G264" s="42">
        <f>VLOOKUP($A264,'Raw data'!$A:$M,2,FALSE)</f>
        <v>1526681.0232237186</v>
      </c>
      <c r="H264" s="42">
        <f>VLOOKUP($A264,'Raw data'!$A:$M,3,FALSE)</f>
        <v>1297555.6962890546</v>
      </c>
      <c r="I264" s="42">
        <f>VLOOKUP($A264,'Raw data'!$A:$M,4,FALSE)</f>
        <v>2518769.1133791311</v>
      </c>
      <c r="J264" s="42">
        <f>VLOOKUP($A264,'Raw data'!$A:$M,8,FALSE)</f>
        <v>600484.46863545198</v>
      </c>
      <c r="K264" s="42">
        <f>VLOOKUP($A264,'Raw data'!$A:$M,5,FALSE)</f>
        <v>1052839.8354661807</v>
      </c>
      <c r="L264" s="42">
        <f>VLOOKUP($A264,'Raw data'!$A:$M,12,FALSE)</f>
        <v>1201368.7921391188</v>
      </c>
      <c r="M264" s="42">
        <f>VLOOKUP($A264,'Raw data'!$A:$M,13,FALSE)</f>
        <v>1274928.8820613814</v>
      </c>
      <c r="N264" s="42">
        <f>VLOOKUP($A264,'Raw data'!$A:$M,6,FALSE)</f>
        <v>1033679.3667560844</v>
      </c>
      <c r="O264" s="42">
        <f>VLOOKUP($A264,'Raw data'!$A:$M,9,FALSE)</f>
        <v>1173369.6921868555</v>
      </c>
      <c r="P264" s="42">
        <f t="shared" si="44"/>
        <v>1566061.7408769224</v>
      </c>
      <c r="Q264" s="42">
        <f t="shared" si="45"/>
        <v>1056111.8395408455</v>
      </c>
      <c r="R264" s="42">
        <f t="shared" si="46"/>
        <v>486494.95400105423</v>
      </c>
      <c r="S264" s="42">
        <f t="shared" si="47"/>
        <v>220166.64421402401</v>
      </c>
      <c r="T264" s="43">
        <f t="shared" si="48"/>
        <v>0.31064864258074493</v>
      </c>
      <c r="U264" s="43">
        <f t="shared" si="49"/>
        <v>0.20846906167602811</v>
      </c>
      <c r="V264" s="42">
        <f t="shared" si="50"/>
        <v>-0.56837847048336387</v>
      </c>
      <c r="W264" s="42">
        <f t="shared" si="51"/>
        <v>5.8488599878210111E-2</v>
      </c>
      <c r="X264" s="42">
        <f>VLOOKUP($A264,'Raw data'!$A:$AN,39, FALSE)</f>
        <v>3.062260410173073</v>
      </c>
      <c r="Y264" s="42">
        <f>VLOOKUP($A264,'Raw data'!$A:$AN,40, FALSE)</f>
        <v>3.0085508507075911</v>
      </c>
      <c r="Z264" s="42">
        <f t="shared" si="52"/>
        <v>3.0354056304403318</v>
      </c>
      <c r="AA264" s="44">
        <f>IFERROR(VLOOKUP($A264,'Raw data'!$AP:$AU,4,FALSE),0)</f>
        <v>-0.39840268114023097</v>
      </c>
      <c r="AB264" s="44">
        <f>IFERROR(VLOOKUP($A264,'Raw data'!$AP:$AU,5,FALSE),0)</f>
        <v>0.20589742353285101</v>
      </c>
      <c r="AC264" s="44">
        <f>IFERROR(VLOOKUP($A264,'Raw data'!$AP:$AU,6,FALSE),"NA")</f>
        <v>0.21832747577998701</v>
      </c>
      <c r="AD264" s="46" t="b">
        <f t="shared" si="53"/>
        <v>0</v>
      </c>
      <c r="AE264" s="46" t="b">
        <f t="shared" si="54"/>
        <v>0</v>
      </c>
    </row>
    <row r="265" spans="1:31" x14ac:dyDescent="0.25">
      <c r="A265" s="45" t="s">
        <v>331</v>
      </c>
      <c r="B265" s="2" t="str">
        <f>IFERROR(VLOOKUP(A265,'Protein names'!$A:$I,8,FALSE),"Contaminant")</f>
        <v>UDP-glucuronosyltransferase 2B37 (UDPGT 2B37) (EC 2.4.1.17) (17-beta-hydroxysteroid-specific UDPGT) (UDP-glucuronosyltransferase R-21) (UDPGTr-21) (UDPGTr-5)</v>
      </c>
      <c r="C265" t="str">
        <f>IFERROR(VLOOKUP(A265,'Protein names'!$A:$I,9,FALSE), "Contaminant")</f>
        <v>Ugt2b37</v>
      </c>
      <c r="D265" s="42">
        <f>VLOOKUP($A265,'Raw data'!$A:$M,10,FALSE)</f>
        <v>39138.279021003298</v>
      </c>
      <c r="E265" s="42">
        <f>VLOOKUP($A265,'Raw data'!$A:$M,11,FALSE)</f>
        <v>228313.26126659272</v>
      </c>
      <c r="F265" s="42">
        <f>VLOOKUP($A265,'Raw data'!$A:$M,7,FALSE)</f>
        <v>287275.56834038364</v>
      </c>
      <c r="G265" s="42">
        <f>VLOOKUP($A265,'Raw data'!$A:$M,2,FALSE)</f>
        <v>298400.47354889987</v>
      </c>
      <c r="H265" s="42">
        <f>VLOOKUP($A265,'Raw data'!$A:$M,3,FALSE)</f>
        <v>310366.09529675473</v>
      </c>
      <c r="I265" s="42">
        <f>VLOOKUP($A265,'Raw data'!$A:$M,4,FALSE)</f>
        <v>205487.40774931901</v>
      </c>
      <c r="J265" s="42">
        <f>VLOOKUP($A265,'Raw data'!$A:$M,8,FALSE)</f>
        <v>417167.96667046048</v>
      </c>
      <c r="K265" s="42">
        <f>VLOOKUP($A265,'Raw data'!$A:$M,5,FALSE)</f>
        <v>363486.78391137969</v>
      </c>
      <c r="L265" s="42">
        <f>VLOOKUP($A265,'Raw data'!$A:$M,12,FALSE)</f>
        <v>205.36</v>
      </c>
      <c r="M265" s="42">
        <f>VLOOKUP($A265,'Raw data'!$A:$M,13,FALSE)</f>
        <v>270317.80700396019</v>
      </c>
      <c r="N265" s="42">
        <f>VLOOKUP($A265,'Raw data'!$A:$M,6,FALSE)</f>
        <v>287980.30434382497</v>
      </c>
      <c r="O265" s="42">
        <f>VLOOKUP($A265,'Raw data'!$A:$M,9,FALSE)</f>
        <v>317256.20565022156</v>
      </c>
      <c r="P265" s="42">
        <f t="shared" si="44"/>
        <v>228163.51420382553</v>
      </c>
      <c r="Q265" s="42">
        <f t="shared" si="45"/>
        <v>276069.07126330782</v>
      </c>
      <c r="R265" s="42">
        <f t="shared" si="46"/>
        <v>92582.843537256544</v>
      </c>
      <c r="S265" s="42">
        <f t="shared" si="47"/>
        <v>132616.53775377473</v>
      </c>
      <c r="T265" s="43">
        <f t="shared" si="48"/>
        <v>0.40577409521554542</v>
      </c>
      <c r="U265" s="43">
        <f t="shared" si="49"/>
        <v>0.48037448435246255</v>
      </c>
      <c r="V265" s="42">
        <f t="shared" si="50"/>
        <v>0.27496116045787872</v>
      </c>
      <c r="W265" s="42">
        <f t="shared" si="51"/>
        <v>0.52274153663455203</v>
      </c>
      <c r="X265" s="42">
        <f>VLOOKUP($A265,'Raw data'!$A:$AN,39, FALSE)</f>
        <v>3.2750350849464063</v>
      </c>
      <c r="Y265" s="42">
        <f>VLOOKUP($A265,'Raw data'!$A:$AN,40, FALSE)</f>
        <v>2.3486989147023549</v>
      </c>
      <c r="Z265" s="42">
        <f t="shared" si="52"/>
        <v>2.8118669998243808</v>
      </c>
      <c r="AA265" s="44">
        <f>IFERROR(VLOOKUP($A265,'Raw data'!$AP:$AU,4,FALSE),0)</f>
        <v>0.32971754577610402</v>
      </c>
      <c r="AB265" s="44">
        <f>IFERROR(VLOOKUP($A265,'Raw data'!$AP:$AU,5,FALSE),0)</f>
        <v>0.267925221394609</v>
      </c>
      <c r="AC265" s="44">
        <f>IFERROR(VLOOKUP($A265,'Raw data'!$AP:$AU,6,FALSE),"NA")</f>
        <v>0.21919342707994399</v>
      </c>
      <c r="AD265" s="46" t="b">
        <f t="shared" si="53"/>
        <v>0</v>
      </c>
      <c r="AE265" s="46" t="b">
        <f t="shared" si="54"/>
        <v>0</v>
      </c>
    </row>
    <row r="266" spans="1:31" x14ac:dyDescent="0.25">
      <c r="A266" s="45" t="s">
        <v>332</v>
      </c>
      <c r="B266" s="2" t="str">
        <f>IFERROR(VLOOKUP(A266,'Protein names'!$A:$I,8,FALSE),"Contaminant")</f>
        <v>Malignant T-cell-amplified sequence</v>
      </c>
      <c r="C266" t="str">
        <f>IFERROR(VLOOKUP(A266,'Protein names'!$A:$I,9,FALSE), "Contaminant")</f>
        <v>Mcts1</v>
      </c>
      <c r="D266" s="42">
        <f>VLOOKUP($A266,'Raw data'!$A:$M,10,FALSE)</f>
        <v>205.36</v>
      </c>
      <c r="E266" s="42">
        <f>VLOOKUP($A266,'Raw data'!$A:$M,11,FALSE)</f>
        <v>205.36</v>
      </c>
      <c r="F266" s="42">
        <f>VLOOKUP($A266,'Raw data'!$A:$M,7,FALSE)</f>
        <v>205.36</v>
      </c>
      <c r="G266" s="42">
        <f>VLOOKUP($A266,'Raw data'!$A:$M,2,FALSE)</f>
        <v>25620.530669215172</v>
      </c>
      <c r="H266" s="42">
        <f>VLOOKUP($A266,'Raw data'!$A:$M,3,FALSE)</f>
        <v>205.36</v>
      </c>
      <c r="I266" s="42">
        <f>VLOOKUP($A266,'Raw data'!$A:$M,4,FALSE)</f>
        <v>40992.998414352864</v>
      </c>
      <c r="J266" s="42">
        <f>VLOOKUP($A266,'Raw data'!$A:$M,8,FALSE)</f>
        <v>205.36</v>
      </c>
      <c r="K266" s="42">
        <f>VLOOKUP($A266,'Raw data'!$A:$M,5,FALSE)</f>
        <v>205.36</v>
      </c>
      <c r="L266" s="42">
        <f>VLOOKUP($A266,'Raw data'!$A:$M,12,FALSE)</f>
        <v>205.36</v>
      </c>
      <c r="M266" s="42">
        <f>VLOOKUP($A266,'Raw data'!$A:$M,13,FALSE)</f>
        <v>24855.245304363285</v>
      </c>
      <c r="N266" s="42">
        <f>VLOOKUP($A266,'Raw data'!$A:$M,6,FALSE)</f>
        <v>205.36</v>
      </c>
      <c r="O266" s="42">
        <f>VLOOKUP($A266,'Raw data'!$A:$M,9,FALSE)</f>
        <v>205.36</v>
      </c>
      <c r="P266" s="42">
        <f t="shared" si="44"/>
        <v>11239.161513928006</v>
      </c>
      <c r="Q266" s="42">
        <f t="shared" si="45"/>
        <v>4313.674217393881</v>
      </c>
      <c r="R266" s="42">
        <f t="shared" si="46"/>
        <v>16222.893764023569</v>
      </c>
      <c r="S266" s="42">
        <f t="shared" si="47"/>
        <v>9186.4698630215662</v>
      </c>
      <c r="T266" s="43">
        <f t="shared" si="48"/>
        <v>1.4434256277854471</v>
      </c>
      <c r="U266" s="43">
        <f t="shared" si="49"/>
        <v>2.1296160535209818</v>
      </c>
      <c r="V266" s="42">
        <f t="shared" si="50"/>
        <v>-1.3815452800583552</v>
      </c>
      <c r="W266" s="42">
        <f t="shared" si="51"/>
        <v>0.42556503744130325</v>
      </c>
      <c r="X266" s="42">
        <f>VLOOKUP($A266,'Raw data'!$A:$AN,39, FALSE)</f>
        <v>0.62814478998489665</v>
      </c>
      <c r="Y266" s="42">
        <f>VLOOKUP($A266,'Raw data'!$A:$AN,40, FALSE)</f>
        <v>8.3586571695787829E-2</v>
      </c>
      <c r="Z266" s="42">
        <f t="shared" si="52"/>
        <v>0.35586568084034226</v>
      </c>
      <c r="AA266" s="44">
        <f>IFERROR(VLOOKUP($A266,'Raw data'!$AP:$AU,4,FALSE),0)</f>
        <v>-0.86883911732666896</v>
      </c>
      <c r="AB266" s="44">
        <f>IFERROR(VLOOKUP($A266,'Raw data'!$AP:$AU,5,FALSE),0)</f>
        <v>4.79550472871422E-2</v>
      </c>
      <c r="AC266" s="44">
        <f>IFERROR(VLOOKUP($A266,'Raw data'!$AP:$AU,6,FALSE),"NA")</f>
        <v>0.219938242720326</v>
      </c>
      <c r="AD266" s="46" t="b">
        <f t="shared" si="53"/>
        <v>0</v>
      </c>
      <c r="AE266" s="46" t="b">
        <f t="shared" si="54"/>
        <v>0</v>
      </c>
    </row>
    <row r="267" spans="1:31" x14ac:dyDescent="0.25">
      <c r="A267" s="45" t="s">
        <v>333</v>
      </c>
      <c r="B267" s="2" t="str">
        <f>IFERROR(VLOOKUP(A267,'Protein names'!$A:$I,8,FALSE),"Contaminant")</f>
        <v>Chromosome segregation 1-like (S. cerevisiae) (Predicted) (Protein Cse1l)</v>
      </c>
      <c r="C267" t="str">
        <f>IFERROR(VLOOKUP(A267,'Protein names'!$A:$I,9,FALSE), "Contaminant")</f>
        <v>Cse1l</v>
      </c>
      <c r="D267" s="42">
        <f>VLOOKUP($A267,'Raw data'!$A:$M,10,FALSE)</f>
        <v>34251.330859579772</v>
      </c>
      <c r="E267" s="42">
        <f>VLOOKUP($A267,'Raw data'!$A:$M,11,FALSE)</f>
        <v>25529.035651053022</v>
      </c>
      <c r="F267" s="42">
        <f>VLOOKUP($A267,'Raw data'!$A:$M,7,FALSE)</f>
        <v>11571.513194985579</v>
      </c>
      <c r="G267" s="42">
        <f>VLOOKUP($A267,'Raw data'!$A:$M,2,FALSE)</f>
        <v>205.36</v>
      </c>
      <c r="H267" s="42">
        <f>VLOOKUP($A267,'Raw data'!$A:$M,3,FALSE)</f>
        <v>205.36</v>
      </c>
      <c r="I267" s="42">
        <f>VLOOKUP($A267,'Raw data'!$A:$M,4,FALSE)</f>
        <v>22349.753861295536</v>
      </c>
      <c r="J267" s="42">
        <f>VLOOKUP($A267,'Raw data'!$A:$M,8,FALSE)</f>
        <v>26930.230458177954</v>
      </c>
      <c r="K267" s="42">
        <f>VLOOKUP($A267,'Raw data'!$A:$M,5,FALSE)</f>
        <v>23173.609536266311</v>
      </c>
      <c r="L267" s="42">
        <f>VLOOKUP($A267,'Raw data'!$A:$M,12,FALSE)</f>
        <v>38656.499377224231</v>
      </c>
      <c r="M267" s="42">
        <f>VLOOKUP($A267,'Raw data'!$A:$M,13,FALSE)</f>
        <v>23079.575180896831</v>
      </c>
      <c r="N267" s="42">
        <f>VLOOKUP($A267,'Raw data'!$A:$M,6,FALSE)</f>
        <v>205.36</v>
      </c>
      <c r="O267" s="42">
        <f>VLOOKUP($A267,'Raw data'!$A:$M,9,FALSE)</f>
        <v>17034.152221952718</v>
      </c>
      <c r="P267" s="42">
        <f t="shared" si="44"/>
        <v>15685.392261152318</v>
      </c>
      <c r="Q267" s="42">
        <f t="shared" si="45"/>
        <v>21513.237795753008</v>
      </c>
      <c r="R267" s="42">
        <f t="shared" si="46"/>
        <v>12794.477359061708</v>
      </c>
      <c r="S267" s="42">
        <f t="shared" si="47"/>
        <v>11565.273725053503</v>
      </c>
      <c r="T267" s="43">
        <f t="shared" si="48"/>
        <v>0.81569380899383193</v>
      </c>
      <c r="U267" s="43">
        <f t="shared" si="49"/>
        <v>0.53758870862928121</v>
      </c>
      <c r="V267" s="42">
        <f t="shared" si="50"/>
        <v>0.45580306166131479</v>
      </c>
      <c r="W267" s="42">
        <f t="shared" si="51"/>
        <v>0.46732269483087152</v>
      </c>
      <c r="X267" s="42">
        <f>VLOOKUP($A267,'Raw data'!$A:$AN,39, FALSE)</f>
        <v>1.3229930026731653</v>
      </c>
      <c r="Y267" s="42">
        <f>VLOOKUP($A267,'Raw data'!$A:$AN,40, FALSE)</f>
        <v>1.0066751493465997</v>
      </c>
      <c r="Z267" s="42">
        <f t="shared" si="52"/>
        <v>1.1648340760098825</v>
      </c>
      <c r="AA267" s="44">
        <f>IFERROR(VLOOKUP($A267,'Raw data'!$AP:$AU,4,FALSE),0)</f>
        <v>-1.324546236932</v>
      </c>
      <c r="AB267" s="44">
        <f>IFERROR(VLOOKUP($A267,'Raw data'!$AP:$AU,5,FALSE),0)</f>
        <v>0.52882576106118595</v>
      </c>
      <c r="AC267" s="44">
        <f>IFERROR(VLOOKUP($A267,'Raw data'!$AP:$AU,6,FALSE),"NA")</f>
        <v>0.22049441602870401</v>
      </c>
      <c r="AD267" s="46" t="b">
        <f t="shared" si="53"/>
        <v>0</v>
      </c>
      <c r="AE267" s="46" t="b">
        <f t="shared" si="54"/>
        <v>0</v>
      </c>
    </row>
    <row r="268" spans="1:31" x14ac:dyDescent="0.25">
      <c r="A268" s="45" t="s">
        <v>334</v>
      </c>
      <c r="B268" s="2" t="str">
        <f>IFERROR(VLOOKUP(A268,'Protein names'!$A:$I,8,FALSE),"Contaminant")</f>
        <v>Ras-related protein Rab-11B</v>
      </c>
      <c r="C268" t="str">
        <f>IFERROR(VLOOKUP(A268,'Protein names'!$A:$I,9,FALSE), "Contaminant")</f>
        <v>Rab11b</v>
      </c>
      <c r="D268" s="42">
        <f>VLOOKUP($A268,'Raw data'!$A:$M,10,FALSE)</f>
        <v>205.36</v>
      </c>
      <c r="E268" s="42">
        <f>VLOOKUP($A268,'Raw data'!$A:$M,11,FALSE)</f>
        <v>628904.95040096133</v>
      </c>
      <c r="F268" s="42">
        <f>VLOOKUP($A268,'Raw data'!$A:$M,7,FALSE)</f>
        <v>205.36</v>
      </c>
      <c r="G268" s="42">
        <f>VLOOKUP($A268,'Raw data'!$A:$M,2,FALSE)</f>
        <v>103391.66286190659</v>
      </c>
      <c r="H268" s="42">
        <f>VLOOKUP($A268,'Raw data'!$A:$M,3,FALSE)</f>
        <v>205.36</v>
      </c>
      <c r="I268" s="42">
        <f>VLOOKUP($A268,'Raw data'!$A:$M,4,FALSE)</f>
        <v>205.36</v>
      </c>
      <c r="J268" s="42">
        <f>VLOOKUP($A268,'Raw data'!$A:$M,8,FALSE)</f>
        <v>205.36</v>
      </c>
      <c r="K268" s="42">
        <f>VLOOKUP($A268,'Raw data'!$A:$M,5,FALSE)</f>
        <v>205.36</v>
      </c>
      <c r="L268" s="42">
        <f>VLOOKUP($A268,'Raw data'!$A:$M,12,FALSE)</f>
        <v>720622.10678672104</v>
      </c>
      <c r="M268" s="42">
        <f>VLOOKUP($A268,'Raw data'!$A:$M,13,FALSE)</f>
        <v>550959.02783550788</v>
      </c>
      <c r="N268" s="42">
        <f>VLOOKUP($A268,'Raw data'!$A:$M,6,FALSE)</f>
        <v>205.36</v>
      </c>
      <c r="O268" s="42">
        <f>VLOOKUP($A268,'Raw data'!$A:$M,9,FALSE)</f>
        <v>281176.27931906143</v>
      </c>
      <c r="P268" s="42">
        <f t="shared" si="44"/>
        <v>122186.34221047797</v>
      </c>
      <c r="Q268" s="42">
        <f t="shared" si="45"/>
        <v>258895.58232354841</v>
      </c>
      <c r="R268" s="42">
        <f t="shared" si="46"/>
        <v>229722.45135614125</v>
      </c>
      <c r="S268" s="42">
        <f t="shared" si="47"/>
        <v>288603.17693827295</v>
      </c>
      <c r="T268" s="43">
        <f t="shared" si="48"/>
        <v>1.8800992582331482</v>
      </c>
      <c r="U268" s="43">
        <f t="shared" si="49"/>
        <v>1.114747398731579</v>
      </c>
      <c r="V268" s="42">
        <f t="shared" si="50"/>
        <v>1.0832873158797878</v>
      </c>
      <c r="W268" s="42">
        <f t="shared" si="51"/>
        <v>0.42659703080253808</v>
      </c>
      <c r="X268" s="42">
        <f>VLOOKUP($A268,'Raw data'!$A:$AN,39, FALSE)</f>
        <v>0.6597282031068773</v>
      </c>
      <c r="Y268" s="42">
        <f>VLOOKUP($A268,'Raw data'!$A:$AN,40, FALSE)</f>
        <v>0.72256000599138248</v>
      </c>
      <c r="Z268" s="42">
        <f t="shared" si="52"/>
        <v>0.69114410454912989</v>
      </c>
      <c r="AA268" s="44">
        <f>IFERROR(VLOOKUP($A268,'Raw data'!$AP:$AU,4,FALSE),0)</f>
        <v>-0.46124101743388801</v>
      </c>
      <c r="AB268" s="44">
        <f>IFERROR(VLOOKUP($A268,'Raw data'!$AP:$AU,5,FALSE),0)</f>
        <v>3.99294634268825E-2</v>
      </c>
      <c r="AC268" s="44">
        <f>IFERROR(VLOOKUP($A268,'Raw data'!$AP:$AU,6,FALSE),"NA")</f>
        <v>0.22112266972046701</v>
      </c>
      <c r="AD268" s="46" t="b">
        <f t="shared" si="53"/>
        <v>0</v>
      </c>
      <c r="AE268" s="46" t="b">
        <f t="shared" si="54"/>
        <v>0</v>
      </c>
    </row>
    <row r="269" spans="1:31" x14ac:dyDescent="0.25">
      <c r="A269" s="45" t="s">
        <v>335</v>
      </c>
      <c r="B269" s="2" t="str">
        <f>IFERROR(VLOOKUP(A269,'Protein names'!$A:$I,8,FALSE),"Contaminant")</f>
        <v>Mitochondrial import receptor subunit TOM22 homolog (rTOM22) (Translocase of outer membrane 22 kDa subunit homolog)</v>
      </c>
      <c r="C269" t="str">
        <f>IFERROR(VLOOKUP(A269,'Protein names'!$A:$I,9,FALSE), "Contaminant")</f>
        <v>Tomm22</v>
      </c>
      <c r="D269" s="42">
        <f>VLOOKUP($A269,'Raw data'!$A:$M,10,FALSE)</f>
        <v>276508.60473881615</v>
      </c>
      <c r="E269" s="42">
        <f>VLOOKUP($A269,'Raw data'!$A:$M,11,FALSE)</f>
        <v>209460.17846070975</v>
      </c>
      <c r="F269" s="42">
        <f>VLOOKUP($A269,'Raw data'!$A:$M,7,FALSE)</f>
        <v>149103.87387921559</v>
      </c>
      <c r="G269" s="42">
        <f>VLOOKUP($A269,'Raw data'!$A:$M,2,FALSE)</f>
        <v>103770.25116690143</v>
      </c>
      <c r="H269" s="42">
        <f>VLOOKUP($A269,'Raw data'!$A:$M,3,FALSE)</f>
        <v>142550.81267979418</v>
      </c>
      <c r="I269" s="42">
        <f>VLOOKUP($A269,'Raw data'!$A:$M,4,FALSE)</f>
        <v>158598.60520590283</v>
      </c>
      <c r="J269" s="42">
        <f>VLOOKUP($A269,'Raw data'!$A:$M,8,FALSE)</f>
        <v>120495.56543993615</v>
      </c>
      <c r="K269" s="42">
        <f>VLOOKUP($A269,'Raw data'!$A:$M,5,FALSE)</f>
        <v>122416.51540541652</v>
      </c>
      <c r="L269" s="42">
        <f>VLOOKUP($A269,'Raw data'!$A:$M,12,FALSE)</f>
        <v>199559.96488523518</v>
      </c>
      <c r="M269" s="42">
        <f>VLOOKUP($A269,'Raw data'!$A:$M,13,FALSE)</f>
        <v>165004.21042817322</v>
      </c>
      <c r="N269" s="42">
        <f>VLOOKUP($A269,'Raw data'!$A:$M,6,FALSE)</f>
        <v>102167.34531934139</v>
      </c>
      <c r="O269" s="42">
        <f>VLOOKUP($A269,'Raw data'!$A:$M,9,FALSE)</f>
        <v>71723.056062461343</v>
      </c>
      <c r="P269" s="42">
        <f t="shared" si="44"/>
        <v>173332.05435522331</v>
      </c>
      <c r="Q269" s="42">
        <f t="shared" si="45"/>
        <v>130227.77625676064</v>
      </c>
      <c r="R269" s="42">
        <f t="shared" si="46"/>
        <v>55589.343186359525</v>
      </c>
      <c r="S269" s="42">
        <f t="shared" si="47"/>
        <v>41597.825557294695</v>
      </c>
      <c r="T269" s="43">
        <f t="shared" si="48"/>
        <v>0.3207101155821751</v>
      </c>
      <c r="U269" s="43">
        <f t="shared" si="49"/>
        <v>0.31942360341989778</v>
      </c>
      <c r="V269" s="42">
        <f t="shared" si="50"/>
        <v>-0.4125012837853384</v>
      </c>
      <c r="W269" s="42">
        <f t="shared" si="51"/>
        <v>0.19521824047765232</v>
      </c>
      <c r="X269" s="42">
        <f>VLOOKUP($A269,'Raw data'!$A:$AN,39, FALSE)</f>
        <v>3.4706481552744841</v>
      </c>
      <c r="Y269" s="42">
        <f>VLOOKUP($A269,'Raw data'!$A:$AN,40, FALSE)</f>
        <v>3.3713971773610623</v>
      </c>
      <c r="Z269" s="42">
        <f t="shared" si="52"/>
        <v>3.4210226663177732</v>
      </c>
      <c r="AA269" s="44">
        <f>IFERROR(VLOOKUP($A269,'Raw data'!$AP:$AU,4,FALSE),0)</f>
        <v>-0.34200723657584198</v>
      </c>
      <c r="AB269" s="44">
        <f>IFERROR(VLOOKUP($A269,'Raw data'!$AP:$AU,5,FALSE),0)</f>
        <v>0.21337232162864</v>
      </c>
      <c r="AC269" s="44">
        <f>IFERROR(VLOOKUP($A269,'Raw data'!$AP:$AU,6,FALSE),"NA")</f>
        <v>0.222083037950523</v>
      </c>
      <c r="AD269" s="46" t="b">
        <f t="shared" si="53"/>
        <v>0</v>
      </c>
      <c r="AE269" s="46" t="b">
        <f t="shared" si="54"/>
        <v>0</v>
      </c>
    </row>
    <row r="270" spans="1:31" x14ac:dyDescent="0.25">
      <c r="A270" s="45" t="s">
        <v>336</v>
      </c>
      <c r="B270" s="2" t="str">
        <f>IFERROR(VLOOKUP(A270,'Protein names'!$A:$I,8,FALSE),"Contaminant")</f>
        <v>V-type proton ATPase subunit F (V-ATPase subunit F) (V-ATPase 14 kDa subunit) (Vacuolar proton pump subunit F)</v>
      </c>
      <c r="C270" t="str">
        <f>IFERROR(VLOOKUP(A270,'Protein names'!$A:$I,9,FALSE), "Contaminant")</f>
        <v>Atp6v1f</v>
      </c>
      <c r="D270" s="42">
        <f>VLOOKUP($A270,'Raw data'!$A:$M,10,FALSE)</f>
        <v>205.36</v>
      </c>
      <c r="E270" s="42">
        <f>VLOOKUP($A270,'Raw data'!$A:$M,11,FALSE)</f>
        <v>30917.692358863176</v>
      </c>
      <c r="F270" s="42">
        <f>VLOOKUP($A270,'Raw data'!$A:$M,7,FALSE)</f>
        <v>205.36</v>
      </c>
      <c r="G270" s="42">
        <f>VLOOKUP($A270,'Raw data'!$A:$M,2,FALSE)</f>
        <v>21056.854886086636</v>
      </c>
      <c r="H270" s="42">
        <f>VLOOKUP($A270,'Raw data'!$A:$M,3,FALSE)</f>
        <v>205.36</v>
      </c>
      <c r="I270" s="42">
        <f>VLOOKUP($A270,'Raw data'!$A:$M,4,FALSE)</f>
        <v>205.36</v>
      </c>
      <c r="J270" s="42">
        <f>VLOOKUP($A270,'Raw data'!$A:$M,8,FALSE)</f>
        <v>28675.455434003754</v>
      </c>
      <c r="K270" s="42">
        <f>VLOOKUP($A270,'Raw data'!$A:$M,5,FALSE)</f>
        <v>25559.187380876298</v>
      </c>
      <c r="L270" s="42">
        <f>VLOOKUP($A270,'Raw data'!$A:$M,12,FALSE)</f>
        <v>205.36</v>
      </c>
      <c r="M270" s="42">
        <f>VLOOKUP($A270,'Raw data'!$A:$M,13,FALSE)</f>
        <v>205.36</v>
      </c>
      <c r="N270" s="42">
        <f>VLOOKUP($A270,'Raw data'!$A:$M,6,FALSE)</f>
        <v>205.36</v>
      </c>
      <c r="O270" s="42">
        <f>VLOOKUP($A270,'Raw data'!$A:$M,9,FALSE)</f>
        <v>30208.472414143096</v>
      </c>
      <c r="P270" s="42">
        <f t="shared" si="44"/>
        <v>8799.3312074916357</v>
      </c>
      <c r="Q270" s="42">
        <f t="shared" si="45"/>
        <v>14176.532538170524</v>
      </c>
      <c r="R270" s="42">
        <f t="shared" si="46"/>
        <v>12482.615586050062</v>
      </c>
      <c r="S270" s="42">
        <f t="shared" si="47"/>
        <v>14037.970406889786</v>
      </c>
      <c r="T270" s="43">
        <f t="shared" si="48"/>
        <v>1.4185868552626506</v>
      </c>
      <c r="U270" s="43">
        <f t="shared" si="49"/>
        <v>0.99022595046372186</v>
      </c>
      <c r="V270" s="42">
        <f t="shared" si="50"/>
        <v>0.6880389234284543</v>
      </c>
      <c r="W270" s="42">
        <f t="shared" si="51"/>
        <v>0.53651567983177062</v>
      </c>
      <c r="X270" s="42">
        <f>VLOOKUP($A270,'Raw data'!$A:$AN,39, FALSE)</f>
        <v>0.72931841171477496</v>
      </c>
      <c r="Y270" s="42">
        <f>VLOOKUP($A270,'Raw data'!$A:$AN,40, FALSE)</f>
        <v>0.80752826810294209</v>
      </c>
      <c r="Z270" s="42">
        <f t="shared" si="52"/>
        <v>0.76842333990885847</v>
      </c>
      <c r="AA270" s="44">
        <f>IFERROR(VLOOKUP($A270,'Raw data'!$AP:$AU,4,FALSE),0)</f>
        <v>0.50146062509692502</v>
      </c>
      <c r="AB270" s="44">
        <f>IFERROR(VLOOKUP($A270,'Raw data'!$AP:$AU,5,FALSE),0)</f>
        <v>0.142137519607308</v>
      </c>
      <c r="AC270" s="44">
        <f>IFERROR(VLOOKUP($A270,'Raw data'!$AP:$AU,6,FALSE),"NA")</f>
        <v>0.225604675080398</v>
      </c>
      <c r="AD270" s="46" t="b">
        <f t="shared" si="53"/>
        <v>0</v>
      </c>
      <c r="AE270" s="46" t="b">
        <f t="shared" si="54"/>
        <v>0</v>
      </c>
    </row>
    <row r="271" spans="1:31" x14ac:dyDescent="0.25">
      <c r="A271" s="45" t="s">
        <v>337</v>
      </c>
      <c r="B271" s="2" t="str">
        <f>IFERROR(VLOOKUP(A271,'Protein names'!$A:$I,8,FALSE),"Contaminant")</f>
        <v>Elongation factor 1-gamma (EF-1-gamma) (eEF-1B gamma)</v>
      </c>
      <c r="C271" t="str">
        <f>IFERROR(VLOOKUP(A271,'Protein names'!$A:$I,9,FALSE), "Contaminant")</f>
        <v>Eef1g</v>
      </c>
      <c r="D271" s="42">
        <f>VLOOKUP($A271,'Raw data'!$A:$M,10,FALSE)</f>
        <v>807191.52910342114</v>
      </c>
      <c r="E271" s="42">
        <f>VLOOKUP($A271,'Raw data'!$A:$M,11,FALSE)</f>
        <v>587901.33308687317</v>
      </c>
      <c r="F271" s="42">
        <f>VLOOKUP($A271,'Raw data'!$A:$M,7,FALSE)</f>
        <v>902427.62406718405</v>
      </c>
      <c r="G271" s="42">
        <f>VLOOKUP($A271,'Raw data'!$A:$M,2,FALSE)</f>
        <v>1114245.7737903812</v>
      </c>
      <c r="H271" s="42">
        <f>VLOOKUP($A271,'Raw data'!$A:$M,3,FALSE)</f>
        <v>916369.98952661362</v>
      </c>
      <c r="I271" s="42">
        <f>VLOOKUP($A271,'Raw data'!$A:$M,4,FALSE)</f>
        <v>978248.9145041235</v>
      </c>
      <c r="J271" s="42">
        <f>VLOOKUP($A271,'Raw data'!$A:$M,8,FALSE)</f>
        <v>806206.88437681668</v>
      </c>
      <c r="K271" s="42">
        <f>VLOOKUP($A271,'Raw data'!$A:$M,5,FALSE)</f>
        <v>731881.78094244481</v>
      </c>
      <c r="L271" s="42">
        <f>VLOOKUP($A271,'Raw data'!$A:$M,12,FALSE)</f>
        <v>491553.5183973544</v>
      </c>
      <c r="M271" s="42">
        <f>VLOOKUP($A271,'Raw data'!$A:$M,13,FALSE)</f>
        <v>664258.84429533547</v>
      </c>
      <c r="N271" s="42">
        <f>VLOOKUP($A271,'Raw data'!$A:$M,6,FALSE)</f>
        <v>839801.73062935111</v>
      </c>
      <c r="O271" s="42">
        <f>VLOOKUP($A271,'Raw data'!$A:$M,9,FALSE)</f>
        <v>860288.27571686497</v>
      </c>
      <c r="P271" s="42">
        <f t="shared" si="44"/>
        <v>884397.52734643279</v>
      </c>
      <c r="Q271" s="42">
        <f t="shared" si="45"/>
        <v>732331.83905969467</v>
      </c>
      <c r="R271" s="42">
        <f t="shared" si="46"/>
        <v>161687.13686494762</v>
      </c>
      <c r="S271" s="42">
        <f t="shared" si="47"/>
        <v>126483.51965511394</v>
      </c>
      <c r="T271" s="43">
        <f t="shared" si="48"/>
        <v>0.18282178756206785</v>
      </c>
      <c r="U271" s="43">
        <f t="shared" si="49"/>
        <v>0.17271339699980445</v>
      </c>
      <c r="V271" s="42">
        <f t="shared" si="50"/>
        <v>-0.27219747137468542</v>
      </c>
      <c r="W271" s="42">
        <f t="shared" si="51"/>
        <v>0.12863804387263639</v>
      </c>
      <c r="X271" s="42">
        <f>VLOOKUP($A271,'Raw data'!$A:$AN,39, FALSE)</f>
        <v>2.9379139143417454</v>
      </c>
      <c r="Y271" s="42">
        <f>VLOOKUP($A271,'Raw data'!$A:$AN,40, FALSE)</f>
        <v>4.2152479448131404</v>
      </c>
      <c r="Z271" s="42">
        <f t="shared" si="52"/>
        <v>3.5765809295774429</v>
      </c>
      <c r="AA271" s="44">
        <f>IFERROR(VLOOKUP($A271,'Raw data'!$AP:$AU,4,FALSE),0)</f>
        <v>-0.246880542589025</v>
      </c>
      <c r="AB271" s="44">
        <f>IFERROR(VLOOKUP($A271,'Raw data'!$AP:$AU,5,FALSE),0)</f>
        <v>4.0206655650958399E-2</v>
      </c>
      <c r="AC271" s="44">
        <f>IFERROR(VLOOKUP($A271,'Raw data'!$AP:$AU,6,FALSE),"NA")</f>
        <v>0.22741818141377801</v>
      </c>
      <c r="AD271" s="46" t="b">
        <f t="shared" si="53"/>
        <v>0</v>
      </c>
      <c r="AE271" s="46" t="b">
        <f t="shared" si="54"/>
        <v>0</v>
      </c>
    </row>
    <row r="272" spans="1:31" x14ac:dyDescent="0.25">
      <c r="A272" s="45" t="s">
        <v>338</v>
      </c>
      <c r="B272" s="2" t="str">
        <f>IFERROR(VLOOKUP(A272,'Protein names'!$A:$I,8,FALSE),"Contaminant")</f>
        <v>Protein Ggct (RCG52365, isoform CRA_b)</v>
      </c>
      <c r="C272" t="str">
        <f>IFERROR(VLOOKUP(A272,'Protein names'!$A:$I,9,FALSE), "Contaminant")</f>
        <v>Ggct</v>
      </c>
      <c r="D272" s="42">
        <f>VLOOKUP($A272,'Raw data'!$A:$M,10,FALSE)</f>
        <v>205.36</v>
      </c>
      <c r="E272" s="42">
        <f>VLOOKUP($A272,'Raw data'!$A:$M,11,FALSE)</f>
        <v>205.36</v>
      </c>
      <c r="F272" s="42">
        <f>VLOOKUP($A272,'Raw data'!$A:$M,7,FALSE)</f>
        <v>205.36</v>
      </c>
      <c r="G272" s="42">
        <f>VLOOKUP($A272,'Raw data'!$A:$M,2,FALSE)</f>
        <v>205.36</v>
      </c>
      <c r="H272" s="42">
        <f>VLOOKUP($A272,'Raw data'!$A:$M,3,FALSE)</f>
        <v>205.36</v>
      </c>
      <c r="I272" s="42">
        <f>VLOOKUP($A272,'Raw data'!$A:$M,4,FALSE)</f>
        <v>205.36</v>
      </c>
      <c r="J272" s="42">
        <f>VLOOKUP($A272,'Raw data'!$A:$M,8,FALSE)</f>
        <v>205.36</v>
      </c>
      <c r="K272" s="42">
        <f>VLOOKUP($A272,'Raw data'!$A:$M,5,FALSE)</f>
        <v>205.36</v>
      </c>
      <c r="L272" s="42">
        <f>VLOOKUP($A272,'Raw data'!$A:$M,12,FALSE)</f>
        <v>308452.24135304446</v>
      </c>
      <c r="M272" s="42">
        <f>VLOOKUP($A272,'Raw data'!$A:$M,13,FALSE)</f>
        <v>205.36</v>
      </c>
      <c r="N272" s="42">
        <f>VLOOKUP($A272,'Raw data'!$A:$M,6,FALSE)</f>
        <v>205.36</v>
      </c>
      <c r="O272" s="42">
        <f>VLOOKUP($A272,'Raw data'!$A:$M,9,FALSE)</f>
        <v>205.36</v>
      </c>
      <c r="P272" s="42">
        <f t="shared" si="44"/>
        <v>205.36000000000004</v>
      </c>
      <c r="Q272" s="42">
        <f t="shared" si="45"/>
        <v>51579.840225507396</v>
      </c>
      <c r="R272" s="42">
        <f t="shared" si="46"/>
        <v>2.8421709430404007E-14</v>
      </c>
      <c r="S272" s="42">
        <f t="shared" si="47"/>
        <v>114876.8300929533</v>
      </c>
      <c r="T272" s="43">
        <f t="shared" si="48"/>
        <v>1.383994421036424E-16</v>
      </c>
      <c r="U272" s="43">
        <f t="shared" si="49"/>
        <v>2.2271652954082652</v>
      </c>
      <c r="V272" s="42">
        <f t="shared" si="50"/>
        <v>7.9725082929688424</v>
      </c>
      <c r="W272" s="42">
        <f t="shared" si="51"/>
        <v>0.34089313230205975</v>
      </c>
      <c r="X272" s="42">
        <f>VLOOKUP($A272,'Raw data'!$A:$AN,39, FALSE)</f>
        <v>0</v>
      </c>
      <c r="Y272" s="42">
        <f>VLOOKUP($A272,'Raw data'!$A:$AN,40, FALSE)</f>
        <v>0.62372122852766998</v>
      </c>
      <c r="Z272" s="42">
        <f t="shared" si="52"/>
        <v>0.31186061426383499</v>
      </c>
      <c r="AA272" s="44">
        <f>IFERROR(VLOOKUP($A272,'Raw data'!$AP:$AU,4,FALSE),0)</f>
        <v>4.8818217452710204</v>
      </c>
      <c r="AB272" s="44">
        <f>IFERROR(VLOOKUP($A272,'Raw data'!$AP:$AU,5,FALSE),0)</f>
        <v>0.451599378652353</v>
      </c>
      <c r="AC272" s="44">
        <f>IFERROR(VLOOKUP($A272,'Raw data'!$AP:$AU,6,FALSE),"NA")</f>
        <v>0.228105093370258</v>
      </c>
      <c r="AD272" s="46" t="b">
        <f t="shared" si="53"/>
        <v>0</v>
      </c>
      <c r="AE272" s="46" t="b">
        <f t="shared" si="54"/>
        <v>0</v>
      </c>
    </row>
    <row r="273" spans="1:31" x14ac:dyDescent="0.25">
      <c r="A273" s="45" t="s">
        <v>339</v>
      </c>
      <c r="B273" s="2" t="str">
        <f>IFERROR(VLOOKUP(A273,'Protein names'!$A:$I,8,FALSE),"Contaminant")</f>
        <v>Nucleolin (Nucleolin, isoform CRA_c)</v>
      </c>
      <c r="C273" t="str">
        <f>IFERROR(VLOOKUP(A273,'Protein names'!$A:$I,9,FALSE), "Contaminant")</f>
        <v>Ncl</v>
      </c>
      <c r="D273" s="42">
        <f>VLOOKUP($A273,'Raw data'!$A:$M,10,FALSE)</f>
        <v>205.36</v>
      </c>
      <c r="E273" s="42">
        <f>VLOOKUP($A273,'Raw data'!$A:$M,11,FALSE)</f>
        <v>205.36</v>
      </c>
      <c r="F273" s="42">
        <f>VLOOKUP($A273,'Raw data'!$A:$M,7,FALSE)</f>
        <v>33728.592971293474</v>
      </c>
      <c r="G273" s="42">
        <f>VLOOKUP($A273,'Raw data'!$A:$M,2,FALSE)</f>
        <v>106118.121917253</v>
      </c>
      <c r="H273" s="42">
        <f>VLOOKUP($A273,'Raw data'!$A:$M,3,FALSE)</f>
        <v>99368.510882722971</v>
      </c>
      <c r="I273" s="42">
        <f>VLOOKUP($A273,'Raw data'!$A:$M,4,FALSE)</f>
        <v>58274.669619089145</v>
      </c>
      <c r="J273" s="42">
        <f>VLOOKUP($A273,'Raw data'!$A:$M,8,FALSE)</f>
        <v>205.36</v>
      </c>
      <c r="K273" s="42">
        <f>VLOOKUP($A273,'Raw data'!$A:$M,5,FALSE)</f>
        <v>76244.258017500906</v>
      </c>
      <c r="L273" s="42">
        <f>VLOOKUP($A273,'Raw data'!$A:$M,12,FALSE)</f>
        <v>205.36</v>
      </c>
      <c r="M273" s="42">
        <f>VLOOKUP($A273,'Raw data'!$A:$M,13,FALSE)</f>
        <v>205.36</v>
      </c>
      <c r="N273" s="42">
        <f>VLOOKUP($A273,'Raw data'!$A:$M,6,FALSE)</f>
        <v>29774.781619909165</v>
      </c>
      <c r="O273" s="42">
        <f>VLOOKUP($A273,'Raw data'!$A:$M,9,FALSE)</f>
        <v>39763.854698080511</v>
      </c>
      <c r="P273" s="42">
        <f t="shared" si="44"/>
        <v>49650.102565059766</v>
      </c>
      <c r="Q273" s="42">
        <f t="shared" si="45"/>
        <v>24399.829055915096</v>
      </c>
      <c r="R273" s="42">
        <f t="shared" si="46"/>
        <v>42579.337896968791</v>
      </c>
      <c r="S273" s="42">
        <f t="shared" si="47"/>
        <v>28014.595041525885</v>
      </c>
      <c r="T273" s="43">
        <f t="shared" si="48"/>
        <v>0.85758811557688741</v>
      </c>
      <c r="U273" s="43">
        <f t="shared" si="49"/>
        <v>1.1481471848563827</v>
      </c>
      <c r="V273" s="42">
        <f t="shared" si="50"/>
        <v>-1.0249256576462966</v>
      </c>
      <c r="W273" s="42">
        <f t="shared" si="51"/>
        <v>0.29389711849979344</v>
      </c>
      <c r="X273" s="42">
        <f>VLOOKUP($A273,'Raw data'!$A:$AN,39, FALSE)</f>
        <v>0.99033155201216305</v>
      </c>
      <c r="Y273" s="42">
        <f>VLOOKUP($A273,'Raw data'!$A:$AN,40, FALSE)</f>
        <v>1.2203533184926609</v>
      </c>
      <c r="Z273" s="42">
        <f t="shared" si="52"/>
        <v>1.1053424352524119</v>
      </c>
      <c r="AA273" s="44">
        <f>IFERROR(VLOOKUP($A273,'Raw data'!$AP:$AU,4,FALSE),0)</f>
        <v>-0.63899719666971</v>
      </c>
      <c r="AB273" s="44">
        <f>IFERROR(VLOOKUP($A273,'Raw data'!$AP:$AU,5,FALSE),0)</f>
        <v>7.5334161782390399E-2</v>
      </c>
      <c r="AC273" s="44">
        <f>IFERROR(VLOOKUP($A273,'Raw data'!$AP:$AU,6,FALSE),"NA")</f>
        <v>0.22952853245555699</v>
      </c>
      <c r="AD273" s="46" t="b">
        <f t="shared" si="53"/>
        <v>0</v>
      </c>
      <c r="AE273" s="46" t="b">
        <f t="shared" si="54"/>
        <v>0</v>
      </c>
    </row>
    <row r="274" spans="1:31" x14ac:dyDescent="0.25">
      <c r="A274" s="45" t="s">
        <v>340</v>
      </c>
      <c r="B274" s="2" t="str">
        <f>IFERROR(VLOOKUP(A274,'Protein names'!$A:$I,8,FALSE),"Contaminant")</f>
        <v>Biliverdin reductase B (Flavin reductase (NADPH)) (Biliverdin reductase B (Flavin reductase (NADPH)) (Predicted), isoform CRA_b) (Protein Blvrb)</v>
      </c>
      <c r="C274" t="str">
        <f>IFERROR(VLOOKUP(A274,'Protein names'!$A:$I,9,FALSE), "Contaminant")</f>
        <v>Blvrb</v>
      </c>
      <c r="D274" s="42">
        <f>VLOOKUP($A274,'Raw data'!$A:$M,10,FALSE)</f>
        <v>1451592.2336269983</v>
      </c>
      <c r="E274" s="42">
        <f>VLOOKUP($A274,'Raw data'!$A:$M,11,FALSE)</f>
        <v>1297386.4381347541</v>
      </c>
      <c r="F274" s="42">
        <f>VLOOKUP($A274,'Raw data'!$A:$M,7,FALSE)</f>
        <v>1063674.1272771817</v>
      </c>
      <c r="G274" s="42">
        <f>VLOOKUP($A274,'Raw data'!$A:$M,2,FALSE)</f>
        <v>1381846.0116805022</v>
      </c>
      <c r="H274" s="42">
        <f>VLOOKUP($A274,'Raw data'!$A:$M,3,FALSE)</f>
        <v>1293882.7442867255</v>
      </c>
      <c r="I274" s="42">
        <f>VLOOKUP($A274,'Raw data'!$A:$M,4,FALSE)</f>
        <v>1499510.1920320946</v>
      </c>
      <c r="J274" s="42">
        <f>VLOOKUP($A274,'Raw data'!$A:$M,8,FALSE)</f>
        <v>1386800.1393868348</v>
      </c>
      <c r="K274" s="42">
        <f>VLOOKUP($A274,'Raw data'!$A:$M,5,FALSE)</f>
        <v>1453846.9576441462</v>
      </c>
      <c r="L274" s="42">
        <f>VLOOKUP($A274,'Raw data'!$A:$M,12,FALSE)</f>
        <v>1251181.9627923488</v>
      </c>
      <c r="M274" s="42">
        <f>VLOOKUP($A274,'Raw data'!$A:$M,13,FALSE)</f>
        <v>1216093.0252758104</v>
      </c>
      <c r="N274" s="42">
        <f>VLOOKUP($A274,'Raw data'!$A:$M,6,FALSE)</f>
        <v>1287480.4309209601</v>
      </c>
      <c r="O274" s="42">
        <f>VLOOKUP($A274,'Raw data'!$A:$M,9,FALSE)</f>
        <v>980412.34953484253</v>
      </c>
      <c r="P274" s="42">
        <f t="shared" si="44"/>
        <v>1331315.2911730427</v>
      </c>
      <c r="Q274" s="42">
        <f t="shared" si="45"/>
        <v>1262635.8109258239</v>
      </c>
      <c r="R274" s="42">
        <f t="shared" si="46"/>
        <v>141122.62783508716</v>
      </c>
      <c r="S274" s="42">
        <f t="shared" si="47"/>
        <v>149746.0305132473</v>
      </c>
      <c r="T274" s="43">
        <f t="shared" si="48"/>
        <v>0.10600240887396539</v>
      </c>
      <c r="U274" s="43">
        <f t="shared" si="49"/>
        <v>0.11859795929868841</v>
      </c>
      <c r="V274" s="42">
        <f t="shared" si="50"/>
        <v>-7.6413706033381948E-2</v>
      </c>
      <c r="W274" s="42">
        <f t="shared" si="51"/>
        <v>0.47264042077686719</v>
      </c>
      <c r="X274" s="42">
        <f>VLOOKUP($A274,'Raw data'!$A:$AN,39, FALSE)</f>
        <v>3.1349960159388655</v>
      </c>
      <c r="Y274" s="42">
        <f>VLOOKUP($A274,'Raw data'!$A:$AN,40, FALSE)</f>
        <v>2.9975390312661276</v>
      </c>
      <c r="Z274" s="42">
        <f t="shared" si="52"/>
        <v>3.0662675236024963</v>
      </c>
      <c r="AA274" s="44">
        <f>IFERROR(VLOOKUP($A274,'Raw data'!$AP:$AU,4,FALSE),0)</f>
        <v>-0.27216081030465</v>
      </c>
      <c r="AB274" s="44">
        <f>IFERROR(VLOOKUP($A274,'Raw data'!$AP:$AU,5,FALSE),0)</f>
        <v>6.3870257360245E-2</v>
      </c>
      <c r="AC274" s="44">
        <f>IFERROR(VLOOKUP($A274,'Raw data'!$AP:$AU,6,FALSE),"NA")</f>
        <v>0.229845540477014</v>
      </c>
      <c r="AD274" s="46" t="b">
        <f t="shared" si="53"/>
        <v>0</v>
      </c>
      <c r="AE274" s="46" t="b">
        <f t="shared" si="54"/>
        <v>0</v>
      </c>
    </row>
    <row r="275" spans="1:31" x14ac:dyDescent="0.25">
      <c r="A275" s="45" t="s">
        <v>341</v>
      </c>
      <c r="B275" s="2" t="str">
        <f>IFERROR(VLOOKUP(A275,'Protein names'!$A:$I,8,FALSE),"Contaminant")</f>
        <v>Elongation factor 1-delta (EF-1-delta)</v>
      </c>
      <c r="C275" t="str">
        <f>IFERROR(VLOOKUP(A275,'Protein names'!$A:$I,9,FALSE), "Contaminant")</f>
        <v>Eef1d</v>
      </c>
      <c r="D275" s="42">
        <f>VLOOKUP($A275,'Raw data'!$A:$M,10,FALSE)</f>
        <v>746616.73904619005</v>
      </c>
      <c r="E275" s="42">
        <f>VLOOKUP($A275,'Raw data'!$A:$M,11,FALSE)</f>
        <v>1168079.8260949007</v>
      </c>
      <c r="F275" s="42">
        <f>VLOOKUP($A275,'Raw data'!$A:$M,7,FALSE)</f>
        <v>1135323.8472605059</v>
      </c>
      <c r="G275" s="42">
        <f>VLOOKUP($A275,'Raw data'!$A:$M,2,FALSE)</f>
        <v>1271068.8859321931</v>
      </c>
      <c r="H275" s="42">
        <f>VLOOKUP($A275,'Raw data'!$A:$M,3,FALSE)</f>
        <v>1204085.6003397852</v>
      </c>
      <c r="I275" s="42">
        <f>VLOOKUP($A275,'Raw data'!$A:$M,4,FALSE)</f>
        <v>1045194.2190127517</v>
      </c>
      <c r="J275" s="42">
        <f>VLOOKUP($A275,'Raw data'!$A:$M,8,FALSE)</f>
        <v>1032011.0434951113</v>
      </c>
      <c r="K275" s="42">
        <f>VLOOKUP($A275,'Raw data'!$A:$M,5,FALSE)</f>
        <v>1017658.654002993</v>
      </c>
      <c r="L275" s="42">
        <f>VLOOKUP($A275,'Raw data'!$A:$M,12,FALSE)</f>
        <v>684872.21655528061</v>
      </c>
      <c r="M275" s="42">
        <f>VLOOKUP($A275,'Raw data'!$A:$M,13,FALSE)</f>
        <v>982237.44384581386</v>
      </c>
      <c r="N275" s="42">
        <f>VLOOKUP($A275,'Raw data'!$A:$M,6,FALSE)</f>
        <v>1017698.5410685859</v>
      </c>
      <c r="O275" s="42">
        <f>VLOOKUP($A275,'Raw data'!$A:$M,9,FALSE)</f>
        <v>1026982.6307288797</v>
      </c>
      <c r="P275" s="42">
        <f t="shared" si="44"/>
        <v>1095061.519614388</v>
      </c>
      <c r="Q275" s="42">
        <f t="shared" si="45"/>
        <v>960243.42161611083</v>
      </c>
      <c r="R275" s="42">
        <f t="shared" si="46"/>
        <v>170155.85211771025</v>
      </c>
      <c r="S275" s="42">
        <f t="shared" si="47"/>
        <v>124174.17259303972</v>
      </c>
      <c r="T275" s="43">
        <f t="shared" si="48"/>
        <v>0.15538474238198824</v>
      </c>
      <c r="U275" s="43">
        <f t="shared" si="49"/>
        <v>0.12931530672092692</v>
      </c>
      <c r="V275" s="42">
        <f t="shared" si="50"/>
        <v>-0.18953984110442681</v>
      </c>
      <c r="W275" s="42">
        <f t="shared" si="51"/>
        <v>0.18289439959747497</v>
      </c>
      <c r="X275" s="42">
        <f>VLOOKUP($A275,'Raw data'!$A:$AN,39, FALSE)</f>
        <v>3.2978169887746183</v>
      </c>
      <c r="Y275" s="42">
        <f>VLOOKUP($A275,'Raw data'!$A:$AN,40, FALSE)</f>
        <v>3.6011407718851203</v>
      </c>
      <c r="Z275" s="42">
        <f t="shared" si="52"/>
        <v>3.4494788803298695</v>
      </c>
      <c r="AA275" s="44">
        <f>IFERROR(VLOOKUP($A275,'Raw data'!$AP:$AU,4,FALSE),0)</f>
        <v>-0.244412139470018</v>
      </c>
      <c r="AB275" s="44">
        <f>IFERROR(VLOOKUP($A275,'Raw data'!$AP:$AU,5,FALSE),0)</f>
        <v>5.8184137438258697E-2</v>
      </c>
      <c r="AC275" s="44">
        <f>IFERROR(VLOOKUP($A275,'Raw data'!$AP:$AU,6,FALSE),"NA")</f>
        <v>0.23033425918672601</v>
      </c>
      <c r="AD275" s="46" t="b">
        <f t="shared" si="53"/>
        <v>0</v>
      </c>
      <c r="AE275" s="46" t="b">
        <f t="shared" si="54"/>
        <v>0</v>
      </c>
    </row>
    <row r="276" spans="1:31" x14ac:dyDescent="0.25">
      <c r="A276" s="45" t="s">
        <v>342</v>
      </c>
      <c r="B276" s="2" t="str">
        <f>IFERROR(VLOOKUP(A276,'Protein names'!$A:$I,8,FALSE),"Contaminant")</f>
        <v>Acidic leucine-rich nuclear phosphoprotein 32 family member A</v>
      </c>
      <c r="C276" t="str">
        <f>IFERROR(VLOOKUP(A276,'Protein names'!$A:$I,9,FALSE), "Contaminant")</f>
        <v>Anp32a</v>
      </c>
      <c r="D276" s="42">
        <f>VLOOKUP($A276,'Raw data'!$A:$M,10,FALSE)</f>
        <v>652591.06919352931</v>
      </c>
      <c r="E276" s="42">
        <f>VLOOKUP($A276,'Raw data'!$A:$M,11,FALSE)</f>
        <v>393500.36045881698</v>
      </c>
      <c r="F276" s="42">
        <f>VLOOKUP($A276,'Raw data'!$A:$M,7,FALSE)</f>
        <v>229805.93415855747</v>
      </c>
      <c r="G276" s="42">
        <f>VLOOKUP($A276,'Raw data'!$A:$M,2,FALSE)</f>
        <v>183731.93190370328</v>
      </c>
      <c r="H276" s="42">
        <f>VLOOKUP($A276,'Raw data'!$A:$M,3,FALSE)</f>
        <v>183984.14738764349</v>
      </c>
      <c r="I276" s="42">
        <f>VLOOKUP($A276,'Raw data'!$A:$M,4,FALSE)</f>
        <v>210064.58813463702</v>
      </c>
      <c r="J276" s="42">
        <f>VLOOKUP($A276,'Raw data'!$A:$M,8,FALSE)</f>
        <v>311013.04095049953</v>
      </c>
      <c r="K276" s="42">
        <f>VLOOKUP($A276,'Raw data'!$A:$M,5,FALSE)</f>
        <v>255788.3029605769</v>
      </c>
      <c r="L276" s="42">
        <f>VLOOKUP($A276,'Raw data'!$A:$M,12,FALSE)</f>
        <v>515669.66509721172</v>
      </c>
      <c r="M276" s="42">
        <f>VLOOKUP($A276,'Raw data'!$A:$M,13,FALSE)</f>
        <v>445839.18507541891</v>
      </c>
      <c r="N276" s="42">
        <f>VLOOKUP($A276,'Raw data'!$A:$M,6,FALSE)</f>
        <v>211061.75907069637</v>
      </c>
      <c r="O276" s="42">
        <f>VLOOKUP($A276,'Raw data'!$A:$M,9,FALSE)</f>
        <v>205.36</v>
      </c>
      <c r="P276" s="42">
        <f t="shared" si="44"/>
        <v>308946.33853948134</v>
      </c>
      <c r="Q276" s="42">
        <f t="shared" si="45"/>
        <v>289929.55219240056</v>
      </c>
      <c r="R276" s="42">
        <f t="shared" si="46"/>
        <v>169595.63896925983</v>
      </c>
      <c r="S276" s="42">
        <f t="shared" si="47"/>
        <v>166851.6241708702</v>
      </c>
      <c r="T276" s="43">
        <f t="shared" si="48"/>
        <v>0.54894853187453008</v>
      </c>
      <c r="U276" s="43">
        <f t="shared" si="49"/>
        <v>0.57549022826119345</v>
      </c>
      <c r="V276" s="42">
        <f t="shared" si="50"/>
        <v>-9.165388234805949E-2</v>
      </c>
      <c r="W276" s="42">
        <f t="shared" si="51"/>
        <v>0.86171626344033125</v>
      </c>
      <c r="X276" s="42">
        <f>VLOOKUP($A276,'Raw data'!$A:$AN,39, FALSE)</f>
        <v>2.6153950678936186</v>
      </c>
      <c r="Y276" s="42">
        <f>VLOOKUP($A276,'Raw data'!$A:$AN,40, FALSE)</f>
        <v>2.2806339443565369</v>
      </c>
      <c r="Z276" s="42">
        <f t="shared" si="52"/>
        <v>2.4480145061250775</v>
      </c>
      <c r="AA276" s="44">
        <f>IFERROR(VLOOKUP($A276,'Raw data'!$AP:$AU,4,FALSE),0)</f>
        <v>-0.25812764266448501</v>
      </c>
      <c r="AB276" s="44">
        <f>IFERROR(VLOOKUP($A276,'Raw data'!$AP:$AU,5,FALSE),0)</f>
        <v>1.18984740947932E-2</v>
      </c>
      <c r="AC276" s="44">
        <f>IFERROR(VLOOKUP($A276,'Raw data'!$AP:$AU,6,FALSE),"NA")</f>
        <v>0.232231022293693</v>
      </c>
      <c r="AD276" s="46" t="b">
        <f t="shared" si="53"/>
        <v>0</v>
      </c>
      <c r="AE276" s="46" t="b">
        <f t="shared" si="54"/>
        <v>0</v>
      </c>
    </row>
    <row r="277" spans="1:31" x14ac:dyDescent="0.25">
      <c r="A277" s="45" t="s">
        <v>343</v>
      </c>
      <c r="B277" s="2" t="str">
        <f>IFERROR(VLOOKUP(A277,'Protein names'!$A:$I,8,FALSE),"Contaminant")</f>
        <v>Protein LOC100912210 (Uncharacterized protein)</v>
      </c>
      <c r="C277" t="str">
        <f>IFERROR(VLOOKUP(A277,'Protein names'!$A:$I,9,FALSE), "Contaminant")</f>
        <v>LOC100912210</v>
      </c>
      <c r="D277" s="42">
        <f>VLOOKUP($A277,'Raw data'!$A:$M,10,FALSE)</f>
        <v>205.36</v>
      </c>
      <c r="E277" s="42">
        <f>VLOOKUP($A277,'Raw data'!$A:$M,11,FALSE)</f>
        <v>263630.35747799266</v>
      </c>
      <c r="F277" s="42">
        <f>VLOOKUP($A277,'Raw data'!$A:$M,7,FALSE)</f>
        <v>167182.26057625431</v>
      </c>
      <c r="G277" s="42">
        <f>VLOOKUP($A277,'Raw data'!$A:$M,2,FALSE)</f>
        <v>426395.41537736868</v>
      </c>
      <c r="H277" s="42">
        <f>VLOOKUP($A277,'Raw data'!$A:$M,3,FALSE)</f>
        <v>435702.98025369359</v>
      </c>
      <c r="I277" s="42">
        <f>VLOOKUP($A277,'Raw data'!$A:$M,4,FALSE)</f>
        <v>424891.54125386605</v>
      </c>
      <c r="J277" s="42">
        <f>VLOOKUP($A277,'Raw data'!$A:$M,8,FALSE)</f>
        <v>275129.36836082372</v>
      </c>
      <c r="K277" s="42">
        <f>VLOOKUP($A277,'Raw data'!$A:$M,5,FALSE)</f>
        <v>279270.01647561474</v>
      </c>
      <c r="L277" s="42">
        <f>VLOOKUP($A277,'Raw data'!$A:$M,12,FALSE)</f>
        <v>53466.194128282907</v>
      </c>
      <c r="M277" s="42">
        <f>VLOOKUP($A277,'Raw data'!$A:$M,13,FALSE)</f>
        <v>328370.22308705968</v>
      </c>
      <c r="N277" s="42">
        <f>VLOOKUP($A277,'Raw data'!$A:$M,6,FALSE)</f>
        <v>333569.93801699585</v>
      </c>
      <c r="O277" s="42">
        <f>VLOOKUP($A277,'Raw data'!$A:$M,9,FALSE)</f>
        <v>310668.10933436273</v>
      </c>
      <c r="P277" s="42">
        <f t="shared" si="44"/>
        <v>286334.65248986258</v>
      </c>
      <c r="Q277" s="42">
        <f t="shared" si="45"/>
        <v>263412.30823385663</v>
      </c>
      <c r="R277" s="42">
        <f t="shared" si="46"/>
        <v>162125.81307687319</v>
      </c>
      <c r="S277" s="42">
        <f t="shared" si="47"/>
        <v>96471.810816463272</v>
      </c>
      <c r="T277" s="43">
        <f t="shared" si="48"/>
        <v>0.56621094117350368</v>
      </c>
      <c r="U277" s="43">
        <f t="shared" si="49"/>
        <v>0.36623881193439106</v>
      </c>
      <c r="V277" s="42">
        <f t="shared" si="50"/>
        <v>-0.12037951851428623</v>
      </c>
      <c r="W277" s="42">
        <f t="shared" si="51"/>
        <v>0.79138848341627643</v>
      </c>
      <c r="X277" s="42">
        <f>VLOOKUP($A277,'Raw data'!$A:$AN,39, FALSE)</f>
        <v>2.7989477845702595</v>
      </c>
      <c r="Y277" s="42">
        <f>VLOOKUP($A277,'Raw data'!$A:$AN,40, FALSE)</f>
        <v>3.3521450449240793</v>
      </c>
      <c r="Z277" s="42">
        <f t="shared" si="52"/>
        <v>3.0755464147471692</v>
      </c>
      <c r="AA277" s="44">
        <f>IFERROR(VLOOKUP($A277,'Raw data'!$AP:$AU,4,FALSE),0)</f>
        <v>-0.33511493059220898</v>
      </c>
      <c r="AB277" s="44">
        <f>IFERROR(VLOOKUP($A277,'Raw data'!$AP:$AU,5,FALSE),0)</f>
        <v>0.32650350210024298</v>
      </c>
      <c r="AC277" s="44">
        <f>IFERROR(VLOOKUP($A277,'Raw data'!$AP:$AU,6,FALSE),"NA")</f>
        <v>0.23616820129916399</v>
      </c>
      <c r="AD277" s="46" t="b">
        <f t="shared" si="53"/>
        <v>0</v>
      </c>
      <c r="AE277" s="46" t="b">
        <f t="shared" si="54"/>
        <v>0</v>
      </c>
    </row>
    <row r="278" spans="1:31" x14ac:dyDescent="0.25">
      <c r="A278" s="45" t="s">
        <v>344</v>
      </c>
      <c r="B278" s="2" t="str">
        <f>IFERROR(VLOOKUP(A278,'Protein names'!$A:$I,8,FALSE),"Contaminant")</f>
        <v>Pro-cathepsin H</v>
      </c>
      <c r="C278" t="str">
        <f>IFERROR(VLOOKUP(A278,'Protein names'!$A:$I,9,FALSE), "Contaminant")</f>
        <v>Ctsh</v>
      </c>
      <c r="D278" s="42">
        <f>VLOOKUP($A278,'Raw data'!$A:$M,10,FALSE)</f>
        <v>205.36</v>
      </c>
      <c r="E278" s="42">
        <f>VLOOKUP($A278,'Raw data'!$A:$M,11,FALSE)</f>
        <v>205.36</v>
      </c>
      <c r="F278" s="42">
        <f>VLOOKUP($A278,'Raw data'!$A:$M,7,FALSE)</f>
        <v>205.36</v>
      </c>
      <c r="G278" s="42">
        <f>VLOOKUP($A278,'Raw data'!$A:$M,2,FALSE)</f>
        <v>7388.9042689470016</v>
      </c>
      <c r="H278" s="42">
        <f>VLOOKUP($A278,'Raw data'!$A:$M,3,FALSE)</f>
        <v>205.36</v>
      </c>
      <c r="I278" s="42">
        <f>VLOOKUP($A278,'Raw data'!$A:$M,4,FALSE)</f>
        <v>205.36</v>
      </c>
      <c r="J278" s="42">
        <f>VLOOKUP($A278,'Raw data'!$A:$M,8,FALSE)</f>
        <v>205.36</v>
      </c>
      <c r="K278" s="42">
        <f>VLOOKUP($A278,'Raw data'!$A:$M,5,FALSE)</f>
        <v>588.35933938173559</v>
      </c>
      <c r="L278" s="42">
        <f>VLOOKUP($A278,'Raw data'!$A:$M,12,FALSE)</f>
        <v>205.36</v>
      </c>
      <c r="M278" s="42">
        <f>VLOOKUP($A278,'Raw data'!$A:$M,13,FALSE)</f>
        <v>205.36</v>
      </c>
      <c r="N278" s="42">
        <f>VLOOKUP($A278,'Raw data'!$A:$M,6,FALSE)</f>
        <v>938.50061313466813</v>
      </c>
      <c r="O278" s="42">
        <f>VLOOKUP($A278,'Raw data'!$A:$M,9,FALSE)</f>
        <v>205.36</v>
      </c>
      <c r="P278" s="42">
        <f t="shared" si="44"/>
        <v>1402.6173781578336</v>
      </c>
      <c r="Q278" s="42">
        <f t="shared" si="45"/>
        <v>391.38332541940059</v>
      </c>
      <c r="R278" s="42">
        <f t="shared" si="46"/>
        <v>2677.1488841240875</v>
      </c>
      <c r="S278" s="42">
        <f t="shared" si="47"/>
        <v>281.82606544751724</v>
      </c>
      <c r="T278" s="43">
        <f t="shared" si="48"/>
        <v>1.9086808176013013</v>
      </c>
      <c r="U278" s="43">
        <f t="shared" si="49"/>
        <v>0.72007683297574465</v>
      </c>
      <c r="V278" s="42">
        <f t="shared" si="50"/>
        <v>-1.8414673104543089</v>
      </c>
      <c r="W278" s="42">
        <f t="shared" si="51"/>
        <v>0.42054626858835131</v>
      </c>
      <c r="X278" s="42">
        <f>VLOOKUP($A278,'Raw data'!$A:$AN,39, FALSE)</f>
        <v>0.57087506353227668</v>
      </c>
      <c r="Y278" s="42">
        <f>VLOOKUP($A278,'Raw data'!$A:$AN,40, FALSE)</f>
        <v>0.52874910881790671</v>
      </c>
      <c r="Z278" s="42">
        <f t="shared" si="52"/>
        <v>0.5498120861750917</v>
      </c>
      <c r="AA278" s="44">
        <f>IFERROR(VLOOKUP($A278,'Raw data'!$AP:$AU,4,FALSE),0)</f>
        <v>-0.96461481101584601</v>
      </c>
      <c r="AB278" s="44">
        <f>IFERROR(VLOOKUP($A278,'Raw data'!$AP:$AU,5,FALSE),0)</f>
        <v>8.3555383522591301E-2</v>
      </c>
      <c r="AC278" s="44">
        <f>IFERROR(VLOOKUP($A278,'Raw data'!$AP:$AU,6,FALSE),"NA")</f>
        <v>0.23652802269300199</v>
      </c>
      <c r="AD278" s="46" t="b">
        <f t="shared" si="53"/>
        <v>0</v>
      </c>
      <c r="AE278" s="46" t="b">
        <f t="shared" si="54"/>
        <v>0</v>
      </c>
    </row>
    <row r="279" spans="1:31" x14ac:dyDescent="0.25">
      <c r="A279" s="45" t="s">
        <v>345</v>
      </c>
      <c r="B279" s="2" t="str">
        <f>IFERROR(VLOOKUP(A279,'Protein names'!$A:$I,8,FALSE),"Contaminant")</f>
        <v>Glycine N-methyltransferase (EC 2.1.1.20)</v>
      </c>
      <c r="C279" t="str">
        <f>IFERROR(VLOOKUP(A279,'Protein names'!$A:$I,9,FALSE), "Contaminant")</f>
        <v>LOC100911564</v>
      </c>
      <c r="D279" s="42">
        <f>VLOOKUP($A279,'Raw data'!$A:$M,10,FALSE)</f>
        <v>2747701.8080359562</v>
      </c>
      <c r="E279" s="42">
        <f>VLOOKUP($A279,'Raw data'!$A:$M,11,FALSE)</f>
        <v>2084378.8053323457</v>
      </c>
      <c r="F279" s="42">
        <f>VLOOKUP($A279,'Raw data'!$A:$M,7,FALSE)</f>
        <v>2310529.1470815856</v>
      </c>
      <c r="G279" s="42">
        <f>VLOOKUP($A279,'Raw data'!$A:$M,2,FALSE)</f>
        <v>1817130.1643651207</v>
      </c>
      <c r="H279" s="42">
        <f>VLOOKUP($A279,'Raw data'!$A:$M,3,FALSE)</f>
        <v>1976283.9990102949</v>
      </c>
      <c r="I279" s="42">
        <f>VLOOKUP($A279,'Raw data'!$A:$M,4,FALSE)</f>
        <v>1779162.0466879627</v>
      </c>
      <c r="J279" s="42">
        <f>VLOOKUP($A279,'Raw data'!$A:$M,8,FALSE)</f>
        <v>2594043.1243838859</v>
      </c>
      <c r="K279" s="42">
        <f>VLOOKUP($A279,'Raw data'!$A:$M,5,FALSE)</f>
        <v>2472473.4211410321</v>
      </c>
      <c r="L279" s="42">
        <f>VLOOKUP($A279,'Raw data'!$A:$M,12,FALSE)</f>
        <v>2520451.2574754213</v>
      </c>
      <c r="M279" s="42">
        <f>VLOOKUP($A279,'Raw data'!$A:$M,13,FALSE)</f>
        <v>2630543.7933134902</v>
      </c>
      <c r="N279" s="42">
        <f>VLOOKUP($A279,'Raw data'!$A:$M,6,FALSE)</f>
        <v>2175206.285668781</v>
      </c>
      <c r="O279" s="42">
        <f>VLOOKUP($A279,'Raw data'!$A:$M,9,FALSE)</f>
        <v>2168708.7843235848</v>
      </c>
      <c r="P279" s="42">
        <f t="shared" si="44"/>
        <v>2119197.6617522109</v>
      </c>
      <c r="Q279" s="42">
        <f t="shared" si="45"/>
        <v>2426904.4443843658</v>
      </c>
      <c r="R279" s="42">
        <f t="shared" si="46"/>
        <v>331695.35707350605</v>
      </c>
      <c r="S279" s="42">
        <f t="shared" si="47"/>
        <v>187193.67094065985</v>
      </c>
      <c r="T279" s="43">
        <f t="shared" si="48"/>
        <v>0.15651931061458949</v>
      </c>
      <c r="U279" s="43">
        <f t="shared" si="49"/>
        <v>7.7132691142335175E-2</v>
      </c>
      <c r="V279" s="42">
        <f t="shared" si="50"/>
        <v>0.19559914871508133</v>
      </c>
      <c r="W279" s="42">
        <f t="shared" si="51"/>
        <v>0.10097329854387796</v>
      </c>
      <c r="X279" s="42">
        <f>VLOOKUP($A279,'Raw data'!$A:$AN,39, FALSE)</f>
        <v>3.0592388307999205</v>
      </c>
      <c r="Y279" s="42">
        <f>VLOOKUP($A279,'Raw data'!$A:$AN,40, FALSE)</f>
        <v>3.5999514273117454</v>
      </c>
      <c r="Z279" s="42">
        <f t="shared" si="52"/>
        <v>3.329595129055833</v>
      </c>
      <c r="AA279" s="44">
        <f>IFERROR(VLOOKUP($A279,'Raw data'!$AP:$AU,4,FALSE),0)</f>
        <v>0.431052654002061</v>
      </c>
      <c r="AB279" s="44">
        <f>IFERROR(VLOOKUP($A279,'Raw data'!$AP:$AU,5,FALSE),0)</f>
        <v>0.26632717107792098</v>
      </c>
      <c r="AC279" s="44">
        <f>IFERROR(VLOOKUP($A279,'Raw data'!$AP:$AU,6,FALSE),"NA")</f>
        <v>0.23916121865339701</v>
      </c>
      <c r="AD279" s="46" t="b">
        <f t="shared" si="53"/>
        <v>0</v>
      </c>
      <c r="AE279" s="46" t="b">
        <f t="shared" si="54"/>
        <v>0</v>
      </c>
    </row>
    <row r="280" spans="1:31" x14ac:dyDescent="0.25">
      <c r="A280" s="45" t="s">
        <v>346</v>
      </c>
      <c r="B280" s="2" t="str">
        <f>IFERROR(VLOOKUP(A280,'Protein names'!$A:$I,8,FALSE),"Contaminant")</f>
        <v>Alcohol sulfotransferase A (EC 2.8.2.2) (Androsterone-sulfating sulfotransferase) (AD-ST) (Hydroxysteroid sulfotransferase A) (STA) (ST-40) (Senescence marker protein 2A) (Sulfotransferase 2A2) (ST2A2)</v>
      </c>
      <c r="C280" t="str">
        <f>IFERROR(VLOOKUP(A280,'Protein names'!$A:$I,9,FALSE), "Contaminant")</f>
        <v>St2a2</v>
      </c>
      <c r="D280" s="42">
        <f>VLOOKUP($A280,'Raw data'!$A:$M,10,FALSE)</f>
        <v>121248.49233528112</v>
      </c>
      <c r="E280" s="42">
        <f>VLOOKUP($A280,'Raw data'!$A:$M,11,FALSE)</f>
        <v>675632.12709366938</v>
      </c>
      <c r="F280" s="42">
        <f>VLOOKUP($A280,'Raw data'!$A:$M,7,FALSE)</f>
        <v>131749.83820931416</v>
      </c>
      <c r="G280" s="42">
        <f>VLOOKUP($A280,'Raw data'!$A:$M,2,FALSE)</f>
        <v>1241544.9315489372</v>
      </c>
      <c r="H280" s="42">
        <f>VLOOKUP($A280,'Raw data'!$A:$M,3,FALSE)</f>
        <v>1421295.676385947</v>
      </c>
      <c r="I280" s="42">
        <f>VLOOKUP($A280,'Raw data'!$A:$M,4,FALSE)</f>
        <v>470675.24972764793</v>
      </c>
      <c r="J280" s="42">
        <f>VLOOKUP($A280,'Raw data'!$A:$M,8,FALSE)</f>
        <v>542475.91386903799</v>
      </c>
      <c r="K280" s="42">
        <f>VLOOKUP($A280,'Raw data'!$A:$M,5,FALSE)</f>
        <v>497710.64731961675</v>
      </c>
      <c r="L280" s="42">
        <f>VLOOKUP($A280,'Raw data'!$A:$M,12,FALSE)</f>
        <v>979699.05965993367</v>
      </c>
      <c r="M280" s="42">
        <f>VLOOKUP($A280,'Raw data'!$A:$M,13,FALSE)</f>
        <v>517996.49394944828</v>
      </c>
      <c r="N280" s="42">
        <f>VLOOKUP($A280,'Raw data'!$A:$M,6,FALSE)</f>
        <v>68143.665260001799</v>
      </c>
      <c r="O280" s="42">
        <f>VLOOKUP($A280,'Raw data'!$A:$M,9,FALSE)</f>
        <v>254200.90605352048</v>
      </c>
      <c r="P280" s="42">
        <f t="shared" si="44"/>
        <v>677024.38588346611</v>
      </c>
      <c r="Q280" s="42">
        <f t="shared" si="45"/>
        <v>476704.44768525986</v>
      </c>
      <c r="R280" s="42">
        <f t="shared" si="46"/>
        <v>503556.72982495133</v>
      </c>
      <c r="S280" s="42">
        <f t="shared" si="47"/>
        <v>281633.77458497544</v>
      </c>
      <c r="T280" s="43">
        <f t="shared" si="48"/>
        <v>0.74377930887651489</v>
      </c>
      <c r="U280" s="43">
        <f t="shared" si="49"/>
        <v>0.59079325974932329</v>
      </c>
      <c r="V280" s="42">
        <f t="shared" si="50"/>
        <v>-0.50611271355739884</v>
      </c>
      <c r="W280" s="42">
        <f t="shared" si="51"/>
        <v>0.45550920821502849</v>
      </c>
      <c r="X280" s="42">
        <f>VLOOKUP($A280,'Raw data'!$A:$AN,39, FALSE)</f>
        <v>3.0620921350161248</v>
      </c>
      <c r="Y280" s="42">
        <f>VLOOKUP($A280,'Raw data'!$A:$AN,40, FALSE)</f>
        <v>2.8746226440530704</v>
      </c>
      <c r="Z280" s="42">
        <f t="shared" si="52"/>
        <v>2.9683573895345976</v>
      </c>
      <c r="AA280" s="44">
        <f>IFERROR(VLOOKUP($A280,'Raw data'!$AP:$AU,4,FALSE),0)</f>
        <v>-0.88605656071024497</v>
      </c>
      <c r="AB280" s="44">
        <f>IFERROR(VLOOKUP($A280,'Raw data'!$AP:$AU,5,FALSE),0)</f>
        <v>7.5612978519190605E-2</v>
      </c>
      <c r="AC280" s="44">
        <f>IFERROR(VLOOKUP($A280,'Raw data'!$AP:$AU,6,FALSE),"NA")</f>
        <v>0.239702387624493</v>
      </c>
      <c r="AD280" s="46" t="b">
        <f t="shared" si="53"/>
        <v>0</v>
      </c>
      <c r="AE280" s="46" t="b">
        <f t="shared" si="54"/>
        <v>0</v>
      </c>
    </row>
    <row r="281" spans="1:31" x14ac:dyDescent="0.25">
      <c r="A281" s="45" t="s">
        <v>347</v>
      </c>
      <c r="B281" s="2" t="str">
        <f>IFERROR(VLOOKUP(A281,'Protein names'!$A:$I,8,FALSE),"Contaminant")</f>
        <v>4-hydroxyphenylpyruvate dioxygenase (EC 1.13.11.27) (4-hydroxyphenylpyruvic acid oxidase) (4HPPD) (HPD) (HPPDase) (F Alloantigen) (F protein)</v>
      </c>
      <c r="C281" t="str">
        <f>IFERROR(VLOOKUP(A281,'Protein names'!$A:$I,9,FALSE), "Contaminant")</f>
        <v>Hpd</v>
      </c>
      <c r="D281" s="42">
        <f>VLOOKUP($A281,'Raw data'!$A:$M,10,FALSE)</f>
        <v>2095254.2098723697</v>
      </c>
      <c r="E281" s="42">
        <f>VLOOKUP($A281,'Raw data'!$A:$M,11,FALSE)</f>
        <v>1939170.0045832586</v>
      </c>
      <c r="F281" s="42">
        <f>VLOOKUP($A281,'Raw data'!$A:$M,7,FALSE)</f>
        <v>2769753.5247082841</v>
      </c>
      <c r="G281" s="42">
        <f>VLOOKUP($A281,'Raw data'!$A:$M,2,FALSE)</f>
        <v>2101565.135386161</v>
      </c>
      <c r="H281" s="42">
        <f>VLOOKUP($A281,'Raw data'!$A:$M,3,FALSE)</f>
        <v>3348407.8003984559</v>
      </c>
      <c r="I281" s="42">
        <f>VLOOKUP($A281,'Raw data'!$A:$M,4,FALSE)</f>
        <v>2413273.2918269942</v>
      </c>
      <c r="J281" s="42">
        <f>VLOOKUP($A281,'Raw data'!$A:$M,8,FALSE)</f>
        <v>2180154.0700852349</v>
      </c>
      <c r="K281" s="42">
        <f>VLOOKUP($A281,'Raw data'!$A:$M,5,FALSE)</f>
        <v>2183835.4373610504</v>
      </c>
      <c r="L281" s="42">
        <f>VLOOKUP($A281,'Raw data'!$A:$M,12,FALSE)</f>
        <v>2036322.4770589375</v>
      </c>
      <c r="M281" s="42">
        <f>VLOOKUP($A281,'Raw data'!$A:$M,13,FALSE)</f>
        <v>2239873.2764585032</v>
      </c>
      <c r="N281" s="42">
        <f>VLOOKUP($A281,'Raw data'!$A:$M,6,FALSE)</f>
        <v>1806688.9323613131</v>
      </c>
      <c r="O281" s="42">
        <f>VLOOKUP($A281,'Raw data'!$A:$M,9,FALSE)</f>
        <v>1729430.3814097706</v>
      </c>
      <c r="P281" s="42">
        <f t="shared" si="44"/>
        <v>2444570.6611292544</v>
      </c>
      <c r="Q281" s="42">
        <f t="shared" si="45"/>
        <v>2029384.0957891347</v>
      </c>
      <c r="R281" s="42">
        <f t="shared" si="46"/>
        <v>486269.74541899946</v>
      </c>
      <c r="S281" s="42">
        <f t="shared" si="47"/>
        <v>196004.25376346632</v>
      </c>
      <c r="T281" s="43">
        <f t="shared" si="48"/>
        <v>0.19891826125180204</v>
      </c>
      <c r="U281" s="43">
        <f t="shared" si="49"/>
        <v>9.6583123012624783E-2</v>
      </c>
      <c r="V281" s="42">
        <f t="shared" si="50"/>
        <v>-0.26853916178074727</v>
      </c>
      <c r="W281" s="42">
        <f t="shared" si="51"/>
        <v>0.10702025658746381</v>
      </c>
      <c r="X281" s="42">
        <f>VLOOKUP($A281,'Raw data'!$A:$AN,39, FALSE)</f>
        <v>2.7815520381915815</v>
      </c>
      <c r="Y281" s="42">
        <f>VLOOKUP($A281,'Raw data'!$A:$AN,40, FALSE)</f>
        <v>3.0449078447688187</v>
      </c>
      <c r="Z281" s="42">
        <f t="shared" si="52"/>
        <v>2.9132299414801999</v>
      </c>
      <c r="AA281" s="44">
        <f>IFERROR(VLOOKUP($A281,'Raw data'!$AP:$AU,4,FALSE),0)</f>
        <v>-0.32034265552791102</v>
      </c>
      <c r="AB281" s="44">
        <f>IFERROR(VLOOKUP($A281,'Raw data'!$AP:$AU,5,FALSE),0)</f>
        <v>0.13094048698386901</v>
      </c>
      <c r="AC281" s="44">
        <f>IFERROR(VLOOKUP($A281,'Raw data'!$AP:$AU,6,FALSE),"NA")</f>
        <v>0.24339028388046799</v>
      </c>
      <c r="AD281" s="46" t="b">
        <f t="shared" si="53"/>
        <v>0</v>
      </c>
      <c r="AE281" s="46" t="b">
        <f t="shared" si="54"/>
        <v>0</v>
      </c>
    </row>
    <row r="282" spans="1:31" x14ac:dyDescent="0.25">
      <c r="A282" s="45" t="s">
        <v>348</v>
      </c>
      <c r="B282" s="2" t="str">
        <f>IFERROR(VLOOKUP(A282,'Protein names'!$A:$I,8,FALSE),"Contaminant")</f>
        <v>Protein LOC100360604 (Protein LOC691195) (RCG42727, isoform CRA_a) (Ribosomal protein L21)</v>
      </c>
      <c r="C282" t="str">
        <f>IFERROR(VLOOKUP(A282,'Protein names'!$A:$I,9,FALSE), "Contaminant")</f>
        <v>Rpl21</v>
      </c>
      <c r="D282" s="42">
        <f>VLOOKUP($A282,'Raw data'!$A:$M,10,FALSE)</f>
        <v>17016.580157364522</v>
      </c>
      <c r="E282" s="42">
        <f>VLOOKUP($A282,'Raw data'!$A:$M,11,FALSE)</f>
        <v>47813.028673132438</v>
      </c>
      <c r="F282" s="42">
        <f>VLOOKUP($A282,'Raw data'!$A:$M,7,FALSE)</f>
        <v>65972.571156937294</v>
      </c>
      <c r="G282" s="42">
        <f>VLOOKUP($A282,'Raw data'!$A:$M,2,FALSE)</f>
        <v>37157.643734803416</v>
      </c>
      <c r="H282" s="42">
        <f>VLOOKUP($A282,'Raw data'!$A:$M,3,FALSE)</f>
        <v>205.36</v>
      </c>
      <c r="I282" s="42">
        <f>VLOOKUP($A282,'Raw data'!$A:$M,4,FALSE)</f>
        <v>50797.182754070076</v>
      </c>
      <c r="J282" s="42">
        <f>VLOOKUP($A282,'Raw data'!$A:$M,8,FALSE)</f>
        <v>205.36</v>
      </c>
      <c r="K282" s="42">
        <f>VLOOKUP($A282,'Raw data'!$A:$M,5,FALSE)</f>
        <v>27840.915460313714</v>
      </c>
      <c r="L282" s="42">
        <f>VLOOKUP($A282,'Raw data'!$A:$M,12,FALSE)</f>
        <v>205.36</v>
      </c>
      <c r="M282" s="42">
        <f>VLOOKUP($A282,'Raw data'!$A:$M,13,FALSE)</f>
        <v>60230.210040485326</v>
      </c>
      <c r="N282" s="42">
        <f>VLOOKUP($A282,'Raw data'!$A:$M,6,FALSE)</f>
        <v>49131.008975917262</v>
      </c>
      <c r="O282" s="42">
        <f>VLOOKUP($A282,'Raw data'!$A:$M,9,FALSE)</f>
        <v>205.36</v>
      </c>
      <c r="P282" s="42">
        <f t="shared" si="44"/>
        <v>36493.727746051292</v>
      </c>
      <c r="Q282" s="42">
        <f t="shared" si="45"/>
        <v>22969.70241278605</v>
      </c>
      <c r="R282" s="42">
        <f t="shared" si="46"/>
        <v>21978.638507241671</v>
      </c>
      <c r="S282" s="42">
        <f t="shared" si="47"/>
        <v>24668.24531922934</v>
      </c>
      <c r="T282" s="43">
        <f t="shared" si="48"/>
        <v>0.60225797321074748</v>
      </c>
      <c r="U282" s="43">
        <f t="shared" si="49"/>
        <v>1.0739471010951278</v>
      </c>
      <c r="V282" s="42">
        <f t="shared" si="50"/>
        <v>-0.6679163604615167</v>
      </c>
      <c r="W282" s="42">
        <f t="shared" si="51"/>
        <v>0.38157649107491054</v>
      </c>
      <c r="X282" s="42">
        <f>VLOOKUP($A282,'Raw data'!$A:$AN,39, FALSE)</f>
        <v>1.6815112691115983</v>
      </c>
      <c r="Y282" s="42">
        <f>VLOOKUP($A282,'Raw data'!$A:$AN,40, FALSE)</f>
        <v>1.5536125088982669</v>
      </c>
      <c r="Z282" s="42">
        <f t="shared" si="52"/>
        <v>1.6175618890049326</v>
      </c>
      <c r="AA282" s="44">
        <f>IFERROR(VLOOKUP($A282,'Raw data'!$AP:$AU,4,FALSE),0)</f>
        <v>-0.69909223352789396</v>
      </c>
      <c r="AB282" s="44">
        <f>IFERROR(VLOOKUP($A282,'Raw data'!$AP:$AU,5,FALSE),0)</f>
        <v>3.9221856832834301E-2</v>
      </c>
      <c r="AC282" s="44">
        <f>IFERROR(VLOOKUP($A282,'Raw data'!$AP:$AU,6,FALSE),"NA")</f>
        <v>0.24534767466681301</v>
      </c>
      <c r="AD282" s="46" t="b">
        <f t="shared" si="53"/>
        <v>0</v>
      </c>
      <c r="AE282" s="46" t="b">
        <f t="shared" si="54"/>
        <v>0</v>
      </c>
    </row>
    <row r="283" spans="1:31" x14ac:dyDescent="0.25">
      <c r="A283" s="45" t="s">
        <v>349</v>
      </c>
      <c r="B283" s="2" t="str">
        <f>IFERROR(VLOOKUP(A283,'Protein names'!$A:$I,8,FALSE),"Contaminant")</f>
        <v>Estrogen sulfotransferase, isoform 2 (EST-2) (EC 2.8.2.4) (Estrone sulfotransferase) (Sulfotransferase, estrogen-preferring)</v>
      </c>
      <c r="C283" t="str">
        <f>IFERROR(VLOOKUP(A283,'Protein names'!$A:$I,9,FALSE), "Contaminant")</f>
        <v>Ste2</v>
      </c>
      <c r="D283" s="42">
        <f>VLOOKUP($A283,'Raw data'!$A:$M,10,FALSE)</f>
        <v>177638.55715364302</v>
      </c>
      <c r="E283" s="42">
        <f>VLOOKUP($A283,'Raw data'!$A:$M,11,FALSE)</f>
        <v>121653.79550684594</v>
      </c>
      <c r="F283" s="42">
        <f>VLOOKUP($A283,'Raw data'!$A:$M,7,FALSE)</f>
        <v>83761.041032845576</v>
      </c>
      <c r="G283" s="42">
        <f>VLOOKUP($A283,'Raw data'!$A:$M,2,FALSE)</f>
        <v>187713.37206779586</v>
      </c>
      <c r="H283" s="42">
        <f>VLOOKUP($A283,'Raw data'!$A:$M,3,FALSE)</f>
        <v>129606.63251843581</v>
      </c>
      <c r="I283" s="42">
        <f>VLOOKUP($A283,'Raw data'!$A:$M,4,FALSE)</f>
        <v>208061.89732896836</v>
      </c>
      <c r="J283" s="42">
        <f>VLOOKUP($A283,'Raw data'!$A:$M,8,FALSE)</f>
        <v>115532.46735737348</v>
      </c>
      <c r="K283" s="42">
        <f>VLOOKUP($A283,'Raw data'!$A:$M,5,FALSE)</f>
        <v>101774.71223508935</v>
      </c>
      <c r="L283" s="42">
        <f>VLOOKUP($A283,'Raw data'!$A:$M,12,FALSE)</f>
        <v>219836.63529397087</v>
      </c>
      <c r="M283" s="42">
        <f>VLOOKUP($A283,'Raw data'!$A:$M,13,FALSE)</f>
        <v>89212.094133946142</v>
      </c>
      <c r="N283" s="42">
        <f>VLOOKUP($A283,'Raw data'!$A:$M,6,FALSE)</f>
        <v>113707.58199622802</v>
      </c>
      <c r="O283" s="42">
        <f>VLOOKUP($A283,'Raw data'!$A:$M,9,FALSE)</f>
        <v>100900.48165371422</v>
      </c>
      <c r="P283" s="42">
        <f t="shared" si="44"/>
        <v>151405.88260142243</v>
      </c>
      <c r="Q283" s="42">
        <f t="shared" si="45"/>
        <v>123493.99544505369</v>
      </c>
      <c r="R283" s="42">
        <f t="shared" si="46"/>
        <v>43113.241569582657</v>
      </c>
      <c r="S283" s="42">
        <f t="shared" si="47"/>
        <v>43966.856753769687</v>
      </c>
      <c r="T283" s="43">
        <f t="shared" si="48"/>
        <v>0.28475275087612489</v>
      </c>
      <c r="U283" s="43">
        <f t="shared" si="49"/>
        <v>0.35602424713298636</v>
      </c>
      <c r="V283" s="42">
        <f t="shared" si="50"/>
        <v>-0.29398036326849214</v>
      </c>
      <c r="W283" s="42">
        <f t="shared" si="51"/>
        <v>0.33468807688767832</v>
      </c>
      <c r="X283" s="42">
        <f>VLOOKUP($A283,'Raw data'!$A:$AN,39, FALSE)</f>
        <v>2.3664787274150334</v>
      </c>
      <c r="Y283" s="42">
        <f>VLOOKUP($A283,'Raw data'!$A:$AN,40, FALSE)</f>
        <v>2.8760752516815296</v>
      </c>
      <c r="Z283" s="42">
        <f t="shared" si="52"/>
        <v>2.6212769895482815</v>
      </c>
      <c r="AA283" s="44">
        <f>IFERROR(VLOOKUP($A283,'Raw data'!$AP:$AU,4,FALSE),0)</f>
        <v>-0.29445373091574301</v>
      </c>
      <c r="AB283" s="44">
        <f>IFERROR(VLOOKUP($A283,'Raw data'!$AP:$AU,5,FALSE),0)</f>
        <v>3.8773234789053798E-2</v>
      </c>
      <c r="AC283" s="44">
        <f>IFERROR(VLOOKUP($A283,'Raw data'!$AP:$AU,6,FALSE),"NA")</f>
        <v>0.248757087446042</v>
      </c>
      <c r="AD283" s="46" t="b">
        <f t="shared" si="53"/>
        <v>0</v>
      </c>
      <c r="AE283" s="46" t="b">
        <f t="shared" si="54"/>
        <v>0</v>
      </c>
    </row>
    <row r="284" spans="1:31" x14ac:dyDescent="0.25">
      <c r="A284" s="45" t="s">
        <v>350</v>
      </c>
      <c r="B284" s="2" t="str">
        <f>IFERROR(VLOOKUP(A284,'Protein names'!$A:$I,8,FALSE),"Contaminant")</f>
        <v>40S ribosomal protein S12</v>
      </c>
      <c r="C284" t="str">
        <f>IFERROR(VLOOKUP(A284,'Protein names'!$A:$I,9,FALSE), "Contaminant")</f>
        <v>Rps12</v>
      </c>
      <c r="D284" s="42">
        <f>VLOOKUP($A284,'Raw data'!$A:$M,10,FALSE)</f>
        <v>145675.93346078906</v>
      </c>
      <c r="E284" s="42">
        <f>VLOOKUP($A284,'Raw data'!$A:$M,11,FALSE)</f>
        <v>143347.8976345222</v>
      </c>
      <c r="F284" s="42">
        <f>VLOOKUP($A284,'Raw data'!$A:$M,7,FALSE)</f>
        <v>565019.51412199589</v>
      </c>
      <c r="G284" s="42">
        <f>VLOOKUP($A284,'Raw data'!$A:$M,2,FALSE)</f>
        <v>397748.46564455505</v>
      </c>
      <c r="H284" s="42">
        <f>VLOOKUP($A284,'Raw data'!$A:$M,3,FALSE)</f>
        <v>483863.60365300346</v>
      </c>
      <c r="I284" s="42">
        <f>VLOOKUP($A284,'Raw data'!$A:$M,4,FALSE)</f>
        <v>448856.61726243468</v>
      </c>
      <c r="J284" s="42">
        <f>VLOOKUP($A284,'Raw data'!$A:$M,8,FALSE)</f>
        <v>237309.01358334752</v>
      </c>
      <c r="K284" s="42">
        <f>VLOOKUP($A284,'Raw data'!$A:$M,5,FALSE)</f>
        <v>296035.69425767928</v>
      </c>
      <c r="L284" s="42">
        <f>VLOOKUP($A284,'Raw data'!$A:$M,12,FALSE)</f>
        <v>157376.38767091403</v>
      </c>
      <c r="M284" s="42">
        <f>VLOOKUP($A284,'Raw data'!$A:$M,13,FALSE)</f>
        <v>110961.40931863114</v>
      </c>
      <c r="N284" s="42">
        <f>VLOOKUP($A284,'Raw data'!$A:$M,6,FALSE)</f>
        <v>449770.62816504412</v>
      </c>
      <c r="O284" s="42">
        <f>VLOOKUP($A284,'Raw data'!$A:$M,9,FALSE)</f>
        <v>329719.33380513836</v>
      </c>
      <c r="P284" s="42">
        <f t="shared" si="44"/>
        <v>364085.33862955007</v>
      </c>
      <c r="Q284" s="42">
        <f t="shared" si="45"/>
        <v>263528.74446679238</v>
      </c>
      <c r="R284" s="42">
        <f t="shared" si="46"/>
        <v>163027.82869679315</v>
      </c>
      <c r="S284" s="42">
        <f t="shared" si="47"/>
        <v>112068.82114744571</v>
      </c>
      <c r="T284" s="43">
        <f t="shared" si="48"/>
        <v>0.44777367116853578</v>
      </c>
      <c r="U284" s="43">
        <f t="shared" si="49"/>
        <v>0.42526222850641499</v>
      </c>
      <c r="V284" s="42">
        <f t="shared" si="50"/>
        <v>-0.46631631320985362</v>
      </c>
      <c r="W284" s="42">
        <f t="shared" si="51"/>
        <v>0.2822178316356232</v>
      </c>
      <c r="X284" s="42">
        <f>VLOOKUP($A284,'Raw data'!$A:$AN,39, FALSE)</f>
        <v>2.3951806449315267</v>
      </c>
      <c r="Y284" s="42">
        <f>VLOOKUP($A284,'Raw data'!$A:$AN,40, FALSE)</f>
        <v>2.3531703929730114</v>
      </c>
      <c r="Z284" s="42">
        <f t="shared" si="52"/>
        <v>2.3741755189522689</v>
      </c>
      <c r="AA284" s="44">
        <f>IFERROR(VLOOKUP($A284,'Raw data'!$AP:$AU,4,FALSE),0)</f>
        <v>-0.57023065249339899</v>
      </c>
      <c r="AB284" s="44">
        <f>IFERROR(VLOOKUP($A284,'Raw data'!$AP:$AU,5,FALSE),0)</f>
        <v>0.32778347846307798</v>
      </c>
      <c r="AC284" s="44">
        <f>IFERROR(VLOOKUP($A284,'Raw data'!$AP:$AU,6,FALSE),"NA")</f>
        <v>0.24987776671513001</v>
      </c>
      <c r="AD284" s="46" t="b">
        <f t="shared" si="53"/>
        <v>0</v>
      </c>
      <c r="AE284" s="46" t="b">
        <f t="shared" si="54"/>
        <v>0</v>
      </c>
    </row>
    <row r="285" spans="1:31" x14ac:dyDescent="0.25">
      <c r="A285" s="45" t="s">
        <v>351</v>
      </c>
      <c r="B285" s="2" t="str">
        <f>IFERROR(VLOOKUP(A285,'Protein names'!$A:$I,8,FALSE),"Contaminant")</f>
        <v>Beta-glucuronidase (EC 3.2.1.31)</v>
      </c>
      <c r="C285" t="str">
        <f>IFERROR(VLOOKUP(A285,'Protein names'!$A:$I,9,FALSE), "Contaminant")</f>
        <v>Gusb</v>
      </c>
      <c r="D285" s="42">
        <f>VLOOKUP($A285,'Raw data'!$A:$M,10,FALSE)</f>
        <v>156281.94787855499</v>
      </c>
      <c r="E285" s="42">
        <f>VLOOKUP($A285,'Raw data'!$A:$M,11,FALSE)</f>
        <v>151331.80989953957</v>
      </c>
      <c r="F285" s="42">
        <f>VLOOKUP($A285,'Raw data'!$A:$M,7,FALSE)</f>
        <v>205.36</v>
      </c>
      <c r="G285" s="42">
        <f>VLOOKUP($A285,'Raw data'!$A:$M,2,FALSE)</f>
        <v>89963.607497727819</v>
      </c>
      <c r="H285" s="42">
        <f>VLOOKUP($A285,'Raw data'!$A:$M,3,FALSE)</f>
        <v>108393.04329566965</v>
      </c>
      <c r="I285" s="42">
        <f>VLOOKUP($A285,'Raw data'!$A:$M,4,FALSE)</f>
        <v>205.36</v>
      </c>
      <c r="J285" s="42">
        <f>VLOOKUP($A285,'Raw data'!$A:$M,8,FALSE)</f>
        <v>75156.637321641218</v>
      </c>
      <c r="K285" s="42">
        <f>VLOOKUP($A285,'Raw data'!$A:$M,5,FALSE)</f>
        <v>205.36</v>
      </c>
      <c r="L285" s="42">
        <f>VLOOKUP($A285,'Raw data'!$A:$M,12,FALSE)</f>
        <v>121797.63500159493</v>
      </c>
      <c r="M285" s="42">
        <f>VLOOKUP($A285,'Raw data'!$A:$M,13,FALSE)</f>
        <v>85381.770461758817</v>
      </c>
      <c r="N285" s="42">
        <f>VLOOKUP($A285,'Raw data'!$A:$M,6,FALSE)</f>
        <v>205.36</v>
      </c>
      <c r="O285" s="42">
        <f>VLOOKUP($A285,'Raw data'!$A:$M,9,FALSE)</f>
        <v>66492.361638580376</v>
      </c>
      <c r="P285" s="42">
        <f t="shared" si="44"/>
        <v>84396.854761915325</v>
      </c>
      <c r="Q285" s="42">
        <f t="shared" si="45"/>
        <v>58206.520737262559</v>
      </c>
      <c r="R285" s="42">
        <f t="shared" si="46"/>
        <v>63810.887540612428</v>
      </c>
      <c r="S285" s="42">
        <f t="shared" si="47"/>
        <v>44472.004145630053</v>
      </c>
      <c r="T285" s="43">
        <f t="shared" si="48"/>
        <v>0.75608134592958243</v>
      </c>
      <c r="U285" s="43">
        <f t="shared" si="49"/>
        <v>0.76403817961172238</v>
      </c>
      <c r="V285" s="42">
        <f t="shared" si="50"/>
        <v>-0.53600845080663839</v>
      </c>
      <c r="W285" s="42">
        <f t="shared" si="51"/>
        <v>0.468837910427926</v>
      </c>
      <c r="X285" s="42">
        <f>VLOOKUP($A285,'Raw data'!$A:$AN,39, FALSE)</f>
        <v>1.2067878299582715</v>
      </c>
      <c r="Y285" s="42">
        <f>VLOOKUP($A285,'Raw data'!$A:$AN,40, FALSE)</f>
        <v>1.3493562954773182</v>
      </c>
      <c r="Z285" s="42">
        <f t="shared" si="52"/>
        <v>1.2780720627177948</v>
      </c>
      <c r="AA285" s="44">
        <f>IFERROR(VLOOKUP($A285,'Raw data'!$AP:$AU,4,FALSE),0)</f>
        <v>-0.445333751994343</v>
      </c>
      <c r="AB285" s="44">
        <f>IFERROR(VLOOKUP($A285,'Raw data'!$AP:$AU,5,FALSE),0)</f>
        <v>0.434540664742188</v>
      </c>
      <c r="AC285" s="44">
        <f>IFERROR(VLOOKUP($A285,'Raw data'!$AP:$AU,6,FALSE),"NA")</f>
        <v>0.25176106379787699</v>
      </c>
      <c r="AD285" s="46" t="b">
        <f t="shared" si="53"/>
        <v>0</v>
      </c>
      <c r="AE285" s="46" t="b">
        <f t="shared" si="54"/>
        <v>0</v>
      </c>
    </row>
    <row r="286" spans="1:31" x14ac:dyDescent="0.25">
      <c r="A286" s="45" t="s">
        <v>352</v>
      </c>
      <c r="B286" s="2" t="str">
        <f>IFERROR(VLOOKUP(A286,'Protein names'!$A:$I,8,FALSE),"Contaminant")</f>
        <v>Protein Rbks (Ribokinase (Predicted), isoform CRA_a)</v>
      </c>
      <c r="C286" t="str">
        <f>IFERROR(VLOOKUP(A286,'Protein names'!$A:$I,9,FALSE), "Contaminant")</f>
        <v>Rbks</v>
      </c>
      <c r="D286" s="42">
        <f>VLOOKUP($A286,'Raw data'!$A:$M,10,FALSE)</f>
        <v>205.36</v>
      </c>
      <c r="E286" s="42">
        <f>VLOOKUP($A286,'Raw data'!$A:$M,11,FALSE)</f>
        <v>205.36</v>
      </c>
      <c r="F286" s="42">
        <f>VLOOKUP($A286,'Raw data'!$A:$M,7,FALSE)</f>
        <v>51430.509951317523</v>
      </c>
      <c r="G286" s="42">
        <f>VLOOKUP($A286,'Raw data'!$A:$M,2,FALSE)</f>
        <v>70511.155936429175</v>
      </c>
      <c r="H286" s="42">
        <f>VLOOKUP($A286,'Raw data'!$A:$M,3,FALSE)</f>
        <v>65581.905563931286</v>
      </c>
      <c r="I286" s="42">
        <f>VLOOKUP($A286,'Raw data'!$A:$M,4,FALSE)</f>
        <v>74852.940070448312</v>
      </c>
      <c r="J286" s="42">
        <f>VLOOKUP($A286,'Raw data'!$A:$M,8,FALSE)</f>
        <v>60496.267846200099</v>
      </c>
      <c r="K286" s="42">
        <f>VLOOKUP($A286,'Raw data'!$A:$M,5,FALSE)</f>
        <v>74010.847308654658</v>
      </c>
      <c r="L286" s="42">
        <f>VLOOKUP($A286,'Raw data'!$A:$M,12,FALSE)</f>
        <v>205.36</v>
      </c>
      <c r="M286" s="42">
        <f>VLOOKUP($A286,'Raw data'!$A:$M,13,FALSE)</f>
        <v>205.36</v>
      </c>
      <c r="N286" s="42">
        <f>VLOOKUP($A286,'Raw data'!$A:$M,6,FALSE)</f>
        <v>80483.895640464354</v>
      </c>
      <c r="O286" s="42">
        <f>VLOOKUP($A286,'Raw data'!$A:$M,9,FALSE)</f>
        <v>65292.383475489944</v>
      </c>
      <c r="P286" s="42">
        <f t="shared" si="44"/>
        <v>43797.871920354381</v>
      </c>
      <c r="Q286" s="42">
        <f t="shared" si="45"/>
        <v>46782.352378468167</v>
      </c>
      <c r="R286" s="42">
        <f t="shared" si="46"/>
        <v>31652.888959459215</v>
      </c>
      <c r="S286" s="42">
        <f t="shared" si="47"/>
        <v>33532.844896508992</v>
      </c>
      <c r="T286" s="43">
        <f t="shared" si="48"/>
        <v>0.72270381120387328</v>
      </c>
      <c r="U286" s="43">
        <f t="shared" si="49"/>
        <v>0.71678406902733405</v>
      </c>
      <c r="V286" s="42">
        <f t="shared" si="50"/>
        <v>9.5103634291109754E-2</v>
      </c>
      <c r="W286" s="42">
        <f t="shared" si="51"/>
        <v>0.88780533390660032</v>
      </c>
      <c r="X286" s="42">
        <f>VLOOKUP($A286,'Raw data'!$A:$AN,39, FALSE)</f>
        <v>2.842142426622345</v>
      </c>
      <c r="Y286" s="42">
        <f>VLOOKUP($A286,'Raw data'!$A:$AN,40, FALSE)</f>
        <v>2.5053335771430616</v>
      </c>
      <c r="Z286" s="42">
        <f t="shared" si="52"/>
        <v>2.6737380018827031</v>
      </c>
      <c r="AA286" s="44">
        <f>IFERROR(VLOOKUP($A286,'Raw data'!$AP:$AU,4,FALSE),0)</f>
        <v>0.27472382365702502</v>
      </c>
      <c r="AB286" s="44">
        <f>IFERROR(VLOOKUP($A286,'Raw data'!$AP:$AU,5,FALSE),0)</f>
        <v>1.22366225494567E-2</v>
      </c>
      <c r="AC286" s="44">
        <f>IFERROR(VLOOKUP($A286,'Raw data'!$AP:$AU,6,FALSE),"NA")</f>
        <v>0.25523289809223298</v>
      </c>
      <c r="AD286" s="46" t="b">
        <f t="shared" si="53"/>
        <v>0</v>
      </c>
      <c r="AE286" s="46" t="b">
        <f t="shared" si="54"/>
        <v>0</v>
      </c>
    </row>
    <row r="287" spans="1:31" x14ac:dyDescent="0.25">
      <c r="A287" s="45" t="s">
        <v>353</v>
      </c>
      <c r="B287" s="2" t="str">
        <f>IFERROR(VLOOKUP(A287,'Protein names'!$A:$I,8,FALSE),"Contaminant")</f>
        <v>Protein Sptbn1</v>
      </c>
      <c r="C287" t="str">
        <f>IFERROR(VLOOKUP(A287,'Protein names'!$A:$I,9,FALSE), "Contaminant")</f>
        <v>Sptbn1</v>
      </c>
      <c r="D287" s="42">
        <f>VLOOKUP($A287,'Raw data'!$A:$M,10,FALSE)</f>
        <v>307319.71038494643</v>
      </c>
      <c r="E287" s="42">
        <f>VLOOKUP($A287,'Raw data'!$A:$M,11,FALSE)</f>
        <v>247850.09292956183</v>
      </c>
      <c r="F287" s="42">
        <f>VLOOKUP($A287,'Raw data'!$A:$M,7,FALSE)</f>
        <v>146649.1638331404</v>
      </c>
      <c r="G287" s="42">
        <f>VLOOKUP($A287,'Raw data'!$A:$M,2,FALSE)</f>
        <v>272549.34172393603</v>
      </c>
      <c r="H287" s="42">
        <f>VLOOKUP($A287,'Raw data'!$A:$M,3,FALSE)</f>
        <v>166345.22568254368</v>
      </c>
      <c r="I287" s="42">
        <f>VLOOKUP($A287,'Raw data'!$A:$M,4,FALSE)</f>
        <v>131779.76949778994</v>
      </c>
      <c r="J287" s="42">
        <f>VLOOKUP($A287,'Raw data'!$A:$M,8,FALSE)</f>
        <v>169865.34701054113</v>
      </c>
      <c r="K287" s="42">
        <f>VLOOKUP($A287,'Raw data'!$A:$M,5,FALSE)</f>
        <v>245633.02767523998</v>
      </c>
      <c r="L287" s="42">
        <f>VLOOKUP($A287,'Raw data'!$A:$M,12,FALSE)</f>
        <v>340250.65275136946</v>
      </c>
      <c r="M287" s="42">
        <f>VLOOKUP($A287,'Raw data'!$A:$M,13,FALSE)</f>
        <v>159306.57707078251</v>
      </c>
      <c r="N287" s="42">
        <f>VLOOKUP($A287,'Raw data'!$A:$M,6,FALSE)</f>
        <v>200305.06053789664</v>
      </c>
      <c r="O287" s="42">
        <f>VLOOKUP($A287,'Raw data'!$A:$M,9,FALSE)</f>
        <v>154675.08932897833</v>
      </c>
      <c r="P287" s="42">
        <f t="shared" si="44"/>
        <v>212082.21734198637</v>
      </c>
      <c r="Q287" s="42">
        <f t="shared" si="45"/>
        <v>211672.62572913468</v>
      </c>
      <c r="R287" s="42">
        <f t="shared" si="46"/>
        <v>66867.573311603046</v>
      </c>
      <c r="S287" s="42">
        <f t="shared" si="47"/>
        <v>65260.51669179312</v>
      </c>
      <c r="T287" s="43">
        <f t="shared" si="48"/>
        <v>0.31529080631865464</v>
      </c>
      <c r="U287" s="43">
        <f t="shared" si="49"/>
        <v>0.30830872186233121</v>
      </c>
      <c r="V287" s="42">
        <f t="shared" si="50"/>
        <v>-2.7889520666877043E-3</v>
      </c>
      <c r="W287" s="42">
        <f t="shared" si="51"/>
        <v>0.99237189415269433</v>
      </c>
      <c r="X287" s="42">
        <f>VLOOKUP($A287,'Raw data'!$A:$AN,39, FALSE)</f>
        <v>2.1697028345524849</v>
      </c>
      <c r="Y287" s="42">
        <f>VLOOKUP($A287,'Raw data'!$A:$AN,40, FALSE)</f>
        <v>2.5051887910408195</v>
      </c>
      <c r="Z287" s="42">
        <f t="shared" si="52"/>
        <v>2.337445812796652</v>
      </c>
      <c r="AA287" s="44">
        <f>IFERROR(VLOOKUP($A287,'Raw data'!$AP:$AU,4,FALSE),0)</f>
        <v>0.74813816739795602</v>
      </c>
      <c r="AB287" s="44">
        <f>IFERROR(VLOOKUP($A287,'Raw data'!$AP:$AU,5,FALSE),0)</f>
        <v>9.0313189613121E-2</v>
      </c>
      <c r="AC287" s="44">
        <f>IFERROR(VLOOKUP($A287,'Raw data'!$AP:$AU,6,FALSE),"NA")</f>
        <v>0.255338306682176</v>
      </c>
      <c r="AD287" s="46" t="b">
        <f t="shared" si="53"/>
        <v>0</v>
      </c>
      <c r="AE287" s="46" t="b">
        <f t="shared" si="54"/>
        <v>0</v>
      </c>
    </row>
    <row r="288" spans="1:31" x14ac:dyDescent="0.25">
      <c r="A288" s="45" t="s">
        <v>354</v>
      </c>
      <c r="B288" s="2" t="str">
        <f>IFERROR(VLOOKUP(A288,'Protein names'!$A:$I,8,FALSE),"Contaminant")</f>
        <v>Glucose-6-phosphate isomerase (GPI) (EC 5.3.1.9) (Autocrine motility factor) (AMF) (Neuroleukin) (NLK) (Phosphoglucose isomerase) (PGI) (Phosphohexose isomerase) (PHI)</v>
      </c>
      <c r="C288" t="str">
        <f>IFERROR(VLOOKUP(A288,'Protein names'!$A:$I,9,FALSE), "Contaminant")</f>
        <v>Gpi</v>
      </c>
      <c r="D288" s="42">
        <f>VLOOKUP($A288,'Raw data'!$A:$M,10,FALSE)</f>
        <v>1036630.9627908904</v>
      </c>
      <c r="E288" s="42">
        <f>VLOOKUP($A288,'Raw data'!$A:$M,11,FALSE)</f>
        <v>1198965.1632349675</v>
      </c>
      <c r="F288" s="42">
        <f>VLOOKUP($A288,'Raw data'!$A:$M,7,FALSE)</f>
        <v>846950.44753658923</v>
      </c>
      <c r="G288" s="42">
        <f>VLOOKUP($A288,'Raw data'!$A:$M,2,FALSE)</f>
        <v>996491.30238025857</v>
      </c>
      <c r="H288" s="42">
        <f>VLOOKUP($A288,'Raw data'!$A:$M,3,FALSE)</f>
        <v>1141215.224309047</v>
      </c>
      <c r="I288" s="42">
        <f>VLOOKUP($A288,'Raw data'!$A:$M,4,FALSE)</f>
        <v>708417.99359198671</v>
      </c>
      <c r="J288" s="42">
        <f>VLOOKUP($A288,'Raw data'!$A:$M,8,FALSE)</f>
        <v>913805.2295408597</v>
      </c>
      <c r="K288" s="42">
        <f>VLOOKUP($A288,'Raw data'!$A:$M,5,FALSE)</f>
        <v>492976.39663786505</v>
      </c>
      <c r="L288" s="42">
        <f>VLOOKUP($A288,'Raw data'!$A:$M,12,FALSE)</f>
        <v>1163814.3232415402</v>
      </c>
      <c r="M288" s="42">
        <f>VLOOKUP($A288,'Raw data'!$A:$M,13,FALSE)</f>
        <v>917262.6384083539</v>
      </c>
      <c r="N288" s="42">
        <f>VLOOKUP($A288,'Raw data'!$A:$M,6,FALSE)</f>
        <v>639308.63367751602</v>
      </c>
      <c r="O288" s="42">
        <f>VLOOKUP($A288,'Raw data'!$A:$M,9,FALSE)</f>
        <v>658345.2517480168</v>
      </c>
      <c r="P288" s="42">
        <f t="shared" si="44"/>
        <v>988111.84897395654</v>
      </c>
      <c r="Q288" s="42">
        <f t="shared" si="45"/>
        <v>797585.41220902523</v>
      </c>
      <c r="R288" s="42">
        <f t="shared" si="46"/>
        <v>167570.52113115991</v>
      </c>
      <c r="S288" s="42">
        <f t="shared" si="47"/>
        <v>223300.73628861419</v>
      </c>
      <c r="T288" s="43">
        <f t="shared" si="48"/>
        <v>0.16958659215063873</v>
      </c>
      <c r="U288" s="43">
        <f t="shared" si="49"/>
        <v>0.27997093837279613</v>
      </c>
      <c r="V288" s="42">
        <f t="shared" si="50"/>
        <v>-0.3090353332434127</v>
      </c>
      <c r="W288" s="42">
        <f t="shared" si="51"/>
        <v>0.15799800430343208</v>
      </c>
      <c r="X288" s="42">
        <f>VLOOKUP($A288,'Raw data'!$A:$AN,39, FALSE)</f>
        <v>2.8492606922388117</v>
      </c>
      <c r="Y288" s="42">
        <f>VLOOKUP($A288,'Raw data'!$A:$AN,40, FALSE)</f>
        <v>2.5033909449722551</v>
      </c>
      <c r="Z288" s="42">
        <f t="shared" si="52"/>
        <v>2.6763258186055334</v>
      </c>
      <c r="AA288" s="44">
        <f>IFERROR(VLOOKUP($A288,'Raw data'!$AP:$AU,4,FALSE),0)</f>
        <v>0.78019747692888097</v>
      </c>
      <c r="AB288" s="44">
        <f>IFERROR(VLOOKUP($A288,'Raw data'!$AP:$AU,5,FALSE),0)</f>
        <v>6.84763885510105E-2</v>
      </c>
      <c r="AC288" s="44">
        <f>IFERROR(VLOOKUP($A288,'Raw data'!$AP:$AU,6,FALSE),"NA")</f>
        <v>0.25538530909704998</v>
      </c>
      <c r="AD288" s="46" t="b">
        <f t="shared" si="53"/>
        <v>0</v>
      </c>
      <c r="AE288" s="46" t="b">
        <f t="shared" si="54"/>
        <v>0</v>
      </c>
    </row>
    <row r="289" spans="1:31" x14ac:dyDescent="0.25">
      <c r="A289" s="45" t="s">
        <v>355</v>
      </c>
      <c r="B289" s="2" t="str">
        <f>IFERROR(VLOOKUP(A289,'Protein names'!$A:$I,8,FALSE),"Contaminant")</f>
        <v>Protein Pck2</v>
      </c>
      <c r="C289" t="str">
        <f>IFERROR(VLOOKUP(A289,'Protein names'!$A:$I,9,FALSE), "Contaminant")</f>
        <v>Pck2</v>
      </c>
      <c r="D289" s="42">
        <f>VLOOKUP($A289,'Raw data'!$A:$M,10,FALSE)</f>
        <v>19710.715792634128</v>
      </c>
      <c r="E289" s="42">
        <f>VLOOKUP($A289,'Raw data'!$A:$M,11,FALSE)</f>
        <v>47032.851230219523</v>
      </c>
      <c r="F289" s="42">
        <f>VLOOKUP($A289,'Raw data'!$A:$M,7,FALSE)</f>
        <v>43087.443997232018</v>
      </c>
      <c r="G289" s="42">
        <f>VLOOKUP($A289,'Raw data'!$A:$M,2,FALSE)</f>
        <v>205.36</v>
      </c>
      <c r="H289" s="42">
        <f>VLOOKUP($A289,'Raw data'!$A:$M,3,FALSE)</f>
        <v>205.36</v>
      </c>
      <c r="I289" s="42">
        <f>VLOOKUP($A289,'Raw data'!$A:$M,4,FALSE)</f>
        <v>54563.87956607528</v>
      </c>
      <c r="J289" s="42">
        <f>VLOOKUP($A289,'Raw data'!$A:$M,8,FALSE)</f>
        <v>205.36</v>
      </c>
      <c r="K289" s="42">
        <f>VLOOKUP($A289,'Raw data'!$A:$M,5,FALSE)</f>
        <v>205.36</v>
      </c>
      <c r="L289" s="42">
        <f>VLOOKUP($A289,'Raw data'!$A:$M,12,FALSE)</f>
        <v>27961.55083525692</v>
      </c>
      <c r="M289" s="42">
        <f>VLOOKUP($A289,'Raw data'!$A:$M,13,FALSE)</f>
        <v>42265.980246526313</v>
      </c>
      <c r="N289" s="42">
        <f>VLOOKUP($A289,'Raw data'!$A:$M,6,FALSE)</f>
        <v>205.36</v>
      </c>
      <c r="O289" s="42">
        <f>VLOOKUP($A289,'Raw data'!$A:$M,9,FALSE)</f>
        <v>37442.818536352512</v>
      </c>
      <c r="P289" s="42">
        <f t="shared" si="44"/>
        <v>27467.601764360155</v>
      </c>
      <c r="Q289" s="42">
        <f t="shared" si="45"/>
        <v>18047.738269689293</v>
      </c>
      <c r="R289" s="42">
        <f t="shared" si="46"/>
        <v>22013.691424369081</v>
      </c>
      <c r="S289" s="42">
        <f t="shared" si="47"/>
        <v>18330.427570664153</v>
      </c>
      <c r="T289" s="43">
        <f t="shared" si="48"/>
        <v>0.80144206302467769</v>
      </c>
      <c r="U289" s="43">
        <f t="shared" si="49"/>
        <v>1.0156634198008971</v>
      </c>
      <c r="V289" s="42">
        <f t="shared" si="50"/>
        <v>-0.6059129012658615</v>
      </c>
      <c r="W289" s="42">
        <f t="shared" si="51"/>
        <v>0.47904951813205199</v>
      </c>
      <c r="X289" s="42">
        <f>VLOOKUP($A289,'Raw data'!$A:$AN,39, FALSE)</f>
        <v>0.89767609557907091</v>
      </c>
      <c r="Y289" s="42">
        <f>VLOOKUP($A289,'Raw data'!$A:$AN,40, FALSE)</f>
        <v>1.1766092659605383</v>
      </c>
      <c r="Z289" s="42">
        <f t="shared" si="52"/>
        <v>1.0371426807698045</v>
      </c>
      <c r="AA289" s="44">
        <f>IFERROR(VLOOKUP($A289,'Raw data'!$AP:$AU,4,FALSE),0)</f>
        <v>-1.3899863625270601</v>
      </c>
      <c r="AB289" s="44">
        <f>IFERROR(VLOOKUP($A289,'Raw data'!$AP:$AU,5,FALSE),0)</f>
        <v>0.33337514373072602</v>
      </c>
      <c r="AC289" s="44">
        <f>IFERROR(VLOOKUP($A289,'Raw data'!$AP:$AU,6,FALSE),"NA")</f>
        <v>0.25750597743099302</v>
      </c>
      <c r="AD289" s="46" t="b">
        <f t="shared" si="53"/>
        <v>0</v>
      </c>
      <c r="AE289" s="46" t="b">
        <f t="shared" si="54"/>
        <v>0</v>
      </c>
    </row>
    <row r="290" spans="1:31" x14ac:dyDescent="0.25">
      <c r="A290" s="45" t="s">
        <v>356</v>
      </c>
      <c r="B290" s="2" t="str">
        <f>IFERROR(VLOOKUP(A290,'Protein names'!$A:$I,8,FALSE),"Contaminant")</f>
        <v>2-methoxy-6-polyprenyl-1,4-benzoquinol methylase, mitochondrial (EC 2.1.1.201) (Ubiquinone biosynthesis methyltransferase COQ5)</v>
      </c>
      <c r="C290" t="str">
        <f>IFERROR(VLOOKUP(A290,'Protein names'!$A:$I,9,FALSE), "Contaminant")</f>
        <v>Coq5</v>
      </c>
      <c r="D290" s="42">
        <f>VLOOKUP($A290,'Raw data'!$A:$M,10,FALSE)</f>
        <v>218391.38385906065</v>
      </c>
      <c r="E290" s="42">
        <f>VLOOKUP($A290,'Raw data'!$A:$M,11,FALSE)</f>
        <v>59817.977883699423</v>
      </c>
      <c r="F290" s="42">
        <f>VLOOKUP($A290,'Raw data'!$A:$M,7,FALSE)</f>
        <v>48535.329542789055</v>
      </c>
      <c r="G290" s="42">
        <f>VLOOKUP($A290,'Raw data'!$A:$M,2,FALSE)</f>
        <v>9858.0475309225476</v>
      </c>
      <c r="H290" s="42">
        <f>VLOOKUP($A290,'Raw data'!$A:$M,3,FALSE)</f>
        <v>12510.421590060536</v>
      </c>
      <c r="I290" s="42">
        <f>VLOOKUP($A290,'Raw data'!$A:$M,4,FALSE)</f>
        <v>104115.60887819315</v>
      </c>
      <c r="J290" s="42">
        <f>VLOOKUP($A290,'Raw data'!$A:$M,8,FALSE)</f>
        <v>80527.151546741181</v>
      </c>
      <c r="K290" s="42">
        <f>VLOOKUP($A290,'Raw data'!$A:$M,5,FALSE)</f>
        <v>33589.563542439915</v>
      </c>
      <c r="L290" s="42">
        <f>VLOOKUP($A290,'Raw data'!$A:$M,12,FALSE)</f>
        <v>196557.53304955401</v>
      </c>
      <c r="M290" s="42">
        <f>VLOOKUP($A290,'Raw data'!$A:$M,13,FALSE)</f>
        <v>168911.28082096446</v>
      </c>
      <c r="N290" s="42">
        <f>VLOOKUP($A290,'Raw data'!$A:$M,6,FALSE)</f>
        <v>30052.290380835901</v>
      </c>
      <c r="O290" s="42">
        <f>VLOOKUP($A290,'Raw data'!$A:$M,9,FALSE)</f>
        <v>32514.454774643109</v>
      </c>
      <c r="P290" s="42">
        <f t="shared" si="44"/>
        <v>75538.128214120879</v>
      </c>
      <c r="Q290" s="42">
        <f t="shared" si="45"/>
        <v>90358.71235252975</v>
      </c>
      <c r="R290" s="42">
        <f t="shared" si="46"/>
        <v>71281.559224434663</v>
      </c>
      <c r="S290" s="42">
        <f t="shared" si="47"/>
        <v>68008.472561257397</v>
      </c>
      <c r="T290" s="43">
        <f t="shared" si="48"/>
        <v>0.94365006003828267</v>
      </c>
      <c r="U290" s="43">
        <f t="shared" si="49"/>
        <v>0.75264986397687839</v>
      </c>
      <c r="V290" s="42">
        <f t="shared" si="50"/>
        <v>0.25845867672870271</v>
      </c>
      <c r="W290" s="42">
        <f t="shared" si="51"/>
        <v>0.74353910188376204</v>
      </c>
      <c r="X290" s="42">
        <f>VLOOKUP($A290,'Raw data'!$A:$AN,39, FALSE)</f>
        <v>2.015139933239956</v>
      </c>
      <c r="Y290" s="42">
        <f>VLOOKUP($A290,'Raw data'!$A:$AN,40, FALSE)</f>
        <v>2.1439164505042312</v>
      </c>
      <c r="Z290" s="42">
        <f t="shared" si="52"/>
        <v>2.0795281918720936</v>
      </c>
      <c r="AA290" s="44">
        <f>IFERROR(VLOOKUP($A290,'Raw data'!$AP:$AU,4,FALSE),0)</f>
        <v>-0.64185766195385996</v>
      </c>
      <c r="AB290" s="44">
        <f>IFERROR(VLOOKUP($A290,'Raw data'!$AP:$AU,5,FALSE),0)</f>
        <v>2.37882086330529E-2</v>
      </c>
      <c r="AC290" s="44">
        <f>IFERROR(VLOOKUP($A290,'Raw data'!$AP:$AU,6,FALSE),"NA")</f>
        <v>0.25845101090573502</v>
      </c>
      <c r="AD290" s="46" t="b">
        <f t="shared" si="53"/>
        <v>0</v>
      </c>
      <c r="AE290" s="46" t="b">
        <f t="shared" si="54"/>
        <v>0</v>
      </c>
    </row>
    <row r="291" spans="1:31" x14ac:dyDescent="0.25">
      <c r="A291" s="45" t="s">
        <v>357</v>
      </c>
      <c r="B291" s="2" t="str">
        <f>IFERROR(VLOOKUP(A291,'Protein names'!$A:$I,8,FALSE),"Contaminant")</f>
        <v>Cathepsin B (RCG52258, isoform CRA_a)</v>
      </c>
      <c r="C291" t="str">
        <f>IFERROR(VLOOKUP(A291,'Protein names'!$A:$I,9,FALSE), "Contaminant")</f>
        <v>Ctsb</v>
      </c>
      <c r="D291" s="42">
        <f>VLOOKUP($A291,'Raw data'!$A:$M,10,FALSE)</f>
        <v>172132.20788026031</v>
      </c>
      <c r="E291" s="42">
        <f>VLOOKUP($A291,'Raw data'!$A:$M,11,FALSE)</f>
        <v>221082.38774961411</v>
      </c>
      <c r="F291" s="42">
        <f>VLOOKUP($A291,'Raw data'!$A:$M,7,FALSE)</f>
        <v>57373.463072126593</v>
      </c>
      <c r="G291" s="42">
        <f>VLOOKUP($A291,'Raw data'!$A:$M,2,FALSE)</f>
        <v>256217.04549663857</v>
      </c>
      <c r="H291" s="42">
        <f>VLOOKUP($A291,'Raw data'!$A:$M,3,FALSE)</f>
        <v>83134.086718352832</v>
      </c>
      <c r="I291" s="42">
        <f>VLOOKUP($A291,'Raw data'!$A:$M,4,FALSE)</f>
        <v>189018.01297075296</v>
      </c>
      <c r="J291" s="42">
        <f>VLOOKUP($A291,'Raw data'!$A:$M,8,FALSE)</f>
        <v>298813.86847440997</v>
      </c>
      <c r="K291" s="42">
        <f>VLOOKUP($A291,'Raw data'!$A:$M,5,FALSE)</f>
        <v>141696.41537610695</v>
      </c>
      <c r="L291" s="42">
        <f>VLOOKUP($A291,'Raw data'!$A:$M,12,FALSE)</f>
        <v>161732.19981795416</v>
      </c>
      <c r="M291" s="42">
        <f>VLOOKUP($A291,'Raw data'!$A:$M,13,FALSE)</f>
        <v>168046.25199440971</v>
      </c>
      <c r="N291" s="42">
        <f>VLOOKUP($A291,'Raw data'!$A:$M,6,FALSE)</f>
        <v>22206.143854785903</v>
      </c>
      <c r="O291" s="42">
        <f>VLOOKUP($A291,'Raw data'!$A:$M,9,FALSE)</f>
        <v>137290.04367203219</v>
      </c>
      <c r="P291" s="42">
        <f t="shared" si="44"/>
        <v>163159.53398129088</v>
      </c>
      <c r="Q291" s="42">
        <f t="shared" si="45"/>
        <v>154964.1538649498</v>
      </c>
      <c r="R291" s="42">
        <f t="shared" si="46"/>
        <v>71132.144935410324</v>
      </c>
      <c r="S291" s="42">
        <f t="shared" si="47"/>
        <v>80646.12452797759</v>
      </c>
      <c r="T291" s="43">
        <f t="shared" si="48"/>
        <v>0.43596683074350334</v>
      </c>
      <c r="U291" s="43">
        <f t="shared" si="49"/>
        <v>0.52041793225457889</v>
      </c>
      <c r="V291" s="42">
        <f t="shared" si="50"/>
        <v>-7.4348760116052431E-2</v>
      </c>
      <c r="W291" s="42">
        <f t="shared" si="51"/>
        <v>0.86808226795406429</v>
      </c>
      <c r="X291" s="42">
        <f>VLOOKUP($A291,'Raw data'!$A:$AN,39, FALSE)</f>
        <v>2.6008679508584964</v>
      </c>
      <c r="Y291" s="42">
        <f>VLOOKUP($A291,'Raw data'!$A:$AN,40, FALSE)</f>
        <v>2.6650319640511708</v>
      </c>
      <c r="Z291" s="42">
        <f t="shared" si="52"/>
        <v>2.6329499574548336</v>
      </c>
      <c r="AA291" s="44">
        <f>IFERROR(VLOOKUP($A291,'Raw data'!$AP:$AU,4,FALSE),0)</f>
        <v>-2.0324575666810101</v>
      </c>
      <c r="AB291" s="44">
        <f>IFERROR(VLOOKUP($A291,'Raw data'!$AP:$AU,5,FALSE),0)</f>
        <v>0.33326959025325698</v>
      </c>
      <c r="AC291" s="44">
        <f>IFERROR(VLOOKUP($A291,'Raw data'!$AP:$AU,6,FALSE),"NA")</f>
        <v>0.25952049283027501</v>
      </c>
      <c r="AD291" s="46" t="b">
        <f t="shared" si="53"/>
        <v>0</v>
      </c>
      <c r="AE291" s="46" t="b">
        <f t="shared" si="54"/>
        <v>0</v>
      </c>
    </row>
    <row r="292" spans="1:31" x14ac:dyDescent="0.25">
      <c r="A292" s="45" t="s">
        <v>358</v>
      </c>
      <c r="B292" s="2" t="str">
        <f>IFERROR(VLOOKUP(A292,'Protein names'!$A:$I,8,FALSE),"Contaminant")</f>
        <v>Protein Sfpq</v>
      </c>
      <c r="C292" t="str">
        <f>IFERROR(VLOOKUP(A292,'Protein names'!$A:$I,9,FALSE), "Contaminant")</f>
        <v>Sfpq</v>
      </c>
      <c r="D292" s="42">
        <f>VLOOKUP($A292,'Raw data'!$A:$M,10,FALSE)</f>
        <v>146408.15199077356</v>
      </c>
      <c r="E292" s="42">
        <f>VLOOKUP($A292,'Raw data'!$A:$M,11,FALSE)</f>
        <v>120893.69336859617</v>
      </c>
      <c r="F292" s="42">
        <f>VLOOKUP($A292,'Raw data'!$A:$M,7,FALSE)</f>
        <v>133006.86273128382</v>
      </c>
      <c r="G292" s="42">
        <f>VLOOKUP($A292,'Raw data'!$A:$M,2,FALSE)</f>
        <v>57451.834353835307</v>
      </c>
      <c r="H292" s="42">
        <f>VLOOKUP($A292,'Raw data'!$A:$M,3,FALSE)</f>
        <v>44873.728490774789</v>
      </c>
      <c r="I292" s="42">
        <f>VLOOKUP($A292,'Raw data'!$A:$M,4,FALSE)</f>
        <v>138857.35320951606</v>
      </c>
      <c r="J292" s="42">
        <f>VLOOKUP($A292,'Raw data'!$A:$M,8,FALSE)</f>
        <v>147854.98600348522</v>
      </c>
      <c r="K292" s="42">
        <f>VLOOKUP($A292,'Raw data'!$A:$M,5,FALSE)</f>
        <v>113982.89292239811</v>
      </c>
      <c r="L292" s="42">
        <f>VLOOKUP($A292,'Raw data'!$A:$M,12,FALSE)</f>
        <v>168378.57891362385</v>
      </c>
      <c r="M292" s="42">
        <f>VLOOKUP($A292,'Raw data'!$A:$M,13,FALSE)</f>
        <v>133877.64977733293</v>
      </c>
      <c r="N292" s="42">
        <f>VLOOKUP($A292,'Raw data'!$A:$M,6,FALSE)</f>
        <v>22537.867351050503</v>
      </c>
      <c r="O292" s="42">
        <f>VLOOKUP($A292,'Raw data'!$A:$M,9,FALSE)</f>
        <v>155270.19551561348</v>
      </c>
      <c r="P292" s="42">
        <f t="shared" si="44"/>
        <v>106915.27069079662</v>
      </c>
      <c r="Q292" s="42">
        <f t="shared" si="45"/>
        <v>123650.36174725066</v>
      </c>
      <c r="R292" s="42">
        <f t="shared" si="46"/>
        <v>40315.291304067432</v>
      </c>
      <c r="S292" s="42">
        <f t="shared" si="47"/>
        <v>48318.535143976304</v>
      </c>
      <c r="T292" s="43">
        <f t="shared" si="48"/>
        <v>0.37707701662806353</v>
      </c>
      <c r="U292" s="43">
        <f t="shared" si="49"/>
        <v>0.39076743861649604</v>
      </c>
      <c r="V292" s="42">
        <f t="shared" si="50"/>
        <v>0.20979853275849145</v>
      </c>
      <c r="W292" s="42">
        <f t="shared" si="51"/>
        <v>0.56528509242674829</v>
      </c>
      <c r="X292" s="42">
        <f>VLOOKUP($A292,'Raw data'!$A:$AN,39, FALSE)</f>
        <v>2.8690510025593459</v>
      </c>
      <c r="Y292" s="42">
        <f>VLOOKUP($A292,'Raw data'!$A:$AN,40, FALSE)</f>
        <v>2.4637769697770331</v>
      </c>
      <c r="Z292" s="42">
        <f t="shared" si="52"/>
        <v>2.6664139861681893</v>
      </c>
      <c r="AA292" s="44">
        <f>IFERROR(VLOOKUP($A292,'Raw data'!$AP:$AU,4,FALSE),0)</f>
        <v>0.30167252120217702</v>
      </c>
      <c r="AB292" s="44">
        <f>IFERROR(VLOOKUP($A292,'Raw data'!$AP:$AU,5,FALSE),0)</f>
        <v>0.19940792178949099</v>
      </c>
      <c r="AC292" s="44">
        <f>IFERROR(VLOOKUP($A292,'Raw data'!$AP:$AU,6,FALSE),"NA")</f>
        <v>0.26324168983831803</v>
      </c>
      <c r="AD292" s="46" t="b">
        <f t="shared" si="53"/>
        <v>0</v>
      </c>
      <c r="AE292" s="46" t="b">
        <f t="shared" si="54"/>
        <v>0</v>
      </c>
    </row>
    <row r="293" spans="1:31" x14ac:dyDescent="0.25">
      <c r="A293" s="45" t="s">
        <v>359</v>
      </c>
      <c r="B293" s="2" t="str">
        <f>IFERROR(VLOOKUP(A293,'Protein names'!$A:$I,8,FALSE),"Contaminant")</f>
        <v>Heterogeneous nuclear ribonucleoprotein A1 (Hnrpa1 protein)</v>
      </c>
      <c r="C293" t="str">
        <f>IFERROR(VLOOKUP(A293,'Protein names'!$A:$I,9,FALSE), "Contaminant")</f>
        <v>Hnrnpa1</v>
      </c>
      <c r="D293" s="42">
        <f>VLOOKUP($A293,'Raw data'!$A:$M,10,FALSE)</f>
        <v>15197.948850723518</v>
      </c>
      <c r="E293" s="42">
        <f>VLOOKUP($A293,'Raw data'!$A:$M,11,FALSE)</f>
        <v>159675.53368057896</v>
      </c>
      <c r="F293" s="42">
        <f>VLOOKUP($A293,'Raw data'!$A:$M,7,FALSE)</f>
        <v>57528.038607335431</v>
      </c>
      <c r="G293" s="42">
        <f>VLOOKUP($A293,'Raw data'!$A:$M,2,FALSE)</f>
        <v>131773.87867173101</v>
      </c>
      <c r="H293" s="42">
        <f>VLOOKUP($A293,'Raw data'!$A:$M,3,FALSE)</f>
        <v>29487.177016325666</v>
      </c>
      <c r="I293" s="42">
        <f>VLOOKUP($A293,'Raw data'!$A:$M,4,FALSE)</f>
        <v>124569.45326405943</v>
      </c>
      <c r="J293" s="42">
        <f>VLOOKUP($A293,'Raw data'!$A:$M,8,FALSE)</f>
        <v>28339.661697810196</v>
      </c>
      <c r="K293" s="42">
        <f>VLOOKUP($A293,'Raw data'!$A:$M,5,FALSE)</f>
        <v>101986.39265680283</v>
      </c>
      <c r="L293" s="42">
        <f>VLOOKUP($A293,'Raw data'!$A:$M,12,FALSE)</f>
        <v>18274.695040540337</v>
      </c>
      <c r="M293" s="42">
        <f>VLOOKUP($A293,'Raw data'!$A:$M,13,FALSE)</f>
        <v>165605.67716718724</v>
      </c>
      <c r="N293" s="42">
        <f>VLOOKUP($A293,'Raw data'!$A:$M,6,FALSE)</f>
        <v>17694.806607512619</v>
      </c>
      <c r="O293" s="42">
        <f>VLOOKUP($A293,'Raw data'!$A:$M,9,FALSE)</f>
        <v>27834.997328903999</v>
      </c>
      <c r="P293" s="42">
        <f t="shared" si="44"/>
        <v>86372.005015125658</v>
      </c>
      <c r="Q293" s="42">
        <f t="shared" si="45"/>
        <v>59956.038416459538</v>
      </c>
      <c r="R293" s="42">
        <f t="shared" si="46"/>
        <v>54813.907639922196</v>
      </c>
      <c r="S293" s="42">
        <f t="shared" si="47"/>
        <v>55502.401603778708</v>
      </c>
      <c r="T293" s="43">
        <f t="shared" si="48"/>
        <v>0.63462585626353196</v>
      </c>
      <c r="U293" s="43">
        <f t="shared" si="49"/>
        <v>0.9257182940983274</v>
      </c>
      <c r="V293" s="42">
        <f t="shared" si="50"/>
        <v>-0.52665871968142119</v>
      </c>
      <c r="W293" s="42">
        <f t="shared" si="51"/>
        <v>0.46638912956925116</v>
      </c>
      <c r="X293" s="42">
        <f>VLOOKUP($A293,'Raw data'!$A:$AN,39, FALSE)</f>
        <v>2.3993996396564934</v>
      </c>
      <c r="Y293" s="42">
        <f>VLOOKUP($A293,'Raw data'!$A:$AN,40, FALSE)</f>
        <v>2.8181495209278609</v>
      </c>
      <c r="Z293" s="42">
        <f t="shared" si="52"/>
        <v>2.6087745802921773</v>
      </c>
      <c r="AA293" s="44">
        <f>IFERROR(VLOOKUP($A293,'Raw data'!$AP:$AU,4,FALSE),0)</f>
        <v>-0.60932784668569795</v>
      </c>
      <c r="AB293" s="44">
        <f>IFERROR(VLOOKUP($A293,'Raw data'!$AP:$AU,5,FALSE),0)</f>
        <v>0.16375175884020099</v>
      </c>
      <c r="AC293" s="44">
        <f>IFERROR(VLOOKUP($A293,'Raw data'!$AP:$AU,6,FALSE),"NA")</f>
        <v>0.26466344725229302</v>
      </c>
      <c r="AD293" s="46" t="b">
        <f t="shared" si="53"/>
        <v>0</v>
      </c>
      <c r="AE293" s="46" t="b">
        <f t="shared" si="54"/>
        <v>0</v>
      </c>
    </row>
    <row r="294" spans="1:31" x14ac:dyDescent="0.25">
      <c r="A294" s="45" t="s">
        <v>360</v>
      </c>
      <c r="B294" s="2" t="str">
        <f>IFERROR(VLOOKUP(A294,'Protein names'!$A:$I,8,FALSE),"Contaminant")</f>
        <v>Ubiquitin thioesterase OTUB1 (EC 3.4.19.12) (Deubiquitinating enzyme OTUB1) (OTU domain-containing ubiquitin aldehyde-binding protein 1) (Otubain-1) (Ubiquitin-specific-processing protease OTUB1)</v>
      </c>
      <c r="C294" t="str">
        <f>IFERROR(VLOOKUP(A294,'Protein names'!$A:$I,9,FALSE), "Contaminant")</f>
        <v>Otub1</v>
      </c>
      <c r="D294" s="42">
        <f>VLOOKUP($A294,'Raw data'!$A:$M,10,FALSE)</f>
        <v>40531.582813083674</v>
      </c>
      <c r="E294" s="42">
        <f>VLOOKUP($A294,'Raw data'!$A:$M,11,FALSE)</f>
        <v>32804.328070215961</v>
      </c>
      <c r="F294" s="42">
        <f>VLOOKUP($A294,'Raw data'!$A:$M,7,FALSE)</f>
        <v>205.36</v>
      </c>
      <c r="G294" s="42">
        <f>VLOOKUP($A294,'Raw data'!$A:$M,2,FALSE)</f>
        <v>42587.371133518238</v>
      </c>
      <c r="H294" s="42">
        <f>VLOOKUP($A294,'Raw data'!$A:$M,3,FALSE)</f>
        <v>59347.51883942054</v>
      </c>
      <c r="I294" s="42">
        <f>VLOOKUP($A294,'Raw data'!$A:$M,4,FALSE)</f>
        <v>32663.885137553119</v>
      </c>
      <c r="J294" s="42">
        <f>VLOOKUP($A294,'Raw data'!$A:$M,8,FALSE)</f>
        <v>205.36</v>
      </c>
      <c r="K294" s="42">
        <f>VLOOKUP($A294,'Raw data'!$A:$M,5,FALSE)</f>
        <v>52341.462831135817</v>
      </c>
      <c r="L294" s="42">
        <f>VLOOKUP($A294,'Raw data'!$A:$M,12,FALSE)</f>
        <v>205.36</v>
      </c>
      <c r="M294" s="42">
        <f>VLOOKUP($A294,'Raw data'!$A:$M,13,FALSE)</f>
        <v>205.36</v>
      </c>
      <c r="N294" s="42">
        <f>VLOOKUP($A294,'Raw data'!$A:$M,6,FALSE)</f>
        <v>50240.511974192988</v>
      </c>
      <c r="O294" s="42">
        <f>VLOOKUP($A294,'Raw data'!$A:$M,9,FALSE)</f>
        <v>54860.497404574002</v>
      </c>
      <c r="P294" s="42">
        <f t="shared" si="44"/>
        <v>34690.007665631922</v>
      </c>
      <c r="Q294" s="42">
        <f t="shared" si="45"/>
        <v>26343.092034983802</v>
      </c>
      <c r="R294" s="42">
        <f t="shared" si="46"/>
        <v>17801.390825301969</v>
      </c>
      <c r="S294" s="42">
        <f t="shared" si="47"/>
        <v>26171.827985502878</v>
      </c>
      <c r="T294" s="43">
        <f t="shared" si="48"/>
        <v>0.51315615138759851</v>
      </c>
      <c r="U294" s="43">
        <f t="shared" si="49"/>
        <v>0.99349871118950339</v>
      </c>
      <c r="V294" s="42">
        <f t="shared" si="50"/>
        <v>-0.39709546676335072</v>
      </c>
      <c r="W294" s="42">
        <f t="shared" si="51"/>
        <v>0.56849503567322812</v>
      </c>
      <c r="X294" s="42">
        <f>VLOOKUP($A294,'Raw data'!$A:$AN,39, FALSE)</f>
        <v>1.4053364004995501</v>
      </c>
      <c r="Y294" s="42">
        <f>VLOOKUP($A294,'Raw data'!$A:$AN,40, FALSE)</f>
        <v>1.3653578810885934</v>
      </c>
      <c r="Z294" s="42">
        <f t="shared" si="52"/>
        <v>1.3853471407940718</v>
      </c>
      <c r="AA294" s="44">
        <f>IFERROR(VLOOKUP($A294,'Raw data'!$AP:$AU,4,FALSE),0)</f>
        <v>0.38866286295875502</v>
      </c>
      <c r="AB294" s="44">
        <f>IFERROR(VLOOKUP($A294,'Raw data'!$AP:$AU,5,FALSE),0)</f>
        <v>0.24595915780199101</v>
      </c>
      <c r="AC294" s="44">
        <f>IFERROR(VLOOKUP($A294,'Raw data'!$AP:$AU,6,FALSE),"NA")</f>
        <v>0.265640212449892</v>
      </c>
      <c r="AD294" s="46" t="b">
        <f t="shared" si="53"/>
        <v>0</v>
      </c>
      <c r="AE294" s="46" t="b">
        <f t="shared" si="54"/>
        <v>0</v>
      </c>
    </row>
    <row r="295" spans="1:31" x14ac:dyDescent="0.25">
      <c r="A295" s="45" t="s">
        <v>361</v>
      </c>
      <c r="B295" s="2" t="str">
        <f>IFERROR(VLOOKUP(A295,'Protein names'!$A:$I,8,FALSE),"Contaminant")</f>
        <v>Aldehyde dehydrogenase X, mitochondrial (RCG55098)</v>
      </c>
      <c r="C295" t="str">
        <f>IFERROR(VLOOKUP(A295,'Protein names'!$A:$I,9,FALSE), "Contaminant")</f>
        <v>Aldh1b1</v>
      </c>
      <c r="D295" s="42">
        <f>VLOOKUP($A295,'Raw data'!$A:$M,10,FALSE)</f>
        <v>3612.3578395935474</v>
      </c>
      <c r="E295" s="42">
        <f>VLOOKUP($A295,'Raw data'!$A:$M,11,FALSE)</f>
        <v>47326.199993667011</v>
      </c>
      <c r="F295" s="42">
        <f>VLOOKUP($A295,'Raw data'!$A:$M,7,FALSE)</f>
        <v>52612.905454519052</v>
      </c>
      <c r="G295" s="42">
        <f>VLOOKUP($A295,'Raw data'!$A:$M,2,FALSE)</f>
        <v>92682.040991898917</v>
      </c>
      <c r="H295" s="42">
        <f>VLOOKUP($A295,'Raw data'!$A:$M,3,FALSE)</f>
        <v>66820.455125624998</v>
      </c>
      <c r="I295" s="42">
        <f>VLOOKUP($A295,'Raw data'!$A:$M,4,FALSE)</f>
        <v>38193.825940857321</v>
      </c>
      <c r="J295" s="42">
        <f>VLOOKUP($A295,'Raw data'!$A:$M,8,FALSE)</f>
        <v>70927.707845885539</v>
      </c>
      <c r="K295" s="42">
        <f>VLOOKUP($A295,'Raw data'!$A:$M,5,FALSE)</f>
        <v>70491.710357043979</v>
      </c>
      <c r="L295" s="42">
        <f>VLOOKUP($A295,'Raw data'!$A:$M,12,FALSE)</f>
        <v>205.36</v>
      </c>
      <c r="M295" s="42">
        <f>VLOOKUP($A295,'Raw data'!$A:$M,13,FALSE)</f>
        <v>93679.585114292349</v>
      </c>
      <c r="N295" s="42">
        <f>VLOOKUP($A295,'Raw data'!$A:$M,6,FALSE)</f>
        <v>59314.975694733504</v>
      </c>
      <c r="O295" s="42">
        <f>VLOOKUP($A295,'Raw data'!$A:$M,9,FALSE)</f>
        <v>106268.16220674175</v>
      </c>
      <c r="P295" s="42">
        <f t="shared" si="44"/>
        <v>50207.964224360148</v>
      </c>
      <c r="Q295" s="42">
        <f t="shared" si="45"/>
        <v>66814.583536449514</v>
      </c>
      <c r="R295" s="42">
        <f t="shared" si="46"/>
        <v>27109.655142465483</v>
      </c>
      <c r="S295" s="42">
        <f t="shared" si="47"/>
        <v>33669.434731464971</v>
      </c>
      <c r="T295" s="43">
        <f t="shared" si="48"/>
        <v>0.53994730838563432</v>
      </c>
      <c r="U295" s="43">
        <f t="shared" si="49"/>
        <v>0.50392343930569006</v>
      </c>
      <c r="V295" s="42">
        <f t="shared" si="50"/>
        <v>0.41224680290316629</v>
      </c>
      <c r="W295" s="42">
        <f t="shared" si="51"/>
        <v>0.41043892229120993</v>
      </c>
      <c r="X295" s="42">
        <f>VLOOKUP($A295,'Raw data'!$A:$AN,39, FALSE)</f>
        <v>2.6960228219780649</v>
      </c>
      <c r="Y295" s="42">
        <f>VLOOKUP($A295,'Raw data'!$A:$AN,40, FALSE)</f>
        <v>4.0152094173409028</v>
      </c>
      <c r="Z295" s="42">
        <f t="shared" si="52"/>
        <v>3.3556161196594836</v>
      </c>
      <c r="AA295" s="44">
        <f>IFERROR(VLOOKUP($A295,'Raw data'!$AP:$AU,4,FALSE),0)</f>
        <v>0.478549887337819</v>
      </c>
      <c r="AB295" s="44">
        <f>IFERROR(VLOOKUP($A295,'Raw data'!$AP:$AU,5,FALSE),0)</f>
        <v>6.9950304358999099E-2</v>
      </c>
      <c r="AC295" s="44">
        <f>IFERROR(VLOOKUP($A295,'Raw data'!$AP:$AU,6,FALSE),"NA")</f>
        <v>0.26575947476231698</v>
      </c>
      <c r="AD295" s="46" t="b">
        <f t="shared" si="53"/>
        <v>0</v>
      </c>
      <c r="AE295" s="46" t="b">
        <f t="shared" si="54"/>
        <v>0</v>
      </c>
    </row>
    <row r="296" spans="1:31" x14ac:dyDescent="0.25">
      <c r="A296" s="45" t="s">
        <v>362</v>
      </c>
      <c r="B296" s="2" t="str">
        <f>IFERROR(VLOOKUP(A296,'Protein names'!$A:$I,8,FALSE),"Contaminant")</f>
        <v>Cytochrome P450 2D10 (EC 1.14.14.1) (CYPIID10) (Cytochrome P450-CMF1B) (Cytochrome P450-DB5) (Debrisoquine 4-hydroxylase)</v>
      </c>
      <c r="C296" t="str">
        <f>IFERROR(VLOOKUP(A296,'Protein names'!$A:$I,9,FALSE), "Contaminant")</f>
        <v>Cyp2d10</v>
      </c>
      <c r="D296" s="42">
        <f>VLOOKUP($A296,'Raw data'!$A:$M,10,FALSE)</f>
        <v>1115414.1916840416</v>
      </c>
      <c r="E296" s="42">
        <f>VLOOKUP($A296,'Raw data'!$A:$M,11,FALSE)</f>
        <v>597628.28976525099</v>
      </c>
      <c r="F296" s="42">
        <f>VLOOKUP($A296,'Raw data'!$A:$M,7,FALSE)</f>
        <v>486855.48190916859</v>
      </c>
      <c r="G296" s="42">
        <f>VLOOKUP($A296,'Raw data'!$A:$M,2,FALSE)</f>
        <v>576181.90894375765</v>
      </c>
      <c r="H296" s="42">
        <f>VLOOKUP($A296,'Raw data'!$A:$M,3,FALSE)</f>
        <v>417073.42535212141</v>
      </c>
      <c r="I296" s="42">
        <f>VLOOKUP($A296,'Raw data'!$A:$M,4,FALSE)</f>
        <v>537391.27309830184</v>
      </c>
      <c r="J296" s="42">
        <f>VLOOKUP($A296,'Raw data'!$A:$M,8,FALSE)</f>
        <v>506176.47323088307</v>
      </c>
      <c r="K296" s="42">
        <f>VLOOKUP($A296,'Raw data'!$A:$M,5,FALSE)</f>
        <v>209854.06995433863</v>
      </c>
      <c r="L296" s="42">
        <f>VLOOKUP($A296,'Raw data'!$A:$M,12,FALSE)</f>
        <v>781353.3653770322</v>
      </c>
      <c r="M296" s="42">
        <f>VLOOKUP($A296,'Raw data'!$A:$M,13,FALSE)</f>
        <v>627552.24853897095</v>
      </c>
      <c r="N296" s="42">
        <f>VLOOKUP($A296,'Raw data'!$A:$M,6,FALSE)</f>
        <v>547800.00859570643</v>
      </c>
      <c r="O296" s="42">
        <f>VLOOKUP($A296,'Raw data'!$A:$M,9,FALSE)</f>
        <v>397331.79342245922</v>
      </c>
      <c r="P296" s="42">
        <f t="shared" si="44"/>
        <v>621757.42845877353</v>
      </c>
      <c r="Q296" s="42">
        <f t="shared" si="45"/>
        <v>511677.99318656512</v>
      </c>
      <c r="R296" s="42">
        <f t="shared" si="46"/>
        <v>228607.40279357685</v>
      </c>
      <c r="S296" s="42">
        <f t="shared" si="47"/>
        <v>178726.72350750482</v>
      </c>
      <c r="T296" s="43">
        <f t="shared" si="48"/>
        <v>0.36767940732168508</v>
      </c>
      <c r="U296" s="43">
        <f t="shared" si="49"/>
        <v>0.34929531050271007</v>
      </c>
      <c r="V296" s="42">
        <f t="shared" si="50"/>
        <v>-0.28111565351453716</v>
      </c>
      <c r="W296" s="42">
        <f t="shared" si="51"/>
        <v>0.41614136517734124</v>
      </c>
      <c r="X296" s="42">
        <f>VLOOKUP($A296,'Raw data'!$A:$AN,39, FALSE)</f>
        <v>2.8902367012065873</v>
      </c>
      <c r="Y296" s="42">
        <f>VLOOKUP($A296,'Raw data'!$A:$AN,40, FALSE)</f>
        <v>3.3636324353415112</v>
      </c>
      <c r="Z296" s="42">
        <f t="shared" si="52"/>
        <v>3.1269345682740495</v>
      </c>
      <c r="AA296" s="44">
        <f>IFERROR(VLOOKUP($A296,'Raw data'!$AP:$AU,4,FALSE),0)</f>
        <v>-0.32398503187143302</v>
      </c>
      <c r="AB296" s="44">
        <f>IFERROR(VLOOKUP($A296,'Raw data'!$AP:$AU,5,FALSE),0)</f>
        <v>0.117311800374455</v>
      </c>
      <c r="AC296" s="44">
        <f>IFERROR(VLOOKUP($A296,'Raw data'!$AP:$AU,6,FALSE),"NA")</f>
        <v>0.26717417250695702</v>
      </c>
      <c r="AD296" s="46" t="b">
        <f t="shared" si="53"/>
        <v>0</v>
      </c>
      <c r="AE296" s="46" t="b">
        <f t="shared" si="54"/>
        <v>0</v>
      </c>
    </row>
    <row r="297" spans="1:31" x14ac:dyDescent="0.25">
      <c r="A297" s="45" t="s">
        <v>363</v>
      </c>
      <c r="B297" s="2" t="str">
        <f>IFERROR(VLOOKUP(A297,'Protein names'!$A:$I,8,FALSE),"Contaminant")</f>
        <v>Glutathione peroxidase</v>
      </c>
      <c r="C297" t="str">
        <f>IFERROR(VLOOKUP(A297,'Protein names'!$A:$I,9,FALSE), "Contaminant")</f>
        <v>Gpx3</v>
      </c>
      <c r="D297" s="42">
        <f>VLOOKUP($A297,'Raw data'!$A:$M,10,FALSE)</f>
        <v>191583.23628389003</v>
      </c>
      <c r="E297" s="42">
        <f>VLOOKUP($A297,'Raw data'!$A:$M,11,FALSE)</f>
        <v>108051.79631840093</v>
      </c>
      <c r="F297" s="42">
        <f>VLOOKUP($A297,'Raw data'!$A:$M,7,FALSE)</f>
        <v>93091.604657502015</v>
      </c>
      <c r="G297" s="42">
        <f>VLOOKUP($A297,'Raw data'!$A:$M,2,FALSE)</f>
        <v>62357.623344353786</v>
      </c>
      <c r="H297" s="42">
        <f>VLOOKUP($A297,'Raw data'!$A:$M,3,FALSE)</f>
        <v>205.36</v>
      </c>
      <c r="I297" s="42">
        <f>VLOOKUP($A297,'Raw data'!$A:$M,4,FALSE)</f>
        <v>64937.123543354217</v>
      </c>
      <c r="J297" s="42">
        <f>VLOOKUP($A297,'Raw data'!$A:$M,8,FALSE)</f>
        <v>70709.19254662974</v>
      </c>
      <c r="K297" s="42">
        <f>VLOOKUP($A297,'Raw data'!$A:$M,5,FALSE)</f>
        <v>46204.431159233776</v>
      </c>
      <c r="L297" s="42">
        <f>VLOOKUP($A297,'Raw data'!$A:$M,12,FALSE)</f>
        <v>114678.86005909955</v>
      </c>
      <c r="M297" s="42">
        <f>VLOOKUP($A297,'Raw data'!$A:$M,13,FALSE)</f>
        <v>35508.923870248414</v>
      </c>
      <c r="N297" s="42">
        <f>VLOOKUP($A297,'Raw data'!$A:$M,6,FALSE)</f>
        <v>74702.863648542203</v>
      </c>
      <c r="O297" s="42">
        <f>VLOOKUP($A297,'Raw data'!$A:$M,9,FALSE)</f>
        <v>205.36</v>
      </c>
      <c r="P297" s="42">
        <f t="shared" si="44"/>
        <v>86704.457357916835</v>
      </c>
      <c r="Q297" s="42">
        <f t="shared" si="45"/>
        <v>57001.605213958945</v>
      </c>
      <c r="R297" s="42">
        <f t="shared" si="46"/>
        <v>57799.570055979537</v>
      </c>
      <c r="S297" s="42">
        <f t="shared" si="47"/>
        <v>35665.637095193975</v>
      </c>
      <c r="T297" s="43">
        <f t="shared" si="48"/>
        <v>0.66662743551213699</v>
      </c>
      <c r="U297" s="43">
        <f t="shared" si="49"/>
        <v>0.6256953108832789</v>
      </c>
      <c r="V297" s="42">
        <f t="shared" si="50"/>
        <v>-0.60510361496248666</v>
      </c>
      <c r="W297" s="42">
        <f t="shared" si="51"/>
        <v>0.35118239802460072</v>
      </c>
      <c r="X297" s="42">
        <f>VLOOKUP($A297,'Raw data'!$A:$AN,39, FALSE)</f>
        <v>1.4620479354147295</v>
      </c>
      <c r="Y297" s="42">
        <f>VLOOKUP($A297,'Raw data'!$A:$AN,40, FALSE)</f>
        <v>1.2841849883429981</v>
      </c>
      <c r="Z297" s="42">
        <f t="shared" si="52"/>
        <v>1.3731164618788638</v>
      </c>
      <c r="AA297" s="44">
        <f>IFERROR(VLOOKUP($A297,'Raw data'!$AP:$AU,4,FALSE),0)</f>
        <v>-0.84576999671503394</v>
      </c>
      <c r="AB297" s="44">
        <f>IFERROR(VLOOKUP($A297,'Raw data'!$AP:$AU,5,FALSE),0)</f>
        <v>6.2895500209800503E-2</v>
      </c>
      <c r="AC297" s="44">
        <f>IFERROR(VLOOKUP($A297,'Raw data'!$AP:$AU,6,FALSE),"NA")</f>
        <v>0.26862503484477002</v>
      </c>
      <c r="AD297" s="46" t="b">
        <f t="shared" si="53"/>
        <v>0</v>
      </c>
      <c r="AE297" s="46" t="b">
        <f t="shared" si="54"/>
        <v>0</v>
      </c>
    </row>
    <row r="298" spans="1:31" x14ac:dyDescent="0.25">
      <c r="A298" s="45" t="s">
        <v>364</v>
      </c>
      <c r="B298" s="2" t="str">
        <f>IFERROR(VLOOKUP(A298,'Protein names'!$A:$I,8,FALSE),"Contaminant")</f>
        <v>Protein G3bp1</v>
      </c>
      <c r="C298" t="str">
        <f>IFERROR(VLOOKUP(A298,'Protein names'!$A:$I,9,FALSE), "Contaminant")</f>
        <v>G3bp1</v>
      </c>
      <c r="D298" s="42">
        <f>VLOOKUP($A298,'Raw data'!$A:$M,10,FALSE)</f>
        <v>94800.196082582304</v>
      </c>
      <c r="E298" s="42">
        <f>VLOOKUP($A298,'Raw data'!$A:$M,11,FALSE)</f>
        <v>84573.229711760418</v>
      </c>
      <c r="F298" s="42">
        <f>VLOOKUP($A298,'Raw data'!$A:$M,7,FALSE)</f>
        <v>73745.639655460036</v>
      </c>
      <c r="G298" s="42">
        <f>VLOOKUP($A298,'Raw data'!$A:$M,2,FALSE)</f>
        <v>60448.416275046948</v>
      </c>
      <c r="H298" s="42">
        <f>VLOOKUP($A298,'Raw data'!$A:$M,3,FALSE)</f>
        <v>54211.425936689302</v>
      </c>
      <c r="I298" s="42">
        <f>VLOOKUP($A298,'Raw data'!$A:$M,4,FALSE)</f>
        <v>64753.702065515747</v>
      </c>
      <c r="J298" s="42">
        <f>VLOOKUP($A298,'Raw data'!$A:$M,8,FALSE)</f>
        <v>69649.461732452983</v>
      </c>
      <c r="K298" s="42">
        <f>VLOOKUP($A298,'Raw data'!$A:$M,5,FALSE)</f>
        <v>54834.237154983777</v>
      </c>
      <c r="L298" s="42">
        <f>VLOOKUP($A298,'Raw data'!$A:$M,12,FALSE)</f>
        <v>93825.918759270149</v>
      </c>
      <c r="M298" s="42">
        <f>VLOOKUP($A298,'Raw data'!$A:$M,13,FALSE)</f>
        <v>66798.522169866847</v>
      </c>
      <c r="N298" s="42">
        <f>VLOOKUP($A298,'Raw data'!$A:$M,6,FALSE)</f>
        <v>7354.6520357315658</v>
      </c>
      <c r="O298" s="42">
        <f>VLOOKUP($A298,'Raw data'!$A:$M,9,FALSE)</f>
        <v>63181.871479247697</v>
      </c>
      <c r="P298" s="42">
        <f t="shared" si="44"/>
        <v>72088.768287842453</v>
      </c>
      <c r="Q298" s="42">
        <f t="shared" si="45"/>
        <v>59274.110555258841</v>
      </c>
      <c r="R298" s="42">
        <f t="shared" si="46"/>
        <v>14043.481959363795</v>
      </c>
      <c r="S298" s="42">
        <f t="shared" si="47"/>
        <v>26104.614459814598</v>
      </c>
      <c r="T298" s="43">
        <f t="shared" si="48"/>
        <v>0.19480818292372162</v>
      </c>
      <c r="U298" s="43">
        <f t="shared" si="49"/>
        <v>0.44040499663809091</v>
      </c>
      <c r="V298" s="42">
        <f t="shared" si="50"/>
        <v>-0.28237239010568993</v>
      </c>
      <c r="W298" s="42">
        <f t="shared" si="51"/>
        <v>0.3565045880749742</v>
      </c>
      <c r="X298" s="42">
        <f>VLOOKUP($A298,'Raw data'!$A:$AN,39, FALSE)</f>
        <v>2.6258951335363094</v>
      </c>
      <c r="Y298" s="42">
        <f>VLOOKUP($A298,'Raw data'!$A:$AN,40, FALSE)</f>
        <v>1.8458026747559486</v>
      </c>
      <c r="Z298" s="42">
        <f t="shared" si="52"/>
        <v>2.2358489041461289</v>
      </c>
      <c r="AA298" s="44">
        <f>IFERROR(VLOOKUP($A298,'Raw data'!$AP:$AU,4,FALSE),0)</f>
        <v>-0.146483206958959</v>
      </c>
      <c r="AB298" s="44">
        <f>IFERROR(VLOOKUP($A298,'Raw data'!$AP:$AU,5,FALSE),0)</f>
        <v>0.190822641108577</v>
      </c>
      <c r="AC298" s="44">
        <f>IFERROR(VLOOKUP($A298,'Raw data'!$AP:$AU,6,FALSE),"NA")</f>
        <v>0.27106596352133699</v>
      </c>
      <c r="AD298" s="46" t="b">
        <f t="shared" si="53"/>
        <v>0</v>
      </c>
      <c r="AE298" s="46" t="b">
        <f t="shared" si="54"/>
        <v>0</v>
      </c>
    </row>
    <row r="299" spans="1:31" x14ac:dyDescent="0.25">
      <c r="A299" s="45" t="s">
        <v>365</v>
      </c>
      <c r="B299" s="2" t="str">
        <f>IFERROR(VLOOKUP(A299,'Protein names'!$A:$I,8,FALSE),"Contaminant")</f>
        <v>Peroxisomal membrane protein 2 (22 kDa peroxisomal membrane protein)</v>
      </c>
      <c r="C299" t="str">
        <f>IFERROR(VLOOKUP(A299,'Protein names'!$A:$I,9,FALSE), "Contaminant")</f>
        <v>Pxmp2</v>
      </c>
      <c r="D299" s="42">
        <f>VLOOKUP($A299,'Raw data'!$A:$M,10,FALSE)</f>
        <v>307092.51229493634</v>
      </c>
      <c r="E299" s="42">
        <f>VLOOKUP($A299,'Raw data'!$A:$M,11,FALSE)</f>
        <v>119599.80234554008</v>
      </c>
      <c r="F299" s="42">
        <f>VLOOKUP($A299,'Raw data'!$A:$M,7,FALSE)</f>
        <v>44921.85724997615</v>
      </c>
      <c r="G299" s="42">
        <f>VLOOKUP($A299,'Raw data'!$A:$M,2,FALSE)</f>
        <v>80831.450607577208</v>
      </c>
      <c r="H299" s="42">
        <f>VLOOKUP($A299,'Raw data'!$A:$M,3,FALSE)</f>
        <v>95707.992276950245</v>
      </c>
      <c r="I299" s="42">
        <f>VLOOKUP($A299,'Raw data'!$A:$M,4,FALSE)</f>
        <v>113806.16066589678</v>
      </c>
      <c r="J299" s="42">
        <f>VLOOKUP($A299,'Raw data'!$A:$M,8,FALSE)</f>
        <v>92836.964884748115</v>
      </c>
      <c r="K299" s="42">
        <f>VLOOKUP($A299,'Raw data'!$A:$M,5,FALSE)</f>
        <v>110564.84455699805</v>
      </c>
      <c r="L299" s="42">
        <f>VLOOKUP($A299,'Raw data'!$A:$M,12,FALSE)</f>
        <v>299700.82830379403</v>
      </c>
      <c r="M299" s="42">
        <f>VLOOKUP($A299,'Raw data'!$A:$M,13,FALSE)</f>
        <v>183447.85791255804</v>
      </c>
      <c r="N299" s="42">
        <f>VLOOKUP($A299,'Raw data'!$A:$M,6,FALSE)</f>
        <v>106375.32733477515</v>
      </c>
      <c r="O299" s="42">
        <f>VLOOKUP($A299,'Raw data'!$A:$M,9,FALSE)</f>
        <v>141993.87158869801</v>
      </c>
      <c r="P299" s="42">
        <f t="shared" si="44"/>
        <v>126993.29590681281</v>
      </c>
      <c r="Q299" s="42">
        <f t="shared" si="45"/>
        <v>155819.94909692855</v>
      </c>
      <c r="R299" s="42">
        <f t="shared" si="46"/>
        <v>84172.144298024839</v>
      </c>
      <c r="S299" s="42">
        <f t="shared" si="47"/>
        <v>70847.042486523002</v>
      </c>
      <c r="T299" s="43">
        <f t="shared" si="48"/>
        <v>0.66280777813491853</v>
      </c>
      <c r="U299" s="43">
        <f t="shared" si="49"/>
        <v>0.45467247869816885</v>
      </c>
      <c r="V299" s="42">
        <f t="shared" si="50"/>
        <v>0.29512761074611898</v>
      </c>
      <c r="W299" s="42">
        <f t="shared" si="51"/>
        <v>0.57094033969577107</v>
      </c>
      <c r="X299" s="42">
        <f>VLOOKUP($A299,'Raw data'!$A:$AN,39, FALSE)</f>
        <v>3.2519656089135238</v>
      </c>
      <c r="Y299" s="42">
        <f>VLOOKUP($A299,'Raw data'!$A:$AN,40, FALSE)</f>
        <v>3.9516019875800734</v>
      </c>
      <c r="Z299" s="42">
        <f t="shared" si="52"/>
        <v>3.6017837982467986</v>
      </c>
      <c r="AA299" s="44">
        <f>IFERROR(VLOOKUP($A299,'Raw data'!$AP:$AU,4,FALSE),0)</f>
        <v>0.49959505129193499</v>
      </c>
      <c r="AB299" s="44">
        <f>IFERROR(VLOOKUP($A299,'Raw data'!$AP:$AU,5,FALSE),0)</f>
        <v>0.31896170820998498</v>
      </c>
      <c r="AC299" s="44">
        <f>IFERROR(VLOOKUP($A299,'Raw data'!$AP:$AU,6,FALSE),"NA")</f>
        <v>0.271150224566517</v>
      </c>
      <c r="AD299" s="46" t="b">
        <f t="shared" si="53"/>
        <v>0</v>
      </c>
      <c r="AE299" s="46" t="b">
        <f t="shared" si="54"/>
        <v>0</v>
      </c>
    </row>
    <row r="300" spans="1:31" x14ac:dyDescent="0.25">
      <c r="A300" s="45" t="s">
        <v>366</v>
      </c>
      <c r="B300" s="2" t="str">
        <f>IFERROR(VLOOKUP(A300,'Protein names'!$A:$I,8,FALSE),"Contaminant")</f>
        <v>Protein Acss3 (Putative uncharacterized protein RGD1307051_predicted)</v>
      </c>
      <c r="C300" t="str">
        <f>IFERROR(VLOOKUP(A300,'Protein names'!$A:$I,9,FALSE), "Contaminant")</f>
        <v>Acss3</v>
      </c>
      <c r="D300" s="42">
        <f>VLOOKUP($A300,'Raw data'!$A:$M,10,FALSE)</f>
        <v>404373.47876966227</v>
      </c>
      <c r="E300" s="42">
        <f>VLOOKUP($A300,'Raw data'!$A:$M,11,FALSE)</f>
        <v>541673.22833296412</v>
      </c>
      <c r="F300" s="42">
        <f>VLOOKUP($A300,'Raw data'!$A:$M,7,FALSE)</f>
        <v>658752.5041940799</v>
      </c>
      <c r="G300" s="42">
        <f>VLOOKUP($A300,'Raw data'!$A:$M,2,FALSE)</f>
        <v>337184.4937511349</v>
      </c>
      <c r="H300" s="42">
        <f>VLOOKUP($A300,'Raw data'!$A:$M,3,FALSE)</f>
        <v>477899.44031237345</v>
      </c>
      <c r="I300" s="42">
        <f>VLOOKUP($A300,'Raw data'!$A:$M,4,FALSE)</f>
        <v>759639.28895629116</v>
      </c>
      <c r="J300" s="42">
        <f>VLOOKUP($A300,'Raw data'!$A:$M,8,FALSE)</f>
        <v>443872.50108477217</v>
      </c>
      <c r="K300" s="42">
        <f>VLOOKUP($A300,'Raw data'!$A:$M,5,FALSE)</f>
        <v>283289.84155865898</v>
      </c>
      <c r="L300" s="42">
        <f>VLOOKUP($A300,'Raw data'!$A:$M,12,FALSE)</f>
        <v>474591.9264570346</v>
      </c>
      <c r="M300" s="42">
        <f>VLOOKUP($A300,'Raw data'!$A:$M,13,FALSE)</f>
        <v>506685.40973659256</v>
      </c>
      <c r="N300" s="42">
        <f>VLOOKUP($A300,'Raw data'!$A:$M,6,FALSE)</f>
        <v>346920.37971428415</v>
      </c>
      <c r="O300" s="42">
        <f>VLOOKUP($A300,'Raw data'!$A:$M,9,FALSE)</f>
        <v>549182.9919526407</v>
      </c>
      <c r="P300" s="42">
        <f t="shared" si="44"/>
        <v>529920.40571941761</v>
      </c>
      <c r="Q300" s="42">
        <f t="shared" si="45"/>
        <v>434090.50841733051</v>
      </c>
      <c r="R300" s="42">
        <f t="shared" si="46"/>
        <v>144407.95639611903</v>
      </c>
      <c r="S300" s="42">
        <f t="shared" si="47"/>
        <v>91825.762698327671</v>
      </c>
      <c r="T300" s="43">
        <f t="shared" si="48"/>
        <v>0.27250876704789545</v>
      </c>
      <c r="U300" s="43">
        <f t="shared" si="49"/>
        <v>0.21153598366644602</v>
      </c>
      <c r="V300" s="42">
        <f t="shared" si="50"/>
        <v>-0.2877798047464335</v>
      </c>
      <c r="W300" s="42">
        <f t="shared" si="51"/>
        <v>0.23900623350893582</v>
      </c>
      <c r="X300" s="42">
        <f>VLOOKUP($A300,'Raw data'!$A:$AN,39, FALSE)</f>
        <v>2.5421843587545694</v>
      </c>
      <c r="Y300" s="42">
        <f>VLOOKUP($A300,'Raw data'!$A:$AN,40, FALSE)</f>
        <v>2.7011360772371251</v>
      </c>
      <c r="Z300" s="42">
        <f t="shared" si="52"/>
        <v>2.6216602179958475</v>
      </c>
      <c r="AA300" s="44">
        <f>IFERROR(VLOOKUP($A300,'Raw data'!$AP:$AU,4,FALSE),0)</f>
        <v>-0.36681199897664701</v>
      </c>
      <c r="AB300" s="44">
        <f>IFERROR(VLOOKUP($A300,'Raw data'!$AP:$AU,5,FALSE),0)</f>
        <v>0.106014440061972</v>
      </c>
      <c r="AC300" s="44">
        <f>IFERROR(VLOOKUP($A300,'Raw data'!$AP:$AU,6,FALSE),"NA")</f>
        <v>0.27305959539303598</v>
      </c>
      <c r="AD300" s="46" t="b">
        <f t="shared" si="53"/>
        <v>0</v>
      </c>
      <c r="AE300" s="46" t="b">
        <f t="shared" si="54"/>
        <v>0</v>
      </c>
    </row>
    <row r="301" spans="1:31" x14ac:dyDescent="0.25">
      <c r="A301" s="45" t="s">
        <v>367</v>
      </c>
      <c r="B301" s="2" t="str">
        <f>IFERROR(VLOOKUP(A301,'Protein names'!$A:$I,8,FALSE),"Contaminant")</f>
        <v>Protein Uqcr10</v>
      </c>
      <c r="C301" t="str">
        <f>IFERROR(VLOOKUP(A301,'Protein names'!$A:$I,9,FALSE), "Contaminant")</f>
        <v>Uqcr10</v>
      </c>
      <c r="D301" s="42">
        <f>VLOOKUP($A301,'Raw data'!$A:$M,10,FALSE)</f>
        <v>205.36</v>
      </c>
      <c r="E301" s="42">
        <f>VLOOKUP($A301,'Raw data'!$A:$M,11,FALSE)</f>
        <v>5488.0281219770168</v>
      </c>
      <c r="F301" s="42">
        <f>VLOOKUP($A301,'Raw data'!$A:$M,7,FALSE)</f>
        <v>205.36</v>
      </c>
      <c r="G301" s="42">
        <f>VLOOKUP($A301,'Raw data'!$A:$M,2,FALSE)</f>
        <v>121595.0844400943</v>
      </c>
      <c r="H301" s="42">
        <f>VLOOKUP($A301,'Raw data'!$A:$M,3,FALSE)</f>
        <v>205.36</v>
      </c>
      <c r="I301" s="42">
        <f>VLOOKUP($A301,'Raw data'!$A:$M,4,FALSE)</f>
        <v>136407.15610237565</v>
      </c>
      <c r="J301" s="42">
        <f>VLOOKUP($A301,'Raw data'!$A:$M,8,FALSE)</f>
        <v>85354.169326806237</v>
      </c>
      <c r="K301" s="42">
        <f>VLOOKUP($A301,'Raw data'!$A:$M,5,FALSE)</f>
        <v>139528.13976659771</v>
      </c>
      <c r="L301" s="42">
        <f>VLOOKUP($A301,'Raw data'!$A:$M,12,FALSE)</f>
        <v>5410.9676579224806</v>
      </c>
      <c r="M301" s="42">
        <f>VLOOKUP($A301,'Raw data'!$A:$M,13,FALSE)</f>
        <v>7076.5425371564588</v>
      </c>
      <c r="N301" s="42">
        <f>VLOOKUP($A301,'Raw data'!$A:$M,6,FALSE)</f>
        <v>98682.259610565729</v>
      </c>
      <c r="O301" s="42">
        <f>VLOOKUP($A301,'Raw data'!$A:$M,9,FALSE)</f>
        <v>82498.708327011962</v>
      </c>
      <c r="P301" s="42">
        <f t="shared" si="44"/>
        <v>44017.724777407828</v>
      </c>
      <c r="Q301" s="42">
        <f t="shared" si="45"/>
        <v>69758.464537676758</v>
      </c>
      <c r="R301" s="42">
        <f t="shared" si="46"/>
        <v>60273.212954720075</v>
      </c>
      <c r="S301" s="42">
        <f t="shared" si="47"/>
        <v>48613.367542645879</v>
      </c>
      <c r="T301" s="43">
        <f t="shared" si="48"/>
        <v>1.3692941481985776</v>
      </c>
      <c r="U301" s="43">
        <f t="shared" si="49"/>
        <v>0.69688127261444599</v>
      </c>
      <c r="V301" s="42">
        <f t="shared" si="50"/>
        <v>0.66428370911580537</v>
      </c>
      <c r="W301" s="42">
        <f t="shared" si="51"/>
        <v>0.47439425290754422</v>
      </c>
      <c r="X301" s="42">
        <f>VLOOKUP($A301,'Raw data'!$A:$AN,39, FALSE)</f>
        <v>0.98089834078790306</v>
      </c>
      <c r="Y301" s="42">
        <f>VLOOKUP($A301,'Raw data'!$A:$AN,40, FALSE)</f>
        <v>3.9224515455131121</v>
      </c>
      <c r="Z301" s="42">
        <f t="shared" si="52"/>
        <v>2.4516749431505076</v>
      </c>
      <c r="AA301" s="44">
        <f>IFERROR(VLOOKUP($A301,'Raw data'!$AP:$AU,4,FALSE),0)</f>
        <v>-0.730461489461117</v>
      </c>
      <c r="AB301" s="44">
        <f>IFERROR(VLOOKUP($A301,'Raw data'!$AP:$AU,5,FALSE),0)</f>
        <v>2.8697838259873799E-2</v>
      </c>
      <c r="AC301" s="44">
        <f>IFERROR(VLOOKUP($A301,'Raw data'!$AP:$AU,6,FALSE),"NA")</f>
        <v>0.27440052905044099</v>
      </c>
      <c r="AD301" s="46" t="b">
        <f t="shared" si="53"/>
        <v>0</v>
      </c>
      <c r="AE301" s="46" t="b">
        <f t="shared" si="54"/>
        <v>0</v>
      </c>
    </row>
    <row r="302" spans="1:31" x14ac:dyDescent="0.25">
      <c r="A302" s="45" t="s">
        <v>368</v>
      </c>
      <c r="B302" s="2" t="str">
        <f>IFERROR(VLOOKUP(A302,'Protein names'!$A:$I,8,FALSE),"Contaminant")</f>
        <v>Nucleoside diphosphate kinase A (NDK A) (NDP kinase A) (EC 2.7.4.6) (Metastasis inhibition factor NM23) (Tumor metastatic process-associated protein)</v>
      </c>
      <c r="C302" t="str">
        <f>IFERROR(VLOOKUP(A302,'Protein names'!$A:$I,9,FALSE), "Contaminant")</f>
        <v>Nme1</v>
      </c>
      <c r="D302" s="42">
        <f>VLOOKUP($A302,'Raw data'!$A:$M,10,FALSE)</f>
        <v>194399.19635741765</v>
      </c>
      <c r="E302" s="42">
        <f>VLOOKUP($A302,'Raw data'!$A:$M,11,FALSE)</f>
        <v>134511.43461839523</v>
      </c>
      <c r="F302" s="42">
        <f>VLOOKUP($A302,'Raw data'!$A:$M,7,FALSE)</f>
        <v>205.36</v>
      </c>
      <c r="G302" s="42">
        <f>VLOOKUP($A302,'Raw data'!$A:$M,2,FALSE)</f>
        <v>90804.488930403604</v>
      </c>
      <c r="H302" s="42">
        <f>VLOOKUP($A302,'Raw data'!$A:$M,3,FALSE)</f>
        <v>205.36</v>
      </c>
      <c r="I302" s="42">
        <f>VLOOKUP($A302,'Raw data'!$A:$M,4,FALSE)</f>
        <v>90970.133066588503</v>
      </c>
      <c r="J302" s="42">
        <f>VLOOKUP($A302,'Raw data'!$A:$M,8,FALSE)</f>
        <v>205.36</v>
      </c>
      <c r="K302" s="42">
        <f>VLOOKUP($A302,'Raw data'!$A:$M,5,FALSE)</f>
        <v>205.36</v>
      </c>
      <c r="L302" s="42">
        <f>VLOOKUP($A302,'Raw data'!$A:$M,12,FALSE)</f>
        <v>142084.52643978849</v>
      </c>
      <c r="M302" s="42">
        <f>VLOOKUP($A302,'Raw data'!$A:$M,13,FALSE)</f>
        <v>100792.09941966507</v>
      </c>
      <c r="N302" s="42">
        <f>VLOOKUP($A302,'Raw data'!$A:$M,6,FALSE)</f>
        <v>205.36</v>
      </c>
      <c r="O302" s="42">
        <f>VLOOKUP($A302,'Raw data'!$A:$M,9,FALSE)</f>
        <v>50123.689128383456</v>
      </c>
      <c r="P302" s="42">
        <f t="shared" si="44"/>
        <v>85182.662162134162</v>
      </c>
      <c r="Q302" s="42">
        <f t="shared" si="45"/>
        <v>48936.065831306165</v>
      </c>
      <c r="R302" s="42">
        <f t="shared" si="46"/>
        <v>69364.931887881627</v>
      </c>
      <c r="S302" s="42">
        <f t="shared" si="47"/>
        <v>55514.471769072137</v>
      </c>
      <c r="T302" s="43">
        <f t="shared" si="48"/>
        <v>0.8143081012877299</v>
      </c>
      <c r="U302" s="43">
        <f t="shared" si="49"/>
        <v>1.1344285819878379</v>
      </c>
      <c r="V302" s="42">
        <f t="shared" si="50"/>
        <v>-0.79966169628990835</v>
      </c>
      <c r="W302" s="42">
        <f t="shared" si="51"/>
        <v>0.38309454474962135</v>
      </c>
      <c r="X302" s="42">
        <f>VLOOKUP($A302,'Raw data'!$A:$AN,39, FALSE)</f>
        <v>1.6973070383907682</v>
      </c>
      <c r="Y302" s="42">
        <f>VLOOKUP($A302,'Raw data'!$A:$AN,40, FALSE)</f>
        <v>0.86330673196538488</v>
      </c>
      <c r="Z302" s="42">
        <f t="shared" si="52"/>
        <v>1.2803068851780766</v>
      </c>
      <c r="AA302" s="44">
        <f>IFERROR(VLOOKUP($A302,'Raw data'!$AP:$AU,4,FALSE),0)</f>
        <v>-0.39860062872074398</v>
      </c>
      <c r="AB302" s="44">
        <f>IFERROR(VLOOKUP($A302,'Raw data'!$AP:$AU,5,FALSE),0)</f>
        <v>0.34282530098108199</v>
      </c>
      <c r="AC302" s="44">
        <f>IFERROR(VLOOKUP($A302,'Raw data'!$AP:$AU,6,FALSE),"NA")</f>
        <v>0.275799340501933</v>
      </c>
      <c r="AD302" s="46" t="b">
        <f t="shared" si="53"/>
        <v>0</v>
      </c>
      <c r="AE302" s="46" t="b">
        <f t="shared" si="54"/>
        <v>0</v>
      </c>
    </row>
    <row r="303" spans="1:31" x14ac:dyDescent="0.25">
      <c r="A303" s="45" t="s">
        <v>369</v>
      </c>
      <c r="B303" s="2" t="str">
        <f>IFERROR(VLOOKUP(A303,'Protein names'!$A:$I,8,FALSE),"Contaminant")</f>
        <v>Dimethylaniline monooxygenase [N-oxide-forming] (EC 1.14.13.8)</v>
      </c>
      <c r="C303" t="str">
        <f>IFERROR(VLOOKUP(A303,'Protein names'!$A:$I,9,FALSE), "Contaminant")</f>
        <v>Fmo3</v>
      </c>
      <c r="D303" s="42">
        <f>VLOOKUP($A303,'Raw data'!$A:$M,10,FALSE)</f>
        <v>2122213.7371997223</v>
      </c>
      <c r="E303" s="42">
        <f>VLOOKUP($A303,'Raw data'!$A:$M,11,FALSE)</f>
        <v>1241301.7025078773</v>
      </c>
      <c r="F303" s="42">
        <f>VLOOKUP($A303,'Raw data'!$A:$M,7,FALSE)</f>
        <v>1349380.0652561639</v>
      </c>
      <c r="G303" s="42">
        <f>VLOOKUP($A303,'Raw data'!$A:$M,2,FALSE)</f>
        <v>1131436.6056792445</v>
      </c>
      <c r="H303" s="42">
        <f>VLOOKUP($A303,'Raw data'!$A:$M,3,FALSE)</f>
        <v>1077730.1946665838</v>
      </c>
      <c r="I303" s="42">
        <f>VLOOKUP($A303,'Raw data'!$A:$M,4,FALSE)</f>
        <v>1418405.0164547171</v>
      </c>
      <c r="J303" s="42">
        <f>VLOOKUP($A303,'Raw data'!$A:$M,8,FALSE)</f>
        <v>1602131.6337201283</v>
      </c>
      <c r="K303" s="42">
        <f>VLOOKUP($A303,'Raw data'!$A:$M,5,FALSE)</f>
        <v>1179844.9700726664</v>
      </c>
      <c r="L303" s="42">
        <f>VLOOKUP($A303,'Raw data'!$A:$M,12,FALSE)</f>
        <v>1936650.1937445574</v>
      </c>
      <c r="M303" s="42">
        <f>VLOOKUP($A303,'Raw data'!$A:$M,13,FALSE)</f>
        <v>2347926.2455882211</v>
      </c>
      <c r="N303" s="42">
        <f>VLOOKUP($A303,'Raw data'!$A:$M,6,FALSE)</f>
        <v>1261488.2248769985</v>
      </c>
      <c r="O303" s="42">
        <f>VLOOKUP($A303,'Raw data'!$A:$M,9,FALSE)</f>
        <v>1369762.6478021224</v>
      </c>
      <c r="P303" s="42">
        <f t="shared" si="44"/>
        <v>1390077.8869607181</v>
      </c>
      <c r="Q303" s="42">
        <f t="shared" si="45"/>
        <v>1616300.6526341157</v>
      </c>
      <c r="R303" s="42">
        <f t="shared" si="46"/>
        <v>347628.24695518077</v>
      </c>
      <c r="S303" s="42">
        <f t="shared" si="47"/>
        <v>411352.85084902553</v>
      </c>
      <c r="T303" s="43">
        <f t="shared" si="48"/>
        <v>0.25007825116565163</v>
      </c>
      <c r="U303" s="43">
        <f t="shared" si="49"/>
        <v>0.25450268189809616</v>
      </c>
      <c r="V303" s="42">
        <f t="shared" si="50"/>
        <v>0.21752986247028933</v>
      </c>
      <c r="W303" s="42">
        <f t="shared" si="51"/>
        <v>0.3697362081335277</v>
      </c>
      <c r="X303" s="42">
        <f>VLOOKUP($A303,'Raw data'!$A:$AN,39, FALSE)</f>
        <v>2.9067973231699451</v>
      </c>
      <c r="Y303" s="42">
        <f>VLOOKUP($A303,'Raw data'!$A:$AN,40, FALSE)</f>
        <v>3.1103868358495066</v>
      </c>
      <c r="Z303" s="42">
        <f t="shared" si="52"/>
        <v>3.0085920795097261</v>
      </c>
      <c r="AA303" s="44">
        <f>IFERROR(VLOOKUP($A303,'Raw data'!$AP:$AU,4,FALSE),0)</f>
        <v>0.38451532371848302</v>
      </c>
      <c r="AB303" s="44">
        <f>IFERROR(VLOOKUP($A303,'Raw data'!$AP:$AU,5,FALSE),0)</f>
        <v>0.18040769241698501</v>
      </c>
      <c r="AC303" s="44">
        <f>IFERROR(VLOOKUP($A303,'Raw data'!$AP:$AU,6,FALSE),"NA")</f>
        <v>0.27776261872115598</v>
      </c>
      <c r="AD303" s="46" t="b">
        <f t="shared" si="53"/>
        <v>0</v>
      </c>
      <c r="AE303" s="46" t="b">
        <f t="shared" si="54"/>
        <v>0</v>
      </c>
    </row>
    <row r="304" spans="1:31" x14ac:dyDescent="0.25">
      <c r="A304" s="45" t="s">
        <v>370</v>
      </c>
      <c r="B304" s="2" t="str">
        <f>IFERROR(VLOOKUP(A304,'Protein names'!$A:$I,8,FALSE),"Contaminant")</f>
        <v>Malectin</v>
      </c>
      <c r="C304" t="str">
        <f>IFERROR(VLOOKUP(A304,'Protein names'!$A:$I,9,FALSE), "Contaminant")</f>
        <v>Mlec</v>
      </c>
      <c r="D304" s="42">
        <f>VLOOKUP($A304,'Raw data'!$A:$M,10,FALSE)</f>
        <v>205.36</v>
      </c>
      <c r="E304" s="42">
        <f>VLOOKUP($A304,'Raw data'!$A:$M,11,FALSE)</f>
        <v>108486.81865501517</v>
      </c>
      <c r="F304" s="42">
        <f>VLOOKUP($A304,'Raw data'!$A:$M,7,FALSE)</f>
        <v>205.36</v>
      </c>
      <c r="G304" s="42">
        <f>VLOOKUP($A304,'Raw data'!$A:$M,2,FALSE)</f>
        <v>43744.834272844542</v>
      </c>
      <c r="H304" s="42">
        <f>VLOOKUP($A304,'Raw data'!$A:$M,3,FALSE)</f>
        <v>41363.853733211901</v>
      </c>
      <c r="I304" s="42">
        <f>VLOOKUP($A304,'Raw data'!$A:$M,4,FALSE)</f>
        <v>73091.726943588495</v>
      </c>
      <c r="J304" s="42">
        <f>VLOOKUP($A304,'Raw data'!$A:$M,8,FALSE)</f>
        <v>37892.264803801067</v>
      </c>
      <c r="K304" s="42">
        <f>VLOOKUP($A304,'Raw data'!$A:$M,5,FALSE)</f>
        <v>28830.685903000012</v>
      </c>
      <c r="L304" s="42">
        <f>VLOOKUP($A304,'Raw data'!$A:$M,12,FALSE)</f>
        <v>80634.948708675045</v>
      </c>
      <c r="M304" s="42">
        <f>VLOOKUP($A304,'Raw data'!$A:$M,13,FALSE)</f>
        <v>91228.03570117458</v>
      </c>
      <c r="N304" s="42">
        <f>VLOOKUP($A304,'Raw data'!$A:$M,6,FALSE)</f>
        <v>40308.184843716488</v>
      </c>
      <c r="O304" s="42">
        <f>VLOOKUP($A304,'Raw data'!$A:$M,9,FALSE)</f>
        <v>34311.72751285338</v>
      </c>
      <c r="P304" s="42">
        <f t="shared" si="44"/>
        <v>44516.325600776683</v>
      </c>
      <c r="Q304" s="42">
        <f t="shared" si="45"/>
        <v>52200.974578870104</v>
      </c>
      <c r="R304" s="42">
        <f t="shared" si="46"/>
        <v>38397.556706550218</v>
      </c>
      <c r="S304" s="42">
        <f t="shared" si="47"/>
        <v>24303.55104764432</v>
      </c>
      <c r="T304" s="43">
        <f t="shared" si="48"/>
        <v>0.86255000133884119</v>
      </c>
      <c r="U304" s="43">
        <f t="shared" si="49"/>
        <v>0.46557657675383524</v>
      </c>
      <c r="V304" s="42">
        <f t="shared" si="50"/>
        <v>0.22974222495284016</v>
      </c>
      <c r="W304" s="42">
        <f t="shared" si="51"/>
        <v>0.71323430328495951</v>
      </c>
      <c r="X304" s="42">
        <f>VLOOKUP($A304,'Raw data'!$A:$AN,39, FALSE)</f>
        <v>1.6892100391858538</v>
      </c>
      <c r="Y304" s="42">
        <f>VLOOKUP($A304,'Raw data'!$A:$AN,40, FALSE)</f>
        <v>2.2819866260703119</v>
      </c>
      <c r="Z304" s="42">
        <f t="shared" si="52"/>
        <v>1.9855983326280828</v>
      </c>
      <c r="AA304" s="44">
        <f>IFERROR(VLOOKUP($A304,'Raw data'!$AP:$AU,4,FALSE),0)</f>
        <v>-0.69425585307437399</v>
      </c>
      <c r="AB304" s="44">
        <f>IFERROR(VLOOKUP($A304,'Raw data'!$AP:$AU,5,FALSE),0)</f>
        <v>0.15025838050271301</v>
      </c>
      <c r="AC304" s="44">
        <f>IFERROR(VLOOKUP($A304,'Raw data'!$AP:$AU,6,FALSE),"NA")</f>
        <v>0.27807187850971798</v>
      </c>
      <c r="AD304" s="46" t="b">
        <f t="shared" si="53"/>
        <v>0</v>
      </c>
      <c r="AE304" s="46" t="b">
        <f t="shared" si="54"/>
        <v>0</v>
      </c>
    </row>
    <row r="305" spans="1:31" x14ac:dyDescent="0.25">
      <c r="A305" s="45" t="s">
        <v>371</v>
      </c>
      <c r="B305" s="2" t="str">
        <f>IFERROR(VLOOKUP(A305,'Protein names'!$A:$I,8,FALSE),"Contaminant")</f>
        <v>Ceruloplasmin (Ceruloplasmin, isoform CRA_a)</v>
      </c>
      <c r="C305" t="str">
        <f>IFERROR(VLOOKUP(A305,'Protein names'!$A:$I,9,FALSE), "Contaminant")</f>
        <v>Cp</v>
      </c>
      <c r="D305" s="42">
        <f>VLOOKUP($A305,'Raw data'!$A:$M,10,FALSE)</f>
        <v>299749.45478318277</v>
      </c>
      <c r="E305" s="42">
        <f>VLOOKUP($A305,'Raw data'!$A:$M,11,FALSE)</f>
        <v>342154.83366171375</v>
      </c>
      <c r="F305" s="42">
        <f>VLOOKUP($A305,'Raw data'!$A:$M,7,FALSE)</f>
        <v>281325.21059818356</v>
      </c>
      <c r="G305" s="42">
        <f>VLOOKUP($A305,'Raw data'!$A:$M,2,FALSE)</f>
        <v>443391.68876512721</v>
      </c>
      <c r="H305" s="42">
        <f>VLOOKUP($A305,'Raw data'!$A:$M,3,FALSE)</f>
        <v>396815.77118479571</v>
      </c>
      <c r="I305" s="42">
        <f>VLOOKUP($A305,'Raw data'!$A:$M,4,FALSE)</f>
        <v>1004546.6768814282</v>
      </c>
      <c r="J305" s="42">
        <f>VLOOKUP($A305,'Raw data'!$A:$M,8,FALSE)</f>
        <v>350527.59945632063</v>
      </c>
      <c r="K305" s="42">
        <f>VLOOKUP($A305,'Raw data'!$A:$M,5,FALSE)</f>
        <v>399050.52703727182</v>
      </c>
      <c r="L305" s="42">
        <f>VLOOKUP($A305,'Raw data'!$A:$M,12,FALSE)</f>
        <v>133434.0309107416</v>
      </c>
      <c r="M305" s="42">
        <f>VLOOKUP($A305,'Raw data'!$A:$M,13,FALSE)</f>
        <v>66322.38306993914</v>
      </c>
      <c r="N305" s="42">
        <f>VLOOKUP($A305,'Raw data'!$A:$M,6,FALSE)</f>
        <v>386250.78121699486</v>
      </c>
      <c r="O305" s="42">
        <f>VLOOKUP($A305,'Raw data'!$A:$M,9,FALSE)</f>
        <v>315469.25712854485</v>
      </c>
      <c r="P305" s="42">
        <f t="shared" si="44"/>
        <v>461330.60597907187</v>
      </c>
      <c r="Q305" s="42">
        <f t="shared" si="45"/>
        <v>275175.76313663548</v>
      </c>
      <c r="R305" s="42">
        <f t="shared" si="46"/>
        <v>249091.99901555543</v>
      </c>
      <c r="S305" s="42">
        <f t="shared" si="47"/>
        <v>128254.00233358283</v>
      </c>
      <c r="T305" s="43">
        <f t="shared" si="48"/>
        <v>0.53994249630785474</v>
      </c>
      <c r="U305" s="43">
        <f t="shared" si="49"/>
        <v>0.46608030035661147</v>
      </c>
      <c r="V305" s="42">
        <f t="shared" si="50"/>
        <v>-0.7454476017581676</v>
      </c>
      <c r="W305" s="42">
        <f t="shared" si="51"/>
        <v>0.16818333188262402</v>
      </c>
      <c r="X305" s="42">
        <f>VLOOKUP($A305,'Raw data'!$A:$AN,39, FALSE)</f>
        <v>3.1368399613611992</v>
      </c>
      <c r="Y305" s="42">
        <f>VLOOKUP($A305,'Raw data'!$A:$AN,40, FALSE)</f>
        <v>2.5760277520516377</v>
      </c>
      <c r="Z305" s="42">
        <f t="shared" si="52"/>
        <v>2.8564338567064187</v>
      </c>
      <c r="AA305" s="44">
        <f>IFERROR(VLOOKUP($A305,'Raw data'!$AP:$AU,4,FALSE),0)</f>
        <v>-0.46919882661415702</v>
      </c>
      <c r="AB305" s="44">
        <f>IFERROR(VLOOKUP($A305,'Raw data'!$AP:$AU,5,FALSE),0)</f>
        <v>9.7154069826579301E-2</v>
      </c>
      <c r="AC305" s="44">
        <f>IFERROR(VLOOKUP($A305,'Raw data'!$AP:$AU,6,FALSE),"NA")</f>
        <v>0.279074475362936</v>
      </c>
      <c r="AD305" s="46" t="b">
        <f t="shared" si="53"/>
        <v>0</v>
      </c>
      <c r="AE305" s="46" t="b">
        <f t="shared" si="54"/>
        <v>0</v>
      </c>
    </row>
    <row r="306" spans="1:31" x14ac:dyDescent="0.25">
      <c r="A306" s="45" t="s">
        <v>372</v>
      </c>
      <c r="B306" s="2" t="str">
        <f>IFERROR(VLOOKUP(A306,'Protein names'!$A:$I,8,FALSE),"Contaminant")</f>
        <v>Probable gluconokinase (EC 2.7.1.12) (Gluconate kinase)</v>
      </c>
      <c r="C306" t="str">
        <f>IFERROR(VLOOKUP(A306,'Protein names'!$A:$I,9,FALSE), "Contaminant")</f>
        <v>Idnk</v>
      </c>
      <c r="D306" s="42">
        <f>VLOOKUP($A306,'Raw data'!$A:$M,10,FALSE)</f>
        <v>647.8251107707614</v>
      </c>
      <c r="E306" s="42">
        <f>VLOOKUP($A306,'Raw data'!$A:$M,11,FALSE)</f>
        <v>205.36</v>
      </c>
      <c r="F306" s="42">
        <f>VLOOKUP($A306,'Raw data'!$A:$M,7,FALSE)</f>
        <v>25814.548155689488</v>
      </c>
      <c r="G306" s="42">
        <f>VLOOKUP($A306,'Raw data'!$A:$M,2,FALSE)</f>
        <v>50549.719338648865</v>
      </c>
      <c r="H306" s="42">
        <f>VLOOKUP($A306,'Raw data'!$A:$M,3,FALSE)</f>
        <v>43924.75780506013</v>
      </c>
      <c r="I306" s="42">
        <f>VLOOKUP($A306,'Raw data'!$A:$M,4,FALSE)</f>
        <v>41965.658259838594</v>
      </c>
      <c r="J306" s="42">
        <f>VLOOKUP($A306,'Raw data'!$A:$M,8,FALSE)</f>
        <v>52793.326259619025</v>
      </c>
      <c r="K306" s="42">
        <f>VLOOKUP($A306,'Raw data'!$A:$M,5,FALSE)</f>
        <v>51490.91485323714</v>
      </c>
      <c r="L306" s="42">
        <f>VLOOKUP($A306,'Raw data'!$A:$M,12,FALSE)</f>
        <v>205.36</v>
      </c>
      <c r="M306" s="42">
        <f>VLOOKUP($A306,'Raw data'!$A:$M,13,FALSE)</f>
        <v>305.99487779986805</v>
      </c>
      <c r="N306" s="42">
        <f>VLOOKUP($A306,'Raw data'!$A:$M,6,FALSE)</f>
        <v>39413.374167395479</v>
      </c>
      <c r="O306" s="42">
        <f>VLOOKUP($A306,'Raw data'!$A:$M,9,FALSE)</f>
        <v>43850.241592895822</v>
      </c>
      <c r="P306" s="42">
        <f t="shared" si="44"/>
        <v>27184.644778334638</v>
      </c>
      <c r="Q306" s="42">
        <f t="shared" si="45"/>
        <v>31343.201958491223</v>
      </c>
      <c r="R306" s="42">
        <f t="shared" si="46"/>
        <v>20324.854336795208</v>
      </c>
      <c r="S306" s="42">
        <f t="shared" si="47"/>
        <v>22436.819859784708</v>
      </c>
      <c r="T306" s="43">
        <f t="shared" si="48"/>
        <v>0.74765936809273736</v>
      </c>
      <c r="U306" s="43">
        <f t="shared" si="49"/>
        <v>0.71584325971221718</v>
      </c>
      <c r="V306" s="42">
        <f t="shared" si="50"/>
        <v>0.20536059359601549</v>
      </c>
      <c r="W306" s="42">
        <f t="shared" si="51"/>
        <v>0.76502574687807967</v>
      </c>
      <c r="X306" s="42">
        <f>VLOOKUP($A306,'Raw data'!$A:$AN,39, FALSE)</f>
        <v>2.7492283014641887</v>
      </c>
      <c r="Y306" s="42">
        <f>VLOOKUP($A306,'Raw data'!$A:$AN,40, FALSE)</f>
        <v>3.2463550956774299</v>
      </c>
      <c r="Z306" s="42">
        <f t="shared" si="52"/>
        <v>2.9977916985708095</v>
      </c>
      <c r="AA306" s="44">
        <f>IFERROR(VLOOKUP($A306,'Raw data'!$AP:$AU,4,FALSE),0)</f>
        <v>0.35476999896563799</v>
      </c>
      <c r="AB306" s="44">
        <f>IFERROR(VLOOKUP($A306,'Raw data'!$AP:$AU,5,FALSE),0)</f>
        <v>3.8047303618539401E-3</v>
      </c>
      <c r="AC306" s="44">
        <f>IFERROR(VLOOKUP($A306,'Raw data'!$AP:$AU,6,FALSE),"NA")</f>
        <v>0.28051230955526602</v>
      </c>
      <c r="AD306" s="46" t="b">
        <f t="shared" si="53"/>
        <v>0</v>
      </c>
      <c r="AE306" s="46" t="b">
        <f t="shared" si="54"/>
        <v>0</v>
      </c>
    </row>
    <row r="307" spans="1:31" x14ac:dyDescent="0.25">
      <c r="A307" s="45" t="s">
        <v>373</v>
      </c>
      <c r="B307" s="2" t="str">
        <f>IFERROR(VLOOKUP(A307,'Protein names'!$A:$I,8,FALSE),"Contaminant")</f>
        <v>Protein Ighm</v>
      </c>
      <c r="C307" t="str">
        <f>IFERROR(VLOOKUP(A307,'Protein names'!$A:$I,9,FALSE), "Contaminant")</f>
        <v>Ighm</v>
      </c>
      <c r="D307" s="42">
        <f>VLOOKUP($A307,'Raw data'!$A:$M,10,FALSE)</f>
        <v>261116.94448233562</v>
      </c>
      <c r="E307" s="42">
        <f>VLOOKUP($A307,'Raw data'!$A:$M,11,FALSE)</f>
        <v>189427.56102741198</v>
      </c>
      <c r="F307" s="42">
        <f>VLOOKUP($A307,'Raw data'!$A:$M,7,FALSE)</f>
        <v>67097.201124430896</v>
      </c>
      <c r="G307" s="42">
        <f>VLOOKUP($A307,'Raw data'!$A:$M,2,FALSE)</f>
        <v>299689.09403211164</v>
      </c>
      <c r="H307" s="42">
        <f>VLOOKUP($A307,'Raw data'!$A:$M,3,FALSE)</f>
        <v>146968.36182083905</v>
      </c>
      <c r="I307" s="42">
        <f>VLOOKUP($A307,'Raw data'!$A:$M,4,FALSE)</f>
        <v>614205.37380564108</v>
      </c>
      <c r="J307" s="42">
        <f>VLOOKUP($A307,'Raw data'!$A:$M,8,FALSE)</f>
        <v>36439.520858513046</v>
      </c>
      <c r="K307" s="42">
        <f>VLOOKUP($A307,'Raw data'!$A:$M,5,FALSE)</f>
        <v>78768.698402085603</v>
      </c>
      <c r="L307" s="42">
        <f>VLOOKUP($A307,'Raw data'!$A:$M,12,FALSE)</f>
        <v>217603.40260521104</v>
      </c>
      <c r="M307" s="42">
        <f>VLOOKUP($A307,'Raw data'!$A:$M,13,FALSE)</f>
        <v>151172.73079080557</v>
      </c>
      <c r="N307" s="42">
        <f>VLOOKUP($A307,'Raw data'!$A:$M,6,FALSE)</f>
        <v>173090.61495141761</v>
      </c>
      <c r="O307" s="42">
        <f>VLOOKUP($A307,'Raw data'!$A:$M,9,FALSE)</f>
        <v>159982.12944098286</v>
      </c>
      <c r="P307" s="42">
        <f t="shared" si="44"/>
        <v>263084.08938212838</v>
      </c>
      <c r="Q307" s="42">
        <f t="shared" si="45"/>
        <v>136176.1828415026</v>
      </c>
      <c r="R307" s="42">
        <f t="shared" si="46"/>
        <v>174140.24957152171</v>
      </c>
      <c r="S307" s="42">
        <f t="shared" si="47"/>
        <v>60591.126926733137</v>
      </c>
      <c r="T307" s="43">
        <f t="shared" si="48"/>
        <v>0.66191859028990474</v>
      </c>
      <c r="U307" s="43">
        <f t="shared" si="49"/>
        <v>0.44494658068992882</v>
      </c>
      <c r="V307" s="42">
        <f t="shared" si="50"/>
        <v>-0.95004960218495915</v>
      </c>
      <c r="W307" s="42">
        <f t="shared" si="51"/>
        <v>0.15480706858934531</v>
      </c>
      <c r="X307" s="42">
        <f>VLOOKUP($A307,'Raw data'!$A:$AN,39, FALSE)</f>
        <v>1.7782337901058831</v>
      </c>
      <c r="Y307" s="42">
        <f>VLOOKUP($A307,'Raw data'!$A:$AN,40, FALSE)</f>
        <v>1.9016191758218248</v>
      </c>
      <c r="Z307" s="42">
        <f t="shared" si="52"/>
        <v>1.839926482963854</v>
      </c>
      <c r="AA307" s="44">
        <f>IFERROR(VLOOKUP($A307,'Raw data'!$AP:$AU,4,FALSE),0)</f>
        <v>-0.34525373422207201</v>
      </c>
      <c r="AB307" s="44">
        <f>IFERROR(VLOOKUP($A307,'Raw data'!$AP:$AU,5,FALSE),0)</f>
        <v>0.212557066139474</v>
      </c>
      <c r="AC307" s="44">
        <f>IFERROR(VLOOKUP($A307,'Raw data'!$AP:$AU,6,FALSE),"NA")</f>
        <v>0.28082308690721802</v>
      </c>
      <c r="AD307" s="46" t="b">
        <f t="shared" si="53"/>
        <v>0</v>
      </c>
      <c r="AE307" s="46" t="b">
        <f t="shared" si="54"/>
        <v>0</v>
      </c>
    </row>
    <row r="308" spans="1:31" x14ac:dyDescent="0.25">
      <c r="A308" s="45" t="s">
        <v>374</v>
      </c>
      <c r="B308" s="2" t="str">
        <f>IFERROR(VLOOKUP(A308,'Protein names'!$A:$I,8,FALSE),"Contaminant")</f>
        <v>Contaminant</v>
      </c>
      <c r="C308" t="str">
        <f>IFERROR(VLOOKUP(A308,'Protein names'!$A:$I,9,FALSE), "Contaminant")</f>
        <v>Contaminant</v>
      </c>
      <c r="D308" s="42">
        <f>VLOOKUP($A308,'Raw data'!$A:$M,10,FALSE)</f>
        <v>418230.12764052622</v>
      </c>
      <c r="E308" s="42">
        <f>VLOOKUP($A308,'Raw data'!$A:$M,11,FALSE)</f>
        <v>426268.31892763107</v>
      </c>
      <c r="F308" s="42">
        <f>VLOOKUP($A308,'Raw data'!$A:$M,7,FALSE)</f>
        <v>205.36</v>
      </c>
      <c r="G308" s="42">
        <f>VLOOKUP($A308,'Raw data'!$A:$M,2,FALSE)</f>
        <v>257439.03954731431</v>
      </c>
      <c r="H308" s="42">
        <f>VLOOKUP($A308,'Raw data'!$A:$M,3,FALSE)</f>
        <v>350147.21039741387</v>
      </c>
      <c r="I308" s="42">
        <f>VLOOKUP($A308,'Raw data'!$A:$M,4,FALSE)</f>
        <v>127883.05300692146</v>
      </c>
      <c r="J308" s="42">
        <f>VLOOKUP($A308,'Raw data'!$A:$M,8,FALSE)</f>
        <v>416686.52876150474</v>
      </c>
      <c r="K308" s="42">
        <f>VLOOKUP($A308,'Raw data'!$A:$M,5,FALSE)</f>
        <v>361600.35059958138</v>
      </c>
      <c r="L308" s="42">
        <f>VLOOKUP($A308,'Raw data'!$A:$M,12,FALSE)</f>
        <v>307923.27937134914</v>
      </c>
      <c r="M308" s="42">
        <f>VLOOKUP($A308,'Raw data'!$A:$M,13,FALSE)</f>
        <v>286011.39422679303</v>
      </c>
      <c r="N308" s="42">
        <f>VLOOKUP($A308,'Raw data'!$A:$M,6,FALSE)</f>
        <v>108646.91552952089</v>
      </c>
      <c r="O308" s="42">
        <f>VLOOKUP($A308,'Raw data'!$A:$M,9,FALSE)</f>
        <v>287627.83359252178</v>
      </c>
      <c r="P308" s="42">
        <f t="shared" si="44"/>
        <v>263362.18491996784</v>
      </c>
      <c r="Q308" s="42">
        <f t="shared" si="45"/>
        <v>294749.38368021179</v>
      </c>
      <c r="R308" s="42">
        <f t="shared" si="46"/>
        <v>155828.60358094226</v>
      </c>
      <c r="S308" s="42">
        <f t="shared" si="47"/>
        <v>95107.367611058769</v>
      </c>
      <c r="T308" s="43">
        <f t="shared" si="48"/>
        <v>0.59168936355952717</v>
      </c>
      <c r="U308" s="43">
        <f t="shared" si="49"/>
        <v>0.32267198127289543</v>
      </c>
      <c r="V308" s="42">
        <f t="shared" si="50"/>
        <v>0.16244058665014999</v>
      </c>
      <c r="W308" s="42">
        <f t="shared" si="51"/>
        <v>0.7086982150912795</v>
      </c>
      <c r="X308" s="42">
        <f>VLOOKUP($A308,'Raw data'!$A:$AN,39, FALSE)</f>
        <v>2.302603501289326</v>
      </c>
      <c r="Y308" s="42">
        <f>VLOOKUP($A308,'Raw data'!$A:$AN,40, FALSE)</f>
        <v>3.2246025389040249</v>
      </c>
      <c r="Z308" s="42">
        <f t="shared" si="52"/>
        <v>2.7636030200966752</v>
      </c>
      <c r="AA308" s="44">
        <f>IFERROR(VLOOKUP($A308,'Raw data'!$AP:$AU,4,FALSE),0)</f>
        <v>0.68427235380993201</v>
      </c>
      <c r="AB308" s="44">
        <f>IFERROR(VLOOKUP($A308,'Raw data'!$AP:$AU,5,FALSE),0)</f>
        <v>0.13564288708407299</v>
      </c>
      <c r="AC308" s="44">
        <f>IFERROR(VLOOKUP($A308,'Raw data'!$AP:$AU,6,FALSE),"NA")</f>
        <v>0.28156886963163702</v>
      </c>
      <c r="AD308" s="46" t="b">
        <f t="shared" si="53"/>
        <v>0</v>
      </c>
      <c r="AE308" s="46" t="b">
        <f t="shared" si="54"/>
        <v>0</v>
      </c>
    </row>
    <row r="309" spans="1:31" x14ac:dyDescent="0.25">
      <c r="A309" s="45" t="s">
        <v>375</v>
      </c>
      <c r="B309" s="2" t="str">
        <f>IFERROR(VLOOKUP(A309,'Protein names'!$A:$I,8,FALSE),"Contaminant")</f>
        <v>ATPase family AAA domain-containing protein 1</v>
      </c>
      <c r="C309" t="str">
        <f>IFERROR(VLOOKUP(A309,'Protein names'!$A:$I,9,FALSE), "Contaminant")</f>
        <v>Atad1</v>
      </c>
      <c r="D309" s="42">
        <f>VLOOKUP($A309,'Raw data'!$A:$M,10,FALSE)</f>
        <v>205.36</v>
      </c>
      <c r="E309" s="42">
        <f>VLOOKUP($A309,'Raw data'!$A:$M,11,FALSE)</f>
        <v>205.36</v>
      </c>
      <c r="F309" s="42">
        <f>VLOOKUP($A309,'Raw data'!$A:$M,7,FALSE)</f>
        <v>205.36</v>
      </c>
      <c r="G309" s="42">
        <f>VLOOKUP($A309,'Raw data'!$A:$M,2,FALSE)</f>
        <v>160338.04997697679</v>
      </c>
      <c r="H309" s="42">
        <f>VLOOKUP($A309,'Raw data'!$A:$M,3,FALSE)</f>
        <v>205.36</v>
      </c>
      <c r="I309" s="42">
        <f>VLOOKUP($A309,'Raw data'!$A:$M,4,FALSE)</f>
        <v>143780.99982731801</v>
      </c>
      <c r="J309" s="42">
        <f>VLOOKUP($A309,'Raw data'!$A:$M,8,FALSE)</f>
        <v>134760.13541846068</v>
      </c>
      <c r="K309" s="42">
        <f>VLOOKUP($A309,'Raw data'!$A:$M,5,FALSE)</f>
        <v>99961.021302135501</v>
      </c>
      <c r="L309" s="42">
        <f>VLOOKUP($A309,'Raw data'!$A:$M,12,FALSE)</f>
        <v>205.36</v>
      </c>
      <c r="M309" s="42">
        <f>VLOOKUP($A309,'Raw data'!$A:$M,13,FALSE)</f>
        <v>28385.168872194889</v>
      </c>
      <c r="N309" s="42">
        <f>VLOOKUP($A309,'Raw data'!$A:$M,6,FALSE)</f>
        <v>114639.14729480314</v>
      </c>
      <c r="O309" s="42">
        <f>VLOOKUP($A309,'Raw data'!$A:$M,9,FALSE)</f>
        <v>118628.82149099473</v>
      </c>
      <c r="P309" s="42">
        <f t="shared" si="44"/>
        <v>50823.414967382465</v>
      </c>
      <c r="Q309" s="42">
        <f t="shared" si="45"/>
        <v>82763.27572976482</v>
      </c>
      <c r="R309" s="42">
        <f t="shared" si="46"/>
        <v>71744.126146327122</v>
      </c>
      <c r="S309" s="42">
        <f t="shared" si="47"/>
        <v>50124.232971846817</v>
      </c>
      <c r="T309" s="43">
        <f t="shared" si="48"/>
        <v>1.4116352903946181</v>
      </c>
      <c r="U309" s="43">
        <f t="shared" si="49"/>
        <v>0.60563374914630452</v>
      </c>
      <c r="V309" s="42">
        <f t="shared" si="50"/>
        <v>0.70349743012583443</v>
      </c>
      <c r="W309" s="42">
        <f t="shared" si="51"/>
        <v>0.43348330847621863</v>
      </c>
      <c r="X309" s="42">
        <f>VLOOKUP($A309,'Raw data'!$A:$AN,39, FALSE)</f>
        <v>0.96470057123503994</v>
      </c>
      <c r="Y309" s="42">
        <f>VLOOKUP($A309,'Raw data'!$A:$AN,40, FALSE)</f>
        <v>1.8097606005921671</v>
      </c>
      <c r="Z309" s="42">
        <f t="shared" si="52"/>
        <v>1.3872305859136036</v>
      </c>
      <c r="AA309" s="44">
        <f>IFERROR(VLOOKUP($A309,'Raw data'!$AP:$AU,4,FALSE),0)</f>
        <v>2.9723221337605401</v>
      </c>
      <c r="AB309" s="44">
        <f>IFERROR(VLOOKUP($A309,'Raw data'!$AP:$AU,5,FALSE),0)</f>
        <v>0.347524921800825</v>
      </c>
      <c r="AC309" s="44">
        <f>IFERROR(VLOOKUP($A309,'Raw data'!$AP:$AU,6,FALSE),"NA")</f>
        <v>0.28325480437023698</v>
      </c>
      <c r="AD309" s="46" t="b">
        <f t="shared" si="53"/>
        <v>0</v>
      </c>
      <c r="AE309" s="46" t="b">
        <f t="shared" si="54"/>
        <v>0</v>
      </c>
    </row>
    <row r="310" spans="1:31" x14ac:dyDescent="0.25">
      <c r="A310" s="45" t="s">
        <v>376</v>
      </c>
      <c r="B310" s="2" t="str">
        <f>IFERROR(VLOOKUP(A310,'Protein names'!$A:$I,8,FALSE),"Contaminant")</f>
        <v>Uncharacterized protein (Ybx1 protein)</v>
      </c>
      <c r="C310" t="str">
        <f>IFERROR(VLOOKUP(A310,'Protein names'!$A:$I,9,FALSE), "Contaminant")</f>
        <v>Ybx1</v>
      </c>
      <c r="D310" s="42">
        <f>VLOOKUP($A310,'Raw data'!$A:$M,10,FALSE)</f>
        <v>102218.34116879205</v>
      </c>
      <c r="E310" s="42">
        <f>VLOOKUP($A310,'Raw data'!$A:$M,11,FALSE)</f>
        <v>85994.555530668425</v>
      </c>
      <c r="F310" s="42">
        <f>VLOOKUP($A310,'Raw data'!$A:$M,7,FALSE)</f>
        <v>110621.45319137601</v>
      </c>
      <c r="G310" s="42">
        <f>VLOOKUP($A310,'Raw data'!$A:$M,2,FALSE)</f>
        <v>126805.2302264009</v>
      </c>
      <c r="H310" s="42">
        <f>VLOOKUP($A310,'Raw data'!$A:$M,3,FALSE)</f>
        <v>139611.26122063762</v>
      </c>
      <c r="I310" s="42">
        <f>VLOOKUP($A310,'Raw data'!$A:$M,4,FALSE)</f>
        <v>119436.37161318833</v>
      </c>
      <c r="J310" s="42">
        <f>VLOOKUP($A310,'Raw data'!$A:$M,8,FALSE)</f>
        <v>51250.966281187837</v>
      </c>
      <c r="K310" s="42">
        <f>VLOOKUP($A310,'Raw data'!$A:$M,5,FALSE)</f>
        <v>100493.35112371987</v>
      </c>
      <c r="L310" s="42">
        <f>VLOOKUP($A310,'Raw data'!$A:$M,12,FALSE)</f>
        <v>101080.3741264659</v>
      </c>
      <c r="M310" s="42">
        <f>VLOOKUP($A310,'Raw data'!$A:$M,13,FALSE)</f>
        <v>93080.989607339317</v>
      </c>
      <c r="N310" s="42">
        <f>VLOOKUP($A310,'Raw data'!$A:$M,6,FALSE)</f>
        <v>67751.401316719901</v>
      </c>
      <c r="O310" s="42">
        <f>VLOOKUP($A310,'Raw data'!$A:$M,9,FALSE)</f>
        <v>111958.26034102211</v>
      </c>
      <c r="P310" s="42">
        <f t="shared" si="44"/>
        <v>114114.53549184388</v>
      </c>
      <c r="Q310" s="42">
        <f t="shared" si="45"/>
        <v>87602.557132742484</v>
      </c>
      <c r="R310" s="42">
        <f t="shared" si="46"/>
        <v>17242.935905195387</v>
      </c>
      <c r="S310" s="42">
        <f t="shared" si="47"/>
        <v>21160.27790638819</v>
      </c>
      <c r="T310" s="43">
        <f t="shared" si="48"/>
        <v>0.15110201194682857</v>
      </c>
      <c r="U310" s="43">
        <f t="shared" si="49"/>
        <v>0.24154863281358813</v>
      </c>
      <c r="V310" s="42">
        <f t="shared" si="50"/>
        <v>-0.38143768049076954</v>
      </c>
      <c r="W310" s="42">
        <f t="shared" si="51"/>
        <v>5.4999201300306846E-2</v>
      </c>
      <c r="X310" s="42">
        <f>VLOOKUP($A310,'Raw data'!$A:$AN,39, FALSE)</f>
        <v>3.3648677898151313</v>
      </c>
      <c r="Y310" s="42">
        <f>VLOOKUP($A310,'Raw data'!$A:$AN,40, FALSE)</f>
        <v>3.2862826513271313</v>
      </c>
      <c r="Z310" s="42">
        <f t="shared" si="52"/>
        <v>3.3255752205711313</v>
      </c>
      <c r="AA310" s="44">
        <f>IFERROR(VLOOKUP($A310,'Raw data'!$AP:$AU,4,FALSE),0)</f>
        <v>-0.23485866493136601</v>
      </c>
      <c r="AB310" s="44">
        <f>IFERROR(VLOOKUP($A310,'Raw data'!$AP:$AU,5,FALSE),0)</f>
        <v>4.0103404389026501E-2</v>
      </c>
      <c r="AC310" s="44">
        <f>IFERROR(VLOOKUP($A310,'Raw data'!$AP:$AU,6,FALSE),"NA")</f>
        <v>0.28552277716947999</v>
      </c>
      <c r="AD310" s="46" t="b">
        <f t="shared" si="53"/>
        <v>0</v>
      </c>
      <c r="AE310" s="46" t="b">
        <f t="shared" si="54"/>
        <v>0</v>
      </c>
    </row>
    <row r="311" spans="1:31" x14ac:dyDescent="0.25">
      <c r="A311" s="45" t="s">
        <v>377</v>
      </c>
      <c r="B311" s="2" t="str">
        <f>IFERROR(VLOOKUP(A311,'Protein names'!$A:$I,8,FALSE),"Contaminant")</f>
        <v>Protein Rab5b (RAB5B, member RAS oncogene family) (RAB5B, member RAS oncogene family (Predicted), isoform CRA_c)</v>
      </c>
      <c r="C311" t="str">
        <f>IFERROR(VLOOKUP(A311,'Protein names'!$A:$I,9,FALSE), "Contaminant")</f>
        <v>Rab5b</v>
      </c>
      <c r="D311" s="42">
        <f>VLOOKUP($A311,'Raw data'!$A:$M,10,FALSE)</f>
        <v>65557.044858062858</v>
      </c>
      <c r="E311" s="42">
        <f>VLOOKUP($A311,'Raw data'!$A:$M,11,FALSE)</f>
        <v>32317.584599643054</v>
      </c>
      <c r="F311" s="42">
        <f>VLOOKUP($A311,'Raw data'!$A:$M,7,FALSE)</f>
        <v>205.36</v>
      </c>
      <c r="G311" s="42">
        <f>VLOOKUP($A311,'Raw data'!$A:$M,2,FALSE)</f>
        <v>36877.274903685728</v>
      </c>
      <c r="H311" s="42">
        <f>VLOOKUP($A311,'Raw data'!$A:$M,3,FALSE)</f>
        <v>205.36</v>
      </c>
      <c r="I311" s="42">
        <f>VLOOKUP($A311,'Raw data'!$A:$M,4,FALSE)</f>
        <v>40659.329522481581</v>
      </c>
      <c r="J311" s="42">
        <f>VLOOKUP($A311,'Raw data'!$A:$M,8,FALSE)</f>
        <v>48001.191145179335</v>
      </c>
      <c r="K311" s="42">
        <f>VLOOKUP($A311,'Raw data'!$A:$M,5,FALSE)</f>
        <v>205.36</v>
      </c>
      <c r="L311" s="42">
        <f>VLOOKUP($A311,'Raw data'!$A:$M,12,FALSE)</f>
        <v>205.36</v>
      </c>
      <c r="M311" s="42">
        <f>VLOOKUP($A311,'Raw data'!$A:$M,13,FALSE)</f>
        <v>31326.477490525398</v>
      </c>
      <c r="N311" s="42">
        <f>VLOOKUP($A311,'Raw data'!$A:$M,6,FALSE)</f>
        <v>41994.934517821312</v>
      </c>
      <c r="O311" s="42">
        <f>VLOOKUP($A311,'Raw data'!$A:$M,9,FALSE)</f>
        <v>29441.311485436643</v>
      </c>
      <c r="P311" s="42">
        <f t="shared" si="44"/>
        <v>29303.658980645541</v>
      </c>
      <c r="Q311" s="42">
        <f t="shared" si="45"/>
        <v>25195.772439827113</v>
      </c>
      <c r="R311" s="42">
        <f t="shared" si="46"/>
        <v>23105.28314027009</v>
      </c>
      <c r="S311" s="42">
        <f t="shared" si="47"/>
        <v>18739.221537019315</v>
      </c>
      <c r="T311" s="43">
        <f t="shared" si="48"/>
        <v>0.78847775138014853</v>
      </c>
      <c r="U311" s="43">
        <f t="shared" si="49"/>
        <v>0.74374467311024417</v>
      </c>
      <c r="V311" s="42">
        <f t="shared" si="50"/>
        <v>-0.21789913055688992</v>
      </c>
      <c r="W311" s="42">
        <f t="shared" si="51"/>
        <v>0.7638365590779983</v>
      </c>
      <c r="X311" s="42">
        <f>VLOOKUP($A311,'Raw data'!$A:$AN,39, FALSE)</f>
        <v>0.98636429832179451</v>
      </c>
      <c r="Y311" s="42">
        <f>VLOOKUP($A311,'Raw data'!$A:$AN,40, FALSE)</f>
        <v>2.3779439288288216</v>
      </c>
      <c r="Z311" s="42">
        <f t="shared" si="52"/>
        <v>1.682154113575308</v>
      </c>
      <c r="AA311" s="44">
        <f>IFERROR(VLOOKUP($A311,'Raw data'!$AP:$AU,4,FALSE),0)</f>
        <v>9.3789757714893396E-2</v>
      </c>
      <c r="AB311" s="44">
        <f>IFERROR(VLOOKUP($A311,'Raw data'!$AP:$AU,5,FALSE),0)</f>
        <v>1.27209395650696E-3</v>
      </c>
      <c r="AC311" s="44">
        <f>IFERROR(VLOOKUP($A311,'Raw data'!$AP:$AU,6,FALSE),"NA")</f>
        <v>0.28560136571063</v>
      </c>
      <c r="AD311" s="46" t="b">
        <f t="shared" si="53"/>
        <v>0</v>
      </c>
      <c r="AE311" s="46" t="b">
        <f t="shared" si="54"/>
        <v>0</v>
      </c>
    </row>
    <row r="312" spans="1:31" x14ac:dyDescent="0.25">
      <c r="A312" s="45" t="s">
        <v>378</v>
      </c>
      <c r="B312" s="2" t="str">
        <f>IFERROR(VLOOKUP(A312,'Protein names'!$A:$I,8,FALSE),"Contaminant")</f>
        <v>Serine hydroxymethyltransferase (EC 2.1.2.1)</v>
      </c>
      <c r="C312" t="str">
        <f>IFERROR(VLOOKUP(A312,'Protein names'!$A:$I,9,FALSE), "Contaminant")</f>
        <v>Shmt1</v>
      </c>
      <c r="D312" s="42">
        <f>VLOOKUP($A312,'Raw data'!$A:$M,10,FALSE)</f>
        <v>245505.54661907887</v>
      </c>
      <c r="E312" s="42">
        <f>VLOOKUP($A312,'Raw data'!$A:$M,11,FALSE)</f>
        <v>645847.05365393648</v>
      </c>
      <c r="F312" s="42">
        <f>VLOOKUP($A312,'Raw data'!$A:$M,7,FALSE)</f>
        <v>672454.42946073995</v>
      </c>
      <c r="G312" s="42">
        <f>VLOOKUP($A312,'Raw data'!$A:$M,2,FALSE)</f>
        <v>911935.1192717693</v>
      </c>
      <c r="H312" s="42">
        <f>VLOOKUP($A312,'Raw data'!$A:$M,3,FALSE)</f>
        <v>990628.84660337097</v>
      </c>
      <c r="I312" s="42">
        <f>VLOOKUP($A312,'Raw data'!$A:$M,4,FALSE)</f>
        <v>825819.02500618785</v>
      </c>
      <c r="J312" s="42">
        <f>VLOOKUP($A312,'Raw data'!$A:$M,8,FALSE)</f>
        <v>1051116.0382047805</v>
      </c>
      <c r="K312" s="42">
        <f>VLOOKUP($A312,'Raw data'!$A:$M,5,FALSE)</f>
        <v>1451770.8712581857</v>
      </c>
      <c r="L312" s="42">
        <f>VLOOKUP($A312,'Raw data'!$A:$M,12,FALSE)</f>
        <v>589697.24332132447</v>
      </c>
      <c r="M312" s="42">
        <f>VLOOKUP($A312,'Raw data'!$A:$M,13,FALSE)</f>
        <v>984823.38085171231</v>
      </c>
      <c r="N312" s="42">
        <f>VLOOKUP($A312,'Raw data'!$A:$M,6,FALSE)</f>
        <v>1055680.4736464941</v>
      </c>
      <c r="O312" s="42">
        <f>VLOOKUP($A312,'Raw data'!$A:$M,9,FALSE)</f>
        <v>1120325.2073762398</v>
      </c>
      <c r="P312" s="42">
        <f t="shared" si="44"/>
        <v>715365.00343584723</v>
      </c>
      <c r="Q312" s="42">
        <f t="shared" si="45"/>
        <v>1042235.5357764562</v>
      </c>
      <c r="R312" s="42">
        <f t="shared" si="46"/>
        <v>242917.01482092845</v>
      </c>
      <c r="S312" s="42">
        <f t="shared" si="47"/>
        <v>252376.662671661</v>
      </c>
      <c r="T312" s="43">
        <f t="shared" si="48"/>
        <v>0.33957072774627678</v>
      </c>
      <c r="U312" s="43">
        <f t="shared" si="49"/>
        <v>0.24214935492833933</v>
      </c>
      <c r="V312" s="42">
        <f t="shared" si="50"/>
        <v>0.54292990375525374</v>
      </c>
      <c r="W312" s="42">
        <f t="shared" si="51"/>
        <v>6.3493277578866678E-2</v>
      </c>
      <c r="X312" s="42">
        <f>VLOOKUP($A312,'Raw data'!$A:$AN,39, FALSE)</f>
        <v>2.9751782855712183</v>
      </c>
      <c r="Y312" s="42">
        <f>VLOOKUP($A312,'Raw data'!$A:$AN,40, FALSE)</f>
        <v>2.9468084956229883</v>
      </c>
      <c r="Z312" s="42">
        <f t="shared" si="52"/>
        <v>2.9609933905971033</v>
      </c>
      <c r="AA312" s="44">
        <f>IFERROR(VLOOKUP($A312,'Raw data'!$AP:$AU,4,FALSE),0)</f>
        <v>0.328564817917878</v>
      </c>
      <c r="AB312" s="44">
        <f>IFERROR(VLOOKUP($A312,'Raw data'!$AP:$AU,5,FALSE),0)</f>
        <v>0.16947682201240399</v>
      </c>
      <c r="AC312" s="44">
        <f>IFERROR(VLOOKUP($A312,'Raw data'!$AP:$AU,6,FALSE),"NA")</f>
        <v>0.286277621500868</v>
      </c>
      <c r="AD312" s="46" t="b">
        <f t="shared" si="53"/>
        <v>0</v>
      </c>
      <c r="AE312" s="46" t="b">
        <f t="shared" si="54"/>
        <v>0</v>
      </c>
    </row>
    <row r="313" spans="1:31" x14ac:dyDescent="0.25">
      <c r="A313" s="45" t="s">
        <v>379</v>
      </c>
      <c r="B313" s="2" t="str">
        <f>IFERROR(VLOOKUP(A313,'Protein names'!$A:$I,8,FALSE),"Contaminant")</f>
        <v>3-hydroxyanthranilate 3,4-dioxygenase (EC 1.13.11.6) (3-hydroxyanthranilate oxygenase) (3-hydroxyanthranilic acid dioxygenase)</v>
      </c>
      <c r="C313" t="str">
        <f>IFERROR(VLOOKUP(A313,'Protein names'!$A:$I,9,FALSE), "Contaminant")</f>
        <v>Haao</v>
      </c>
      <c r="D313" s="42">
        <f>VLOOKUP($A313,'Raw data'!$A:$M,10,FALSE)</f>
        <v>763024.24852868321</v>
      </c>
      <c r="E313" s="42">
        <f>VLOOKUP($A313,'Raw data'!$A:$M,11,FALSE)</f>
        <v>1043948.7014650969</v>
      </c>
      <c r="F313" s="42">
        <f>VLOOKUP($A313,'Raw data'!$A:$M,7,FALSE)</f>
        <v>1500948.7701864114</v>
      </c>
      <c r="G313" s="42">
        <f>VLOOKUP($A313,'Raw data'!$A:$M,2,FALSE)</f>
        <v>1891593.9472731289</v>
      </c>
      <c r="H313" s="42">
        <f>VLOOKUP($A313,'Raw data'!$A:$M,3,FALSE)</f>
        <v>1674242.0549261982</v>
      </c>
      <c r="I313" s="42">
        <f>VLOOKUP($A313,'Raw data'!$A:$M,4,FALSE)</f>
        <v>1677776.1401206169</v>
      </c>
      <c r="J313" s="42">
        <f>VLOOKUP($A313,'Raw data'!$A:$M,8,FALSE)</f>
        <v>2029249.9361689368</v>
      </c>
      <c r="K313" s="42">
        <f>VLOOKUP($A313,'Raw data'!$A:$M,5,FALSE)</f>
        <v>1710257.6179990431</v>
      </c>
      <c r="L313" s="42">
        <f>VLOOKUP($A313,'Raw data'!$A:$M,12,FALSE)</f>
        <v>841093.11438159132</v>
      </c>
      <c r="M313" s="42">
        <f>VLOOKUP($A313,'Raw data'!$A:$M,13,FALSE)</f>
        <v>1016142.0109435176</v>
      </c>
      <c r="N313" s="42">
        <f>VLOOKUP($A313,'Raw data'!$A:$M,6,FALSE)</f>
        <v>1889972.8842407041</v>
      </c>
      <c r="O313" s="42">
        <f>VLOOKUP($A313,'Raw data'!$A:$M,9,FALSE)</f>
        <v>1585976.3288458548</v>
      </c>
      <c r="P313" s="42">
        <f t="shared" si="44"/>
        <v>1425255.6437500224</v>
      </c>
      <c r="Q313" s="42">
        <f t="shared" si="45"/>
        <v>1512115.3154299411</v>
      </c>
      <c r="R313" s="42">
        <f t="shared" si="46"/>
        <v>394315.25074311864</v>
      </c>
      <c r="S313" s="42">
        <f t="shared" si="47"/>
        <v>438022.20124624047</v>
      </c>
      <c r="T313" s="43">
        <f t="shared" si="48"/>
        <v>0.27666282359396721</v>
      </c>
      <c r="U313" s="43">
        <f t="shared" si="49"/>
        <v>0.28967513044578697</v>
      </c>
      <c r="V313" s="42">
        <f t="shared" si="50"/>
        <v>8.5347450835464994E-2</v>
      </c>
      <c r="W313" s="42">
        <f t="shared" si="51"/>
        <v>0.74853916479169325</v>
      </c>
      <c r="X313" s="42">
        <f>VLOOKUP($A313,'Raw data'!$A:$AN,39, FALSE)</f>
        <v>2.5437292919188681</v>
      </c>
      <c r="Y313" s="42">
        <f>VLOOKUP($A313,'Raw data'!$A:$AN,40, FALSE)</f>
        <v>2.7737272171175937</v>
      </c>
      <c r="Z313" s="42">
        <f t="shared" si="52"/>
        <v>2.6587282545182309</v>
      </c>
      <c r="AA313" s="44">
        <f>IFERROR(VLOOKUP($A313,'Raw data'!$AP:$AU,4,FALSE),0)</f>
        <v>0.20111569614604299</v>
      </c>
      <c r="AB313" s="44">
        <f>IFERROR(VLOOKUP($A313,'Raw data'!$AP:$AU,5,FALSE),0)</f>
        <v>3.2564997585283702E-2</v>
      </c>
      <c r="AC313" s="44">
        <f>IFERROR(VLOOKUP($A313,'Raw data'!$AP:$AU,6,FALSE),"NA")</f>
        <v>0.28672042830024302</v>
      </c>
      <c r="AD313" s="46" t="b">
        <f t="shared" si="53"/>
        <v>0</v>
      </c>
      <c r="AE313" s="46" t="b">
        <f t="shared" si="54"/>
        <v>0</v>
      </c>
    </row>
    <row r="314" spans="1:31" x14ac:dyDescent="0.25">
      <c r="A314" s="45" t="s">
        <v>380</v>
      </c>
      <c r="B314" s="2" t="str">
        <f>IFERROR(VLOOKUP(A314,'Protein names'!$A:$I,8,FALSE),"Contaminant")</f>
        <v>Phosphatidylethanolamine-binding protein 1 (PEBP-1) (23 kDa morphine-binding protein) (HCNPpp) (P23K) [Cleaved into: Hippocampal cholinergic neurostimulating peptide (HCNP)]</v>
      </c>
      <c r="C314" t="str">
        <f>IFERROR(VLOOKUP(A314,'Protein names'!$A:$I,9,FALSE), "Contaminant")</f>
        <v>Pebp1</v>
      </c>
      <c r="D314" s="42">
        <f>VLOOKUP($A314,'Raw data'!$A:$M,10,FALSE)</f>
        <v>1354858.3754603274</v>
      </c>
      <c r="E314" s="42">
        <f>VLOOKUP($A314,'Raw data'!$A:$M,11,FALSE)</f>
        <v>1843720.927715776</v>
      </c>
      <c r="F314" s="42">
        <f>VLOOKUP($A314,'Raw data'!$A:$M,7,FALSE)</f>
        <v>1945209.3832737303</v>
      </c>
      <c r="G314" s="42">
        <f>VLOOKUP($A314,'Raw data'!$A:$M,2,FALSE)</f>
        <v>1779804.5944607859</v>
      </c>
      <c r="H314" s="42">
        <f>VLOOKUP($A314,'Raw data'!$A:$M,3,FALSE)</f>
        <v>2087323.6086130035</v>
      </c>
      <c r="I314" s="42">
        <f>VLOOKUP($A314,'Raw data'!$A:$M,4,FALSE)</f>
        <v>2083760.342889942</v>
      </c>
      <c r="J314" s="42">
        <f>VLOOKUP($A314,'Raw data'!$A:$M,8,FALSE)</f>
        <v>2239075.8435029513</v>
      </c>
      <c r="K314" s="42">
        <f>VLOOKUP($A314,'Raw data'!$A:$M,5,FALSE)</f>
        <v>2575848.4790089382</v>
      </c>
      <c r="L314" s="42">
        <f>VLOOKUP($A314,'Raw data'!$A:$M,12,FALSE)</f>
        <v>1203354.5498460487</v>
      </c>
      <c r="M314" s="42">
        <f>VLOOKUP($A314,'Raw data'!$A:$M,13,FALSE)</f>
        <v>2493601.1141932141</v>
      </c>
      <c r="N314" s="42">
        <f>VLOOKUP($A314,'Raw data'!$A:$M,6,FALSE)</f>
        <v>2397638.1829086547</v>
      </c>
      <c r="O314" s="42">
        <f>VLOOKUP($A314,'Raw data'!$A:$M,9,FALSE)</f>
        <v>2337962.8930065045</v>
      </c>
      <c r="P314" s="42">
        <f t="shared" si="44"/>
        <v>1849112.8720689274</v>
      </c>
      <c r="Q314" s="42">
        <f t="shared" si="45"/>
        <v>2207913.5104110516</v>
      </c>
      <c r="R314" s="42">
        <f t="shared" si="46"/>
        <v>248380.93990885728</v>
      </c>
      <c r="S314" s="42">
        <f t="shared" si="47"/>
        <v>461882.31502459681</v>
      </c>
      <c r="T314" s="43">
        <f t="shared" si="48"/>
        <v>0.1343243799016714</v>
      </c>
      <c r="U314" s="43">
        <f t="shared" si="49"/>
        <v>0.20919402542113494</v>
      </c>
      <c r="V314" s="42">
        <f t="shared" si="50"/>
        <v>0.255850367921378</v>
      </c>
      <c r="W314" s="42">
        <f t="shared" si="51"/>
        <v>0.15704988404807438</v>
      </c>
      <c r="X314" s="42">
        <f>VLOOKUP($A314,'Raw data'!$A:$AN,39, FALSE)</f>
        <v>2.515761244494493</v>
      </c>
      <c r="Y314" s="42">
        <f>VLOOKUP($A314,'Raw data'!$A:$AN,40, FALSE)</f>
        <v>3.2615010333731345</v>
      </c>
      <c r="Z314" s="42">
        <f t="shared" si="52"/>
        <v>2.888631138933814</v>
      </c>
      <c r="AA314" s="44">
        <f>IFERROR(VLOOKUP($A314,'Raw data'!$AP:$AU,4,FALSE),0)</f>
        <v>0.36352475057678502</v>
      </c>
      <c r="AB314" s="44">
        <f>IFERROR(VLOOKUP($A314,'Raw data'!$AP:$AU,5,FALSE),0)</f>
        <v>0.30914319778496202</v>
      </c>
      <c r="AC314" s="44">
        <f>IFERROR(VLOOKUP($A314,'Raw data'!$AP:$AU,6,FALSE),"NA")</f>
        <v>0.287402451720009</v>
      </c>
      <c r="AD314" s="46" t="b">
        <f t="shared" si="53"/>
        <v>0</v>
      </c>
      <c r="AE314" s="46" t="b">
        <f t="shared" si="54"/>
        <v>0</v>
      </c>
    </row>
    <row r="315" spans="1:31" x14ac:dyDescent="0.25">
      <c r="A315" s="45" t="s">
        <v>381</v>
      </c>
      <c r="B315" s="2" t="str">
        <f>IFERROR(VLOOKUP(A315,'Protein names'!$A:$I,8,FALSE),"Contaminant")</f>
        <v>Protein Akr1c13</v>
      </c>
      <c r="C315" t="str">
        <f>IFERROR(VLOOKUP(A315,'Protein names'!$A:$I,9,FALSE), "Contaminant")</f>
        <v>Akr1c13</v>
      </c>
      <c r="D315" s="42">
        <f>VLOOKUP($A315,'Raw data'!$A:$M,10,FALSE)</f>
        <v>205.36</v>
      </c>
      <c r="E315" s="42">
        <f>VLOOKUP($A315,'Raw data'!$A:$M,11,FALSE)</f>
        <v>97731.597438396493</v>
      </c>
      <c r="F315" s="42">
        <f>VLOOKUP($A315,'Raw data'!$A:$M,7,FALSE)</f>
        <v>205.36</v>
      </c>
      <c r="G315" s="42">
        <f>VLOOKUP($A315,'Raw data'!$A:$M,2,FALSE)</f>
        <v>63555.800802848702</v>
      </c>
      <c r="H315" s="42">
        <f>VLOOKUP($A315,'Raw data'!$A:$M,3,FALSE)</f>
        <v>54259.562751901423</v>
      </c>
      <c r="I315" s="42">
        <f>VLOOKUP($A315,'Raw data'!$A:$M,4,FALSE)</f>
        <v>77224.837977569943</v>
      </c>
      <c r="J315" s="42">
        <f>VLOOKUP($A315,'Raw data'!$A:$M,8,FALSE)</f>
        <v>205.36</v>
      </c>
      <c r="K315" s="42">
        <f>VLOOKUP($A315,'Raw data'!$A:$M,5,FALSE)</f>
        <v>78189.060205685644</v>
      </c>
      <c r="L315" s="42">
        <f>VLOOKUP($A315,'Raw data'!$A:$M,12,FALSE)</f>
        <v>84249.40698241099</v>
      </c>
      <c r="M315" s="42">
        <f>VLOOKUP($A315,'Raw data'!$A:$M,13,FALSE)</f>
        <v>84906.446234816423</v>
      </c>
      <c r="N315" s="42">
        <f>VLOOKUP($A315,'Raw data'!$A:$M,6,FALSE)</f>
        <v>75100.51321567694</v>
      </c>
      <c r="O315" s="42">
        <f>VLOOKUP($A315,'Raw data'!$A:$M,9,FALSE)</f>
        <v>89128.030485296491</v>
      </c>
      <c r="P315" s="42">
        <f t="shared" si="44"/>
        <v>48863.753161786095</v>
      </c>
      <c r="Q315" s="42">
        <f t="shared" si="45"/>
        <v>68629.802853981091</v>
      </c>
      <c r="R315" s="42">
        <f t="shared" si="46"/>
        <v>36906.78982555258</v>
      </c>
      <c r="S315" s="42">
        <f t="shared" si="47"/>
        <v>30941.429514702362</v>
      </c>
      <c r="T315" s="43">
        <f t="shared" si="48"/>
        <v>0.75529993988295474</v>
      </c>
      <c r="U315" s="43">
        <f t="shared" si="49"/>
        <v>0.45084537952898268</v>
      </c>
      <c r="V315" s="42">
        <f t="shared" si="50"/>
        <v>0.49007053099640729</v>
      </c>
      <c r="W315" s="42">
        <f t="shared" si="51"/>
        <v>0.38036805194078649</v>
      </c>
      <c r="X315" s="42">
        <f>VLOOKUP($A315,'Raw data'!$A:$AN,39, FALSE)</f>
        <v>1.1550688969536318</v>
      </c>
      <c r="Y315" s="42">
        <f>VLOOKUP($A315,'Raw data'!$A:$AN,40, FALSE)</f>
        <v>2.4438010099341096</v>
      </c>
      <c r="Z315" s="42">
        <f t="shared" si="52"/>
        <v>1.7994349534438707</v>
      </c>
      <c r="AA315" s="44">
        <f>IFERROR(VLOOKUP($A315,'Raw data'!$AP:$AU,4,FALSE),0)</f>
        <v>0.27159354955365</v>
      </c>
      <c r="AB315" s="44">
        <f>IFERROR(VLOOKUP($A315,'Raw data'!$AP:$AU,5,FALSE),0)</f>
        <v>0.29121578984187602</v>
      </c>
      <c r="AC315" s="44">
        <f>IFERROR(VLOOKUP($A315,'Raw data'!$AP:$AU,6,FALSE),"NA")</f>
        <v>0.28862408582871102</v>
      </c>
      <c r="AD315" s="46" t="b">
        <f t="shared" si="53"/>
        <v>0</v>
      </c>
      <c r="AE315" s="46" t="b">
        <f t="shared" si="54"/>
        <v>0</v>
      </c>
    </row>
    <row r="316" spans="1:31" x14ac:dyDescent="0.25">
      <c r="A316" s="45" t="s">
        <v>382</v>
      </c>
      <c r="B316" s="2" t="str">
        <f>IFERROR(VLOOKUP(A316,'Protein names'!$A:$I,8,FALSE),"Contaminant")</f>
        <v>Plasma protease C1 inhibitor (C1 Inh) (C1Inh) (C1 esterase inhibitor) (C1-inhibiting factor) (Serpin G1)</v>
      </c>
      <c r="C316" t="str">
        <f>IFERROR(VLOOKUP(A316,'Protein names'!$A:$I,9,FALSE), "Contaminant")</f>
        <v>Serping1</v>
      </c>
      <c r="D316" s="42">
        <f>VLOOKUP($A316,'Raw data'!$A:$M,10,FALSE)</f>
        <v>64980.953900125307</v>
      </c>
      <c r="E316" s="42">
        <f>VLOOKUP($A316,'Raw data'!$A:$M,11,FALSE)</f>
        <v>45344.765868284449</v>
      </c>
      <c r="F316" s="42">
        <f>VLOOKUP($A316,'Raw data'!$A:$M,7,FALSE)</f>
        <v>205.36</v>
      </c>
      <c r="G316" s="42">
        <f>VLOOKUP($A316,'Raw data'!$A:$M,2,FALSE)</f>
        <v>77517.571225317282</v>
      </c>
      <c r="H316" s="42">
        <f>VLOOKUP($A316,'Raw data'!$A:$M,3,FALSE)</f>
        <v>205.36</v>
      </c>
      <c r="I316" s="42">
        <f>VLOOKUP($A316,'Raw data'!$A:$M,4,FALSE)</f>
        <v>34725.681044760371</v>
      </c>
      <c r="J316" s="42">
        <f>VLOOKUP($A316,'Raw data'!$A:$M,8,FALSE)</f>
        <v>29561.116102373289</v>
      </c>
      <c r="K316" s="42">
        <f>VLOOKUP($A316,'Raw data'!$A:$M,5,FALSE)</f>
        <v>33553.997197273231</v>
      </c>
      <c r="L316" s="42">
        <f>VLOOKUP($A316,'Raw data'!$A:$M,12,FALSE)</f>
        <v>52413.230809474058</v>
      </c>
      <c r="M316" s="42">
        <f>VLOOKUP($A316,'Raw data'!$A:$M,13,FALSE)</f>
        <v>34230.640854863384</v>
      </c>
      <c r="N316" s="42">
        <f>VLOOKUP($A316,'Raw data'!$A:$M,6,FALSE)</f>
        <v>205.36</v>
      </c>
      <c r="O316" s="42">
        <f>VLOOKUP($A316,'Raw data'!$A:$M,9,FALSE)</f>
        <v>43616.175190988419</v>
      </c>
      <c r="P316" s="42">
        <f t="shared" si="44"/>
        <v>37163.282006414564</v>
      </c>
      <c r="Q316" s="42">
        <f t="shared" si="45"/>
        <v>32263.420025828731</v>
      </c>
      <c r="R316" s="42">
        <f t="shared" si="46"/>
        <v>29458.858607227514</v>
      </c>
      <c r="S316" s="42">
        <f t="shared" si="47"/>
        <v>16204.202802548742</v>
      </c>
      <c r="T316" s="43">
        <f t="shared" si="48"/>
        <v>0.7926872175106271</v>
      </c>
      <c r="U316" s="43">
        <f t="shared" si="49"/>
        <v>0.50224690344595646</v>
      </c>
      <c r="V316" s="42">
        <f t="shared" si="50"/>
        <v>-0.20397853939368155</v>
      </c>
      <c r="W316" s="42">
        <f t="shared" si="51"/>
        <v>0.75123474113602795</v>
      </c>
      <c r="X316" s="42">
        <f>VLOOKUP($A316,'Raw data'!$A:$AN,39, FALSE)</f>
        <v>1.0913063676260724</v>
      </c>
      <c r="Y316" s="42">
        <f>VLOOKUP($A316,'Raw data'!$A:$AN,40, FALSE)</f>
        <v>1.9786646818551279</v>
      </c>
      <c r="Z316" s="42">
        <f t="shared" si="52"/>
        <v>1.5349855247406001</v>
      </c>
      <c r="AA316" s="44">
        <f>IFERROR(VLOOKUP($A316,'Raw data'!$AP:$AU,4,FALSE),0)</f>
        <v>-0.85151991375511704</v>
      </c>
      <c r="AB316" s="44">
        <f>IFERROR(VLOOKUP($A316,'Raw data'!$AP:$AU,5,FALSE),0)</f>
        <v>0.244414541905422</v>
      </c>
      <c r="AC316" s="44">
        <f>IFERROR(VLOOKUP($A316,'Raw data'!$AP:$AU,6,FALSE),"NA")</f>
        <v>0.28913485519029403</v>
      </c>
      <c r="AD316" s="46" t="b">
        <f t="shared" si="53"/>
        <v>0</v>
      </c>
      <c r="AE316" s="46" t="b">
        <f t="shared" si="54"/>
        <v>0</v>
      </c>
    </row>
    <row r="317" spans="1:31" x14ac:dyDescent="0.25">
      <c r="A317" s="45" t="s">
        <v>383</v>
      </c>
      <c r="B317" s="2" t="str">
        <f>IFERROR(VLOOKUP(A317,'Protein names'!$A:$I,8,FALSE),"Contaminant")</f>
        <v>ADP-ribosylation factor 4</v>
      </c>
      <c r="C317" t="str">
        <f>IFERROR(VLOOKUP(A317,'Protein names'!$A:$I,9,FALSE), "Contaminant")</f>
        <v>Arf4</v>
      </c>
      <c r="D317" s="42">
        <f>VLOOKUP($A317,'Raw data'!$A:$M,10,FALSE)</f>
        <v>205.36</v>
      </c>
      <c r="E317" s="42">
        <f>VLOOKUP($A317,'Raw data'!$A:$M,11,FALSE)</f>
        <v>205.36</v>
      </c>
      <c r="F317" s="42">
        <f>VLOOKUP($A317,'Raw data'!$A:$M,7,FALSE)</f>
        <v>31917.316086497118</v>
      </c>
      <c r="G317" s="42">
        <f>VLOOKUP($A317,'Raw data'!$A:$M,2,FALSE)</f>
        <v>205.36</v>
      </c>
      <c r="H317" s="42">
        <f>VLOOKUP($A317,'Raw data'!$A:$M,3,FALSE)</f>
        <v>36360.130582080543</v>
      </c>
      <c r="I317" s="42">
        <f>VLOOKUP($A317,'Raw data'!$A:$M,4,FALSE)</f>
        <v>5269.4739650433357</v>
      </c>
      <c r="J317" s="42">
        <f>VLOOKUP($A317,'Raw data'!$A:$M,8,FALSE)</f>
        <v>39429.128391147373</v>
      </c>
      <c r="K317" s="42">
        <f>VLOOKUP($A317,'Raw data'!$A:$M,5,FALSE)</f>
        <v>205.36</v>
      </c>
      <c r="L317" s="42">
        <f>VLOOKUP($A317,'Raw data'!$A:$M,12,FALSE)</f>
        <v>25651.890394225124</v>
      </c>
      <c r="M317" s="42">
        <f>VLOOKUP($A317,'Raw data'!$A:$M,13,FALSE)</f>
        <v>2598.980676949896</v>
      </c>
      <c r="N317" s="42">
        <f>VLOOKUP($A317,'Raw data'!$A:$M,6,FALSE)</f>
        <v>205.36</v>
      </c>
      <c r="O317" s="42">
        <f>VLOOKUP($A317,'Raw data'!$A:$M,9,FALSE)</f>
        <v>47566.147420380701</v>
      </c>
      <c r="P317" s="42">
        <f t="shared" si="44"/>
        <v>12360.500105603498</v>
      </c>
      <c r="Q317" s="42">
        <f t="shared" si="45"/>
        <v>19276.144480450515</v>
      </c>
      <c r="R317" s="42">
        <f t="shared" si="46"/>
        <v>15556.222008168957</v>
      </c>
      <c r="S317" s="42">
        <f t="shared" si="47"/>
        <v>19376.250913302149</v>
      </c>
      <c r="T317" s="43">
        <f t="shared" si="48"/>
        <v>1.2585430909156106</v>
      </c>
      <c r="U317" s="43">
        <f t="shared" si="49"/>
        <v>1.0051932808945876</v>
      </c>
      <c r="V317" s="42">
        <f t="shared" si="50"/>
        <v>0.64107940382297846</v>
      </c>
      <c r="W317" s="42">
        <f t="shared" si="51"/>
        <v>0.54765073810527842</v>
      </c>
      <c r="X317" s="42">
        <f>VLOOKUP($A317,'Raw data'!$A:$AN,39, FALSE)</f>
        <v>0.98547800350107828</v>
      </c>
      <c r="Y317" s="42">
        <f>VLOOKUP($A317,'Raw data'!$A:$AN,40, FALSE)</f>
        <v>1.222229184246312</v>
      </c>
      <c r="Z317" s="42">
        <f t="shared" si="52"/>
        <v>1.1038535938736951</v>
      </c>
      <c r="AA317" s="44">
        <f>IFERROR(VLOOKUP($A317,'Raw data'!$AP:$AU,4,FALSE),0)</f>
        <v>1.03286673359551</v>
      </c>
      <c r="AB317" s="44">
        <f>IFERROR(VLOOKUP($A317,'Raw data'!$AP:$AU,5,FALSE),0)</f>
        <v>0.118527595237823</v>
      </c>
      <c r="AC317" s="44">
        <f>IFERROR(VLOOKUP($A317,'Raw data'!$AP:$AU,6,FALSE),"NA")</f>
        <v>0.29457687114202002</v>
      </c>
      <c r="AD317" s="46" t="b">
        <f t="shared" si="53"/>
        <v>0</v>
      </c>
      <c r="AE317" s="46" t="b">
        <f t="shared" si="54"/>
        <v>0</v>
      </c>
    </row>
    <row r="318" spans="1:31" x14ac:dyDescent="0.25">
      <c r="A318" s="45" t="s">
        <v>384</v>
      </c>
      <c r="B318" s="2" t="str">
        <f>IFERROR(VLOOKUP(A318,'Protein names'!$A:$I,8,FALSE),"Contaminant")</f>
        <v>DnaJ homolog subfamily C member 3 (Interferon-induced, double-stranded RNA-activated protein kinase inhibitor) (Protein kinase inhibitor of 58 kDa) (Protein kinase inhibitor p58)</v>
      </c>
      <c r="C318" t="str">
        <f>IFERROR(VLOOKUP(A318,'Protein names'!$A:$I,9,FALSE), "Contaminant")</f>
        <v>Dnajc3</v>
      </c>
      <c r="D318" s="42">
        <f>VLOOKUP($A318,'Raw data'!$A:$M,10,FALSE)</f>
        <v>45666.605804346102</v>
      </c>
      <c r="E318" s="42">
        <f>VLOOKUP($A318,'Raw data'!$A:$M,11,FALSE)</f>
        <v>53630.431806400353</v>
      </c>
      <c r="F318" s="42">
        <f>VLOOKUP($A318,'Raw data'!$A:$M,7,FALSE)</f>
        <v>106941.56687933627</v>
      </c>
      <c r="G318" s="42">
        <f>VLOOKUP($A318,'Raw data'!$A:$M,2,FALSE)</f>
        <v>69609.231351956914</v>
      </c>
      <c r="H318" s="42">
        <f>VLOOKUP($A318,'Raw data'!$A:$M,3,FALSE)</f>
        <v>14766.102294617162</v>
      </c>
      <c r="I318" s="42">
        <f>VLOOKUP($A318,'Raw data'!$A:$M,4,FALSE)</f>
        <v>91512.172304159511</v>
      </c>
      <c r="J318" s="42">
        <f>VLOOKUP($A318,'Raw data'!$A:$M,8,FALSE)</f>
        <v>98776.237156491901</v>
      </c>
      <c r="K318" s="42">
        <f>VLOOKUP($A318,'Raw data'!$A:$M,5,FALSE)</f>
        <v>76116.961297644331</v>
      </c>
      <c r="L318" s="42">
        <f>VLOOKUP($A318,'Raw data'!$A:$M,12,FALSE)</f>
        <v>118846.99745584994</v>
      </c>
      <c r="M318" s="42">
        <f>VLOOKUP($A318,'Raw data'!$A:$M,13,FALSE)</f>
        <v>74349.834636259897</v>
      </c>
      <c r="N318" s="42">
        <f>VLOOKUP($A318,'Raw data'!$A:$M,6,FALSE)</f>
        <v>194738.01056217178</v>
      </c>
      <c r="O318" s="42">
        <f>VLOOKUP($A318,'Raw data'!$A:$M,9,FALSE)</f>
        <v>60396.713974342361</v>
      </c>
      <c r="P318" s="42">
        <f t="shared" si="44"/>
        <v>63687.68507346938</v>
      </c>
      <c r="Q318" s="42">
        <f t="shared" si="45"/>
        <v>103870.79251379335</v>
      </c>
      <c r="R318" s="42">
        <f t="shared" si="46"/>
        <v>30274.835518807533</v>
      </c>
      <c r="S318" s="42">
        <f t="shared" si="47"/>
        <v>44793.693995625857</v>
      </c>
      <c r="T318" s="43">
        <f t="shared" si="48"/>
        <v>0.47536404383175229</v>
      </c>
      <c r="U318" s="43">
        <f t="shared" si="49"/>
        <v>0.43124436534627913</v>
      </c>
      <c r="V318" s="42">
        <f t="shared" si="50"/>
        <v>0.70570370023978479</v>
      </c>
      <c r="W318" s="42">
        <f t="shared" si="51"/>
        <v>0.12750920877544286</v>
      </c>
      <c r="X318" s="42">
        <f>VLOOKUP($A318,'Raw data'!$A:$AN,39, FALSE)</f>
        <v>2.0270969481532006</v>
      </c>
      <c r="Y318" s="42">
        <f>VLOOKUP($A318,'Raw data'!$A:$AN,40, FALSE)</f>
        <v>1.9643472720008643</v>
      </c>
      <c r="Z318" s="42">
        <f t="shared" si="52"/>
        <v>1.9957221100770326</v>
      </c>
      <c r="AA318" s="44">
        <f>IFERROR(VLOOKUP($A318,'Raw data'!$AP:$AU,4,FALSE),0)</f>
        <v>1.23939953851844</v>
      </c>
      <c r="AB318" s="44">
        <f>IFERROR(VLOOKUP($A318,'Raw data'!$AP:$AU,5,FALSE),0)</f>
        <v>0.116671032604019</v>
      </c>
      <c r="AC318" s="44">
        <f>IFERROR(VLOOKUP($A318,'Raw data'!$AP:$AU,6,FALSE),"NA")</f>
        <v>0.29590746769415499</v>
      </c>
      <c r="AD318" s="46" t="b">
        <f t="shared" si="53"/>
        <v>0</v>
      </c>
      <c r="AE318" s="46" t="b">
        <f t="shared" si="54"/>
        <v>0</v>
      </c>
    </row>
    <row r="319" spans="1:31" x14ac:dyDescent="0.25">
      <c r="A319" s="45" t="s">
        <v>385</v>
      </c>
      <c r="B319" s="2" t="str">
        <f>IFERROR(VLOOKUP(A319,'Protein names'!$A:$I,8,FALSE),"Contaminant")</f>
        <v>Peroxisomal trans-2-enoyl-CoA reductase</v>
      </c>
      <c r="C319" t="str">
        <f>IFERROR(VLOOKUP(A319,'Protein names'!$A:$I,9,FALSE), "Contaminant")</f>
        <v>Pecr</v>
      </c>
      <c r="D319" s="42">
        <f>VLOOKUP($A319,'Raw data'!$A:$M,10,FALSE)</f>
        <v>3346691.9808200081</v>
      </c>
      <c r="E319" s="42">
        <f>VLOOKUP($A319,'Raw data'!$A:$M,11,FALSE)</f>
        <v>3217970.9316474386</v>
      </c>
      <c r="F319" s="42">
        <f>VLOOKUP($A319,'Raw data'!$A:$M,7,FALSE)</f>
        <v>2640963.3118863469</v>
      </c>
      <c r="G319" s="42">
        <f>VLOOKUP($A319,'Raw data'!$A:$M,2,FALSE)</f>
        <v>2990800.9773406833</v>
      </c>
      <c r="H319" s="42">
        <f>VLOOKUP($A319,'Raw data'!$A:$M,3,FALSE)</f>
        <v>1887795.2321050293</v>
      </c>
      <c r="I319" s="42">
        <f>VLOOKUP($A319,'Raw data'!$A:$M,4,FALSE)</f>
        <v>3571134.6694011348</v>
      </c>
      <c r="J319" s="42">
        <f>VLOOKUP($A319,'Raw data'!$A:$M,8,FALSE)</f>
        <v>3525325.9445199678</v>
      </c>
      <c r="K319" s="42">
        <f>VLOOKUP($A319,'Raw data'!$A:$M,5,FALSE)</f>
        <v>3550970.6349448026</v>
      </c>
      <c r="L319" s="42">
        <f>VLOOKUP($A319,'Raw data'!$A:$M,12,FALSE)</f>
        <v>3497455.7195947538</v>
      </c>
      <c r="M319" s="42">
        <f>VLOOKUP($A319,'Raw data'!$A:$M,13,FALSE)</f>
        <v>2888865.0113836522</v>
      </c>
      <c r="N319" s="42">
        <f>VLOOKUP($A319,'Raw data'!$A:$M,6,FALSE)</f>
        <v>2315820.6408839757</v>
      </c>
      <c r="O319" s="42">
        <f>VLOOKUP($A319,'Raw data'!$A:$M,9,FALSE)</f>
        <v>3745733.876655533</v>
      </c>
      <c r="P319" s="42">
        <f t="shared" si="44"/>
        <v>2942559.5172001068</v>
      </c>
      <c r="Q319" s="42">
        <f t="shared" si="45"/>
        <v>3254028.6379971146</v>
      </c>
      <c r="R319" s="42">
        <f t="shared" si="46"/>
        <v>553789.43410713552</v>
      </c>
      <c r="S319" s="42">
        <f t="shared" si="47"/>
        <v>496048.76841994171</v>
      </c>
      <c r="T319" s="43">
        <f t="shared" si="48"/>
        <v>0.18819990925249838</v>
      </c>
      <c r="U319" s="43">
        <f t="shared" si="49"/>
        <v>0.15244142679864811</v>
      </c>
      <c r="V319" s="42">
        <f t="shared" si="50"/>
        <v>0.14515535191630557</v>
      </c>
      <c r="W319" s="42">
        <f t="shared" si="51"/>
        <v>0.37094462946634277</v>
      </c>
      <c r="X319" s="42">
        <f>VLOOKUP($A319,'Raw data'!$A:$AN,39, FALSE)</f>
        <v>2.9737789768581209</v>
      </c>
      <c r="Y319" s="42">
        <f>VLOOKUP($A319,'Raw data'!$A:$AN,40, FALSE)</f>
        <v>3.0756173748187923</v>
      </c>
      <c r="Z319" s="42">
        <f t="shared" si="52"/>
        <v>3.0246981758384566</v>
      </c>
      <c r="AA319" s="44">
        <f>IFERROR(VLOOKUP($A319,'Raw data'!$AP:$AU,4,FALSE),0)</f>
        <v>0.35852788558674997</v>
      </c>
      <c r="AB319" s="44">
        <f>IFERROR(VLOOKUP($A319,'Raw data'!$AP:$AU,5,FALSE),0)</f>
        <v>0.195638642485056</v>
      </c>
      <c r="AC319" s="44">
        <f>IFERROR(VLOOKUP($A319,'Raw data'!$AP:$AU,6,FALSE),"NA")</f>
        <v>0.29616980927634001</v>
      </c>
      <c r="AD319" s="46" t="b">
        <f t="shared" si="53"/>
        <v>0</v>
      </c>
      <c r="AE319" s="46" t="b">
        <f t="shared" si="54"/>
        <v>0</v>
      </c>
    </row>
    <row r="320" spans="1:31" x14ac:dyDescent="0.25">
      <c r="A320" s="45" t="s">
        <v>386</v>
      </c>
      <c r="B320" s="2" t="str">
        <f>IFERROR(VLOOKUP(A320,'Protein names'!$A:$I,8,FALSE),"Contaminant")</f>
        <v>Interferon-gamma-inducible GTPase Ifgga3 protein (Protein MGC108823) (Similar to interferon-inducible GTPase)</v>
      </c>
      <c r="C320" t="str">
        <f>IFERROR(VLOOKUP(A320,'Protein names'!$A:$I,9,FALSE), "Contaminant")</f>
        <v>MGC108823</v>
      </c>
      <c r="D320" s="42">
        <f>VLOOKUP($A320,'Raw data'!$A:$M,10,FALSE)</f>
        <v>214605.17860541696</v>
      </c>
      <c r="E320" s="42">
        <f>VLOOKUP($A320,'Raw data'!$A:$M,11,FALSE)</f>
        <v>134540.05637059727</v>
      </c>
      <c r="F320" s="42">
        <f>VLOOKUP($A320,'Raw data'!$A:$M,7,FALSE)</f>
        <v>205.36</v>
      </c>
      <c r="G320" s="42">
        <f>VLOOKUP($A320,'Raw data'!$A:$M,2,FALSE)</f>
        <v>10885.094609198464</v>
      </c>
      <c r="H320" s="42">
        <f>VLOOKUP($A320,'Raw data'!$A:$M,3,FALSE)</f>
        <v>205.36</v>
      </c>
      <c r="I320" s="42">
        <f>VLOOKUP($A320,'Raw data'!$A:$M,4,FALSE)</f>
        <v>205.36</v>
      </c>
      <c r="J320" s="42">
        <f>VLOOKUP($A320,'Raw data'!$A:$M,8,FALSE)</f>
        <v>205.36</v>
      </c>
      <c r="K320" s="42">
        <f>VLOOKUP($A320,'Raw data'!$A:$M,5,FALSE)</f>
        <v>205.36</v>
      </c>
      <c r="L320" s="42">
        <f>VLOOKUP($A320,'Raw data'!$A:$M,12,FALSE)</f>
        <v>142913.2079866507</v>
      </c>
      <c r="M320" s="42">
        <f>VLOOKUP($A320,'Raw data'!$A:$M,13,FALSE)</f>
        <v>114370.93461472457</v>
      </c>
      <c r="N320" s="42">
        <f>VLOOKUP($A320,'Raw data'!$A:$M,6,FALSE)</f>
        <v>205.36</v>
      </c>
      <c r="O320" s="42">
        <f>VLOOKUP($A320,'Raw data'!$A:$M,9,FALSE)</f>
        <v>71615.110242163588</v>
      </c>
      <c r="P320" s="42">
        <f t="shared" si="44"/>
        <v>60107.734930868777</v>
      </c>
      <c r="Q320" s="42">
        <f t="shared" si="45"/>
        <v>54919.222140589809</v>
      </c>
      <c r="R320" s="42">
        <f t="shared" si="46"/>
        <v>84258.908989088421</v>
      </c>
      <c r="S320" s="42">
        <f t="shared" si="47"/>
        <v>58505.014702021661</v>
      </c>
      <c r="T320" s="43">
        <f t="shared" si="48"/>
        <v>1.4017981061172315</v>
      </c>
      <c r="U320" s="43">
        <f t="shared" si="49"/>
        <v>1.0652921221690366</v>
      </c>
      <c r="V320" s="42">
        <f t="shared" si="50"/>
        <v>-0.1302394635726804</v>
      </c>
      <c r="W320" s="42">
        <f t="shared" si="51"/>
        <v>0.91218799456240385</v>
      </c>
      <c r="X320" s="42">
        <f>VLOOKUP($A320,'Raw data'!$A:$AN,39, FALSE)</f>
        <v>0.82352411283749338</v>
      </c>
      <c r="Y320" s="42">
        <f>VLOOKUP($A320,'Raw data'!$A:$AN,40, FALSE)</f>
        <v>1.0790593846755516</v>
      </c>
      <c r="Z320" s="42">
        <f t="shared" si="52"/>
        <v>0.95129174875652245</v>
      </c>
      <c r="AA320" s="44">
        <f>IFERROR(VLOOKUP($A320,'Raw data'!$AP:$AU,4,FALSE),0)</f>
        <v>-0.75921227950760095</v>
      </c>
      <c r="AB320" s="44">
        <f>IFERROR(VLOOKUP($A320,'Raw data'!$AP:$AU,5,FALSE),0)</f>
        <v>3.5281532104555403E-2</v>
      </c>
      <c r="AC320" s="44">
        <f>IFERROR(VLOOKUP($A320,'Raw data'!$AP:$AU,6,FALSE),"NA")</f>
        <v>0.296721798762976</v>
      </c>
      <c r="AD320" s="46" t="b">
        <f t="shared" si="53"/>
        <v>0</v>
      </c>
      <c r="AE320" s="46" t="b">
        <f t="shared" si="54"/>
        <v>0</v>
      </c>
    </row>
    <row r="321" spans="1:31" x14ac:dyDescent="0.25">
      <c r="A321" s="45" t="s">
        <v>387</v>
      </c>
      <c r="B321" s="2" t="str">
        <f>IFERROR(VLOOKUP(A321,'Protein names'!$A:$I,8,FALSE),"Contaminant")</f>
        <v>Retinal dehydrogenase 1</v>
      </c>
      <c r="C321" t="str">
        <f>IFERROR(VLOOKUP(A321,'Protein names'!$A:$I,9,FALSE), "Contaminant")</f>
        <v>Aldh1a1</v>
      </c>
      <c r="D321" s="42">
        <f>VLOOKUP($A321,'Raw data'!$A:$M,10,FALSE)</f>
        <v>4219387.1830656817</v>
      </c>
      <c r="E321" s="42">
        <f>VLOOKUP($A321,'Raw data'!$A:$M,11,FALSE)</f>
        <v>3015844.6748773567</v>
      </c>
      <c r="F321" s="42">
        <f>VLOOKUP($A321,'Raw data'!$A:$M,7,FALSE)</f>
        <v>1957449.6678265361</v>
      </c>
      <c r="G321" s="42">
        <f>VLOOKUP($A321,'Raw data'!$A:$M,2,FALSE)</f>
        <v>2050917.3635789151</v>
      </c>
      <c r="H321" s="42">
        <f>VLOOKUP($A321,'Raw data'!$A:$M,3,FALSE)</f>
        <v>1889299.4456267136</v>
      </c>
      <c r="I321" s="42">
        <f>VLOOKUP($A321,'Raw data'!$A:$M,4,FALSE)</f>
        <v>1775978.2234906738</v>
      </c>
      <c r="J321" s="42">
        <f>VLOOKUP($A321,'Raw data'!$A:$M,8,FALSE)</f>
        <v>3520531.9481008868</v>
      </c>
      <c r="K321" s="42">
        <f>VLOOKUP($A321,'Raw data'!$A:$M,5,FALSE)</f>
        <v>3308316.2818288389</v>
      </c>
      <c r="L321" s="42">
        <f>VLOOKUP($A321,'Raw data'!$A:$M,12,FALSE)</f>
        <v>3508618.2505010366</v>
      </c>
      <c r="M321" s="42">
        <f>VLOOKUP($A321,'Raw data'!$A:$M,13,FALSE)</f>
        <v>3858489.8386119348</v>
      </c>
      <c r="N321" s="42">
        <f>VLOOKUP($A321,'Raw data'!$A:$M,6,FALSE)</f>
        <v>2630972.4141981564</v>
      </c>
      <c r="O321" s="42">
        <f>VLOOKUP($A321,'Raw data'!$A:$M,9,FALSE)</f>
        <v>2559034.929884824</v>
      </c>
      <c r="P321" s="42">
        <f t="shared" si="44"/>
        <v>2484812.7597443131</v>
      </c>
      <c r="Q321" s="42">
        <f t="shared" si="45"/>
        <v>3230993.9438542798</v>
      </c>
      <c r="R321" s="42">
        <f t="shared" si="46"/>
        <v>876945.72974789178</v>
      </c>
      <c r="S321" s="42">
        <f t="shared" si="47"/>
        <v>478224.51246554113</v>
      </c>
      <c r="T321" s="43">
        <f t="shared" si="48"/>
        <v>0.35292225794837329</v>
      </c>
      <c r="U321" s="43">
        <f t="shared" si="49"/>
        <v>0.14801157810127713</v>
      </c>
      <c r="V321" s="42">
        <f t="shared" si="50"/>
        <v>0.37884090320141495</v>
      </c>
      <c r="W321" s="42">
        <f t="shared" si="51"/>
        <v>0.125793431006784</v>
      </c>
      <c r="X321" s="42">
        <f>VLOOKUP($A321,'Raw data'!$A:$AN,39, FALSE)</f>
        <v>2.7224764365866569</v>
      </c>
      <c r="Y321" s="42">
        <f>VLOOKUP($A321,'Raw data'!$A:$AN,40, FALSE)</f>
        <v>3.2707842008925305</v>
      </c>
      <c r="Z321" s="42">
        <f t="shared" si="52"/>
        <v>2.9966303187395935</v>
      </c>
      <c r="AA321" s="44">
        <f>IFERROR(VLOOKUP($A321,'Raw data'!$AP:$AU,4,FALSE),0)</f>
        <v>0.51599121219440802</v>
      </c>
      <c r="AB321" s="44">
        <f>IFERROR(VLOOKUP($A321,'Raw data'!$AP:$AU,5,FALSE),0)</f>
        <v>0.43302673006898101</v>
      </c>
      <c r="AC321" s="44">
        <f>IFERROR(VLOOKUP($A321,'Raw data'!$AP:$AU,6,FALSE),"NA")</f>
        <v>0.29692109310779902</v>
      </c>
      <c r="AD321" s="46" t="b">
        <f t="shared" si="53"/>
        <v>0</v>
      </c>
      <c r="AE321" s="46" t="b">
        <f t="shared" si="54"/>
        <v>0</v>
      </c>
    </row>
    <row r="322" spans="1:31" x14ac:dyDescent="0.25">
      <c r="A322" s="45" t="s">
        <v>388</v>
      </c>
      <c r="B322" s="2" t="str">
        <f>IFERROR(VLOOKUP(A322,'Protein names'!$A:$I,8,FALSE),"Contaminant")</f>
        <v>Sodium/potassium-transporting ATPase subunit beta-3 (Sodium/potassium-dependent ATPase subunit beta-3) (ATPB-3) (CD antigen CD298)</v>
      </c>
      <c r="C322" t="str">
        <f>IFERROR(VLOOKUP(A322,'Protein names'!$A:$I,9,FALSE), "Contaminant")</f>
        <v>Atp1b3</v>
      </c>
      <c r="D322" s="42">
        <f>VLOOKUP($A322,'Raw data'!$A:$M,10,FALSE)</f>
        <v>210497.25698728533</v>
      </c>
      <c r="E322" s="42">
        <f>VLOOKUP($A322,'Raw data'!$A:$M,11,FALSE)</f>
        <v>142182.09548452895</v>
      </c>
      <c r="F322" s="42">
        <f>VLOOKUP($A322,'Raw data'!$A:$M,7,FALSE)</f>
        <v>205.36</v>
      </c>
      <c r="G322" s="42">
        <f>VLOOKUP($A322,'Raw data'!$A:$M,2,FALSE)</f>
        <v>86295.803844023729</v>
      </c>
      <c r="H322" s="42">
        <f>VLOOKUP($A322,'Raw data'!$A:$M,3,FALSE)</f>
        <v>98693.603503734703</v>
      </c>
      <c r="I322" s="42">
        <f>VLOOKUP($A322,'Raw data'!$A:$M,4,FALSE)</f>
        <v>118041.14808077847</v>
      </c>
      <c r="J322" s="42">
        <f>VLOOKUP($A322,'Raw data'!$A:$M,8,FALSE)</f>
        <v>205.36</v>
      </c>
      <c r="K322" s="42">
        <f>VLOOKUP($A322,'Raw data'!$A:$M,5,FALSE)</f>
        <v>102258.59892569744</v>
      </c>
      <c r="L322" s="42">
        <f>VLOOKUP($A322,'Raw data'!$A:$M,12,FALSE)</f>
        <v>201792.89400609268</v>
      </c>
      <c r="M322" s="42">
        <f>VLOOKUP($A322,'Raw data'!$A:$M,13,FALSE)</f>
        <v>150594.43578368629</v>
      </c>
      <c r="N322" s="42">
        <f>VLOOKUP($A322,'Raw data'!$A:$M,6,FALSE)</f>
        <v>87668.170486184667</v>
      </c>
      <c r="O322" s="42">
        <f>VLOOKUP($A322,'Raw data'!$A:$M,9,FALSE)</f>
        <v>205.36</v>
      </c>
      <c r="P322" s="42">
        <f t="shared" ref="P322:P385" si="55">AVERAGE(D322:I322)</f>
        <v>109319.21131672518</v>
      </c>
      <c r="Q322" s="42">
        <f t="shared" ref="Q322:Q385" si="56">AVERAGE(J322:O322)</f>
        <v>90454.136533610174</v>
      </c>
      <c r="R322" s="42">
        <f t="shared" ref="R322:R385" si="57">_xlfn.STDEV.P(D322:I322)</f>
        <v>63168.88955368584</v>
      </c>
      <c r="S322" s="42">
        <f t="shared" ref="S322:S385" si="58">_xlfn.STDEV.P(J322:O322)</f>
        <v>73541.331667092294</v>
      </c>
      <c r="T322" s="43">
        <f t="shared" ref="T322:T385" si="59">R322/P322</f>
        <v>0.5778388701567716</v>
      </c>
      <c r="U322" s="43">
        <f t="shared" ref="U322:U385" si="60">S322/Q322</f>
        <v>0.81302342253597693</v>
      </c>
      <c r="V322" s="42">
        <f t="shared" ref="V322:V385" si="61">LOG(Q322/P322,2)</f>
        <v>-0.27328857172645799</v>
      </c>
      <c r="W322" s="42">
        <f t="shared" ref="W322:W385" si="62">_xlfn.T.TEST(D322:I322,J322:O322,2,2)</f>
        <v>0.67271470885377949</v>
      </c>
      <c r="X322" s="42">
        <f>VLOOKUP($A322,'Raw data'!$A:$AN,39, FALSE)</f>
        <v>2.3326911982670784</v>
      </c>
      <c r="Y322" s="42">
        <f>VLOOKUP($A322,'Raw data'!$A:$AN,40, FALSE)</f>
        <v>1.7425140824168348</v>
      </c>
      <c r="Z322" s="42">
        <f t="shared" ref="Z322:Z385" si="63">AVERAGE(X322:Y322)</f>
        <v>2.0376026403419565</v>
      </c>
      <c r="AA322" s="44">
        <f>IFERROR(VLOOKUP($A322,'Raw data'!$AP:$AU,4,FALSE),0)</f>
        <v>-0.45682539204438499</v>
      </c>
      <c r="AB322" s="44">
        <f>IFERROR(VLOOKUP($A322,'Raw data'!$AP:$AU,5,FALSE),0)</f>
        <v>6.1348981470735597E-3</v>
      </c>
      <c r="AC322" s="44">
        <f>IFERROR(VLOOKUP($A322,'Raw data'!$AP:$AU,6,FALSE),"NA")</f>
        <v>0.30010967402980299</v>
      </c>
      <c r="AD322" s="46" t="b">
        <f t="shared" ref="AD322:AD385" si="64">IF(OR(W322&lt;=0.05,AC322&lt;=0.05),TRUE,FALSE)</f>
        <v>0</v>
      </c>
      <c r="AE322" s="46" t="b">
        <f t="shared" ref="AE322:AE385" si="65">IF(AND(W322&lt;=0.05,AC322&lt;=0.05),TRUE,FALSE)</f>
        <v>0</v>
      </c>
    </row>
    <row r="323" spans="1:31" x14ac:dyDescent="0.25">
      <c r="A323" s="45" t="s">
        <v>389</v>
      </c>
      <c r="B323" s="2" t="str">
        <f>IFERROR(VLOOKUP(A323,'Protein names'!$A:$I,8,FALSE),"Contaminant")</f>
        <v>WD repeat-containing protein 1</v>
      </c>
      <c r="C323" t="str">
        <f>IFERROR(VLOOKUP(A323,'Protein names'!$A:$I,9,FALSE), "Contaminant")</f>
        <v>Wdr1</v>
      </c>
      <c r="D323" s="42">
        <f>VLOOKUP($A323,'Raw data'!$A:$M,10,FALSE)</f>
        <v>105592.51880490188</v>
      </c>
      <c r="E323" s="42">
        <f>VLOOKUP($A323,'Raw data'!$A:$M,11,FALSE)</f>
        <v>167093.9575238603</v>
      </c>
      <c r="F323" s="42">
        <f>VLOOKUP($A323,'Raw data'!$A:$M,7,FALSE)</f>
        <v>205.36</v>
      </c>
      <c r="G323" s="42">
        <f>VLOOKUP($A323,'Raw data'!$A:$M,2,FALSE)</f>
        <v>93466.491738912722</v>
      </c>
      <c r="H323" s="42">
        <f>VLOOKUP($A323,'Raw data'!$A:$M,3,FALSE)</f>
        <v>49715.392594520919</v>
      </c>
      <c r="I323" s="42">
        <f>VLOOKUP($A323,'Raw data'!$A:$M,4,FALSE)</f>
        <v>84389.610089477399</v>
      </c>
      <c r="J323" s="42">
        <f>VLOOKUP($A323,'Raw data'!$A:$M,8,FALSE)</f>
        <v>205.36</v>
      </c>
      <c r="K323" s="42">
        <f>VLOOKUP($A323,'Raw data'!$A:$M,5,FALSE)</f>
        <v>27602.437321228019</v>
      </c>
      <c r="L323" s="42">
        <f>VLOOKUP($A323,'Raw data'!$A:$M,12,FALSE)</f>
        <v>97685.937681895171</v>
      </c>
      <c r="M323" s="42">
        <f>VLOOKUP($A323,'Raw data'!$A:$M,13,FALSE)</f>
        <v>163575.70961297411</v>
      </c>
      <c r="N323" s="42">
        <f>VLOOKUP($A323,'Raw data'!$A:$M,6,FALSE)</f>
        <v>44777.934494049543</v>
      </c>
      <c r="O323" s="42">
        <f>VLOOKUP($A323,'Raw data'!$A:$M,9,FALSE)</f>
        <v>40039.667965130931</v>
      </c>
      <c r="P323" s="42">
        <f t="shared" si="55"/>
        <v>83410.555125278872</v>
      </c>
      <c r="Q323" s="42">
        <f t="shared" si="56"/>
        <v>62314.507845879627</v>
      </c>
      <c r="R323" s="42">
        <f t="shared" si="57"/>
        <v>51080.818698244082</v>
      </c>
      <c r="S323" s="42">
        <f t="shared" si="58"/>
        <v>53806.974477985073</v>
      </c>
      <c r="T323" s="43">
        <f t="shared" si="59"/>
        <v>0.61240233471079297</v>
      </c>
      <c r="U323" s="43">
        <f t="shared" si="60"/>
        <v>0.86347427490022144</v>
      </c>
      <c r="V323" s="42">
        <f t="shared" si="61"/>
        <v>-0.42066187439818065</v>
      </c>
      <c r="W323" s="42">
        <f t="shared" si="62"/>
        <v>0.53917593754223858</v>
      </c>
      <c r="X323" s="42">
        <f>VLOOKUP($A323,'Raw data'!$A:$AN,39, FALSE)</f>
        <v>1.7314945320099546</v>
      </c>
      <c r="Y323" s="42">
        <f>VLOOKUP($A323,'Raw data'!$A:$AN,40, FALSE)</f>
        <v>2.4008182789089285</v>
      </c>
      <c r="Z323" s="42">
        <f t="shared" si="63"/>
        <v>2.0661564054594415</v>
      </c>
      <c r="AA323" s="44">
        <f>IFERROR(VLOOKUP($A323,'Raw data'!$AP:$AU,4,FALSE),0)</f>
        <v>1.9209895702147599</v>
      </c>
      <c r="AB323" s="44">
        <f>IFERROR(VLOOKUP($A323,'Raw data'!$AP:$AU,5,FALSE),0)</f>
        <v>0.188754360195551</v>
      </c>
      <c r="AC323" s="44">
        <f>IFERROR(VLOOKUP($A323,'Raw data'!$AP:$AU,6,FALSE),"NA")</f>
        <v>0.30145612373062403</v>
      </c>
      <c r="AD323" s="46" t="b">
        <f t="shared" si="64"/>
        <v>0</v>
      </c>
      <c r="AE323" s="46" t="b">
        <f t="shared" si="65"/>
        <v>0</v>
      </c>
    </row>
    <row r="324" spans="1:31" x14ac:dyDescent="0.25">
      <c r="A324" s="45" t="s">
        <v>390</v>
      </c>
      <c r="B324" s="2" t="str">
        <f>IFERROR(VLOOKUP(A324,'Protein names'!$A:$I,8,FALSE),"Contaminant")</f>
        <v>Fatty acid-binding protein, liver (Fatty acid-binding protein 1) (Liver-type fatty acid-binding protein) (L-FABP) (Squalene- and sterol-carrier protein) (SCP) (Z-protein) (p14)</v>
      </c>
      <c r="C324" t="str">
        <f>IFERROR(VLOOKUP(A324,'Protein names'!$A:$I,9,FALSE), "Contaminant")</f>
        <v>Fabp1</v>
      </c>
      <c r="D324" s="42">
        <f>VLOOKUP($A324,'Raw data'!$A:$M,10,FALSE)</f>
        <v>39389236.740507349</v>
      </c>
      <c r="E324" s="42">
        <f>VLOOKUP($A324,'Raw data'!$A:$M,11,FALSE)</f>
        <v>62548707.872802317</v>
      </c>
      <c r="F324" s="42">
        <f>VLOOKUP($A324,'Raw data'!$A:$M,7,FALSE)</f>
        <v>55810340.266384393</v>
      </c>
      <c r="G324" s="42">
        <f>VLOOKUP($A324,'Raw data'!$A:$M,2,FALSE)</f>
        <v>46825979.687095471</v>
      </c>
      <c r="H324" s="42">
        <f>VLOOKUP($A324,'Raw data'!$A:$M,3,FALSE)</f>
        <v>41537431.352718353</v>
      </c>
      <c r="I324" s="42">
        <f>VLOOKUP($A324,'Raw data'!$A:$M,4,FALSE)</f>
        <v>38513111.043080129</v>
      </c>
      <c r="J324" s="42">
        <f>VLOOKUP($A324,'Raw data'!$A:$M,8,FALSE)</f>
        <v>55032815.647039942</v>
      </c>
      <c r="K324" s="42">
        <f>VLOOKUP($A324,'Raw data'!$A:$M,5,FALSE)</f>
        <v>44531803.556262352</v>
      </c>
      <c r="L324" s="42">
        <f>VLOOKUP($A324,'Raw data'!$A:$M,12,FALSE)</f>
        <v>35297744.679992072</v>
      </c>
      <c r="M324" s="42">
        <f>VLOOKUP($A324,'Raw data'!$A:$M,13,FALSE)</f>
        <v>54709868.790608719</v>
      </c>
      <c r="N324" s="42">
        <f>VLOOKUP($A324,'Raw data'!$A:$M,6,FALSE)</f>
        <v>52796188.392392501</v>
      </c>
      <c r="O324" s="42">
        <f>VLOOKUP($A324,'Raw data'!$A:$M,9,FALSE)</f>
        <v>58585340.59445107</v>
      </c>
      <c r="P324" s="42">
        <f t="shared" si="55"/>
        <v>47437467.827098005</v>
      </c>
      <c r="Q324" s="42">
        <f t="shared" si="56"/>
        <v>50158960.276791118</v>
      </c>
      <c r="R324" s="42">
        <f t="shared" si="57"/>
        <v>8926151.5072234049</v>
      </c>
      <c r="S324" s="42">
        <f t="shared" si="58"/>
        <v>7905111.3594806353</v>
      </c>
      <c r="T324" s="43">
        <f t="shared" si="59"/>
        <v>0.1881666943049701</v>
      </c>
      <c r="U324" s="43">
        <f t="shared" si="60"/>
        <v>0.15760118064365825</v>
      </c>
      <c r="V324" s="42">
        <f t="shared" si="61"/>
        <v>8.0480441385689078E-2</v>
      </c>
      <c r="W324" s="42">
        <f t="shared" si="62"/>
        <v>0.62086194866451017</v>
      </c>
      <c r="X324" s="42">
        <f>VLOOKUP($A324,'Raw data'!$A:$AN,39, FALSE)</f>
        <v>3.5386674421852207</v>
      </c>
      <c r="Y324" s="42">
        <f>VLOOKUP($A324,'Raw data'!$A:$AN,40, FALSE)</f>
        <v>3.6293046533180586</v>
      </c>
      <c r="Z324" s="42">
        <f t="shared" si="63"/>
        <v>3.5839860477516394</v>
      </c>
      <c r="AA324" s="44">
        <f>IFERROR(VLOOKUP($A324,'Raw data'!$AP:$AU,4,FALSE),0)</f>
        <v>3.0831193236847501</v>
      </c>
      <c r="AB324" s="44">
        <f>IFERROR(VLOOKUP($A324,'Raw data'!$AP:$AU,5,FALSE),0)</f>
        <v>0.22141564659517399</v>
      </c>
      <c r="AC324" s="44">
        <f>IFERROR(VLOOKUP($A324,'Raw data'!$AP:$AU,6,FALSE),"NA")</f>
        <v>0.30273160850626601</v>
      </c>
      <c r="AD324" s="46" t="b">
        <f t="shared" si="64"/>
        <v>0</v>
      </c>
      <c r="AE324" s="46" t="b">
        <f t="shared" si="65"/>
        <v>0</v>
      </c>
    </row>
    <row r="325" spans="1:31" x14ac:dyDescent="0.25">
      <c r="A325" s="45" t="s">
        <v>391</v>
      </c>
      <c r="B325" s="2" t="str">
        <f>IFERROR(VLOOKUP(A325,'Protein names'!$A:$I,8,FALSE),"Contaminant")</f>
        <v>Ketohexokinase (RCG62047, isoform CRA_a)</v>
      </c>
      <c r="C325" t="str">
        <f>IFERROR(VLOOKUP(A325,'Protein names'!$A:$I,9,FALSE), "Contaminant")</f>
        <v>Khk</v>
      </c>
      <c r="D325" s="42">
        <f>VLOOKUP($A325,'Raw data'!$A:$M,10,FALSE)</f>
        <v>2469256.6863670102</v>
      </c>
      <c r="E325" s="42">
        <f>VLOOKUP($A325,'Raw data'!$A:$M,11,FALSE)</f>
        <v>1795675.7983026721</v>
      </c>
      <c r="F325" s="42">
        <f>VLOOKUP($A325,'Raw data'!$A:$M,7,FALSE)</f>
        <v>1742872.5738389674</v>
      </c>
      <c r="G325" s="42">
        <f>VLOOKUP($A325,'Raw data'!$A:$M,2,FALSE)</f>
        <v>1422770.8407048334</v>
      </c>
      <c r="H325" s="42">
        <f>VLOOKUP($A325,'Raw data'!$A:$M,3,FALSE)</f>
        <v>1503658.4466456277</v>
      </c>
      <c r="I325" s="42">
        <f>VLOOKUP($A325,'Raw data'!$A:$M,4,FALSE)</f>
        <v>1783473.2685725635</v>
      </c>
      <c r="J325" s="42">
        <f>VLOOKUP($A325,'Raw data'!$A:$M,8,FALSE)</f>
        <v>2281298.4949591332</v>
      </c>
      <c r="K325" s="42">
        <f>VLOOKUP($A325,'Raw data'!$A:$M,5,FALSE)</f>
        <v>2267697.3582472298</v>
      </c>
      <c r="L325" s="42">
        <f>VLOOKUP($A325,'Raw data'!$A:$M,12,FALSE)</f>
        <v>2429293.2426617211</v>
      </c>
      <c r="M325" s="42">
        <f>VLOOKUP($A325,'Raw data'!$A:$M,13,FALSE)</f>
        <v>2133498.1433407702</v>
      </c>
      <c r="N325" s="42">
        <f>VLOOKUP($A325,'Raw data'!$A:$M,6,FALSE)</f>
        <v>2122179.4741608389</v>
      </c>
      <c r="O325" s="42">
        <f>VLOOKUP($A325,'Raw data'!$A:$M,9,FALSE)</f>
        <v>1702635.2594792652</v>
      </c>
      <c r="P325" s="42">
        <f t="shared" si="55"/>
        <v>1786284.6024052789</v>
      </c>
      <c r="Q325" s="42">
        <f t="shared" si="56"/>
        <v>2156100.32880816</v>
      </c>
      <c r="R325" s="42">
        <f t="shared" si="57"/>
        <v>336761.87648412737</v>
      </c>
      <c r="S325" s="42">
        <f t="shared" si="58"/>
        <v>227323.15406206579</v>
      </c>
      <c r="T325" s="43">
        <f t="shared" si="59"/>
        <v>0.18852643975695066</v>
      </c>
      <c r="U325" s="43">
        <f t="shared" si="60"/>
        <v>0.10543254923008361</v>
      </c>
      <c r="V325" s="42">
        <f t="shared" si="61"/>
        <v>0.27146235363735266</v>
      </c>
      <c r="W325" s="42">
        <f t="shared" si="62"/>
        <v>6.9194965217098114E-2</v>
      </c>
      <c r="X325" s="42">
        <f>VLOOKUP($A325,'Raw data'!$A:$AN,39, FALSE)</f>
        <v>2.411869546039481</v>
      </c>
      <c r="Y325" s="42">
        <f>VLOOKUP($A325,'Raw data'!$A:$AN,40, FALSE)</f>
        <v>2.9570544397861087</v>
      </c>
      <c r="Z325" s="42">
        <f t="shared" si="63"/>
        <v>2.6844619929127949</v>
      </c>
      <c r="AA325" s="44">
        <f>IFERROR(VLOOKUP($A325,'Raw data'!$AP:$AU,4,FALSE),0)</f>
        <v>0.30446187180545198</v>
      </c>
      <c r="AB325" s="44">
        <f>IFERROR(VLOOKUP($A325,'Raw data'!$AP:$AU,5,FALSE),0)</f>
        <v>0.20786799704018299</v>
      </c>
      <c r="AC325" s="44">
        <f>IFERROR(VLOOKUP($A325,'Raw data'!$AP:$AU,6,FALSE),"NA")</f>
        <v>0.303920170804238</v>
      </c>
      <c r="AD325" s="46" t="b">
        <f t="shared" si="64"/>
        <v>0</v>
      </c>
      <c r="AE325" s="46" t="b">
        <f t="shared" si="65"/>
        <v>0</v>
      </c>
    </row>
    <row r="326" spans="1:31" x14ac:dyDescent="0.25">
      <c r="A326" s="45" t="s">
        <v>392</v>
      </c>
      <c r="B326" s="2" t="str">
        <f>IFERROR(VLOOKUP(A326,'Protein names'!$A:$I,8,FALSE),"Contaminant")</f>
        <v>Protein PRRC1 (Similar to RIKEN cDNA 1190002C06, isoform CRA_a)</v>
      </c>
      <c r="C326" t="str">
        <f>IFERROR(VLOOKUP(A326,'Protein names'!$A:$I,9,FALSE), "Contaminant")</f>
        <v>Prrc1</v>
      </c>
      <c r="D326" s="42">
        <f>VLOOKUP($A326,'Raw data'!$A:$M,10,FALSE)</f>
        <v>45682.67182584486</v>
      </c>
      <c r="E326" s="42">
        <f>VLOOKUP($A326,'Raw data'!$A:$M,11,FALSE)</f>
        <v>52289.268870801046</v>
      </c>
      <c r="F326" s="42">
        <f>VLOOKUP($A326,'Raw data'!$A:$M,7,FALSE)</f>
        <v>205.36</v>
      </c>
      <c r="G326" s="42">
        <f>VLOOKUP($A326,'Raw data'!$A:$M,2,FALSE)</f>
        <v>54734.75144591921</v>
      </c>
      <c r="H326" s="42">
        <f>VLOOKUP($A326,'Raw data'!$A:$M,3,FALSE)</f>
        <v>205.36</v>
      </c>
      <c r="I326" s="42">
        <f>VLOOKUP($A326,'Raw data'!$A:$M,4,FALSE)</f>
        <v>45079.361538127676</v>
      </c>
      <c r="J326" s="42">
        <f>VLOOKUP($A326,'Raw data'!$A:$M,8,FALSE)</f>
        <v>54856.220041742221</v>
      </c>
      <c r="K326" s="42">
        <f>VLOOKUP($A326,'Raw data'!$A:$M,5,FALSE)</f>
        <v>33484.994134872039</v>
      </c>
      <c r="L326" s="42">
        <f>VLOOKUP($A326,'Raw data'!$A:$M,12,FALSE)</f>
        <v>92812.400040678214</v>
      </c>
      <c r="M326" s="42">
        <f>VLOOKUP($A326,'Raw data'!$A:$M,13,FALSE)</f>
        <v>36331.067821543897</v>
      </c>
      <c r="N326" s="42">
        <f>VLOOKUP($A326,'Raw data'!$A:$M,6,FALSE)</f>
        <v>37082.212942507183</v>
      </c>
      <c r="O326" s="42">
        <f>VLOOKUP($A326,'Raw data'!$A:$M,9,FALSE)</f>
        <v>205.36</v>
      </c>
      <c r="P326" s="42">
        <f t="shared" si="55"/>
        <v>33032.795613448798</v>
      </c>
      <c r="Q326" s="42">
        <f t="shared" si="56"/>
        <v>42462.042496890586</v>
      </c>
      <c r="R326" s="42">
        <f t="shared" si="57"/>
        <v>23459.919103094577</v>
      </c>
      <c r="S326" s="42">
        <f t="shared" si="58"/>
        <v>27753.438739615551</v>
      </c>
      <c r="T326" s="43">
        <f t="shared" si="59"/>
        <v>0.71020083730192152</v>
      </c>
      <c r="U326" s="43">
        <f t="shared" si="60"/>
        <v>0.65360583494418301</v>
      </c>
      <c r="V326" s="42">
        <f t="shared" si="61"/>
        <v>0.36227469684595054</v>
      </c>
      <c r="W326" s="42">
        <f t="shared" si="62"/>
        <v>0.57462379270541764</v>
      </c>
      <c r="X326" s="42">
        <f>VLOOKUP($A326,'Raw data'!$A:$AN,39, FALSE)</f>
        <v>2.2358734137730534</v>
      </c>
      <c r="Y326" s="42">
        <f>VLOOKUP($A326,'Raw data'!$A:$AN,40, FALSE)</f>
        <v>2.6500821267473018</v>
      </c>
      <c r="Z326" s="42">
        <f t="shared" si="63"/>
        <v>2.4429777702601774</v>
      </c>
      <c r="AA326" s="44">
        <f>IFERROR(VLOOKUP($A326,'Raw data'!$AP:$AU,4,FALSE),0)</f>
        <v>-2.5571758298656899</v>
      </c>
      <c r="AB326" s="44">
        <f>IFERROR(VLOOKUP($A326,'Raw data'!$AP:$AU,5,FALSE),0)</f>
        <v>3.8570566204664702E-2</v>
      </c>
      <c r="AC326" s="44">
        <f>IFERROR(VLOOKUP($A326,'Raw data'!$AP:$AU,6,FALSE),"NA")</f>
        <v>0.30460956841874298</v>
      </c>
      <c r="AD326" s="46" t="b">
        <f t="shared" si="64"/>
        <v>0</v>
      </c>
      <c r="AE326" s="46" t="b">
        <f t="shared" si="65"/>
        <v>0</v>
      </c>
    </row>
    <row r="327" spans="1:31" x14ac:dyDescent="0.25">
      <c r="A327" s="45" t="s">
        <v>393</v>
      </c>
      <c r="B327" s="2" t="str">
        <f>IFERROR(VLOOKUP(A327,'Protein names'!$A:$I,8,FALSE),"Contaminant")</f>
        <v>D-amino-acid oxidase (DAAO) (DAMOX) (DAO) (EC 1.4.3.3)</v>
      </c>
      <c r="C327" t="str">
        <f>IFERROR(VLOOKUP(A327,'Protein names'!$A:$I,9,FALSE), "Contaminant")</f>
        <v>Dao</v>
      </c>
      <c r="D327" s="42">
        <f>VLOOKUP($A327,'Raw data'!$A:$M,10,FALSE)</f>
        <v>661153.94488739118</v>
      </c>
      <c r="E327" s="42">
        <f>VLOOKUP($A327,'Raw data'!$A:$M,11,FALSE)</f>
        <v>357471.1640582775</v>
      </c>
      <c r="F327" s="42">
        <f>VLOOKUP($A327,'Raw data'!$A:$M,7,FALSE)</f>
        <v>295099.98392843897</v>
      </c>
      <c r="G327" s="42">
        <f>VLOOKUP($A327,'Raw data'!$A:$M,2,FALSE)</f>
        <v>360081.19863714208</v>
      </c>
      <c r="H327" s="42">
        <f>VLOOKUP($A327,'Raw data'!$A:$M,3,FALSE)</f>
        <v>84266.438455729614</v>
      </c>
      <c r="I327" s="42">
        <f>VLOOKUP($A327,'Raw data'!$A:$M,4,FALSE)</f>
        <v>434983.82209838083</v>
      </c>
      <c r="J327" s="42">
        <f>VLOOKUP($A327,'Raw data'!$A:$M,8,FALSE)</f>
        <v>460887.46068243851</v>
      </c>
      <c r="K327" s="42">
        <f>VLOOKUP($A327,'Raw data'!$A:$M,5,FALSE)</f>
        <v>379777.44138825074</v>
      </c>
      <c r="L327" s="42">
        <f>VLOOKUP($A327,'Raw data'!$A:$M,12,FALSE)</f>
        <v>536720.13551349961</v>
      </c>
      <c r="M327" s="42">
        <f>VLOOKUP($A327,'Raw data'!$A:$M,13,FALSE)</f>
        <v>441855.17962024745</v>
      </c>
      <c r="N327" s="42">
        <f>VLOOKUP($A327,'Raw data'!$A:$M,6,FALSE)</f>
        <v>464231.20737606846</v>
      </c>
      <c r="O327" s="42">
        <f>VLOOKUP($A327,'Raw data'!$A:$M,9,FALSE)</f>
        <v>396873.06790746003</v>
      </c>
      <c r="P327" s="42">
        <f t="shared" si="55"/>
        <v>365509.42534422665</v>
      </c>
      <c r="Q327" s="42">
        <f t="shared" si="56"/>
        <v>446724.08208132745</v>
      </c>
      <c r="R327" s="42">
        <f t="shared" si="57"/>
        <v>171455.31980878368</v>
      </c>
      <c r="S327" s="42">
        <f t="shared" si="58"/>
        <v>50985.411129519882</v>
      </c>
      <c r="T327" s="43">
        <f t="shared" si="59"/>
        <v>0.46908590564336833</v>
      </c>
      <c r="U327" s="43">
        <f t="shared" si="60"/>
        <v>0.11413177210410125</v>
      </c>
      <c r="V327" s="42">
        <f t="shared" si="61"/>
        <v>0.28947542055097497</v>
      </c>
      <c r="W327" s="42">
        <f t="shared" si="62"/>
        <v>0.33392528602956995</v>
      </c>
      <c r="X327" s="42">
        <f>VLOOKUP($A327,'Raw data'!$A:$AN,39, FALSE)</f>
        <v>3.101346744356881</v>
      </c>
      <c r="Y327" s="42">
        <f>VLOOKUP($A327,'Raw data'!$A:$AN,40, FALSE)</f>
        <v>3.2739171865626226</v>
      </c>
      <c r="Z327" s="42">
        <f t="shared" si="63"/>
        <v>3.1876319654597518</v>
      </c>
      <c r="AA327" s="44">
        <f>IFERROR(VLOOKUP($A327,'Raw data'!$AP:$AU,4,FALSE),0)</f>
        <v>0.25069024656601402</v>
      </c>
      <c r="AB327" s="44">
        <f>IFERROR(VLOOKUP($A327,'Raw data'!$AP:$AU,5,FALSE),0)</f>
        <v>0.16623896609669001</v>
      </c>
      <c r="AC327" s="44">
        <f>IFERROR(VLOOKUP($A327,'Raw data'!$AP:$AU,6,FALSE),"NA")</f>
        <v>0.30464140156834502</v>
      </c>
      <c r="AD327" s="46" t="b">
        <f t="shared" si="64"/>
        <v>0</v>
      </c>
      <c r="AE327" s="46" t="b">
        <f t="shared" si="65"/>
        <v>0</v>
      </c>
    </row>
    <row r="328" spans="1:31" x14ac:dyDescent="0.25">
      <c r="A328" s="45" t="s">
        <v>394</v>
      </c>
      <c r="B328" s="2" t="str">
        <f>IFERROR(VLOOKUP(A328,'Protein names'!$A:$I,8,FALSE),"Contaminant")</f>
        <v>Protein Prodh</v>
      </c>
      <c r="C328" t="str">
        <f>IFERROR(VLOOKUP(A328,'Protein names'!$A:$I,9,FALSE), "Contaminant")</f>
        <v>Prodh</v>
      </c>
      <c r="D328" s="42">
        <f>VLOOKUP($A328,'Raw data'!$A:$M,10,FALSE)</f>
        <v>361619.19760920072</v>
      </c>
      <c r="E328" s="42">
        <f>VLOOKUP($A328,'Raw data'!$A:$M,11,FALSE)</f>
        <v>317916.58769792295</v>
      </c>
      <c r="F328" s="42">
        <f>VLOOKUP($A328,'Raw data'!$A:$M,7,FALSE)</f>
        <v>236101.3004838881</v>
      </c>
      <c r="G328" s="42">
        <f>VLOOKUP($A328,'Raw data'!$A:$M,2,FALSE)</f>
        <v>191099.69102614772</v>
      </c>
      <c r="H328" s="42">
        <f>VLOOKUP($A328,'Raw data'!$A:$M,3,FALSE)</f>
        <v>282944.50173428148</v>
      </c>
      <c r="I328" s="42">
        <f>VLOOKUP($A328,'Raw data'!$A:$M,4,FALSE)</f>
        <v>151574.69643395138</v>
      </c>
      <c r="J328" s="42">
        <f>VLOOKUP($A328,'Raw data'!$A:$M,8,FALSE)</f>
        <v>253534.62640708109</v>
      </c>
      <c r="K328" s="42">
        <f>VLOOKUP($A328,'Raw data'!$A:$M,5,FALSE)</f>
        <v>192449.89211950917</v>
      </c>
      <c r="L328" s="42">
        <f>VLOOKUP($A328,'Raw data'!$A:$M,12,FALSE)</f>
        <v>352008.45764102932</v>
      </c>
      <c r="M328" s="42">
        <f>VLOOKUP($A328,'Raw data'!$A:$M,13,FALSE)</f>
        <v>266277.96683777036</v>
      </c>
      <c r="N328" s="42">
        <f>VLOOKUP($A328,'Raw data'!$A:$M,6,FALSE)</f>
        <v>94379.078157835538</v>
      </c>
      <c r="O328" s="42">
        <f>VLOOKUP($A328,'Raw data'!$A:$M,9,FALSE)</f>
        <v>168702.23796451552</v>
      </c>
      <c r="P328" s="42">
        <f t="shared" si="55"/>
        <v>256875.99583089873</v>
      </c>
      <c r="Q328" s="42">
        <f t="shared" si="56"/>
        <v>221225.37652129019</v>
      </c>
      <c r="R328" s="42">
        <f t="shared" si="57"/>
        <v>72137.753718719308</v>
      </c>
      <c r="S328" s="42">
        <f t="shared" si="58"/>
        <v>81501.052983485133</v>
      </c>
      <c r="T328" s="43">
        <f t="shared" si="59"/>
        <v>0.28082714963451677</v>
      </c>
      <c r="U328" s="43">
        <f t="shared" si="60"/>
        <v>0.36840734216420995</v>
      </c>
      <c r="V328" s="42">
        <f t="shared" si="61"/>
        <v>-0.21555519666230816</v>
      </c>
      <c r="W328" s="42">
        <f t="shared" si="62"/>
        <v>0.48072558524386955</v>
      </c>
      <c r="X328" s="42">
        <f>VLOOKUP($A328,'Raw data'!$A:$AN,39, FALSE)</f>
        <v>2.2857201342961946</v>
      </c>
      <c r="Y328" s="42">
        <f>VLOOKUP($A328,'Raw data'!$A:$AN,40, FALSE)</f>
        <v>2.3129395806102475</v>
      </c>
      <c r="Z328" s="42">
        <f t="shared" si="63"/>
        <v>2.299329857453221</v>
      </c>
      <c r="AA328" s="44">
        <f>IFERROR(VLOOKUP($A328,'Raw data'!$AP:$AU,4,FALSE),0)</f>
        <v>-0.291081356538609</v>
      </c>
      <c r="AB328" s="44">
        <f>IFERROR(VLOOKUP($A328,'Raw data'!$AP:$AU,5,FALSE),0)</f>
        <v>0.14367895564913399</v>
      </c>
      <c r="AC328" s="44">
        <f>IFERROR(VLOOKUP($A328,'Raw data'!$AP:$AU,6,FALSE),"NA")</f>
        <v>0.30959038912200099</v>
      </c>
      <c r="AD328" s="46" t="b">
        <f t="shared" si="64"/>
        <v>0</v>
      </c>
      <c r="AE328" s="46" t="b">
        <f t="shared" si="65"/>
        <v>0</v>
      </c>
    </row>
    <row r="329" spans="1:31" x14ac:dyDescent="0.25">
      <c r="A329" s="45" t="s">
        <v>395</v>
      </c>
      <c r="B329" s="2" t="str">
        <f>IFERROR(VLOOKUP(A329,'Protein names'!$A:$I,8,FALSE),"Contaminant")</f>
        <v>40S ribosomal protein S11</v>
      </c>
      <c r="C329" t="str">
        <f>IFERROR(VLOOKUP(A329,'Protein names'!$A:$I,9,FALSE), "Contaminant")</f>
        <v>Rps11</v>
      </c>
      <c r="D329" s="42">
        <f>VLOOKUP($A329,'Raw data'!$A:$M,10,FALSE)</f>
        <v>205.36</v>
      </c>
      <c r="E329" s="42">
        <f>VLOOKUP($A329,'Raw data'!$A:$M,11,FALSE)</f>
        <v>205.36</v>
      </c>
      <c r="F329" s="42">
        <f>VLOOKUP($A329,'Raw data'!$A:$M,7,FALSE)</f>
        <v>205.36</v>
      </c>
      <c r="G329" s="42">
        <f>VLOOKUP($A329,'Raw data'!$A:$M,2,FALSE)</f>
        <v>268166.86048663355</v>
      </c>
      <c r="H329" s="42">
        <f>VLOOKUP($A329,'Raw data'!$A:$M,3,FALSE)</f>
        <v>179872.29287168733</v>
      </c>
      <c r="I329" s="42">
        <f>VLOOKUP($A329,'Raw data'!$A:$M,4,FALSE)</f>
        <v>154133.42762564609</v>
      </c>
      <c r="J329" s="42">
        <f>VLOOKUP($A329,'Raw data'!$A:$M,8,FALSE)</f>
        <v>205.36</v>
      </c>
      <c r="K329" s="42">
        <f>VLOOKUP($A329,'Raw data'!$A:$M,5,FALSE)</f>
        <v>205.36</v>
      </c>
      <c r="L329" s="42">
        <f>VLOOKUP($A329,'Raw data'!$A:$M,12,FALSE)</f>
        <v>205.36</v>
      </c>
      <c r="M329" s="42">
        <f>VLOOKUP($A329,'Raw data'!$A:$M,13,FALSE)</f>
        <v>36574.067523043232</v>
      </c>
      <c r="N329" s="42">
        <f>VLOOKUP($A329,'Raw data'!$A:$M,6,FALSE)</f>
        <v>209861.27153415972</v>
      </c>
      <c r="O329" s="42">
        <f>VLOOKUP($A329,'Raw data'!$A:$M,9,FALSE)</f>
        <v>205.36</v>
      </c>
      <c r="P329" s="42">
        <f t="shared" si="55"/>
        <v>100464.77683066117</v>
      </c>
      <c r="Q329" s="42">
        <f t="shared" si="56"/>
        <v>41209.463176200494</v>
      </c>
      <c r="R329" s="42">
        <f t="shared" si="57"/>
        <v>106039.0796940664</v>
      </c>
      <c r="S329" s="42">
        <f t="shared" si="58"/>
        <v>76583.576638433718</v>
      </c>
      <c r="T329" s="43">
        <f t="shared" si="59"/>
        <v>1.0554851465285293</v>
      </c>
      <c r="U329" s="43">
        <f t="shared" si="60"/>
        <v>1.8583978226307658</v>
      </c>
      <c r="V329" s="42">
        <f t="shared" si="61"/>
        <v>-1.2856422027516925</v>
      </c>
      <c r="W329" s="42">
        <f t="shared" si="62"/>
        <v>0.33495709998700451</v>
      </c>
      <c r="X329" s="42">
        <f>VLOOKUP($A329,'Raw data'!$A:$AN,39, FALSE)</f>
        <v>0.91892609355348842</v>
      </c>
      <c r="Y329" s="42">
        <f>VLOOKUP($A329,'Raw data'!$A:$AN,40, FALSE)</f>
        <v>0.23453345269200765</v>
      </c>
      <c r="Z329" s="42">
        <f t="shared" si="63"/>
        <v>0.57672977312274809</v>
      </c>
      <c r="AA329" s="44">
        <f>IFERROR(VLOOKUP($A329,'Raw data'!$AP:$AU,4,FALSE),0)</f>
        <v>-0.64814353397005298</v>
      </c>
      <c r="AB329" s="44">
        <f>IFERROR(VLOOKUP($A329,'Raw data'!$AP:$AU,5,FALSE),0)</f>
        <v>0.12685037168146401</v>
      </c>
      <c r="AC329" s="44">
        <f>IFERROR(VLOOKUP($A329,'Raw data'!$AP:$AU,6,FALSE),"NA")</f>
        <v>0.31007377447349899</v>
      </c>
      <c r="AD329" s="46" t="b">
        <f t="shared" si="64"/>
        <v>0</v>
      </c>
      <c r="AE329" s="46" t="b">
        <f t="shared" si="65"/>
        <v>0</v>
      </c>
    </row>
    <row r="330" spans="1:31" x14ac:dyDescent="0.25">
      <c r="A330" s="45" t="s">
        <v>396</v>
      </c>
      <c r="B330" s="2" t="str">
        <f>IFERROR(VLOOKUP(A330,'Protein names'!$A:$I,8,FALSE),"Contaminant")</f>
        <v>Malonyl-CoA decarboxylase, mitochondrial (MCD) (EC 4.1.1.9)</v>
      </c>
      <c r="C330" t="str">
        <f>IFERROR(VLOOKUP(A330,'Protein names'!$A:$I,9,FALSE), "Contaminant")</f>
        <v>Mlycd</v>
      </c>
      <c r="D330" s="42">
        <f>VLOOKUP($A330,'Raw data'!$A:$M,10,FALSE)</f>
        <v>205.36</v>
      </c>
      <c r="E330" s="42">
        <f>VLOOKUP($A330,'Raw data'!$A:$M,11,FALSE)</f>
        <v>205.36</v>
      </c>
      <c r="F330" s="42">
        <f>VLOOKUP($A330,'Raw data'!$A:$M,7,FALSE)</f>
        <v>93388.128639817063</v>
      </c>
      <c r="G330" s="42">
        <f>VLOOKUP($A330,'Raw data'!$A:$M,2,FALSE)</f>
        <v>49587.312776720864</v>
      </c>
      <c r="H330" s="42">
        <f>VLOOKUP($A330,'Raw data'!$A:$M,3,FALSE)</f>
        <v>57290.32754260629</v>
      </c>
      <c r="I330" s="42">
        <f>VLOOKUP($A330,'Raw data'!$A:$M,4,FALSE)</f>
        <v>65131.671665441798</v>
      </c>
      <c r="J330" s="42">
        <f>VLOOKUP($A330,'Raw data'!$A:$M,8,FALSE)</f>
        <v>71603.545225789945</v>
      </c>
      <c r="K330" s="42">
        <f>VLOOKUP($A330,'Raw data'!$A:$M,5,FALSE)</f>
        <v>35058.738907341467</v>
      </c>
      <c r="L330" s="42">
        <f>VLOOKUP($A330,'Raw data'!$A:$M,12,FALSE)</f>
        <v>205.36</v>
      </c>
      <c r="M330" s="42">
        <f>VLOOKUP($A330,'Raw data'!$A:$M,13,FALSE)</f>
        <v>205.36</v>
      </c>
      <c r="N330" s="42">
        <f>VLOOKUP($A330,'Raw data'!$A:$M,6,FALSE)</f>
        <v>60586.433103684511</v>
      </c>
      <c r="O330" s="42">
        <f>VLOOKUP($A330,'Raw data'!$A:$M,9,FALSE)</f>
        <v>60438.636341145764</v>
      </c>
      <c r="P330" s="42">
        <f t="shared" si="55"/>
        <v>44301.360104097672</v>
      </c>
      <c r="Q330" s="42">
        <f t="shared" si="56"/>
        <v>38016.345596326944</v>
      </c>
      <c r="R330" s="42">
        <f t="shared" si="57"/>
        <v>33982.794043846574</v>
      </c>
      <c r="S330" s="42">
        <f t="shared" si="58"/>
        <v>28891.626965098341</v>
      </c>
      <c r="T330" s="43">
        <f t="shared" si="59"/>
        <v>0.76708240929838456</v>
      </c>
      <c r="U330" s="43">
        <f t="shared" si="60"/>
        <v>0.75997906984225716</v>
      </c>
      <c r="V330" s="42">
        <f t="shared" si="61"/>
        <v>-0.22073113544076198</v>
      </c>
      <c r="W330" s="42">
        <f t="shared" si="62"/>
        <v>0.75918144985236347</v>
      </c>
      <c r="X330" s="42">
        <f>VLOOKUP($A330,'Raw data'!$A:$AN,39, FALSE)</f>
        <v>1.9412346942900431</v>
      </c>
      <c r="Y330" s="42">
        <f>VLOOKUP($A330,'Raw data'!$A:$AN,40, FALSE)</f>
        <v>2.3769690649205564</v>
      </c>
      <c r="Z330" s="42">
        <f t="shared" si="63"/>
        <v>2.1591018796052999</v>
      </c>
      <c r="AA330" s="44">
        <f>IFERROR(VLOOKUP($A330,'Raw data'!$AP:$AU,4,FALSE),0)</f>
        <v>1.95686331560156</v>
      </c>
      <c r="AB330" s="44">
        <f>IFERROR(VLOOKUP($A330,'Raw data'!$AP:$AU,5,FALSE),0)</f>
        <v>0.13628103493719901</v>
      </c>
      <c r="AC330" s="44">
        <f>IFERROR(VLOOKUP($A330,'Raw data'!$AP:$AU,6,FALSE),"NA")</f>
        <v>0.31155792122173098</v>
      </c>
      <c r="AD330" s="46" t="b">
        <f t="shared" si="64"/>
        <v>0</v>
      </c>
      <c r="AE330" s="46" t="b">
        <f t="shared" si="65"/>
        <v>0</v>
      </c>
    </row>
    <row r="331" spans="1:31" x14ac:dyDescent="0.25">
      <c r="A331" s="45" t="s">
        <v>397</v>
      </c>
      <c r="B331" s="2" t="str">
        <f>IFERROR(VLOOKUP(A331,'Protein names'!$A:$I,8,FALSE),"Contaminant")</f>
        <v>Ig gamma-2A chain C region</v>
      </c>
      <c r="C331" t="str">
        <f>IFERROR(VLOOKUP(A331,'Protein names'!$A:$I,9,FALSE), "Contaminant")</f>
        <v>Igg-2a</v>
      </c>
      <c r="D331" s="42">
        <f>VLOOKUP($A331,'Raw data'!$A:$M,10,FALSE)</f>
        <v>599779.43061505584</v>
      </c>
      <c r="E331" s="42">
        <f>VLOOKUP($A331,'Raw data'!$A:$M,11,FALSE)</f>
        <v>405095.98221378535</v>
      </c>
      <c r="F331" s="42">
        <f>VLOOKUP($A331,'Raw data'!$A:$M,7,FALSE)</f>
        <v>490084.27980480931</v>
      </c>
      <c r="G331" s="42">
        <f>VLOOKUP($A331,'Raw data'!$A:$M,2,FALSE)</f>
        <v>366113.38050504576</v>
      </c>
      <c r="H331" s="42">
        <f>VLOOKUP($A331,'Raw data'!$A:$M,3,FALSE)</f>
        <v>715579.82108296803</v>
      </c>
      <c r="I331" s="42">
        <f>VLOOKUP($A331,'Raw data'!$A:$M,4,FALSE)</f>
        <v>1050470.9781313431</v>
      </c>
      <c r="J331" s="42">
        <f>VLOOKUP($A331,'Raw data'!$A:$M,8,FALSE)</f>
        <v>186223.32788827157</v>
      </c>
      <c r="K331" s="42">
        <f>VLOOKUP($A331,'Raw data'!$A:$M,5,FALSE)</f>
        <v>363907.90704596124</v>
      </c>
      <c r="L331" s="42">
        <f>VLOOKUP($A331,'Raw data'!$A:$M,12,FALSE)</f>
        <v>330892.93933498586</v>
      </c>
      <c r="M331" s="42">
        <f>VLOOKUP($A331,'Raw data'!$A:$M,13,FALSE)</f>
        <v>296669.88949492091</v>
      </c>
      <c r="N331" s="42">
        <f>VLOOKUP($A331,'Raw data'!$A:$M,6,FALSE)</f>
        <v>451346.53690080112</v>
      </c>
      <c r="O331" s="42">
        <f>VLOOKUP($A331,'Raw data'!$A:$M,9,FALSE)</f>
        <v>518074.83576410566</v>
      </c>
      <c r="P331" s="42">
        <f t="shared" si="55"/>
        <v>604520.64539216796</v>
      </c>
      <c r="Q331" s="42">
        <f t="shared" si="56"/>
        <v>357852.57273817435</v>
      </c>
      <c r="R331" s="42">
        <f t="shared" si="57"/>
        <v>231276.24928372161</v>
      </c>
      <c r="S331" s="42">
        <f t="shared" si="58"/>
        <v>106751.81671162863</v>
      </c>
      <c r="T331" s="43">
        <f t="shared" si="59"/>
        <v>0.38257791697699062</v>
      </c>
      <c r="U331" s="43">
        <f t="shared" si="60"/>
        <v>0.29831227953678691</v>
      </c>
      <c r="V331" s="42">
        <f t="shared" si="61"/>
        <v>-0.75642625899186522</v>
      </c>
      <c r="W331" s="42">
        <f t="shared" si="62"/>
        <v>5.560550491759688E-2</v>
      </c>
      <c r="X331" s="42">
        <f>VLOOKUP($A331,'Raw data'!$A:$AN,39, FALSE)</f>
        <v>3.3173070026676057</v>
      </c>
      <c r="Y331" s="42">
        <f>VLOOKUP($A331,'Raw data'!$A:$AN,40, FALSE)</f>
        <v>2.9593542834483473</v>
      </c>
      <c r="Z331" s="42">
        <f t="shared" si="63"/>
        <v>3.1383306430579765</v>
      </c>
      <c r="AA331" s="44">
        <f>IFERROR(VLOOKUP($A331,'Raw data'!$AP:$AU,4,FALSE),0)</f>
        <v>-0.58920319503685203</v>
      </c>
      <c r="AB331" s="44">
        <f>IFERROR(VLOOKUP($A331,'Raw data'!$AP:$AU,5,FALSE),0)</f>
        <v>0.36819117978627802</v>
      </c>
      <c r="AC331" s="44">
        <f>IFERROR(VLOOKUP($A331,'Raw data'!$AP:$AU,6,FALSE),"NA")</f>
        <v>0.31216637791331803</v>
      </c>
      <c r="AD331" s="46" t="b">
        <f t="shared" si="64"/>
        <v>0</v>
      </c>
      <c r="AE331" s="46" t="b">
        <f t="shared" si="65"/>
        <v>0</v>
      </c>
    </row>
    <row r="332" spans="1:31" x14ac:dyDescent="0.25">
      <c r="A332" s="45" t="s">
        <v>398</v>
      </c>
      <c r="B332" s="2" t="str">
        <f>IFERROR(VLOOKUP(A332,'Protein names'!$A:$I,8,FALSE),"Contaminant")</f>
        <v>Extracellular link domain-containing 1 (Predicted) (Protein Lyve1)</v>
      </c>
      <c r="C332" t="str">
        <f>IFERROR(VLOOKUP(A332,'Protein names'!$A:$I,9,FALSE), "Contaminant")</f>
        <v>Lyve1</v>
      </c>
      <c r="D332" s="42">
        <f>VLOOKUP($A332,'Raw data'!$A:$M,10,FALSE)</f>
        <v>205.36</v>
      </c>
      <c r="E332" s="42">
        <f>VLOOKUP($A332,'Raw data'!$A:$M,11,FALSE)</f>
        <v>205.36</v>
      </c>
      <c r="F332" s="42">
        <f>VLOOKUP($A332,'Raw data'!$A:$M,7,FALSE)</f>
        <v>23327.867983140161</v>
      </c>
      <c r="G332" s="42">
        <f>VLOOKUP($A332,'Raw data'!$A:$M,2,FALSE)</f>
        <v>40981.393840682809</v>
      </c>
      <c r="H332" s="42">
        <f>VLOOKUP($A332,'Raw data'!$A:$M,3,FALSE)</f>
        <v>37392.233330179697</v>
      </c>
      <c r="I332" s="42">
        <f>VLOOKUP($A332,'Raw data'!$A:$M,4,FALSE)</f>
        <v>31563.070095925836</v>
      </c>
      <c r="J332" s="42">
        <f>VLOOKUP($A332,'Raw data'!$A:$M,8,FALSE)</f>
        <v>22935.806315828562</v>
      </c>
      <c r="K332" s="42">
        <f>VLOOKUP($A332,'Raw data'!$A:$M,5,FALSE)</f>
        <v>18068.406162484673</v>
      </c>
      <c r="L332" s="42">
        <f>VLOOKUP($A332,'Raw data'!$A:$M,12,FALSE)</f>
        <v>205.36</v>
      </c>
      <c r="M332" s="42">
        <f>VLOOKUP($A332,'Raw data'!$A:$M,13,FALSE)</f>
        <v>205.36</v>
      </c>
      <c r="N332" s="42">
        <f>VLOOKUP($A332,'Raw data'!$A:$M,6,FALSE)</f>
        <v>31061.921264428642</v>
      </c>
      <c r="O332" s="42">
        <f>VLOOKUP($A332,'Raw data'!$A:$M,9,FALSE)</f>
        <v>36930.161401134996</v>
      </c>
      <c r="P332" s="42">
        <f t="shared" si="55"/>
        <v>22279.214208321417</v>
      </c>
      <c r="Q332" s="42">
        <f t="shared" si="56"/>
        <v>18234.502523979478</v>
      </c>
      <c r="R332" s="42">
        <f t="shared" si="57"/>
        <v>16532.66768189814</v>
      </c>
      <c r="S332" s="42">
        <f t="shared" si="58"/>
        <v>14061.17668166666</v>
      </c>
      <c r="T332" s="43">
        <f t="shared" si="59"/>
        <v>0.74206691166527283</v>
      </c>
      <c r="U332" s="43">
        <f t="shared" si="60"/>
        <v>0.77113026051439348</v>
      </c>
      <c r="V332" s="42">
        <f t="shared" si="61"/>
        <v>-0.28902750905447822</v>
      </c>
      <c r="W332" s="42">
        <f t="shared" si="62"/>
        <v>0.6856893348303752</v>
      </c>
      <c r="X332" s="42">
        <f>VLOOKUP($A332,'Raw data'!$A:$AN,39, FALSE)</f>
        <v>2.1366307718077016</v>
      </c>
      <c r="Y332" s="42">
        <f>VLOOKUP($A332,'Raw data'!$A:$AN,40, FALSE)</f>
        <v>1.1369544947190533</v>
      </c>
      <c r="Z332" s="42">
        <f t="shared" si="63"/>
        <v>1.6367926332633775</v>
      </c>
      <c r="AA332" s="44">
        <f>IFERROR(VLOOKUP($A332,'Raw data'!$AP:$AU,4,FALSE),0)</f>
        <v>-0.738802660872102</v>
      </c>
      <c r="AB332" s="44">
        <f>IFERROR(VLOOKUP($A332,'Raw data'!$AP:$AU,5,FALSE),0)</f>
        <v>8.7759444493561697E-2</v>
      </c>
      <c r="AC332" s="44">
        <f>IFERROR(VLOOKUP($A332,'Raw data'!$AP:$AU,6,FALSE),"NA")</f>
        <v>0.31256934165461098</v>
      </c>
      <c r="AD332" s="46" t="b">
        <f t="shared" si="64"/>
        <v>0</v>
      </c>
      <c r="AE332" s="46" t="b">
        <f t="shared" si="65"/>
        <v>0</v>
      </c>
    </row>
    <row r="333" spans="1:31" x14ac:dyDescent="0.25">
      <c r="A333" s="45" t="s">
        <v>399</v>
      </c>
      <c r="B333" s="2" t="str">
        <f>IFERROR(VLOOKUP(A333,'Protein names'!$A:$I,8,FALSE),"Contaminant")</f>
        <v>Carbonic anhydrase 3 (EC 4.2.1.1) (Carbonate dehydratase III) (Carbonic anhydrase III) (CA-III)</v>
      </c>
      <c r="C333" t="str">
        <f>IFERROR(VLOOKUP(A333,'Protein names'!$A:$I,9,FALSE), "Contaminant")</f>
        <v>Ca3</v>
      </c>
      <c r="D333" s="42">
        <f>VLOOKUP($A333,'Raw data'!$A:$M,10,FALSE)</f>
        <v>23888066.653276462</v>
      </c>
      <c r="E333" s="42">
        <f>VLOOKUP($A333,'Raw data'!$A:$M,11,FALSE)</f>
        <v>15988169.58096309</v>
      </c>
      <c r="F333" s="42">
        <f>VLOOKUP($A333,'Raw data'!$A:$M,7,FALSE)</f>
        <v>17987505.958168413</v>
      </c>
      <c r="G333" s="42">
        <f>VLOOKUP($A333,'Raw data'!$A:$M,2,FALSE)</f>
        <v>5714243.2995513398</v>
      </c>
      <c r="H333" s="42">
        <f>VLOOKUP($A333,'Raw data'!$A:$M,3,FALSE)</f>
        <v>9580371.739093231</v>
      </c>
      <c r="I333" s="42">
        <f>VLOOKUP($A333,'Raw data'!$A:$M,4,FALSE)</f>
        <v>28214929.90369134</v>
      </c>
      <c r="J333" s="42">
        <f>VLOOKUP($A333,'Raw data'!$A:$M,8,FALSE)</f>
        <v>26298815.482904375</v>
      </c>
      <c r="K333" s="42">
        <f>VLOOKUP($A333,'Raw data'!$A:$M,5,FALSE)</f>
        <v>22765295.286178011</v>
      </c>
      <c r="L333" s="42">
        <f>VLOOKUP($A333,'Raw data'!$A:$M,12,FALSE)</f>
        <v>25883347.488316845</v>
      </c>
      <c r="M333" s="42">
        <f>VLOOKUP($A333,'Raw data'!$A:$M,13,FALSE)</f>
        <v>17362645.867485173</v>
      </c>
      <c r="N333" s="42">
        <f>VLOOKUP($A333,'Raw data'!$A:$M,6,FALSE)</f>
        <v>25916242.559426151</v>
      </c>
      <c r="O333" s="42">
        <f>VLOOKUP($A333,'Raw data'!$A:$M,9,FALSE)</f>
        <v>20645698.559550308</v>
      </c>
      <c r="P333" s="42">
        <f t="shared" si="55"/>
        <v>16895547.855790645</v>
      </c>
      <c r="Q333" s="42">
        <f t="shared" si="56"/>
        <v>23145340.873976812</v>
      </c>
      <c r="R333" s="42">
        <f t="shared" si="57"/>
        <v>7719810.1240486586</v>
      </c>
      <c r="S333" s="42">
        <f t="shared" si="58"/>
        <v>3290166.8237017673</v>
      </c>
      <c r="T333" s="43">
        <f t="shared" si="59"/>
        <v>0.45691386807577433</v>
      </c>
      <c r="U333" s="43">
        <f t="shared" si="60"/>
        <v>0.14215244621439244</v>
      </c>
      <c r="V333" s="42">
        <f t="shared" si="61"/>
        <v>0.45407867798375651</v>
      </c>
      <c r="W333" s="42">
        <f t="shared" si="62"/>
        <v>0.12681753995245762</v>
      </c>
      <c r="X333" s="42">
        <f>VLOOKUP($A333,'Raw data'!$A:$AN,39, FALSE)</f>
        <v>3.5574530481264901</v>
      </c>
      <c r="Y333" s="42">
        <f>VLOOKUP($A333,'Raw data'!$A:$AN,40, FALSE)</f>
        <v>3.9804480127115132</v>
      </c>
      <c r="Z333" s="42">
        <f t="shared" si="63"/>
        <v>3.7689505304190014</v>
      </c>
      <c r="AA333" s="44">
        <f>IFERROR(VLOOKUP($A333,'Raw data'!$AP:$AU,4,FALSE),0)</f>
        <v>0.79938200857449504</v>
      </c>
      <c r="AB333" s="44">
        <f>IFERROR(VLOOKUP($A333,'Raw data'!$AP:$AU,5,FALSE),0)</f>
        <v>0.31098328670061998</v>
      </c>
      <c r="AC333" s="44">
        <f>IFERROR(VLOOKUP($A333,'Raw data'!$AP:$AU,6,FALSE),"NA")</f>
        <v>0.314966773746721</v>
      </c>
      <c r="AD333" s="46" t="b">
        <f t="shared" si="64"/>
        <v>0</v>
      </c>
      <c r="AE333" s="46" t="b">
        <f t="shared" si="65"/>
        <v>0</v>
      </c>
    </row>
    <row r="334" spans="1:31" x14ac:dyDescent="0.25">
      <c r="A334" s="45" t="s">
        <v>400</v>
      </c>
      <c r="B334" s="2" t="str">
        <f>IFERROR(VLOOKUP(A334,'Protein names'!$A:$I,8,FALSE),"Contaminant")</f>
        <v>40S ribosomal protein S5 (Ribosomal protein S5, isoform CRA_b) (Rps5 protein)</v>
      </c>
      <c r="C334" t="str">
        <f>IFERROR(VLOOKUP(A334,'Protein names'!$A:$I,9,FALSE), "Contaminant")</f>
        <v>Rps5</v>
      </c>
      <c r="D334" s="42">
        <f>VLOOKUP($A334,'Raw data'!$A:$M,10,FALSE)</f>
        <v>333377.80991621874</v>
      </c>
      <c r="E334" s="42">
        <f>VLOOKUP($A334,'Raw data'!$A:$M,11,FALSE)</f>
        <v>474536.10061580985</v>
      </c>
      <c r="F334" s="42">
        <f>VLOOKUP($A334,'Raw data'!$A:$M,7,FALSE)</f>
        <v>508127.58237599651</v>
      </c>
      <c r="G334" s="42">
        <f>VLOOKUP($A334,'Raw data'!$A:$M,2,FALSE)</f>
        <v>484756.5845129746</v>
      </c>
      <c r="H334" s="42">
        <f>VLOOKUP($A334,'Raw data'!$A:$M,3,FALSE)</f>
        <v>508519.35236160061</v>
      </c>
      <c r="I334" s="42">
        <f>VLOOKUP($A334,'Raw data'!$A:$M,4,FALSE)</f>
        <v>551810.38018579397</v>
      </c>
      <c r="J334" s="42">
        <f>VLOOKUP($A334,'Raw data'!$A:$M,8,FALSE)</f>
        <v>534780.9697995428</v>
      </c>
      <c r="K334" s="42">
        <f>VLOOKUP($A334,'Raw data'!$A:$M,5,FALSE)</f>
        <v>672591.23158274277</v>
      </c>
      <c r="L334" s="42">
        <f>VLOOKUP($A334,'Raw data'!$A:$M,12,FALSE)</f>
        <v>504440.0849408154</v>
      </c>
      <c r="M334" s="42">
        <f>VLOOKUP($A334,'Raw data'!$A:$M,13,FALSE)</f>
        <v>289869.40761282627</v>
      </c>
      <c r="N334" s="42">
        <f>VLOOKUP($A334,'Raw data'!$A:$M,6,FALSE)</f>
        <v>612207.32838581211</v>
      </c>
      <c r="O334" s="42">
        <f>VLOOKUP($A334,'Raw data'!$A:$M,9,FALSE)</f>
        <v>587807.13048831467</v>
      </c>
      <c r="P334" s="42">
        <f t="shared" si="55"/>
        <v>476854.63499473239</v>
      </c>
      <c r="Q334" s="42">
        <f t="shared" si="56"/>
        <v>533616.02546834236</v>
      </c>
      <c r="R334" s="42">
        <f t="shared" si="57"/>
        <v>68620.24852214774</v>
      </c>
      <c r="S334" s="42">
        <f t="shared" si="58"/>
        <v>121581.51105949115</v>
      </c>
      <c r="T334" s="43">
        <f t="shared" si="59"/>
        <v>0.14390181721292436</v>
      </c>
      <c r="U334" s="43">
        <f t="shared" si="60"/>
        <v>0.22784456473694151</v>
      </c>
      <c r="V334" s="42">
        <f t="shared" si="61"/>
        <v>0.16225245378907555</v>
      </c>
      <c r="W334" s="42">
        <f t="shared" si="62"/>
        <v>0.38467212897709468</v>
      </c>
      <c r="X334" s="42">
        <f>VLOOKUP($A334,'Raw data'!$A:$AN,39, FALSE)</f>
        <v>3.7829280731195922</v>
      </c>
      <c r="Y334" s="42">
        <f>VLOOKUP($A334,'Raw data'!$A:$AN,40, FALSE)</f>
        <v>3.4738944828915339</v>
      </c>
      <c r="Z334" s="42">
        <f t="shared" si="63"/>
        <v>3.6284112780055633</v>
      </c>
      <c r="AA334" s="44">
        <f>IFERROR(VLOOKUP($A334,'Raw data'!$AP:$AU,4,FALSE),0)</f>
        <v>0.24574125397409</v>
      </c>
      <c r="AB334" s="44">
        <f>IFERROR(VLOOKUP($A334,'Raw data'!$AP:$AU,5,FALSE),0)</f>
        <v>0.20225678359244401</v>
      </c>
      <c r="AC334" s="44">
        <f>IFERROR(VLOOKUP($A334,'Raw data'!$AP:$AU,6,FALSE),"NA")</f>
        <v>0.31623728825215403</v>
      </c>
      <c r="AD334" s="46" t="b">
        <f t="shared" si="64"/>
        <v>0</v>
      </c>
      <c r="AE334" s="46" t="b">
        <f t="shared" si="65"/>
        <v>0</v>
      </c>
    </row>
    <row r="335" spans="1:31" x14ac:dyDescent="0.25">
      <c r="A335" s="45" t="s">
        <v>401</v>
      </c>
      <c r="B335" s="2" t="str">
        <f>IFERROR(VLOOKUP(A335,'Protein names'!$A:$I,8,FALSE),"Contaminant")</f>
        <v>Polymeric immunoglobulin receptor</v>
      </c>
      <c r="C335" t="str">
        <f>IFERROR(VLOOKUP(A335,'Protein names'!$A:$I,9,FALSE), "Contaminant")</f>
        <v>Pigr</v>
      </c>
      <c r="D335" s="42">
        <f>VLOOKUP($A335,'Raw data'!$A:$M,10,FALSE)</f>
        <v>205.36</v>
      </c>
      <c r="E335" s="42">
        <f>VLOOKUP($A335,'Raw data'!$A:$M,11,FALSE)</f>
        <v>163136.23309723579</v>
      </c>
      <c r="F335" s="42">
        <f>VLOOKUP($A335,'Raw data'!$A:$M,7,FALSE)</f>
        <v>175759.89725602575</v>
      </c>
      <c r="G335" s="42">
        <f>VLOOKUP($A335,'Raw data'!$A:$M,2,FALSE)</f>
        <v>161566.42763976008</v>
      </c>
      <c r="H335" s="42">
        <f>VLOOKUP($A335,'Raw data'!$A:$M,3,FALSE)</f>
        <v>129215.31796446261</v>
      </c>
      <c r="I335" s="42">
        <f>VLOOKUP($A335,'Raw data'!$A:$M,4,FALSE)</f>
        <v>83417.117896352793</v>
      </c>
      <c r="J335" s="42">
        <f>VLOOKUP($A335,'Raw data'!$A:$M,8,FALSE)</f>
        <v>197083.99850751038</v>
      </c>
      <c r="K335" s="42">
        <f>VLOOKUP($A335,'Raw data'!$A:$M,5,FALSE)</f>
        <v>162204.0033666871</v>
      </c>
      <c r="L335" s="42">
        <f>VLOOKUP($A335,'Raw data'!$A:$M,12,FALSE)</f>
        <v>63034.846098893264</v>
      </c>
      <c r="M335" s="42">
        <f>VLOOKUP($A335,'Raw data'!$A:$M,13,FALSE)</f>
        <v>161323.72352190962</v>
      </c>
      <c r="N335" s="42">
        <f>VLOOKUP($A335,'Raw data'!$A:$M,6,FALSE)</f>
        <v>155180.0789299031</v>
      </c>
      <c r="O335" s="42">
        <f>VLOOKUP($A335,'Raw data'!$A:$M,9,FALSE)</f>
        <v>153917.63346671587</v>
      </c>
      <c r="P335" s="42">
        <f t="shared" si="55"/>
        <v>118883.39230897283</v>
      </c>
      <c r="Q335" s="42">
        <f t="shared" si="56"/>
        <v>148790.71398193657</v>
      </c>
      <c r="R335" s="42">
        <f t="shared" si="57"/>
        <v>61188.469636939713</v>
      </c>
      <c r="S335" s="42">
        <f t="shared" si="58"/>
        <v>41008.966813636849</v>
      </c>
      <c r="T335" s="43">
        <f t="shared" si="59"/>
        <v>0.51469316654351105</v>
      </c>
      <c r="U335" s="43">
        <f t="shared" si="60"/>
        <v>0.27561509529832218</v>
      </c>
      <c r="V335" s="42">
        <f t="shared" si="61"/>
        <v>0.32373730222667807</v>
      </c>
      <c r="W335" s="42">
        <f t="shared" si="62"/>
        <v>0.38529424087607034</v>
      </c>
      <c r="X335" s="42">
        <f>VLOOKUP($A335,'Raw data'!$A:$AN,39, FALSE)</f>
        <v>2.2677662995618566</v>
      </c>
      <c r="Y335" s="42">
        <f>VLOOKUP($A335,'Raw data'!$A:$AN,40, FALSE)</f>
        <v>1.9267323716369151</v>
      </c>
      <c r="Z335" s="42">
        <f t="shared" si="63"/>
        <v>2.0972493355993858</v>
      </c>
      <c r="AA335" s="44">
        <f>IFERROR(VLOOKUP($A335,'Raw data'!$AP:$AU,4,FALSE),0)</f>
        <v>0.45623154455031301</v>
      </c>
      <c r="AB335" s="44">
        <f>IFERROR(VLOOKUP($A335,'Raw data'!$AP:$AU,5,FALSE),0)</f>
        <v>9.5708504152590093E-2</v>
      </c>
      <c r="AC335" s="44">
        <f>IFERROR(VLOOKUP($A335,'Raw data'!$AP:$AU,6,FALSE),"NA")</f>
        <v>0.317147349010719</v>
      </c>
      <c r="AD335" s="46" t="b">
        <f t="shared" si="64"/>
        <v>0</v>
      </c>
      <c r="AE335" s="46" t="b">
        <f t="shared" si="65"/>
        <v>0</v>
      </c>
    </row>
    <row r="336" spans="1:31" x14ac:dyDescent="0.25">
      <c r="A336" s="45" t="s">
        <v>402</v>
      </c>
      <c r="B336" s="2" t="str">
        <f>IFERROR(VLOOKUP(A336,'Protein names'!$A:$I,8,FALSE),"Contaminant")</f>
        <v>Fructose-bisphosphate aldolase (EC 4.1.2.13)</v>
      </c>
      <c r="C336" t="str">
        <f>IFERROR(VLOOKUP(A336,'Protein names'!$A:$I,9,FALSE), "Contaminant")</f>
        <v>Aldob</v>
      </c>
      <c r="D336" s="42">
        <f>VLOOKUP($A336,'Raw data'!$A:$M,10,FALSE)</f>
        <v>8165250.1593270404</v>
      </c>
      <c r="E336" s="42">
        <f>VLOOKUP($A336,'Raw data'!$A:$M,11,FALSE)</f>
        <v>9683298.1463221386</v>
      </c>
      <c r="F336" s="42">
        <f>VLOOKUP($A336,'Raw data'!$A:$M,7,FALSE)</f>
        <v>20523029.657089185</v>
      </c>
      <c r="G336" s="42">
        <f>VLOOKUP($A336,'Raw data'!$A:$M,2,FALSE)</f>
        <v>19409201.222036146</v>
      </c>
      <c r="H336" s="42">
        <f>VLOOKUP($A336,'Raw data'!$A:$M,3,FALSE)</f>
        <v>21535523.36347403</v>
      </c>
      <c r="I336" s="42">
        <f>VLOOKUP($A336,'Raw data'!$A:$M,4,FALSE)</f>
        <v>15345478.472677374</v>
      </c>
      <c r="J336" s="42">
        <f>VLOOKUP($A336,'Raw data'!$A:$M,8,FALSE)</f>
        <v>19954024.181187268</v>
      </c>
      <c r="K336" s="42">
        <f>VLOOKUP($A336,'Raw data'!$A:$M,5,FALSE)</f>
        <v>22413193.467999086</v>
      </c>
      <c r="L336" s="42">
        <f>VLOOKUP($A336,'Raw data'!$A:$M,12,FALSE)</f>
        <v>7641598.2402266255</v>
      </c>
      <c r="M336" s="42">
        <f>VLOOKUP($A336,'Raw data'!$A:$M,13,FALSE)</f>
        <v>10436876.005594706</v>
      </c>
      <c r="N336" s="42">
        <f>VLOOKUP($A336,'Raw data'!$A:$M,6,FALSE)</f>
        <v>20606081.936696436</v>
      </c>
      <c r="O336" s="42">
        <f>VLOOKUP($A336,'Raw data'!$A:$M,9,FALSE)</f>
        <v>22301150.206056349</v>
      </c>
      <c r="P336" s="42">
        <f t="shared" si="55"/>
        <v>15776963.503487654</v>
      </c>
      <c r="Q336" s="42">
        <f t="shared" si="56"/>
        <v>17225487.339626744</v>
      </c>
      <c r="R336" s="42">
        <f t="shared" si="57"/>
        <v>5230303.1029131841</v>
      </c>
      <c r="S336" s="42">
        <f t="shared" si="58"/>
        <v>5908809.1813218873</v>
      </c>
      <c r="T336" s="43">
        <f t="shared" si="59"/>
        <v>0.33151519313313832</v>
      </c>
      <c r="U336" s="43">
        <f t="shared" si="60"/>
        <v>0.3430271123725388</v>
      </c>
      <c r="V336" s="42">
        <f t="shared" si="61"/>
        <v>0.12672523461101143</v>
      </c>
      <c r="W336" s="42">
        <f t="shared" si="62"/>
        <v>0.69012477347457579</v>
      </c>
      <c r="X336" s="42">
        <f>VLOOKUP($A336,'Raw data'!$A:$AN,39, FALSE)</f>
        <v>4.2307457020002213</v>
      </c>
      <c r="Y336" s="42">
        <f>VLOOKUP($A336,'Raw data'!$A:$AN,40, FALSE)</f>
        <v>4.3532202266898823</v>
      </c>
      <c r="Z336" s="42">
        <f t="shared" si="63"/>
        <v>4.2919829643450518</v>
      </c>
      <c r="AA336" s="44">
        <f>IFERROR(VLOOKUP($A336,'Raw data'!$AP:$AU,4,FALSE),0)</f>
        <v>0.38785232375485301</v>
      </c>
      <c r="AB336" s="44">
        <f>IFERROR(VLOOKUP($A336,'Raw data'!$AP:$AU,5,FALSE),0)</f>
        <v>0.17109949285763201</v>
      </c>
      <c r="AC336" s="44">
        <f>IFERROR(VLOOKUP($A336,'Raw data'!$AP:$AU,6,FALSE),"NA")</f>
        <v>0.31727155225443798</v>
      </c>
      <c r="AD336" s="46" t="b">
        <f t="shared" si="64"/>
        <v>0</v>
      </c>
      <c r="AE336" s="46" t="b">
        <f t="shared" si="65"/>
        <v>0</v>
      </c>
    </row>
    <row r="337" spans="1:31" x14ac:dyDescent="0.25">
      <c r="A337" s="45" t="s">
        <v>403</v>
      </c>
      <c r="B337" s="2" t="str">
        <f>IFERROR(VLOOKUP(A337,'Protein names'!$A:$I,8,FALSE),"Contaminant")</f>
        <v>60S ribosomal protein L27</v>
      </c>
      <c r="C337" t="str">
        <f>IFERROR(VLOOKUP(A337,'Protein names'!$A:$I,9,FALSE), "Contaminant")</f>
        <v>Rpl27</v>
      </c>
      <c r="D337" s="42">
        <f>VLOOKUP($A337,'Raw data'!$A:$M,10,FALSE)</f>
        <v>55997.627881840061</v>
      </c>
      <c r="E337" s="42">
        <f>VLOOKUP($A337,'Raw data'!$A:$M,11,FALSE)</f>
        <v>39658.973738648419</v>
      </c>
      <c r="F337" s="42">
        <f>VLOOKUP($A337,'Raw data'!$A:$M,7,FALSE)</f>
        <v>69236.748437839211</v>
      </c>
      <c r="G337" s="42">
        <f>VLOOKUP($A337,'Raw data'!$A:$M,2,FALSE)</f>
        <v>48162.440475866213</v>
      </c>
      <c r="H337" s="42">
        <f>VLOOKUP($A337,'Raw data'!$A:$M,3,FALSE)</f>
        <v>205.36</v>
      </c>
      <c r="I337" s="42">
        <f>VLOOKUP($A337,'Raw data'!$A:$M,4,FALSE)</f>
        <v>205.36</v>
      </c>
      <c r="J337" s="42">
        <f>VLOOKUP($A337,'Raw data'!$A:$M,8,FALSE)</f>
        <v>205.36</v>
      </c>
      <c r="K337" s="42">
        <f>VLOOKUP($A337,'Raw data'!$A:$M,5,FALSE)</f>
        <v>205.36</v>
      </c>
      <c r="L337" s="42">
        <f>VLOOKUP($A337,'Raw data'!$A:$M,12,FALSE)</f>
        <v>49680.496626891763</v>
      </c>
      <c r="M337" s="42">
        <f>VLOOKUP($A337,'Raw data'!$A:$M,13,FALSE)</f>
        <v>205.36</v>
      </c>
      <c r="N337" s="42">
        <f>VLOOKUP($A337,'Raw data'!$A:$M,6,FALSE)</f>
        <v>205.36</v>
      </c>
      <c r="O337" s="42">
        <f>VLOOKUP($A337,'Raw data'!$A:$M,9,FALSE)</f>
        <v>205.36</v>
      </c>
      <c r="P337" s="42">
        <f t="shared" si="55"/>
        <v>35577.751755698984</v>
      </c>
      <c r="Q337" s="42">
        <f t="shared" si="56"/>
        <v>8451.2161044819604</v>
      </c>
      <c r="R337" s="42">
        <f t="shared" si="57"/>
        <v>26543.493737481047</v>
      </c>
      <c r="S337" s="42">
        <f t="shared" si="58"/>
        <v>18438.294782303274</v>
      </c>
      <c r="T337" s="43">
        <f t="shared" si="59"/>
        <v>0.74607001363511416</v>
      </c>
      <c r="U337" s="43">
        <f t="shared" si="60"/>
        <v>2.1817327298641476</v>
      </c>
      <c r="V337" s="42">
        <f t="shared" si="61"/>
        <v>-2.0737444851856908</v>
      </c>
      <c r="W337" s="42">
        <f t="shared" si="62"/>
        <v>8.999534900032212E-2</v>
      </c>
      <c r="X337" s="42">
        <f>VLOOKUP($A337,'Raw data'!$A:$AN,39, FALSE)</f>
        <v>2.0463235287735801</v>
      </c>
      <c r="Y337" s="42">
        <f>VLOOKUP($A337,'Raw data'!$A:$AN,40, FALSE)</f>
        <v>0.39323914687679667</v>
      </c>
      <c r="Z337" s="42">
        <f t="shared" si="63"/>
        <v>1.2197813378251885</v>
      </c>
      <c r="AA337" s="44">
        <f>IFERROR(VLOOKUP($A337,'Raw data'!$AP:$AU,4,FALSE),0)</f>
        <v>0.550442622614156</v>
      </c>
      <c r="AB337" s="44">
        <f>IFERROR(VLOOKUP($A337,'Raw data'!$AP:$AU,5,FALSE),0)</f>
        <v>1.27147383240791E-2</v>
      </c>
      <c r="AC337" s="44">
        <f>IFERROR(VLOOKUP($A337,'Raw data'!$AP:$AU,6,FALSE),"NA")</f>
        <v>0.31902296282445097</v>
      </c>
      <c r="AD337" s="46" t="b">
        <f t="shared" si="64"/>
        <v>0</v>
      </c>
      <c r="AE337" s="46" t="b">
        <f t="shared" si="65"/>
        <v>0</v>
      </c>
    </row>
    <row r="338" spans="1:31" x14ac:dyDescent="0.25">
      <c r="A338" s="45" t="s">
        <v>404</v>
      </c>
      <c r="B338" s="2" t="str">
        <f>IFERROR(VLOOKUP(A338,'Protein names'!$A:$I,8,FALSE),"Contaminant")</f>
        <v>DAZ associated protein 1 (DAZ associated protein 1, isoform CRA_a) (Protein Dazap1)</v>
      </c>
      <c r="C338" t="str">
        <f>IFERROR(VLOOKUP(A338,'Protein names'!$A:$I,9,FALSE), "Contaminant")</f>
        <v>Dazap1</v>
      </c>
      <c r="D338" s="42">
        <f>VLOOKUP($A338,'Raw data'!$A:$M,10,FALSE)</f>
        <v>74804.17295731073</v>
      </c>
      <c r="E338" s="42">
        <f>VLOOKUP($A338,'Raw data'!$A:$M,11,FALSE)</f>
        <v>82733.065609219586</v>
      </c>
      <c r="F338" s="42">
        <f>VLOOKUP($A338,'Raw data'!$A:$M,7,FALSE)</f>
        <v>78181.80884448126</v>
      </c>
      <c r="G338" s="42">
        <f>VLOOKUP($A338,'Raw data'!$A:$M,2,FALSE)</f>
        <v>68345.780797835585</v>
      </c>
      <c r="H338" s="42">
        <f>VLOOKUP($A338,'Raw data'!$A:$M,3,FALSE)</f>
        <v>44045.706567975067</v>
      </c>
      <c r="I338" s="42">
        <f>VLOOKUP($A338,'Raw data'!$A:$M,4,FALSE)</f>
        <v>44730.096703916592</v>
      </c>
      <c r="J338" s="42">
        <f>VLOOKUP($A338,'Raw data'!$A:$M,8,FALSE)</f>
        <v>82839.03630850678</v>
      </c>
      <c r="K338" s="42">
        <f>VLOOKUP($A338,'Raw data'!$A:$M,5,FALSE)</f>
        <v>63057.377144605176</v>
      </c>
      <c r="L338" s="42">
        <f>VLOOKUP($A338,'Raw data'!$A:$M,12,FALSE)</f>
        <v>132242.41632621922</v>
      </c>
      <c r="M338" s="42">
        <f>VLOOKUP($A338,'Raw data'!$A:$M,13,FALSE)</f>
        <v>95911.048245748476</v>
      </c>
      <c r="N338" s="42">
        <f>VLOOKUP($A338,'Raw data'!$A:$M,6,FALSE)</f>
        <v>45716.746371734065</v>
      </c>
      <c r="O338" s="42">
        <f>VLOOKUP($A338,'Raw data'!$A:$M,9,FALSE)</f>
        <v>205.36</v>
      </c>
      <c r="P338" s="42">
        <f t="shared" si="55"/>
        <v>65473.438580123147</v>
      </c>
      <c r="Q338" s="42">
        <f t="shared" si="56"/>
        <v>69995.330732802278</v>
      </c>
      <c r="R338" s="42">
        <f t="shared" si="57"/>
        <v>15514.21007319011</v>
      </c>
      <c r="S338" s="42">
        <f t="shared" si="58"/>
        <v>41270.469114237254</v>
      </c>
      <c r="T338" s="43">
        <f t="shared" si="59"/>
        <v>0.23695425824022651</v>
      </c>
      <c r="U338" s="43">
        <f t="shared" si="60"/>
        <v>0.58961745993860215</v>
      </c>
      <c r="V338" s="42">
        <f t="shared" si="61"/>
        <v>9.6348936192183404E-2</v>
      </c>
      <c r="W338" s="42">
        <f t="shared" si="62"/>
        <v>0.82323378769395084</v>
      </c>
      <c r="X338" s="42">
        <f>VLOOKUP($A338,'Raw data'!$A:$AN,39, FALSE)</f>
        <v>2.4257349953646332</v>
      </c>
      <c r="Y338" s="42">
        <f>VLOOKUP($A338,'Raw data'!$A:$AN,40, FALSE)</f>
        <v>1.9176548822141199</v>
      </c>
      <c r="Z338" s="42">
        <f t="shared" si="63"/>
        <v>2.1716949387893765</v>
      </c>
      <c r="AA338" s="44">
        <f>IFERROR(VLOOKUP($A338,'Raw data'!$AP:$AU,4,FALSE),0)</f>
        <v>-1.4301926411581001</v>
      </c>
      <c r="AB338" s="44">
        <f>IFERROR(VLOOKUP($A338,'Raw data'!$AP:$AU,5,FALSE),0)</f>
        <v>0.198046722386095</v>
      </c>
      <c r="AC338" s="44">
        <f>IFERROR(VLOOKUP($A338,'Raw data'!$AP:$AU,6,FALSE),"NA")</f>
        <v>0.31954834422376899</v>
      </c>
      <c r="AD338" s="46" t="b">
        <f t="shared" si="64"/>
        <v>0</v>
      </c>
      <c r="AE338" s="46" t="b">
        <f t="shared" si="65"/>
        <v>0</v>
      </c>
    </row>
    <row r="339" spans="1:31" x14ac:dyDescent="0.25">
      <c r="A339" s="45" t="s">
        <v>405</v>
      </c>
      <c r="B339" s="2" t="str">
        <f>IFERROR(VLOOKUP(A339,'Protein names'!$A:$I,8,FALSE),"Contaminant")</f>
        <v>Chaperonin subunit 8 (Theta) (Predicted), isoform CRA_a (Protein Cct8)</v>
      </c>
      <c r="C339" t="str">
        <f>IFERROR(VLOOKUP(A339,'Protein names'!$A:$I,9,FALSE), "Contaminant")</f>
        <v>Cct8</v>
      </c>
      <c r="D339" s="42">
        <f>VLOOKUP($A339,'Raw data'!$A:$M,10,FALSE)</f>
        <v>717273.71575620805</v>
      </c>
      <c r="E339" s="42">
        <f>VLOOKUP($A339,'Raw data'!$A:$M,11,FALSE)</f>
        <v>875160.87649011391</v>
      </c>
      <c r="F339" s="42">
        <f>VLOOKUP($A339,'Raw data'!$A:$M,7,FALSE)</f>
        <v>923778.04808207101</v>
      </c>
      <c r="G339" s="42">
        <f>VLOOKUP($A339,'Raw data'!$A:$M,2,FALSE)</f>
        <v>906034.0598948159</v>
      </c>
      <c r="H339" s="42">
        <f>VLOOKUP($A339,'Raw data'!$A:$M,3,FALSE)</f>
        <v>871321.92564499308</v>
      </c>
      <c r="I339" s="42">
        <f>VLOOKUP($A339,'Raw data'!$A:$M,4,FALSE)</f>
        <v>1097081.3179469884</v>
      </c>
      <c r="J339" s="42">
        <f>VLOOKUP($A339,'Raw data'!$A:$M,8,FALSE)</f>
        <v>881737.01840812818</v>
      </c>
      <c r="K339" s="42">
        <f>VLOOKUP($A339,'Raw data'!$A:$M,5,FALSE)</f>
        <v>946301.33392679447</v>
      </c>
      <c r="L339" s="42">
        <f>VLOOKUP($A339,'Raw data'!$A:$M,12,FALSE)</f>
        <v>794214.87276406004</v>
      </c>
      <c r="M339" s="42">
        <f>VLOOKUP($A339,'Raw data'!$A:$M,13,FALSE)</f>
        <v>859022.72438578412</v>
      </c>
      <c r="N339" s="42">
        <f>VLOOKUP($A339,'Raw data'!$A:$M,6,FALSE)</f>
        <v>985574.94737295771</v>
      </c>
      <c r="O339" s="42">
        <f>VLOOKUP($A339,'Raw data'!$A:$M,9,FALSE)</f>
        <v>965178.5371051901</v>
      </c>
      <c r="P339" s="42">
        <f t="shared" si="55"/>
        <v>898441.65730253176</v>
      </c>
      <c r="Q339" s="42">
        <f t="shared" si="56"/>
        <v>905338.23899381922</v>
      </c>
      <c r="R339" s="42">
        <f t="shared" si="57"/>
        <v>111247.91361365464</v>
      </c>
      <c r="S339" s="42">
        <f t="shared" si="58"/>
        <v>66767.398262973787</v>
      </c>
      <c r="T339" s="43">
        <f t="shared" si="59"/>
        <v>0.12382319175589405</v>
      </c>
      <c r="U339" s="43">
        <f t="shared" si="60"/>
        <v>7.3748567537783638E-2</v>
      </c>
      <c r="V339" s="42">
        <f t="shared" si="61"/>
        <v>1.1032069609799734E-2</v>
      </c>
      <c r="W339" s="42">
        <f t="shared" si="62"/>
        <v>0.90774225066553926</v>
      </c>
      <c r="X339" s="42">
        <f>VLOOKUP($A339,'Raw data'!$A:$AN,39, FALSE)</f>
        <v>3.075036448573639</v>
      </c>
      <c r="Y339" s="42">
        <f>VLOOKUP($A339,'Raw data'!$A:$AN,40, FALSE)</f>
        <v>3.1040818793956109</v>
      </c>
      <c r="Z339" s="42">
        <f t="shared" si="63"/>
        <v>3.0895591639846249</v>
      </c>
      <c r="AA339" s="44">
        <f>IFERROR(VLOOKUP($A339,'Raw data'!$AP:$AU,4,FALSE),0)</f>
        <v>-0.67665338144540199</v>
      </c>
      <c r="AB339" s="44">
        <f>IFERROR(VLOOKUP($A339,'Raw data'!$AP:$AU,5,FALSE),0)</f>
        <v>0.10274895161028599</v>
      </c>
      <c r="AC339" s="44">
        <f>IFERROR(VLOOKUP($A339,'Raw data'!$AP:$AU,6,FALSE),"NA")</f>
        <v>0.32098679127218699</v>
      </c>
      <c r="AD339" s="46" t="b">
        <f t="shared" si="64"/>
        <v>0</v>
      </c>
      <c r="AE339" s="46" t="b">
        <f t="shared" si="65"/>
        <v>0</v>
      </c>
    </row>
    <row r="340" spans="1:31" x14ac:dyDescent="0.25">
      <c r="A340" s="45" t="s">
        <v>406</v>
      </c>
      <c r="B340" s="2" t="str">
        <f>IFERROR(VLOOKUP(A340,'Protein names'!$A:$I,8,FALSE),"Contaminant")</f>
        <v>Leucine-rich PPR motif-containing protein, mitochondrial (Leucine-rich PPR-motif containing, isoform CRA_b)</v>
      </c>
      <c r="C340" t="str">
        <f>IFERROR(VLOOKUP(A340,'Protein names'!$A:$I,9,FALSE), "Contaminant")</f>
        <v>Lrpprc</v>
      </c>
      <c r="D340" s="42">
        <f>VLOOKUP($A340,'Raw data'!$A:$M,10,FALSE)</f>
        <v>590538.12794292124</v>
      </c>
      <c r="E340" s="42">
        <f>VLOOKUP($A340,'Raw data'!$A:$M,11,FALSE)</f>
        <v>514793.97074535483</v>
      </c>
      <c r="F340" s="42">
        <f>VLOOKUP($A340,'Raw data'!$A:$M,7,FALSE)</f>
        <v>362799.81748234824</v>
      </c>
      <c r="G340" s="42">
        <f>VLOOKUP($A340,'Raw data'!$A:$M,2,FALSE)</f>
        <v>573938.25223920483</v>
      </c>
      <c r="H340" s="42">
        <f>VLOOKUP($A340,'Raw data'!$A:$M,3,FALSE)</f>
        <v>490924.10063583218</v>
      </c>
      <c r="I340" s="42">
        <f>VLOOKUP($A340,'Raw data'!$A:$M,4,FALSE)</f>
        <v>535799.3148796889</v>
      </c>
      <c r="J340" s="42">
        <f>VLOOKUP($A340,'Raw data'!$A:$M,8,FALSE)</f>
        <v>315356.25612461363</v>
      </c>
      <c r="K340" s="42">
        <f>VLOOKUP($A340,'Raw data'!$A:$M,5,FALSE)</f>
        <v>443406.10758843721</v>
      </c>
      <c r="L340" s="42">
        <f>VLOOKUP($A340,'Raw data'!$A:$M,12,FALSE)</f>
        <v>588553.32781583711</v>
      </c>
      <c r="M340" s="42">
        <f>VLOOKUP($A340,'Raw data'!$A:$M,13,FALSE)</f>
        <v>423960.91376789351</v>
      </c>
      <c r="N340" s="42">
        <f>VLOOKUP($A340,'Raw data'!$A:$M,6,FALSE)</f>
        <v>452817.4997222565</v>
      </c>
      <c r="O340" s="42">
        <f>VLOOKUP($A340,'Raw data'!$A:$M,9,FALSE)</f>
        <v>344364.35794200219</v>
      </c>
      <c r="P340" s="42">
        <f t="shared" si="55"/>
        <v>511465.59732089168</v>
      </c>
      <c r="Q340" s="42">
        <f t="shared" si="56"/>
        <v>428076.41049350676</v>
      </c>
      <c r="R340" s="42">
        <f t="shared" si="57"/>
        <v>74478.15426067666</v>
      </c>
      <c r="S340" s="42">
        <f t="shared" si="58"/>
        <v>87873.432047800437</v>
      </c>
      <c r="T340" s="43">
        <f t="shared" si="59"/>
        <v>0.14561713368562956</v>
      </c>
      <c r="U340" s="43">
        <f t="shared" si="60"/>
        <v>0.20527510952190939</v>
      </c>
      <c r="V340" s="42">
        <f t="shared" si="61"/>
        <v>-0.25676886651040454</v>
      </c>
      <c r="W340" s="42">
        <f t="shared" si="62"/>
        <v>0.13657055139956847</v>
      </c>
      <c r="X340" s="42">
        <f>VLOOKUP($A340,'Raw data'!$A:$AN,39, FALSE)</f>
        <v>2.858488739901528</v>
      </c>
      <c r="Y340" s="42">
        <f>VLOOKUP($A340,'Raw data'!$A:$AN,40, FALSE)</f>
        <v>2.7606368798291192</v>
      </c>
      <c r="Z340" s="42">
        <f t="shared" si="63"/>
        <v>2.8095628098653238</v>
      </c>
      <c r="AA340" s="44">
        <f>IFERROR(VLOOKUP($A340,'Raw data'!$AP:$AU,4,FALSE),0)</f>
        <v>-0.300788750068614</v>
      </c>
      <c r="AB340" s="44">
        <f>IFERROR(VLOOKUP($A340,'Raw data'!$AP:$AU,5,FALSE),0)</f>
        <v>0.184723971868818</v>
      </c>
      <c r="AC340" s="44">
        <f>IFERROR(VLOOKUP($A340,'Raw data'!$AP:$AU,6,FALSE),"NA")</f>
        <v>0.32285737472370701</v>
      </c>
      <c r="AD340" s="46" t="b">
        <f t="shared" si="64"/>
        <v>0</v>
      </c>
      <c r="AE340" s="46" t="b">
        <f t="shared" si="65"/>
        <v>0</v>
      </c>
    </row>
    <row r="341" spans="1:31" x14ac:dyDescent="0.25">
      <c r="A341" s="45" t="s">
        <v>407</v>
      </c>
      <c r="B341" s="2" t="str">
        <f>IFERROR(VLOOKUP(A341,'Protein names'!$A:$I,8,FALSE),"Contaminant")</f>
        <v>Obg-like ATPase 1</v>
      </c>
      <c r="C341" t="str">
        <f>IFERROR(VLOOKUP(A341,'Protein names'!$A:$I,9,FALSE), "Contaminant")</f>
        <v>Ola1</v>
      </c>
      <c r="D341" s="42">
        <f>VLOOKUP($A341,'Raw data'!$A:$M,10,FALSE)</f>
        <v>142472.04583411355</v>
      </c>
      <c r="E341" s="42">
        <f>VLOOKUP($A341,'Raw data'!$A:$M,11,FALSE)</f>
        <v>94693.073136542924</v>
      </c>
      <c r="F341" s="42">
        <f>VLOOKUP($A341,'Raw data'!$A:$M,7,FALSE)</f>
        <v>50994.026696368128</v>
      </c>
      <c r="G341" s="42">
        <f>VLOOKUP($A341,'Raw data'!$A:$M,2,FALSE)</f>
        <v>76514.321194149714</v>
      </c>
      <c r="H341" s="42">
        <f>VLOOKUP($A341,'Raw data'!$A:$M,3,FALSE)</f>
        <v>63154.9205888133</v>
      </c>
      <c r="I341" s="42">
        <f>VLOOKUP($A341,'Raw data'!$A:$M,4,FALSE)</f>
        <v>66439.931744021378</v>
      </c>
      <c r="J341" s="42">
        <f>VLOOKUP($A341,'Raw data'!$A:$M,8,FALSE)</f>
        <v>70574.545209773758</v>
      </c>
      <c r="K341" s="42">
        <f>VLOOKUP($A341,'Raw data'!$A:$M,5,FALSE)</f>
        <v>53066.034473224892</v>
      </c>
      <c r="L341" s="42">
        <f>VLOOKUP($A341,'Raw data'!$A:$M,12,FALSE)</f>
        <v>117084.80724022776</v>
      </c>
      <c r="M341" s="42">
        <f>VLOOKUP($A341,'Raw data'!$A:$M,13,FALSE)</f>
        <v>84680.968018290034</v>
      </c>
      <c r="N341" s="42">
        <f>VLOOKUP($A341,'Raw data'!$A:$M,6,FALSE)</f>
        <v>53296.488909550128</v>
      </c>
      <c r="O341" s="42">
        <f>VLOOKUP($A341,'Raw data'!$A:$M,9,FALSE)</f>
        <v>59556.957163049025</v>
      </c>
      <c r="P341" s="42">
        <f t="shared" si="55"/>
        <v>82378.053199001501</v>
      </c>
      <c r="Q341" s="42">
        <f t="shared" si="56"/>
        <v>73043.300169019261</v>
      </c>
      <c r="R341" s="42">
        <f t="shared" si="57"/>
        <v>30016.219732827336</v>
      </c>
      <c r="S341" s="42">
        <f t="shared" si="58"/>
        <v>22553.985443797625</v>
      </c>
      <c r="T341" s="43">
        <f t="shared" si="59"/>
        <v>0.3643715597444</v>
      </c>
      <c r="U341" s="43">
        <f t="shared" si="60"/>
        <v>0.30877555356355213</v>
      </c>
      <c r="V341" s="42">
        <f t="shared" si="61"/>
        <v>-0.17350808289658079</v>
      </c>
      <c r="W341" s="42">
        <f t="shared" si="62"/>
        <v>0.59047007969037213</v>
      </c>
      <c r="X341" s="42">
        <f>VLOOKUP($A341,'Raw data'!$A:$AN,39, FALSE)</f>
        <v>3.5469164991583146</v>
      </c>
      <c r="Y341" s="42">
        <f>VLOOKUP($A341,'Raw data'!$A:$AN,40, FALSE)</f>
        <v>3.2970928790755809</v>
      </c>
      <c r="Z341" s="42">
        <f t="shared" si="63"/>
        <v>3.4220046891169478</v>
      </c>
      <c r="AA341" s="44">
        <f>IFERROR(VLOOKUP($A341,'Raw data'!$AP:$AU,4,FALSE),0)</f>
        <v>-0.17582247377101301</v>
      </c>
      <c r="AB341" s="44">
        <f>IFERROR(VLOOKUP($A341,'Raw data'!$AP:$AU,5,FALSE),0)</f>
        <v>0.11301296395312301</v>
      </c>
      <c r="AC341" s="44">
        <f>IFERROR(VLOOKUP($A341,'Raw data'!$AP:$AU,6,FALSE),"NA")</f>
        <v>0.32321748909883102</v>
      </c>
      <c r="AD341" s="46" t="b">
        <f t="shared" si="64"/>
        <v>0</v>
      </c>
      <c r="AE341" s="46" t="b">
        <f t="shared" si="65"/>
        <v>0</v>
      </c>
    </row>
    <row r="342" spans="1:31" x14ac:dyDescent="0.25">
      <c r="A342" s="45" t="s">
        <v>408</v>
      </c>
      <c r="B342" s="2" t="str">
        <f>IFERROR(VLOOKUP(A342,'Protein names'!$A:$I,8,FALSE),"Contaminant")</f>
        <v>Annexin A2 (Annexin II) (Annexin-2) (Calpactin I heavy chain) (Calpactin-1 heavy chain) (Chromobindin-8) (Lipocortin II) (Placental anticoagulant protein IV) (PAP-IV) (Protein I) (p36)</v>
      </c>
      <c r="C342" t="str">
        <f>IFERROR(VLOOKUP(A342,'Protein names'!$A:$I,9,FALSE), "Contaminant")</f>
        <v>Anxa2</v>
      </c>
      <c r="D342" s="42">
        <f>VLOOKUP($A342,'Raw data'!$A:$M,10,FALSE)</f>
        <v>251024.05999220014</v>
      </c>
      <c r="E342" s="42">
        <f>VLOOKUP($A342,'Raw data'!$A:$M,11,FALSE)</f>
        <v>237367.33965587398</v>
      </c>
      <c r="F342" s="42">
        <f>VLOOKUP($A342,'Raw data'!$A:$M,7,FALSE)</f>
        <v>5318.6878280642477</v>
      </c>
      <c r="G342" s="42">
        <f>VLOOKUP($A342,'Raw data'!$A:$M,2,FALSE)</f>
        <v>108912.70877855735</v>
      </c>
      <c r="H342" s="42">
        <f>VLOOKUP($A342,'Raw data'!$A:$M,3,FALSE)</f>
        <v>64064.558863960054</v>
      </c>
      <c r="I342" s="42">
        <f>VLOOKUP($A342,'Raw data'!$A:$M,4,FALSE)</f>
        <v>167141.91853494136</v>
      </c>
      <c r="J342" s="42">
        <f>VLOOKUP($A342,'Raw data'!$A:$M,8,FALSE)</f>
        <v>108002.96172511144</v>
      </c>
      <c r="K342" s="42">
        <f>VLOOKUP($A342,'Raw data'!$A:$M,5,FALSE)</f>
        <v>99115.1811516577</v>
      </c>
      <c r="L342" s="42">
        <f>VLOOKUP($A342,'Raw data'!$A:$M,12,FALSE)</f>
        <v>236195.5745474422</v>
      </c>
      <c r="M342" s="42">
        <f>VLOOKUP($A342,'Raw data'!$A:$M,13,FALSE)</f>
        <v>182115.21447565901</v>
      </c>
      <c r="N342" s="42">
        <f>VLOOKUP($A342,'Raw data'!$A:$M,6,FALSE)</f>
        <v>109737.43909979319</v>
      </c>
      <c r="O342" s="42">
        <f>VLOOKUP($A342,'Raw data'!$A:$M,9,FALSE)</f>
        <v>100100.92730610781</v>
      </c>
      <c r="P342" s="42">
        <f t="shared" si="55"/>
        <v>138971.54560893288</v>
      </c>
      <c r="Q342" s="42">
        <f t="shared" si="56"/>
        <v>139211.21638429523</v>
      </c>
      <c r="R342" s="42">
        <f t="shared" si="57"/>
        <v>88890.142783410396</v>
      </c>
      <c r="S342" s="42">
        <f t="shared" si="58"/>
        <v>52004.301488733458</v>
      </c>
      <c r="T342" s="43">
        <f t="shared" si="59"/>
        <v>0.6396283670439129</v>
      </c>
      <c r="U342" s="43">
        <f t="shared" si="60"/>
        <v>0.37356401904552422</v>
      </c>
      <c r="V342" s="42">
        <f t="shared" si="61"/>
        <v>2.4859335074350116E-3</v>
      </c>
      <c r="W342" s="42">
        <f t="shared" si="62"/>
        <v>0.99595028325678125</v>
      </c>
      <c r="X342" s="42">
        <f>VLOOKUP($A342,'Raw data'!$A:$AN,39, FALSE)</f>
        <v>2.4839215166540733</v>
      </c>
      <c r="Y342" s="42">
        <f>VLOOKUP($A342,'Raw data'!$A:$AN,40, FALSE)</f>
        <v>2.6064277121599853</v>
      </c>
      <c r="Z342" s="42">
        <f t="shared" si="63"/>
        <v>2.5451746144070295</v>
      </c>
      <c r="AA342" s="44">
        <f>IFERROR(VLOOKUP($A342,'Raw data'!$AP:$AU,4,FALSE),0)</f>
        <v>-1.6150989534548601</v>
      </c>
      <c r="AB342" s="44">
        <f>IFERROR(VLOOKUP($A342,'Raw data'!$AP:$AU,5,FALSE),0)</f>
        <v>0.18695521959286199</v>
      </c>
      <c r="AC342" s="44">
        <f>IFERROR(VLOOKUP($A342,'Raw data'!$AP:$AU,6,FALSE),"NA")</f>
        <v>0.32394069169683198</v>
      </c>
      <c r="AD342" s="46" t="b">
        <f t="shared" si="64"/>
        <v>0</v>
      </c>
      <c r="AE342" s="46" t="b">
        <f t="shared" si="65"/>
        <v>0</v>
      </c>
    </row>
    <row r="343" spans="1:31" x14ac:dyDescent="0.25">
      <c r="A343" s="45" t="s">
        <v>409</v>
      </c>
      <c r="B343" s="2" t="str">
        <f>IFERROR(VLOOKUP(A343,'Protein names'!$A:$I,8,FALSE),"Contaminant")</f>
        <v>Transmembrane 9 superfamily member 2</v>
      </c>
      <c r="C343" t="str">
        <f>IFERROR(VLOOKUP(A343,'Protein names'!$A:$I,9,FALSE), "Contaminant")</f>
        <v>Tm9sf2</v>
      </c>
      <c r="D343" s="42">
        <f>VLOOKUP($A343,'Raw data'!$A:$M,10,FALSE)</f>
        <v>205.36</v>
      </c>
      <c r="E343" s="42">
        <f>VLOOKUP($A343,'Raw data'!$A:$M,11,FALSE)</f>
        <v>205.36</v>
      </c>
      <c r="F343" s="42">
        <f>VLOOKUP($A343,'Raw data'!$A:$M,7,FALSE)</f>
        <v>23324.665266674583</v>
      </c>
      <c r="G343" s="42">
        <f>VLOOKUP($A343,'Raw data'!$A:$M,2,FALSE)</f>
        <v>17950.627631505056</v>
      </c>
      <c r="H343" s="42">
        <f>VLOOKUP($A343,'Raw data'!$A:$M,3,FALSE)</f>
        <v>205.36</v>
      </c>
      <c r="I343" s="42">
        <f>VLOOKUP($A343,'Raw data'!$A:$M,4,FALSE)</f>
        <v>47711.855213349314</v>
      </c>
      <c r="J343" s="42">
        <f>VLOOKUP($A343,'Raw data'!$A:$M,8,FALSE)</f>
        <v>19569.585559438252</v>
      </c>
      <c r="K343" s="42">
        <f>VLOOKUP($A343,'Raw data'!$A:$M,5,FALSE)</f>
        <v>11304.43800736616</v>
      </c>
      <c r="L343" s="42">
        <f>VLOOKUP($A343,'Raw data'!$A:$M,12,FALSE)</f>
        <v>15617.479492111375</v>
      </c>
      <c r="M343" s="42">
        <f>VLOOKUP($A343,'Raw data'!$A:$M,13,FALSE)</f>
        <v>34557.29769229213</v>
      </c>
      <c r="N343" s="42">
        <f>VLOOKUP($A343,'Raw data'!$A:$M,6,FALSE)</f>
        <v>205.36</v>
      </c>
      <c r="O343" s="42">
        <f>VLOOKUP($A343,'Raw data'!$A:$M,9,FALSE)</f>
        <v>205.36</v>
      </c>
      <c r="P343" s="42">
        <f t="shared" si="55"/>
        <v>14933.871351921494</v>
      </c>
      <c r="Q343" s="42">
        <f t="shared" si="56"/>
        <v>13576.586791867987</v>
      </c>
      <c r="R343" s="42">
        <f t="shared" si="57"/>
        <v>17343.056280643115</v>
      </c>
      <c r="S343" s="42">
        <f t="shared" si="58"/>
        <v>11853.365057141871</v>
      </c>
      <c r="T343" s="43">
        <f t="shared" si="59"/>
        <v>1.1613235357362066</v>
      </c>
      <c r="U343" s="43">
        <f t="shared" si="60"/>
        <v>0.87307400886957243</v>
      </c>
      <c r="V343" s="42">
        <f t="shared" si="61"/>
        <v>-0.13746738221335741</v>
      </c>
      <c r="W343" s="42">
        <f t="shared" si="62"/>
        <v>0.88799456617155104</v>
      </c>
      <c r="X343" s="42">
        <f>VLOOKUP($A343,'Raw data'!$A:$AN,39, FALSE)</f>
        <v>0.80344721715850598</v>
      </c>
      <c r="Y343" s="42">
        <f>VLOOKUP($A343,'Raw data'!$A:$AN,40, FALSE)</f>
        <v>1.2524519507662666</v>
      </c>
      <c r="Z343" s="42">
        <f t="shared" si="63"/>
        <v>1.0279495839623862</v>
      </c>
      <c r="AA343" s="44">
        <f>IFERROR(VLOOKUP($A343,'Raw data'!$AP:$AU,4,FALSE),0)</f>
        <v>-2.0582383508646802</v>
      </c>
      <c r="AB343" s="44">
        <f>IFERROR(VLOOKUP($A343,'Raw data'!$AP:$AU,5,FALSE),0)</f>
        <v>0.12741895327552</v>
      </c>
      <c r="AC343" s="44">
        <f>IFERROR(VLOOKUP($A343,'Raw data'!$AP:$AU,6,FALSE),"NA")</f>
        <v>0.32476718451539099</v>
      </c>
      <c r="AD343" s="46" t="b">
        <f t="shared" si="64"/>
        <v>0</v>
      </c>
      <c r="AE343" s="46" t="b">
        <f t="shared" si="65"/>
        <v>0</v>
      </c>
    </row>
    <row r="344" spans="1:31" x14ac:dyDescent="0.25">
      <c r="A344" s="45" t="s">
        <v>410</v>
      </c>
      <c r="B344" s="2" t="str">
        <f>IFERROR(VLOOKUP(A344,'Protein names'!$A:$I,8,FALSE),"Contaminant")</f>
        <v>Protein Ndufb10 (RCG32945)</v>
      </c>
      <c r="C344" t="str">
        <f>IFERROR(VLOOKUP(A344,'Protein names'!$A:$I,9,FALSE), "Contaminant")</f>
        <v>Ndufb10</v>
      </c>
      <c r="D344" s="42">
        <f>VLOOKUP($A344,'Raw data'!$A:$M,10,FALSE)</f>
        <v>898650.47503708012</v>
      </c>
      <c r="E344" s="42">
        <f>VLOOKUP($A344,'Raw data'!$A:$M,11,FALSE)</f>
        <v>868584.74857894285</v>
      </c>
      <c r="F344" s="42">
        <f>VLOOKUP($A344,'Raw data'!$A:$M,7,FALSE)</f>
        <v>523910.27403970197</v>
      </c>
      <c r="G344" s="42">
        <f>VLOOKUP($A344,'Raw data'!$A:$M,2,FALSE)</f>
        <v>962451.70846942789</v>
      </c>
      <c r="H344" s="42">
        <f>VLOOKUP($A344,'Raw data'!$A:$M,3,FALSE)</f>
        <v>1090841.7589865441</v>
      </c>
      <c r="I344" s="42">
        <f>VLOOKUP($A344,'Raw data'!$A:$M,4,FALSE)</f>
        <v>989670.58527106163</v>
      </c>
      <c r="J344" s="42">
        <f>VLOOKUP($A344,'Raw data'!$A:$M,8,FALSE)</f>
        <v>826649.60060276149</v>
      </c>
      <c r="K344" s="42">
        <f>VLOOKUP($A344,'Raw data'!$A:$M,5,FALSE)</f>
        <v>749508.98427980056</v>
      </c>
      <c r="L344" s="42">
        <f>VLOOKUP($A344,'Raw data'!$A:$M,12,FALSE)</f>
        <v>1023435.6568834176</v>
      </c>
      <c r="M344" s="42">
        <f>VLOOKUP($A344,'Raw data'!$A:$M,13,FALSE)</f>
        <v>668121.05599094974</v>
      </c>
      <c r="N344" s="42">
        <f>VLOOKUP($A344,'Raw data'!$A:$M,6,FALSE)</f>
        <v>523227.48778803722</v>
      </c>
      <c r="O344" s="42">
        <f>VLOOKUP($A344,'Raw data'!$A:$M,9,FALSE)</f>
        <v>446149.69405623968</v>
      </c>
      <c r="P344" s="42">
        <f t="shared" si="55"/>
        <v>889018.25839712645</v>
      </c>
      <c r="Q344" s="42">
        <f t="shared" si="56"/>
        <v>706182.07993353438</v>
      </c>
      <c r="R344" s="42">
        <f t="shared" si="57"/>
        <v>177984.19220409024</v>
      </c>
      <c r="S344" s="42">
        <f t="shared" si="58"/>
        <v>191301.39496774806</v>
      </c>
      <c r="T344" s="43">
        <f t="shared" si="59"/>
        <v>0.20020307853405672</v>
      </c>
      <c r="U344" s="43">
        <f t="shared" si="60"/>
        <v>0.27089528381370609</v>
      </c>
      <c r="V344" s="42">
        <f t="shared" si="61"/>
        <v>-0.33217283725528307</v>
      </c>
      <c r="W344" s="42">
        <f t="shared" si="62"/>
        <v>0.14873152680237248</v>
      </c>
      <c r="X344" s="42">
        <f>VLOOKUP($A344,'Raw data'!$A:$AN,39, FALSE)</f>
        <v>2.6805238944674081</v>
      </c>
      <c r="Y344" s="42">
        <f>VLOOKUP($A344,'Raw data'!$A:$AN,40, FALSE)</f>
        <v>2.9412417759273572</v>
      </c>
      <c r="Z344" s="42">
        <f t="shared" si="63"/>
        <v>2.8108828351973827</v>
      </c>
      <c r="AA344" s="44">
        <f>IFERROR(VLOOKUP($A344,'Raw data'!$AP:$AU,4,FALSE),0)</f>
        <v>-0.42182858028718301</v>
      </c>
      <c r="AB344" s="44">
        <f>IFERROR(VLOOKUP($A344,'Raw data'!$AP:$AU,5,FALSE),0)</f>
        <v>0.32994582550833601</v>
      </c>
      <c r="AC344" s="44">
        <f>IFERROR(VLOOKUP($A344,'Raw data'!$AP:$AU,6,FALSE),"NA")</f>
        <v>0.32495402845562299</v>
      </c>
      <c r="AD344" s="46" t="b">
        <f t="shared" si="64"/>
        <v>0</v>
      </c>
      <c r="AE344" s="46" t="b">
        <f t="shared" si="65"/>
        <v>0</v>
      </c>
    </row>
    <row r="345" spans="1:31" x14ac:dyDescent="0.25">
      <c r="A345" s="45" t="s">
        <v>411</v>
      </c>
      <c r="B345" s="2" t="str">
        <f>IFERROR(VLOOKUP(A345,'Protein names'!$A:$I,8,FALSE),"Contaminant")</f>
        <v>Protein Ppp2r4 (Protein phosphatase 2A activator, regulatory subunit 4) (Protein phosphatase 2A, regulatory subunit B (PR 53) (Predicted))</v>
      </c>
      <c r="C345" t="str">
        <f>IFERROR(VLOOKUP(A345,'Protein names'!$A:$I,9,FALSE), "Contaminant")</f>
        <v>Ppp2r4</v>
      </c>
      <c r="D345" s="42">
        <f>VLOOKUP($A345,'Raw data'!$A:$M,10,FALSE)</f>
        <v>81301.395261213926</v>
      </c>
      <c r="E345" s="42">
        <f>VLOOKUP($A345,'Raw data'!$A:$M,11,FALSE)</f>
        <v>205.36</v>
      </c>
      <c r="F345" s="42">
        <f>VLOOKUP($A345,'Raw data'!$A:$M,7,FALSE)</f>
        <v>205.36</v>
      </c>
      <c r="G345" s="42">
        <f>VLOOKUP($A345,'Raw data'!$A:$M,2,FALSE)</f>
        <v>62445.882385420198</v>
      </c>
      <c r="H345" s="42">
        <f>VLOOKUP($A345,'Raw data'!$A:$M,3,FALSE)</f>
        <v>51740.24479542394</v>
      </c>
      <c r="I345" s="42">
        <f>VLOOKUP($A345,'Raw data'!$A:$M,4,FALSE)</f>
        <v>43881.012971751443</v>
      </c>
      <c r="J345" s="42">
        <f>VLOOKUP($A345,'Raw data'!$A:$M,8,FALSE)</f>
        <v>41912.406556693211</v>
      </c>
      <c r="K345" s="42">
        <f>VLOOKUP($A345,'Raw data'!$A:$M,5,FALSE)</f>
        <v>64362.744841558197</v>
      </c>
      <c r="L345" s="42">
        <f>VLOOKUP($A345,'Raw data'!$A:$M,12,FALSE)</f>
        <v>72914.949404258616</v>
      </c>
      <c r="M345" s="42">
        <f>VLOOKUP($A345,'Raw data'!$A:$M,13,FALSE)</f>
        <v>205.36</v>
      </c>
      <c r="N345" s="42">
        <f>VLOOKUP($A345,'Raw data'!$A:$M,6,FALSE)</f>
        <v>56077.23674809013</v>
      </c>
      <c r="O345" s="42">
        <f>VLOOKUP($A345,'Raw data'!$A:$M,9,FALSE)</f>
        <v>93937.965941622388</v>
      </c>
      <c r="P345" s="42">
        <f t="shared" si="55"/>
        <v>39963.209235634917</v>
      </c>
      <c r="Q345" s="42">
        <f t="shared" si="56"/>
        <v>54901.777248703758</v>
      </c>
      <c r="R345" s="42">
        <f t="shared" si="57"/>
        <v>30358.241934779617</v>
      </c>
      <c r="S345" s="42">
        <f t="shared" si="58"/>
        <v>29153.64992135435</v>
      </c>
      <c r="T345" s="43">
        <f t="shared" si="59"/>
        <v>0.75965475534706017</v>
      </c>
      <c r="U345" s="43">
        <f t="shared" si="60"/>
        <v>0.5310146844479916</v>
      </c>
      <c r="V345" s="42">
        <f t="shared" si="61"/>
        <v>0.45818040902818274</v>
      </c>
      <c r="W345" s="42">
        <f t="shared" si="62"/>
        <v>0.4458357433180441</v>
      </c>
      <c r="X345" s="42">
        <f>VLOOKUP($A345,'Raw data'!$A:$AN,39, FALSE)</f>
        <v>1.0630663451195665</v>
      </c>
      <c r="Y345" s="42">
        <f>VLOOKUP($A345,'Raw data'!$A:$AN,40, FALSE)</f>
        <v>1.7627968539828582</v>
      </c>
      <c r="Z345" s="42">
        <f t="shared" si="63"/>
        <v>1.4129315995512124</v>
      </c>
      <c r="AA345" s="44">
        <f>IFERROR(VLOOKUP($A345,'Raw data'!$AP:$AU,4,FALSE),0)</f>
        <v>0.34496209799428201</v>
      </c>
      <c r="AB345" s="44">
        <f>IFERROR(VLOOKUP($A345,'Raw data'!$AP:$AU,5,FALSE),0)</f>
        <v>0.13599020700536901</v>
      </c>
      <c r="AC345" s="44">
        <f>IFERROR(VLOOKUP($A345,'Raw data'!$AP:$AU,6,FALSE),"NA")</f>
        <v>0.32530934527569599</v>
      </c>
      <c r="AD345" s="46" t="b">
        <f t="shared" si="64"/>
        <v>0</v>
      </c>
      <c r="AE345" s="46" t="b">
        <f t="shared" si="65"/>
        <v>0</v>
      </c>
    </row>
    <row r="346" spans="1:31" x14ac:dyDescent="0.25">
      <c r="A346" s="45" t="s">
        <v>412</v>
      </c>
      <c r="B346" s="2" t="str">
        <f>IFERROR(VLOOKUP(A346,'Protein names'!$A:$I,8,FALSE),"Contaminant")</f>
        <v>Cytosol aminopeptidase (EC 3.4.11.1) (Leucine aminopeptidase 3) (LAP-3) (Leucyl aminopeptidase) (Proline aminopeptidase) (EC 3.4.11.5) (Prolyl aminopeptidase)</v>
      </c>
      <c r="C346" t="str">
        <f>IFERROR(VLOOKUP(A346,'Protein names'!$A:$I,9,FALSE), "Contaminant")</f>
        <v>Lap3</v>
      </c>
      <c r="D346" s="42">
        <f>VLOOKUP($A346,'Raw data'!$A:$M,10,FALSE)</f>
        <v>2582833.1944109672</v>
      </c>
      <c r="E346" s="42">
        <f>VLOOKUP($A346,'Raw data'!$A:$M,11,FALSE)</f>
        <v>2400980.6045392314</v>
      </c>
      <c r="F346" s="42">
        <f>VLOOKUP($A346,'Raw data'!$A:$M,7,FALSE)</f>
        <v>2702275.9884781507</v>
      </c>
      <c r="G346" s="42">
        <f>VLOOKUP($A346,'Raw data'!$A:$M,2,FALSE)</f>
        <v>2140304.7458560425</v>
      </c>
      <c r="H346" s="42">
        <f>VLOOKUP($A346,'Raw data'!$A:$M,3,FALSE)</f>
        <v>2425486.440350384</v>
      </c>
      <c r="I346" s="42">
        <f>VLOOKUP($A346,'Raw data'!$A:$M,4,FALSE)</f>
        <v>2709765.1366175106</v>
      </c>
      <c r="J346" s="42">
        <f>VLOOKUP($A346,'Raw data'!$A:$M,8,FALSE)</f>
        <v>2392478.599510882</v>
      </c>
      <c r="K346" s="42">
        <f>VLOOKUP($A346,'Raw data'!$A:$M,5,FALSE)</f>
        <v>3028255.1425716677</v>
      </c>
      <c r="L346" s="42">
        <f>VLOOKUP($A346,'Raw data'!$A:$M,12,FALSE)</f>
        <v>1695786.7045113835</v>
      </c>
      <c r="M346" s="42">
        <f>VLOOKUP($A346,'Raw data'!$A:$M,13,FALSE)</f>
        <v>2518959.8999873782</v>
      </c>
      <c r="N346" s="42">
        <f>VLOOKUP($A346,'Raw data'!$A:$M,6,FALSE)</f>
        <v>1965309.0262777358</v>
      </c>
      <c r="O346" s="42">
        <f>VLOOKUP($A346,'Raw data'!$A:$M,9,FALSE)</f>
        <v>2785769.6023186035</v>
      </c>
      <c r="P346" s="42">
        <f t="shared" si="55"/>
        <v>2493607.6850420479</v>
      </c>
      <c r="Q346" s="42">
        <f t="shared" si="56"/>
        <v>2397759.8291962747</v>
      </c>
      <c r="R346" s="42">
        <f t="shared" si="57"/>
        <v>198440.14341480494</v>
      </c>
      <c r="S346" s="42">
        <f t="shared" si="58"/>
        <v>455077.50942345016</v>
      </c>
      <c r="T346" s="43">
        <f t="shared" si="59"/>
        <v>7.9579536350145155E-2</v>
      </c>
      <c r="U346" s="43">
        <f t="shared" si="60"/>
        <v>0.1897927823638581</v>
      </c>
      <c r="V346" s="42">
        <f t="shared" si="61"/>
        <v>-5.6547347393054177E-2</v>
      </c>
      <c r="W346" s="42">
        <f t="shared" si="62"/>
        <v>0.67511888233155615</v>
      </c>
      <c r="X346" s="42">
        <f>VLOOKUP($A346,'Raw data'!$A:$AN,39, FALSE)</f>
        <v>3.1177089494347476</v>
      </c>
      <c r="Y346" s="42">
        <f>VLOOKUP($A346,'Raw data'!$A:$AN,40, FALSE)</f>
        <v>3.3796124090716142</v>
      </c>
      <c r="Z346" s="42">
        <f t="shared" si="63"/>
        <v>3.2486606792531809</v>
      </c>
      <c r="AA346" s="44">
        <f>IFERROR(VLOOKUP($A346,'Raw data'!$AP:$AU,4,FALSE),0)</f>
        <v>0.239167136038067</v>
      </c>
      <c r="AB346" s="44">
        <f>IFERROR(VLOOKUP($A346,'Raw data'!$AP:$AU,5,FALSE),0)</f>
        <v>0.126938046429907</v>
      </c>
      <c r="AC346" s="44">
        <f>IFERROR(VLOOKUP($A346,'Raw data'!$AP:$AU,6,FALSE),"NA")</f>
        <v>0.32533508769778602</v>
      </c>
      <c r="AD346" s="46" t="b">
        <f t="shared" si="64"/>
        <v>0</v>
      </c>
      <c r="AE346" s="46" t="b">
        <f t="shared" si="65"/>
        <v>0</v>
      </c>
    </row>
    <row r="347" spans="1:31" x14ac:dyDescent="0.25">
      <c r="A347" s="45" t="s">
        <v>413</v>
      </c>
      <c r="B347" s="2" t="str">
        <f>IFERROR(VLOOKUP(A347,'Protein names'!$A:$I,8,FALSE),"Contaminant")</f>
        <v>26S proteasome non-ATPase regulatory subunit 13 (26S proteasome regulatory subunit RPN9) (26S proteasome regulatory subunit S11) (26S proteasome regulatory subunit p40.5)</v>
      </c>
      <c r="C347" t="str">
        <f>IFERROR(VLOOKUP(A347,'Protein names'!$A:$I,9,FALSE), "Contaminant")</f>
        <v>Psmd13</v>
      </c>
      <c r="D347" s="42">
        <f>VLOOKUP($A347,'Raw data'!$A:$M,10,FALSE)</f>
        <v>10959.419008117047</v>
      </c>
      <c r="E347" s="42">
        <f>VLOOKUP($A347,'Raw data'!$A:$M,11,FALSE)</f>
        <v>6149.9099976113084</v>
      </c>
      <c r="F347" s="42">
        <f>VLOOKUP($A347,'Raw data'!$A:$M,7,FALSE)</f>
        <v>882.71896596524573</v>
      </c>
      <c r="G347" s="42">
        <f>VLOOKUP($A347,'Raw data'!$A:$M,2,FALSE)</f>
        <v>7713.3214846759302</v>
      </c>
      <c r="H347" s="42">
        <f>VLOOKUP($A347,'Raw data'!$A:$M,3,FALSE)</f>
        <v>7814.7287647819057</v>
      </c>
      <c r="I347" s="42">
        <f>VLOOKUP($A347,'Raw data'!$A:$M,4,FALSE)</f>
        <v>7101.1215341905554</v>
      </c>
      <c r="J347" s="42">
        <f>VLOOKUP($A347,'Raw data'!$A:$M,8,FALSE)</f>
        <v>6458.2875476771769</v>
      </c>
      <c r="K347" s="42">
        <f>VLOOKUP($A347,'Raw data'!$A:$M,5,FALSE)</f>
        <v>8993.4740402659281</v>
      </c>
      <c r="L347" s="42">
        <f>VLOOKUP($A347,'Raw data'!$A:$M,12,FALSE)</f>
        <v>7179.0923764240606</v>
      </c>
      <c r="M347" s="42">
        <f>VLOOKUP($A347,'Raw data'!$A:$M,13,FALSE)</f>
        <v>7287.9349595538288</v>
      </c>
      <c r="N347" s="42">
        <f>VLOOKUP($A347,'Raw data'!$A:$M,6,FALSE)</f>
        <v>9344.4499008021867</v>
      </c>
      <c r="O347" s="42">
        <f>VLOOKUP($A347,'Raw data'!$A:$M,9,FALSE)</f>
        <v>680.27128545912694</v>
      </c>
      <c r="P347" s="42">
        <f t="shared" si="55"/>
        <v>6770.2032925569983</v>
      </c>
      <c r="Q347" s="42">
        <f t="shared" si="56"/>
        <v>6657.2516850303846</v>
      </c>
      <c r="R347" s="42">
        <f t="shared" si="57"/>
        <v>3019.0168390882823</v>
      </c>
      <c r="S347" s="42">
        <f t="shared" si="58"/>
        <v>2861.0292340554347</v>
      </c>
      <c r="T347" s="43">
        <f t="shared" si="59"/>
        <v>0.445927058410095</v>
      </c>
      <c r="U347" s="43">
        <f t="shared" si="60"/>
        <v>0.42976131434069054</v>
      </c>
      <c r="V347" s="42">
        <f t="shared" si="61"/>
        <v>-2.4272443008446477E-2</v>
      </c>
      <c r="W347" s="42">
        <f t="shared" si="62"/>
        <v>0.95277607373295925</v>
      </c>
      <c r="X347" s="42">
        <f>VLOOKUP($A347,'Raw data'!$A:$AN,39, FALSE)</f>
        <v>4.2836964076121822</v>
      </c>
      <c r="Y347" s="42">
        <f>VLOOKUP($A347,'Raw data'!$A:$AN,40, FALSE)</f>
        <v>4.1697184461337544</v>
      </c>
      <c r="Z347" s="42">
        <f t="shared" si="63"/>
        <v>4.2267074268729683</v>
      </c>
      <c r="AA347" s="44">
        <f>IFERROR(VLOOKUP($A347,'Raw data'!$AP:$AU,4,FALSE),0)</f>
        <v>0.52721834071665896</v>
      </c>
      <c r="AB347" s="44">
        <f>IFERROR(VLOOKUP($A347,'Raw data'!$AP:$AU,5,FALSE),0)</f>
        <v>2.98075104083277E-2</v>
      </c>
      <c r="AC347" s="44">
        <f>IFERROR(VLOOKUP($A347,'Raw data'!$AP:$AU,6,FALSE),"NA")</f>
        <v>0.32914643945279998</v>
      </c>
      <c r="AD347" s="46" t="b">
        <f t="shared" si="64"/>
        <v>0</v>
      </c>
      <c r="AE347" s="46" t="b">
        <f t="shared" si="65"/>
        <v>0</v>
      </c>
    </row>
    <row r="348" spans="1:31" x14ac:dyDescent="0.25">
      <c r="A348" s="45" t="s">
        <v>414</v>
      </c>
      <c r="B348" s="2" t="str">
        <f>IFERROR(VLOOKUP(A348,'Protein names'!$A:$I,8,FALSE),"Contaminant")</f>
        <v>Cytochrome c oxidase subunit 5B, mitochondrial (Cytochrome c oxidase polypeptide Vb) (Cytochrome c oxidase subunit VIA*)</v>
      </c>
      <c r="C348" t="str">
        <f>IFERROR(VLOOKUP(A348,'Protein names'!$A:$I,9,FALSE), "Contaminant")</f>
        <v>Cox5b</v>
      </c>
      <c r="D348" s="42">
        <f>VLOOKUP($A348,'Raw data'!$A:$M,10,FALSE)</f>
        <v>598603.58049547649</v>
      </c>
      <c r="E348" s="42">
        <f>VLOOKUP($A348,'Raw data'!$A:$M,11,FALSE)</f>
        <v>723089.38310819073</v>
      </c>
      <c r="F348" s="42">
        <f>VLOOKUP($A348,'Raw data'!$A:$M,7,FALSE)</f>
        <v>1309786.0501673787</v>
      </c>
      <c r="G348" s="42">
        <f>VLOOKUP($A348,'Raw data'!$A:$M,2,FALSE)</f>
        <v>1480949.7183878003</v>
      </c>
      <c r="H348" s="42">
        <f>VLOOKUP($A348,'Raw data'!$A:$M,3,FALSE)</f>
        <v>1675843.4921478017</v>
      </c>
      <c r="I348" s="42">
        <f>VLOOKUP($A348,'Raw data'!$A:$M,4,FALSE)</f>
        <v>1431646.910811936</v>
      </c>
      <c r="J348" s="42">
        <f>VLOOKUP($A348,'Raw data'!$A:$M,8,FALSE)</f>
        <v>1152242.7899837776</v>
      </c>
      <c r="K348" s="42">
        <f>VLOOKUP($A348,'Raw data'!$A:$M,5,FALSE)</f>
        <v>1183692.166657811</v>
      </c>
      <c r="L348" s="42">
        <f>VLOOKUP($A348,'Raw data'!$A:$M,12,FALSE)</f>
        <v>517277.44133580232</v>
      </c>
      <c r="M348" s="42">
        <f>VLOOKUP($A348,'Raw data'!$A:$M,13,FALSE)</f>
        <v>479175.3423616892</v>
      </c>
      <c r="N348" s="42">
        <f>VLOOKUP($A348,'Raw data'!$A:$M,6,FALSE)</f>
        <v>1163016.7671574063</v>
      </c>
      <c r="O348" s="42">
        <f>VLOOKUP($A348,'Raw data'!$A:$M,9,FALSE)</f>
        <v>1308898.6805390094</v>
      </c>
      <c r="P348" s="42">
        <f t="shared" si="55"/>
        <v>1203319.8558530973</v>
      </c>
      <c r="Q348" s="42">
        <f t="shared" si="56"/>
        <v>967383.8646725826</v>
      </c>
      <c r="R348" s="42">
        <f t="shared" si="57"/>
        <v>400026.72881974268</v>
      </c>
      <c r="S348" s="42">
        <f t="shared" si="58"/>
        <v>335859.60840602079</v>
      </c>
      <c r="T348" s="43">
        <f t="shared" si="59"/>
        <v>0.33243590793749722</v>
      </c>
      <c r="U348" s="43">
        <f t="shared" si="60"/>
        <v>0.34718338879850419</v>
      </c>
      <c r="V348" s="42">
        <f t="shared" si="61"/>
        <v>-0.31485979804874847</v>
      </c>
      <c r="W348" s="42">
        <f t="shared" si="62"/>
        <v>0.3362905778077816</v>
      </c>
      <c r="X348" s="42">
        <f>VLOOKUP($A348,'Raw data'!$A:$AN,39, FALSE)</f>
        <v>3.6581730951680673</v>
      </c>
      <c r="Y348" s="42">
        <f>VLOOKUP($A348,'Raw data'!$A:$AN,40, FALSE)</f>
        <v>3.8283292672479448</v>
      </c>
      <c r="Z348" s="42">
        <f t="shared" si="63"/>
        <v>3.7432511812080058</v>
      </c>
      <c r="AA348" s="44">
        <f>IFERROR(VLOOKUP($A348,'Raw data'!$AP:$AU,4,FALSE),0)</f>
        <v>-0.46479550917190698</v>
      </c>
      <c r="AB348" s="44">
        <f>IFERROR(VLOOKUP($A348,'Raw data'!$AP:$AU,5,FALSE),0)</f>
        <v>0.24775825205490401</v>
      </c>
      <c r="AC348" s="44">
        <f>IFERROR(VLOOKUP($A348,'Raw data'!$AP:$AU,6,FALSE),"NA")</f>
        <v>0.32936287437105599</v>
      </c>
      <c r="AD348" s="46" t="b">
        <f t="shared" si="64"/>
        <v>0</v>
      </c>
      <c r="AE348" s="46" t="b">
        <f t="shared" si="65"/>
        <v>0</v>
      </c>
    </row>
    <row r="349" spans="1:31" x14ac:dyDescent="0.25">
      <c r="A349" s="45" t="s">
        <v>415</v>
      </c>
      <c r="B349" s="2" t="str">
        <f>IFERROR(VLOOKUP(A349,'Protein names'!$A:$I,8,FALSE),"Contaminant")</f>
        <v>6-phosphogluconolactonase (6-phosphogluconolactonase (Predicted), isoform CRA_c)</v>
      </c>
      <c r="C349" t="str">
        <f>IFERROR(VLOOKUP(A349,'Protein names'!$A:$I,9,FALSE), "Contaminant")</f>
        <v>Pgls</v>
      </c>
      <c r="D349" s="42">
        <f>VLOOKUP($A349,'Raw data'!$A:$M,10,FALSE)</f>
        <v>1043915.1655700203</v>
      </c>
      <c r="E349" s="42">
        <f>VLOOKUP($A349,'Raw data'!$A:$M,11,FALSE)</f>
        <v>839245.38341904234</v>
      </c>
      <c r="F349" s="42">
        <f>VLOOKUP($A349,'Raw data'!$A:$M,7,FALSE)</f>
        <v>459658.63648209389</v>
      </c>
      <c r="G349" s="42">
        <f>VLOOKUP($A349,'Raw data'!$A:$M,2,FALSE)</f>
        <v>684556.13587580505</v>
      </c>
      <c r="H349" s="42">
        <f>VLOOKUP($A349,'Raw data'!$A:$M,3,FALSE)</f>
        <v>544718.04532241216</v>
      </c>
      <c r="I349" s="42">
        <f>VLOOKUP($A349,'Raw data'!$A:$M,4,FALSE)</f>
        <v>772349.35634851654</v>
      </c>
      <c r="J349" s="42">
        <f>VLOOKUP($A349,'Raw data'!$A:$M,8,FALSE)</f>
        <v>810677.12673732743</v>
      </c>
      <c r="K349" s="42">
        <f>VLOOKUP($A349,'Raw data'!$A:$M,5,FALSE)</f>
        <v>741004.8521342118</v>
      </c>
      <c r="L349" s="42">
        <f>VLOOKUP($A349,'Raw data'!$A:$M,12,FALSE)</f>
        <v>1263719.9579898068</v>
      </c>
      <c r="M349" s="42">
        <f>VLOOKUP($A349,'Raw data'!$A:$M,13,FALSE)</f>
        <v>925068.17451740813</v>
      </c>
      <c r="N349" s="42">
        <f>VLOOKUP($A349,'Raw data'!$A:$M,6,FALSE)</f>
        <v>739649.52412642271</v>
      </c>
      <c r="O349" s="42">
        <f>VLOOKUP($A349,'Raw data'!$A:$M,9,FALSE)</f>
        <v>699426.45566311618</v>
      </c>
      <c r="P349" s="42">
        <f t="shared" si="55"/>
        <v>724073.78716964845</v>
      </c>
      <c r="Q349" s="42">
        <f t="shared" si="56"/>
        <v>863257.68186138233</v>
      </c>
      <c r="R349" s="42">
        <f t="shared" si="57"/>
        <v>192154.03253193479</v>
      </c>
      <c r="S349" s="42">
        <f t="shared" si="58"/>
        <v>193227.27899809656</v>
      </c>
      <c r="T349" s="43">
        <f t="shared" si="59"/>
        <v>0.26537907591303761</v>
      </c>
      <c r="U349" s="43">
        <f t="shared" si="60"/>
        <v>0.22383499510998159</v>
      </c>
      <c r="V349" s="42">
        <f t="shared" si="61"/>
        <v>0.25365454373420898</v>
      </c>
      <c r="W349" s="42">
        <f t="shared" si="62"/>
        <v>0.28002924633710213</v>
      </c>
      <c r="X349" s="42">
        <f>VLOOKUP($A349,'Raw data'!$A:$AN,39, FALSE)</f>
        <v>3.1309829446002762</v>
      </c>
      <c r="Y349" s="42">
        <f>VLOOKUP($A349,'Raw data'!$A:$AN,40, FALSE)</f>
        <v>2.815726184910726</v>
      </c>
      <c r="Z349" s="42">
        <f t="shared" si="63"/>
        <v>2.9733545647555011</v>
      </c>
      <c r="AA349" s="44">
        <f>IFERROR(VLOOKUP($A349,'Raw data'!$AP:$AU,4,FALSE),0)</f>
        <v>0.37545995740147298</v>
      </c>
      <c r="AB349" s="44">
        <f>IFERROR(VLOOKUP($A349,'Raw data'!$AP:$AU,5,FALSE),0)</f>
        <v>9.3005988493355299E-2</v>
      </c>
      <c r="AC349" s="44">
        <f>IFERROR(VLOOKUP($A349,'Raw data'!$AP:$AU,6,FALSE),"NA")</f>
        <v>0.33043360394565002</v>
      </c>
      <c r="AD349" s="46" t="b">
        <f t="shared" si="64"/>
        <v>0</v>
      </c>
      <c r="AE349" s="46" t="b">
        <f t="shared" si="65"/>
        <v>0</v>
      </c>
    </row>
    <row r="350" spans="1:31" x14ac:dyDescent="0.25">
      <c r="A350" s="45" t="s">
        <v>416</v>
      </c>
      <c r="B350" s="2" t="str">
        <f>IFERROR(VLOOKUP(A350,'Protein names'!$A:$I,8,FALSE),"Contaminant")</f>
        <v>Ras-related C3 botulinum toxin substrate 1</v>
      </c>
      <c r="C350" t="str">
        <f>IFERROR(VLOOKUP(A350,'Protein names'!$A:$I,9,FALSE), "Contaminant")</f>
        <v>Rac1</v>
      </c>
      <c r="D350" s="42">
        <f>VLOOKUP($A350,'Raw data'!$A:$M,10,FALSE)</f>
        <v>47664.594568763459</v>
      </c>
      <c r="E350" s="42">
        <f>VLOOKUP($A350,'Raw data'!$A:$M,11,FALSE)</f>
        <v>32246.227740675473</v>
      </c>
      <c r="F350" s="42">
        <f>VLOOKUP($A350,'Raw data'!$A:$M,7,FALSE)</f>
        <v>56061.726537189701</v>
      </c>
      <c r="G350" s="42">
        <f>VLOOKUP($A350,'Raw data'!$A:$M,2,FALSE)</f>
        <v>56892.998811114536</v>
      </c>
      <c r="H350" s="42">
        <f>VLOOKUP($A350,'Raw data'!$A:$M,3,FALSE)</f>
        <v>52670.767954331495</v>
      </c>
      <c r="I350" s="42">
        <f>VLOOKUP($A350,'Raw data'!$A:$M,4,FALSE)</f>
        <v>70124.4639225594</v>
      </c>
      <c r="J350" s="42">
        <f>VLOOKUP($A350,'Raw data'!$A:$M,8,FALSE)</f>
        <v>61011.680640445738</v>
      </c>
      <c r="K350" s="42">
        <f>VLOOKUP($A350,'Raw data'!$A:$M,5,FALSE)</f>
        <v>52417.461795739022</v>
      </c>
      <c r="L350" s="42">
        <f>VLOOKUP($A350,'Raw data'!$A:$M,12,FALSE)</f>
        <v>63834.866212632958</v>
      </c>
      <c r="M350" s="42">
        <f>VLOOKUP($A350,'Raw data'!$A:$M,13,FALSE)</f>
        <v>58658.752643768523</v>
      </c>
      <c r="N350" s="42">
        <f>VLOOKUP($A350,'Raw data'!$A:$M,6,FALSE)</f>
        <v>57413.627509886071</v>
      </c>
      <c r="O350" s="42">
        <f>VLOOKUP($A350,'Raw data'!$A:$M,9,FALSE)</f>
        <v>81713.387080565139</v>
      </c>
      <c r="P350" s="42">
        <f t="shared" si="55"/>
        <v>52610.129922439017</v>
      </c>
      <c r="Q350" s="42">
        <f t="shared" si="56"/>
        <v>62508.295980506249</v>
      </c>
      <c r="R350" s="42">
        <f t="shared" si="57"/>
        <v>11373.64563036051</v>
      </c>
      <c r="S350" s="42">
        <f t="shared" si="58"/>
        <v>9268.5376003071342</v>
      </c>
      <c r="T350" s="43">
        <f t="shared" si="59"/>
        <v>0.21618737013438696</v>
      </c>
      <c r="U350" s="43">
        <f t="shared" si="60"/>
        <v>0.14827691996591313</v>
      </c>
      <c r="V350" s="42">
        <f t="shared" si="61"/>
        <v>0.24870706132581072</v>
      </c>
      <c r="W350" s="42">
        <f t="shared" si="62"/>
        <v>0.16234691890401395</v>
      </c>
      <c r="X350" s="42">
        <f>VLOOKUP($A350,'Raw data'!$A:$AN,39, FALSE)</f>
        <v>3.2950748673846539</v>
      </c>
      <c r="Y350" s="42">
        <f>VLOOKUP($A350,'Raw data'!$A:$AN,40, FALSE)</f>
        <v>3.0120541841590449</v>
      </c>
      <c r="Z350" s="42">
        <f t="shared" si="63"/>
        <v>3.1535645257718494</v>
      </c>
      <c r="AA350" s="44">
        <f>IFERROR(VLOOKUP($A350,'Raw data'!$AP:$AU,4,FALSE),0)</f>
        <v>-0.58303796746854397</v>
      </c>
      <c r="AB350" s="44">
        <f>IFERROR(VLOOKUP($A350,'Raw data'!$AP:$AU,5,FALSE),0)</f>
        <v>1.59007624250815E-2</v>
      </c>
      <c r="AC350" s="44">
        <f>IFERROR(VLOOKUP($A350,'Raw data'!$AP:$AU,6,FALSE),"NA")</f>
        <v>0.33258149810796001</v>
      </c>
      <c r="AD350" s="46" t="b">
        <f t="shared" si="64"/>
        <v>0</v>
      </c>
      <c r="AE350" s="46" t="b">
        <f t="shared" si="65"/>
        <v>0</v>
      </c>
    </row>
    <row r="351" spans="1:31" x14ac:dyDescent="0.25">
      <c r="A351" s="45" t="s">
        <v>417</v>
      </c>
      <c r="B351" s="2" t="str">
        <f>IFERROR(VLOOKUP(A351,'Protein names'!$A:$I,8,FALSE),"Contaminant")</f>
        <v>Phytanoyl-CoA dioxygenase, peroxisomal (EC 1.14.11.18) (Phytanic acid oxidase) (Phytanoyl-CoA alpha-hydroxylase) (PhyH)</v>
      </c>
      <c r="C351" t="str">
        <f>IFERROR(VLOOKUP(A351,'Protein names'!$A:$I,9,FALSE), "Contaminant")</f>
        <v>Phyh</v>
      </c>
      <c r="D351" s="42">
        <f>VLOOKUP($A351,'Raw data'!$A:$M,10,FALSE)</f>
        <v>486954.83352566767</v>
      </c>
      <c r="E351" s="42">
        <f>VLOOKUP($A351,'Raw data'!$A:$M,11,FALSE)</f>
        <v>549275.59018246213</v>
      </c>
      <c r="F351" s="42">
        <f>VLOOKUP($A351,'Raw data'!$A:$M,7,FALSE)</f>
        <v>375358.73641447135</v>
      </c>
      <c r="G351" s="42">
        <f>VLOOKUP($A351,'Raw data'!$A:$M,2,FALSE)</f>
        <v>557457.57297830237</v>
      </c>
      <c r="H351" s="42">
        <f>VLOOKUP($A351,'Raw data'!$A:$M,3,FALSE)</f>
        <v>421015.4892050373</v>
      </c>
      <c r="I351" s="42">
        <f>VLOOKUP($A351,'Raw data'!$A:$M,4,FALSE)</f>
        <v>505640.62516037503</v>
      </c>
      <c r="J351" s="42">
        <f>VLOOKUP($A351,'Raw data'!$A:$M,8,FALSE)</f>
        <v>323526.22594290128</v>
      </c>
      <c r="K351" s="42">
        <f>VLOOKUP($A351,'Raw data'!$A:$M,5,FALSE)</f>
        <v>670639.36886483803</v>
      </c>
      <c r="L351" s="42">
        <f>VLOOKUP($A351,'Raw data'!$A:$M,12,FALSE)</f>
        <v>543853.09417856112</v>
      </c>
      <c r="M351" s="42">
        <f>VLOOKUP($A351,'Raw data'!$A:$M,13,FALSE)</f>
        <v>650154.5224765403</v>
      </c>
      <c r="N351" s="42">
        <f>VLOOKUP($A351,'Raw data'!$A:$M,6,FALSE)</f>
        <v>655305.33245521097</v>
      </c>
      <c r="O351" s="42">
        <f>VLOOKUP($A351,'Raw data'!$A:$M,9,FALSE)</f>
        <v>845898.48768602067</v>
      </c>
      <c r="P351" s="42">
        <f t="shared" si="55"/>
        <v>482617.14124438603</v>
      </c>
      <c r="Q351" s="42">
        <f t="shared" si="56"/>
        <v>614896.17193401209</v>
      </c>
      <c r="R351" s="42">
        <f t="shared" si="57"/>
        <v>65691.785843107922</v>
      </c>
      <c r="S351" s="42">
        <f t="shared" si="58"/>
        <v>157738.70257892582</v>
      </c>
      <c r="T351" s="43">
        <f t="shared" si="59"/>
        <v>0.13611573280163114</v>
      </c>
      <c r="U351" s="43">
        <f t="shared" si="60"/>
        <v>0.2565290040476193</v>
      </c>
      <c r="V351" s="42">
        <f t="shared" si="61"/>
        <v>0.34946366822214586</v>
      </c>
      <c r="W351" s="42">
        <f t="shared" si="62"/>
        <v>0.11412302408513229</v>
      </c>
      <c r="X351" s="42">
        <f>VLOOKUP($A351,'Raw data'!$A:$AN,39, FALSE)</f>
        <v>2.9575675865893918</v>
      </c>
      <c r="Y351" s="42">
        <f>VLOOKUP($A351,'Raw data'!$A:$AN,40, FALSE)</f>
        <v>3.3519302165683711</v>
      </c>
      <c r="Z351" s="42">
        <f t="shared" si="63"/>
        <v>3.1547489015788814</v>
      </c>
      <c r="AA351" s="44">
        <f>IFERROR(VLOOKUP($A351,'Raw data'!$AP:$AU,4,FALSE),0)</f>
        <v>0.45789194977354403</v>
      </c>
      <c r="AB351" s="44">
        <f>IFERROR(VLOOKUP($A351,'Raw data'!$AP:$AU,5,FALSE),0)</f>
        <v>0.25864687844846301</v>
      </c>
      <c r="AC351" s="44">
        <f>IFERROR(VLOOKUP($A351,'Raw data'!$AP:$AU,6,FALSE),"NA")</f>
        <v>0.33309658715713802</v>
      </c>
      <c r="AD351" s="46" t="b">
        <f t="shared" si="64"/>
        <v>0</v>
      </c>
      <c r="AE351" s="46" t="b">
        <f t="shared" si="65"/>
        <v>0</v>
      </c>
    </row>
    <row r="352" spans="1:31" x14ac:dyDescent="0.25">
      <c r="A352" s="45" t="s">
        <v>418</v>
      </c>
      <c r="B352" s="2" t="str">
        <f>IFERROR(VLOOKUP(A352,'Protein names'!$A:$I,8,FALSE),"Contaminant")</f>
        <v>Solute carrier family 22 member 7 (Novel liver transporter) (Organic anion transporter 2)</v>
      </c>
      <c r="C352" t="str">
        <f>IFERROR(VLOOKUP(A352,'Protein names'!$A:$I,9,FALSE), "Contaminant")</f>
        <v>Slc22a7</v>
      </c>
      <c r="D352" s="42">
        <f>VLOOKUP($A352,'Raw data'!$A:$M,10,FALSE)</f>
        <v>205.36</v>
      </c>
      <c r="E352" s="42">
        <f>VLOOKUP($A352,'Raw data'!$A:$M,11,FALSE)</f>
        <v>51069.364075552774</v>
      </c>
      <c r="F352" s="42">
        <f>VLOOKUP($A352,'Raw data'!$A:$M,7,FALSE)</f>
        <v>205.36</v>
      </c>
      <c r="G352" s="42">
        <f>VLOOKUP($A352,'Raw data'!$A:$M,2,FALSE)</f>
        <v>205.36</v>
      </c>
      <c r="H352" s="42">
        <f>VLOOKUP($A352,'Raw data'!$A:$M,3,FALSE)</f>
        <v>205.36</v>
      </c>
      <c r="I352" s="42">
        <f>VLOOKUP($A352,'Raw data'!$A:$M,4,FALSE)</f>
        <v>165573.95079265142</v>
      </c>
      <c r="J352" s="42">
        <f>VLOOKUP($A352,'Raw data'!$A:$M,8,FALSE)</f>
        <v>127903.29311236</v>
      </c>
      <c r="K352" s="42">
        <f>VLOOKUP($A352,'Raw data'!$A:$M,5,FALSE)</f>
        <v>205.36</v>
      </c>
      <c r="L352" s="42">
        <f>VLOOKUP($A352,'Raw data'!$A:$M,12,FALSE)</f>
        <v>205.36</v>
      </c>
      <c r="M352" s="42">
        <f>VLOOKUP($A352,'Raw data'!$A:$M,13,FALSE)</f>
        <v>67931.647991407284</v>
      </c>
      <c r="N352" s="42">
        <f>VLOOKUP($A352,'Raw data'!$A:$M,6,FALSE)</f>
        <v>20910.087022024025</v>
      </c>
      <c r="O352" s="42">
        <f>VLOOKUP($A352,'Raw data'!$A:$M,9,FALSE)</f>
        <v>205.36</v>
      </c>
      <c r="P352" s="42">
        <f t="shared" si="55"/>
        <v>36244.125811367361</v>
      </c>
      <c r="Q352" s="42">
        <f t="shared" si="56"/>
        <v>36226.851354298553</v>
      </c>
      <c r="R352" s="42">
        <f t="shared" si="57"/>
        <v>60746.964099870529</v>
      </c>
      <c r="S352" s="42">
        <f t="shared" si="58"/>
        <v>47499.141906272911</v>
      </c>
      <c r="T352" s="43">
        <f t="shared" si="59"/>
        <v>1.676049918158552</v>
      </c>
      <c r="U352" s="43">
        <f t="shared" si="60"/>
        <v>1.3111584399574607</v>
      </c>
      <c r="V352" s="42">
        <f t="shared" si="61"/>
        <v>-6.8777253995748098E-4</v>
      </c>
      <c r="W352" s="42">
        <f t="shared" si="62"/>
        <v>0.99961017984033307</v>
      </c>
      <c r="X352" s="42">
        <f>VLOOKUP($A352,'Raw data'!$A:$AN,39, FALSE)</f>
        <v>0.66666318190166829</v>
      </c>
      <c r="Y352" s="42">
        <f>VLOOKUP($A352,'Raw data'!$A:$AN,40, FALSE)</f>
        <v>1.0388485032292734</v>
      </c>
      <c r="Z352" s="42">
        <f t="shared" si="63"/>
        <v>0.85275584256547088</v>
      </c>
      <c r="AA352" s="44">
        <f>IFERROR(VLOOKUP($A352,'Raw data'!$AP:$AU,4,FALSE),0)</f>
        <v>-1.1293764271568001</v>
      </c>
      <c r="AB352" s="44">
        <f>IFERROR(VLOOKUP($A352,'Raw data'!$AP:$AU,5,FALSE),0)</f>
        <v>5.0094294550331701E-2</v>
      </c>
      <c r="AC352" s="44">
        <f>IFERROR(VLOOKUP($A352,'Raw data'!$AP:$AU,6,FALSE),"NA")</f>
        <v>0.33321281058298102</v>
      </c>
      <c r="AD352" s="46" t="b">
        <f t="shared" si="64"/>
        <v>0</v>
      </c>
      <c r="AE352" s="46" t="b">
        <f t="shared" si="65"/>
        <v>0</v>
      </c>
    </row>
    <row r="353" spans="1:31" x14ac:dyDescent="0.25">
      <c r="A353" s="45" t="s">
        <v>419</v>
      </c>
      <c r="B353" s="2" t="str">
        <f>IFERROR(VLOOKUP(A353,'Protein names'!$A:$I,8,FALSE),"Contaminant")</f>
        <v>Succinate dehydrogenase [ubiquinone] cytochrome b small subunit, mitochondrial (CybS) (CII-4) (QPs3) (Succinate dehydrogenase complex subunit D) (Succinate-ubiquinone oxidoreductase cytochrome b small subunit) (Succinate-ubiquinone reductase membrane anchor subunit)</v>
      </c>
      <c r="C353" t="str">
        <f>IFERROR(VLOOKUP(A353,'Protein names'!$A:$I,9,FALSE), "Contaminant")</f>
        <v>Sdhd</v>
      </c>
      <c r="D353" s="42">
        <f>VLOOKUP($A353,'Raw data'!$A:$M,10,FALSE)</f>
        <v>205.36</v>
      </c>
      <c r="E353" s="42">
        <f>VLOOKUP($A353,'Raw data'!$A:$M,11,FALSE)</f>
        <v>12849.112729521519</v>
      </c>
      <c r="F353" s="42">
        <f>VLOOKUP($A353,'Raw data'!$A:$M,7,FALSE)</f>
        <v>1942.9470949397796</v>
      </c>
      <c r="G353" s="42">
        <f>VLOOKUP($A353,'Raw data'!$A:$M,2,FALSE)</f>
        <v>205.36</v>
      </c>
      <c r="H353" s="42">
        <f>VLOOKUP($A353,'Raw data'!$A:$M,3,FALSE)</f>
        <v>205.36</v>
      </c>
      <c r="I353" s="42">
        <f>VLOOKUP($A353,'Raw data'!$A:$M,4,FALSE)</f>
        <v>205.36</v>
      </c>
      <c r="J353" s="42">
        <f>VLOOKUP($A353,'Raw data'!$A:$M,8,FALSE)</f>
        <v>47345.224283081545</v>
      </c>
      <c r="K353" s="42">
        <f>VLOOKUP($A353,'Raw data'!$A:$M,5,FALSE)</f>
        <v>205.36</v>
      </c>
      <c r="L353" s="42">
        <f>VLOOKUP($A353,'Raw data'!$A:$M,12,FALSE)</f>
        <v>14097.539546234913</v>
      </c>
      <c r="M353" s="42">
        <f>VLOOKUP($A353,'Raw data'!$A:$M,13,FALSE)</f>
        <v>17251.717912550674</v>
      </c>
      <c r="N353" s="42">
        <f>VLOOKUP($A353,'Raw data'!$A:$M,6,FALSE)</f>
        <v>205.36</v>
      </c>
      <c r="O353" s="42">
        <f>VLOOKUP($A353,'Raw data'!$A:$M,9,FALSE)</f>
        <v>205.36</v>
      </c>
      <c r="P353" s="42">
        <f t="shared" si="55"/>
        <v>2602.2499707435504</v>
      </c>
      <c r="Q353" s="42">
        <f t="shared" si="56"/>
        <v>13218.426956977855</v>
      </c>
      <c r="R353" s="42">
        <f t="shared" si="57"/>
        <v>4626.2512326698907</v>
      </c>
      <c r="S353" s="42">
        <f t="shared" si="58"/>
        <v>16781.429743887638</v>
      </c>
      <c r="T353" s="43">
        <f t="shared" si="59"/>
        <v>1.7777889459820091</v>
      </c>
      <c r="U353" s="43">
        <f t="shared" si="60"/>
        <v>1.2695481692720567</v>
      </c>
      <c r="V353" s="42">
        <f t="shared" si="61"/>
        <v>2.3447190425293498</v>
      </c>
      <c r="W353" s="42">
        <f t="shared" si="62"/>
        <v>0.2025704107243147</v>
      </c>
      <c r="X353" s="42">
        <f>VLOOKUP($A353,'Raw data'!$A:$AN,39, FALSE)</f>
        <v>0.39102017559185337</v>
      </c>
      <c r="Y353" s="42">
        <f>VLOOKUP($A353,'Raw data'!$A:$AN,40, FALSE)</f>
        <v>0.77830272975122661</v>
      </c>
      <c r="Z353" s="42">
        <f t="shared" si="63"/>
        <v>0.58466145267154002</v>
      </c>
      <c r="AA353" s="44">
        <f>IFERROR(VLOOKUP($A353,'Raw data'!$AP:$AU,4,FALSE),0)</f>
        <v>0.71228076969977405</v>
      </c>
      <c r="AB353" s="44">
        <f>IFERROR(VLOOKUP($A353,'Raw data'!$AP:$AU,5,FALSE),0)</f>
        <v>7.9270561959800308E-3</v>
      </c>
      <c r="AC353" s="44">
        <f>IFERROR(VLOOKUP($A353,'Raw data'!$AP:$AU,6,FALSE),"NA")</f>
        <v>0.33378073840256101</v>
      </c>
      <c r="AD353" s="46" t="b">
        <f t="shared" si="64"/>
        <v>0</v>
      </c>
      <c r="AE353" s="46" t="b">
        <f t="shared" si="65"/>
        <v>0</v>
      </c>
    </row>
    <row r="354" spans="1:31" x14ac:dyDescent="0.25">
      <c r="A354" s="45" t="s">
        <v>420</v>
      </c>
      <c r="B354" s="2" t="str">
        <f>IFERROR(VLOOKUP(A354,'Protein names'!$A:$I,8,FALSE),"Contaminant")</f>
        <v>Carbonic anhydrase 1 (EC 4.2.1.1) (Carbonate dehydratase I) (Carbonic anhydrase I) (CA-I)</v>
      </c>
      <c r="C354" t="str">
        <f>IFERROR(VLOOKUP(A354,'Protein names'!$A:$I,9,FALSE), "Contaminant")</f>
        <v>Ca1</v>
      </c>
      <c r="D354" s="42">
        <f>VLOOKUP($A354,'Raw data'!$A:$M,10,FALSE)</f>
        <v>1062744.4362426267</v>
      </c>
      <c r="E354" s="42">
        <f>VLOOKUP($A354,'Raw data'!$A:$M,11,FALSE)</f>
        <v>633684.64623860596</v>
      </c>
      <c r="F354" s="42">
        <f>VLOOKUP($A354,'Raw data'!$A:$M,7,FALSE)</f>
        <v>505475.2615266795</v>
      </c>
      <c r="G354" s="42">
        <f>VLOOKUP($A354,'Raw data'!$A:$M,2,FALSE)</f>
        <v>737766.49791097024</v>
      </c>
      <c r="H354" s="42">
        <f>VLOOKUP($A354,'Raw data'!$A:$M,3,FALSE)</f>
        <v>642726.10946020391</v>
      </c>
      <c r="I354" s="42">
        <f>VLOOKUP($A354,'Raw data'!$A:$M,4,FALSE)</f>
        <v>701758.75409653666</v>
      </c>
      <c r="J354" s="42">
        <f>VLOOKUP($A354,'Raw data'!$A:$M,8,FALSE)</f>
        <v>517818.8540931177</v>
      </c>
      <c r="K354" s="42">
        <f>VLOOKUP($A354,'Raw data'!$A:$M,5,FALSE)</f>
        <v>492666.30734322965</v>
      </c>
      <c r="L354" s="42">
        <f>VLOOKUP($A354,'Raw data'!$A:$M,12,FALSE)</f>
        <v>689668.90147576598</v>
      </c>
      <c r="M354" s="42">
        <f>VLOOKUP($A354,'Raw data'!$A:$M,13,FALSE)</f>
        <v>462696.43574942107</v>
      </c>
      <c r="N354" s="42">
        <f>VLOOKUP($A354,'Raw data'!$A:$M,6,FALSE)</f>
        <v>798920.53150774934</v>
      </c>
      <c r="O354" s="42">
        <f>VLOOKUP($A354,'Raw data'!$A:$M,9,FALSE)</f>
        <v>713232.54034375772</v>
      </c>
      <c r="P354" s="42">
        <f t="shared" si="55"/>
        <v>714025.95091260376</v>
      </c>
      <c r="Q354" s="42">
        <f t="shared" si="56"/>
        <v>612500.59508550691</v>
      </c>
      <c r="R354" s="42">
        <f t="shared" si="57"/>
        <v>171925.59552103421</v>
      </c>
      <c r="S354" s="42">
        <f t="shared" si="58"/>
        <v>126899.19867934898</v>
      </c>
      <c r="T354" s="43">
        <f t="shared" si="59"/>
        <v>0.24078339912057029</v>
      </c>
      <c r="U354" s="43">
        <f t="shared" si="60"/>
        <v>0.20718216389917707</v>
      </c>
      <c r="V354" s="42">
        <f t="shared" si="61"/>
        <v>-0.22126526343882955</v>
      </c>
      <c r="W354" s="42">
        <f t="shared" si="62"/>
        <v>0.31304241661191906</v>
      </c>
      <c r="X354" s="42">
        <f>VLOOKUP($A354,'Raw data'!$A:$AN,39, FALSE)</f>
        <v>3.2165999496602171</v>
      </c>
      <c r="Y354" s="42">
        <f>VLOOKUP($A354,'Raw data'!$A:$AN,40, FALSE)</f>
        <v>3.0527577996722286</v>
      </c>
      <c r="Z354" s="42">
        <f t="shared" si="63"/>
        <v>3.1346788746662231</v>
      </c>
      <c r="AA354" s="44">
        <f>IFERROR(VLOOKUP($A354,'Raw data'!$AP:$AU,4,FALSE),0)</f>
        <v>-0.26199486382995901</v>
      </c>
      <c r="AB354" s="44">
        <f>IFERROR(VLOOKUP($A354,'Raw data'!$AP:$AU,5,FALSE),0)</f>
        <v>5.3620658550995397E-2</v>
      </c>
      <c r="AC354" s="44">
        <f>IFERROR(VLOOKUP($A354,'Raw data'!$AP:$AU,6,FALSE),"NA")</f>
        <v>0.33437728051728599</v>
      </c>
      <c r="AD354" s="46" t="b">
        <f t="shared" si="64"/>
        <v>0</v>
      </c>
      <c r="AE354" s="46" t="b">
        <f t="shared" si="65"/>
        <v>0</v>
      </c>
    </row>
    <row r="355" spans="1:31" x14ac:dyDescent="0.25">
      <c r="A355" s="45" t="s">
        <v>421</v>
      </c>
      <c r="B355" s="2" t="str">
        <f>IFERROR(VLOOKUP(A355,'Protein names'!$A:$I,8,FALSE),"Contaminant")</f>
        <v>OCIA domain-containing protein 1</v>
      </c>
      <c r="C355" t="str">
        <f>IFERROR(VLOOKUP(A355,'Protein names'!$A:$I,9,FALSE), "Contaminant")</f>
        <v>Ociad1</v>
      </c>
      <c r="D355" s="42">
        <f>VLOOKUP($A355,'Raw data'!$A:$M,10,FALSE)</f>
        <v>205.36</v>
      </c>
      <c r="E355" s="42">
        <f>VLOOKUP($A355,'Raw data'!$A:$M,11,FALSE)</f>
        <v>205.36</v>
      </c>
      <c r="F355" s="42">
        <f>VLOOKUP($A355,'Raw data'!$A:$M,7,FALSE)</f>
        <v>205.36</v>
      </c>
      <c r="G355" s="42">
        <f>VLOOKUP($A355,'Raw data'!$A:$M,2,FALSE)</f>
        <v>86637.079179360298</v>
      </c>
      <c r="H355" s="42">
        <f>VLOOKUP($A355,'Raw data'!$A:$M,3,FALSE)</f>
        <v>89244.412664535834</v>
      </c>
      <c r="I355" s="42">
        <f>VLOOKUP($A355,'Raw data'!$A:$M,4,FALSE)</f>
        <v>76794.82435916223</v>
      </c>
      <c r="J355" s="42">
        <f>VLOOKUP($A355,'Raw data'!$A:$M,8,FALSE)</f>
        <v>64086.546384721005</v>
      </c>
      <c r="K355" s="42">
        <f>VLOOKUP($A355,'Raw data'!$A:$M,5,FALSE)</f>
        <v>84331.794716579258</v>
      </c>
      <c r="L355" s="42">
        <f>VLOOKUP($A355,'Raw data'!$A:$M,12,FALSE)</f>
        <v>205.36</v>
      </c>
      <c r="M355" s="42">
        <f>VLOOKUP($A355,'Raw data'!$A:$M,13,FALSE)</f>
        <v>205.36</v>
      </c>
      <c r="N355" s="42">
        <f>VLOOKUP($A355,'Raw data'!$A:$M,6,FALSE)</f>
        <v>205.36</v>
      </c>
      <c r="O355" s="42">
        <f>VLOOKUP($A355,'Raw data'!$A:$M,9,FALSE)</f>
        <v>119303.95721572883</v>
      </c>
      <c r="P355" s="42">
        <f t="shared" si="55"/>
        <v>42215.399367176396</v>
      </c>
      <c r="Q355" s="42">
        <f t="shared" si="56"/>
        <v>44723.063052838173</v>
      </c>
      <c r="R355" s="42">
        <f t="shared" si="57"/>
        <v>42180.723450273872</v>
      </c>
      <c r="S355" s="42">
        <f t="shared" si="58"/>
        <v>47349.029451849528</v>
      </c>
      <c r="T355" s="43">
        <f t="shared" si="59"/>
        <v>0.99917859554991006</v>
      </c>
      <c r="U355" s="43">
        <f t="shared" si="60"/>
        <v>1.0587161571627797</v>
      </c>
      <c r="V355" s="42">
        <f t="shared" si="61"/>
        <v>8.3249638394703757E-2</v>
      </c>
      <c r="W355" s="42">
        <f t="shared" si="62"/>
        <v>0.93128397947228558</v>
      </c>
      <c r="X355" s="42">
        <f>VLOOKUP($A355,'Raw data'!$A:$AN,39, FALSE)</f>
        <v>1.3704177975572402</v>
      </c>
      <c r="Y355" s="42">
        <f>VLOOKUP($A355,'Raw data'!$A:$AN,40, FALSE)</f>
        <v>0.87257660908734902</v>
      </c>
      <c r="Z355" s="42">
        <f t="shared" si="63"/>
        <v>1.1214972033222947</v>
      </c>
      <c r="AA355" s="44">
        <f>IFERROR(VLOOKUP($A355,'Raw data'!$AP:$AU,4,FALSE),0)</f>
        <v>-2.2626912152059</v>
      </c>
      <c r="AB355" s="44">
        <f>IFERROR(VLOOKUP($A355,'Raw data'!$AP:$AU,5,FALSE),0)</f>
        <v>6.2104059611370097E-2</v>
      </c>
      <c r="AC355" s="44">
        <f>IFERROR(VLOOKUP($A355,'Raw data'!$AP:$AU,6,FALSE),"NA")</f>
        <v>0.33447549641202401</v>
      </c>
      <c r="AD355" s="46" t="b">
        <f t="shared" si="64"/>
        <v>0</v>
      </c>
      <c r="AE355" s="46" t="b">
        <f t="shared" si="65"/>
        <v>0</v>
      </c>
    </row>
    <row r="356" spans="1:31" x14ac:dyDescent="0.25">
      <c r="A356" s="45" t="s">
        <v>422</v>
      </c>
      <c r="B356" s="2" t="str">
        <f>IFERROR(VLOOKUP(A356,'Protein names'!$A:$I,8,FALSE),"Contaminant")</f>
        <v>60S ribosomal protein L8</v>
      </c>
      <c r="C356" t="str">
        <f>IFERROR(VLOOKUP(A356,'Protein names'!$A:$I,9,FALSE), "Contaminant")</f>
        <v>Rpl8</v>
      </c>
      <c r="D356" s="42">
        <f>VLOOKUP($A356,'Raw data'!$A:$M,10,FALSE)</f>
        <v>14627.99853613973</v>
      </c>
      <c r="E356" s="42">
        <f>VLOOKUP($A356,'Raw data'!$A:$M,11,FALSE)</f>
        <v>16020.853336752152</v>
      </c>
      <c r="F356" s="42">
        <f>VLOOKUP($A356,'Raw data'!$A:$M,7,FALSE)</f>
        <v>25370.980386425315</v>
      </c>
      <c r="G356" s="42">
        <f>VLOOKUP($A356,'Raw data'!$A:$M,2,FALSE)</f>
        <v>205.36</v>
      </c>
      <c r="H356" s="42">
        <f>VLOOKUP($A356,'Raw data'!$A:$M,3,FALSE)</f>
        <v>16072.781972750759</v>
      </c>
      <c r="I356" s="42">
        <f>VLOOKUP($A356,'Raw data'!$A:$M,4,FALSE)</f>
        <v>205.36</v>
      </c>
      <c r="J356" s="42">
        <f>VLOOKUP($A356,'Raw data'!$A:$M,8,FALSE)</f>
        <v>3400.3227866813627</v>
      </c>
      <c r="K356" s="42">
        <f>VLOOKUP($A356,'Raw data'!$A:$M,5,FALSE)</f>
        <v>15034.605513815839</v>
      </c>
      <c r="L356" s="42">
        <f>VLOOKUP($A356,'Raw data'!$A:$M,12,FALSE)</f>
        <v>16369.045474606059</v>
      </c>
      <c r="M356" s="42">
        <f>VLOOKUP($A356,'Raw data'!$A:$M,13,FALSE)</f>
        <v>14943.425513851793</v>
      </c>
      <c r="N356" s="42">
        <f>VLOOKUP($A356,'Raw data'!$A:$M,6,FALSE)</f>
        <v>205.36</v>
      </c>
      <c r="O356" s="42">
        <f>VLOOKUP($A356,'Raw data'!$A:$M,9,FALSE)</f>
        <v>12471.6201845045</v>
      </c>
      <c r="P356" s="42">
        <f t="shared" si="55"/>
        <v>12083.889038677995</v>
      </c>
      <c r="Q356" s="42">
        <f t="shared" si="56"/>
        <v>10404.063245576592</v>
      </c>
      <c r="R356" s="42">
        <f t="shared" si="57"/>
        <v>9097.885730465945</v>
      </c>
      <c r="S356" s="42">
        <f t="shared" si="58"/>
        <v>6257.9211736784391</v>
      </c>
      <c r="T356" s="43">
        <f t="shared" si="59"/>
        <v>0.75289384910317536</v>
      </c>
      <c r="U356" s="43">
        <f t="shared" si="60"/>
        <v>0.60148819033170209</v>
      </c>
      <c r="V356" s="42">
        <f t="shared" si="61"/>
        <v>-0.21593776710843582</v>
      </c>
      <c r="W356" s="42">
        <f t="shared" si="62"/>
        <v>0.74077021983147562</v>
      </c>
      <c r="X356" s="42">
        <f>VLOOKUP($A356,'Raw data'!$A:$AN,39, FALSE)</f>
        <v>2.2665018431112234</v>
      </c>
      <c r="Y356" s="42">
        <f>VLOOKUP($A356,'Raw data'!$A:$AN,40, FALSE)</f>
        <v>2.2516784222035398</v>
      </c>
      <c r="Z356" s="42">
        <f t="shared" si="63"/>
        <v>2.2590901326573816</v>
      </c>
      <c r="AA356" s="44">
        <f>IFERROR(VLOOKUP($A356,'Raw data'!$AP:$AU,4,FALSE),0)</f>
        <v>1.0693384197995499</v>
      </c>
      <c r="AB356" s="44">
        <f>IFERROR(VLOOKUP($A356,'Raw data'!$AP:$AU,5,FALSE),0)</f>
        <v>4.9356256182675397E-2</v>
      </c>
      <c r="AC356" s="44">
        <f>IFERROR(VLOOKUP($A356,'Raw data'!$AP:$AU,6,FALSE),"NA")</f>
        <v>0.334782192738726</v>
      </c>
      <c r="AD356" s="46" t="b">
        <f t="shared" si="64"/>
        <v>0</v>
      </c>
      <c r="AE356" s="46" t="b">
        <f t="shared" si="65"/>
        <v>0</v>
      </c>
    </row>
    <row r="357" spans="1:31" x14ac:dyDescent="0.25">
      <c r="A357" s="45" t="s">
        <v>423</v>
      </c>
      <c r="B357" s="2" t="str">
        <f>IFERROR(VLOOKUP(A357,'Protein names'!$A:$I,8,FALSE),"Contaminant")</f>
        <v>Protein LOC684270 (RCG22622)</v>
      </c>
      <c r="C357" t="str">
        <f>IFERROR(VLOOKUP(A357,'Protein names'!$A:$I,9,FALSE), "Contaminant")</f>
        <v>LOC684270</v>
      </c>
      <c r="D357" s="42">
        <f>VLOOKUP($A357,'Raw data'!$A:$M,10,FALSE)</f>
        <v>205273.35902970933</v>
      </c>
      <c r="E357" s="42">
        <f>VLOOKUP($A357,'Raw data'!$A:$M,11,FALSE)</f>
        <v>364126.51104658539</v>
      </c>
      <c r="F357" s="42">
        <f>VLOOKUP($A357,'Raw data'!$A:$M,7,FALSE)</f>
        <v>90509.995251965549</v>
      </c>
      <c r="G357" s="42">
        <f>VLOOKUP($A357,'Raw data'!$A:$M,2,FALSE)</f>
        <v>253722.70317536686</v>
      </c>
      <c r="H357" s="42">
        <f>VLOOKUP($A357,'Raw data'!$A:$M,3,FALSE)</f>
        <v>108055.87991179962</v>
      </c>
      <c r="I357" s="42">
        <f>VLOOKUP($A357,'Raw data'!$A:$M,4,FALSE)</f>
        <v>337245.15908930037</v>
      </c>
      <c r="J357" s="42">
        <f>VLOOKUP($A357,'Raw data'!$A:$M,8,FALSE)</f>
        <v>303380.15967751341</v>
      </c>
      <c r="K357" s="42">
        <f>VLOOKUP($A357,'Raw data'!$A:$M,5,FALSE)</f>
        <v>287353.02844501287</v>
      </c>
      <c r="L357" s="42">
        <f>VLOOKUP($A357,'Raw data'!$A:$M,12,FALSE)</f>
        <v>448099.55660257558</v>
      </c>
      <c r="M357" s="42">
        <f>VLOOKUP($A357,'Raw data'!$A:$M,13,FALSE)</f>
        <v>355270.32790502772</v>
      </c>
      <c r="N357" s="42">
        <f>VLOOKUP($A357,'Raw data'!$A:$M,6,FALSE)</f>
        <v>267102.63262038998</v>
      </c>
      <c r="O357" s="42">
        <f>VLOOKUP($A357,'Raw data'!$A:$M,9,FALSE)</f>
        <v>265795.80582391488</v>
      </c>
      <c r="P357" s="42">
        <f t="shared" si="55"/>
        <v>226488.93458412119</v>
      </c>
      <c r="Q357" s="42">
        <f t="shared" si="56"/>
        <v>321166.91851240577</v>
      </c>
      <c r="R357" s="42">
        <f t="shared" si="57"/>
        <v>104018.81472423149</v>
      </c>
      <c r="S357" s="42">
        <f t="shared" si="58"/>
        <v>64191.889707665163</v>
      </c>
      <c r="T357" s="43">
        <f t="shared" si="59"/>
        <v>0.45926665210038076</v>
      </c>
      <c r="U357" s="43">
        <f t="shared" si="60"/>
        <v>0.19987080240079463</v>
      </c>
      <c r="V357" s="42">
        <f t="shared" si="61"/>
        <v>0.50388272987913207</v>
      </c>
      <c r="W357" s="42">
        <f t="shared" si="62"/>
        <v>0.11394428298957457</v>
      </c>
      <c r="X357" s="42">
        <f>VLOOKUP($A357,'Raw data'!$A:$AN,39, FALSE)</f>
        <v>2.2128261212099978</v>
      </c>
      <c r="Y357" s="42">
        <f>VLOOKUP($A357,'Raw data'!$A:$AN,40, FALSE)</f>
        <v>2.7906125132985036</v>
      </c>
      <c r="Z357" s="42">
        <f t="shared" si="63"/>
        <v>2.5017193172542509</v>
      </c>
      <c r="AA357" s="44">
        <f>IFERROR(VLOOKUP($A357,'Raw data'!$AP:$AU,4,FALSE),0)</f>
        <v>2.4195962078333899</v>
      </c>
      <c r="AB357" s="44">
        <f>IFERROR(VLOOKUP($A357,'Raw data'!$AP:$AU,5,FALSE),0)</f>
        <v>0.23123878727944999</v>
      </c>
      <c r="AC357" s="44">
        <f>IFERROR(VLOOKUP($A357,'Raw data'!$AP:$AU,6,FALSE),"NA")</f>
        <v>0.33504179757054298</v>
      </c>
      <c r="AD357" s="46" t="b">
        <f t="shared" si="64"/>
        <v>0</v>
      </c>
      <c r="AE357" s="46" t="b">
        <f t="shared" si="65"/>
        <v>0</v>
      </c>
    </row>
    <row r="358" spans="1:31" x14ac:dyDescent="0.25">
      <c r="A358" s="45" t="s">
        <v>424</v>
      </c>
      <c r="B358" s="2" t="str">
        <f>IFERROR(VLOOKUP(A358,'Protein names'!$A:$I,8,FALSE),"Contaminant")</f>
        <v>Eukaryotic translation initiation factor 3 subunit B (eIF3b) (Eukaryotic translation initiation factor 3 subunit 9) (eIF-3-eta)</v>
      </c>
      <c r="C358" t="str">
        <f>IFERROR(VLOOKUP(A358,'Protein names'!$A:$I,9,FALSE), "Contaminant")</f>
        <v>Eif3b</v>
      </c>
      <c r="D358" s="42">
        <f>VLOOKUP($A358,'Raw data'!$A:$M,10,FALSE)</f>
        <v>134681.93583514518</v>
      </c>
      <c r="E358" s="42">
        <f>VLOOKUP($A358,'Raw data'!$A:$M,11,FALSE)</f>
        <v>89940.824669216599</v>
      </c>
      <c r="F358" s="42">
        <f>VLOOKUP($A358,'Raw data'!$A:$M,7,FALSE)</f>
        <v>109468.0462102079</v>
      </c>
      <c r="G358" s="42">
        <f>VLOOKUP($A358,'Raw data'!$A:$M,2,FALSE)</f>
        <v>136772.96784262644</v>
      </c>
      <c r="H358" s="42">
        <f>VLOOKUP($A358,'Raw data'!$A:$M,3,FALSE)</f>
        <v>47907.385551900712</v>
      </c>
      <c r="I358" s="42">
        <f>VLOOKUP($A358,'Raw data'!$A:$M,4,FALSE)</f>
        <v>57140.929644669137</v>
      </c>
      <c r="J358" s="42">
        <f>VLOOKUP($A358,'Raw data'!$A:$M,8,FALSE)</f>
        <v>205.36</v>
      </c>
      <c r="K358" s="42">
        <f>VLOOKUP($A358,'Raw data'!$A:$M,5,FALSE)</f>
        <v>85496.479390153123</v>
      </c>
      <c r="L358" s="42">
        <f>VLOOKUP($A358,'Raw data'!$A:$M,12,FALSE)</f>
        <v>137814.20988109271</v>
      </c>
      <c r="M358" s="42">
        <f>VLOOKUP($A358,'Raw data'!$A:$M,13,FALSE)</f>
        <v>76264.103055447646</v>
      </c>
      <c r="N358" s="42">
        <f>VLOOKUP($A358,'Raw data'!$A:$M,6,FALSE)</f>
        <v>73341.587216922097</v>
      </c>
      <c r="O358" s="42">
        <f>VLOOKUP($A358,'Raw data'!$A:$M,9,FALSE)</f>
        <v>41019.089956031217</v>
      </c>
      <c r="P358" s="42">
        <f t="shared" si="55"/>
        <v>95985.348292294322</v>
      </c>
      <c r="Q358" s="42">
        <f t="shared" si="56"/>
        <v>69023.47158327447</v>
      </c>
      <c r="R358" s="42">
        <f t="shared" si="57"/>
        <v>34640.425724766646</v>
      </c>
      <c r="S358" s="42">
        <f t="shared" si="58"/>
        <v>42021.376307616883</v>
      </c>
      <c r="T358" s="43">
        <f t="shared" si="59"/>
        <v>0.36089284813844419</v>
      </c>
      <c r="U358" s="43">
        <f t="shared" si="60"/>
        <v>0.60879836009000976</v>
      </c>
      <c r="V358" s="42">
        <f t="shared" si="61"/>
        <v>-0.47572716514758545</v>
      </c>
      <c r="W358" s="42">
        <f t="shared" si="62"/>
        <v>0.29419045795026949</v>
      </c>
      <c r="X358" s="42">
        <f>VLOOKUP($A358,'Raw data'!$A:$AN,39, FALSE)</f>
        <v>2.6737097740434721</v>
      </c>
      <c r="Y358" s="42">
        <f>VLOOKUP($A358,'Raw data'!$A:$AN,40, FALSE)</f>
        <v>1.8221120871415846</v>
      </c>
      <c r="Z358" s="42">
        <f t="shared" si="63"/>
        <v>2.2479109305925284</v>
      </c>
      <c r="AA358" s="44">
        <f>IFERROR(VLOOKUP($A358,'Raw data'!$AP:$AU,4,FALSE),0)</f>
        <v>-0.50806395886327504</v>
      </c>
      <c r="AB358" s="44">
        <f>IFERROR(VLOOKUP($A358,'Raw data'!$AP:$AU,5,FALSE),0)</f>
        <v>8.1371111866175599E-2</v>
      </c>
      <c r="AC358" s="44">
        <f>IFERROR(VLOOKUP($A358,'Raw data'!$AP:$AU,6,FALSE),"NA")</f>
        <v>0.33551714032136698</v>
      </c>
      <c r="AD358" s="46" t="b">
        <f t="shared" si="64"/>
        <v>0</v>
      </c>
      <c r="AE358" s="46" t="b">
        <f t="shared" si="65"/>
        <v>0</v>
      </c>
    </row>
    <row r="359" spans="1:31" x14ac:dyDescent="0.25">
      <c r="A359" s="45" t="s">
        <v>425</v>
      </c>
      <c r="B359" s="2" t="str">
        <f>IFERROR(VLOOKUP(A359,'Protein names'!$A:$I,8,FALSE),"Contaminant")</f>
        <v>Protein Serpina4 (Serine (Or cysteine) proteinase inhibitor, clade A (Alpha-1 antiproteinase, antitrypsin), member 4) (Serine (Or cysteine) proteinase inhibitor, clade A (Alpha-1 antiproteinase, antitrypsin), member 4, isoform CRA_a)</v>
      </c>
      <c r="C359" t="str">
        <f>IFERROR(VLOOKUP(A359,'Protein names'!$A:$I,9,FALSE), "Contaminant")</f>
        <v>Serpina4</v>
      </c>
      <c r="D359" s="42">
        <f>VLOOKUP($A359,'Raw data'!$A:$M,10,FALSE)</f>
        <v>64068.866891007681</v>
      </c>
      <c r="E359" s="42">
        <f>VLOOKUP($A359,'Raw data'!$A:$M,11,FALSE)</f>
        <v>205.36</v>
      </c>
      <c r="F359" s="42">
        <f>VLOOKUP($A359,'Raw data'!$A:$M,7,FALSE)</f>
        <v>205.36</v>
      </c>
      <c r="G359" s="42">
        <f>VLOOKUP($A359,'Raw data'!$A:$M,2,FALSE)</f>
        <v>205.36</v>
      </c>
      <c r="H359" s="42">
        <f>VLOOKUP($A359,'Raw data'!$A:$M,3,FALSE)</f>
        <v>44255.067298331916</v>
      </c>
      <c r="I359" s="42">
        <f>VLOOKUP($A359,'Raw data'!$A:$M,4,FALSE)</f>
        <v>36532.052434797959</v>
      </c>
      <c r="J359" s="42">
        <f>VLOOKUP($A359,'Raw data'!$A:$M,8,FALSE)</f>
        <v>57883.762294283122</v>
      </c>
      <c r="K359" s="42">
        <f>VLOOKUP($A359,'Raw data'!$A:$M,5,FALSE)</f>
        <v>27228.432376209868</v>
      </c>
      <c r="L359" s="42">
        <f>VLOOKUP($A359,'Raw data'!$A:$M,12,FALSE)</f>
        <v>53324.128195925048</v>
      </c>
      <c r="M359" s="42">
        <f>VLOOKUP($A359,'Raw data'!$A:$M,13,FALSE)</f>
        <v>51000.23522794828</v>
      </c>
      <c r="N359" s="42">
        <f>VLOOKUP($A359,'Raw data'!$A:$M,6,FALSE)</f>
        <v>205.36</v>
      </c>
      <c r="O359" s="42">
        <f>VLOOKUP($A359,'Raw data'!$A:$M,9,FALSE)</f>
        <v>43622.62821121078</v>
      </c>
      <c r="P359" s="42">
        <f t="shared" si="55"/>
        <v>24245.344437356256</v>
      </c>
      <c r="Q359" s="42">
        <f t="shared" si="56"/>
        <v>38877.424384262849</v>
      </c>
      <c r="R359" s="42">
        <f t="shared" si="57"/>
        <v>25400.222106144804</v>
      </c>
      <c r="S359" s="42">
        <f t="shared" si="58"/>
        <v>19877.354000751209</v>
      </c>
      <c r="T359" s="43">
        <f t="shared" si="59"/>
        <v>1.0476329660637511</v>
      </c>
      <c r="U359" s="43">
        <f t="shared" si="60"/>
        <v>0.51128268694665235</v>
      </c>
      <c r="V359" s="42">
        <f t="shared" si="61"/>
        <v>0.68122489478762782</v>
      </c>
      <c r="W359" s="42">
        <f t="shared" si="62"/>
        <v>0.33429942993848327</v>
      </c>
      <c r="X359" s="42">
        <f>VLOOKUP($A359,'Raw data'!$A:$AN,39, FALSE)</f>
        <v>0.69648586118094025</v>
      </c>
      <c r="Y359" s="42">
        <f>VLOOKUP($A359,'Raw data'!$A:$AN,40, FALSE)</f>
        <v>1.6831192262984065</v>
      </c>
      <c r="Z359" s="42">
        <f t="shared" si="63"/>
        <v>1.1898025437396733</v>
      </c>
      <c r="AA359" s="44">
        <f>IFERROR(VLOOKUP($A359,'Raw data'!$AP:$AU,4,FALSE),0)</f>
        <v>1.3176484941661499</v>
      </c>
      <c r="AB359" s="44">
        <f>IFERROR(VLOOKUP($A359,'Raw data'!$AP:$AU,5,FALSE),0)</f>
        <v>0.181627940191881</v>
      </c>
      <c r="AC359" s="44">
        <f>IFERROR(VLOOKUP($A359,'Raw data'!$AP:$AU,6,FALSE),"NA")</f>
        <v>0.337130361653528</v>
      </c>
      <c r="AD359" s="46" t="b">
        <f t="shared" si="64"/>
        <v>0</v>
      </c>
      <c r="AE359" s="46" t="b">
        <f t="shared" si="65"/>
        <v>0</v>
      </c>
    </row>
    <row r="360" spans="1:31" x14ac:dyDescent="0.25">
      <c r="A360" s="45" t="s">
        <v>426</v>
      </c>
      <c r="B360" s="2" t="str">
        <f>IFERROR(VLOOKUP(A360,'Protein names'!$A:$I,8,FALSE),"Contaminant")</f>
        <v>Proteasome (Prosome, macropain) 26S subunit, non-ATPase, 14 (Protein Psmd14) (Psmd14 protein) (RCG26455, isoform CRA_b)</v>
      </c>
      <c r="C360" t="str">
        <f>IFERROR(VLOOKUP(A360,'Protein names'!$A:$I,9,FALSE), "Contaminant")</f>
        <v>Psmd14</v>
      </c>
      <c r="D360" s="42">
        <f>VLOOKUP($A360,'Raw data'!$A:$M,10,FALSE)</f>
        <v>65632.022879047916</v>
      </c>
      <c r="E360" s="42">
        <f>VLOOKUP($A360,'Raw data'!$A:$M,11,FALSE)</f>
        <v>79915.603378525921</v>
      </c>
      <c r="F360" s="42">
        <f>VLOOKUP($A360,'Raw data'!$A:$M,7,FALSE)</f>
        <v>205.36</v>
      </c>
      <c r="G360" s="42">
        <f>VLOOKUP($A360,'Raw data'!$A:$M,2,FALSE)</f>
        <v>101353.1690398416</v>
      </c>
      <c r="H360" s="42">
        <f>VLOOKUP($A360,'Raw data'!$A:$M,3,FALSE)</f>
        <v>77003.613413807703</v>
      </c>
      <c r="I360" s="42">
        <f>VLOOKUP($A360,'Raw data'!$A:$M,4,FALSE)</f>
        <v>104386.62932070809</v>
      </c>
      <c r="J360" s="42">
        <f>VLOOKUP($A360,'Raw data'!$A:$M,8,FALSE)</f>
        <v>45469.904031192418</v>
      </c>
      <c r="K360" s="42">
        <f>VLOOKUP($A360,'Raw data'!$A:$M,5,FALSE)</f>
        <v>77160.927670730627</v>
      </c>
      <c r="L360" s="42">
        <f>VLOOKUP($A360,'Raw data'!$A:$M,12,FALSE)</f>
        <v>205.36</v>
      </c>
      <c r="M360" s="42">
        <f>VLOOKUP($A360,'Raw data'!$A:$M,13,FALSE)</f>
        <v>205.36</v>
      </c>
      <c r="N360" s="42">
        <f>VLOOKUP($A360,'Raw data'!$A:$M,6,FALSE)</f>
        <v>95680.879812542305</v>
      </c>
      <c r="O360" s="42">
        <f>VLOOKUP($A360,'Raw data'!$A:$M,9,FALSE)</f>
        <v>123296.33804565281</v>
      </c>
      <c r="P360" s="42">
        <f t="shared" si="55"/>
        <v>71416.066338655204</v>
      </c>
      <c r="Q360" s="42">
        <f t="shared" si="56"/>
        <v>57003.128260019701</v>
      </c>
      <c r="R360" s="42">
        <f t="shared" si="57"/>
        <v>34619.769905110777</v>
      </c>
      <c r="S360" s="42">
        <f t="shared" si="58"/>
        <v>46335.881031286626</v>
      </c>
      <c r="T360" s="43">
        <f t="shared" si="59"/>
        <v>0.48476164650323533</v>
      </c>
      <c r="U360" s="43">
        <f t="shared" si="60"/>
        <v>0.8128655820418409</v>
      </c>
      <c r="V360" s="42">
        <f t="shared" si="61"/>
        <v>-0.32520757642822373</v>
      </c>
      <c r="W360" s="42">
        <f t="shared" si="62"/>
        <v>0.58964962255504716</v>
      </c>
      <c r="X360" s="42">
        <f>VLOOKUP($A360,'Raw data'!$A:$AN,39, FALSE)</f>
        <v>2.5611577507963816</v>
      </c>
      <c r="Y360" s="42">
        <f>VLOOKUP($A360,'Raw data'!$A:$AN,40, FALSE)</f>
        <v>1.7031599854430928</v>
      </c>
      <c r="Z360" s="42">
        <f t="shared" si="63"/>
        <v>2.1321588681197374</v>
      </c>
      <c r="AA360" s="44">
        <f>IFERROR(VLOOKUP($A360,'Raw data'!$AP:$AU,4,FALSE),0)</f>
        <v>-0.23631870898882601</v>
      </c>
      <c r="AB360" s="44">
        <f>IFERROR(VLOOKUP($A360,'Raw data'!$AP:$AU,5,FALSE),0)</f>
        <v>1.8914299440672199E-2</v>
      </c>
      <c r="AC360" s="44">
        <f>IFERROR(VLOOKUP($A360,'Raw data'!$AP:$AU,6,FALSE),"NA")</f>
        <v>0.33731851918668698</v>
      </c>
      <c r="AD360" s="46" t="b">
        <f t="shared" si="64"/>
        <v>0</v>
      </c>
      <c r="AE360" s="46" t="b">
        <f t="shared" si="65"/>
        <v>0</v>
      </c>
    </row>
    <row r="361" spans="1:31" x14ac:dyDescent="0.25">
      <c r="A361" s="45" t="s">
        <v>427</v>
      </c>
      <c r="B361" s="2" t="str">
        <f>IFERROR(VLOOKUP(A361,'Protein names'!$A:$I,8,FALSE),"Contaminant")</f>
        <v>3-alpha-hydroxysteroid dehydrogenase (3-alpha-HSD) (EC 1.1.1.50) (Hydroxyprostaglandin dehydrogenase)</v>
      </c>
      <c r="C361" t="str">
        <f>IFERROR(VLOOKUP(A361,'Protein names'!$A:$I,9,FALSE), "Contaminant")</f>
        <v>Akr1c9</v>
      </c>
      <c r="D361" s="42">
        <f>VLOOKUP($A361,'Raw data'!$A:$M,10,FALSE)</f>
        <v>7938853.268277674</v>
      </c>
      <c r="E361" s="42">
        <f>VLOOKUP($A361,'Raw data'!$A:$M,11,FALSE)</f>
        <v>7199203.5165694468</v>
      </c>
      <c r="F361" s="42">
        <f>VLOOKUP($A361,'Raw data'!$A:$M,7,FALSE)</f>
        <v>6522425.8334185844</v>
      </c>
      <c r="G361" s="42">
        <f>VLOOKUP($A361,'Raw data'!$A:$M,2,FALSE)</f>
        <v>5987566.9649954289</v>
      </c>
      <c r="H361" s="42">
        <f>VLOOKUP($A361,'Raw data'!$A:$M,3,FALSE)</f>
        <v>6664093.4632210284</v>
      </c>
      <c r="I361" s="42">
        <f>VLOOKUP($A361,'Raw data'!$A:$M,4,FALSE)</f>
        <v>6173696.9058614457</v>
      </c>
      <c r="J361" s="42">
        <f>VLOOKUP($A361,'Raw data'!$A:$M,8,FALSE)</f>
        <v>7965804.073716579</v>
      </c>
      <c r="K361" s="42">
        <f>VLOOKUP($A361,'Raw data'!$A:$M,5,FALSE)</f>
        <v>7303252.3450341346</v>
      </c>
      <c r="L361" s="42">
        <f>VLOOKUP($A361,'Raw data'!$A:$M,12,FALSE)</f>
        <v>10431365.281413734</v>
      </c>
      <c r="M361" s="42">
        <f>VLOOKUP($A361,'Raw data'!$A:$M,13,FALSE)</f>
        <v>8461269.291607691</v>
      </c>
      <c r="N361" s="42">
        <f>VLOOKUP($A361,'Raw data'!$A:$M,6,FALSE)</f>
        <v>5544144.7894925121</v>
      </c>
      <c r="O361" s="42">
        <f>VLOOKUP($A361,'Raw data'!$A:$M,9,FALSE)</f>
        <v>6442947.4533717502</v>
      </c>
      <c r="P361" s="42">
        <f t="shared" si="55"/>
        <v>6747639.9920572676</v>
      </c>
      <c r="Q361" s="42">
        <f t="shared" si="56"/>
        <v>7691463.8724393994</v>
      </c>
      <c r="R361" s="42">
        <f t="shared" si="57"/>
        <v>656724.42197424802</v>
      </c>
      <c r="S361" s="42">
        <f t="shared" si="58"/>
        <v>1554316.7493037467</v>
      </c>
      <c r="T361" s="43">
        <f t="shared" si="59"/>
        <v>9.7326535314167129E-2</v>
      </c>
      <c r="U361" s="43">
        <f t="shared" si="60"/>
        <v>0.20208334526191887</v>
      </c>
      <c r="V361" s="42">
        <f t="shared" si="61"/>
        <v>0.18887520090293022</v>
      </c>
      <c r="W361" s="42">
        <f t="shared" si="62"/>
        <v>0.23950068105667616</v>
      </c>
      <c r="X361" s="42">
        <f>VLOOKUP($A361,'Raw data'!$A:$AN,39, FALSE)</f>
        <v>3.1031148152689476</v>
      </c>
      <c r="Y361" s="42">
        <f>VLOOKUP($A361,'Raw data'!$A:$AN,40, FALSE)</f>
        <v>3.7257272340366114</v>
      </c>
      <c r="Z361" s="42">
        <f t="shared" si="63"/>
        <v>3.4144210246527793</v>
      </c>
      <c r="AA361" s="44">
        <f>IFERROR(VLOOKUP($A361,'Raw data'!$AP:$AU,4,FALSE),0)</f>
        <v>0.448852659051591</v>
      </c>
      <c r="AB361" s="44">
        <f>IFERROR(VLOOKUP($A361,'Raw data'!$AP:$AU,5,FALSE),0)</f>
        <v>0.20124527866274</v>
      </c>
      <c r="AC361" s="44">
        <f>IFERROR(VLOOKUP($A361,'Raw data'!$AP:$AU,6,FALSE),"NA")</f>
        <v>0.33986202647251001</v>
      </c>
      <c r="AD361" s="46" t="b">
        <f t="shared" si="64"/>
        <v>0</v>
      </c>
      <c r="AE361" s="46" t="b">
        <f t="shared" si="65"/>
        <v>0</v>
      </c>
    </row>
    <row r="362" spans="1:31" x14ac:dyDescent="0.25">
      <c r="A362" s="45" t="s">
        <v>428</v>
      </c>
      <c r="B362" s="2" t="str">
        <f>IFERROR(VLOOKUP(A362,'Protein names'!$A:$I,8,FALSE),"Contaminant")</f>
        <v>Glycine C-acetyltransferase (2-amino-3-ketobutyrate-coenzyme A ligase), isoform CRA_b (Protein Gcat)</v>
      </c>
      <c r="C362" t="str">
        <f>IFERROR(VLOOKUP(A362,'Protein names'!$A:$I,9,FALSE), "Contaminant")</f>
        <v>Gcat</v>
      </c>
      <c r="D362" s="42">
        <f>VLOOKUP($A362,'Raw data'!$A:$M,10,FALSE)</f>
        <v>205.36</v>
      </c>
      <c r="E362" s="42">
        <f>VLOOKUP($A362,'Raw data'!$A:$M,11,FALSE)</f>
        <v>138672.99761454639</v>
      </c>
      <c r="F362" s="42">
        <f>VLOOKUP($A362,'Raw data'!$A:$M,7,FALSE)</f>
        <v>121223.37747879444</v>
      </c>
      <c r="G362" s="42">
        <f>VLOOKUP($A362,'Raw data'!$A:$M,2,FALSE)</f>
        <v>55800.635557767993</v>
      </c>
      <c r="H362" s="42">
        <f>VLOOKUP($A362,'Raw data'!$A:$M,3,FALSE)</f>
        <v>72870.617556190235</v>
      </c>
      <c r="I362" s="42">
        <f>VLOOKUP($A362,'Raw data'!$A:$M,4,FALSE)</f>
        <v>80026.175579264018</v>
      </c>
      <c r="J362" s="42">
        <f>VLOOKUP($A362,'Raw data'!$A:$M,8,FALSE)</f>
        <v>113158.26870754795</v>
      </c>
      <c r="K362" s="42">
        <f>VLOOKUP($A362,'Raw data'!$A:$M,5,FALSE)</f>
        <v>59346.186281778428</v>
      </c>
      <c r="L362" s="42">
        <f>VLOOKUP($A362,'Raw data'!$A:$M,12,FALSE)</f>
        <v>59600.757126440993</v>
      </c>
      <c r="M362" s="42">
        <f>VLOOKUP($A362,'Raw data'!$A:$M,13,FALSE)</f>
        <v>73307.595661289015</v>
      </c>
      <c r="N362" s="42">
        <f>VLOOKUP($A362,'Raw data'!$A:$M,6,FALSE)</f>
        <v>57255.234009155254</v>
      </c>
      <c r="O362" s="42">
        <f>VLOOKUP($A362,'Raw data'!$A:$M,9,FALSE)</f>
        <v>73270.811330556346</v>
      </c>
      <c r="P362" s="42">
        <f t="shared" si="55"/>
        <v>78133.193964427177</v>
      </c>
      <c r="Q362" s="42">
        <f t="shared" si="56"/>
        <v>72656.475519461324</v>
      </c>
      <c r="R362" s="42">
        <f t="shared" si="57"/>
        <v>44952.938914894941</v>
      </c>
      <c r="S362" s="42">
        <f t="shared" si="58"/>
        <v>19261.405451428156</v>
      </c>
      <c r="T362" s="43">
        <f t="shared" si="59"/>
        <v>0.57533727515812694</v>
      </c>
      <c r="U362" s="43">
        <f t="shared" si="60"/>
        <v>0.26510239195773971</v>
      </c>
      <c r="V362" s="42">
        <f t="shared" si="61"/>
        <v>-0.10484420653927236</v>
      </c>
      <c r="W362" s="42">
        <f t="shared" si="62"/>
        <v>0.80734242532908884</v>
      </c>
      <c r="X362" s="42">
        <f>VLOOKUP($A362,'Raw data'!$A:$AN,39, FALSE)</f>
        <v>2.3537517792794809</v>
      </c>
      <c r="Y362" s="42">
        <f>VLOOKUP($A362,'Raw data'!$A:$AN,40, FALSE)</f>
        <v>2.3917974039796008</v>
      </c>
      <c r="Z362" s="42">
        <f t="shared" si="63"/>
        <v>2.3727745916295406</v>
      </c>
      <c r="AA362" s="44">
        <f>IFERROR(VLOOKUP($A362,'Raw data'!$AP:$AU,4,FALSE),0)</f>
        <v>-0.35058380533668099</v>
      </c>
      <c r="AB362" s="44">
        <f>IFERROR(VLOOKUP($A362,'Raw data'!$AP:$AU,5,FALSE),0)</f>
        <v>5.6807752357920599E-2</v>
      </c>
      <c r="AC362" s="44">
        <f>IFERROR(VLOOKUP($A362,'Raw data'!$AP:$AU,6,FALSE),"NA")</f>
        <v>0.34004780375555699</v>
      </c>
      <c r="AD362" s="46" t="b">
        <f t="shared" si="64"/>
        <v>0</v>
      </c>
      <c r="AE362" s="46" t="b">
        <f t="shared" si="65"/>
        <v>0</v>
      </c>
    </row>
    <row r="363" spans="1:31" x14ac:dyDescent="0.25">
      <c r="A363" s="45" t="s">
        <v>429</v>
      </c>
      <c r="B363" s="2" t="str">
        <f>IFERROR(VLOOKUP(A363,'Protein names'!$A:$I,8,FALSE),"Contaminant")</f>
        <v>Actin-related protein 2/3 complex subunit 3 (Arp2/3 complex 21 kDa subunit)</v>
      </c>
      <c r="C363" t="str">
        <f>IFERROR(VLOOKUP(A363,'Protein names'!$A:$I,9,FALSE), "Contaminant")</f>
        <v>Arpc3</v>
      </c>
      <c r="D363" s="42">
        <f>VLOOKUP($A363,'Raw data'!$A:$M,10,FALSE)</f>
        <v>205.36</v>
      </c>
      <c r="E363" s="42">
        <f>VLOOKUP($A363,'Raw data'!$A:$M,11,FALSE)</f>
        <v>205.01359499346049</v>
      </c>
      <c r="F363" s="42">
        <f>VLOOKUP($A363,'Raw data'!$A:$M,7,FALSE)</f>
        <v>15048.889440367353</v>
      </c>
      <c r="G363" s="42">
        <f>VLOOKUP($A363,'Raw data'!$A:$M,2,FALSE)</f>
        <v>205.36</v>
      </c>
      <c r="H363" s="42">
        <f>VLOOKUP($A363,'Raw data'!$A:$M,3,FALSE)</f>
        <v>205.36</v>
      </c>
      <c r="I363" s="42">
        <f>VLOOKUP($A363,'Raw data'!$A:$M,4,FALSE)</f>
        <v>25862.356392422251</v>
      </c>
      <c r="J363" s="42">
        <f>VLOOKUP($A363,'Raw data'!$A:$M,8,FALSE)</f>
        <v>205.36</v>
      </c>
      <c r="K363" s="42">
        <f>VLOOKUP($A363,'Raw data'!$A:$M,5,FALSE)</f>
        <v>16554.704847684694</v>
      </c>
      <c r="L363" s="42">
        <f>VLOOKUP($A363,'Raw data'!$A:$M,12,FALSE)</f>
        <v>205.36</v>
      </c>
      <c r="M363" s="42">
        <f>VLOOKUP($A363,'Raw data'!$A:$M,13,FALSE)</f>
        <v>205.36</v>
      </c>
      <c r="N363" s="42">
        <f>VLOOKUP($A363,'Raw data'!$A:$M,6,FALSE)</f>
        <v>205.36</v>
      </c>
      <c r="O363" s="42">
        <f>VLOOKUP($A363,'Raw data'!$A:$M,9,FALSE)</f>
        <v>205.36</v>
      </c>
      <c r="P363" s="42">
        <f t="shared" si="55"/>
        <v>6955.3899046305114</v>
      </c>
      <c r="Q363" s="42">
        <f t="shared" si="56"/>
        <v>2930.2508079474496</v>
      </c>
      <c r="R363" s="42">
        <f t="shared" si="57"/>
        <v>10043.525343617981</v>
      </c>
      <c r="S363" s="42">
        <f t="shared" si="58"/>
        <v>6093.0410778348205</v>
      </c>
      <c r="T363" s="43">
        <f t="shared" si="59"/>
        <v>1.4439917073421809</v>
      </c>
      <c r="U363" s="43">
        <f t="shared" si="60"/>
        <v>2.0793582110136191</v>
      </c>
      <c r="V363" s="42">
        <f t="shared" si="61"/>
        <v>-1.2471072374732199</v>
      </c>
      <c r="W363" s="42">
        <f t="shared" si="62"/>
        <v>0.4612727678808306</v>
      </c>
      <c r="X363" s="42">
        <f>VLOOKUP($A363,'Raw data'!$A:$AN,39, FALSE)</f>
        <v>0.67255737541911154</v>
      </c>
      <c r="Y363" s="42">
        <f>VLOOKUP($A363,'Raw data'!$A:$AN,40, FALSE)</f>
        <v>0.53958678114903669</v>
      </c>
      <c r="Z363" s="42">
        <f t="shared" si="63"/>
        <v>0.60607207828407406</v>
      </c>
      <c r="AA363" s="44">
        <f>IFERROR(VLOOKUP($A363,'Raw data'!$AP:$AU,4,FALSE),0)</f>
        <v>1.2782569392738099</v>
      </c>
      <c r="AB363" s="44">
        <f>IFERROR(VLOOKUP($A363,'Raw data'!$AP:$AU,5,FALSE),0)</f>
        <v>9.2893038117248805E-2</v>
      </c>
      <c r="AC363" s="44">
        <f>IFERROR(VLOOKUP($A363,'Raw data'!$AP:$AU,6,FALSE),"NA")</f>
        <v>0.34249630982922702</v>
      </c>
      <c r="AD363" s="46" t="b">
        <f t="shared" si="64"/>
        <v>0</v>
      </c>
      <c r="AE363" s="46" t="b">
        <f t="shared" si="65"/>
        <v>0</v>
      </c>
    </row>
    <row r="364" spans="1:31" x14ac:dyDescent="0.25">
      <c r="A364" s="45" t="s">
        <v>430</v>
      </c>
      <c r="B364" s="2" t="str">
        <f>IFERROR(VLOOKUP(A364,'Protein names'!$A:$I,8,FALSE),"Contaminant")</f>
        <v>40S ribosomal protein S4</v>
      </c>
      <c r="C364" t="str">
        <f>IFERROR(VLOOKUP(A364,'Protein names'!$A:$I,9,FALSE), "Contaminant")</f>
        <v>Rps4x</v>
      </c>
      <c r="D364" s="42">
        <f>VLOOKUP($A364,'Raw data'!$A:$M,10,FALSE)</f>
        <v>532036.25434012606</v>
      </c>
      <c r="E364" s="42">
        <f>VLOOKUP($A364,'Raw data'!$A:$M,11,FALSE)</f>
        <v>395399.00779920106</v>
      </c>
      <c r="F364" s="42">
        <f>VLOOKUP($A364,'Raw data'!$A:$M,7,FALSE)</f>
        <v>825602.88851470547</v>
      </c>
      <c r="G364" s="42">
        <f>VLOOKUP($A364,'Raw data'!$A:$M,2,FALSE)</f>
        <v>884649.84064735344</v>
      </c>
      <c r="H364" s="42">
        <f>VLOOKUP($A364,'Raw data'!$A:$M,3,FALSE)</f>
        <v>901424.67070477887</v>
      </c>
      <c r="I364" s="42">
        <f>VLOOKUP($A364,'Raw data'!$A:$M,4,FALSE)</f>
        <v>979846.92394678248</v>
      </c>
      <c r="J364" s="42">
        <f>VLOOKUP($A364,'Raw data'!$A:$M,8,FALSE)</f>
        <v>788715.96844348882</v>
      </c>
      <c r="K364" s="42">
        <f>VLOOKUP($A364,'Raw data'!$A:$M,5,FALSE)</f>
        <v>799926.235729757</v>
      </c>
      <c r="L364" s="42">
        <f>VLOOKUP($A364,'Raw data'!$A:$M,12,FALSE)</f>
        <v>611900.23498469009</v>
      </c>
      <c r="M364" s="42">
        <f>VLOOKUP($A364,'Raw data'!$A:$M,13,FALSE)</f>
        <v>427077.75314578589</v>
      </c>
      <c r="N364" s="42">
        <f>VLOOKUP($A364,'Raw data'!$A:$M,6,FALSE)</f>
        <v>953240.43115277204</v>
      </c>
      <c r="O364" s="42">
        <f>VLOOKUP($A364,'Raw data'!$A:$M,9,FALSE)</f>
        <v>931137.31971738779</v>
      </c>
      <c r="P364" s="42">
        <f t="shared" si="55"/>
        <v>753159.93099215778</v>
      </c>
      <c r="Q364" s="42">
        <f t="shared" si="56"/>
        <v>751999.6571956469</v>
      </c>
      <c r="R364" s="42">
        <f t="shared" si="57"/>
        <v>213227.40708478185</v>
      </c>
      <c r="S364" s="42">
        <f t="shared" si="58"/>
        <v>183228.13080669005</v>
      </c>
      <c r="T364" s="43">
        <f t="shared" si="59"/>
        <v>0.28311039702270363</v>
      </c>
      <c r="U364" s="43">
        <f t="shared" si="60"/>
        <v>0.24365454033580736</v>
      </c>
      <c r="V364" s="42">
        <f t="shared" si="61"/>
        <v>-2.2242446541909868E-3</v>
      </c>
      <c r="W364" s="42">
        <f t="shared" si="62"/>
        <v>0.992818419818849</v>
      </c>
      <c r="X364" s="42">
        <f>VLOOKUP($A364,'Raw data'!$A:$AN,39, FALSE)</f>
        <v>2.9453293837038959</v>
      </c>
      <c r="Y364" s="42">
        <f>VLOOKUP($A364,'Raw data'!$A:$AN,40, FALSE)</f>
        <v>3.3190009443703778</v>
      </c>
      <c r="Z364" s="42">
        <f t="shared" si="63"/>
        <v>3.1321651640371369</v>
      </c>
      <c r="AA364" s="44">
        <f>IFERROR(VLOOKUP($A364,'Raw data'!$AP:$AU,4,FALSE),0)</f>
        <v>0.35688696311722101</v>
      </c>
      <c r="AB364" s="44">
        <f>IFERROR(VLOOKUP($A364,'Raw data'!$AP:$AU,5,FALSE),0)</f>
        <v>4.7794020676999699E-2</v>
      </c>
      <c r="AC364" s="44">
        <f>IFERROR(VLOOKUP($A364,'Raw data'!$AP:$AU,6,FALSE),"NA")</f>
        <v>0.34312301611543999</v>
      </c>
      <c r="AD364" s="46" t="b">
        <f t="shared" si="64"/>
        <v>0</v>
      </c>
      <c r="AE364" s="46" t="b">
        <f t="shared" si="65"/>
        <v>0</v>
      </c>
    </row>
    <row r="365" spans="1:31" x14ac:dyDescent="0.25">
      <c r="A365" s="45" t="s">
        <v>431</v>
      </c>
      <c r="B365" s="2" t="str">
        <f>IFERROR(VLOOKUP(A365,'Protein names'!$A:$I,8,FALSE),"Contaminant")</f>
        <v>Serine--pyruvate aminotransferase, mitochondrial (SPT) (EC 2.6.1.51) (Alanine--glyoxylate aminotransferase) (AGT) (EC 2.6.1.44)</v>
      </c>
      <c r="C365" t="str">
        <f>IFERROR(VLOOKUP(A365,'Protein names'!$A:$I,9,FALSE), "Contaminant")</f>
        <v>Agxt</v>
      </c>
      <c r="D365" s="42">
        <f>VLOOKUP($A365,'Raw data'!$A:$M,10,FALSE)</f>
        <v>170272.8459425919</v>
      </c>
      <c r="E365" s="42">
        <f>VLOOKUP($A365,'Raw data'!$A:$M,11,FALSE)</f>
        <v>94612.957675675993</v>
      </c>
      <c r="F365" s="42">
        <f>VLOOKUP($A365,'Raw data'!$A:$M,7,FALSE)</f>
        <v>321275.79986543569</v>
      </c>
      <c r="G365" s="42">
        <f>VLOOKUP($A365,'Raw data'!$A:$M,2,FALSE)</f>
        <v>225360.62509415546</v>
      </c>
      <c r="H365" s="42">
        <f>VLOOKUP($A365,'Raw data'!$A:$M,3,FALSE)</f>
        <v>266908.98888304434</v>
      </c>
      <c r="I365" s="42">
        <f>VLOOKUP($A365,'Raw data'!$A:$M,4,FALSE)</f>
        <v>346919.13048583677</v>
      </c>
      <c r="J365" s="42">
        <f>VLOOKUP($A365,'Raw data'!$A:$M,8,FALSE)</f>
        <v>301998.35947003349</v>
      </c>
      <c r="K365" s="42">
        <f>VLOOKUP($A365,'Raw data'!$A:$M,5,FALSE)</f>
        <v>473789.26975074748</v>
      </c>
      <c r="L365" s="42">
        <f>VLOOKUP($A365,'Raw data'!$A:$M,12,FALSE)</f>
        <v>250409.32186476517</v>
      </c>
      <c r="M365" s="42">
        <f>VLOOKUP($A365,'Raw data'!$A:$M,13,FALSE)</f>
        <v>134350.08141417414</v>
      </c>
      <c r="N365" s="42">
        <f>VLOOKUP($A365,'Raw data'!$A:$M,6,FALSE)</f>
        <v>513321.57381634304</v>
      </c>
      <c r="O365" s="42">
        <f>VLOOKUP($A365,'Raw data'!$A:$M,9,FALSE)</f>
        <v>475810.34542333789</v>
      </c>
      <c r="P365" s="42">
        <f t="shared" si="55"/>
        <v>237558.39132445669</v>
      </c>
      <c r="Q365" s="42">
        <f t="shared" si="56"/>
        <v>358279.82528990018</v>
      </c>
      <c r="R365" s="42">
        <f t="shared" si="57"/>
        <v>86544.170282356223</v>
      </c>
      <c r="S365" s="42">
        <f t="shared" si="58"/>
        <v>139129.42284368421</v>
      </c>
      <c r="T365" s="43">
        <f t="shared" si="59"/>
        <v>0.36430693860085289</v>
      </c>
      <c r="U365" s="43">
        <f t="shared" si="60"/>
        <v>0.38832614348605421</v>
      </c>
      <c r="V365" s="42">
        <f t="shared" si="61"/>
        <v>0.59280463952047202</v>
      </c>
      <c r="W365" s="42">
        <f t="shared" si="62"/>
        <v>0.13047720188057113</v>
      </c>
      <c r="X365" s="42">
        <f>VLOOKUP($A365,'Raw data'!$A:$AN,39, FALSE)</f>
        <v>2.3882028442856202</v>
      </c>
      <c r="Y365" s="42">
        <f>VLOOKUP($A365,'Raw data'!$A:$AN,40, FALSE)</f>
        <v>3.0518418638400235</v>
      </c>
      <c r="Z365" s="42">
        <f t="shared" si="63"/>
        <v>2.7200223540628219</v>
      </c>
      <c r="AA365" s="44">
        <f>IFERROR(VLOOKUP($A365,'Raw data'!$AP:$AU,4,FALSE),0)</f>
        <v>0.72870675979428701</v>
      </c>
      <c r="AB365" s="44">
        <f>IFERROR(VLOOKUP($A365,'Raw data'!$AP:$AU,5,FALSE),0)</f>
        <v>0.23407921904484</v>
      </c>
      <c r="AC365" s="44">
        <f>IFERROR(VLOOKUP($A365,'Raw data'!$AP:$AU,6,FALSE),"NA")</f>
        <v>0.34450239574191299</v>
      </c>
      <c r="AD365" s="46" t="b">
        <f t="shared" si="64"/>
        <v>0</v>
      </c>
      <c r="AE365" s="46" t="b">
        <f t="shared" si="65"/>
        <v>0</v>
      </c>
    </row>
    <row r="366" spans="1:31" x14ac:dyDescent="0.25">
      <c r="A366" s="45" t="s">
        <v>432</v>
      </c>
      <c r="B366" s="2" t="str">
        <f>IFERROR(VLOOKUP(A366,'Protein names'!$A:$I,8,FALSE),"Contaminant")</f>
        <v>Cystathionine beta-synthase (EC 4.2.1.22) (Beta-thionase) (Hemoprotein H-450) (Serine sulfhydrase)</v>
      </c>
      <c r="C366" t="str">
        <f>IFERROR(VLOOKUP(A366,'Protein names'!$A:$I,9,FALSE), "Contaminant")</f>
        <v>Cbs</v>
      </c>
      <c r="D366" s="42">
        <f>VLOOKUP($A366,'Raw data'!$A:$M,10,FALSE)</f>
        <v>481669.9483872017</v>
      </c>
      <c r="E366" s="42">
        <f>VLOOKUP($A366,'Raw data'!$A:$M,11,FALSE)</f>
        <v>476189.25563494745</v>
      </c>
      <c r="F366" s="42">
        <f>VLOOKUP($A366,'Raw data'!$A:$M,7,FALSE)</f>
        <v>101735.49585034551</v>
      </c>
      <c r="G366" s="42">
        <f>VLOOKUP($A366,'Raw data'!$A:$M,2,FALSE)</f>
        <v>114909.96517709203</v>
      </c>
      <c r="H366" s="42">
        <f>VLOOKUP($A366,'Raw data'!$A:$M,3,FALSE)</f>
        <v>255979.70262065297</v>
      </c>
      <c r="I366" s="42">
        <f>VLOOKUP($A366,'Raw data'!$A:$M,4,FALSE)</f>
        <v>110034.64297901497</v>
      </c>
      <c r="J366" s="42">
        <f>VLOOKUP($A366,'Raw data'!$A:$M,8,FALSE)</f>
        <v>72881.533406153307</v>
      </c>
      <c r="K366" s="42">
        <f>VLOOKUP($A366,'Raw data'!$A:$M,5,FALSE)</f>
        <v>428729.63305799378</v>
      </c>
      <c r="L366" s="42">
        <f>VLOOKUP($A366,'Raw data'!$A:$M,12,FALSE)</f>
        <v>499353.91442798922</v>
      </c>
      <c r="M366" s="42">
        <f>VLOOKUP($A366,'Raw data'!$A:$M,13,FALSE)</f>
        <v>377647.5183904834</v>
      </c>
      <c r="N366" s="42">
        <f>VLOOKUP($A366,'Raw data'!$A:$M,6,FALSE)</f>
        <v>336324.92051902943</v>
      </c>
      <c r="O366" s="42">
        <f>VLOOKUP($A366,'Raw data'!$A:$M,9,FALSE)</f>
        <v>82288.25175840265</v>
      </c>
      <c r="P366" s="42">
        <f t="shared" si="55"/>
        <v>256753.16844154242</v>
      </c>
      <c r="Q366" s="42">
        <f t="shared" si="56"/>
        <v>299537.62859334197</v>
      </c>
      <c r="R366" s="42">
        <f t="shared" si="57"/>
        <v>165537.83623644369</v>
      </c>
      <c r="S366" s="42">
        <f t="shared" si="58"/>
        <v>164641.96460520459</v>
      </c>
      <c r="T366" s="43">
        <f t="shared" si="59"/>
        <v>0.64473532007895495</v>
      </c>
      <c r="U366" s="43">
        <f t="shared" si="60"/>
        <v>0.5496536958591125</v>
      </c>
      <c r="V366" s="42">
        <f t="shared" si="61"/>
        <v>0.22235516889374857</v>
      </c>
      <c r="W366" s="42">
        <f t="shared" si="62"/>
        <v>0.69061885645395305</v>
      </c>
      <c r="X366" s="42">
        <f>VLOOKUP($A366,'Raw data'!$A:$AN,39, FALSE)</f>
        <v>1.8078646313290936</v>
      </c>
      <c r="Y366" s="42">
        <f>VLOOKUP($A366,'Raw data'!$A:$AN,40, FALSE)</f>
        <v>2.0575738946715707</v>
      </c>
      <c r="Z366" s="42">
        <f t="shared" si="63"/>
        <v>1.9327192630003323</v>
      </c>
      <c r="AA366" s="44">
        <f>IFERROR(VLOOKUP($A366,'Raw data'!$AP:$AU,4,FALSE),0)</f>
        <v>-2.9130605249884201</v>
      </c>
      <c r="AB366" s="44">
        <f>IFERROR(VLOOKUP($A366,'Raw data'!$AP:$AU,5,FALSE),0)</f>
        <v>0.23128574353252801</v>
      </c>
      <c r="AC366" s="44">
        <f>IFERROR(VLOOKUP($A366,'Raw data'!$AP:$AU,6,FALSE),"NA")</f>
        <v>0.34602183407592202</v>
      </c>
      <c r="AD366" s="46" t="b">
        <f t="shared" si="64"/>
        <v>0</v>
      </c>
      <c r="AE366" s="46" t="b">
        <f t="shared" si="65"/>
        <v>0</v>
      </c>
    </row>
    <row r="367" spans="1:31" x14ac:dyDescent="0.25">
      <c r="A367" s="45" t="s">
        <v>433</v>
      </c>
      <c r="B367" s="2" t="str">
        <f>IFERROR(VLOOKUP(A367,'Protein names'!$A:$I,8,FALSE),"Contaminant")</f>
        <v>Eukaryotic translation initiation factor 3 subunit A (eIF3a) (Eukaryotic translation initiation factor 3 subunit 10) (eIF-3-theta)</v>
      </c>
      <c r="C367" t="str">
        <f>IFERROR(VLOOKUP(A367,'Protein names'!$A:$I,9,FALSE), "Contaminant")</f>
        <v>Eif3a</v>
      </c>
      <c r="D367" s="42">
        <f>VLOOKUP($A367,'Raw data'!$A:$M,10,FALSE)</f>
        <v>205.36</v>
      </c>
      <c r="E367" s="42">
        <f>VLOOKUP($A367,'Raw data'!$A:$M,11,FALSE)</f>
        <v>45224.214782047347</v>
      </c>
      <c r="F367" s="42">
        <f>VLOOKUP($A367,'Raw data'!$A:$M,7,FALSE)</f>
        <v>83200.731943308827</v>
      </c>
      <c r="G367" s="42">
        <f>VLOOKUP($A367,'Raw data'!$A:$M,2,FALSE)</f>
        <v>181807.52579006343</v>
      </c>
      <c r="H367" s="42">
        <f>VLOOKUP($A367,'Raw data'!$A:$M,3,FALSE)</f>
        <v>88116.903520012595</v>
      </c>
      <c r="I367" s="42">
        <f>VLOOKUP($A367,'Raw data'!$A:$M,4,FALSE)</f>
        <v>162453.47763720585</v>
      </c>
      <c r="J367" s="42">
        <f>VLOOKUP($A367,'Raw data'!$A:$M,8,FALSE)</f>
        <v>140209.11048695407</v>
      </c>
      <c r="K367" s="42">
        <f>VLOOKUP($A367,'Raw data'!$A:$M,5,FALSE)</f>
        <v>166595.69881741932</v>
      </c>
      <c r="L367" s="42">
        <f>VLOOKUP($A367,'Raw data'!$A:$M,12,FALSE)</f>
        <v>17089.87132484551</v>
      </c>
      <c r="M367" s="42">
        <f>VLOOKUP($A367,'Raw data'!$A:$M,13,FALSE)</f>
        <v>205.36</v>
      </c>
      <c r="N367" s="42">
        <f>VLOOKUP($A367,'Raw data'!$A:$M,6,FALSE)</f>
        <v>125705.66764705064</v>
      </c>
      <c r="O367" s="42">
        <f>VLOOKUP($A367,'Raw data'!$A:$M,9,FALSE)</f>
        <v>156999.88155198487</v>
      </c>
      <c r="P367" s="42">
        <f t="shared" si="55"/>
        <v>93501.368945439681</v>
      </c>
      <c r="Q367" s="42">
        <f t="shared" si="56"/>
        <v>101134.26497137574</v>
      </c>
      <c r="R367" s="42">
        <f t="shared" si="57"/>
        <v>62878.580242054908</v>
      </c>
      <c r="S367" s="42">
        <f t="shared" si="58"/>
        <v>66816.749123706482</v>
      </c>
      <c r="T367" s="43">
        <f t="shared" si="59"/>
        <v>0.67248833841936673</v>
      </c>
      <c r="U367" s="43">
        <f t="shared" si="60"/>
        <v>0.66067370087297095</v>
      </c>
      <c r="V367" s="42">
        <f t="shared" si="61"/>
        <v>0.1132124822369584</v>
      </c>
      <c r="W367" s="42">
        <f t="shared" si="62"/>
        <v>0.85614661833186845</v>
      </c>
      <c r="X367" s="42">
        <f>VLOOKUP($A367,'Raw data'!$A:$AN,39, FALSE)</f>
        <v>1.899674161256655</v>
      </c>
      <c r="Y367" s="42">
        <f>VLOOKUP($A367,'Raw data'!$A:$AN,40, FALSE)</f>
        <v>2.2342819272216521</v>
      </c>
      <c r="Z367" s="42">
        <f t="shared" si="63"/>
        <v>2.0669780442391534</v>
      </c>
      <c r="AA367" s="44">
        <f>IFERROR(VLOOKUP($A367,'Raw data'!$AP:$AU,4,FALSE),0)</f>
        <v>-0.30511870124033602</v>
      </c>
      <c r="AB367" s="44">
        <f>IFERROR(VLOOKUP($A367,'Raw data'!$AP:$AU,5,FALSE),0)</f>
        <v>4.6954209445182402E-2</v>
      </c>
      <c r="AC367" s="44">
        <f>IFERROR(VLOOKUP($A367,'Raw data'!$AP:$AU,6,FALSE),"NA")</f>
        <v>0.3474713527012</v>
      </c>
      <c r="AD367" s="46" t="b">
        <f t="shared" si="64"/>
        <v>0</v>
      </c>
      <c r="AE367" s="46" t="b">
        <f t="shared" si="65"/>
        <v>0</v>
      </c>
    </row>
    <row r="368" spans="1:31" x14ac:dyDescent="0.25">
      <c r="A368" s="45" t="s">
        <v>434</v>
      </c>
      <c r="B368" s="2" t="str">
        <f>IFERROR(VLOOKUP(A368,'Protein names'!$A:$I,8,FALSE),"Contaminant")</f>
        <v>Cell division control protein 42 homolog</v>
      </c>
      <c r="C368" t="str">
        <f>IFERROR(VLOOKUP(A368,'Protein names'!$A:$I,9,FALSE), "Contaminant")</f>
        <v>Cdc42</v>
      </c>
      <c r="D368" s="42">
        <f>VLOOKUP($A368,'Raw data'!$A:$M,10,FALSE)</f>
        <v>885069.25299604167</v>
      </c>
      <c r="E368" s="42">
        <f>VLOOKUP($A368,'Raw data'!$A:$M,11,FALSE)</f>
        <v>656081.28361012926</v>
      </c>
      <c r="F368" s="42">
        <f>VLOOKUP($A368,'Raw data'!$A:$M,7,FALSE)</f>
        <v>363494.39397478086</v>
      </c>
      <c r="G368" s="42">
        <f>VLOOKUP($A368,'Raw data'!$A:$M,2,FALSE)</f>
        <v>426420.95926697832</v>
      </c>
      <c r="H368" s="42">
        <f>VLOOKUP($A368,'Raw data'!$A:$M,3,FALSE)</f>
        <v>389537.9802775135</v>
      </c>
      <c r="I368" s="42">
        <f>VLOOKUP($A368,'Raw data'!$A:$M,4,FALSE)</f>
        <v>512357.0185742653</v>
      </c>
      <c r="J368" s="42">
        <f>VLOOKUP($A368,'Raw data'!$A:$M,8,FALSE)</f>
        <v>589085.73158127186</v>
      </c>
      <c r="K368" s="42">
        <f>VLOOKUP($A368,'Raw data'!$A:$M,5,FALSE)</f>
        <v>408063.65562642686</v>
      </c>
      <c r="L368" s="42">
        <f>VLOOKUP($A368,'Raw data'!$A:$M,12,FALSE)</f>
        <v>896480.2929695393</v>
      </c>
      <c r="M368" s="42">
        <f>VLOOKUP($A368,'Raw data'!$A:$M,13,FALSE)</f>
        <v>788368.90196837753</v>
      </c>
      <c r="N368" s="42">
        <f>VLOOKUP($A368,'Raw data'!$A:$M,6,FALSE)</f>
        <v>529671.03138594539</v>
      </c>
      <c r="O368" s="42">
        <f>VLOOKUP($A368,'Raw data'!$A:$M,9,FALSE)</f>
        <v>430827.74833713484</v>
      </c>
      <c r="P368" s="42">
        <f t="shared" si="55"/>
        <v>538826.81478328479</v>
      </c>
      <c r="Q368" s="42">
        <f t="shared" si="56"/>
        <v>607082.8936447826</v>
      </c>
      <c r="R368" s="42">
        <f t="shared" si="57"/>
        <v>182572.7146644782</v>
      </c>
      <c r="S368" s="42">
        <f t="shared" si="58"/>
        <v>179632.26285914594</v>
      </c>
      <c r="T368" s="43">
        <f t="shared" si="59"/>
        <v>0.3388337581861226</v>
      </c>
      <c r="U368" s="43">
        <f t="shared" si="60"/>
        <v>0.29589412704528073</v>
      </c>
      <c r="V368" s="42">
        <f t="shared" si="61"/>
        <v>0.172071873079227</v>
      </c>
      <c r="W368" s="42">
        <f t="shared" si="62"/>
        <v>0.56448596258137784</v>
      </c>
      <c r="X368" s="42">
        <f>VLOOKUP($A368,'Raw data'!$A:$AN,39, FALSE)</f>
        <v>3.2983319479817879</v>
      </c>
      <c r="Y368" s="42">
        <f>VLOOKUP($A368,'Raw data'!$A:$AN,40, FALSE)</f>
        <v>3.4934524048197511</v>
      </c>
      <c r="Z368" s="42">
        <f t="shared" si="63"/>
        <v>3.3958921764007695</v>
      </c>
      <c r="AA368" s="44">
        <f>IFERROR(VLOOKUP($A368,'Raw data'!$AP:$AU,4,FALSE),0)</f>
        <v>0.250471116560403</v>
      </c>
      <c r="AB368" s="44">
        <f>IFERROR(VLOOKUP($A368,'Raw data'!$AP:$AU,5,FALSE),0)</f>
        <v>6.5256425099423102E-2</v>
      </c>
      <c r="AC368" s="44">
        <f>IFERROR(VLOOKUP($A368,'Raw data'!$AP:$AU,6,FALSE),"NA")</f>
        <v>0.350101268808997</v>
      </c>
      <c r="AD368" s="46" t="b">
        <f t="shared" si="64"/>
        <v>0</v>
      </c>
      <c r="AE368" s="46" t="b">
        <f t="shared" si="65"/>
        <v>0</v>
      </c>
    </row>
    <row r="369" spans="1:31" x14ac:dyDescent="0.25">
      <c r="A369" s="45" t="s">
        <v>435</v>
      </c>
      <c r="B369" s="2" t="str">
        <f>IFERROR(VLOOKUP(A369,'Protein names'!$A:$I,8,FALSE),"Contaminant")</f>
        <v>Protein Vps26b (Similar to Vacuolar protein sorting 26 homolog (VPS26 protein homolog), isoform CRA_a) (Vps26b protein)</v>
      </c>
      <c r="C369" t="str">
        <f>IFERROR(VLOOKUP(A369,'Protein names'!$A:$I,9,FALSE), "Contaminant")</f>
        <v>Vps26b</v>
      </c>
      <c r="D369" s="42">
        <f>VLOOKUP($A369,'Raw data'!$A:$M,10,FALSE)</f>
        <v>99259.575809615621</v>
      </c>
      <c r="E369" s="42">
        <f>VLOOKUP($A369,'Raw data'!$A:$M,11,FALSE)</f>
        <v>67790.852182805756</v>
      </c>
      <c r="F369" s="42">
        <f>VLOOKUP($A369,'Raw data'!$A:$M,7,FALSE)</f>
        <v>205.36</v>
      </c>
      <c r="G369" s="42">
        <f>VLOOKUP($A369,'Raw data'!$A:$M,2,FALSE)</f>
        <v>205.36</v>
      </c>
      <c r="H369" s="42">
        <f>VLOOKUP($A369,'Raw data'!$A:$M,3,FALSE)</f>
        <v>43735.354485351134</v>
      </c>
      <c r="I369" s="42">
        <f>VLOOKUP($A369,'Raw data'!$A:$M,4,FALSE)</f>
        <v>65625.579498289866</v>
      </c>
      <c r="J369" s="42">
        <f>VLOOKUP($A369,'Raw data'!$A:$M,8,FALSE)</f>
        <v>205.36</v>
      </c>
      <c r="K369" s="42">
        <f>VLOOKUP($A369,'Raw data'!$A:$M,5,FALSE)</f>
        <v>205.36</v>
      </c>
      <c r="L369" s="42">
        <f>VLOOKUP($A369,'Raw data'!$A:$M,12,FALSE)</f>
        <v>205.36</v>
      </c>
      <c r="M369" s="42">
        <f>VLOOKUP($A369,'Raw data'!$A:$M,13,FALSE)</f>
        <v>70925.517517823013</v>
      </c>
      <c r="N369" s="42">
        <f>VLOOKUP($A369,'Raw data'!$A:$M,6,FALSE)</f>
        <v>205.36</v>
      </c>
      <c r="O369" s="42">
        <f>VLOOKUP($A369,'Raw data'!$A:$M,9,FALSE)</f>
        <v>205.36</v>
      </c>
      <c r="P369" s="42">
        <f t="shared" si="55"/>
        <v>46137.013662677055</v>
      </c>
      <c r="Q369" s="42">
        <f t="shared" si="56"/>
        <v>11992.05291963717</v>
      </c>
      <c r="R369" s="42">
        <f t="shared" si="57"/>
        <v>36276.487135196454</v>
      </c>
      <c r="S369" s="42">
        <f t="shared" si="58"/>
        <v>26355.846598224172</v>
      </c>
      <c r="T369" s="43">
        <f t="shared" si="59"/>
        <v>0.78627731305770754</v>
      </c>
      <c r="U369" s="43">
        <f t="shared" si="60"/>
        <v>2.1977760417539578</v>
      </c>
      <c r="V369" s="42">
        <f t="shared" si="61"/>
        <v>-1.9438459700115895</v>
      </c>
      <c r="W369" s="42">
        <f t="shared" si="62"/>
        <v>0.11944342339890468</v>
      </c>
      <c r="X369" s="42">
        <f>VLOOKUP($A369,'Raw data'!$A:$AN,39, FALSE)</f>
        <v>1.4052128011485259</v>
      </c>
      <c r="Y369" s="42">
        <f>VLOOKUP($A369,'Raw data'!$A:$AN,40, FALSE)</f>
        <v>0.60310786322902832</v>
      </c>
      <c r="Z369" s="42">
        <f t="shared" si="63"/>
        <v>1.0041603321887771</v>
      </c>
      <c r="AA369" s="44">
        <f>IFERROR(VLOOKUP($A369,'Raw data'!$AP:$AU,4,FALSE),0)</f>
        <v>-0.748175912826476</v>
      </c>
      <c r="AB369" s="44">
        <f>IFERROR(VLOOKUP($A369,'Raw data'!$AP:$AU,5,FALSE),0)</f>
        <v>2.21536944280918E-2</v>
      </c>
      <c r="AC369" s="44">
        <f>IFERROR(VLOOKUP($A369,'Raw data'!$AP:$AU,6,FALSE),"NA")</f>
        <v>0.35021328638510402</v>
      </c>
      <c r="AD369" s="46" t="b">
        <f t="shared" si="64"/>
        <v>0</v>
      </c>
      <c r="AE369" s="46" t="b">
        <f t="shared" si="65"/>
        <v>0</v>
      </c>
    </row>
    <row r="370" spans="1:31" x14ac:dyDescent="0.25">
      <c r="A370" s="45" t="s">
        <v>436</v>
      </c>
      <c r="B370" s="2" t="str">
        <f>IFERROR(VLOOKUP(A370,'Protein names'!$A:$I,8,FALSE),"Contaminant")</f>
        <v>Lambda-crystallin homolog (EC 1.1.1.45) (L-gulonate 3-dehydrogenase) (Gul3DH)</v>
      </c>
      <c r="C370" t="str">
        <f>IFERROR(VLOOKUP(A370,'Protein names'!$A:$I,9,FALSE), "Contaminant")</f>
        <v>Cryl1</v>
      </c>
      <c r="D370" s="42">
        <f>VLOOKUP($A370,'Raw data'!$A:$M,10,FALSE)</f>
        <v>91450.062994621461</v>
      </c>
      <c r="E370" s="42">
        <f>VLOOKUP($A370,'Raw data'!$A:$M,11,FALSE)</f>
        <v>72123.256211995933</v>
      </c>
      <c r="F370" s="42">
        <f>VLOOKUP($A370,'Raw data'!$A:$M,7,FALSE)</f>
        <v>205.36</v>
      </c>
      <c r="G370" s="42">
        <f>VLOOKUP($A370,'Raw data'!$A:$M,2,FALSE)</f>
        <v>205.36</v>
      </c>
      <c r="H370" s="42">
        <f>VLOOKUP($A370,'Raw data'!$A:$M,3,FALSE)</f>
        <v>205.36</v>
      </c>
      <c r="I370" s="42">
        <f>VLOOKUP($A370,'Raw data'!$A:$M,4,FALSE)</f>
        <v>205.36</v>
      </c>
      <c r="J370" s="42">
        <f>VLOOKUP($A370,'Raw data'!$A:$M,8,FALSE)</f>
        <v>205.36</v>
      </c>
      <c r="K370" s="42">
        <f>VLOOKUP($A370,'Raw data'!$A:$M,5,FALSE)</f>
        <v>48441.166647794133</v>
      </c>
      <c r="L370" s="42">
        <f>VLOOKUP($A370,'Raw data'!$A:$M,12,FALSE)</f>
        <v>89364.816446371129</v>
      </c>
      <c r="M370" s="42">
        <f>VLOOKUP($A370,'Raw data'!$A:$M,13,FALSE)</f>
        <v>115365.80591909752</v>
      </c>
      <c r="N370" s="42">
        <f>VLOOKUP($A370,'Raw data'!$A:$M,6,FALSE)</f>
        <v>205.36</v>
      </c>
      <c r="O370" s="42">
        <f>VLOOKUP($A370,'Raw data'!$A:$M,9,FALSE)</f>
        <v>205.36</v>
      </c>
      <c r="P370" s="42">
        <f t="shared" si="55"/>
        <v>27399.126534436222</v>
      </c>
      <c r="Q370" s="42">
        <f t="shared" si="56"/>
        <v>42297.978168877125</v>
      </c>
      <c r="R370" s="42">
        <f t="shared" si="57"/>
        <v>38860.378258065466</v>
      </c>
      <c r="S370" s="42">
        <f t="shared" si="58"/>
        <v>46381.208470665151</v>
      </c>
      <c r="T370" s="43">
        <f t="shared" si="59"/>
        <v>1.4183071934510147</v>
      </c>
      <c r="U370" s="43">
        <f t="shared" si="60"/>
        <v>1.0965348813006024</v>
      </c>
      <c r="V370" s="42">
        <f t="shared" si="61"/>
        <v>0.62645880280778232</v>
      </c>
      <c r="W370" s="42">
        <f t="shared" si="62"/>
        <v>0.59400927498267908</v>
      </c>
      <c r="X370" s="42">
        <f>VLOOKUP($A370,'Raw data'!$A:$AN,39, FALSE)</f>
        <v>0.68933637418858995</v>
      </c>
      <c r="Y370" s="42">
        <f>VLOOKUP($A370,'Raw data'!$A:$AN,40, FALSE)</f>
        <v>1.6201635733735504</v>
      </c>
      <c r="Z370" s="42">
        <f t="shared" si="63"/>
        <v>1.1547499737810702</v>
      </c>
      <c r="AA370" s="44">
        <f>IFERROR(VLOOKUP($A370,'Raw data'!$AP:$AU,4,FALSE),0)</f>
        <v>-0.71954207437019102</v>
      </c>
      <c r="AB370" s="44">
        <f>IFERROR(VLOOKUP($A370,'Raw data'!$AP:$AU,5,FALSE),0)</f>
        <v>0.35996616477069299</v>
      </c>
      <c r="AC370" s="44">
        <f>IFERROR(VLOOKUP($A370,'Raw data'!$AP:$AU,6,FALSE),"NA")</f>
        <v>0.35234324839435099</v>
      </c>
      <c r="AD370" s="46" t="b">
        <f t="shared" si="64"/>
        <v>0</v>
      </c>
      <c r="AE370" s="46" t="b">
        <f t="shared" si="65"/>
        <v>0</v>
      </c>
    </row>
    <row r="371" spans="1:31" x14ac:dyDescent="0.25">
      <c r="A371" s="45" t="s">
        <v>437</v>
      </c>
      <c r="B371" s="2" t="str">
        <f>IFERROR(VLOOKUP(A371,'Protein names'!$A:$I,8,FALSE),"Contaminant")</f>
        <v>NADH dehydrogenase (Ubiquinone) Fe-S protein 8 (Predicted), isoform CRA_a (Ndufs8 protein) (Protein Ndufs8)</v>
      </c>
      <c r="C371" t="str">
        <f>IFERROR(VLOOKUP(A371,'Protein names'!$A:$I,9,FALSE), "Contaminant")</f>
        <v>Ndufs8</v>
      </c>
      <c r="D371" s="42">
        <f>VLOOKUP($A371,'Raw data'!$A:$M,10,FALSE)</f>
        <v>821475.05349511071</v>
      </c>
      <c r="E371" s="42">
        <f>VLOOKUP($A371,'Raw data'!$A:$M,11,FALSE)</f>
        <v>649266.79552513279</v>
      </c>
      <c r="F371" s="42">
        <f>VLOOKUP($A371,'Raw data'!$A:$M,7,FALSE)</f>
        <v>373421.79425313888</v>
      </c>
      <c r="G371" s="42">
        <f>VLOOKUP($A371,'Raw data'!$A:$M,2,FALSE)</f>
        <v>507992.27777889709</v>
      </c>
      <c r="H371" s="42">
        <f>VLOOKUP($A371,'Raw data'!$A:$M,3,FALSE)</f>
        <v>519613.20733072865</v>
      </c>
      <c r="I371" s="42">
        <f>VLOOKUP($A371,'Raw data'!$A:$M,4,FALSE)</f>
        <v>436478.76736085699</v>
      </c>
      <c r="J371" s="42">
        <f>VLOOKUP($A371,'Raw data'!$A:$M,8,FALSE)</f>
        <v>352008.84389394143</v>
      </c>
      <c r="K371" s="42">
        <f>VLOOKUP($A371,'Raw data'!$A:$M,5,FALSE)</f>
        <v>339454.64692548342</v>
      </c>
      <c r="L371" s="42">
        <f>VLOOKUP($A371,'Raw data'!$A:$M,12,FALSE)</f>
        <v>817036.87055457127</v>
      </c>
      <c r="M371" s="42">
        <f>VLOOKUP($A371,'Raw data'!$A:$M,13,FALSE)</f>
        <v>562937.45327027305</v>
      </c>
      <c r="N371" s="42">
        <f>VLOOKUP($A371,'Raw data'!$A:$M,6,FALSE)</f>
        <v>377234.59330776904</v>
      </c>
      <c r="O371" s="42">
        <f>VLOOKUP($A371,'Raw data'!$A:$M,9,FALSE)</f>
        <v>280646.37495701923</v>
      </c>
      <c r="P371" s="42">
        <f t="shared" si="55"/>
        <v>551374.6492906441</v>
      </c>
      <c r="Q371" s="42">
        <f t="shared" si="56"/>
        <v>454886.46381817618</v>
      </c>
      <c r="R371" s="42">
        <f t="shared" si="57"/>
        <v>147363.61055768983</v>
      </c>
      <c r="S371" s="42">
        <f t="shared" si="58"/>
        <v>183995.31878712136</v>
      </c>
      <c r="T371" s="43">
        <f t="shared" si="59"/>
        <v>0.2672658431926031</v>
      </c>
      <c r="U371" s="43">
        <f t="shared" si="60"/>
        <v>0.40448624749728007</v>
      </c>
      <c r="V371" s="42">
        <f t="shared" si="61"/>
        <v>-0.27752643307743885</v>
      </c>
      <c r="W371" s="42">
        <f t="shared" si="62"/>
        <v>0.38160272002476503</v>
      </c>
      <c r="X371" s="42">
        <f>VLOOKUP($A371,'Raw data'!$A:$AN,39, FALSE)</f>
        <v>3.5756847637119846</v>
      </c>
      <c r="Y371" s="42">
        <f>VLOOKUP($A371,'Raw data'!$A:$AN,40, FALSE)</f>
        <v>4.234612527154991</v>
      </c>
      <c r="Z371" s="42">
        <f t="shared" si="63"/>
        <v>3.9051486454334876</v>
      </c>
      <c r="AA371" s="44">
        <f>IFERROR(VLOOKUP($A371,'Raw data'!$AP:$AU,4,FALSE),0)</f>
        <v>-0.34349555215435001</v>
      </c>
      <c r="AB371" s="44">
        <f>IFERROR(VLOOKUP($A371,'Raw data'!$AP:$AU,5,FALSE),0)</f>
        <v>0.221028547517965</v>
      </c>
      <c r="AC371" s="44">
        <f>IFERROR(VLOOKUP($A371,'Raw data'!$AP:$AU,6,FALSE),"NA")</f>
        <v>0.35341658024467998</v>
      </c>
      <c r="AD371" s="46" t="b">
        <f t="shared" si="64"/>
        <v>0</v>
      </c>
      <c r="AE371" s="46" t="b">
        <f t="shared" si="65"/>
        <v>0</v>
      </c>
    </row>
    <row r="372" spans="1:31" x14ac:dyDescent="0.25">
      <c r="A372" s="45" t="s">
        <v>438</v>
      </c>
      <c r="B372" s="2" t="str">
        <f>IFERROR(VLOOKUP(A372,'Protein names'!$A:$I,8,FALSE),"Contaminant")</f>
        <v>Cytochrome b-c1 complex subunit 8 (Complex III subunit 8) (Complex III subunit VIII) (Low molecular mass ubiquinone-binding protein) (Ubiquinol-cytochrome c reductase complex 9.5 kDa protein) (Ubiquinol-cytochrome c reductase complex ubiquinone-binding protein QP-C)</v>
      </c>
      <c r="C372" t="str">
        <f>IFERROR(VLOOKUP(A372,'Protein names'!$A:$I,9,FALSE), "Contaminant")</f>
        <v>Uqcrq</v>
      </c>
      <c r="D372" s="42">
        <f>VLOOKUP($A372,'Raw data'!$A:$M,10,FALSE)</f>
        <v>34983.015496542859</v>
      </c>
      <c r="E372" s="42">
        <f>VLOOKUP($A372,'Raw data'!$A:$M,11,FALSE)</f>
        <v>11643.619993110062</v>
      </c>
      <c r="F372" s="42">
        <f>VLOOKUP($A372,'Raw data'!$A:$M,7,FALSE)</f>
        <v>142895.4202040988</v>
      </c>
      <c r="G372" s="42">
        <f>VLOOKUP($A372,'Raw data'!$A:$M,2,FALSE)</f>
        <v>93676.577679536713</v>
      </c>
      <c r="H372" s="42">
        <f>VLOOKUP($A372,'Raw data'!$A:$M,3,FALSE)</f>
        <v>120893.5444866968</v>
      </c>
      <c r="I372" s="42">
        <f>VLOOKUP($A372,'Raw data'!$A:$M,4,FALSE)</f>
        <v>160758.07523495733</v>
      </c>
      <c r="J372" s="42">
        <f>VLOOKUP($A372,'Raw data'!$A:$M,8,FALSE)</f>
        <v>98180.161133745758</v>
      </c>
      <c r="K372" s="42">
        <f>VLOOKUP($A372,'Raw data'!$A:$M,5,FALSE)</f>
        <v>99516.962131736698</v>
      </c>
      <c r="L372" s="42">
        <f>VLOOKUP($A372,'Raw data'!$A:$M,12,FALSE)</f>
        <v>39112.598185047726</v>
      </c>
      <c r="M372" s="42">
        <f>VLOOKUP($A372,'Raw data'!$A:$M,13,FALSE)</f>
        <v>23228.615809572431</v>
      </c>
      <c r="N372" s="42">
        <f>VLOOKUP($A372,'Raw data'!$A:$M,6,FALSE)</f>
        <v>94972.303990738321</v>
      </c>
      <c r="O372" s="42">
        <f>VLOOKUP($A372,'Raw data'!$A:$M,9,FALSE)</f>
        <v>76701.336281129756</v>
      </c>
      <c r="P372" s="42">
        <f t="shared" si="55"/>
        <v>94141.70884915709</v>
      </c>
      <c r="Q372" s="42">
        <f t="shared" si="56"/>
        <v>71951.996255328442</v>
      </c>
      <c r="R372" s="42">
        <f t="shared" si="57"/>
        <v>54522.514252370878</v>
      </c>
      <c r="S372" s="42">
        <f t="shared" si="58"/>
        <v>30145.836205715281</v>
      </c>
      <c r="T372" s="43">
        <f t="shared" si="59"/>
        <v>0.57915364952352943</v>
      </c>
      <c r="U372" s="43">
        <f t="shared" si="60"/>
        <v>0.41897150565135038</v>
      </c>
      <c r="V372" s="42">
        <f t="shared" si="61"/>
        <v>-0.38779932685857188</v>
      </c>
      <c r="W372" s="42">
        <f t="shared" si="62"/>
        <v>0.44428798635094624</v>
      </c>
      <c r="X372" s="42">
        <f>VLOOKUP($A372,'Raw data'!$A:$AN,39, FALSE)</f>
        <v>2.3534498503178889</v>
      </c>
      <c r="Y372" s="42">
        <f>VLOOKUP($A372,'Raw data'!$A:$AN,40, FALSE)</f>
        <v>2.9855812175831051</v>
      </c>
      <c r="Z372" s="42">
        <f t="shared" si="63"/>
        <v>2.6695155339504968</v>
      </c>
      <c r="AA372" s="44">
        <f>IFERROR(VLOOKUP($A372,'Raw data'!$AP:$AU,4,FALSE),0)</f>
        <v>-1.5181220061524801</v>
      </c>
      <c r="AB372" s="44">
        <f>IFERROR(VLOOKUP($A372,'Raw data'!$AP:$AU,5,FALSE),0)</f>
        <v>6.7709900922465593E-2</v>
      </c>
      <c r="AC372" s="44">
        <f>IFERROR(VLOOKUP($A372,'Raw data'!$AP:$AU,6,FALSE),"NA")</f>
        <v>0.35411021117271801</v>
      </c>
      <c r="AD372" s="46" t="b">
        <f t="shared" si="64"/>
        <v>0</v>
      </c>
      <c r="AE372" s="46" t="b">
        <f t="shared" si="65"/>
        <v>0</v>
      </c>
    </row>
    <row r="373" spans="1:31" x14ac:dyDescent="0.25">
      <c r="A373" s="45" t="s">
        <v>439</v>
      </c>
      <c r="B373" s="2" t="str">
        <f>IFERROR(VLOOKUP(A373,'Protein names'!$A:$I,8,FALSE),"Contaminant")</f>
        <v>Transgelin</v>
      </c>
      <c r="C373" t="str">
        <f>IFERROR(VLOOKUP(A373,'Protein names'!$A:$I,9,FALSE), "Contaminant")</f>
        <v>Tagln</v>
      </c>
      <c r="D373" s="42">
        <f>VLOOKUP($A373,'Raw data'!$A:$M,10,FALSE)</f>
        <v>43790.66927727146</v>
      </c>
      <c r="E373" s="42">
        <f>VLOOKUP($A373,'Raw data'!$A:$M,11,FALSE)</f>
        <v>62867.670610941903</v>
      </c>
      <c r="F373" s="42">
        <f>VLOOKUP($A373,'Raw data'!$A:$M,7,FALSE)</f>
        <v>18355.304214879296</v>
      </c>
      <c r="G373" s="42">
        <f>VLOOKUP($A373,'Raw data'!$A:$M,2,FALSE)</f>
        <v>45262.366963279455</v>
      </c>
      <c r="H373" s="42">
        <f>VLOOKUP($A373,'Raw data'!$A:$M,3,FALSE)</f>
        <v>205.36</v>
      </c>
      <c r="I373" s="42">
        <f>VLOOKUP($A373,'Raw data'!$A:$M,4,FALSE)</f>
        <v>66401.673121138941</v>
      </c>
      <c r="J373" s="42">
        <f>VLOOKUP($A373,'Raw data'!$A:$M,8,FALSE)</f>
        <v>18332.175457542129</v>
      </c>
      <c r="K373" s="42">
        <f>VLOOKUP($A373,'Raw data'!$A:$M,5,FALSE)</f>
        <v>39903.237748999069</v>
      </c>
      <c r="L373" s="42">
        <f>VLOOKUP($A373,'Raw data'!$A:$M,12,FALSE)</f>
        <v>58879.889347375472</v>
      </c>
      <c r="M373" s="42">
        <f>VLOOKUP($A373,'Raw data'!$A:$M,13,FALSE)</f>
        <v>41439.596217253435</v>
      </c>
      <c r="N373" s="42">
        <f>VLOOKUP($A373,'Raw data'!$A:$M,6,FALSE)</f>
        <v>16274.421249266374</v>
      </c>
      <c r="O373" s="42">
        <f>VLOOKUP($A373,'Raw data'!$A:$M,9,FALSE)</f>
        <v>205.36</v>
      </c>
      <c r="P373" s="42">
        <f t="shared" si="55"/>
        <v>39480.507364585173</v>
      </c>
      <c r="Q373" s="42">
        <f t="shared" si="56"/>
        <v>29172.446670072746</v>
      </c>
      <c r="R373" s="42">
        <f t="shared" si="57"/>
        <v>23496.550722614556</v>
      </c>
      <c r="S373" s="42">
        <f t="shared" si="58"/>
        <v>19455.623160953503</v>
      </c>
      <c r="T373" s="43">
        <f t="shared" si="59"/>
        <v>0.59514307923234655</v>
      </c>
      <c r="U373" s="43">
        <f t="shared" si="60"/>
        <v>0.66691777282131504</v>
      </c>
      <c r="V373" s="42">
        <f t="shared" si="61"/>
        <v>-0.43653414100424587</v>
      </c>
      <c r="W373" s="42">
        <f t="shared" si="62"/>
        <v>0.46732735469422082</v>
      </c>
      <c r="X373" s="42">
        <f>VLOOKUP($A373,'Raw data'!$A:$AN,39, FALSE)</f>
        <v>2.2361324757024788</v>
      </c>
      <c r="Y373" s="42">
        <f>VLOOKUP($A373,'Raw data'!$A:$AN,40, FALSE)</f>
        <v>2.8953590812772934</v>
      </c>
      <c r="Z373" s="42">
        <f t="shared" si="63"/>
        <v>2.5657457784898861</v>
      </c>
      <c r="AA373" s="44">
        <f>IFERROR(VLOOKUP($A373,'Raw data'!$AP:$AU,4,FALSE),0)</f>
        <v>-0.61223854240227005</v>
      </c>
      <c r="AB373" s="44">
        <f>IFERROR(VLOOKUP($A373,'Raw data'!$AP:$AU,5,FALSE),0)</f>
        <v>2.3504139927102399E-2</v>
      </c>
      <c r="AC373" s="44">
        <f>IFERROR(VLOOKUP($A373,'Raw data'!$AP:$AU,6,FALSE),"NA")</f>
        <v>0.354397926557459</v>
      </c>
      <c r="AD373" s="46" t="b">
        <f t="shared" si="64"/>
        <v>0</v>
      </c>
      <c r="AE373" s="46" t="b">
        <f t="shared" si="65"/>
        <v>0</v>
      </c>
    </row>
    <row r="374" spans="1:31" x14ac:dyDescent="0.25">
      <c r="A374" s="45" t="s">
        <v>440</v>
      </c>
      <c r="B374" s="2" t="str">
        <f>IFERROR(VLOOKUP(A374,'Protein names'!$A:$I,8,FALSE),"Contaminant")</f>
        <v>Eukaryotic translation initiation factor 3 subunit E (eIF3e) (Eukaryotic translation initiation factor 3 subunit 6) (eIF-3 p48)</v>
      </c>
      <c r="C374" t="str">
        <f>IFERROR(VLOOKUP(A374,'Protein names'!$A:$I,9,FALSE), "Contaminant")</f>
        <v>LOC100909481</v>
      </c>
      <c r="D374" s="42">
        <f>VLOOKUP($A374,'Raw data'!$A:$M,10,FALSE)</f>
        <v>101184.86430751078</v>
      </c>
      <c r="E374" s="42">
        <f>VLOOKUP($A374,'Raw data'!$A:$M,11,FALSE)</f>
        <v>27891.145827716056</v>
      </c>
      <c r="F374" s="42">
        <f>VLOOKUP($A374,'Raw data'!$A:$M,7,FALSE)</f>
        <v>205.36</v>
      </c>
      <c r="G374" s="42">
        <f>VLOOKUP($A374,'Raw data'!$A:$M,2,FALSE)</f>
        <v>57280.105641711241</v>
      </c>
      <c r="H374" s="42">
        <f>VLOOKUP($A374,'Raw data'!$A:$M,3,FALSE)</f>
        <v>45001.463449480812</v>
      </c>
      <c r="I374" s="42">
        <f>VLOOKUP($A374,'Raw data'!$A:$M,4,FALSE)</f>
        <v>68588.313677827784</v>
      </c>
      <c r="J374" s="42">
        <f>VLOOKUP($A374,'Raw data'!$A:$M,8,FALSE)</f>
        <v>71330.86164579785</v>
      </c>
      <c r="K374" s="42">
        <f>VLOOKUP($A374,'Raw data'!$A:$M,5,FALSE)</f>
        <v>205.36</v>
      </c>
      <c r="L374" s="42">
        <f>VLOOKUP($A374,'Raw data'!$A:$M,12,FALSE)</f>
        <v>55719.001309840976</v>
      </c>
      <c r="M374" s="42">
        <f>VLOOKUP($A374,'Raw data'!$A:$M,13,FALSE)</f>
        <v>32856.475481116315</v>
      </c>
      <c r="N374" s="42">
        <f>VLOOKUP($A374,'Raw data'!$A:$M,6,FALSE)</f>
        <v>205.36</v>
      </c>
      <c r="O374" s="42">
        <f>VLOOKUP($A374,'Raw data'!$A:$M,9,FALSE)</f>
        <v>205.36</v>
      </c>
      <c r="P374" s="42">
        <f t="shared" si="55"/>
        <v>50025.208817374449</v>
      </c>
      <c r="Q374" s="42">
        <f t="shared" si="56"/>
        <v>26753.736406125856</v>
      </c>
      <c r="R374" s="42">
        <f t="shared" si="57"/>
        <v>31653.606529638502</v>
      </c>
      <c r="S374" s="42">
        <f t="shared" si="58"/>
        <v>28803.353274683228</v>
      </c>
      <c r="T374" s="43">
        <f t="shared" si="59"/>
        <v>0.63275311144018187</v>
      </c>
      <c r="U374" s="43">
        <f t="shared" si="60"/>
        <v>1.0766104904916409</v>
      </c>
      <c r="V374" s="42">
        <f t="shared" si="61"/>
        <v>-0.9029148930452755</v>
      </c>
      <c r="W374" s="42">
        <f t="shared" si="62"/>
        <v>0.25194865420794998</v>
      </c>
      <c r="X374" s="42">
        <f>VLOOKUP($A374,'Raw data'!$A:$AN,39, FALSE)</f>
        <v>1.2514247486544527</v>
      </c>
      <c r="Y374" s="42">
        <f>VLOOKUP($A374,'Raw data'!$A:$AN,40, FALSE)</f>
        <v>0.71657981331066833</v>
      </c>
      <c r="Z374" s="42">
        <f t="shared" si="63"/>
        <v>0.9840022809825606</v>
      </c>
      <c r="AA374" s="44">
        <f>IFERROR(VLOOKUP($A374,'Raw data'!$AP:$AU,4,FALSE),0)</f>
        <v>-1.21971159533017</v>
      </c>
      <c r="AB374" s="44">
        <f>IFERROR(VLOOKUP($A374,'Raw data'!$AP:$AU,5,FALSE),0)</f>
        <v>0.27206490072592399</v>
      </c>
      <c r="AC374" s="44">
        <f>IFERROR(VLOOKUP($A374,'Raw data'!$AP:$AU,6,FALSE),"NA")</f>
        <v>0.35494214157787701</v>
      </c>
      <c r="AD374" s="46" t="b">
        <f t="shared" si="64"/>
        <v>0</v>
      </c>
      <c r="AE374" s="46" t="b">
        <f t="shared" si="65"/>
        <v>0</v>
      </c>
    </row>
    <row r="375" spans="1:31" x14ac:dyDescent="0.25">
      <c r="A375" s="45" t="s">
        <v>441</v>
      </c>
      <c r="B375" s="2" t="str">
        <f>IFERROR(VLOOKUP(A375,'Protein names'!$A:$I,8,FALSE),"Contaminant")</f>
        <v>Protein Vps4b (Vacuolar protein sorting 4 homolog B (S. cerevisiae)) (Vacuolar protein sorting 4b (Yeast))</v>
      </c>
      <c r="C375" t="str">
        <f>IFERROR(VLOOKUP(A375,'Protein names'!$A:$I,9,FALSE), "Contaminant")</f>
        <v>Vps4b</v>
      </c>
      <c r="D375" s="42">
        <f>VLOOKUP($A375,'Raw data'!$A:$M,10,FALSE)</f>
        <v>138687.88612942953</v>
      </c>
      <c r="E375" s="42">
        <f>VLOOKUP($A375,'Raw data'!$A:$M,11,FALSE)</f>
        <v>86663.43057139861</v>
      </c>
      <c r="F375" s="42">
        <f>VLOOKUP($A375,'Raw data'!$A:$M,7,FALSE)</f>
        <v>205.36</v>
      </c>
      <c r="G375" s="42">
        <f>VLOOKUP($A375,'Raw data'!$A:$M,2,FALSE)</f>
        <v>60761.72879316505</v>
      </c>
      <c r="H375" s="42">
        <f>VLOOKUP($A375,'Raw data'!$A:$M,3,FALSE)</f>
        <v>56641.1569647422</v>
      </c>
      <c r="I375" s="42">
        <f>VLOOKUP($A375,'Raw data'!$A:$M,4,FALSE)</f>
        <v>77408.525259299116</v>
      </c>
      <c r="J375" s="42">
        <f>VLOOKUP($A375,'Raw data'!$A:$M,8,FALSE)</f>
        <v>61909.716042306762</v>
      </c>
      <c r="K375" s="42">
        <f>VLOOKUP($A375,'Raw data'!$A:$M,5,FALSE)</f>
        <v>58818.151631404544</v>
      </c>
      <c r="L375" s="42">
        <f>VLOOKUP($A375,'Raw data'!$A:$M,12,FALSE)</f>
        <v>148743.25751928889</v>
      </c>
      <c r="M375" s="42">
        <f>VLOOKUP($A375,'Raw data'!$A:$M,13,FALSE)</f>
        <v>205.36</v>
      </c>
      <c r="N375" s="42">
        <f>VLOOKUP($A375,'Raw data'!$A:$M,6,FALSE)</f>
        <v>70101.432078548896</v>
      </c>
      <c r="O375" s="42">
        <f>VLOOKUP($A375,'Raw data'!$A:$M,9,FALSE)</f>
        <v>41701.826179913143</v>
      </c>
      <c r="P375" s="42">
        <f t="shared" si="55"/>
        <v>70061.347953005752</v>
      </c>
      <c r="Q375" s="42">
        <f t="shared" si="56"/>
        <v>63579.957241910364</v>
      </c>
      <c r="R375" s="42">
        <f t="shared" si="57"/>
        <v>41202.053749961378</v>
      </c>
      <c r="S375" s="42">
        <f t="shared" si="58"/>
        <v>44376.746990695552</v>
      </c>
      <c r="T375" s="43">
        <f t="shared" si="59"/>
        <v>0.58808537023292795</v>
      </c>
      <c r="U375" s="43">
        <f t="shared" si="60"/>
        <v>0.69796755008579148</v>
      </c>
      <c r="V375" s="42">
        <f t="shared" si="61"/>
        <v>-0.1400466990459262</v>
      </c>
      <c r="W375" s="42">
        <f t="shared" si="62"/>
        <v>0.81568100398742061</v>
      </c>
      <c r="X375" s="42">
        <f>VLOOKUP($A375,'Raw data'!$A:$AN,39, FALSE)</f>
        <v>2.689546703630135</v>
      </c>
      <c r="Y375" s="42">
        <f>VLOOKUP($A375,'Raw data'!$A:$AN,40, FALSE)</f>
        <v>2.2116079819961199</v>
      </c>
      <c r="Z375" s="42">
        <f t="shared" si="63"/>
        <v>2.4505773428131272</v>
      </c>
      <c r="AA375" s="44">
        <f>IFERROR(VLOOKUP($A375,'Raw data'!$AP:$AU,4,FALSE),0)</f>
        <v>-0.43350401501203301</v>
      </c>
      <c r="AB375" s="44">
        <f>IFERROR(VLOOKUP($A375,'Raw data'!$AP:$AU,5,FALSE),0)</f>
        <v>0.36124802205636702</v>
      </c>
      <c r="AC375" s="44">
        <f>IFERROR(VLOOKUP($A375,'Raw data'!$AP:$AU,6,FALSE),"NA")</f>
        <v>0.35585313266868701</v>
      </c>
      <c r="AD375" s="46" t="b">
        <f t="shared" si="64"/>
        <v>0</v>
      </c>
      <c r="AE375" s="46" t="b">
        <f t="shared" si="65"/>
        <v>0</v>
      </c>
    </row>
    <row r="376" spans="1:31" x14ac:dyDescent="0.25">
      <c r="A376" s="45" t="s">
        <v>442</v>
      </c>
      <c r="B376" s="2" t="str">
        <f>IFERROR(VLOOKUP(A376,'Protein names'!$A:$I,8,FALSE),"Contaminant")</f>
        <v>Protein Uba6 (Similar to RIKEN cDNA 5730469D23 (Predicted))</v>
      </c>
      <c r="C376" t="str">
        <f>IFERROR(VLOOKUP(A376,'Protein names'!$A:$I,9,FALSE), "Contaminant")</f>
        <v>Uba6</v>
      </c>
      <c r="D376" s="42">
        <f>VLOOKUP($A376,'Raw data'!$A:$M,10,FALSE)</f>
        <v>205.36</v>
      </c>
      <c r="E376" s="42">
        <f>VLOOKUP($A376,'Raw data'!$A:$M,11,FALSE)</f>
        <v>205.36</v>
      </c>
      <c r="F376" s="42">
        <f>VLOOKUP($A376,'Raw data'!$A:$M,7,FALSE)</f>
        <v>205.36</v>
      </c>
      <c r="G376" s="42">
        <f>VLOOKUP($A376,'Raw data'!$A:$M,2,FALSE)</f>
        <v>205.36</v>
      </c>
      <c r="H376" s="42">
        <f>VLOOKUP($A376,'Raw data'!$A:$M,3,FALSE)</f>
        <v>205.36</v>
      </c>
      <c r="I376" s="42">
        <f>VLOOKUP($A376,'Raw data'!$A:$M,4,FALSE)</f>
        <v>205.36</v>
      </c>
      <c r="J376" s="42">
        <f>VLOOKUP($A376,'Raw data'!$A:$M,8,FALSE)</f>
        <v>46676.108856590843</v>
      </c>
      <c r="K376" s="42">
        <f>VLOOKUP($A376,'Raw data'!$A:$M,5,FALSE)</f>
        <v>205.36</v>
      </c>
      <c r="L376" s="42">
        <f>VLOOKUP($A376,'Raw data'!$A:$M,12,FALSE)</f>
        <v>205.36</v>
      </c>
      <c r="M376" s="42">
        <f>VLOOKUP($A376,'Raw data'!$A:$M,13,FALSE)</f>
        <v>205.36</v>
      </c>
      <c r="N376" s="42">
        <f>VLOOKUP($A376,'Raw data'!$A:$M,6,FALSE)</f>
        <v>205.36</v>
      </c>
      <c r="O376" s="42">
        <f>VLOOKUP($A376,'Raw data'!$A:$M,9,FALSE)</f>
        <v>40992.400317085565</v>
      </c>
      <c r="P376" s="42">
        <f t="shared" si="55"/>
        <v>205.36000000000004</v>
      </c>
      <c r="Q376" s="42">
        <f t="shared" si="56"/>
        <v>14748.3248622794</v>
      </c>
      <c r="R376" s="42">
        <f t="shared" si="57"/>
        <v>2.8421709430404007E-14</v>
      </c>
      <c r="S376" s="42">
        <f t="shared" si="58"/>
        <v>20632.200541899478</v>
      </c>
      <c r="T376" s="43">
        <f t="shared" si="59"/>
        <v>1.383994421036424E-16</v>
      </c>
      <c r="U376" s="43">
        <f t="shared" si="60"/>
        <v>1.3989521341958497</v>
      </c>
      <c r="V376" s="42">
        <f t="shared" si="61"/>
        <v>6.1662520889775303</v>
      </c>
      <c r="W376" s="42">
        <f t="shared" si="62"/>
        <v>0.14607371962044197</v>
      </c>
      <c r="X376" s="42">
        <f>VLOOKUP($A376,'Raw data'!$A:$AN,39, FALSE)</f>
        <v>0</v>
      </c>
      <c r="Y376" s="42">
        <f>VLOOKUP($A376,'Raw data'!$A:$AN,40, FALSE)</f>
        <v>0.5526610966640183</v>
      </c>
      <c r="Z376" s="42">
        <f t="shared" si="63"/>
        <v>0.27633054833200915</v>
      </c>
      <c r="AA376" s="44">
        <f>IFERROR(VLOOKUP($A376,'Raw data'!$AP:$AU,4,FALSE),0)</f>
        <v>0.757780522069327</v>
      </c>
      <c r="AB376" s="44">
        <f>IFERROR(VLOOKUP($A376,'Raw data'!$AP:$AU,5,FALSE),0)</f>
        <v>1.21802829602359E-2</v>
      </c>
      <c r="AC376" s="44">
        <f>IFERROR(VLOOKUP($A376,'Raw data'!$AP:$AU,6,FALSE),"NA")</f>
        <v>0.356397813790649</v>
      </c>
      <c r="AD376" s="46" t="b">
        <f t="shared" si="64"/>
        <v>0</v>
      </c>
      <c r="AE376" s="46" t="b">
        <f t="shared" si="65"/>
        <v>0</v>
      </c>
    </row>
    <row r="377" spans="1:31" x14ac:dyDescent="0.25">
      <c r="A377" s="45" t="s">
        <v>443</v>
      </c>
      <c r="B377" s="2" t="str">
        <f>IFERROR(VLOOKUP(A377,'Protein names'!$A:$I,8,FALSE),"Contaminant")</f>
        <v>Peptidyl-prolyl cis-trans isomerase</v>
      </c>
      <c r="C377" t="str">
        <f>IFERROR(VLOOKUP(A377,'Protein names'!$A:$I,9,FALSE), "Contaminant")</f>
        <v>Fkbp2</v>
      </c>
      <c r="D377" s="42">
        <f>VLOOKUP($A377,'Raw data'!$A:$M,10,FALSE)</f>
        <v>644435.1182175026</v>
      </c>
      <c r="E377" s="42">
        <f>VLOOKUP($A377,'Raw data'!$A:$M,11,FALSE)</f>
        <v>511683.56047181709</v>
      </c>
      <c r="F377" s="42">
        <f>VLOOKUP($A377,'Raw data'!$A:$M,7,FALSE)</f>
        <v>231889.81319714867</v>
      </c>
      <c r="G377" s="42">
        <f>VLOOKUP($A377,'Raw data'!$A:$M,2,FALSE)</f>
        <v>241930.83242857625</v>
      </c>
      <c r="H377" s="42">
        <f>VLOOKUP($A377,'Raw data'!$A:$M,3,FALSE)</f>
        <v>170562.78426623467</v>
      </c>
      <c r="I377" s="42">
        <f>VLOOKUP($A377,'Raw data'!$A:$M,4,FALSE)</f>
        <v>213069.92318582631</v>
      </c>
      <c r="J377" s="42">
        <f>VLOOKUP($A377,'Raw data'!$A:$M,8,FALSE)</f>
        <v>330241.0365265414</v>
      </c>
      <c r="K377" s="42">
        <f>VLOOKUP($A377,'Raw data'!$A:$M,5,FALSE)</f>
        <v>321837.39868984453</v>
      </c>
      <c r="L377" s="42">
        <f>VLOOKUP($A377,'Raw data'!$A:$M,12,FALSE)</f>
        <v>810446.61285279866</v>
      </c>
      <c r="M377" s="42">
        <f>VLOOKUP($A377,'Raw data'!$A:$M,13,FALSE)</f>
        <v>479989.15322560002</v>
      </c>
      <c r="N377" s="42">
        <f>VLOOKUP($A377,'Raw data'!$A:$M,6,FALSE)</f>
        <v>298088.18823627365</v>
      </c>
      <c r="O377" s="42">
        <f>VLOOKUP($A377,'Raw data'!$A:$M,9,FALSE)</f>
        <v>274497.22221782012</v>
      </c>
      <c r="P377" s="42">
        <f t="shared" si="55"/>
        <v>335595.33862785093</v>
      </c>
      <c r="Q377" s="42">
        <f t="shared" si="56"/>
        <v>419183.26862481306</v>
      </c>
      <c r="R377" s="42">
        <f t="shared" si="57"/>
        <v>177089.98112255771</v>
      </c>
      <c r="S377" s="42">
        <f t="shared" si="58"/>
        <v>186980.11021753246</v>
      </c>
      <c r="T377" s="43">
        <f t="shared" si="59"/>
        <v>0.52768903717979443</v>
      </c>
      <c r="U377" s="43">
        <f t="shared" si="60"/>
        <v>0.44605814261372073</v>
      </c>
      <c r="V377" s="42">
        <f t="shared" si="61"/>
        <v>0.32085845688518211</v>
      </c>
      <c r="W377" s="42">
        <f t="shared" si="62"/>
        <v>0.48461944395230372</v>
      </c>
      <c r="X377" s="42">
        <f>VLOOKUP($A377,'Raw data'!$A:$AN,39, FALSE)</f>
        <v>2.5087686946221632</v>
      </c>
      <c r="Y377" s="42">
        <f>VLOOKUP($A377,'Raw data'!$A:$AN,40, FALSE)</f>
        <v>2.7732091122814015</v>
      </c>
      <c r="Z377" s="42">
        <f t="shared" si="63"/>
        <v>2.6409889034517824</v>
      </c>
      <c r="AA377" s="44">
        <f>IFERROR(VLOOKUP($A377,'Raw data'!$AP:$AU,4,FALSE),0)</f>
        <v>0.38585910126967599</v>
      </c>
      <c r="AB377" s="44">
        <f>IFERROR(VLOOKUP($A377,'Raw data'!$AP:$AU,5,FALSE),0)</f>
        <v>0.27943223749834001</v>
      </c>
      <c r="AC377" s="44">
        <f>IFERROR(VLOOKUP($A377,'Raw data'!$AP:$AU,6,FALSE),"NA")</f>
        <v>0.35804902965268898</v>
      </c>
      <c r="AD377" s="46" t="b">
        <f t="shared" si="64"/>
        <v>0</v>
      </c>
      <c r="AE377" s="46" t="b">
        <f t="shared" si="65"/>
        <v>0</v>
      </c>
    </row>
    <row r="378" spans="1:31" x14ac:dyDescent="0.25">
      <c r="A378" s="45" t="s">
        <v>444</v>
      </c>
      <c r="B378" s="2" t="str">
        <f>IFERROR(VLOOKUP(A378,'Protein names'!$A:$I,8,FALSE),"Contaminant")</f>
        <v>NADH dehydrogenase (Ubiquinone) Fe-S protein 7 (NADH dehydrogenase (Ubiquinone) Fe-S protein 7, isoform CRA_d) (Protein Ndufs7)</v>
      </c>
      <c r="C378" t="str">
        <f>IFERROR(VLOOKUP(A378,'Protein names'!$A:$I,9,FALSE), "Contaminant")</f>
        <v>Ndufs7</v>
      </c>
      <c r="D378" s="42">
        <f>VLOOKUP($A378,'Raw data'!$A:$M,10,FALSE)</f>
        <v>136760.07642134387</v>
      </c>
      <c r="E378" s="42">
        <f>VLOOKUP($A378,'Raw data'!$A:$M,11,FALSE)</f>
        <v>250745.39576431923</v>
      </c>
      <c r="F378" s="42">
        <f>VLOOKUP($A378,'Raw data'!$A:$M,7,FALSE)</f>
        <v>176937.09359486596</v>
      </c>
      <c r="G378" s="42">
        <f>VLOOKUP($A378,'Raw data'!$A:$M,2,FALSE)</f>
        <v>182826.927528792</v>
      </c>
      <c r="H378" s="42">
        <f>VLOOKUP($A378,'Raw data'!$A:$M,3,FALSE)</f>
        <v>239856.1149173062</v>
      </c>
      <c r="I378" s="42">
        <f>VLOOKUP($A378,'Raw data'!$A:$M,4,FALSE)</f>
        <v>223782.67502484165</v>
      </c>
      <c r="J378" s="42">
        <f>VLOOKUP($A378,'Raw data'!$A:$M,8,FALSE)</f>
        <v>156364.84708905558</v>
      </c>
      <c r="K378" s="42">
        <f>VLOOKUP($A378,'Raw data'!$A:$M,5,FALSE)</f>
        <v>172571.25050641911</v>
      </c>
      <c r="L378" s="42">
        <f>VLOOKUP($A378,'Raw data'!$A:$M,12,FALSE)</f>
        <v>152977.90359364473</v>
      </c>
      <c r="M378" s="42">
        <f>VLOOKUP($A378,'Raw data'!$A:$M,13,FALSE)</f>
        <v>147033.76697998148</v>
      </c>
      <c r="N378" s="42">
        <f>VLOOKUP($A378,'Raw data'!$A:$M,6,FALSE)</f>
        <v>208125.04925166338</v>
      </c>
      <c r="O378" s="42">
        <f>VLOOKUP($A378,'Raw data'!$A:$M,9,FALSE)</f>
        <v>197513.31766228683</v>
      </c>
      <c r="P378" s="42">
        <f t="shared" si="55"/>
        <v>201818.04720857818</v>
      </c>
      <c r="Q378" s="42">
        <f t="shared" si="56"/>
        <v>172431.02251384183</v>
      </c>
      <c r="R378" s="42">
        <f t="shared" si="57"/>
        <v>39865.375430290354</v>
      </c>
      <c r="S378" s="42">
        <f t="shared" si="58"/>
        <v>23038.992873385701</v>
      </c>
      <c r="T378" s="43">
        <f t="shared" si="59"/>
        <v>0.19753127126975736</v>
      </c>
      <c r="U378" s="43">
        <f t="shared" si="60"/>
        <v>0.13361280666033432</v>
      </c>
      <c r="V378" s="42">
        <f t="shared" si="61"/>
        <v>-0.22703583377308661</v>
      </c>
      <c r="W378" s="42">
        <f t="shared" si="62"/>
        <v>0.1840086631567443</v>
      </c>
      <c r="X378" s="42">
        <f>VLOOKUP($A378,'Raw data'!$A:$AN,39, FALSE)</f>
        <v>3.0058994022680299</v>
      </c>
      <c r="Y378" s="42">
        <f>VLOOKUP($A378,'Raw data'!$A:$AN,40, FALSE)</f>
        <v>2.1225747411778264</v>
      </c>
      <c r="Z378" s="42">
        <f t="shared" si="63"/>
        <v>2.5642370717229284</v>
      </c>
      <c r="AA378" s="44">
        <f>IFERROR(VLOOKUP($A378,'Raw data'!$AP:$AU,4,FALSE),0)</f>
        <v>0.847142496280617</v>
      </c>
      <c r="AB378" s="44">
        <f>IFERROR(VLOOKUP($A378,'Raw data'!$AP:$AU,5,FALSE),0)</f>
        <v>0.17468949038446499</v>
      </c>
      <c r="AC378" s="44">
        <f>IFERROR(VLOOKUP($A378,'Raw data'!$AP:$AU,6,FALSE),"NA")</f>
        <v>0.36010804301819999</v>
      </c>
      <c r="AD378" s="46" t="b">
        <f t="shared" si="64"/>
        <v>0</v>
      </c>
      <c r="AE378" s="46" t="b">
        <f t="shared" si="65"/>
        <v>0</v>
      </c>
    </row>
    <row r="379" spans="1:31" x14ac:dyDescent="0.25">
      <c r="A379" s="45" t="s">
        <v>445</v>
      </c>
      <c r="B379" s="2" t="str">
        <f>IFERROR(VLOOKUP(A379,'Protein names'!$A:$I,8,FALSE),"Contaminant")</f>
        <v>5-hydroxyisourate hydrolase (HIU hydrolase) (HIUHase) (EC 3.5.2.17)</v>
      </c>
      <c r="C379" t="str">
        <f>IFERROR(VLOOKUP(A379,'Protein names'!$A:$I,9,FALSE), "Contaminant")</f>
        <v>RGD1309350</v>
      </c>
      <c r="D379" s="42">
        <f>VLOOKUP($A379,'Raw data'!$A:$M,10,FALSE)</f>
        <v>730890.73244540929</v>
      </c>
      <c r="E379" s="42">
        <f>VLOOKUP($A379,'Raw data'!$A:$M,11,FALSE)</f>
        <v>537067.08907908655</v>
      </c>
      <c r="F379" s="42">
        <f>VLOOKUP($A379,'Raw data'!$A:$M,7,FALSE)</f>
        <v>315495.82790134411</v>
      </c>
      <c r="G379" s="42">
        <f>VLOOKUP($A379,'Raw data'!$A:$M,2,FALSE)</f>
        <v>381811.29070853582</v>
      </c>
      <c r="H379" s="42">
        <f>VLOOKUP($A379,'Raw data'!$A:$M,3,FALSE)</f>
        <v>500107.5271453298</v>
      </c>
      <c r="I379" s="42">
        <f>VLOOKUP($A379,'Raw data'!$A:$M,4,FALSE)</f>
        <v>650153.1405291995</v>
      </c>
      <c r="J379" s="42">
        <f>VLOOKUP($A379,'Raw data'!$A:$M,8,FALSE)</f>
        <v>453477.78607471532</v>
      </c>
      <c r="K379" s="42">
        <f>VLOOKUP($A379,'Raw data'!$A:$M,5,FALSE)</f>
        <v>460682.6540396444</v>
      </c>
      <c r="L379" s="42">
        <f>VLOOKUP($A379,'Raw data'!$A:$M,12,FALSE)</f>
        <v>622618.47556412022</v>
      </c>
      <c r="M379" s="42">
        <f>VLOOKUP($A379,'Raw data'!$A:$M,13,FALSE)</f>
        <v>743361.1909565567</v>
      </c>
      <c r="N379" s="42">
        <f>VLOOKUP($A379,'Raw data'!$A:$M,6,FALSE)</f>
        <v>456557.27560799214</v>
      </c>
      <c r="O379" s="42">
        <f>VLOOKUP($A379,'Raw data'!$A:$M,9,FALSE)</f>
        <v>554489.18069321162</v>
      </c>
      <c r="P379" s="42">
        <f t="shared" si="55"/>
        <v>519254.26796815079</v>
      </c>
      <c r="Q379" s="42">
        <f t="shared" si="56"/>
        <v>548531.09382270672</v>
      </c>
      <c r="R379" s="42">
        <f t="shared" si="57"/>
        <v>143187.79982404219</v>
      </c>
      <c r="S379" s="42">
        <f t="shared" si="58"/>
        <v>107000.6764813396</v>
      </c>
      <c r="T379" s="43">
        <f t="shared" si="59"/>
        <v>0.27575661608779461</v>
      </c>
      <c r="U379" s="43">
        <f t="shared" si="60"/>
        <v>0.19506765921992342</v>
      </c>
      <c r="V379" s="42">
        <f t="shared" si="61"/>
        <v>7.9132233769883473E-2</v>
      </c>
      <c r="W379" s="42">
        <f t="shared" si="62"/>
        <v>0.72181868775919666</v>
      </c>
      <c r="X379" s="42">
        <f>VLOOKUP($A379,'Raw data'!$A:$AN,39, FALSE)</f>
        <v>3.0528189978897067</v>
      </c>
      <c r="Y379" s="42">
        <f>VLOOKUP($A379,'Raw data'!$A:$AN,40, FALSE)</f>
        <v>3.440275809675017</v>
      </c>
      <c r="Z379" s="42">
        <f t="shared" si="63"/>
        <v>3.2465474037823618</v>
      </c>
      <c r="AA379" s="44">
        <f>IFERROR(VLOOKUP($A379,'Raw data'!$AP:$AU,4,FALSE),0)</f>
        <v>0.37139178726453898</v>
      </c>
      <c r="AB379" s="44">
        <f>IFERROR(VLOOKUP($A379,'Raw data'!$AP:$AU,5,FALSE),0)</f>
        <v>4.0683745300735701E-2</v>
      </c>
      <c r="AC379" s="44">
        <f>IFERROR(VLOOKUP($A379,'Raw data'!$AP:$AU,6,FALSE),"NA")</f>
        <v>0.36493813290159799</v>
      </c>
      <c r="AD379" s="46" t="b">
        <f t="shared" si="64"/>
        <v>0</v>
      </c>
      <c r="AE379" s="46" t="b">
        <f t="shared" si="65"/>
        <v>0</v>
      </c>
    </row>
    <row r="380" spans="1:31" x14ac:dyDescent="0.25">
      <c r="A380" s="45" t="s">
        <v>446</v>
      </c>
      <c r="B380" s="2" t="str">
        <f>IFERROR(VLOOKUP(A380,'Protein names'!$A:$I,8,FALSE),"Contaminant")</f>
        <v>ATP synthase F(0) complex subunit B1, mitochondrial (ATP synthase subunit b) (ATPase subunit b)</v>
      </c>
      <c r="C380" t="str">
        <f>IFERROR(VLOOKUP(A380,'Protein names'!$A:$I,9,FALSE), "Contaminant")</f>
        <v>Atp5f1</v>
      </c>
      <c r="D380" s="42">
        <f>VLOOKUP($A380,'Raw data'!$A:$M,10,FALSE)</f>
        <v>1060529.8327927461</v>
      </c>
      <c r="E380" s="42">
        <f>VLOOKUP($A380,'Raw data'!$A:$M,11,FALSE)</f>
        <v>1438273.1719012484</v>
      </c>
      <c r="F380" s="42">
        <f>VLOOKUP($A380,'Raw data'!$A:$M,7,FALSE)</f>
        <v>1507639.801855874</v>
      </c>
      <c r="G380" s="42">
        <f>VLOOKUP($A380,'Raw data'!$A:$M,2,FALSE)</f>
        <v>2043729.2553911298</v>
      </c>
      <c r="H380" s="42">
        <f>VLOOKUP($A380,'Raw data'!$A:$M,3,FALSE)</f>
        <v>1760441.9519053649</v>
      </c>
      <c r="I380" s="42">
        <f>VLOOKUP($A380,'Raw data'!$A:$M,4,FALSE)</f>
        <v>1856054.6733428729</v>
      </c>
      <c r="J380" s="42">
        <f>VLOOKUP($A380,'Raw data'!$A:$M,8,FALSE)</f>
        <v>1276788.2751021585</v>
      </c>
      <c r="K380" s="42">
        <f>VLOOKUP($A380,'Raw data'!$A:$M,5,FALSE)</f>
        <v>1956372.0953417402</v>
      </c>
      <c r="L380" s="42">
        <f>VLOOKUP($A380,'Raw data'!$A:$M,12,FALSE)</f>
        <v>1579914.9554641189</v>
      </c>
      <c r="M380" s="42">
        <f>VLOOKUP($A380,'Raw data'!$A:$M,13,FALSE)</f>
        <v>1338217.4107682519</v>
      </c>
      <c r="N380" s="42">
        <f>VLOOKUP($A380,'Raw data'!$A:$M,6,FALSE)</f>
        <v>1467190.4192960416</v>
      </c>
      <c r="O380" s="42">
        <f>VLOOKUP($A380,'Raw data'!$A:$M,9,FALSE)</f>
        <v>1256580.6363161325</v>
      </c>
      <c r="P380" s="42">
        <f t="shared" si="55"/>
        <v>1611111.4478648726</v>
      </c>
      <c r="Q380" s="42">
        <f t="shared" si="56"/>
        <v>1479177.2987147404</v>
      </c>
      <c r="R380" s="42">
        <f t="shared" si="57"/>
        <v>319680.70438973373</v>
      </c>
      <c r="S380" s="42">
        <f t="shared" si="58"/>
        <v>240965.73604739501</v>
      </c>
      <c r="T380" s="43">
        <f t="shared" si="59"/>
        <v>0.19842246469875871</v>
      </c>
      <c r="U380" s="43">
        <f t="shared" si="60"/>
        <v>0.16290524216182234</v>
      </c>
      <c r="V380" s="42">
        <f t="shared" si="61"/>
        <v>-0.1232613065954703</v>
      </c>
      <c r="W380" s="42">
        <f t="shared" si="62"/>
        <v>0.47809494059020052</v>
      </c>
      <c r="X380" s="42">
        <f>VLOOKUP($A380,'Raw data'!$A:$AN,39, FALSE)</f>
        <v>3.0081278919694738</v>
      </c>
      <c r="Y380" s="42">
        <f>VLOOKUP($A380,'Raw data'!$A:$AN,40, FALSE)</f>
        <v>3.0104164264986211</v>
      </c>
      <c r="Z380" s="42">
        <f t="shared" si="63"/>
        <v>3.0092721592340475</v>
      </c>
      <c r="AA380" s="44">
        <f>IFERROR(VLOOKUP($A380,'Raw data'!$AP:$AU,4,FALSE),0)</f>
        <v>-0.39306638609569899</v>
      </c>
      <c r="AB380" s="44">
        <f>IFERROR(VLOOKUP($A380,'Raw data'!$AP:$AU,5,FALSE),0)</f>
        <v>0.15842501061481701</v>
      </c>
      <c r="AC380" s="44">
        <f>IFERROR(VLOOKUP($A380,'Raw data'!$AP:$AU,6,FALSE),"NA")</f>
        <v>0.36495764132894698</v>
      </c>
      <c r="AD380" s="46" t="b">
        <f t="shared" si="64"/>
        <v>0</v>
      </c>
      <c r="AE380" s="46" t="b">
        <f t="shared" si="65"/>
        <v>0</v>
      </c>
    </row>
    <row r="381" spans="1:31" x14ac:dyDescent="0.25">
      <c r="A381" s="45" t="s">
        <v>447</v>
      </c>
      <c r="B381" s="2" t="str">
        <f>IFERROR(VLOOKUP(A381,'Protein names'!$A:$I,8,FALSE),"Contaminant")</f>
        <v>Alcohol dehydrogenase 6 (EC 1.1.1.1)</v>
      </c>
      <c r="C381" t="str">
        <f>IFERROR(VLOOKUP(A381,'Protein names'!$A:$I,9,FALSE), "Contaminant")</f>
        <v>Adh6</v>
      </c>
      <c r="D381" s="42">
        <f>VLOOKUP($A381,'Raw data'!$A:$M,10,FALSE)</f>
        <v>106955.72354354154</v>
      </c>
      <c r="E381" s="42">
        <f>VLOOKUP($A381,'Raw data'!$A:$M,11,FALSE)</f>
        <v>149491.30457368598</v>
      </c>
      <c r="F381" s="42">
        <f>VLOOKUP($A381,'Raw data'!$A:$M,7,FALSE)</f>
        <v>79285.247505450709</v>
      </c>
      <c r="G381" s="42">
        <f>VLOOKUP($A381,'Raw data'!$A:$M,2,FALSE)</f>
        <v>205.36</v>
      </c>
      <c r="H381" s="42">
        <f>VLOOKUP($A381,'Raw data'!$A:$M,3,FALSE)</f>
        <v>205.36</v>
      </c>
      <c r="I381" s="42">
        <f>VLOOKUP($A381,'Raw data'!$A:$M,4,FALSE)</f>
        <v>90997.315531941975</v>
      </c>
      <c r="J381" s="42">
        <f>VLOOKUP($A381,'Raw data'!$A:$M,8,FALSE)</f>
        <v>26444.527628323089</v>
      </c>
      <c r="K381" s="42">
        <f>VLOOKUP($A381,'Raw data'!$A:$M,5,FALSE)</f>
        <v>205.36</v>
      </c>
      <c r="L381" s="42">
        <f>VLOOKUP($A381,'Raw data'!$A:$M,12,FALSE)</f>
        <v>79019.252841315232</v>
      </c>
      <c r="M381" s="42">
        <f>VLOOKUP($A381,'Raw data'!$A:$M,13,FALSE)</f>
        <v>81121.669801785014</v>
      </c>
      <c r="N381" s="42">
        <f>VLOOKUP($A381,'Raw data'!$A:$M,6,FALSE)</f>
        <v>205.36</v>
      </c>
      <c r="O381" s="42">
        <f>VLOOKUP($A381,'Raw data'!$A:$M,9,FALSE)</f>
        <v>10002.784906952767</v>
      </c>
      <c r="P381" s="42">
        <f t="shared" si="55"/>
        <v>71190.051859103361</v>
      </c>
      <c r="Q381" s="42">
        <f t="shared" si="56"/>
        <v>32833.159196396016</v>
      </c>
      <c r="R381" s="42">
        <f t="shared" si="57"/>
        <v>54689.703923032386</v>
      </c>
      <c r="S381" s="42">
        <f t="shared" si="58"/>
        <v>34535.302389905679</v>
      </c>
      <c r="T381" s="43">
        <f t="shared" si="59"/>
        <v>0.76822115583329209</v>
      </c>
      <c r="U381" s="43">
        <f t="shared" si="60"/>
        <v>1.0518421996289806</v>
      </c>
      <c r="V381" s="42">
        <f t="shared" si="61"/>
        <v>-1.1165220799398288</v>
      </c>
      <c r="W381" s="42">
        <f t="shared" si="62"/>
        <v>0.21432209491265583</v>
      </c>
      <c r="X381" s="42">
        <f>VLOOKUP($A381,'Raw data'!$A:$AN,39, FALSE)</f>
        <v>1.0162993812520844</v>
      </c>
      <c r="Y381" s="42">
        <f>VLOOKUP($A381,'Raw data'!$A:$AN,40, FALSE)</f>
        <v>1.2910036087964065</v>
      </c>
      <c r="Z381" s="42">
        <f t="shared" si="63"/>
        <v>1.1536514950242456</v>
      </c>
      <c r="AA381" s="44">
        <f>IFERROR(VLOOKUP($A381,'Raw data'!$AP:$AU,4,FALSE),0)</f>
        <v>-2.0425074362376998</v>
      </c>
      <c r="AB381" s="44">
        <f>IFERROR(VLOOKUP($A381,'Raw data'!$AP:$AU,5,FALSE),0)</f>
        <v>9.4053468661332698E-2</v>
      </c>
      <c r="AC381" s="44">
        <f>IFERROR(VLOOKUP($A381,'Raw data'!$AP:$AU,6,FALSE),"NA")</f>
        <v>0.36498394366515002</v>
      </c>
      <c r="AD381" s="46" t="b">
        <f t="shared" si="64"/>
        <v>0</v>
      </c>
      <c r="AE381" s="46" t="b">
        <f t="shared" si="65"/>
        <v>0</v>
      </c>
    </row>
    <row r="382" spans="1:31" x14ac:dyDescent="0.25">
      <c r="A382" s="45" t="s">
        <v>448</v>
      </c>
      <c r="B382" s="2" t="str">
        <f>IFERROR(VLOOKUP(A382,'Protein names'!$A:$I,8,FALSE),"Contaminant")</f>
        <v>NADH dehydrogenase (Ubiquinone) 1 alpha subcomplex, 8 (Protein Ndufa8)</v>
      </c>
      <c r="C382" t="str">
        <f>IFERROR(VLOOKUP(A382,'Protein names'!$A:$I,9,FALSE), "Contaminant")</f>
        <v>Ndufa8</v>
      </c>
      <c r="D382" s="42">
        <f>VLOOKUP($A382,'Raw data'!$A:$M,10,FALSE)</f>
        <v>147409.71636963423</v>
      </c>
      <c r="E382" s="42">
        <f>VLOOKUP($A382,'Raw data'!$A:$M,11,FALSE)</f>
        <v>129695.001133727</v>
      </c>
      <c r="F382" s="42">
        <f>VLOOKUP($A382,'Raw data'!$A:$M,7,FALSE)</f>
        <v>239851.48879767209</v>
      </c>
      <c r="G382" s="42">
        <f>VLOOKUP($A382,'Raw data'!$A:$M,2,FALSE)</f>
        <v>221812.83649199517</v>
      </c>
      <c r="H382" s="42">
        <f>VLOOKUP($A382,'Raw data'!$A:$M,3,FALSE)</f>
        <v>251079.51272772576</v>
      </c>
      <c r="I382" s="42">
        <f>VLOOKUP($A382,'Raw data'!$A:$M,4,FALSE)</f>
        <v>255355.00754986124</v>
      </c>
      <c r="J382" s="42">
        <f>VLOOKUP($A382,'Raw data'!$A:$M,8,FALSE)</f>
        <v>188293.04089736202</v>
      </c>
      <c r="K382" s="42">
        <f>VLOOKUP($A382,'Raw data'!$A:$M,5,FALSE)</f>
        <v>159486.72661780904</v>
      </c>
      <c r="L382" s="42">
        <f>VLOOKUP($A382,'Raw data'!$A:$M,12,FALSE)</f>
        <v>148876.50468492197</v>
      </c>
      <c r="M382" s="42">
        <f>VLOOKUP($A382,'Raw data'!$A:$M,13,FALSE)</f>
        <v>128262.81559645275</v>
      </c>
      <c r="N382" s="42">
        <f>VLOOKUP($A382,'Raw data'!$A:$M,6,FALSE)</f>
        <v>219354.3599772926</v>
      </c>
      <c r="O382" s="42">
        <f>VLOOKUP($A382,'Raw data'!$A:$M,9,FALSE)</f>
        <v>184251.32720322759</v>
      </c>
      <c r="P382" s="42">
        <f t="shared" si="55"/>
        <v>207533.92717843593</v>
      </c>
      <c r="Q382" s="42">
        <f t="shared" si="56"/>
        <v>171420.79582951099</v>
      </c>
      <c r="R382" s="42">
        <f t="shared" si="57"/>
        <v>50175.03516373747</v>
      </c>
      <c r="S382" s="42">
        <f t="shared" si="58"/>
        <v>29609.120469403213</v>
      </c>
      <c r="T382" s="43">
        <f t="shared" si="59"/>
        <v>0.24176786825123486</v>
      </c>
      <c r="U382" s="43">
        <f t="shared" si="60"/>
        <v>0.17272770392952433</v>
      </c>
      <c r="V382" s="42">
        <f t="shared" si="61"/>
        <v>-0.27580506436512503</v>
      </c>
      <c r="W382" s="42">
        <f t="shared" si="62"/>
        <v>0.19585810547547686</v>
      </c>
      <c r="X382" s="42">
        <f>VLOOKUP($A382,'Raw data'!$A:$AN,39, FALSE)</f>
        <v>2.5549630019792264</v>
      </c>
      <c r="Y382" s="42">
        <f>VLOOKUP($A382,'Raw data'!$A:$AN,40, FALSE)</f>
        <v>4.0636891337263306</v>
      </c>
      <c r="Z382" s="42">
        <f t="shared" si="63"/>
        <v>3.3093260678527785</v>
      </c>
      <c r="AA382" s="44">
        <f>IFERROR(VLOOKUP($A382,'Raw data'!$AP:$AU,4,FALSE),0)</f>
        <v>-0.34072536779759099</v>
      </c>
      <c r="AB382" s="44">
        <f>IFERROR(VLOOKUP($A382,'Raw data'!$AP:$AU,5,FALSE),0)</f>
        <v>0.201000906403378</v>
      </c>
      <c r="AC382" s="44">
        <f>IFERROR(VLOOKUP($A382,'Raw data'!$AP:$AU,6,FALSE),"NA")</f>
        <v>0.36648315175472901</v>
      </c>
      <c r="AD382" s="46" t="b">
        <f t="shared" si="64"/>
        <v>0</v>
      </c>
      <c r="AE382" s="46" t="b">
        <f t="shared" si="65"/>
        <v>0</v>
      </c>
    </row>
    <row r="383" spans="1:31" x14ac:dyDescent="0.25">
      <c r="A383" s="45" t="s">
        <v>449</v>
      </c>
      <c r="B383" s="2" t="str">
        <f>IFERROR(VLOOKUP(A383,'Protein names'!$A:$I,8,FALSE),"Contaminant")</f>
        <v>Protein LOC683961</v>
      </c>
      <c r="C383" t="str">
        <f>IFERROR(VLOOKUP(A383,'Protein names'!$A:$I,9,FALSE), "Contaminant")</f>
        <v>LOC683961</v>
      </c>
      <c r="D383" s="42">
        <f>VLOOKUP($A383,'Raw data'!$A:$M,10,FALSE)</f>
        <v>744313.57809078065</v>
      </c>
      <c r="E383" s="42">
        <f>VLOOKUP($A383,'Raw data'!$A:$M,11,FALSE)</f>
        <v>539883.83995805366</v>
      </c>
      <c r="F383" s="42">
        <f>VLOOKUP($A383,'Raw data'!$A:$M,7,FALSE)</f>
        <v>423401.68616809283</v>
      </c>
      <c r="G383" s="42">
        <f>VLOOKUP($A383,'Raw data'!$A:$M,2,FALSE)</f>
        <v>418827.53287994856</v>
      </c>
      <c r="H383" s="42">
        <f>VLOOKUP($A383,'Raw data'!$A:$M,3,FALSE)</f>
        <v>506376.89712629624</v>
      </c>
      <c r="I383" s="42">
        <f>VLOOKUP($A383,'Raw data'!$A:$M,4,FALSE)</f>
        <v>520444.33547528228</v>
      </c>
      <c r="J383" s="42">
        <f>VLOOKUP($A383,'Raw data'!$A:$M,8,FALSE)</f>
        <v>416241.93133979366</v>
      </c>
      <c r="K383" s="42">
        <f>VLOOKUP($A383,'Raw data'!$A:$M,5,FALSE)</f>
        <v>408464.27654835145</v>
      </c>
      <c r="L383" s="42">
        <f>VLOOKUP($A383,'Raw data'!$A:$M,12,FALSE)</f>
        <v>565095.2291342247</v>
      </c>
      <c r="M383" s="42">
        <f>VLOOKUP($A383,'Raw data'!$A:$M,13,FALSE)</f>
        <v>473680.19763513491</v>
      </c>
      <c r="N383" s="42">
        <f>VLOOKUP($A383,'Raw data'!$A:$M,6,FALSE)</f>
        <v>435572.61084451142</v>
      </c>
      <c r="O383" s="42">
        <f>VLOOKUP($A383,'Raw data'!$A:$M,9,FALSE)</f>
        <v>465027.40820738015</v>
      </c>
      <c r="P383" s="42">
        <f t="shared" si="55"/>
        <v>525541.31161640899</v>
      </c>
      <c r="Q383" s="42">
        <f t="shared" si="56"/>
        <v>460680.27561823273</v>
      </c>
      <c r="R383" s="42">
        <f t="shared" si="57"/>
        <v>108228.61629057354</v>
      </c>
      <c r="S383" s="42">
        <f t="shared" si="58"/>
        <v>52316.42489601823</v>
      </c>
      <c r="T383" s="43">
        <f t="shared" si="59"/>
        <v>0.2059374094829852</v>
      </c>
      <c r="U383" s="43">
        <f t="shared" si="60"/>
        <v>0.1135634140745653</v>
      </c>
      <c r="V383" s="42">
        <f t="shared" si="61"/>
        <v>-0.1900383464840224</v>
      </c>
      <c r="W383" s="42">
        <f t="shared" si="62"/>
        <v>0.25539069096488592</v>
      </c>
      <c r="X383" s="42">
        <f>VLOOKUP($A383,'Raw data'!$A:$AN,39, FALSE)</f>
        <v>3.3596192030832412</v>
      </c>
      <c r="Y383" s="42">
        <f>VLOOKUP($A383,'Raw data'!$A:$AN,40, FALSE)</f>
        <v>3.3180582626388175</v>
      </c>
      <c r="Z383" s="42">
        <f t="shared" si="63"/>
        <v>3.3388387328610296</v>
      </c>
      <c r="AA383" s="44">
        <f>IFERROR(VLOOKUP($A383,'Raw data'!$AP:$AU,4,FALSE),0)</f>
        <v>-0.175749942431563</v>
      </c>
      <c r="AB383" s="44">
        <f>IFERROR(VLOOKUP($A383,'Raw data'!$AP:$AU,5,FALSE),0)</f>
        <v>0.103543997999667</v>
      </c>
      <c r="AC383" s="44">
        <f>IFERROR(VLOOKUP($A383,'Raw data'!$AP:$AU,6,FALSE),"NA")</f>
        <v>0.36734970760952701</v>
      </c>
      <c r="AD383" s="46" t="b">
        <f t="shared" si="64"/>
        <v>0</v>
      </c>
      <c r="AE383" s="46" t="b">
        <f t="shared" si="65"/>
        <v>0</v>
      </c>
    </row>
    <row r="384" spans="1:31" x14ac:dyDescent="0.25">
      <c r="A384" s="45" t="s">
        <v>450</v>
      </c>
      <c r="B384" s="2" t="str">
        <f>IFERROR(VLOOKUP(A384,'Protein names'!$A:$I,8,FALSE),"Contaminant")</f>
        <v>Arylamine N-acetyltransferase 1 (EC 2.3.1.5) (RCG54708, isoform CRA_b) (RCG54709)</v>
      </c>
      <c r="C384" t="str">
        <f>IFERROR(VLOOKUP(A384,'Protein names'!$A:$I,9,FALSE), "Contaminant")</f>
        <v>Nat1</v>
      </c>
      <c r="D384" s="42">
        <f>VLOOKUP($A384,'Raw data'!$A:$M,10,FALSE)</f>
        <v>1208.76493813453</v>
      </c>
      <c r="E384" s="42">
        <f>VLOOKUP($A384,'Raw data'!$A:$M,11,FALSE)</f>
        <v>28791.411474454562</v>
      </c>
      <c r="F384" s="42">
        <f>VLOOKUP($A384,'Raw data'!$A:$M,7,FALSE)</f>
        <v>60905.047427652484</v>
      </c>
      <c r="G384" s="42">
        <f>VLOOKUP($A384,'Raw data'!$A:$M,2,FALSE)</f>
        <v>59372.841325750705</v>
      </c>
      <c r="H384" s="42">
        <f>VLOOKUP($A384,'Raw data'!$A:$M,3,FALSE)</f>
        <v>67276.976980236621</v>
      </c>
      <c r="I384" s="42">
        <f>VLOOKUP($A384,'Raw data'!$A:$M,4,FALSE)</f>
        <v>66283.27824278675</v>
      </c>
      <c r="J384" s="42">
        <f>VLOOKUP($A384,'Raw data'!$A:$M,8,FALSE)</f>
        <v>75354.426132786495</v>
      </c>
      <c r="K384" s="42">
        <f>VLOOKUP($A384,'Raw data'!$A:$M,5,FALSE)</f>
        <v>63184.485039094485</v>
      </c>
      <c r="L384" s="42">
        <f>VLOOKUP($A384,'Raw data'!$A:$M,12,FALSE)</f>
        <v>1805.8435175300349</v>
      </c>
      <c r="M384" s="42">
        <f>VLOOKUP($A384,'Raw data'!$A:$M,13,FALSE)</f>
        <v>1509.9780715761758</v>
      </c>
      <c r="N384" s="42">
        <f>VLOOKUP($A384,'Raw data'!$A:$M,6,FALSE)</f>
        <v>63998.293925313294</v>
      </c>
      <c r="O384" s="42">
        <f>VLOOKUP($A384,'Raw data'!$A:$M,9,FALSE)</f>
        <v>66701.473417910878</v>
      </c>
      <c r="P384" s="42">
        <f t="shared" si="55"/>
        <v>47306.386731502607</v>
      </c>
      <c r="Q384" s="42">
        <f t="shared" si="56"/>
        <v>45425.750017368562</v>
      </c>
      <c r="R384" s="42">
        <f t="shared" si="57"/>
        <v>24349.075373586034</v>
      </c>
      <c r="S384" s="42">
        <f t="shared" si="58"/>
        <v>31198.251515300981</v>
      </c>
      <c r="T384" s="43">
        <f t="shared" si="59"/>
        <v>0.51471010694146557</v>
      </c>
      <c r="U384" s="43">
        <f t="shared" si="60"/>
        <v>0.68679661873215769</v>
      </c>
      <c r="V384" s="42">
        <f t="shared" si="61"/>
        <v>-5.8524637041237455E-2</v>
      </c>
      <c r="W384" s="42">
        <f t="shared" si="62"/>
        <v>0.91747837305532576</v>
      </c>
      <c r="X384" s="42">
        <f>VLOOKUP($A384,'Raw data'!$A:$AN,39, FALSE)</f>
        <v>2.1188972260838557</v>
      </c>
      <c r="Y384" s="42">
        <f>VLOOKUP($A384,'Raw data'!$A:$AN,40, FALSE)</f>
        <v>2.3538139977801493</v>
      </c>
      <c r="Z384" s="42">
        <f t="shared" si="63"/>
        <v>2.2363556119320025</v>
      </c>
      <c r="AA384" s="44">
        <f>IFERROR(VLOOKUP($A384,'Raw data'!$AP:$AU,4,FALSE),0)</f>
        <v>1.41611926109331</v>
      </c>
      <c r="AB384" s="44">
        <f>IFERROR(VLOOKUP($A384,'Raw data'!$AP:$AU,5,FALSE),0)</f>
        <v>2.8914993004030401E-2</v>
      </c>
      <c r="AC384" s="44">
        <f>IFERROR(VLOOKUP($A384,'Raw data'!$AP:$AU,6,FALSE),"NA")</f>
        <v>0.37109900168330101</v>
      </c>
      <c r="AD384" s="46" t="b">
        <f t="shared" si="64"/>
        <v>0</v>
      </c>
      <c r="AE384" s="46" t="b">
        <f t="shared" si="65"/>
        <v>0</v>
      </c>
    </row>
    <row r="385" spans="1:31" x14ac:dyDescent="0.25">
      <c r="A385" s="45" t="s">
        <v>451</v>
      </c>
      <c r="B385" s="2" t="str">
        <f>IFERROR(VLOOKUP(A385,'Protein names'!$A:$I,8,FALSE),"Contaminant")</f>
        <v>Lman2 protein (Protein Lman2) (RCG24303, isoform CRA_a)</v>
      </c>
      <c r="C385" t="str">
        <f>IFERROR(VLOOKUP(A385,'Protein names'!$A:$I,9,FALSE), "Contaminant")</f>
        <v>Lman2</v>
      </c>
      <c r="D385" s="42">
        <f>VLOOKUP($A385,'Raw data'!$A:$M,10,FALSE)</f>
        <v>110184.93440897537</v>
      </c>
      <c r="E385" s="42">
        <f>VLOOKUP($A385,'Raw data'!$A:$M,11,FALSE)</f>
        <v>140356.77577540936</v>
      </c>
      <c r="F385" s="42">
        <f>VLOOKUP($A385,'Raw data'!$A:$M,7,FALSE)</f>
        <v>205.36</v>
      </c>
      <c r="G385" s="42">
        <f>VLOOKUP($A385,'Raw data'!$A:$M,2,FALSE)</f>
        <v>53151.467056713002</v>
      </c>
      <c r="H385" s="42">
        <f>VLOOKUP($A385,'Raw data'!$A:$M,3,FALSE)</f>
        <v>87613.13839010807</v>
      </c>
      <c r="I385" s="42">
        <f>VLOOKUP($A385,'Raw data'!$A:$M,4,FALSE)</f>
        <v>205.36</v>
      </c>
      <c r="J385" s="42">
        <f>VLOOKUP($A385,'Raw data'!$A:$M,8,FALSE)</f>
        <v>205.36</v>
      </c>
      <c r="K385" s="42">
        <f>VLOOKUP($A385,'Raw data'!$A:$M,5,FALSE)</f>
        <v>205.36</v>
      </c>
      <c r="L385" s="42">
        <f>VLOOKUP($A385,'Raw data'!$A:$M,12,FALSE)</f>
        <v>143252.31401373047</v>
      </c>
      <c r="M385" s="42">
        <f>VLOOKUP($A385,'Raw data'!$A:$M,13,FALSE)</f>
        <v>93580.741513229441</v>
      </c>
      <c r="N385" s="42">
        <f>VLOOKUP($A385,'Raw data'!$A:$M,6,FALSE)</f>
        <v>59399.020860267861</v>
      </c>
      <c r="O385" s="42">
        <f>VLOOKUP($A385,'Raw data'!$A:$M,9,FALSE)</f>
        <v>205.36</v>
      </c>
      <c r="P385" s="42">
        <f t="shared" si="55"/>
        <v>65286.172605200962</v>
      </c>
      <c r="Q385" s="42">
        <f t="shared" si="56"/>
        <v>49474.692731204625</v>
      </c>
      <c r="R385" s="42">
        <f t="shared" si="57"/>
        <v>52865.021659673461</v>
      </c>
      <c r="S385" s="42">
        <f t="shared" si="58"/>
        <v>54955.253805132175</v>
      </c>
      <c r="T385" s="43">
        <f t="shared" si="59"/>
        <v>0.80974300606284921</v>
      </c>
      <c r="U385" s="43">
        <f t="shared" si="60"/>
        <v>1.1107750401544354</v>
      </c>
      <c r="V385" s="42">
        <f t="shared" si="61"/>
        <v>-0.40008671883929026</v>
      </c>
      <c r="W385" s="42">
        <f t="shared" si="62"/>
        <v>0.65282604731243099</v>
      </c>
      <c r="X385" s="42">
        <f>VLOOKUP($A385,'Raw data'!$A:$AN,39, FALSE)</f>
        <v>0.93908462378587432</v>
      </c>
      <c r="Y385" s="42">
        <f>VLOOKUP($A385,'Raw data'!$A:$AN,40, FALSE)</f>
        <v>0.76956520459430244</v>
      </c>
      <c r="Z385" s="42">
        <f t="shared" si="63"/>
        <v>0.85432491419008838</v>
      </c>
      <c r="AA385" s="44">
        <f>IFERROR(VLOOKUP($A385,'Raw data'!$AP:$AU,4,FALSE),0)</f>
        <v>-0.54568388088631004</v>
      </c>
      <c r="AB385" s="44">
        <f>IFERROR(VLOOKUP($A385,'Raw data'!$AP:$AU,5,FALSE),0)</f>
        <v>6.1026326181628301E-2</v>
      </c>
      <c r="AC385" s="44">
        <f>IFERROR(VLOOKUP($A385,'Raw data'!$AP:$AU,6,FALSE),"NA")</f>
        <v>0.37122679969564099</v>
      </c>
      <c r="AD385" s="46" t="b">
        <f t="shared" si="64"/>
        <v>0</v>
      </c>
      <c r="AE385" s="46" t="b">
        <f t="shared" si="65"/>
        <v>0</v>
      </c>
    </row>
    <row r="386" spans="1:31" x14ac:dyDescent="0.25">
      <c r="A386" s="45" t="s">
        <v>452</v>
      </c>
      <c r="B386" s="2" t="str">
        <f>IFERROR(VLOOKUP(A386,'Protein names'!$A:$I,8,FALSE),"Contaminant")</f>
        <v>Spectrin beta 3 (Spectrin beta chain, non-erythrocytic 2)</v>
      </c>
      <c r="C386" t="str">
        <f>IFERROR(VLOOKUP(A386,'Protein names'!$A:$I,9,FALSE), "Contaminant")</f>
        <v>Sptbn2</v>
      </c>
      <c r="D386" s="42">
        <f>VLOOKUP($A386,'Raw data'!$A:$M,10,FALSE)</f>
        <v>205.36</v>
      </c>
      <c r="E386" s="42">
        <f>VLOOKUP($A386,'Raw data'!$A:$M,11,FALSE)</f>
        <v>90558.887940003129</v>
      </c>
      <c r="F386" s="42">
        <f>VLOOKUP($A386,'Raw data'!$A:$M,7,FALSE)</f>
        <v>205.36</v>
      </c>
      <c r="G386" s="42">
        <f>VLOOKUP($A386,'Raw data'!$A:$M,2,FALSE)</f>
        <v>42047.90161595252</v>
      </c>
      <c r="H386" s="42">
        <f>VLOOKUP($A386,'Raw data'!$A:$M,3,FALSE)</f>
        <v>26338.98335386323</v>
      </c>
      <c r="I386" s="42">
        <f>VLOOKUP($A386,'Raw data'!$A:$M,4,FALSE)</f>
        <v>32543.021957062148</v>
      </c>
      <c r="J386" s="42">
        <f>VLOOKUP($A386,'Raw data'!$A:$M,8,FALSE)</f>
        <v>205.36</v>
      </c>
      <c r="K386" s="42">
        <f>VLOOKUP($A386,'Raw data'!$A:$M,5,FALSE)</f>
        <v>205.36</v>
      </c>
      <c r="L386" s="42">
        <f>VLOOKUP($A386,'Raw data'!$A:$M,12,FALSE)</f>
        <v>52318.289926792277</v>
      </c>
      <c r="M386" s="42">
        <f>VLOOKUP($A386,'Raw data'!$A:$M,13,FALSE)</f>
        <v>39214.550624472751</v>
      </c>
      <c r="N386" s="42">
        <f>VLOOKUP($A386,'Raw data'!$A:$M,6,FALSE)</f>
        <v>205.36</v>
      </c>
      <c r="O386" s="42">
        <f>VLOOKUP($A386,'Raw data'!$A:$M,9,FALSE)</f>
        <v>26170.977877176258</v>
      </c>
      <c r="P386" s="42">
        <f t="shared" ref="P386:P449" si="66">AVERAGE(D386:I386)</f>
        <v>31983.252477813508</v>
      </c>
      <c r="Q386" s="42">
        <f t="shared" ref="Q386:Q449" si="67">AVERAGE(J386:O386)</f>
        <v>19719.983071406881</v>
      </c>
      <c r="R386" s="42">
        <f t="shared" ref="R386:R449" si="68">_xlfn.STDEV.P(D386:I386)</f>
        <v>30507.491562318472</v>
      </c>
      <c r="S386" s="42">
        <f t="shared" ref="S386:S449" si="69">_xlfn.STDEV.P(J386:O386)</f>
        <v>20923.530011131152</v>
      </c>
      <c r="T386" s="43">
        <f t="shared" ref="T386:T449" si="70">R386/P386</f>
        <v>0.95385832267938486</v>
      </c>
      <c r="U386" s="43">
        <f t="shared" ref="U386:U449" si="71">S386/Q386</f>
        <v>1.0610318444679276</v>
      </c>
      <c r="V386" s="42">
        <f t="shared" ref="V386:V449" si="72">LOG(Q386/P386,2)</f>
        <v>-0.69765834525052961</v>
      </c>
      <c r="W386" s="42">
        <f t="shared" ref="W386:W449" si="73">_xlfn.T.TEST(D386:I386,J386:O386,2,2)</f>
        <v>0.47558480352830135</v>
      </c>
      <c r="X386" s="42">
        <f>VLOOKUP($A386,'Raw data'!$A:$AN,39, FALSE)</f>
        <v>1.0636690190823999</v>
      </c>
      <c r="Y386" s="42">
        <f>VLOOKUP($A386,'Raw data'!$A:$AN,40, FALSE)</f>
        <v>0.83753050669546469</v>
      </c>
      <c r="Z386" s="42">
        <f t="shared" ref="Z386:Z449" si="74">AVERAGE(X386:Y386)</f>
        <v>0.95059976288893222</v>
      </c>
      <c r="AA386" s="44">
        <f>IFERROR(VLOOKUP($A386,'Raw data'!$AP:$AU,4,FALSE),0)</f>
        <v>0.20816294514997499</v>
      </c>
      <c r="AB386" s="44">
        <f>IFERROR(VLOOKUP($A386,'Raw data'!$AP:$AU,5,FALSE),0)</f>
        <v>7.5243897526878498E-3</v>
      </c>
      <c r="AC386" s="44">
        <f>IFERROR(VLOOKUP($A386,'Raw data'!$AP:$AU,6,FALSE),"NA")</f>
        <v>0.37171724394511602</v>
      </c>
      <c r="AD386" s="46" t="b">
        <f t="shared" ref="AD386:AD449" si="75">IF(OR(W386&lt;=0.05,AC386&lt;=0.05),TRUE,FALSE)</f>
        <v>0</v>
      </c>
      <c r="AE386" s="46" t="b">
        <f t="shared" ref="AE386:AE449" si="76">IF(AND(W386&lt;=0.05,AC386&lt;=0.05),TRUE,FALSE)</f>
        <v>0</v>
      </c>
    </row>
    <row r="387" spans="1:31" x14ac:dyDescent="0.25">
      <c r="A387" s="45" t="s">
        <v>453</v>
      </c>
      <c r="B387" s="2" t="str">
        <f>IFERROR(VLOOKUP(A387,'Protein names'!$A:$I,8,FALSE),"Contaminant")</f>
        <v>Osteoclast stimulating factor 1, isoform CRA_a (Osteoclast-stimulating factor 1)</v>
      </c>
      <c r="C387" t="str">
        <f>IFERROR(VLOOKUP(A387,'Protein names'!$A:$I,9,FALSE), "Contaminant")</f>
        <v>Ostf1</v>
      </c>
      <c r="D387" s="42">
        <f>VLOOKUP($A387,'Raw data'!$A:$M,10,FALSE)</f>
        <v>58703.088872828688</v>
      </c>
      <c r="E387" s="42">
        <f>VLOOKUP($A387,'Raw data'!$A:$M,11,FALSE)</f>
        <v>32905.388672690584</v>
      </c>
      <c r="F387" s="42">
        <f>VLOOKUP($A387,'Raw data'!$A:$M,7,FALSE)</f>
        <v>27230.875996344708</v>
      </c>
      <c r="G387" s="42">
        <f>VLOOKUP($A387,'Raw data'!$A:$M,2,FALSE)</f>
        <v>205.36</v>
      </c>
      <c r="H387" s="42">
        <f>VLOOKUP($A387,'Raw data'!$A:$M,3,FALSE)</f>
        <v>36485.29756517068</v>
      </c>
      <c r="I387" s="42">
        <f>VLOOKUP($A387,'Raw data'!$A:$M,4,FALSE)</f>
        <v>45821.460459821938</v>
      </c>
      <c r="J387" s="42">
        <f>VLOOKUP($A387,'Raw data'!$A:$M,8,FALSE)</f>
        <v>30466.110765983616</v>
      </c>
      <c r="K387" s="42">
        <f>VLOOKUP($A387,'Raw data'!$A:$M,5,FALSE)</f>
        <v>25147.340904582175</v>
      </c>
      <c r="L387" s="42">
        <f>VLOOKUP($A387,'Raw data'!$A:$M,12,FALSE)</f>
        <v>46564.869746882003</v>
      </c>
      <c r="M387" s="42">
        <f>VLOOKUP($A387,'Raw data'!$A:$M,13,FALSE)</f>
        <v>39916.934651844269</v>
      </c>
      <c r="N387" s="42">
        <f>VLOOKUP($A387,'Raw data'!$A:$M,6,FALSE)</f>
        <v>31279.73266797639</v>
      </c>
      <c r="O387" s="42">
        <f>VLOOKUP($A387,'Raw data'!$A:$M,9,FALSE)</f>
        <v>19532.179358399793</v>
      </c>
      <c r="P387" s="42">
        <f t="shared" si="66"/>
        <v>33558.578594476101</v>
      </c>
      <c r="Q387" s="42">
        <f t="shared" si="67"/>
        <v>32151.194682611371</v>
      </c>
      <c r="R387" s="42">
        <f t="shared" si="68"/>
        <v>18000.435275154945</v>
      </c>
      <c r="S387" s="42">
        <f t="shared" si="69"/>
        <v>8943.8360102908209</v>
      </c>
      <c r="T387" s="43">
        <f t="shared" si="70"/>
        <v>0.53638848929429628</v>
      </c>
      <c r="U387" s="43">
        <f t="shared" si="71"/>
        <v>0.2781805185960321</v>
      </c>
      <c r="V387" s="42">
        <f t="shared" si="72"/>
        <v>-6.1809263756933984E-2</v>
      </c>
      <c r="W387" s="42">
        <f t="shared" si="73"/>
        <v>0.87870122765274816</v>
      </c>
      <c r="X387" s="42">
        <f>VLOOKUP($A387,'Raw data'!$A:$AN,39, FALSE)</f>
        <v>1.9346029121854433</v>
      </c>
      <c r="Y387" s="42">
        <f>VLOOKUP($A387,'Raw data'!$A:$AN,40, FALSE)</f>
        <v>2.5582673652552854</v>
      </c>
      <c r="Z387" s="42">
        <f t="shared" si="74"/>
        <v>2.2464351387203645</v>
      </c>
      <c r="AA387" s="44">
        <f>IFERROR(VLOOKUP($A387,'Raw data'!$AP:$AU,4,FALSE),0)</f>
        <v>-0.24745978368163701</v>
      </c>
      <c r="AB387" s="44">
        <f>IFERROR(VLOOKUP($A387,'Raw data'!$AP:$AU,5,FALSE),0)</f>
        <v>4.76584615446373E-2</v>
      </c>
      <c r="AC387" s="44">
        <f>IFERROR(VLOOKUP($A387,'Raw data'!$AP:$AU,6,FALSE),"NA")</f>
        <v>0.371860245412376</v>
      </c>
      <c r="AD387" s="46" t="b">
        <f t="shared" si="75"/>
        <v>0</v>
      </c>
      <c r="AE387" s="46" t="b">
        <f t="shared" si="76"/>
        <v>0</v>
      </c>
    </row>
    <row r="388" spans="1:31" x14ac:dyDescent="0.25">
      <c r="A388" s="45" t="s">
        <v>454</v>
      </c>
      <c r="B388" s="2" t="str">
        <f>IFERROR(VLOOKUP(A388,'Protein names'!$A:$I,8,FALSE),"Contaminant")</f>
        <v>Protein Timm8a1</v>
      </c>
      <c r="C388" t="str">
        <f>IFERROR(VLOOKUP(A388,'Protein names'!$A:$I,9,FALSE), "Contaminant")</f>
        <v>Timm8a1</v>
      </c>
      <c r="D388" s="42">
        <f>VLOOKUP($A388,'Raw data'!$A:$M,10,FALSE)</f>
        <v>205.36</v>
      </c>
      <c r="E388" s="42">
        <f>VLOOKUP($A388,'Raw data'!$A:$M,11,FALSE)</f>
        <v>347342.34706211061</v>
      </c>
      <c r="F388" s="42">
        <f>VLOOKUP($A388,'Raw data'!$A:$M,7,FALSE)</f>
        <v>296951.89442640968</v>
      </c>
      <c r="G388" s="42">
        <f>VLOOKUP($A388,'Raw data'!$A:$M,2,FALSE)</f>
        <v>259087.7188325719</v>
      </c>
      <c r="H388" s="42">
        <f>VLOOKUP($A388,'Raw data'!$A:$M,3,FALSE)</f>
        <v>282624.74889590888</v>
      </c>
      <c r="I388" s="42">
        <f>VLOOKUP($A388,'Raw data'!$A:$M,4,FALSE)</f>
        <v>289614.28276618751</v>
      </c>
      <c r="J388" s="42">
        <f>VLOOKUP($A388,'Raw data'!$A:$M,8,FALSE)</f>
        <v>195797.25001431737</v>
      </c>
      <c r="K388" s="42">
        <f>VLOOKUP($A388,'Raw data'!$A:$M,5,FALSE)</f>
        <v>299840.52936928568</v>
      </c>
      <c r="L388" s="42">
        <f>VLOOKUP($A388,'Raw data'!$A:$M,12,FALSE)</f>
        <v>205.36</v>
      </c>
      <c r="M388" s="42">
        <f>VLOOKUP($A388,'Raw data'!$A:$M,13,FALSE)</f>
        <v>344332.01467714313</v>
      </c>
      <c r="N388" s="42">
        <f>VLOOKUP($A388,'Raw data'!$A:$M,6,FALSE)</f>
        <v>250726.92413222569</v>
      </c>
      <c r="O388" s="42">
        <f>VLOOKUP($A388,'Raw data'!$A:$M,9,FALSE)</f>
        <v>216539.86605093212</v>
      </c>
      <c r="P388" s="42">
        <f t="shared" si="66"/>
        <v>245971.05866386477</v>
      </c>
      <c r="Q388" s="42">
        <f t="shared" si="67"/>
        <v>217906.99070731728</v>
      </c>
      <c r="R388" s="42">
        <f t="shared" si="68"/>
        <v>113060.62765758247</v>
      </c>
      <c r="S388" s="42">
        <f t="shared" si="69"/>
        <v>109284.22358649768</v>
      </c>
      <c r="T388" s="43">
        <f t="shared" si="70"/>
        <v>0.45965012417207618</v>
      </c>
      <c r="U388" s="43">
        <f t="shared" si="71"/>
        <v>0.50151774953050154</v>
      </c>
      <c r="V388" s="42">
        <f t="shared" si="72"/>
        <v>-0.17477609529954283</v>
      </c>
      <c r="W388" s="42">
        <f t="shared" si="73"/>
        <v>0.69822302136093428</v>
      </c>
      <c r="X388" s="42">
        <f>VLOOKUP($A388,'Raw data'!$A:$AN,39, FALSE)</f>
        <v>2.665918527475295</v>
      </c>
      <c r="Y388" s="42">
        <f>VLOOKUP($A388,'Raw data'!$A:$AN,40, FALSE)</f>
        <v>3.1648292156840601</v>
      </c>
      <c r="Z388" s="42">
        <f t="shared" si="74"/>
        <v>2.9153738715796775</v>
      </c>
      <c r="AA388" s="44">
        <f>IFERROR(VLOOKUP($A388,'Raw data'!$AP:$AU,4,FALSE),0)</f>
        <v>-0.222339889694739</v>
      </c>
      <c r="AB388" s="44">
        <f>IFERROR(VLOOKUP($A388,'Raw data'!$AP:$AU,5,FALSE),0)</f>
        <v>0.17689747315627499</v>
      </c>
      <c r="AC388" s="44">
        <f>IFERROR(VLOOKUP($A388,'Raw data'!$AP:$AU,6,FALSE),"NA")</f>
        <v>0.37196794240256797</v>
      </c>
      <c r="AD388" s="46" t="b">
        <f t="shared" si="75"/>
        <v>0</v>
      </c>
      <c r="AE388" s="46" t="b">
        <f t="shared" si="76"/>
        <v>0</v>
      </c>
    </row>
    <row r="389" spans="1:31" x14ac:dyDescent="0.25">
      <c r="A389" s="45" t="s">
        <v>455</v>
      </c>
      <c r="B389" s="2" t="str">
        <f>IFERROR(VLOOKUP(A389,'Protein names'!$A:$I,8,FALSE),"Contaminant")</f>
        <v>C-1-tetrahydrofolate synthase, cytoplasmic (Methylenetetrahydrofolate dehydrogenase (NADP+ dependent), methenyltetrahydrofolate cyclohydrolase, formyltetrahydrofolate synthase, isoform CRA_b)</v>
      </c>
      <c r="C389" t="str">
        <f>IFERROR(VLOOKUP(A389,'Protein names'!$A:$I,9,FALSE), "Contaminant")</f>
        <v>Mthfd1</v>
      </c>
      <c r="D389" s="42">
        <f>VLOOKUP($A389,'Raw data'!$A:$M,10,FALSE)</f>
        <v>1054516.3103382718</v>
      </c>
      <c r="E389" s="42">
        <f>VLOOKUP($A389,'Raw data'!$A:$M,11,FALSE)</f>
        <v>1520451.865603498</v>
      </c>
      <c r="F389" s="42">
        <f>VLOOKUP($A389,'Raw data'!$A:$M,7,FALSE)</f>
        <v>1797122.8304048593</v>
      </c>
      <c r="G389" s="42">
        <f>VLOOKUP($A389,'Raw data'!$A:$M,2,FALSE)</f>
        <v>1401813.330734452</v>
      </c>
      <c r="H389" s="42">
        <f>VLOOKUP($A389,'Raw data'!$A:$M,3,FALSE)</f>
        <v>1471572.4870285275</v>
      </c>
      <c r="I389" s="42">
        <f>VLOOKUP($A389,'Raw data'!$A:$M,4,FALSE)</f>
        <v>1638895.1776727126</v>
      </c>
      <c r="J389" s="42">
        <f>VLOOKUP($A389,'Raw data'!$A:$M,8,FALSE)</f>
        <v>1325157.2631216983</v>
      </c>
      <c r="K389" s="42">
        <f>VLOOKUP($A389,'Raw data'!$A:$M,5,FALSE)</f>
        <v>1393271.7600487443</v>
      </c>
      <c r="L389" s="42">
        <f>VLOOKUP($A389,'Raw data'!$A:$M,12,FALSE)</f>
        <v>920354.13572336175</v>
      </c>
      <c r="M389" s="42">
        <f>VLOOKUP($A389,'Raw data'!$A:$M,13,FALSE)</f>
        <v>1200936.7492975763</v>
      </c>
      <c r="N389" s="42">
        <f>VLOOKUP($A389,'Raw data'!$A:$M,6,FALSE)</f>
        <v>1225682.247133069</v>
      </c>
      <c r="O389" s="42">
        <f>VLOOKUP($A389,'Raw data'!$A:$M,9,FALSE)</f>
        <v>1238738.353223697</v>
      </c>
      <c r="P389" s="42">
        <f t="shared" si="66"/>
        <v>1480728.66696372</v>
      </c>
      <c r="Q389" s="42">
        <f t="shared" si="67"/>
        <v>1217356.7514246909</v>
      </c>
      <c r="R389" s="42">
        <f t="shared" si="68"/>
        <v>229008.10871490167</v>
      </c>
      <c r="S389" s="42">
        <f t="shared" si="69"/>
        <v>148084.26517746929</v>
      </c>
      <c r="T389" s="43">
        <f t="shared" si="70"/>
        <v>0.15465906335459143</v>
      </c>
      <c r="U389" s="43">
        <f t="shared" si="71"/>
        <v>0.12164409899083736</v>
      </c>
      <c r="V389" s="42">
        <f t="shared" si="72"/>
        <v>-0.28255528344654401</v>
      </c>
      <c r="W389" s="42">
        <f t="shared" si="73"/>
        <v>5.6160843143317284E-2</v>
      </c>
      <c r="X389" s="42">
        <f>VLOOKUP($A389,'Raw data'!$A:$AN,39, FALSE)</f>
        <v>3.2371104661028123</v>
      </c>
      <c r="Y389" s="42">
        <f>VLOOKUP($A389,'Raw data'!$A:$AN,40, FALSE)</f>
        <v>3.3626128675597702</v>
      </c>
      <c r="Z389" s="42">
        <f t="shared" si="74"/>
        <v>3.2998616668312915</v>
      </c>
      <c r="AA389" s="44">
        <f>IFERROR(VLOOKUP($A389,'Raw data'!$AP:$AU,4,FALSE),0)</f>
        <v>-0.26938717529856898</v>
      </c>
      <c r="AB389" s="44">
        <f>IFERROR(VLOOKUP($A389,'Raw data'!$AP:$AU,5,FALSE),0)</f>
        <v>0.136965139173405</v>
      </c>
      <c r="AC389" s="44">
        <f>IFERROR(VLOOKUP($A389,'Raw data'!$AP:$AU,6,FALSE),"NA")</f>
        <v>0.37351611948152902</v>
      </c>
      <c r="AD389" s="46" t="b">
        <f t="shared" si="75"/>
        <v>0</v>
      </c>
      <c r="AE389" s="46" t="b">
        <f t="shared" si="76"/>
        <v>0</v>
      </c>
    </row>
    <row r="390" spans="1:31" x14ac:dyDescent="0.25">
      <c r="A390" s="45" t="s">
        <v>456</v>
      </c>
      <c r="B390" s="2" t="str">
        <f>IFERROR(VLOOKUP(A390,'Protein names'!$A:$I,8,FALSE),"Contaminant")</f>
        <v>Apolipoprotein B-100</v>
      </c>
      <c r="C390" t="str">
        <f>IFERROR(VLOOKUP(A390,'Protein names'!$A:$I,9,FALSE), "Contaminant")</f>
        <v>Apob</v>
      </c>
      <c r="D390" s="42">
        <f>VLOOKUP($A390,'Raw data'!$A:$M,10,FALSE)</f>
        <v>218493.43965460168</v>
      </c>
      <c r="E390" s="42">
        <f>VLOOKUP($A390,'Raw data'!$A:$M,11,FALSE)</f>
        <v>205865.2493705012</v>
      </c>
      <c r="F390" s="42">
        <f>VLOOKUP($A390,'Raw data'!$A:$M,7,FALSE)</f>
        <v>55211.482417942032</v>
      </c>
      <c r="G390" s="42">
        <f>VLOOKUP($A390,'Raw data'!$A:$M,2,FALSE)</f>
        <v>264963.06185655989</v>
      </c>
      <c r="H390" s="42">
        <f>VLOOKUP($A390,'Raw data'!$A:$M,3,FALSE)</f>
        <v>205.36</v>
      </c>
      <c r="I390" s="42">
        <f>VLOOKUP($A390,'Raw data'!$A:$M,4,FALSE)</f>
        <v>139863.96872386476</v>
      </c>
      <c r="J390" s="42">
        <f>VLOOKUP($A390,'Raw data'!$A:$M,8,FALSE)</f>
        <v>30844.302385239662</v>
      </c>
      <c r="K390" s="42">
        <f>VLOOKUP($A390,'Raw data'!$A:$M,5,FALSE)</f>
        <v>95913.037371194776</v>
      </c>
      <c r="L390" s="42">
        <f>VLOOKUP($A390,'Raw data'!$A:$M,12,FALSE)</f>
        <v>168033.764462027</v>
      </c>
      <c r="M390" s="42">
        <f>VLOOKUP($A390,'Raw data'!$A:$M,13,FALSE)</f>
        <v>144763.01124474948</v>
      </c>
      <c r="N390" s="42">
        <f>VLOOKUP($A390,'Raw data'!$A:$M,6,FALSE)</f>
        <v>110129.86813749441</v>
      </c>
      <c r="O390" s="42">
        <f>VLOOKUP($A390,'Raw data'!$A:$M,9,FALSE)</f>
        <v>156405.60245495295</v>
      </c>
      <c r="P390" s="42">
        <f t="shared" si="66"/>
        <v>147433.76033724492</v>
      </c>
      <c r="Q390" s="42">
        <f t="shared" si="67"/>
        <v>117681.59767594305</v>
      </c>
      <c r="R390" s="42">
        <f t="shared" si="68"/>
        <v>93555.069171857642</v>
      </c>
      <c r="S390" s="42">
        <f t="shared" si="69"/>
        <v>46259.966308589988</v>
      </c>
      <c r="T390" s="43">
        <f t="shared" si="70"/>
        <v>0.63455662365157506</v>
      </c>
      <c r="U390" s="43">
        <f t="shared" si="71"/>
        <v>0.39309430889929736</v>
      </c>
      <c r="V390" s="42">
        <f t="shared" si="72"/>
        <v>-0.3251781816750291</v>
      </c>
      <c r="W390" s="42">
        <f t="shared" si="73"/>
        <v>0.53815863726329827</v>
      </c>
      <c r="X390" s="42">
        <f>VLOOKUP($A390,'Raw data'!$A:$AN,39, FALSE)</f>
        <v>1.8002336409032551</v>
      </c>
      <c r="Y390" s="42">
        <f>VLOOKUP($A390,'Raw data'!$A:$AN,40, FALSE)</f>
        <v>2.076031696864217</v>
      </c>
      <c r="Z390" s="42">
        <f t="shared" si="74"/>
        <v>1.9381326688837359</v>
      </c>
      <c r="AA390" s="44">
        <f>IFERROR(VLOOKUP($A390,'Raw data'!$AP:$AU,4,FALSE),0)</f>
        <v>-0.72048384214907502</v>
      </c>
      <c r="AB390" s="44">
        <f>IFERROR(VLOOKUP($A390,'Raw data'!$AP:$AU,5,FALSE),0)</f>
        <v>0.232683643003993</v>
      </c>
      <c r="AC390" s="44">
        <f>IFERROR(VLOOKUP($A390,'Raw data'!$AP:$AU,6,FALSE),"NA")</f>
        <v>0.373589927070062</v>
      </c>
      <c r="AD390" s="46" t="b">
        <f t="shared" si="75"/>
        <v>0</v>
      </c>
      <c r="AE390" s="46" t="b">
        <f t="shared" si="76"/>
        <v>0</v>
      </c>
    </row>
    <row r="391" spans="1:31" x14ac:dyDescent="0.25">
      <c r="A391" s="45" t="s">
        <v>457</v>
      </c>
      <c r="B391" s="2" t="str">
        <f>IFERROR(VLOOKUP(A391,'Protein names'!$A:$I,8,FALSE),"Contaminant")</f>
        <v>ER membrane protein complex subunit 2 (Tetratricopeptide repeat protein 35) (TPR repeat protein 35)</v>
      </c>
      <c r="C391" t="str">
        <f>IFERROR(VLOOKUP(A391,'Protein names'!$A:$I,9,FALSE), "Contaminant")</f>
        <v>Emc2</v>
      </c>
      <c r="D391" s="42">
        <f>VLOOKUP($A391,'Raw data'!$A:$M,10,FALSE)</f>
        <v>205.36</v>
      </c>
      <c r="E391" s="42">
        <f>VLOOKUP($A391,'Raw data'!$A:$M,11,FALSE)</f>
        <v>205.36</v>
      </c>
      <c r="F391" s="42">
        <f>VLOOKUP($A391,'Raw data'!$A:$M,7,FALSE)</f>
        <v>205.36</v>
      </c>
      <c r="G391" s="42">
        <f>VLOOKUP($A391,'Raw data'!$A:$M,2,FALSE)</f>
        <v>27908.748965470299</v>
      </c>
      <c r="H391" s="42">
        <f>VLOOKUP($A391,'Raw data'!$A:$M,3,FALSE)</f>
        <v>16665.551195956901</v>
      </c>
      <c r="I391" s="42">
        <f>VLOOKUP($A391,'Raw data'!$A:$M,4,FALSE)</f>
        <v>27453.947869229472</v>
      </c>
      <c r="J391" s="42">
        <f>VLOOKUP($A391,'Raw data'!$A:$M,8,FALSE)</f>
        <v>22540.241597924924</v>
      </c>
      <c r="K391" s="42">
        <f>VLOOKUP($A391,'Raw data'!$A:$M,5,FALSE)</f>
        <v>25164.607981632449</v>
      </c>
      <c r="L391" s="42">
        <f>VLOOKUP($A391,'Raw data'!$A:$M,12,FALSE)</f>
        <v>205.36</v>
      </c>
      <c r="M391" s="42">
        <f>VLOOKUP($A391,'Raw data'!$A:$M,13,FALSE)</f>
        <v>205.36</v>
      </c>
      <c r="N391" s="42">
        <f>VLOOKUP($A391,'Raw data'!$A:$M,6,FALSE)</f>
        <v>25547.04321078668</v>
      </c>
      <c r="O391" s="42">
        <f>VLOOKUP($A391,'Raw data'!$A:$M,9,FALSE)</f>
        <v>24976.092969499543</v>
      </c>
      <c r="P391" s="42">
        <f t="shared" si="66"/>
        <v>12107.388005109446</v>
      </c>
      <c r="Q391" s="42">
        <f t="shared" si="67"/>
        <v>16439.784293307264</v>
      </c>
      <c r="R391" s="42">
        <f t="shared" si="68"/>
        <v>12456.267307666592</v>
      </c>
      <c r="S391" s="42">
        <f t="shared" si="69"/>
        <v>11519.99654798355</v>
      </c>
      <c r="T391" s="43">
        <f t="shared" si="70"/>
        <v>1.0288154061313568</v>
      </c>
      <c r="U391" s="43">
        <f t="shared" si="71"/>
        <v>0.70073891131731036</v>
      </c>
      <c r="V391" s="42">
        <f t="shared" si="72"/>
        <v>0.44130371163005838</v>
      </c>
      <c r="W391" s="42">
        <f t="shared" si="73"/>
        <v>0.58062157221522814</v>
      </c>
      <c r="X391" s="42">
        <f>VLOOKUP($A391,'Raw data'!$A:$AN,39, FALSE)</f>
        <v>1.3312256387774102</v>
      </c>
      <c r="Y391" s="42">
        <f>VLOOKUP($A391,'Raw data'!$A:$AN,40, FALSE)</f>
        <v>1.570174071245545</v>
      </c>
      <c r="Z391" s="42">
        <f t="shared" si="74"/>
        <v>1.4506998550114776</v>
      </c>
      <c r="AA391" s="44">
        <f>IFERROR(VLOOKUP($A391,'Raw data'!$AP:$AU,4,FALSE),0)</f>
        <v>-4.2726847944270503</v>
      </c>
      <c r="AB391" s="44">
        <f>IFERROR(VLOOKUP($A391,'Raw data'!$AP:$AU,5,FALSE),0)</f>
        <v>0.30212960741584499</v>
      </c>
      <c r="AC391" s="44">
        <f>IFERROR(VLOOKUP($A391,'Raw data'!$AP:$AU,6,FALSE),"NA")</f>
        <v>0.37406314595402601</v>
      </c>
      <c r="AD391" s="46" t="b">
        <f t="shared" si="75"/>
        <v>0</v>
      </c>
      <c r="AE391" s="46" t="b">
        <f t="shared" si="76"/>
        <v>0</v>
      </c>
    </row>
    <row r="392" spans="1:31" x14ac:dyDescent="0.25">
      <c r="A392" s="45" t="s">
        <v>458</v>
      </c>
      <c r="B392" s="2" t="str">
        <f>IFERROR(VLOOKUP(A392,'Protein names'!$A:$I,8,FALSE),"Contaminant")</f>
        <v>Protein Rtcd1 (RNA terminal phosphate cyclase domain 1) (RNA terminal phosphate cyclase domain 1, isoform CRA_a)</v>
      </c>
      <c r="C392" t="str">
        <f>IFERROR(VLOOKUP(A392,'Protein names'!$A:$I,9,FALSE), "Contaminant")</f>
        <v>Rtcd1</v>
      </c>
      <c r="D392" s="42">
        <f>VLOOKUP($A392,'Raw data'!$A:$M,10,FALSE)</f>
        <v>54495.125714168513</v>
      </c>
      <c r="E392" s="42">
        <f>VLOOKUP($A392,'Raw data'!$A:$M,11,FALSE)</f>
        <v>27638.009473009479</v>
      </c>
      <c r="F392" s="42">
        <f>VLOOKUP($A392,'Raw data'!$A:$M,7,FALSE)</f>
        <v>39956.505187632109</v>
      </c>
      <c r="G392" s="42">
        <f>VLOOKUP($A392,'Raw data'!$A:$M,2,FALSE)</f>
        <v>70081.013310647279</v>
      </c>
      <c r="H392" s="42">
        <f>VLOOKUP($A392,'Raw data'!$A:$M,3,FALSE)</f>
        <v>205.36</v>
      </c>
      <c r="I392" s="42">
        <f>VLOOKUP($A392,'Raw data'!$A:$M,4,FALSE)</f>
        <v>205.36</v>
      </c>
      <c r="J392" s="42">
        <f>VLOOKUP($A392,'Raw data'!$A:$M,8,FALSE)</f>
        <v>64022.926653731265</v>
      </c>
      <c r="K392" s="42">
        <f>VLOOKUP($A392,'Raw data'!$A:$M,5,FALSE)</f>
        <v>61733.728570690073</v>
      </c>
      <c r="L392" s="42">
        <f>VLOOKUP($A392,'Raw data'!$A:$M,12,FALSE)</f>
        <v>104564.11615555179</v>
      </c>
      <c r="M392" s="42">
        <f>VLOOKUP($A392,'Raw data'!$A:$M,13,FALSE)</f>
        <v>53883.148156984644</v>
      </c>
      <c r="N392" s="42">
        <f>VLOOKUP($A392,'Raw data'!$A:$M,6,FALSE)</f>
        <v>205.36</v>
      </c>
      <c r="O392" s="42">
        <f>VLOOKUP($A392,'Raw data'!$A:$M,9,FALSE)</f>
        <v>55623.615312896363</v>
      </c>
      <c r="P392" s="42">
        <f t="shared" si="66"/>
        <v>32096.895614242891</v>
      </c>
      <c r="Q392" s="42">
        <f t="shared" si="67"/>
        <v>56672.149141642352</v>
      </c>
      <c r="R392" s="42">
        <f t="shared" si="68"/>
        <v>26013.679493422813</v>
      </c>
      <c r="S392" s="42">
        <f t="shared" si="69"/>
        <v>30470.396142429028</v>
      </c>
      <c r="T392" s="43">
        <f t="shared" si="70"/>
        <v>0.81047338054336104</v>
      </c>
      <c r="U392" s="43">
        <f t="shared" si="71"/>
        <v>0.5376608546514352</v>
      </c>
      <c r="V392" s="42">
        <f t="shared" si="72"/>
        <v>0.82020614608680487</v>
      </c>
      <c r="W392" s="42">
        <f t="shared" si="73"/>
        <v>0.20017894435535546</v>
      </c>
      <c r="X392" s="42">
        <f>VLOOKUP($A392,'Raw data'!$A:$AN,39, FALSE)</f>
        <v>1.6538395083088642</v>
      </c>
      <c r="Y392" s="42">
        <f>VLOOKUP($A392,'Raw data'!$A:$AN,40, FALSE)</f>
        <v>2.1439089018703523</v>
      </c>
      <c r="Z392" s="42">
        <f t="shared" si="74"/>
        <v>1.8988742050896081</v>
      </c>
      <c r="AA392" s="44">
        <f>IFERROR(VLOOKUP($A392,'Raw data'!$AP:$AU,4,FALSE),0)</f>
        <v>-0.21078225755379901</v>
      </c>
      <c r="AB392" s="44">
        <f>IFERROR(VLOOKUP($A392,'Raw data'!$AP:$AU,5,FALSE),0)</f>
        <v>1.10456093937184E-2</v>
      </c>
      <c r="AC392" s="44">
        <f>IFERROR(VLOOKUP($A392,'Raw data'!$AP:$AU,6,FALSE),"NA")</f>
        <v>0.376522942206514</v>
      </c>
      <c r="AD392" s="46" t="b">
        <f t="shared" si="75"/>
        <v>0</v>
      </c>
      <c r="AE392" s="46" t="b">
        <f t="shared" si="76"/>
        <v>0</v>
      </c>
    </row>
    <row r="393" spans="1:31" x14ac:dyDescent="0.25">
      <c r="A393" s="45" t="s">
        <v>459</v>
      </c>
      <c r="B393" s="2" t="str">
        <f>IFERROR(VLOOKUP(A393,'Protein names'!$A:$I,8,FALSE),"Contaminant")</f>
        <v>26S protease regulatory subunit 7 (Proteasome (Prosome, macropain) 26S subunit, ATPase 2, isoform CRA_d)</v>
      </c>
      <c r="C393" t="str">
        <f>IFERROR(VLOOKUP(A393,'Protein names'!$A:$I,9,FALSE), "Contaminant")</f>
        <v>Psmc2</v>
      </c>
      <c r="D393" s="42">
        <f>VLOOKUP($A393,'Raw data'!$A:$M,10,FALSE)</f>
        <v>129219.69759525667</v>
      </c>
      <c r="E393" s="42">
        <f>VLOOKUP($A393,'Raw data'!$A:$M,11,FALSE)</f>
        <v>171124.17562070501</v>
      </c>
      <c r="F393" s="42">
        <f>VLOOKUP($A393,'Raw data'!$A:$M,7,FALSE)</f>
        <v>94074.817081301648</v>
      </c>
      <c r="G393" s="42">
        <f>VLOOKUP($A393,'Raw data'!$A:$M,2,FALSE)</f>
        <v>46017.737594541737</v>
      </c>
      <c r="H393" s="42">
        <f>VLOOKUP($A393,'Raw data'!$A:$M,3,FALSE)</f>
        <v>205.36</v>
      </c>
      <c r="I393" s="42">
        <f>VLOOKUP($A393,'Raw data'!$A:$M,4,FALSE)</f>
        <v>54564.279324839285</v>
      </c>
      <c r="J393" s="42">
        <f>VLOOKUP($A393,'Raw data'!$A:$M,8,FALSE)</f>
        <v>97948.761956161441</v>
      </c>
      <c r="K393" s="42">
        <f>VLOOKUP($A393,'Raw data'!$A:$M,5,FALSE)</f>
        <v>89313.98631621564</v>
      </c>
      <c r="L393" s="42">
        <f>VLOOKUP($A393,'Raw data'!$A:$M,12,FALSE)</f>
        <v>94892.224802653698</v>
      </c>
      <c r="M393" s="42">
        <f>VLOOKUP($A393,'Raw data'!$A:$M,13,FALSE)</f>
        <v>147919.4443441141</v>
      </c>
      <c r="N393" s="42">
        <f>VLOOKUP($A393,'Raw data'!$A:$M,6,FALSE)</f>
        <v>54845.728304993172</v>
      </c>
      <c r="O393" s="42">
        <f>VLOOKUP($A393,'Raw data'!$A:$M,9,FALSE)</f>
        <v>58469.14564774563</v>
      </c>
      <c r="P393" s="42">
        <f t="shared" si="66"/>
        <v>82534.344536107397</v>
      </c>
      <c r="Q393" s="42">
        <f t="shared" si="67"/>
        <v>90564.881895313956</v>
      </c>
      <c r="R393" s="42">
        <f t="shared" si="68"/>
        <v>56354.106170439984</v>
      </c>
      <c r="S393" s="42">
        <f t="shared" si="69"/>
        <v>30741.807508440907</v>
      </c>
      <c r="T393" s="43">
        <f t="shared" si="70"/>
        <v>0.6827958286599829</v>
      </c>
      <c r="U393" s="43">
        <f t="shared" si="71"/>
        <v>0.33944512337548316</v>
      </c>
      <c r="V393" s="42">
        <f t="shared" si="72"/>
        <v>0.13395714408191059</v>
      </c>
      <c r="W393" s="42">
        <f t="shared" si="73"/>
        <v>0.78538654962421095</v>
      </c>
      <c r="X393" s="42">
        <f>VLOOKUP($A393,'Raw data'!$A:$AN,39, FALSE)</f>
        <v>2.092311198918956</v>
      </c>
      <c r="Y393" s="42">
        <f>VLOOKUP($A393,'Raw data'!$A:$AN,40, FALSE)</f>
        <v>2.4895197253595742</v>
      </c>
      <c r="Z393" s="42">
        <f t="shared" si="74"/>
        <v>2.2909154621392651</v>
      </c>
      <c r="AA393" s="44">
        <f>IFERROR(VLOOKUP($A393,'Raw data'!$AP:$AU,4,FALSE),0)</f>
        <v>-0.64820019915716098</v>
      </c>
      <c r="AB393" s="44">
        <f>IFERROR(VLOOKUP($A393,'Raw data'!$AP:$AU,5,FALSE),0)</f>
        <v>0.15142028172293201</v>
      </c>
      <c r="AC393" s="44">
        <f>IFERROR(VLOOKUP($A393,'Raw data'!$AP:$AU,6,FALSE),"NA")</f>
        <v>0.37679962431988601</v>
      </c>
      <c r="AD393" s="46" t="b">
        <f t="shared" si="75"/>
        <v>0</v>
      </c>
      <c r="AE393" s="46" t="b">
        <f t="shared" si="76"/>
        <v>0</v>
      </c>
    </row>
    <row r="394" spans="1:31" x14ac:dyDescent="0.25">
      <c r="A394" s="45" t="s">
        <v>460</v>
      </c>
      <c r="B394" s="2" t="str">
        <f>IFERROR(VLOOKUP(A394,'Protein names'!$A:$I,8,FALSE),"Contaminant")</f>
        <v>F-actin-capping protein subunit alpha-2 (CapZ alpha-2)</v>
      </c>
      <c r="C394" t="str">
        <f>IFERROR(VLOOKUP(A394,'Protein names'!$A:$I,9,FALSE), "Contaminant")</f>
        <v>Capza2</v>
      </c>
      <c r="D394" s="42">
        <f>VLOOKUP($A394,'Raw data'!$A:$M,10,FALSE)</f>
        <v>397435.83355095756</v>
      </c>
      <c r="E394" s="42">
        <f>VLOOKUP($A394,'Raw data'!$A:$M,11,FALSE)</f>
        <v>258517.25684752472</v>
      </c>
      <c r="F394" s="42">
        <f>VLOOKUP($A394,'Raw data'!$A:$M,7,FALSE)</f>
        <v>108947.9177665138</v>
      </c>
      <c r="G394" s="42">
        <f>VLOOKUP($A394,'Raw data'!$A:$M,2,FALSE)</f>
        <v>178854.57839564382</v>
      </c>
      <c r="H394" s="42">
        <f>VLOOKUP($A394,'Raw data'!$A:$M,3,FALSE)</f>
        <v>204401.53500372457</v>
      </c>
      <c r="I394" s="42">
        <f>VLOOKUP($A394,'Raw data'!$A:$M,4,FALSE)</f>
        <v>242475.0430917514</v>
      </c>
      <c r="J394" s="42">
        <f>VLOOKUP($A394,'Raw data'!$A:$M,8,FALSE)</f>
        <v>199654.56471997869</v>
      </c>
      <c r="K394" s="42">
        <f>VLOOKUP($A394,'Raw data'!$A:$M,5,FALSE)</f>
        <v>222981.25981510643</v>
      </c>
      <c r="L394" s="42">
        <f>VLOOKUP($A394,'Raw data'!$A:$M,12,FALSE)</f>
        <v>335283.51483336405</v>
      </c>
      <c r="M394" s="42">
        <f>VLOOKUP($A394,'Raw data'!$A:$M,13,FALSE)</f>
        <v>283401.78623383818</v>
      </c>
      <c r="N394" s="42">
        <f>VLOOKUP($A394,'Raw data'!$A:$M,6,FALSE)</f>
        <v>204445.93219152422</v>
      </c>
      <c r="O394" s="42">
        <f>VLOOKUP($A394,'Raw data'!$A:$M,9,FALSE)</f>
        <v>178676.25246341981</v>
      </c>
      <c r="P394" s="42">
        <f t="shared" si="66"/>
        <v>231772.027442686</v>
      </c>
      <c r="Q394" s="42">
        <f t="shared" si="67"/>
        <v>237407.21837620522</v>
      </c>
      <c r="R394" s="42">
        <f t="shared" si="68"/>
        <v>88420.888069432287</v>
      </c>
      <c r="S394" s="42">
        <f t="shared" si="69"/>
        <v>54565.577615487462</v>
      </c>
      <c r="T394" s="43">
        <f t="shared" si="70"/>
        <v>0.38149939423253976</v>
      </c>
      <c r="U394" s="43">
        <f t="shared" si="71"/>
        <v>0.2298395894981618</v>
      </c>
      <c r="V394" s="42">
        <f t="shared" si="72"/>
        <v>3.4657342808275378E-2</v>
      </c>
      <c r="W394" s="42">
        <f t="shared" si="73"/>
        <v>0.90587598010712855</v>
      </c>
      <c r="X394" s="42">
        <f>VLOOKUP($A394,'Raw data'!$A:$AN,39, FALSE)</f>
        <v>1.8547313134060588</v>
      </c>
      <c r="Y394" s="42">
        <f>VLOOKUP($A394,'Raw data'!$A:$AN,40, FALSE)</f>
        <v>2.518563796556434</v>
      </c>
      <c r="Z394" s="42">
        <f t="shared" si="74"/>
        <v>2.1866475549812465</v>
      </c>
      <c r="AA394" s="44">
        <f>IFERROR(VLOOKUP($A394,'Raw data'!$AP:$AU,4,FALSE),0)</f>
        <v>-0.12516720058937</v>
      </c>
      <c r="AB394" s="44">
        <f>IFERROR(VLOOKUP($A394,'Raw data'!$AP:$AU,5,FALSE),0)</f>
        <v>4.9074879449897101E-2</v>
      </c>
      <c r="AC394" s="44">
        <f>IFERROR(VLOOKUP($A394,'Raw data'!$AP:$AU,6,FALSE),"NA")</f>
        <v>0.37727361055283598</v>
      </c>
      <c r="AD394" s="46" t="b">
        <f t="shared" si="75"/>
        <v>0</v>
      </c>
      <c r="AE394" s="46" t="b">
        <f t="shared" si="76"/>
        <v>0</v>
      </c>
    </row>
    <row r="395" spans="1:31" x14ac:dyDescent="0.25">
      <c r="A395" s="45" t="s">
        <v>461</v>
      </c>
      <c r="B395" s="2" t="str">
        <f>IFERROR(VLOOKUP(A395,'Protein names'!$A:$I,8,FALSE),"Contaminant")</f>
        <v>Protein Tnpo1</v>
      </c>
      <c r="C395" t="str">
        <f>IFERROR(VLOOKUP(A395,'Protein names'!$A:$I,9,FALSE), "Contaminant")</f>
        <v>Tnpo1</v>
      </c>
      <c r="D395" s="42">
        <f>VLOOKUP($A395,'Raw data'!$A:$M,10,FALSE)</f>
        <v>53772.421809248444</v>
      </c>
      <c r="E395" s="42">
        <f>VLOOKUP($A395,'Raw data'!$A:$M,11,FALSE)</f>
        <v>41307.250935149998</v>
      </c>
      <c r="F395" s="42">
        <f>VLOOKUP($A395,'Raw data'!$A:$M,7,FALSE)</f>
        <v>205.36</v>
      </c>
      <c r="G395" s="42">
        <f>VLOOKUP($A395,'Raw data'!$A:$M,2,FALSE)</f>
        <v>205.36</v>
      </c>
      <c r="H395" s="42">
        <f>VLOOKUP($A395,'Raw data'!$A:$M,3,FALSE)</f>
        <v>205.36</v>
      </c>
      <c r="I395" s="42">
        <f>VLOOKUP($A395,'Raw data'!$A:$M,4,FALSE)</f>
        <v>38148.415891395474</v>
      </c>
      <c r="J395" s="42">
        <f>VLOOKUP($A395,'Raw data'!$A:$M,8,FALSE)</f>
        <v>33730.842882049517</v>
      </c>
      <c r="K395" s="42">
        <f>VLOOKUP($A395,'Raw data'!$A:$M,5,FALSE)</f>
        <v>31468.636890968031</v>
      </c>
      <c r="L395" s="42">
        <f>VLOOKUP($A395,'Raw data'!$A:$M,12,FALSE)</f>
        <v>48211.295638287193</v>
      </c>
      <c r="M395" s="42">
        <f>VLOOKUP($A395,'Raw data'!$A:$M,13,FALSE)</f>
        <v>51269.300234105489</v>
      </c>
      <c r="N395" s="42">
        <f>VLOOKUP($A395,'Raw data'!$A:$M,6,FALSE)</f>
        <v>205.36</v>
      </c>
      <c r="O395" s="42">
        <f>VLOOKUP($A395,'Raw data'!$A:$M,9,FALSE)</f>
        <v>32580.787986911128</v>
      </c>
      <c r="P395" s="42">
        <f t="shared" si="66"/>
        <v>22307.361439298984</v>
      </c>
      <c r="Q395" s="42">
        <f t="shared" si="67"/>
        <v>32911.03727205356</v>
      </c>
      <c r="R395" s="42">
        <f t="shared" si="68"/>
        <v>22610.765260386193</v>
      </c>
      <c r="S395" s="42">
        <f t="shared" si="69"/>
        <v>16551.166703936335</v>
      </c>
      <c r="T395" s="43">
        <f t="shared" si="70"/>
        <v>1.0136010626766778</v>
      </c>
      <c r="U395" s="43">
        <f t="shared" si="71"/>
        <v>0.50290626111595627</v>
      </c>
      <c r="V395" s="42">
        <f t="shared" si="72"/>
        <v>0.56105161852162699</v>
      </c>
      <c r="W395" s="42">
        <f t="shared" si="73"/>
        <v>0.41724944548255272</v>
      </c>
      <c r="X395" s="42">
        <f>VLOOKUP($A395,'Raw data'!$A:$AN,39, FALSE)</f>
        <v>0.99011125726647009</v>
      </c>
      <c r="Y395" s="42">
        <f>VLOOKUP($A395,'Raw data'!$A:$AN,40, FALSE)</f>
        <v>2.3176517115175463</v>
      </c>
      <c r="Z395" s="42">
        <f t="shared" si="74"/>
        <v>1.6538814843920082</v>
      </c>
      <c r="AA395" s="44">
        <f>IFERROR(VLOOKUP($A395,'Raw data'!$AP:$AU,4,FALSE),0)</f>
        <v>-0.24182462691898801</v>
      </c>
      <c r="AB395" s="44">
        <f>IFERROR(VLOOKUP($A395,'Raw data'!$AP:$AU,5,FALSE),0)</f>
        <v>3.2800777772612998E-2</v>
      </c>
      <c r="AC395" s="44">
        <f>IFERROR(VLOOKUP($A395,'Raw data'!$AP:$AU,6,FALSE),"NA")</f>
        <v>0.37743741170630801</v>
      </c>
      <c r="AD395" s="46" t="b">
        <f t="shared" si="75"/>
        <v>0</v>
      </c>
      <c r="AE395" s="46" t="b">
        <f t="shared" si="76"/>
        <v>0</v>
      </c>
    </row>
    <row r="396" spans="1:31" x14ac:dyDescent="0.25">
      <c r="A396" s="45" t="s">
        <v>462</v>
      </c>
      <c r="B396" s="2" t="str">
        <f>IFERROR(VLOOKUP(A396,'Protein names'!$A:$I,8,FALSE),"Contaminant")</f>
        <v>Nicotinamide nucleotide transhydrogenase (Protein Nnt)</v>
      </c>
      <c r="C396" t="str">
        <f>IFERROR(VLOOKUP(A396,'Protein names'!$A:$I,9,FALSE), "Contaminant")</f>
        <v>Nnt</v>
      </c>
      <c r="D396" s="42">
        <f>VLOOKUP($A396,'Raw data'!$A:$M,10,FALSE)</f>
        <v>1570536.4094805697</v>
      </c>
      <c r="E396" s="42">
        <f>VLOOKUP($A396,'Raw data'!$A:$M,11,FALSE)</f>
        <v>1245895.4033627708</v>
      </c>
      <c r="F396" s="42">
        <f>VLOOKUP($A396,'Raw data'!$A:$M,7,FALSE)</f>
        <v>1605686.751845439</v>
      </c>
      <c r="G396" s="42">
        <f>VLOOKUP($A396,'Raw data'!$A:$M,2,FALSE)</f>
        <v>1575058.5568759181</v>
      </c>
      <c r="H396" s="42">
        <f>VLOOKUP($A396,'Raw data'!$A:$M,3,FALSE)</f>
        <v>1331364.6190156476</v>
      </c>
      <c r="I396" s="42">
        <f>VLOOKUP($A396,'Raw data'!$A:$M,4,FALSE)</f>
        <v>1772741.784992591</v>
      </c>
      <c r="J396" s="42">
        <f>VLOOKUP($A396,'Raw data'!$A:$M,8,FALSE)</f>
        <v>1709859.4096534622</v>
      </c>
      <c r="K396" s="42">
        <f>VLOOKUP($A396,'Raw data'!$A:$M,5,FALSE)</f>
        <v>1809955.6470893966</v>
      </c>
      <c r="L396" s="42">
        <f>VLOOKUP($A396,'Raw data'!$A:$M,12,FALSE)</f>
        <v>1617068.5438557502</v>
      </c>
      <c r="M396" s="42">
        <f>VLOOKUP($A396,'Raw data'!$A:$M,13,FALSE)</f>
        <v>1838113.3880084883</v>
      </c>
      <c r="N396" s="42">
        <f>VLOOKUP($A396,'Raw data'!$A:$M,6,FALSE)</f>
        <v>1483844.71240509</v>
      </c>
      <c r="O396" s="42">
        <f>VLOOKUP($A396,'Raw data'!$A:$M,9,FALSE)</f>
        <v>2175530.3489125962</v>
      </c>
      <c r="P396" s="42">
        <f t="shared" si="66"/>
        <v>1516880.5875954891</v>
      </c>
      <c r="Q396" s="42">
        <f t="shared" si="67"/>
        <v>1772395.3416541305</v>
      </c>
      <c r="R396" s="42">
        <f t="shared" si="68"/>
        <v>176759.8442076077</v>
      </c>
      <c r="S396" s="42">
        <f t="shared" si="69"/>
        <v>215849.52118849591</v>
      </c>
      <c r="T396" s="43">
        <f t="shared" si="70"/>
        <v>0.11652851625440193</v>
      </c>
      <c r="U396" s="43">
        <f t="shared" si="71"/>
        <v>0.12178407159829768</v>
      </c>
      <c r="V396" s="42">
        <f t="shared" si="72"/>
        <v>0.22459292242820514</v>
      </c>
      <c r="W396" s="42">
        <f t="shared" si="73"/>
        <v>6.7743539743082365E-2</v>
      </c>
      <c r="X396" s="42">
        <f>VLOOKUP($A396,'Raw data'!$A:$AN,39, FALSE)</f>
        <v>2.9909020213062614</v>
      </c>
      <c r="Y396" s="42">
        <f>VLOOKUP($A396,'Raw data'!$A:$AN,40, FALSE)</f>
        <v>3.3104752779388655</v>
      </c>
      <c r="Z396" s="42">
        <f t="shared" si="74"/>
        <v>3.1506886496225635</v>
      </c>
      <c r="AA396" s="44">
        <f>IFERROR(VLOOKUP($A396,'Raw data'!$AP:$AU,4,FALSE),0)</f>
        <v>0.38275659167099801</v>
      </c>
      <c r="AB396" s="44">
        <f>IFERROR(VLOOKUP($A396,'Raw data'!$AP:$AU,5,FALSE),0)</f>
        <v>0.14234153371397101</v>
      </c>
      <c r="AC396" s="44">
        <f>IFERROR(VLOOKUP($A396,'Raw data'!$AP:$AU,6,FALSE),"NA")</f>
        <v>0.37758073329642999</v>
      </c>
      <c r="AD396" s="46" t="b">
        <f t="shared" si="75"/>
        <v>0</v>
      </c>
      <c r="AE396" s="46" t="b">
        <f t="shared" si="76"/>
        <v>0</v>
      </c>
    </row>
    <row r="397" spans="1:31" x14ac:dyDescent="0.25">
      <c r="A397" s="45" t="s">
        <v>463</v>
      </c>
      <c r="B397" s="2" t="str">
        <f>IFERROR(VLOOKUP(A397,'Protein names'!$A:$I,8,FALSE),"Contaminant")</f>
        <v>Argininosuccinate synthase (EC 6.3.4.5) (Citrulline--aspartate ligase)</v>
      </c>
      <c r="C397" t="str">
        <f>IFERROR(VLOOKUP(A397,'Protein names'!$A:$I,9,FALSE), "Contaminant")</f>
        <v>Ass1</v>
      </c>
      <c r="D397" s="42">
        <f>VLOOKUP($A397,'Raw data'!$A:$M,10,FALSE)</f>
        <v>14732326.064587519</v>
      </c>
      <c r="E397" s="42">
        <f>VLOOKUP($A397,'Raw data'!$A:$M,11,FALSE)</f>
        <v>17786938.662179817</v>
      </c>
      <c r="F397" s="42">
        <f>VLOOKUP($A397,'Raw data'!$A:$M,7,FALSE)</f>
        <v>20440626.297581069</v>
      </c>
      <c r="G397" s="42">
        <f>VLOOKUP($A397,'Raw data'!$A:$M,2,FALSE)</f>
        <v>22063471.780220997</v>
      </c>
      <c r="H397" s="42">
        <f>VLOOKUP($A397,'Raw data'!$A:$M,3,FALSE)</f>
        <v>31393510.982755464</v>
      </c>
      <c r="I397" s="42">
        <f>VLOOKUP($A397,'Raw data'!$A:$M,4,FALSE)</f>
        <v>17882260.370889083</v>
      </c>
      <c r="J397" s="42">
        <f>VLOOKUP($A397,'Raw data'!$A:$M,8,FALSE)</f>
        <v>16796844.133080546</v>
      </c>
      <c r="K397" s="42">
        <f>VLOOKUP($A397,'Raw data'!$A:$M,5,FALSE)</f>
        <v>18625723.424732797</v>
      </c>
      <c r="L397" s="42">
        <f>VLOOKUP($A397,'Raw data'!$A:$M,12,FALSE)</f>
        <v>13942611.747426344</v>
      </c>
      <c r="M397" s="42">
        <f>VLOOKUP($A397,'Raw data'!$A:$M,13,FALSE)</f>
        <v>14392554.424352577</v>
      </c>
      <c r="N397" s="42">
        <f>VLOOKUP($A397,'Raw data'!$A:$M,6,FALSE)</f>
        <v>15884041.18567778</v>
      </c>
      <c r="O397" s="42">
        <f>VLOOKUP($A397,'Raw data'!$A:$M,9,FALSE)</f>
        <v>15654350.243559232</v>
      </c>
      <c r="P397" s="42">
        <f t="shared" si="66"/>
        <v>20716522.359702326</v>
      </c>
      <c r="Q397" s="42">
        <f t="shared" si="67"/>
        <v>15882687.526471546</v>
      </c>
      <c r="R397" s="42">
        <f t="shared" si="68"/>
        <v>5296454.543620388</v>
      </c>
      <c r="S397" s="42">
        <f t="shared" si="69"/>
        <v>1549002.8339863445</v>
      </c>
      <c r="T397" s="43">
        <f t="shared" si="70"/>
        <v>0.2556633035051783</v>
      </c>
      <c r="U397" s="43">
        <f t="shared" si="71"/>
        <v>9.7527753499187977E-2</v>
      </c>
      <c r="V397" s="42">
        <f t="shared" si="72"/>
        <v>-0.38332678797806868</v>
      </c>
      <c r="W397" s="42">
        <f t="shared" si="73"/>
        <v>7.8604415145016704E-2</v>
      </c>
      <c r="X397" s="42">
        <f>VLOOKUP($A397,'Raw data'!$A:$AN,39, FALSE)</f>
        <v>3.6110525231600641</v>
      </c>
      <c r="Y397" s="42">
        <f>VLOOKUP($A397,'Raw data'!$A:$AN,40, FALSE)</f>
        <v>3.9690158329423397</v>
      </c>
      <c r="Z397" s="42">
        <f t="shared" si="74"/>
        <v>3.7900341780512017</v>
      </c>
      <c r="AA397" s="44">
        <f>IFERROR(VLOOKUP($A397,'Raw data'!$AP:$AU,4,FALSE),0)</f>
        <v>-0.33347195299497101</v>
      </c>
      <c r="AB397" s="44">
        <f>IFERROR(VLOOKUP($A397,'Raw data'!$AP:$AU,5,FALSE),0)</f>
        <v>0.20878871266857099</v>
      </c>
      <c r="AC397" s="44">
        <f>IFERROR(VLOOKUP($A397,'Raw data'!$AP:$AU,6,FALSE),"NA")</f>
        <v>0.37894345005122299</v>
      </c>
      <c r="AD397" s="46" t="b">
        <f t="shared" si="75"/>
        <v>0</v>
      </c>
      <c r="AE397" s="46" t="b">
        <f t="shared" si="76"/>
        <v>0</v>
      </c>
    </row>
    <row r="398" spans="1:31" x14ac:dyDescent="0.25">
      <c r="A398" s="45" t="s">
        <v>464</v>
      </c>
      <c r="B398" s="2" t="str">
        <f>IFERROR(VLOOKUP(A398,'Protein names'!$A:$I,8,FALSE),"Contaminant")</f>
        <v>Chaperonin containing Tcp1, subunit 6A (Zeta 1) (Chaperonin subunit 6a (Zeta)) (Protein Cct6a)</v>
      </c>
      <c r="C398" t="str">
        <f>IFERROR(VLOOKUP(A398,'Protein names'!$A:$I,9,FALSE), "Contaminant")</f>
        <v>Cct6a</v>
      </c>
      <c r="D398" s="42">
        <f>VLOOKUP($A398,'Raw data'!$A:$M,10,FALSE)</f>
        <v>277123.67272756272</v>
      </c>
      <c r="E398" s="42">
        <f>VLOOKUP($A398,'Raw data'!$A:$M,11,FALSE)</f>
        <v>214824.62477451193</v>
      </c>
      <c r="F398" s="42">
        <f>VLOOKUP($A398,'Raw data'!$A:$M,7,FALSE)</f>
        <v>165870.97121886353</v>
      </c>
      <c r="G398" s="42">
        <f>VLOOKUP($A398,'Raw data'!$A:$M,2,FALSE)</f>
        <v>217578.57150682603</v>
      </c>
      <c r="H398" s="42">
        <f>VLOOKUP($A398,'Raw data'!$A:$M,3,FALSE)</f>
        <v>216414.19281489268</v>
      </c>
      <c r="I398" s="42">
        <f>VLOOKUP($A398,'Raw data'!$A:$M,4,FALSE)</f>
        <v>216165.38997892849</v>
      </c>
      <c r="J398" s="42">
        <f>VLOOKUP($A398,'Raw data'!$A:$M,8,FALSE)</f>
        <v>254688.81070801639</v>
      </c>
      <c r="K398" s="42">
        <f>VLOOKUP($A398,'Raw data'!$A:$M,5,FALSE)</f>
        <v>190460.84542224318</v>
      </c>
      <c r="L398" s="42">
        <f>VLOOKUP($A398,'Raw data'!$A:$M,12,FALSE)</f>
        <v>295221.05986411002</v>
      </c>
      <c r="M398" s="42">
        <f>VLOOKUP($A398,'Raw data'!$A:$M,13,FALSE)</f>
        <v>236523.41147202064</v>
      </c>
      <c r="N398" s="42">
        <f>VLOOKUP($A398,'Raw data'!$A:$M,6,FALSE)</f>
        <v>230735.05147221775</v>
      </c>
      <c r="O398" s="42">
        <f>VLOOKUP($A398,'Raw data'!$A:$M,9,FALSE)</f>
        <v>234776.73449959545</v>
      </c>
      <c r="P398" s="42">
        <f t="shared" si="66"/>
        <v>217996.23717026421</v>
      </c>
      <c r="Q398" s="42">
        <f t="shared" si="67"/>
        <v>240400.98557303389</v>
      </c>
      <c r="R398" s="42">
        <f t="shared" si="68"/>
        <v>32221.073388034205</v>
      </c>
      <c r="S398" s="42">
        <f t="shared" si="69"/>
        <v>31207.633023922379</v>
      </c>
      <c r="T398" s="43">
        <f t="shared" si="70"/>
        <v>0.14780564016280792</v>
      </c>
      <c r="U398" s="43">
        <f t="shared" si="71"/>
        <v>0.12981491298604303</v>
      </c>
      <c r="V398" s="42">
        <f t="shared" si="72"/>
        <v>0.14113957780481315</v>
      </c>
      <c r="W398" s="42">
        <f t="shared" si="73"/>
        <v>0.29016986119896593</v>
      </c>
      <c r="X398" s="42">
        <f>VLOOKUP($A398,'Raw data'!$A:$AN,39, FALSE)</f>
        <v>2.9149987077865411</v>
      </c>
      <c r="Y398" s="42">
        <f>VLOOKUP($A398,'Raw data'!$A:$AN,40, FALSE)</f>
        <v>3.8904952451445305</v>
      </c>
      <c r="Z398" s="42">
        <f t="shared" si="74"/>
        <v>3.4027469764655356</v>
      </c>
      <c r="AA398" s="44">
        <f>IFERROR(VLOOKUP($A398,'Raw data'!$AP:$AU,4,FALSE),0)</f>
        <v>-1.74792695976896</v>
      </c>
      <c r="AB398" s="44">
        <f>IFERROR(VLOOKUP($A398,'Raw data'!$AP:$AU,5,FALSE),0)</f>
        <v>0.10864310417715201</v>
      </c>
      <c r="AC398" s="44">
        <f>IFERROR(VLOOKUP($A398,'Raw data'!$AP:$AU,6,FALSE),"NA")</f>
        <v>0.37910240802158801</v>
      </c>
      <c r="AD398" s="46" t="b">
        <f t="shared" si="75"/>
        <v>0</v>
      </c>
      <c r="AE398" s="46" t="b">
        <f t="shared" si="76"/>
        <v>0</v>
      </c>
    </row>
    <row r="399" spans="1:31" x14ac:dyDescent="0.25">
      <c r="A399" s="45" t="s">
        <v>465</v>
      </c>
      <c r="B399" s="2" t="str">
        <f>IFERROR(VLOOKUP(A399,'Protein names'!$A:$I,8,FALSE),"Contaminant")</f>
        <v>Liver carboxylesterase 4 (EC 3.1.1.1) (Carboxyesterase ES-4) (Kidney microsomal carboxylesterase) (Microsomal palmitoyl-CoA hydrolase)</v>
      </c>
      <c r="C399">
        <f>IFERROR(VLOOKUP(A399,'Protein names'!$A:$I,9,FALSE), "Contaminant")</f>
        <v>0</v>
      </c>
      <c r="D399" s="42">
        <f>VLOOKUP($A399,'Raw data'!$A:$M,10,FALSE)</f>
        <v>635327.30922567216</v>
      </c>
      <c r="E399" s="42">
        <f>VLOOKUP($A399,'Raw data'!$A:$M,11,FALSE)</f>
        <v>467052.80491823709</v>
      </c>
      <c r="F399" s="42">
        <f>VLOOKUP($A399,'Raw data'!$A:$M,7,FALSE)</f>
        <v>376096.52661873749</v>
      </c>
      <c r="G399" s="42">
        <f>VLOOKUP($A399,'Raw data'!$A:$M,2,FALSE)</f>
        <v>304437.89879864425</v>
      </c>
      <c r="H399" s="42">
        <f>VLOOKUP($A399,'Raw data'!$A:$M,3,FALSE)</f>
        <v>434478.80130680848</v>
      </c>
      <c r="I399" s="42">
        <f>VLOOKUP($A399,'Raw data'!$A:$M,4,FALSE)</f>
        <v>782243.17077971506</v>
      </c>
      <c r="J399" s="42">
        <f>VLOOKUP($A399,'Raw data'!$A:$M,8,FALSE)</f>
        <v>286329.63222854759</v>
      </c>
      <c r="K399" s="42">
        <f>VLOOKUP($A399,'Raw data'!$A:$M,5,FALSE)</f>
        <v>316086.54287492239</v>
      </c>
      <c r="L399" s="42">
        <f>VLOOKUP($A399,'Raw data'!$A:$M,12,FALSE)</f>
        <v>488156.80464027449</v>
      </c>
      <c r="M399" s="42">
        <f>VLOOKUP($A399,'Raw data'!$A:$M,13,FALSE)</f>
        <v>362214.35841279826</v>
      </c>
      <c r="N399" s="42">
        <f>VLOOKUP($A399,'Raw data'!$A:$M,6,FALSE)</f>
        <v>377740.82356750098</v>
      </c>
      <c r="O399" s="42">
        <f>VLOOKUP($A399,'Raw data'!$A:$M,9,FALSE)</f>
        <v>487153.0511313465</v>
      </c>
      <c r="P399" s="42">
        <f t="shared" si="66"/>
        <v>499939.41860796913</v>
      </c>
      <c r="Q399" s="42">
        <f t="shared" si="67"/>
        <v>386280.20214256505</v>
      </c>
      <c r="R399" s="42">
        <f t="shared" si="68"/>
        <v>161735.28647020535</v>
      </c>
      <c r="S399" s="42">
        <f t="shared" si="69"/>
        <v>77592.445774897293</v>
      </c>
      <c r="T399" s="43">
        <f t="shared" si="70"/>
        <v>0.32350977028484956</v>
      </c>
      <c r="U399" s="43">
        <f t="shared" si="71"/>
        <v>0.20087088425582869</v>
      </c>
      <c r="V399" s="42">
        <f t="shared" si="72"/>
        <v>-0.37210554572924387</v>
      </c>
      <c r="W399" s="42">
        <f t="shared" si="73"/>
        <v>0.18693678826039151</v>
      </c>
      <c r="X399" s="42">
        <f>VLOOKUP($A399,'Raw data'!$A:$AN,39, FALSE)</f>
        <v>3.1377944854707844</v>
      </c>
      <c r="Y399" s="42">
        <f>VLOOKUP($A399,'Raw data'!$A:$AN,40, FALSE)</f>
        <v>2.830642965724099</v>
      </c>
      <c r="Z399" s="42">
        <f t="shared" si="74"/>
        <v>2.9842187255974419</v>
      </c>
      <c r="AA399" s="44">
        <f>IFERROR(VLOOKUP($A399,'Raw data'!$AP:$AU,4,FALSE),0)</f>
        <v>-0.35388991262716901</v>
      </c>
      <c r="AB399" s="44">
        <f>IFERROR(VLOOKUP($A399,'Raw data'!$AP:$AU,5,FALSE),0)</f>
        <v>0.11547700199545199</v>
      </c>
      <c r="AC399" s="44">
        <f>IFERROR(VLOOKUP($A399,'Raw data'!$AP:$AU,6,FALSE),"NA")</f>
        <v>0.38152065877025898</v>
      </c>
      <c r="AD399" s="46" t="b">
        <f t="shared" si="75"/>
        <v>0</v>
      </c>
      <c r="AE399" s="46" t="b">
        <f t="shared" si="76"/>
        <v>0</v>
      </c>
    </row>
    <row r="400" spans="1:31" x14ac:dyDescent="0.25">
      <c r="A400" s="45" t="s">
        <v>466</v>
      </c>
      <c r="B400" s="2" t="str">
        <f>IFERROR(VLOOKUP(A400,'Protein names'!$A:$I,8,FALSE),"Contaminant")</f>
        <v>Protein Igtp</v>
      </c>
      <c r="C400" t="str">
        <f>IFERROR(VLOOKUP(A400,'Protein names'!$A:$I,9,FALSE), "Contaminant")</f>
        <v>Igtp</v>
      </c>
      <c r="D400" s="42">
        <f>VLOOKUP($A400,'Raw data'!$A:$M,10,FALSE)</f>
        <v>205.36</v>
      </c>
      <c r="E400" s="42">
        <f>VLOOKUP($A400,'Raw data'!$A:$M,11,FALSE)</f>
        <v>205.36</v>
      </c>
      <c r="F400" s="42">
        <f>VLOOKUP($A400,'Raw data'!$A:$M,7,FALSE)</f>
        <v>205.36</v>
      </c>
      <c r="G400" s="42">
        <f>VLOOKUP($A400,'Raw data'!$A:$M,2,FALSE)</f>
        <v>18468.651354589703</v>
      </c>
      <c r="H400" s="42">
        <f>VLOOKUP($A400,'Raw data'!$A:$M,3,FALSE)</f>
        <v>205.36</v>
      </c>
      <c r="I400" s="42">
        <f>VLOOKUP($A400,'Raw data'!$A:$M,4,FALSE)</f>
        <v>205.36</v>
      </c>
      <c r="J400" s="42">
        <f>VLOOKUP($A400,'Raw data'!$A:$M,8,FALSE)</f>
        <v>205.36</v>
      </c>
      <c r="K400" s="42">
        <f>VLOOKUP($A400,'Raw data'!$A:$M,5,FALSE)</f>
        <v>10347.602300476092</v>
      </c>
      <c r="L400" s="42">
        <f>VLOOKUP($A400,'Raw data'!$A:$M,12,FALSE)</f>
        <v>205.36</v>
      </c>
      <c r="M400" s="42">
        <f>VLOOKUP($A400,'Raw data'!$A:$M,13,FALSE)</f>
        <v>49622.120628737954</v>
      </c>
      <c r="N400" s="42">
        <f>VLOOKUP($A400,'Raw data'!$A:$M,6,FALSE)</f>
        <v>205.36</v>
      </c>
      <c r="O400" s="42">
        <f>VLOOKUP($A400,'Raw data'!$A:$M,9,FALSE)</f>
        <v>37708.918718028523</v>
      </c>
      <c r="P400" s="42">
        <f t="shared" si="66"/>
        <v>3249.2418924316175</v>
      </c>
      <c r="Q400" s="42">
        <f t="shared" si="67"/>
        <v>16382.453607873764</v>
      </c>
      <c r="R400" s="42">
        <f t="shared" si="68"/>
        <v>6806.3268269577984</v>
      </c>
      <c r="S400" s="42">
        <f t="shared" si="69"/>
        <v>19921.546462932642</v>
      </c>
      <c r="T400" s="43">
        <f t="shared" si="70"/>
        <v>2.0947430361561001</v>
      </c>
      <c r="U400" s="43">
        <f t="shared" si="71"/>
        <v>1.2160294751793415</v>
      </c>
      <c r="V400" s="42">
        <f t="shared" si="72"/>
        <v>2.3339763909109013</v>
      </c>
      <c r="W400" s="42">
        <f t="shared" si="73"/>
        <v>0.19323831858922727</v>
      </c>
      <c r="X400" s="42">
        <f>VLOOKUP($A400,'Raw data'!$A:$AN,39, FALSE)</f>
        <v>9.7251931641645653E-2</v>
      </c>
      <c r="Y400" s="42">
        <f>VLOOKUP($A400,'Raw data'!$A:$AN,40, FALSE)</f>
        <v>1.081800501764127</v>
      </c>
      <c r="Z400" s="42">
        <f t="shared" si="74"/>
        <v>0.5895262167028863</v>
      </c>
      <c r="AA400" s="44">
        <f>IFERROR(VLOOKUP($A400,'Raw data'!$AP:$AU,4,FALSE),0)</f>
        <v>0.52573930559140203</v>
      </c>
      <c r="AB400" s="44">
        <f>IFERROR(VLOOKUP($A400,'Raw data'!$AP:$AU,5,FALSE),0)</f>
        <v>4.4052549677661701E-2</v>
      </c>
      <c r="AC400" s="44">
        <f>IFERROR(VLOOKUP($A400,'Raw data'!$AP:$AU,6,FALSE),"NA")</f>
        <v>0.38197462604294402</v>
      </c>
      <c r="AD400" s="46" t="b">
        <f t="shared" si="75"/>
        <v>0</v>
      </c>
      <c r="AE400" s="46" t="b">
        <f t="shared" si="76"/>
        <v>0</v>
      </c>
    </row>
    <row r="401" spans="1:31" x14ac:dyDescent="0.25">
      <c r="A401" s="45" t="s">
        <v>467</v>
      </c>
      <c r="B401" s="2" t="str">
        <f>IFERROR(VLOOKUP(A401,'Protein names'!$A:$I,8,FALSE),"Contaminant")</f>
        <v>Peroxisomal bifunctional enzyme (PBE) (PBFE) [Includes: Enoyl-CoA hydratase/3,2-trans-enoyl-CoA isomerase (EC 4.2.1.17) (EC 5.3.3.8) 3-hydroxyacyl-CoA dehydrogenase (EC 1.1.1.35)]</v>
      </c>
      <c r="C401" t="str">
        <f>IFERROR(VLOOKUP(A401,'Protein names'!$A:$I,9,FALSE), "Contaminant")</f>
        <v>Ehhadh</v>
      </c>
      <c r="D401" s="42">
        <f>VLOOKUP($A401,'Raw data'!$A:$M,10,FALSE)</f>
        <v>5143946.124558785</v>
      </c>
      <c r="E401" s="42">
        <f>VLOOKUP($A401,'Raw data'!$A:$M,11,FALSE)</f>
        <v>5282485.9762965813</v>
      </c>
      <c r="F401" s="42">
        <f>VLOOKUP($A401,'Raw data'!$A:$M,7,FALSE)</f>
        <v>4522030.0373587329</v>
      </c>
      <c r="G401" s="42">
        <f>VLOOKUP($A401,'Raw data'!$A:$M,2,FALSE)</f>
        <v>7386237.510490845</v>
      </c>
      <c r="H401" s="42">
        <f>VLOOKUP($A401,'Raw data'!$A:$M,3,FALSE)</f>
        <v>5094973.4706844203</v>
      </c>
      <c r="I401" s="42">
        <f>VLOOKUP($A401,'Raw data'!$A:$M,4,FALSE)</f>
        <v>5361429.6770408936</v>
      </c>
      <c r="J401" s="42">
        <f>VLOOKUP($A401,'Raw data'!$A:$M,8,FALSE)</f>
        <v>5857338.4282444371</v>
      </c>
      <c r="K401" s="42">
        <f>VLOOKUP($A401,'Raw data'!$A:$M,5,FALSE)</f>
        <v>5814746.4640407152</v>
      </c>
      <c r="L401" s="42">
        <f>VLOOKUP($A401,'Raw data'!$A:$M,12,FALSE)</f>
        <v>4064404.8007731787</v>
      </c>
      <c r="M401" s="42">
        <f>VLOOKUP($A401,'Raw data'!$A:$M,13,FALSE)</f>
        <v>6712200.0410110084</v>
      </c>
      <c r="N401" s="42">
        <f>VLOOKUP($A401,'Raw data'!$A:$M,6,FALSE)</f>
        <v>6900276.6005013213</v>
      </c>
      <c r="O401" s="42">
        <f>VLOOKUP($A401,'Raw data'!$A:$M,9,FALSE)</f>
        <v>7897788.7729632268</v>
      </c>
      <c r="P401" s="42">
        <f t="shared" si="66"/>
        <v>5465183.799405043</v>
      </c>
      <c r="Q401" s="42">
        <f t="shared" si="67"/>
        <v>6207792.5179223148</v>
      </c>
      <c r="R401" s="42">
        <f t="shared" si="68"/>
        <v>900405.38309575268</v>
      </c>
      <c r="S401" s="42">
        <f t="shared" si="69"/>
        <v>1187536.8535681821</v>
      </c>
      <c r="T401" s="43">
        <f t="shared" si="70"/>
        <v>0.16475299205742608</v>
      </c>
      <c r="U401" s="43">
        <f t="shared" si="71"/>
        <v>0.19129776810994945</v>
      </c>
      <c r="V401" s="42">
        <f t="shared" si="72"/>
        <v>0.18381032342079923</v>
      </c>
      <c r="W401" s="42">
        <f t="shared" si="73"/>
        <v>0.29124523039577377</v>
      </c>
      <c r="X401" s="42">
        <f>VLOOKUP($A401,'Raw data'!$A:$AN,39, FALSE)</f>
        <v>3.6491755061279716</v>
      </c>
      <c r="Y401" s="42">
        <f>VLOOKUP($A401,'Raw data'!$A:$AN,40, FALSE)</f>
        <v>3.912154152643271</v>
      </c>
      <c r="Z401" s="42">
        <f t="shared" si="74"/>
        <v>3.7806648293856213</v>
      </c>
      <c r="AA401" s="44">
        <f>IFERROR(VLOOKUP($A401,'Raw data'!$AP:$AU,4,FALSE),0)</f>
        <v>0.42564002998553202</v>
      </c>
      <c r="AB401" s="44">
        <f>IFERROR(VLOOKUP($A401,'Raw data'!$AP:$AU,5,FALSE),0)</f>
        <v>0.25003363857004202</v>
      </c>
      <c r="AC401" s="44">
        <f>IFERROR(VLOOKUP($A401,'Raw data'!$AP:$AU,6,FALSE),"NA")</f>
        <v>0.382704588671132</v>
      </c>
      <c r="AD401" s="46" t="b">
        <f t="shared" si="75"/>
        <v>0</v>
      </c>
      <c r="AE401" s="46" t="b">
        <f t="shared" si="76"/>
        <v>0</v>
      </c>
    </row>
    <row r="402" spans="1:31" x14ac:dyDescent="0.25">
      <c r="A402" s="45" t="s">
        <v>468</v>
      </c>
      <c r="B402" s="2" t="str">
        <f>IFERROR(VLOOKUP(A402,'Protein names'!$A:$I,8,FALSE),"Contaminant")</f>
        <v>DnaJ (Hsp40) homolog, subfamily A, member 2 (DnaJ (Hsp40) homolog, subfamily A, member 2, isoform CRA_b) (DnaJ homolog subfamily A member 2)</v>
      </c>
      <c r="C402" t="str">
        <f>IFERROR(VLOOKUP(A402,'Protein names'!$A:$I,9,FALSE), "Contaminant")</f>
        <v>Dnaja2</v>
      </c>
      <c r="D402" s="42">
        <f>VLOOKUP($A402,'Raw data'!$A:$M,10,FALSE)</f>
        <v>205.36</v>
      </c>
      <c r="E402" s="42">
        <f>VLOOKUP($A402,'Raw data'!$A:$M,11,FALSE)</f>
        <v>205.36</v>
      </c>
      <c r="F402" s="42">
        <f>VLOOKUP($A402,'Raw data'!$A:$M,7,FALSE)</f>
        <v>205.36</v>
      </c>
      <c r="G402" s="42">
        <f>VLOOKUP($A402,'Raw data'!$A:$M,2,FALSE)</f>
        <v>43366.660853607609</v>
      </c>
      <c r="H402" s="42">
        <f>VLOOKUP($A402,'Raw data'!$A:$M,3,FALSE)</f>
        <v>205.36</v>
      </c>
      <c r="I402" s="42">
        <f>VLOOKUP($A402,'Raw data'!$A:$M,4,FALSE)</f>
        <v>50274.666157363092</v>
      </c>
      <c r="J402" s="42">
        <f>VLOOKUP($A402,'Raw data'!$A:$M,8,FALSE)</f>
        <v>51264.482983954767</v>
      </c>
      <c r="K402" s="42">
        <f>VLOOKUP($A402,'Raw data'!$A:$M,5,FALSE)</f>
        <v>39924.73434443101</v>
      </c>
      <c r="L402" s="42">
        <f>VLOOKUP($A402,'Raw data'!$A:$M,12,FALSE)</f>
        <v>77327.894173244858</v>
      </c>
      <c r="M402" s="42">
        <f>VLOOKUP($A402,'Raw data'!$A:$M,13,FALSE)</f>
        <v>37356.916290254769</v>
      </c>
      <c r="N402" s="42">
        <f>VLOOKUP($A402,'Raw data'!$A:$M,6,FALSE)</f>
        <v>205.36</v>
      </c>
      <c r="O402" s="42">
        <f>VLOOKUP($A402,'Raw data'!$A:$M,9,FALSE)</f>
        <v>205.36</v>
      </c>
      <c r="P402" s="42">
        <f t="shared" si="66"/>
        <v>15743.794501828452</v>
      </c>
      <c r="Q402" s="42">
        <f t="shared" si="67"/>
        <v>34380.791298647564</v>
      </c>
      <c r="R402" s="42">
        <f t="shared" si="68"/>
        <v>22064.963289680578</v>
      </c>
      <c r="S402" s="42">
        <f t="shared" si="69"/>
        <v>27401.415789466904</v>
      </c>
      <c r="T402" s="43">
        <f t="shared" si="70"/>
        <v>1.4015022418590384</v>
      </c>
      <c r="U402" s="43">
        <f t="shared" si="71"/>
        <v>0.79699782216893866</v>
      </c>
      <c r="V402" s="42">
        <f t="shared" si="72"/>
        <v>1.1268194549369615</v>
      </c>
      <c r="W402" s="42">
        <f t="shared" si="73"/>
        <v>0.26358478957032017</v>
      </c>
      <c r="X402" s="42">
        <f>VLOOKUP($A402,'Raw data'!$A:$AN,39, FALSE)</f>
        <v>0.74930375091050505</v>
      </c>
      <c r="Y402" s="42">
        <f>VLOOKUP($A402,'Raw data'!$A:$AN,40, FALSE)</f>
        <v>1.494426256274882</v>
      </c>
      <c r="Z402" s="42">
        <f t="shared" si="74"/>
        <v>1.1218650035926936</v>
      </c>
      <c r="AA402" s="44">
        <f>IFERROR(VLOOKUP($A402,'Raw data'!$AP:$AU,4,FALSE),0)</f>
        <v>-1.3847799527642599</v>
      </c>
      <c r="AB402" s="44">
        <f>IFERROR(VLOOKUP($A402,'Raw data'!$AP:$AU,5,FALSE),0)</f>
        <v>9.6193722294471706E-2</v>
      </c>
      <c r="AC402" s="44">
        <f>IFERROR(VLOOKUP($A402,'Raw data'!$AP:$AU,6,FALSE),"NA")</f>
        <v>0.38296517171681299</v>
      </c>
      <c r="AD402" s="46" t="b">
        <f t="shared" si="75"/>
        <v>0</v>
      </c>
      <c r="AE402" s="46" t="b">
        <f t="shared" si="76"/>
        <v>0</v>
      </c>
    </row>
    <row r="403" spans="1:31" x14ac:dyDescent="0.25">
      <c r="A403" s="45" t="s">
        <v>469</v>
      </c>
      <c r="B403" s="2" t="str">
        <f>IFERROR(VLOOKUP(A403,'Protein names'!$A:$I,8,FALSE),"Contaminant")</f>
        <v>Vacuolar protein-sorting-associated protein 25 (ELL-associated protein of 20 kDa) (ESCRT-II complex subunit VPS25)</v>
      </c>
      <c r="C403" t="str">
        <f>IFERROR(VLOOKUP(A403,'Protein names'!$A:$I,9,FALSE), "Contaminant")</f>
        <v>Vps25</v>
      </c>
      <c r="D403" s="42">
        <f>VLOOKUP($A403,'Raw data'!$A:$M,10,FALSE)</f>
        <v>205.36</v>
      </c>
      <c r="E403" s="42">
        <f>VLOOKUP($A403,'Raw data'!$A:$M,11,FALSE)</f>
        <v>205.36</v>
      </c>
      <c r="F403" s="42">
        <f>VLOOKUP($A403,'Raw data'!$A:$M,7,FALSE)</f>
        <v>205.36</v>
      </c>
      <c r="G403" s="42">
        <f>VLOOKUP($A403,'Raw data'!$A:$M,2,FALSE)</f>
        <v>6339.74506764541</v>
      </c>
      <c r="H403" s="42">
        <f>VLOOKUP($A403,'Raw data'!$A:$M,3,FALSE)</f>
        <v>205.36</v>
      </c>
      <c r="I403" s="42">
        <f>VLOOKUP($A403,'Raw data'!$A:$M,4,FALSE)</f>
        <v>205.36</v>
      </c>
      <c r="J403" s="42">
        <f>VLOOKUP($A403,'Raw data'!$A:$M,8,FALSE)</f>
        <v>13459.219150720806</v>
      </c>
      <c r="K403" s="42">
        <f>VLOOKUP($A403,'Raw data'!$A:$M,5,FALSE)</f>
        <v>205.36</v>
      </c>
      <c r="L403" s="42">
        <f>VLOOKUP($A403,'Raw data'!$A:$M,12,FALSE)</f>
        <v>20743.031500774978</v>
      </c>
      <c r="M403" s="42">
        <f>VLOOKUP($A403,'Raw data'!$A:$M,13,FALSE)</f>
        <v>15422.918270270171</v>
      </c>
      <c r="N403" s="42">
        <f>VLOOKUP($A403,'Raw data'!$A:$M,6,FALSE)</f>
        <v>205.36</v>
      </c>
      <c r="O403" s="42">
        <f>VLOOKUP($A403,'Raw data'!$A:$M,9,FALSE)</f>
        <v>205.36</v>
      </c>
      <c r="P403" s="42">
        <f t="shared" si="66"/>
        <v>1227.757511274235</v>
      </c>
      <c r="Q403" s="42">
        <f t="shared" si="67"/>
        <v>8373.541486960994</v>
      </c>
      <c r="R403" s="42">
        <f t="shared" si="68"/>
        <v>2286.1503352357972</v>
      </c>
      <c r="S403" s="42">
        <f t="shared" si="69"/>
        <v>8453.0041991626131</v>
      </c>
      <c r="T403" s="43">
        <f t="shared" si="70"/>
        <v>1.8620536337530555</v>
      </c>
      <c r="U403" s="43">
        <f t="shared" si="71"/>
        <v>1.0094897376845098</v>
      </c>
      <c r="V403" s="42">
        <f t="shared" si="72"/>
        <v>2.7698122732703161</v>
      </c>
      <c r="W403" s="42">
        <f t="shared" si="73"/>
        <v>9.8019332415460611E-2</v>
      </c>
      <c r="X403" s="42">
        <f>VLOOKUP($A403,'Raw data'!$A:$AN,39, FALSE)</f>
        <v>0.20042741371331332</v>
      </c>
      <c r="Y403" s="42">
        <f>VLOOKUP($A403,'Raw data'!$A:$AN,40, FALSE)</f>
        <v>0.66862375731069656</v>
      </c>
      <c r="Z403" s="42">
        <f t="shared" si="74"/>
        <v>0.43452558551200493</v>
      </c>
      <c r="AA403" s="44">
        <f>IFERROR(VLOOKUP($A403,'Raw data'!$AP:$AU,4,FALSE),0)</f>
        <v>5.26561182502184</v>
      </c>
      <c r="AB403" s="44">
        <f>IFERROR(VLOOKUP($A403,'Raw data'!$AP:$AU,5,FALSE),0)</f>
        <v>0.42226058235990799</v>
      </c>
      <c r="AC403" s="44">
        <f>IFERROR(VLOOKUP($A403,'Raw data'!$AP:$AU,6,FALSE),"NA")</f>
        <v>0.38339456054327697</v>
      </c>
      <c r="AD403" s="46" t="b">
        <f t="shared" si="75"/>
        <v>0</v>
      </c>
      <c r="AE403" s="46" t="b">
        <f t="shared" si="76"/>
        <v>0</v>
      </c>
    </row>
    <row r="404" spans="1:31" x14ac:dyDescent="0.25">
      <c r="A404" s="45" t="s">
        <v>470</v>
      </c>
      <c r="B404" s="2" t="str">
        <f>IFERROR(VLOOKUP(A404,'Protein names'!$A:$I,8,FALSE),"Contaminant")</f>
        <v>Cysteine sulfinic acid decarboxylase (EC 4.1.1.29) (Cysteine-sulfinate decarboxylase) (Sulfinoalanine decarboxylase)</v>
      </c>
      <c r="C404" t="str">
        <f>IFERROR(VLOOKUP(A404,'Protein names'!$A:$I,9,FALSE), "Contaminant")</f>
        <v>Csad</v>
      </c>
      <c r="D404" s="42">
        <f>VLOOKUP($A404,'Raw data'!$A:$M,10,FALSE)</f>
        <v>204612.42520899538</v>
      </c>
      <c r="E404" s="42">
        <f>VLOOKUP($A404,'Raw data'!$A:$M,11,FALSE)</f>
        <v>357661.61079080706</v>
      </c>
      <c r="F404" s="42">
        <f>VLOOKUP($A404,'Raw data'!$A:$M,7,FALSE)</f>
        <v>254637.43448896066</v>
      </c>
      <c r="G404" s="42">
        <f>VLOOKUP($A404,'Raw data'!$A:$M,2,FALSE)</f>
        <v>291256.77364890295</v>
      </c>
      <c r="H404" s="42">
        <f>VLOOKUP($A404,'Raw data'!$A:$M,3,FALSE)</f>
        <v>265037.94407783978</v>
      </c>
      <c r="I404" s="42">
        <f>VLOOKUP($A404,'Raw data'!$A:$M,4,FALSE)</f>
        <v>645904.29945876834</v>
      </c>
      <c r="J404" s="42">
        <f>VLOOKUP($A404,'Raw data'!$A:$M,8,FALSE)</f>
        <v>170261.4884659849</v>
      </c>
      <c r="K404" s="42">
        <f>VLOOKUP($A404,'Raw data'!$A:$M,5,FALSE)</f>
        <v>76732.305229513659</v>
      </c>
      <c r="L404" s="42">
        <f>VLOOKUP($A404,'Raw data'!$A:$M,12,FALSE)</f>
        <v>352853.62276299711</v>
      </c>
      <c r="M404" s="42">
        <f>VLOOKUP($A404,'Raw data'!$A:$M,13,FALSE)</f>
        <v>301608.61575527332</v>
      </c>
      <c r="N404" s="42">
        <f>VLOOKUP($A404,'Raw data'!$A:$M,6,FALSE)</f>
        <v>351189.98895161814</v>
      </c>
      <c r="O404" s="42">
        <f>VLOOKUP($A404,'Raw data'!$A:$M,9,FALSE)</f>
        <v>417287.45031162509</v>
      </c>
      <c r="P404" s="42">
        <f t="shared" si="66"/>
        <v>336518.41461237898</v>
      </c>
      <c r="Q404" s="42">
        <f t="shared" si="67"/>
        <v>278322.24524616869</v>
      </c>
      <c r="R404" s="42">
        <f t="shared" si="68"/>
        <v>145732.87163152645</v>
      </c>
      <c r="S404" s="42">
        <f t="shared" si="69"/>
        <v>117639.17194078067</v>
      </c>
      <c r="T404" s="43">
        <f t="shared" si="70"/>
        <v>0.43306061512083921</v>
      </c>
      <c r="U404" s="43">
        <f t="shared" si="71"/>
        <v>0.42267254576338992</v>
      </c>
      <c r="V404" s="42">
        <f t="shared" si="72"/>
        <v>-0.27392923021531768</v>
      </c>
      <c r="W404" s="42">
        <f t="shared" si="73"/>
        <v>0.50299628672310726</v>
      </c>
      <c r="X404" s="42">
        <f>VLOOKUP($A404,'Raw data'!$A:$AN,39, FALSE)</f>
        <v>2.6204306979623122</v>
      </c>
      <c r="Y404" s="42">
        <f>VLOOKUP($A404,'Raw data'!$A:$AN,40, FALSE)</f>
        <v>2.6979189931984937</v>
      </c>
      <c r="Z404" s="42">
        <f t="shared" si="74"/>
        <v>2.6591748455804032</v>
      </c>
      <c r="AA404" s="44">
        <f>IFERROR(VLOOKUP($A404,'Raw data'!$AP:$AU,4,FALSE),0)</f>
        <v>-1.3007829045916901</v>
      </c>
      <c r="AB404" s="44">
        <f>IFERROR(VLOOKUP($A404,'Raw data'!$AP:$AU,5,FALSE),0)</f>
        <v>7.2456216779564694E-2</v>
      </c>
      <c r="AC404" s="44">
        <f>IFERROR(VLOOKUP($A404,'Raw data'!$AP:$AU,6,FALSE),"NA")</f>
        <v>0.38339589681317099</v>
      </c>
      <c r="AD404" s="46" t="b">
        <f t="shared" si="75"/>
        <v>0</v>
      </c>
      <c r="AE404" s="46" t="b">
        <f t="shared" si="76"/>
        <v>0</v>
      </c>
    </row>
    <row r="405" spans="1:31" x14ac:dyDescent="0.25">
      <c r="A405" s="45" t="s">
        <v>471</v>
      </c>
      <c r="B405" s="2" t="str">
        <f>IFERROR(VLOOKUP(A405,'Protein names'!$A:$I,8,FALSE),"Contaminant")</f>
        <v>Uricase (EC 1.7.3.3) (Urate oxidase)</v>
      </c>
      <c r="C405" t="str">
        <f>IFERROR(VLOOKUP(A405,'Protein names'!$A:$I,9,FALSE), "Contaminant")</f>
        <v>Uox</v>
      </c>
      <c r="D405" s="42">
        <f>VLOOKUP($A405,'Raw data'!$A:$M,10,FALSE)</f>
        <v>3493766.4738779482</v>
      </c>
      <c r="E405" s="42">
        <f>VLOOKUP($A405,'Raw data'!$A:$M,11,FALSE)</f>
        <v>3894670.0929363356</v>
      </c>
      <c r="F405" s="42">
        <f>VLOOKUP($A405,'Raw data'!$A:$M,7,FALSE)</f>
        <v>3775000.2457639794</v>
      </c>
      <c r="G405" s="42">
        <f>VLOOKUP($A405,'Raw data'!$A:$M,2,FALSE)</f>
        <v>5902642.4248192059</v>
      </c>
      <c r="H405" s="42">
        <f>VLOOKUP($A405,'Raw data'!$A:$M,3,FALSE)</f>
        <v>4815396.2344304183</v>
      </c>
      <c r="I405" s="42">
        <f>VLOOKUP($A405,'Raw data'!$A:$M,4,FALSE)</f>
        <v>4516733.1662558699</v>
      </c>
      <c r="J405" s="42">
        <f>VLOOKUP($A405,'Raw data'!$A:$M,8,FALSE)</f>
        <v>5010831.6838709582</v>
      </c>
      <c r="K405" s="42">
        <f>VLOOKUP($A405,'Raw data'!$A:$M,5,FALSE)</f>
        <v>5599852.7375369789</v>
      </c>
      <c r="L405" s="42">
        <f>VLOOKUP($A405,'Raw data'!$A:$M,12,FALSE)</f>
        <v>2701834.9972669547</v>
      </c>
      <c r="M405" s="42">
        <f>VLOOKUP($A405,'Raw data'!$A:$M,13,FALSE)</f>
        <v>7021412.2366893655</v>
      </c>
      <c r="N405" s="42">
        <f>VLOOKUP($A405,'Raw data'!$A:$M,6,FALSE)</f>
        <v>5365288.5747727863</v>
      </c>
      <c r="O405" s="42">
        <f>VLOOKUP($A405,'Raw data'!$A:$M,9,FALSE)</f>
        <v>5971314.4472173601</v>
      </c>
      <c r="P405" s="42">
        <f t="shared" si="66"/>
        <v>4399701.4396806257</v>
      </c>
      <c r="Q405" s="42">
        <f t="shared" si="67"/>
        <v>5278422.4462257344</v>
      </c>
      <c r="R405" s="42">
        <f t="shared" si="68"/>
        <v>807398.76531114092</v>
      </c>
      <c r="S405" s="42">
        <f t="shared" si="69"/>
        <v>1312718.7810919564</v>
      </c>
      <c r="T405" s="43">
        <f t="shared" si="70"/>
        <v>0.18351217153720095</v>
      </c>
      <c r="U405" s="43">
        <f t="shared" si="71"/>
        <v>0.24869528622715648</v>
      </c>
      <c r="V405" s="42">
        <f t="shared" si="72"/>
        <v>0.26270119110898732</v>
      </c>
      <c r="W405" s="42">
        <f t="shared" si="73"/>
        <v>0.23115231326729418</v>
      </c>
      <c r="X405" s="42">
        <f>VLOOKUP($A405,'Raw data'!$A:$AN,39, FALSE)</f>
        <v>3.1467489860373745</v>
      </c>
      <c r="Y405" s="42">
        <f>VLOOKUP($A405,'Raw data'!$A:$AN,40, FALSE)</f>
        <v>3.5121600344840207</v>
      </c>
      <c r="Z405" s="42">
        <f t="shared" si="74"/>
        <v>3.3294545102606978</v>
      </c>
      <c r="AA405" s="44">
        <f>IFERROR(VLOOKUP($A405,'Raw data'!$AP:$AU,4,FALSE),0)</f>
        <v>0.45972879701364699</v>
      </c>
      <c r="AB405" s="44">
        <f>IFERROR(VLOOKUP($A405,'Raw data'!$AP:$AU,5,FALSE),0)</f>
        <v>0.138058073492867</v>
      </c>
      <c r="AC405" s="44">
        <f>IFERROR(VLOOKUP($A405,'Raw data'!$AP:$AU,6,FALSE),"NA")</f>
        <v>0.38419020249274599</v>
      </c>
      <c r="AD405" s="46" t="b">
        <f t="shared" si="75"/>
        <v>0</v>
      </c>
      <c r="AE405" s="46" t="b">
        <f t="shared" si="76"/>
        <v>0</v>
      </c>
    </row>
    <row r="406" spans="1:31" x14ac:dyDescent="0.25">
      <c r="A406" s="45" t="s">
        <v>472</v>
      </c>
      <c r="B406" s="2" t="str">
        <f>IFERROR(VLOOKUP(A406,'Protein names'!$A:$I,8,FALSE),"Contaminant")</f>
        <v>4-aminobutyrate aminotransferase, mitochondrial (EC 2.6.1.19) ((S)-3-amino-2-methylpropionate transaminase) (EC 2.6.1.22) (GABA aminotransferase) (GABA-AT) (Gamma-amino-N-butyrate transaminase) (GABA transaminase) (GABA-T) (L-AIBAT) [Cleaved into: 4-aminobutyrate aminotransferase, brain isoform 4-aminobutyrate aminotransferase, liver isoform]</v>
      </c>
      <c r="C406" t="str">
        <f>IFERROR(VLOOKUP(A406,'Protein names'!$A:$I,9,FALSE), "Contaminant")</f>
        <v>Abat</v>
      </c>
      <c r="D406" s="42">
        <f>VLOOKUP($A406,'Raw data'!$A:$M,10,FALSE)</f>
        <v>1506200.8517756064</v>
      </c>
      <c r="E406" s="42">
        <f>VLOOKUP($A406,'Raw data'!$A:$M,11,FALSE)</f>
        <v>1230968.8259258876</v>
      </c>
      <c r="F406" s="42">
        <f>VLOOKUP($A406,'Raw data'!$A:$M,7,FALSE)</f>
        <v>1544725.0216649319</v>
      </c>
      <c r="G406" s="42">
        <f>VLOOKUP($A406,'Raw data'!$A:$M,2,FALSE)</f>
        <v>1542902.7359271813</v>
      </c>
      <c r="H406" s="42">
        <f>VLOOKUP($A406,'Raw data'!$A:$M,3,FALSE)</f>
        <v>1589303.1240875274</v>
      </c>
      <c r="I406" s="42">
        <f>VLOOKUP($A406,'Raw data'!$A:$M,4,FALSE)</f>
        <v>1122769.9622322347</v>
      </c>
      <c r="J406" s="42">
        <f>VLOOKUP($A406,'Raw data'!$A:$M,8,FALSE)</f>
        <v>2160694.7582475804</v>
      </c>
      <c r="K406" s="42">
        <f>VLOOKUP($A406,'Raw data'!$A:$M,5,FALSE)</f>
        <v>1497221.1762099909</v>
      </c>
      <c r="L406" s="42">
        <f>VLOOKUP($A406,'Raw data'!$A:$M,12,FALSE)</f>
        <v>2961897.4587539188</v>
      </c>
      <c r="M406" s="42">
        <f>VLOOKUP($A406,'Raw data'!$A:$M,13,FALSE)</f>
        <v>1960457.2445967051</v>
      </c>
      <c r="N406" s="42">
        <f>VLOOKUP($A406,'Raw data'!$A:$M,6,FALSE)</f>
        <v>1410411.5693302071</v>
      </c>
      <c r="O406" s="42">
        <f>VLOOKUP($A406,'Raw data'!$A:$M,9,FALSE)</f>
        <v>1410610.8443920347</v>
      </c>
      <c r="P406" s="42">
        <f t="shared" si="66"/>
        <v>1422811.7536022281</v>
      </c>
      <c r="Q406" s="42">
        <f t="shared" si="67"/>
        <v>1900215.508588406</v>
      </c>
      <c r="R406" s="42">
        <f t="shared" si="68"/>
        <v>178319.27946508734</v>
      </c>
      <c r="S406" s="42">
        <f t="shared" si="69"/>
        <v>553876.0582796426</v>
      </c>
      <c r="T406" s="43">
        <f t="shared" si="70"/>
        <v>0.12532879280314099</v>
      </c>
      <c r="U406" s="43">
        <f t="shared" si="71"/>
        <v>0.29148065352392316</v>
      </c>
      <c r="V406" s="42">
        <f t="shared" si="72"/>
        <v>0.41741825037172459</v>
      </c>
      <c r="W406" s="42">
        <f t="shared" si="73"/>
        <v>9.6446611814160504E-2</v>
      </c>
      <c r="X406" s="42">
        <f>VLOOKUP($A406,'Raw data'!$A:$AN,39, FALSE)</f>
        <v>2.7983396481065426</v>
      </c>
      <c r="Y406" s="42">
        <f>VLOOKUP($A406,'Raw data'!$A:$AN,40, FALSE)</f>
        <v>3.2473164702991766</v>
      </c>
      <c r="Z406" s="42">
        <f t="shared" si="74"/>
        <v>3.0228280592028596</v>
      </c>
      <c r="AA406" s="44">
        <f>IFERROR(VLOOKUP($A406,'Raw data'!$AP:$AU,4,FALSE),0)</f>
        <v>0.469066572965677</v>
      </c>
      <c r="AB406" s="44">
        <f>IFERROR(VLOOKUP($A406,'Raw data'!$AP:$AU,5,FALSE),0)</f>
        <v>0.16031217753136001</v>
      </c>
      <c r="AC406" s="44">
        <f>IFERROR(VLOOKUP($A406,'Raw data'!$AP:$AU,6,FALSE),"NA")</f>
        <v>0.38546691872177302</v>
      </c>
      <c r="AD406" s="46" t="b">
        <f t="shared" si="75"/>
        <v>0</v>
      </c>
      <c r="AE406" s="46" t="b">
        <f t="shared" si="76"/>
        <v>0</v>
      </c>
    </row>
    <row r="407" spans="1:31" x14ac:dyDescent="0.25">
      <c r="A407" s="45" t="s">
        <v>473</v>
      </c>
      <c r="B407" s="2" t="str">
        <f>IFERROR(VLOOKUP(A407,'Protein names'!$A:$I,8,FALSE),"Contaminant")</f>
        <v>Peptidyl-prolyl cis-trans isomerase FKBP8 (PPIase FKBP8) (EC 5.2.1.8) (FK506-binding protein 8) (FKBP-8) (Rotamase)</v>
      </c>
      <c r="C407" t="str">
        <f>IFERROR(VLOOKUP(A407,'Protein names'!$A:$I,9,FALSE), "Contaminant")</f>
        <v>Fkbp8</v>
      </c>
      <c r="D407" s="42">
        <f>VLOOKUP($A407,'Raw data'!$A:$M,10,FALSE)</f>
        <v>138602.06498279795</v>
      </c>
      <c r="E407" s="42">
        <f>VLOOKUP($A407,'Raw data'!$A:$M,11,FALSE)</f>
        <v>154467.65477526747</v>
      </c>
      <c r="F407" s="42">
        <f>VLOOKUP($A407,'Raw data'!$A:$M,7,FALSE)</f>
        <v>90489.280979212039</v>
      </c>
      <c r="G407" s="42">
        <f>VLOOKUP($A407,'Raw data'!$A:$M,2,FALSE)</f>
        <v>205.36</v>
      </c>
      <c r="H407" s="42">
        <f>VLOOKUP($A407,'Raw data'!$A:$M,3,FALSE)</f>
        <v>95478.789063715536</v>
      </c>
      <c r="I407" s="42">
        <f>VLOOKUP($A407,'Raw data'!$A:$M,4,FALSE)</f>
        <v>54865.789867024432</v>
      </c>
      <c r="J407" s="42">
        <f>VLOOKUP($A407,'Raw data'!$A:$M,8,FALSE)</f>
        <v>105293.35851061309</v>
      </c>
      <c r="K407" s="42">
        <f>VLOOKUP($A407,'Raw data'!$A:$M,5,FALSE)</f>
        <v>54692.044385762019</v>
      </c>
      <c r="L407" s="42">
        <f>VLOOKUP($A407,'Raw data'!$A:$M,12,FALSE)</f>
        <v>202878.32143370301</v>
      </c>
      <c r="M407" s="42">
        <f>VLOOKUP($A407,'Raw data'!$A:$M,13,FALSE)</f>
        <v>108370.33629467353</v>
      </c>
      <c r="N407" s="42">
        <f>VLOOKUP($A407,'Raw data'!$A:$M,6,FALSE)</f>
        <v>92638.569532103866</v>
      </c>
      <c r="O407" s="42">
        <f>VLOOKUP($A407,'Raw data'!$A:$M,9,FALSE)</f>
        <v>98502.711782213941</v>
      </c>
      <c r="P407" s="42">
        <f t="shared" si="66"/>
        <v>89018.156611336235</v>
      </c>
      <c r="Q407" s="42">
        <f t="shared" si="67"/>
        <v>110395.89032317822</v>
      </c>
      <c r="R407" s="42">
        <f t="shared" si="68"/>
        <v>51381.257533032724</v>
      </c>
      <c r="S407" s="42">
        <f t="shared" si="69"/>
        <v>44986.715361014045</v>
      </c>
      <c r="T407" s="43">
        <f t="shared" si="70"/>
        <v>0.57719974765787785</v>
      </c>
      <c r="U407" s="43">
        <f t="shared" si="71"/>
        <v>0.40750353323224064</v>
      </c>
      <c r="V407" s="42">
        <f t="shared" si="72"/>
        <v>0.31051493544011566</v>
      </c>
      <c r="W407" s="42">
        <f t="shared" si="73"/>
        <v>0.4999098532763786</v>
      </c>
      <c r="X407" s="42">
        <f>VLOOKUP($A407,'Raw data'!$A:$AN,39, FALSE)</f>
        <v>1.8019967869719802</v>
      </c>
      <c r="Y407" s="42">
        <f>VLOOKUP($A407,'Raw data'!$A:$AN,40, FALSE)</f>
        <v>2.3547770255446885</v>
      </c>
      <c r="Z407" s="42">
        <f t="shared" si="74"/>
        <v>2.0783869062583342</v>
      </c>
      <c r="AA407" s="44">
        <f>IFERROR(VLOOKUP($A407,'Raw data'!$AP:$AU,4,FALSE),0)</f>
        <v>0.214050608972365</v>
      </c>
      <c r="AB407" s="44">
        <f>IFERROR(VLOOKUP($A407,'Raw data'!$AP:$AU,5,FALSE),0)</f>
        <v>8.2327643474354797E-2</v>
      </c>
      <c r="AC407" s="44">
        <f>IFERROR(VLOOKUP($A407,'Raw data'!$AP:$AU,6,FALSE),"NA")</f>
        <v>0.38715133398058399</v>
      </c>
      <c r="AD407" s="46" t="b">
        <f t="shared" si="75"/>
        <v>0</v>
      </c>
      <c r="AE407" s="46" t="b">
        <f t="shared" si="76"/>
        <v>0</v>
      </c>
    </row>
    <row r="408" spans="1:31" x14ac:dyDescent="0.25">
      <c r="A408" s="45" t="s">
        <v>474</v>
      </c>
      <c r="B408" s="2" t="str">
        <f>IFERROR(VLOOKUP(A408,'Protein names'!$A:$I,8,FALSE),"Contaminant")</f>
        <v>Transmembrane and coiled-coil domains protein 1 (Meg-2-like protein)</v>
      </c>
      <c r="C408" t="str">
        <f>IFERROR(VLOOKUP(A408,'Protein names'!$A:$I,9,FALSE), "Contaminant")</f>
        <v>Tmco1</v>
      </c>
      <c r="D408" s="42">
        <f>VLOOKUP($A408,'Raw data'!$A:$M,10,FALSE)</f>
        <v>205.36</v>
      </c>
      <c r="E408" s="42">
        <f>VLOOKUP($A408,'Raw data'!$A:$M,11,FALSE)</f>
        <v>205.36</v>
      </c>
      <c r="F408" s="42">
        <f>VLOOKUP($A408,'Raw data'!$A:$M,7,FALSE)</f>
        <v>205.36</v>
      </c>
      <c r="G408" s="42">
        <f>VLOOKUP($A408,'Raw data'!$A:$M,2,FALSE)</f>
        <v>12965.277369230667</v>
      </c>
      <c r="H408" s="42">
        <f>VLOOKUP($A408,'Raw data'!$A:$M,3,FALSE)</f>
        <v>205.36</v>
      </c>
      <c r="I408" s="42">
        <f>VLOOKUP($A408,'Raw data'!$A:$M,4,FALSE)</f>
        <v>10749.592536858549</v>
      </c>
      <c r="J408" s="42">
        <f>VLOOKUP($A408,'Raw data'!$A:$M,8,FALSE)</f>
        <v>205.36</v>
      </c>
      <c r="K408" s="42">
        <f>VLOOKUP($A408,'Raw data'!$A:$M,5,FALSE)</f>
        <v>205.36</v>
      </c>
      <c r="L408" s="42">
        <f>VLOOKUP($A408,'Raw data'!$A:$M,12,FALSE)</f>
        <v>205.36</v>
      </c>
      <c r="M408" s="42">
        <f>VLOOKUP($A408,'Raw data'!$A:$M,13,FALSE)</f>
        <v>205.36</v>
      </c>
      <c r="N408" s="42">
        <f>VLOOKUP($A408,'Raw data'!$A:$M,6,FALSE)</f>
        <v>205.36</v>
      </c>
      <c r="O408" s="42">
        <f>VLOOKUP($A408,'Raw data'!$A:$M,9,FALSE)</f>
        <v>205.36</v>
      </c>
      <c r="P408" s="42">
        <f t="shared" si="66"/>
        <v>4089.3849843482026</v>
      </c>
      <c r="Q408" s="42">
        <f t="shared" si="67"/>
        <v>205.36000000000004</v>
      </c>
      <c r="R408" s="42">
        <f t="shared" si="68"/>
        <v>5529.9552527830128</v>
      </c>
      <c r="S408" s="42">
        <f t="shared" si="69"/>
        <v>2.8421709430404007E-14</v>
      </c>
      <c r="T408" s="43">
        <f t="shared" si="70"/>
        <v>1.3522706406827625</v>
      </c>
      <c r="U408" s="43">
        <f t="shared" si="71"/>
        <v>1.383994421036424E-16</v>
      </c>
      <c r="V408" s="42">
        <f t="shared" si="72"/>
        <v>-4.3156567818333054</v>
      </c>
      <c r="W408" s="42">
        <f t="shared" si="73"/>
        <v>0.14736593675485321</v>
      </c>
      <c r="X408" s="42">
        <f>VLOOKUP($A408,'Raw data'!$A:$AN,39, FALSE)</f>
        <v>0.69615891649877737</v>
      </c>
      <c r="Y408" s="42">
        <f>VLOOKUP($A408,'Raw data'!$A:$AN,40, FALSE)</f>
        <v>0</v>
      </c>
      <c r="Z408" s="42">
        <f t="shared" si="74"/>
        <v>0.34807945824938868</v>
      </c>
      <c r="AA408" s="44">
        <f>IFERROR(VLOOKUP($A408,'Raw data'!$AP:$AU,4,FALSE),0)</f>
        <v>-1.7507125165021999</v>
      </c>
      <c r="AB408" s="44">
        <f>IFERROR(VLOOKUP($A408,'Raw data'!$AP:$AU,5,FALSE),0)</f>
        <v>0.25986360270051601</v>
      </c>
      <c r="AC408" s="44">
        <f>IFERROR(VLOOKUP($A408,'Raw data'!$AP:$AU,6,FALSE),"NA")</f>
        <v>0.38770858218694099</v>
      </c>
      <c r="AD408" s="46" t="b">
        <f t="shared" si="75"/>
        <v>0</v>
      </c>
      <c r="AE408" s="46" t="b">
        <f t="shared" si="76"/>
        <v>0</v>
      </c>
    </row>
    <row r="409" spans="1:31" x14ac:dyDescent="0.25">
      <c r="A409" s="45" t="s">
        <v>475</v>
      </c>
      <c r="B409" s="2" t="str">
        <f>IFERROR(VLOOKUP(A409,'Protein names'!$A:$I,8,FALSE),"Contaminant")</f>
        <v>Mitochondrial import inner membrane translocase subunit Tim13</v>
      </c>
      <c r="C409" t="str">
        <f>IFERROR(VLOOKUP(A409,'Protein names'!$A:$I,9,FALSE), "Contaminant")</f>
        <v>Timm13</v>
      </c>
      <c r="D409" s="42">
        <f>VLOOKUP($A409,'Raw data'!$A:$M,10,FALSE)</f>
        <v>928962.95704565267</v>
      </c>
      <c r="E409" s="42">
        <f>VLOOKUP($A409,'Raw data'!$A:$M,11,FALSE)</f>
        <v>1104414.3648420242</v>
      </c>
      <c r="F409" s="42">
        <f>VLOOKUP($A409,'Raw data'!$A:$M,7,FALSE)</f>
        <v>944794.86577752931</v>
      </c>
      <c r="G409" s="42">
        <f>VLOOKUP($A409,'Raw data'!$A:$M,2,FALSE)</f>
        <v>935634.07622773782</v>
      </c>
      <c r="H409" s="42">
        <f>VLOOKUP($A409,'Raw data'!$A:$M,3,FALSE)</f>
        <v>583627.38246475358</v>
      </c>
      <c r="I409" s="42">
        <f>VLOOKUP($A409,'Raw data'!$A:$M,4,FALSE)</f>
        <v>594267.88807573717</v>
      </c>
      <c r="J409" s="42">
        <f>VLOOKUP($A409,'Raw data'!$A:$M,8,FALSE)</f>
        <v>514832.90662309789</v>
      </c>
      <c r="K409" s="42">
        <f>VLOOKUP($A409,'Raw data'!$A:$M,5,FALSE)</f>
        <v>718794.77095447958</v>
      </c>
      <c r="L409" s="42">
        <f>VLOOKUP($A409,'Raw data'!$A:$M,12,FALSE)</f>
        <v>1135125.8443904128</v>
      </c>
      <c r="M409" s="42">
        <f>VLOOKUP($A409,'Raw data'!$A:$M,13,FALSE)</f>
        <v>1080260.0385892484</v>
      </c>
      <c r="N409" s="42">
        <f>VLOOKUP($A409,'Raw data'!$A:$M,6,FALSE)</f>
        <v>627251.6252649175</v>
      </c>
      <c r="O409" s="42">
        <f>VLOOKUP($A409,'Raw data'!$A:$M,9,FALSE)</f>
        <v>641338.62212913344</v>
      </c>
      <c r="P409" s="42">
        <f t="shared" si="66"/>
        <v>848616.92240557249</v>
      </c>
      <c r="Q409" s="42">
        <f t="shared" si="67"/>
        <v>786267.30132521503</v>
      </c>
      <c r="R409" s="42">
        <f t="shared" si="68"/>
        <v>193055.64233857128</v>
      </c>
      <c r="S409" s="42">
        <f t="shared" si="69"/>
        <v>235461.7778260198</v>
      </c>
      <c r="T409" s="43">
        <f t="shared" si="70"/>
        <v>0.22749445272823088</v>
      </c>
      <c r="U409" s="43">
        <f t="shared" si="71"/>
        <v>0.29946784945674393</v>
      </c>
      <c r="V409" s="42">
        <f t="shared" si="72"/>
        <v>-0.11009358997524739</v>
      </c>
      <c r="W409" s="42">
        <f t="shared" si="73"/>
        <v>0.65682839568021323</v>
      </c>
      <c r="X409" s="42">
        <f>VLOOKUP($A409,'Raw data'!$A:$AN,39, FALSE)</f>
        <v>3.267289087164039</v>
      </c>
      <c r="Y409" s="42">
        <f>VLOOKUP($A409,'Raw data'!$A:$AN,40, FALSE)</f>
        <v>3.5574840748824617</v>
      </c>
      <c r="Z409" s="42">
        <f t="shared" si="74"/>
        <v>3.4123865810232505</v>
      </c>
      <c r="AA409" s="44">
        <f>IFERROR(VLOOKUP($A409,'Raw data'!$AP:$AU,4,FALSE),0)</f>
        <v>-0.16776605660303401</v>
      </c>
      <c r="AB409" s="44">
        <f>IFERROR(VLOOKUP($A409,'Raw data'!$AP:$AU,5,FALSE),0)</f>
        <v>2.41701003406934E-2</v>
      </c>
      <c r="AC409" s="44">
        <f>IFERROR(VLOOKUP($A409,'Raw data'!$AP:$AU,6,FALSE),"NA")</f>
        <v>0.387931662099608</v>
      </c>
      <c r="AD409" s="46" t="b">
        <f t="shared" si="75"/>
        <v>0</v>
      </c>
      <c r="AE409" s="46" t="b">
        <f t="shared" si="76"/>
        <v>0</v>
      </c>
    </row>
    <row r="410" spans="1:31" x14ac:dyDescent="0.25">
      <c r="A410" s="45" t="s">
        <v>476</v>
      </c>
      <c r="B410" s="2" t="str">
        <f>IFERROR(VLOOKUP(A410,'Protein names'!$A:$I,8,FALSE),"Contaminant")</f>
        <v>Eukaryotic translation initiation factor 5 (eIF-5)</v>
      </c>
      <c r="C410" t="str">
        <f>IFERROR(VLOOKUP(A410,'Protein names'!$A:$I,9,FALSE), "Contaminant")</f>
        <v>Eif5</v>
      </c>
      <c r="D410" s="42">
        <f>VLOOKUP($A410,'Raw data'!$A:$M,10,FALSE)</f>
        <v>30583.484371995422</v>
      </c>
      <c r="E410" s="42">
        <f>VLOOKUP($A410,'Raw data'!$A:$M,11,FALSE)</f>
        <v>28836.538506631285</v>
      </c>
      <c r="F410" s="42">
        <f>VLOOKUP($A410,'Raw data'!$A:$M,7,FALSE)</f>
        <v>27714.934238060916</v>
      </c>
      <c r="G410" s="42">
        <f>VLOOKUP($A410,'Raw data'!$A:$M,2,FALSE)</f>
        <v>22803.812247314425</v>
      </c>
      <c r="H410" s="42">
        <f>VLOOKUP($A410,'Raw data'!$A:$M,3,FALSE)</f>
        <v>40939.41310661842</v>
      </c>
      <c r="I410" s="42">
        <f>VLOOKUP($A410,'Raw data'!$A:$M,4,FALSE)</f>
        <v>23797.395196833259</v>
      </c>
      <c r="J410" s="42">
        <f>VLOOKUP($A410,'Raw data'!$A:$M,8,FALSE)</f>
        <v>31477.104533435515</v>
      </c>
      <c r="K410" s="42">
        <f>VLOOKUP($A410,'Raw data'!$A:$M,5,FALSE)</f>
        <v>26967.549732374006</v>
      </c>
      <c r="L410" s="42">
        <f>VLOOKUP($A410,'Raw data'!$A:$M,12,FALSE)</f>
        <v>205.36</v>
      </c>
      <c r="M410" s="42">
        <f>VLOOKUP($A410,'Raw data'!$A:$M,13,FALSE)</f>
        <v>23792.746600495164</v>
      </c>
      <c r="N410" s="42">
        <f>VLOOKUP($A410,'Raw data'!$A:$M,6,FALSE)</f>
        <v>38266.649973099178</v>
      </c>
      <c r="O410" s="42">
        <f>VLOOKUP($A410,'Raw data'!$A:$M,9,FALSE)</f>
        <v>23693.332990262919</v>
      </c>
      <c r="P410" s="42">
        <f t="shared" si="66"/>
        <v>29112.596277908957</v>
      </c>
      <c r="Q410" s="42">
        <f t="shared" si="67"/>
        <v>24067.12397161113</v>
      </c>
      <c r="R410" s="42">
        <f t="shared" si="68"/>
        <v>5945.8514057119128</v>
      </c>
      <c r="S410" s="42">
        <f t="shared" si="69"/>
        <v>11793.681943196278</v>
      </c>
      <c r="T410" s="43">
        <f t="shared" si="70"/>
        <v>0.20423638444860059</v>
      </c>
      <c r="U410" s="43">
        <f t="shared" si="71"/>
        <v>0.49003287460137557</v>
      </c>
      <c r="V410" s="42">
        <f t="shared" si="72"/>
        <v>-0.27457975593183742</v>
      </c>
      <c r="W410" s="42">
        <f t="shared" si="73"/>
        <v>0.41299013572598575</v>
      </c>
      <c r="X410" s="42">
        <f>VLOOKUP($A410,'Raw data'!$A:$AN,39, FALSE)</f>
        <v>3.2441888040260802</v>
      </c>
      <c r="Y410" s="42">
        <f>VLOOKUP($A410,'Raw data'!$A:$AN,40, FALSE)</f>
        <v>2.8551307190712101</v>
      </c>
      <c r="Z410" s="42">
        <f t="shared" si="74"/>
        <v>3.0496597615486452</v>
      </c>
      <c r="AA410" s="44">
        <f>IFERROR(VLOOKUP($A410,'Raw data'!$AP:$AU,4,FALSE),0)</f>
        <v>0.36665122990799298</v>
      </c>
      <c r="AB410" s="44">
        <f>IFERROR(VLOOKUP($A410,'Raw data'!$AP:$AU,5,FALSE),0)</f>
        <v>0.20524497920711299</v>
      </c>
      <c r="AC410" s="44">
        <f>IFERROR(VLOOKUP($A410,'Raw data'!$AP:$AU,6,FALSE),"NA")</f>
        <v>0.39121677141263</v>
      </c>
      <c r="AD410" s="46" t="b">
        <f t="shared" si="75"/>
        <v>0</v>
      </c>
      <c r="AE410" s="46" t="b">
        <f t="shared" si="76"/>
        <v>0</v>
      </c>
    </row>
    <row r="411" spans="1:31" x14ac:dyDescent="0.25">
      <c r="A411" s="45" t="s">
        <v>477</v>
      </c>
      <c r="B411" s="2" t="str">
        <f>IFERROR(VLOOKUP(A411,'Protein names'!$A:$I,8,FALSE),"Contaminant")</f>
        <v>Protein RGD1564698</v>
      </c>
      <c r="C411" t="str">
        <f>IFERROR(VLOOKUP(A411,'Protein names'!$A:$I,9,FALSE), "Contaminant")</f>
        <v>RGD1564698</v>
      </c>
      <c r="D411" s="42">
        <f>VLOOKUP($A411,'Raw data'!$A:$M,10,FALSE)</f>
        <v>1254479.4127935127</v>
      </c>
      <c r="E411" s="42">
        <f>VLOOKUP($A411,'Raw data'!$A:$M,11,FALSE)</f>
        <v>1115097.2955863632</v>
      </c>
      <c r="F411" s="42">
        <f>VLOOKUP($A411,'Raw data'!$A:$M,7,FALSE)</f>
        <v>707990.41587034822</v>
      </c>
      <c r="G411" s="42">
        <f>VLOOKUP($A411,'Raw data'!$A:$M,2,FALSE)</f>
        <v>1084898.9441732678</v>
      </c>
      <c r="H411" s="42">
        <f>VLOOKUP($A411,'Raw data'!$A:$M,3,FALSE)</f>
        <v>985639.34221437469</v>
      </c>
      <c r="I411" s="42">
        <f>VLOOKUP($A411,'Raw data'!$A:$M,4,FALSE)</f>
        <v>940606.21132028743</v>
      </c>
      <c r="J411" s="42">
        <f>VLOOKUP($A411,'Raw data'!$A:$M,8,FALSE)</f>
        <v>879181.2634759628</v>
      </c>
      <c r="K411" s="42">
        <f>VLOOKUP($A411,'Raw data'!$A:$M,5,FALSE)</f>
        <v>813448.26229358872</v>
      </c>
      <c r="L411" s="42">
        <f>VLOOKUP($A411,'Raw data'!$A:$M,12,FALSE)</f>
        <v>1110104.8231405797</v>
      </c>
      <c r="M411" s="42">
        <f>VLOOKUP($A411,'Raw data'!$A:$M,13,FALSE)</f>
        <v>743145.76581240143</v>
      </c>
      <c r="N411" s="42">
        <f>VLOOKUP($A411,'Raw data'!$A:$M,6,FALSE)</f>
        <v>1026696.8785926418</v>
      </c>
      <c r="O411" s="42">
        <f>VLOOKUP($A411,'Raw data'!$A:$M,9,FALSE)</f>
        <v>665268.80290427676</v>
      </c>
      <c r="P411" s="42">
        <f t="shared" si="66"/>
        <v>1014785.2703263591</v>
      </c>
      <c r="Q411" s="42">
        <f t="shared" si="67"/>
        <v>872974.29936990875</v>
      </c>
      <c r="R411" s="42">
        <f t="shared" si="68"/>
        <v>169758.06914859716</v>
      </c>
      <c r="S411" s="42">
        <f t="shared" si="69"/>
        <v>154618.03126187719</v>
      </c>
      <c r="T411" s="43">
        <f t="shared" si="70"/>
        <v>0.1672847193515159</v>
      </c>
      <c r="U411" s="43">
        <f t="shared" si="71"/>
        <v>0.17711636112709922</v>
      </c>
      <c r="V411" s="42">
        <f t="shared" si="72"/>
        <v>-0.21716339764514261</v>
      </c>
      <c r="W411" s="42">
        <f t="shared" si="73"/>
        <v>0.19736324691965251</v>
      </c>
      <c r="X411" s="42">
        <f>VLOOKUP($A411,'Raw data'!$A:$AN,39, FALSE)</f>
        <v>3.4796185037267406</v>
      </c>
      <c r="Y411" s="42">
        <f>VLOOKUP($A411,'Raw data'!$A:$AN,40, FALSE)</f>
        <v>3.605289724088065</v>
      </c>
      <c r="Z411" s="42">
        <f t="shared" si="74"/>
        <v>3.5424541139074028</v>
      </c>
      <c r="AA411" s="44">
        <f>IFERROR(VLOOKUP($A411,'Raw data'!$AP:$AU,4,FALSE),0)</f>
        <v>-0.25981219505270198</v>
      </c>
      <c r="AB411" s="44">
        <f>IFERROR(VLOOKUP($A411,'Raw data'!$AP:$AU,5,FALSE),0)</f>
        <v>7.5239660951322104E-2</v>
      </c>
      <c r="AC411" s="44">
        <f>IFERROR(VLOOKUP($A411,'Raw data'!$AP:$AU,6,FALSE),"NA")</f>
        <v>0.39273707031952299</v>
      </c>
      <c r="AD411" s="46" t="b">
        <f t="shared" si="75"/>
        <v>0</v>
      </c>
      <c r="AE411" s="46" t="b">
        <f t="shared" si="76"/>
        <v>0</v>
      </c>
    </row>
    <row r="412" spans="1:31" x14ac:dyDescent="0.25">
      <c r="A412" s="45" t="s">
        <v>478</v>
      </c>
      <c r="B412" s="2" t="str">
        <f>IFERROR(VLOOKUP(A412,'Protein names'!$A:$I,8,FALSE),"Contaminant")</f>
        <v>NADH dehydrogenase (Ubiquinone) 1 alpha subcomplex, 12 (Predicted), isoform CRA_b (Protein LOC100910710)</v>
      </c>
      <c r="C412" t="str">
        <f>IFERROR(VLOOKUP(A412,'Protein names'!$A:$I,9,FALSE), "Contaminant")</f>
        <v>Ndufa12</v>
      </c>
      <c r="D412" s="42">
        <f>VLOOKUP($A412,'Raw data'!$A:$M,10,FALSE)</f>
        <v>58989.294616523504</v>
      </c>
      <c r="E412" s="42">
        <f>VLOOKUP($A412,'Raw data'!$A:$M,11,FALSE)</f>
        <v>63991.395132040692</v>
      </c>
      <c r="F412" s="42">
        <f>VLOOKUP($A412,'Raw data'!$A:$M,7,FALSE)</f>
        <v>118289.37533165912</v>
      </c>
      <c r="G412" s="42">
        <f>VLOOKUP($A412,'Raw data'!$A:$M,2,FALSE)</f>
        <v>140056.21735530676</v>
      </c>
      <c r="H412" s="42">
        <f>VLOOKUP($A412,'Raw data'!$A:$M,3,FALSE)</f>
        <v>129509.78952650822</v>
      </c>
      <c r="I412" s="42">
        <f>VLOOKUP($A412,'Raw data'!$A:$M,4,FALSE)</f>
        <v>77251.74429086021</v>
      </c>
      <c r="J412" s="42">
        <f>VLOOKUP($A412,'Raw data'!$A:$M,8,FALSE)</f>
        <v>99436.290952697134</v>
      </c>
      <c r="K412" s="42">
        <f>VLOOKUP($A412,'Raw data'!$A:$M,5,FALSE)</f>
        <v>76605.671504846599</v>
      </c>
      <c r="L412" s="42">
        <f>VLOOKUP($A412,'Raw data'!$A:$M,12,FALSE)</f>
        <v>62601.984828005705</v>
      </c>
      <c r="M412" s="42">
        <f>VLOOKUP($A412,'Raw data'!$A:$M,13,FALSE)</f>
        <v>71057.846880737023</v>
      </c>
      <c r="N412" s="42">
        <f>VLOOKUP($A412,'Raw data'!$A:$M,6,FALSE)</f>
        <v>96359.839173450731</v>
      </c>
      <c r="O412" s="42">
        <f>VLOOKUP($A412,'Raw data'!$A:$M,9,FALSE)</f>
        <v>86984.81595329821</v>
      </c>
      <c r="P412" s="42">
        <f t="shared" si="66"/>
        <v>98014.636042149752</v>
      </c>
      <c r="Q412" s="42">
        <f t="shared" si="67"/>
        <v>82174.4082155059</v>
      </c>
      <c r="R412" s="42">
        <f t="shared" si="68"/>
        <v>32357.7918871211</v>
      </c>
      <c r="S412" s="42">
        <f t="shared" si="69"/>
        <v>13291.648953514963</v>
      </c>
      <c r="T412" s="43">
        <f t="shared" si="70"/>
        <v>0.33013224548633846</v>
      </c>
      <c r="U412" s="43">
        <f t="shared" si="71"/>
        <v>0.16174925067494306</v>
      </c>
      <c r="V412" s="42">
        <f t="shared" si="72"/>
        <v>-0.25430803417028364</v>
      </c>
      <c r="W412" s="42">
        <f t="shared" si="73"/>
        <v>0.33515427868323677</v>
      </c>
      <c r="X412" s="42">
        <f>VLOOKUP($A412,'Raw data'!$A:$AN,39, FALSE)</f>
        <v>2.5285435667924454</v>
      </c>
      <c r="Y412" s="42">
        <f>VLOOKUP($A412,'Raw data'!$A:$AN,40, FALSE)</f>
        <v>2.1659526097037438</v>
      </c>
      <c r="Z412" s="42">
        <f t="shared" si="74"/>
        <v>2.3472480882480946</v>
      </c>
      <c r="AA412" s="44">
        <f>IFERROR(VLOOKUP($A412,'Raw data'!$AP:$AU,4,FALSE),0)</f>
        <v>-0.20955581537148599</v>
      </c>
      <c r="AB412" s="44">
        <f>IFERROR(VLOOKUP($A412,'Raw data'!$AP:$AU,5,FALSE),0)</f>
        <v>8.0954835004009004E-2</v>
      </c>
      <c r="AC412" s="44">
        <f>IFERROR(VLOOKUP($A412,'Raw data'!$AP:$AU,6,FALSE),"NA")</f>
        <v>0.39286324015081098</v>
      </c>
      <c r="AD412" s="46" t="b">
        <f t="shared" si="75"/>
        <v>0</v>
      </c>
      <c r="AE412" s="46" t="b">
        <f t="shared" si="76"/>
        <v>0</v>
      </c>
    </row>
    <row r="413" spans="1:31" x14ac:dyDescent="0.25">
      <c r="A413" s="45" t="s">
        <v>479</v>
      </c>
      <c r="B413" s="2" t="str">
        <f>IFERROR(VLOOKUP(A413,'Protein names'!$A:$I,8,FALSE),"Contaminant")</f>
        <v>Protein Ttc38</v>
      </c>
      <c r="C413" t="str">
        <f>IFERROR(VLOOKUP(A413,'Protein names'!$A:$I,9,FALSE), "Contaminant")</f>
        <v>Ttc38</v>
      </c>
      <c r="D413" s="42">
        <f>VLOOKUP($A413,'Raw data'!$A:$M,10,FALSE)</f>
        <v>205.36</v>
      </c>
      <c r="E413" s="42">
        <f>VLOOKUP($A413,'Raw data'!$A:$M,11,FALSE)</f>
        <v>74489.306776370126</v>
      </c>
      <c r="F413" s="42">
        <f>VLOOKUP($A413,'Raw data'!$A:$M,7,FALSE)</f>
        <v>47470.079658327988</v>
      </c>
      <c r="G413" s="42">
        <f>VLOOKUP($A413,'Raw data'!$A:$M,2,FALSE)</f>
        <v>47372.904282864372</v>
      </c>
      <c r="H413" s="42">
        <f>VLOOKUP($A413,'Raw data'!$A:$M,3,FALSE)</f>
        <v>205.36</v>
      </c>
      <c r="I413" s="42">
        <f>VLOOKUP($A413,'Raw data'!$A:$M,4,FALSE)</f>
        <v>60960.990278173507</v>
      </c>
      <c r="J413" s="42">
        <f>VLOOKUP($A413,'Raw data'!$A:$M,8,FALSE)</f>
        <v>59424.028541380525</v>
      </c>
      <c r="K413" s="42">
        <f>VLOOKUP($A413,'Raw data'!$A:$M,5,FALSE)</f>
        <v>59948.012231654095</v>
      </c>
      <c r="L413" s="42">
        <f>VLOOKUP($A413,'Raw data'!$A:$M,12,FALSE)</f>
        <v>117406.91888159742</v>
      </c>
      <c r="M413" s="42">
        <f>VLOOKUP($A413,'Raw data'!$A:$M,13,FALSE)</f>
        <v>74435.596943443845</v>
      </c>
      <c r="N413" s="42">
        <f>VLOOKUP($A413,'Raw data'!$A:$M,6,FALSE)</f>
        <v>73326.503494683682</v>
      </c>
      <c r="O413" s="42">
        <f>VLOOKUP($A413,'Raw data'!$A:$M,9,FALSE)</f>
        <v>56136.707596505439</v>
      </c>
      <c r="P413" s="42">
        <f t="shared" si="66"/>
        <v>38450.666832622657</v>
      </c>
      <c r="Q413" s="42">
        <f t="shared" si="67"/>
        <v>73446.294614877494</v>
      </c>
      <c r="R413" s="42">
        <f t="shared" si="68"/>
        <v>28553.637680980592</v>
      </c>
      <c r="S413" s="42">
        <f t="shared" si="69"/>
        <v>20864.558988906265</v>
      </c>
      <c r="T413" s="43">
        <f t="shared" si="70"/>
        <v>0.74260448603598361</v>
      </c>
      <c r="U413" s="43">
        <f t="shared" si="71"/>
        <v>0.28407912336914382</v>
      </c>
      <c r="V413" s="42">
        <f t="shared" si="72"/>
        <v>0.93368108985313925</v>
      </c>
      <c r="W413" s="42">
        <f t="shared" si="73"/>
        <v>5.1320955967483095E-2</v>
      </c>
      <c r="X413" s="42">
        <f>VLOOKUP($A413,'Raw data'!$A:$AN,39, FALSE)</f>
        <v>2.5298487057206693</v>
      </c>
      <c r="Y413" s="42">
        <f>VLOOKUP($A413,'Raw data'!$A:$AN,40, FALSE)</f>
        <v>4.0788145850426449</v>
      </c>
      <c r="Z413" s="42">
        <f t="shared" si="74"/>
        <v>3.3043316453816569</v>
      </c>
      <c r="AA413" s="44">
        <f>IFERROR(VLOOKUP($A413,'Raw data'!$AP:$AU,4,FALSE),0)</f>
        <v>0.107552305785598</v>
      </c>
      <c r="AB413" s="44">
        <f>IFERROR(VLOOKUP($A413,'Raw data'!$AP:$AU,5,FALSE),0)</f>
        <v>7.2242532255519598E-3</v>
      </c>
      <c r="AC413" s="44">
        <f>IFERROR(VLOOKUP($A413,'Raw data'!$AP:$AU,6,FALSE),"NA")</f>
        <v>0.39318497182303802</v>
      </c>
      <c r="AD413" s="46" t="b">
        <f t="shared" si="75"/>
        <v>0</v>
      </c>
      <c r="AE413" s="46" t="b">
        <f t="shared" si="76"/>
        <v>0</v>
      </c>
    </row>
    <row r="414" spans="1:31" x14ac:dyDescent="0.25">
      <c r="A414" s="45" t="s">
        <v>480</v>
      </c>
      <c r="B414" s="2" t="str">
        <f>IFERROR(VLOOKUP(A414,'Protein names'!$A:$I,8,FALSE),"Contaminant")</f>
        <v>Pyruvate kinase PKM (EC 2.7.1.40) (Pyruvate kinase muscle isozyme)</v>
      </c>
      <c r="C414" t="str">
        <f>IFERROR(VLOOKUP(A414,'Protein names'!$A:$I,9,FALSE), "Contaminant")</f>
        <v>Pkm</v>
      </c>
      <c r="D414" s="42">
        <f>VLOOKUP($A414,'Raw data'!$A:$M,10,FALSE)</f>
        <v>2869.1127605674278</v>
      </c>
      <c r="E414" s="42">
        <f>VLOOKUP($A414,'Raw data'!$A:$M,11,FALSE)</f>
        <v>67732.190236811948</v>
      </c>
      <c r="F414" s="42">
        <f>VLOOKUP($A414,'Raw data'!$A:$M,7,FALSE)</f>
        <v>205.36</v>
      </c>
      <c r="G414" s="42">
        <f>VLOOKUP($A414,'Raw data'!$A:$M,2,FALSE)</f>
        <v>205.36</v>
      </c>
      <c r="H414" s="42">
        <f>VLOOKUP($A414,'Raw data'!$A:$M,3,FALSE)</f>
        <v>205.36</v>
      </c>
      <c r="I414" s="42">
        <f>VLOOKUP($A414,'Raw data'!$A:$M,4,FALSE)</f>
        <v>51272.054095681095</v>
      </c>
      <c r="J414" s="42">
        <f>VLOOKUP($A414,'Raw data'!$A:$M,8,FALSE)</f>
        <v>205.36</v>
      </c>
      <c r="K414" s="42">
        <f>VLOOKUP($A414,'Raw data'!$A:$M,5,FALSE)</f>
        <v>205.36</v>
      </c>
      <c r="L414" s="42">
        <f>VLOOKUP($A414,'Raw data'!$A:$M,12,FALSE)</f>
        <v>205.36</v>
      </c>
      <c r="M414" s="42">
        <f>VLOOKUP($A414,'Raw data'!$A:$M,13,FALSE)</f>
        <v>205.36</v>
      </c>
      <c r="N414" s="42">
        <f>VLOOKUP($A414,'Raw data'!$A:$M,6,FALSE)</f>
        <v>46036.203323475675</v>
      </c>
      <c r="O414" s="42">
        <f>VLOOKUP($A414,'Raw data'!$A:$M,9,FALSE)</f>
        <v>48585.807173853682</v>
      </c>
      <c r="P414" s="42">
        <f t="shared" si="66"/>
        <v>20414.906182176743</v>
      </c>
      <c r="Q414" s="42">
        <f t="shared" si="67"/>
        <v>15907.241749554893</v>
      </c>
      <c r="R414" s="42">
        <f t="shared" si="68"/>
        <v>28060.117263728938</v>
      </c>
      <c r="S414" s="42">
        <f t="shared" si="69"/>
        <v>22218.008182631915</v>
      </c>
      <c r="T414" s="43">
        <f t="shared" si="70"/>
        <v>1.374491609872146</v>
      </c>
      <c r="U414" s="43">
        <f t="shared" si="71"/>
        <v>1.3967228594645333</v>
      </c>
      <c r="V414" s="42">
        <f t="shared" si="72"/>
        <v>-0.35993923763945834</v>
      </c>
      <c r="W414" s="42">
        <f t="shared" si="73"/>
        <v>0.78397817558282956</v>
      </c>
      <c r="X414" s="42">
        <f>VLOOKUP($A414,'Raw data'!$A:$AN,39, FALSE)</f>
        <v>0.58420085300132385</v>
      </c>
      <c r="Y414" s="42">
        <f>VLOOKUP($A414,'Raw data'!$A:$AN,40, FALSE)</f>
        <v>0.41579359296828883</v>
      </c>
      <c r="Z414" s="42">
        <f t="shared" si="74"/>
        <v>0.49999722298480631</v>
      </c>
      <c r="AA414" s="44">
        <f>IFERROR(VLOOKUP($A414,'Raw data'!$AP:$AU,4,FALSE),0)</f>
        <v>-0.82809131110692102</v>
      </c>
      <c r="AB414" s="44">
        <f>IFERROR(VLOOKUP($A414,'Raw data'!$AP:$AU,5,FALSE),0)</f>
        <v>0.23946370206863801</v>
      </c>
      <c r="AC414" s="44">
        <f>IFERROR(VLOOKUP($A414,'Raw data'!$AP:$AU,6,FALSE),"NA")</f>
        <v>0.39334030995445302</v>
      </c>
      <c r="AD414" s="46" t="b">
        <f t="shared" si="75"/>
        <v>0</v>
      </c>
      <c r="AE414" s="46" t="b">
        <f t="shared" si="76"/>
        <v>0</v>
      </c>
    </row>
    <row r="415" spans="1:31" x14ac:dyDescent="0.25">
      <c r="A415" s="45" t="s">
        <v>481</v>
      </c>
      <c r="B415" s="2" t="str">
        <f>IFERROR(VLOOKUP(A415,'Protein names'!$A:$I,8,FALSE),"Contaminant")</f>
        <v>Glutaminase liver isoform, mitochondrial (GLS) (EC 3.5.1.2) (L-glutaminase) (L-glutamine amidohydrolase)</v>
      </c>
      <c r="C415" t="str">
        <f>IFERROR(VLOOKUP(A415,'Protein names'!$A:$I,9,FALSE), "Contaminant")</f>
        <v>Gls2</v>
      </c>
      <c r="D415" s="42">
        <f>VLOOKUP($A415,'Raw data'!$A:$M,10,FALSE)</f>
        <v>21440.819283812878</v>
      </c>
      <c r="E415" s="42">
        <f>VLOOKUP($A415,'Raw data'!$A:$M,11,FALSE)</f>
        <v>110356.18591061441</v>
      </c>
      <c r="F415" s="42">
        <f>VLOOKUP($A415,'Raw data'!$A:$M,7,FALSE)</f>
        <v>141722.80274319433</v>
      </c>
      <c r="G415" s="42">
        <f>VLOOKUP($A415,'Raw data'!$A:$M,2,FALSE)</f>
        <v>245880.88436175557</v>
      </c>
      <c r="H415" s="42">
        <f>VLOOKUP($A415,'Raw data'!$A:$M,3,FALSE)</f>
        <v>184085.23999383629</v>
      </c>
      <c r="I415" s="42">
        <f>VLOOKUP($A415,'Raw data'!$A:$M,4,FALSE)</f>
        <v>48520.614672037125</v>
      </c>
      <c r="J415" s="42">
        <f>VLOOKUP($A415,'Raw data'!$A:$M,8,FALSE)</f>
        <v>175528.21836853528</v>
      </c>
      <c r="K415" s="42">
        <f>VLOOKUP($A415,'Raw data'!$A:$M,5,FALSE)</f>
        <v>164794.09575829539</v>
      </c>
      <c r="L415" s="42">
        <f>VLOOKUP($A415,'Raw data'!$A:$M,12,FALSE)</f>
        <v>186414.31069429388</v>
      </c>
      <c r="M415" s="42">
        <f>VLOOKUP($A415,'Raw data'!$A:$M,13,FALSE)</f>
        <v>142992.25281804721</v>
      </c>
      <c r="N415" s="42">
        <f>VLOOKUP($A415,'Raw data'!$A:$M,6,FALSE)</f>
        <v>31802.978748811056</v>
      </c>
      <c r="O415" s="42">
        <f>VLOOKUP($A415,'Raw data'!$A:$M,9,FALSE)</f>
        <v>25165.764379025561</v>
      </c>
      <c r="P415" s="42">
        <f t="shared" si="66"/>
        <v>125334.42449420842</v>
      </c>
      <c r="Q415" s="42">
        <f t="shared" si="67"/>
        <v>121116.27012783474</v>
      </c>
      <c r="R415" s="42">
        <f t="shared" si="68"/>
        <v>76561.82301924222</v>
      </c>
      <c r="S415" s="42">
        <f t="shared" si="69"/>
        <v>66825.854345507221</v>
      </c>
      <c r="T415" s="43">
        <f t="shared" si="70"/>
        <v>0.61086029100313188</v>
      </c>
      <c r="U415" s="43">
        <f t="shared" si="71"/>
        <v>0.55174960618399538</v>
      </c>
      <c r="V415" s="42">
        <f t="shared" si="72"/>
        <v>-4.9390039156654679E-2</v>
      </c>
      <c r="W415" s="42">
        <f t="shared" si="73"/>
        <v>0.92788474801304877</v>
      </c>
      <c r="X415" s="42">
        <f>VLOOKUP($A415,'Raw data'!$A:$AN,39, FALSE)</f>
        <v>1.9923769724281042</v>
      </c>
      <c r="Y415" s="42">
        <f>VLOOKUP($A415,'Raw data'!$A:$AN,40, FALSE)</f>
        <v>2.2173516262637678</v>
      </c>
      <c r="Z415" s="42">
        <f t="shared" si="74"/>
        <v>2.1048642993459361</v>
      </c>
      <c r="AA415" s="44">
        <f>IFERROR(VLOOKUP($A415,'Raw data'!$AP:$AU,4,FALSE),0)</f>
        <v>0.58744855216694103</v>
      </c>
      <c r="AB415" s="44">
        <f>IFERROR(VLOOKUP($A415,'Raw data'!$AP:$AU,5,FALSE),0)</f>
        <v>0.186489358809072</v>
      </c>
      <c r="AC415" s="44">
        <f>IFERROR(VLOOKUP($A415,'Raw data'!$AP:$AU,6,FALSE),"NA")</f>
        <v>0.39410784087309497</v>
      </c>
      <c r="AD415" s="46" t="b">
        <f t="shared" si="75"/>
        <v>0</v>
      </c>
      <c r="AE415" s="46" t="b">
        <f t="shared" si="76"/>
        <v>0</v>
      </c>
    </row>
    <row r="416" spans="1:31" x14ac:dyDescent="0.25">
      <c r="A416" s="45" t="s">
        <v>482</v>
      </c>
      <c r="B416" s="2" t="str">
        <f>IFERROR(VLOOKUP(A416,'Protein names'!$A:$I,8,FALSE),"Contaminant")</f>
        <v>Hypoxanthine-guanine phosphoribosyltransferase (RCG47045, isoform CRA_a)</v>
      </c>
      <c r="C416" t="str">
        <f>IFERROR(VLOOKUP(A416,'Protein names'!$A:$I,9,FALSE), "Contaminant")</f>
        <v>Hprt1</v>
      </c>
      <c r="D416" s="42">
        <f>VLOOKUP($A416,'Raw data'!$A:$M,10,FALSE)</f>
        <v>569393.3272286047</v>
      </c>
      <c r="E416" s="42">
        <f>VLOOKUP($A416,'Raw data'!$A:$M,11,FALSE)</f>
        <v>639774.04590142309</v>
      </c>
      <c r="F416" s="42">
        <f>VLOOKUP($A416,'Raw data'!$A:$M,7,FALSE)</f>
        <v>343477.85810408648</v>
      </c>
      <c r="G416" s="42">
        <f>VLOOKUP($A416,'Raw data'!$A:$M,2,FALSE)</f>
        <v>538765.00302866334</v>
      </c>
      <c r="H416" s="42">
        <f>VLOOKUP($A416,'Raw data'!$A:$M,3,FALSE)</f>
        <v>479157.91616415803</v>
      </c>
      <c r="I416" s="42">
        <f>VLOOKUP($A416,'Raw data'!$A:$M,4,FALSE)</f>
        <v>485736.79189103673</v>
      </c>
      <c r="J416" s="42">
        <f>VLOOKUP($A416,'Raw data'!$A:$M,8,FALSE)</f>
        <v>602523.71506789187</v>
      </c>
      <c r="K416" s="42">
        <f>VLOOKUP($A416,'Raw data'!$A:$M,5,FALSE)</f>
        <v>529047.40163359849</v>
      </c>
      <c r="L416" s="42">
        <f>VLOOKUP($A416,'Raw data'!$A:$M,12,FALSE)</f>
        <v>767624.22666629404</v>
      </c>
      <c r="M416" s="42">
        <f>VLOOKUP($A416,'Raw data'!$A:$M,13,FALSE)</f>
        <v>644886.76249288628</v>
      </c>
      <c r="N416" s="42">
        <f>VLOOKUP($A416,'Raw data'!$A:$M,6,FALSE)</f>
        <v>476908.29311697138</v>
      </c>
      <c r="O416" s="42">
        <f>VLOOKUP($A416,'Raw data'!$A:$M,9,FALSE)</f>
        <v>479886.41451558995</v>
      </c>
      <c r="P416" s="42">
        <f t="shared" si="66"/>
        <v>509384.15705299535</v>
      </c>
      <c r="Q416" s="42">
        <f t="shared" si="67"/>
        <v>583479.46891553863</v>
      </c>
      <c r="R416" s="42">
        <f t="shared" si="68"/>
        <v>91709.306395820211</v>
      </c>
      <c r="S416" s="42">
        <f t="shared" si="69"/>
        <v>102546.42623601985</v>
      </c>
      <c r="T416" s="43">
        <f t="shared" si="70"/>
        <v>0.18003957352422909</v>
      </c>
      <c r="U416" s="43">
        <f t="shared" si="71"/>
        <v>0.17574984502301985</v>
      </c>
      <c r="V416" s="42">
        <f t="shared" si="72"/>
        <v>0.19592780286019124</v>
      </c>
      <c r="W416" s="42">
        <f t="shared" si="73"/>
        <v>0.25619594252088634</v>
      </c>
      <c r="X416" s="42">
        <f>VLOOKUP($A416,'Raw data'!$A:$AN,39, FALSE)</f>
        <v>3.2604743714282698</v>
      </c>
      <c r="Y416" s="42">
        <f>VLOOKUP($A416,'Raw data'!$A:$AN,40, FALSE)</f>
        <v>3.3749461324586125</v>
      </c>
      <c r="Z416" s="42">
        <f t="shared" si="74"/>
        <v>3.3177102519434412</v>
      </c>
      <c r="AA416" s="44">
        <f>IFERROR(VLOOKUP($A416,'Raw data'!$AP:$AU,4,FALSE),0)</f>
        <v>0.51972205930742899</v>
      </c>
      <c r="AB416" s="44">
        <f>IFERROR(VLOOKUP($A416,'Raw data'!$AP:$AU,5,FALSE),0)</f>
        <v>0.18492225487276701</v>
      </c>
      <c r="AC416" s="44">
        <f>IFERROR(VLOOKUP($A416,'Raw data'!$AP:$AU,6,FALSE),"NA")</f>
        <v>0.39453276490762101</v>
      </c>
      <c r="AD416" s="46" t="b">
        <f t="shared" si="75"/>
        <v>0</v>
      </c>
      <c r="AE416" s="46" t="b">
        <f t="shared" si="76"/>
        <v>0</v>
      </c>
    </row>
    <row r="417" spans="1:31" x14ac:dyDescent="0.25">
      <c r="A417" s="45" t="s">
        <v>483</v>
      </c>
      <c r="B417" s="2" t="str">
        <f>IFERROR(VLOOKUP(A417,'Protein names'!$A:$I,8,FALSE),"Contaminant")</f>
        <v>Methylthioribose-1-phosphate isomerase (M1Pi) (MTR-1-P isomerase) (EC 5.3.1.23) (S-methyl-5-thioribose-1-phosphate isomerase) (Translation initiation factor eIF-2B subunit alpha/beta/delta-like protein)</v>
      </c>
      <c r="C417" t="str">
        <f>IFERROR(VLOOKUP(A417,'Protein names'!$A:$I,9,FALSE), "Contaminant")</f>
        <v>Mri1</v>
      </c>
      <c r="D417" s="42">
        <f>VLOOKUP($A417,'Raw data'!$A:$M,10,FALSE)</f>
        <v>205.36</v>
      </c>
      <c r="E417" s="42">
        <f>VLOOKUP($A417,'Raw data'!$A:$M,11,FALSE)</f>
        <v>205.36</v>
      </c>
      <c r="F417" s="42">
        <f>VLOOKUP($A417,'Raw data'!$A:$M,7,FALSE)</f>
        <v>205.36</v>
      </c>
      <c r="G417" s="42">
        <f>VLOOKUP($A417,'Raw data'!$A:$M,2,FALSE)</f>
        <v>205.36</v>
      </c>
      <c r="H417" s="42">
        <f>VLOOKUP($A417,'Raw data'!$A:$M,3,FALSE)</f>
        <v>205.36</v>
      </c>
      <c r="I417" s="42">
        <f>VLOOKUP($A417,'Raw data'!$A:$M,4,FALSE)</f>
        <v>205.36</v>
      </c>
      <c r="J417" s="42">
        <f>VLOOKUP($A417,'Raw data'!$A:$M,8,FALSE)</f>
        <v>205.36</v>
      </c>
      <c r="K417" s="42">
        <f>VLOOKUP($A417,'Raw data'!$A:$M,5,FALSE)</f>
        <v>205.36</v>
      </c>
      <c r="L417" s="42">
        <f>VLOOKUP($A417,'Raw data'!$A:$M,12,FALSE)</f>
        <v>30887.510536310223</v>
      </c>
      <c r="M417" s="42">
        <f>VLOOKUP($A417,'Raw data'!$A:$M,13,FALSE)</f>
        <v>34361.088133367812</v>
      </c>
      <c r="N417" s="42">
        <f>VLOOKUP($A417,'Raw data'!$A:$M,6,FALSE)</f>
        <v>205.36</v>
      </c>
      <c r="O417" s="42">
        <f>VLOOKUP($A417,'Raw data'!$A:$M,9,FALSE)</f>
        <v>19209.518687344767</v>
      </c>
      <c r="P417" s="42">
        <f t="shared" si="66"/>
        <v>205.36000000000004</v>
      </c>
      <c r="Q417" s="42">
        <f t="shared" si="67"/>
        <v>14179.032892837133</v>
      </c>
      <c r="R417" s="42">
        <f t="shared" si="68"/>
        <v>2.8421709430404007E-14</v>
      </c>
      <c r="S417" s="42">
        <f t="shared" si="69"/>
        <v>14705.922664984613</v>
      </c>
      <c r="T417" s="43">
        <f t="shared" si="70"/>
        <v>1.383994421036424E-16</v>
      </c>
      <c r="U417" s="43">
        <f t="shared" si="71"/>
        <v>1.0371597820619805</v>
      </c>
      <c r="V417" s="42">
        <f t="shared" si="72"/>
        <v>6.1094601229983079</v>
      </c>
      <c r="W417" s="42">
        <f t="shared" si="73"/>
        <v>5.954770302395717E-2</v>
      </c>
      <c r="X417" s="42">
        <f>VLOOKUP($A417,'Raw data'!$A:$AN,39, FALSE)</f>
        <v>0</v>
      </c>
      <c r="Y417" s="42">
        <f>VLOOKUP($A417,'Raw data'!$A:$AN,40, FALSE)</f>
        <v>1.3013147713611499</v>
      </c>
      <c r="Z417" s="42">
        <f t="shared" si="74"/>
        <v>0.65065738568057496</v>
      </c>
      <c r="AA417" s="44">
        <f>IFERROR(VLOOKUP($A417,'Raw data'!$AP:$AU,4,FALSE),0)</f>
        <v>-0.26419470816700802</v>
      </c>
      <c r="AB417" s="44">
        <f>IFERROR(VLOOKUP($A417,'Raw data'!$AP:$AU,5,FALSE),0)</f>
        <v>3.8317207729311999E-2</v>
      </c>
      <c r="AC417" s="44">
        <f>IFERROR(VLOOKUP($A417,'Raw data'!$AP:$AU,6,FALSE),"NA")</f>
        <v>0.394713584378447</v>
      </c>
      <c r="AD417" s="46" t="b">
        <f t="shared" si="75"/>
        <v>0</v>
      </c>
      <c r="AE417" s="46" t="b">
        <f t="shared" si="76"/>
        <v>0</v>
      </c>
    </row>
    <row r="418" spans="1:31" x14ac:dyDescent="0.25">
      <c r="A418" s="45" t="s">
        <v>484</v>
      </c>
      <c r="B418" s="2" t="str">
        <f>IFERROR(VLOOKUP(A418,'Protein names'!$A:$I,8,FALSE),"Contaminant")</f>
        <v>Fusion, derived from t(1216) malignant liposarcoma (Human) (Protein Fus) (RCG39872, isoform CRA_d)</v>
      </c>
      <c r="C418" t="str">
        <f>IFERROR(VLOOKUP(A418,'Protein names'!$A:$I,9,FALSE), "Contaminant")</f>
        <v>Fus</v>
      </c>
      <c r="D418" s="42">
        <f>VLOOKUP($A418,'Raw data'!$A:$M,10,FALSE)</f>
        <v>11116.189698842416</v>
      </c>
      <c r="E418" s="42">
        <f>VLOOKUP($A418,'Raw data'!$A:$M,11,FALSE)</f>
        <v>205.36</v>
      </c>
      <c r="F418" s="42">
        <f>VLOOKUP($A418,'Raw data'!$A:$M,7,FALSE)</f>
        <v>49750.044270849852</v>
      </c>
      <c r="G418" s="42">
        <f>VLOOKUP($A418,'Raw data'!$A:$M,2,FALSE)</f>
        <v>95311.948386284275</v>
      </c>
      <c r="H418" s="42">
        <f>VLOOKUP($A418,'Raw data'!$A:$M,3,FALSE)</f>
        <v>44888.479627464258</v>
      </c>
      <c r="I418" s="42">
        <f>VLOOKUP($A418,'Raw data'!$A:$M,4,FALSE)</f>
        <v>65933.91991745324</v>
      </c>
      <c r="J418" s="42">
        <f>VLOOKUP($A418,'Raw data'!$A:$M,8,FALSE)</f>
        <v>205.36</v>
      </c>
      <c r="K418" s="42">
        <f>VLOOKUP($A418,'Raw data'!$A:$M,5,FALSE)</f>
        <v>85457.790243284166</v>
      </c>
      <c r="L418" s="42">
        <f>VLOOKUP($A418,'Raw data'!$A:$M,12,FALSE)</f>
        <v>205.36</v>
      </c>
      <c r="M418" s="42">
        <f>VLOOKUP($A418,'Raw data'!$A:$M,13,FALSE)</f>
        <v>205.36</v>
      </c>
      <c r="N418" s="42">
        <f>VLOOKUP($A418,'Raw data'!$A:$M,6,FALSE)</f>
        <v>51311.307638004546</v>
      </c>
      <c r="O418" s="42">
        <f>VLOOKUP($A418,'Raw data'!$A:$M,9,FALSE)</f>
        <v>117799.58925596965</v>
      </c>
      <c r="P418" s="42">
        <f t="shared" si="66"/>
        <v>44534.32365014901</v>
      </c>
      <c r="Q418" s="42">
        <f t="shared" si="67"/>
        <v>42530.794522876393</v>
      </c>
      <c r="R418" s="42">
        <f t="shared" si="68"/>
        <v>32003.822056593417</v>
      </c>
      <c r="S418" s="42">
        <f t="shared" si="69"/>
        <v>46474.980823679492</v>
      </c>
      <c r="T418" s="43">
        <f t="shared" si="70"/>
        <v>0.71863271817054608</v>
      </c>
      <c r="U418" s="43">
        <f t="shared" si="71"/>
        <v>1.0927371883137902</v>
      </c>
      <c r="V418" s="42">
        <f t="shared" si="72"/>
        <v>-6.6409877398623959E-2</v>
      </c>
      <c r="W418" s="42">
        <f t="shared" si="73"/>
        <v>0.93828628577821127</v>
      </c>
      <c r="X418" s="42">
        <f>VLOOKUP($A418,'Raw data'!$A:$AN,39, FALSE)</f>
        <v>1.7285346363507461</v>
      </c>
      <c r="Y418" s="42">
        <f>VLOOKUP($A418,'Raw data'!$A:$AN,40, FALSE)</f>
        <v>0.74807563464836668</v>
      </c>
      <c r="Z418" s="42">
        <f t="shared" si="74"/>
        <v>1.2383051354995565</v>
      </c>
      <c r="AA418" s="44">
        <f>IFERROR(VLOOKUP($A418,'Raw data'!$AP:$AU,4,FALSE),0)</f>
        <v>-0.68908383917130001</v>
      </c>
      <c r="AB418" s="44">
        <f>IFERROR(VLOOKUP($A418,'Raw data'!$AP:$AU,5,FALSE),0)</f>
        <v>1.8559482682850501E-2</v>
      </c>
      <c r="AC418" s="44">
        <f>IFERROR(VLOOKUP($A418,'Raw data'!$AP:$AU,6,FALSE),"NA")</f>
        <v>0.39477859014222499</v>
      </c>
      <c r="AD418" s="46" t="b">
        <f t="shared" si="75"/>
        <v>0</v>
      </c>
      <c r="AE418" s="46" t="b">
        <f t="shared" si="76"/>
        <v>0</v>
      </c>
    </row>
    <row r="419" spans="1:31" x14ac:dyDescent="0.25">
      <c r="A419" s="45" t="s">
        <v>485</v>
      </c>
      <c r="B419" s="2" t="str">
        <f>IFERROR(VLOOKUP(A419,'Protein names'!$A:$I,8,FALSE),"Contaminant")</f>
        <v>Acid ceramidase</v>
      </c>
      <c r="C419" t="str">
        <f>IFERROR(VLOOKUP(A419,'Protein names'!$A:$I,9,FALSE), "Contaminant")</f>
        <v>Asah1</v>
      </c>
      <c r="D419" s="42">
        <f>VLOOKUP($A419,'Raw data'!$A:$M,10,FALSE)</f>
        <v>91482.823053424145</v>
      </c>
      <c r="E419" s="42">
        <f>VLOOKUP($A419,'Raw data'!$A:$M,11,FALSE)</f>
        <v>95605.862658808284</v>
      </c>
      <c r="F419" s="42">
        <f>VLOOKUP($A419,'Raw data'!$A:$M,7,FALSE)</f>
        <v>20618.188994118191</v>
      </c>
      <c r="G419" s="42">
        <f>VLOOKUP($A419,'Raw data'!$A:$M,2,FALSE)</f>
        <v>205.36</v>
      </c>
      <c r="H419" s="42">
        <f>VLOOKUP($A419,'Raw data'!$A:$M,3,FALSE)</f>
        <v>37099.818965768805</v>
      </c>
      <c r="I419" s="42">
        <f>VLOOKUP($A419,'Raw data'!$A:$M,4,FALSE)</f>
        <v>28288.334686441602</v>
      </c>
      <c r="J419" s="42">
        <f>VLOOKUP($A419,'Raw data'!$A:$M,8,FALSE)</f>
        <v>205.36</v>
      </c>
      <c r="K419" s="42">
        <f>VLOOKUP($A419,'Raw data'!$A:$M,5,FALSE)</f>
        <v>24950.334249775085</v>
      </c>
      <c r="L419" s="42">
        <f>VLOOKUP($A419,'Raw data'!$A:$M,12,FALSE)</f>
        <v>51747.485206155674</v>
      </c>
      <c r="M419" s="42">
        <f>VLOOKUP($A419,'Raw data'!$A:$M,13,FALSE)</f>
        <v>47712.241137218254</v>
      </c>
      <c r="N419" s="42">
        <f>VLOOKUP($A419,'Raw data'!$A:$M,6,FALSE)</f>
        <v>34792.862731511101</v>
      </c>
      <c r="O419" s="42">
        <f>VLOOKUP($A419,'Raw data'!$A:$M,9,FALSE)</f>
        <v>85411.313115912664</v>
      </c>
      <c r="P419" s="42">
        <f t="shared" si="66"/>
        <v>45550.064726426826</v>
      </c>
      <c r="Q419" s="42">
        <f t="shared" si="67"/>
        <v>40803.2660734288</v>
      </c>
      <c r="R419" s="42">
        <f t="shared" si="68"/>
        <v>35736.339688102533</v>
      </c>
      <c r="S419" s="42">
        <f t="shared" si="69"/>
        <v>26118.378277522512</v>
      </c>
      <c r="T419" s="43">
        <f t="shared" si="70"/>
        <v>0.78455079927404237</v>
      </c>
      <c r="U419" s="43">
        <f t="shared" si="71"/>
        <v>0.64010508939456867</v>
      </c>
      <c r="V419" s="42">
        <f t="shared" si="72"/>
        <v>-0.15876846759702387</v>
      </c>
      <c r="W419" s="42">
        <f t="shared" si="73"/>
        <v>0.8153328827874986</v>
      </c>
      <c r="X419" s="42">
        <f>VLOOKUP($A419,'Raw data'!$A:$AN,39, FALSE)</f>
        <v>1.5274775090721873</v>
      </c>
      <c r="Y419" s="42">
        <f>VLOOKUP($A419,'Raw data'!$A:$AN,40, FALSE)</f>
        <v>2.0061685586371691</v>
      </c>
      <c r="Z419" s="42">
        <f t="shared" si="74"/>
        <v>1.7668230338546782</v>
      </c>
      <c r="AA419" s="44">
        <f>IFERROR(VLOOKUP($A419,'Raw data'!$AP:$AU,4,FALSE),0)</f>
        <v>-0.66673993159420397</v>
      </c>
      <c r="AB419" s="44">
        <f>IFERROR(VLOOKUP($A419,'Raw data'!$AP:$AU,5,FALSE),0)</f>
        <v>9.4884986265816401E-2</v>
      </c>
      <c r="AC419" s="44">
        <f>IFERROR(VLOOKUP($A419,'Raw data'!$AP:$AU,6,FALSE),"NA")</f>
        <v>0.39526356616670399</v>
      </c>
      <c r="AD419" s="46" t="b">
        <f t="shared" si="75"/>
        <v>0</v>
      </c>
      <c r="AE419" s="46" t="b">
        <f t="shared" si="76"/>
        <v>0</v>
      </c>
    </row>
    <row r="420" spans="1:31" x14ac:dyDescent="0.25">
      <c r="A420" s="45" t="s">
        <v>486</v>
      </c>
      <c r="B420" s="2" t="str">
        <f>IFERROR(VLOOKUP(A420,'Protein names'!$A:$I,8,FALSE),"Contaminant")</f>
        <v>Selenium-binding protein 1</v>
      </c>
      <c r="C420" t="str">
        <f>IFERROR(VLOOKUP(A420,'Protein names'!$A:$I,9,FALSE), "Contaminant")</f>
        <v>Selenbp1</v>
      </c>
      <c r="D420" s="42">
        <f>VLOOKUP($A420,'Raw data'!$A:$M,10,FALSE)</f>
        <v>2895764.2215060485</v>
      </c>
      <c r="E420" s="42">
        <f>VLOOKUP($A420,'Raw data'!$A:$M,11,FALSE)</f>
        <v>4296551.5699986536</v>
      </c>
      <c r="F420" s="42">
        <f>VLOOKUP($A420,'Raw data'!$A:$M,7,FALSE)</f>
        <v>3339494.8593559037</v>
      </c>
      <c r="G420" s="42">
        <f>VLOOKUP($A420,'Raw data'!$A:$M,2,FALSE)</f>
        <v>3597574.5261672377</v>
      </c>
      <c r="H420" s="42">
        <f>VLOOKUP($A420,'Raw data'!$A:$M,3,FALSE)</f>
        <v>3408107.9669351811</v>
      </c>
      <c r="I420" s="42">
        <f>VLOOKUP($A420,'Raw data'!$A:$M,4,FALSE)</f>
        <v>3434759.582400226</v>
      </c>
      <c r="J420" s="42">
        <f>VLOOKUP($A420,'Raw data'!$A:$M,8,FALSE)</f>
        <v>4515074.9335118113</v>
      </c>
      <c r="K420" s="42">
        <f>VLOOKUP($A420,'Raw data'!$A:$M,5,FALSE)</f>
        <v>4552648.8836739156</v>
      </c>
      <c r="L420" s="42">
        <f>VLOOKUP($A420,'Raw data'!$A:$M,12,FALSE)</f>
        <v>3599841.5659822682</v>
      </c>
      <c r="M420" s="42">
        <f>VLOOKUP($A420,'Raw data'!$A:$M,13,FALSE)</f>
        <v>4877157.7868178803</v>
      </c>
      <c r="N420" s="42">
        <f>VLOOKUP($A420,'Raw data'!$A:$M,6,FALSE)</f>
        <v>4177479.1195198367</v>
      </c>
      <c r="O420" s="42">
        <f>VLOOKUP($A420,'Raw data'!$A:$M,9,FALSE)</f>
        <v>3237077.3365183366</v>
      </c>
      <c r="P420" s="42">
        <f t="shared" si="66"/>
        <v>3495375.4543938749</v>
      </c>
      <c r="Q420" s="42">
        <f t="shared" si="67"/>
        <v>4159879.9376706746</v>
      </c>
      <c r="R420" s="42">
        <f t="shared" si="68"/>
        <v>417821.75372329704</v>
      </c>
      <c r="S420" s="42">
        <f t="shared" si="69"/>
        <v>571611.14296215703</v>
      </c>
      <c r="T420" s="43">
        <f t="shared" si="70"/>
        <v>0.11953558614084579</v>
      </c>
      <c r="U420" s="43">
        <f t="shared" si="71"/>
        <v>0.13741049057349256</v>
      </c>
      <c r="V420" s="42">
        <f t="shared" si="72"/>
        <v>0.25109445949608333</v>
      </c>
      <c r="W420" s="42">
        <f t="shared" si="73"/>
        <v>6.2224395469648308E-2</v>
      </c>
      <c r="X420" s="42">
        <f>VLOOKUP($A420,'Raw data'!$A:$AN,39, FALSE)</f>
        <v>3.0525186864779399</v>
      </c>
      <c r="Y420" s="42">
        <f>VLOOKUP($A420,'Raw data'!$A:$AN,40, FALSE)</f>
        <v>3.1635197274340769</v>
      </c>
      <c r="Z420" s="42">
        <f t="shared" si="74"/>
        <v>3.1080192069560084</v>
      </c>
      <c r="AA420" s="44">
        <f>IFERROR(VLOOKUP($A420,'Raw data'!$AP:$AU,4,FALSE),0)</f>
        <v>0.44920793275355397</v>
      </c>
      <c r="AB420" s="44">
        <f>IFERROR(VLOOKUP($A420,'Raw data'!$AP:$AU,5,FALSE),0)</f>
        <v>0.25068857718347598</v>
      </c>
      <c r="AC420" s="44">
        <f>IFERROR(VLOOKUP($A420,'Raw data'!$AP:$AU,6,FALSE),"NA")</f>
        <v>0.39576370662407301</v>
      </c>
      <c r="AD420" s="46" t="b">
        <f t="shared" si="75"/>
        <v>0</v>
      </c>
      <c r="AE420" s="46" t="b">
        <f t="shared" si="76"/>
        <v>0</v>
      </c>
    </row>
    <row r="421" spans="1:31" x14ac:dyDescent="0.25">
      <c r="A421" s="45" t="s">
        <v>487</v>
      </c>
      <c r="B421" s="2" t="str">
        <f>IFERROR(VLOOKUP(A421,'Protein names'!$A:$I,8,FALSE),"Contaminant")</f>
        <v>Tricarboxylate transport protein, mitochondrial (Citrate transport protein) (CTP) (Solute carrier family 25 member 1) (Tricarboxylate carrier protein)</v>
      </c>
      <c r="C421" t="str">
        <f>IFERROR(VLOOKUP(A421,'Protein names'!$A:$I,9,FALSE), "Contaminant")</f>
        <v>Slc25a1</v>
      </c>
      <c r="D421" s="42">
        <f>VLOOKUP($A421,'Raw data'!$A:$M,10,FALSE)</f>
        <v>1112282.8790080831</v>
      </c>
      <c r="E421" s="42">
        <f>VLOOKUP($A421,'Raw data'!$A:$M,11,FALSE)</f>
        <v>1281007.1553471906</v>
      </c>
      <c r="F421" s="42">
        <f>VLOOKUP($A421,'Raw data'!$A:$M,7,FALSE)</f>
        <v>1396002.3155132921</v>
      </c>
      <c r="G421" s="42">
        <f>VLOOKUP($A421,'Raw data'!$A:$M,2,FALSE)</f>
        <v>1523784.4503099637</v>
      </c>
      <c r="H421" s="42">
        <f>VLOOKUP($A421,'Raw data'!$A:$M,3,FALSE)</f>
        <v>1521294.7105243618</v>
      </c>
      <c r="I421" s="42">
        <f>VLOOKUP($A421,'Raw data'!$A:$M,4,FALSE)</f>
        <v>1246832.7237693984</v>
      </c>
      <c r="J421" s="42">
        <f>VLOOKUP($A421,'Raw data'!$A:$M,8,FALSE)</f>
        <v>1209596.0385861453</v>
      </c>
      <c r="K421" s="42">
        <f>VLOOKUP($A421,'Raw data'!$A:$M,5,FALSE)</f>
        <v>1394056.4364302165</v>
      </c>
      <c r="L421" s="42">
        <f>VLOOKUP($A421,'Raw data'!$A:$M,12,FALSE)</f>
        <v>1072341.0464506492</v>
      </c>
      <c r="M421" s="42">
        <f>VLOOKUP($A421,'Raw data'!$A:$M,13,FALSE)</f>
        <v>1252471.6180097761</v>
      </c>
      <c r="N421" s="42">
        <f>VLOOKUP($A421,'Raw data'!$A:$M,6,FALSE)</f>
        <v>997526.78649107099</v>
      </c>
      <c r="O421" s="42">
        <f>VLOOKUP($A421,'Raw data'!$A:$M,9,FALSE)</f>
        <v>1114757.6172366776</v>
      </c>
      <c r="P421" s="42">
        <f t="shared" si="66"/>
        <v>1346867.3724120483</v>
      </c>
      <c r="Q421" s="42">
        <f t="shared" si="67"/>
        <v>1173458.2572007559</v>
      </c>
      <c r="R421" s="42">
        <f t="shared" si="68"/>
        <v>149171.69918862425</v>
      </c>
      <c r="S421" s="42">
        <f t="shared" si="69"/>
        <v>129637.27919165733</v>
      </c>
      <c r="T421" s="43">
        <f t="shared" si="70"/>
        <v>0.11075455701438436</v>
      </c>
      <c r="U421" s="43">
        <f t="shared" si="71"/>
        <v>0.11047455535478747</v>
      </c>
      <c r="V421" s="42">
        <f t="shared" si="72"/>
        <v>-0.19884127138569335</v>
      </c>
      <c r="W421" s="42">
        <f t="shared" si="73"/>
        <v>7.8174619045418156E-2</v>
      </c>
      <c r="X421" s="42">
        <f>VLOOKUP($A421,'Raw data'!$A:$AN,39, FALSE)</f>
        <v>3.3371134553131498</v>
      </c>
      <c r="Y421" s="42">
        <f>VLOOKUP($A421,'Raw data'!$A:$AN,40, FALSE)</f>
        <v>3.6686595295653923</v>
      </c>
      <c r="Z421" s="42">
        <f t="shared" si="74"/>
        <v>3.5028864924392709</v>
      </c>
      <c r="AA421" s="44">
        <f>IFERROR(VLOOKUP($A421,'Raw data'!$AP:$AU,4,FALSE),0)</f>
        <v>-0.38693690019462901</v>
      </c>
      <c r="AB421" s="44">
        <f>IFERROR(VLOOKUP($A421,'Raw data'!$AP:$AU,5,FALSE),0)</f>
        <v>9.2354741532602203E-2</v>
      </c>
      <c r="AC421" s="44">
        <f>IFERROR(VLOOKUP($A421,'Raw data'!$AP:$AU,6,FALSE),"NA")</f>
        <v>0.39609662571670901</v>
      </c>
      <c r="AD421" s="46" t="b">
        <f t="shared" si="75"/>
        <v>0</v>
      </c>
      <c r="AE421" s="46" t="b">
        <f t="shared" si="76"/>
        <v>0</v>
      </c>
    </row>
    <row r="422" spans="1:31" x14ac:dyDescent="0.25">
      <c r="A422" s="45" t="s">
        <v>488</v>
      </c>
      <c r="B422" s="2" t="str">
        <f>IFERROR(VLOOKUP(A422,'Protein names'!$A:$I,8,FALSE),"Contaminant")</f>
        <v>Ac1873 (Fibrinogen alpha chain) (RCG62551)</v>
      </c>
      <c r="C422" t="str">
        <f>IFERROR(VLOOKUP(A422,'Protein names'!$A:$I,9,FALSE), "Contaminant")</f>
        <v>Fga</v>
      </c>
      <c r="D422" s="42">
        <f>VLOOKUP($A422,'Raw data'!$A:$M,10,FALSE)</f>
        <v>74108.540375173136</v>
      </c>
      <c r="E422" s="42">
        <f>VLOOKUP($A422,'Raw data'!$A:$M,11,FALSE)</f>
        <v>137838.68828671711</v>
      </c>
      <c r="F422" s="42">
        <f>VLOOKUP($A422,'Raw data'!$A:$M,7,FALSE)</f>
        <v>425383.1558674702</v>
      </c>
      <c r="G422" s="42">
        <f>VLOOKUP($A422,'Raw data'!$A:$M,2,FALSE)</f>
        <v>620957.85737765604</v>
      </c>
      <c r="H422" s="42">
        <f>VLOOKUP($A422,'Raw data'!$A:$M,3,FALSE)</f>
        <v>538329.64501210069</v>
      </c>
      <c r="I422" s="42">
        <f>VLOOKUP($A422,'Raw data'!$A:$M,4,FALSE)</f>
        <v>906854.48901738727</v>
      </c>
      <c r="J422" s="42">
        <f>VLOOKUP($A422,'Raw data'!$A:$M,8,FALSE)</f>
        <v>296801.52789944736</v>
      </c>
      <c r="K422" s="42">
        <f>VLOOKUP($A422,'Raw data'!$A:$M,5,FALSE)</f>
        <v>363946.044926956</v>
      </c>
      <c r="L422" s="42">
        <f>VLOOKUP($A422,'Raw data'!$A:$M,12,FALSE)</f>
        <v>85319.240983753771</v>
      </c>
      <c r="M422" s="42">
        <f>VLOOKUP($A422,'Raw data'!$A:$M,13,FALSE)</f>
        <v>98696.660793481307</v>
      </c>
      <c r="N422" s="42">
        <f>VLOOKUP($A422,'Raw data'!$A:$M,6,FALSE)</f>
        <v>458143.80337576376</v>
      </c>
      <c r="O422" s="42">
        <f>VLOOKUP($A422,'Raw data'!$A:$M,9,FALSE)</f>
        <v>472034.31544549653</v>
      </c>
      <c r="P422" s="42">
        <f t="shared" si="66"/>
        <v>450578.72932275076</v>
      </c>
      <c r="Q422" s="42">
        <f t="shared" si="67"/>
        <v>295823.59890414978</v>
      </c>
      <c r="R422" s="42">
        <f t="shared" si="68"/>
        <v>284337.76649177063</v>
      </c>
      <c r="S422" s="42">
        <f t="shared" si="69"/>
        <v>155569.27922597533</v>
      </c>
      <c r="T422" s="43">
        <f t="shared" si="70"/>
        <v>0.63105013172536761</v>
      </c>
      <c r="U422" s="43">
        <f t="shared" si="71"/>
        <v>0.52588529043073928</v>
      </c>
      <c r="V422" s="42">
        <f t="shared" si="72"/>
        <v>-0.60704206325319299</v>
      </c>
      <c r="W422" s="42">
        <f t="shared" si="73"/>
        <v>0.31077051926615756</v>
      </c>
      <c r="X422" s="42">
        <f>VLOOKUP($A422,'Raw data'!$A:$AN,39, FALSE)</f>
        <v>3.1451443900686264</v>
      </c>
      <c r="Y422" s="42">
        <f>VLOOKUP($A422,'Raw data'!$A:$AN,40, FALSE)</f>
        <v>2.8495429350622747</v>
      </c>
      <c r="Z422" s="42">
        <f t="shared" si="74"/>
        <v>2.9973436625654504</v>
      </c>
      <c r="AA422" s="44">
        <f>IFERROR(VLOOKUP($A422,'Raw data'!$AP:$AU,4,FALSE),0)</f>
        <v>-0.83569731535987202</v>
      </c>
      <c r="AB422" s="44">
        <f>IFERROR(VLOOKUP($A422,'Raw data'!$AP:$AU,5,FALSE),0)</f>
        <v>0.117468327239818</v>
      </c>
      <c r="AC422" s="44">
        <f>IFERROR(VLOOKUP($A422,'Raw data'!$AP:$AU,6,FALSE),"NA")</f>
        <v>0.39808296596951098</v>
      </c>
      <c r="AD422" s="46" t="b">
        <f t="shared" si="75"/>
        <v>0</v>
      </c>
      <c r="AE422" s="46" t="b">
        <f t="shared" si="76"/>
        <v>0</v>
      </c>
    </row>
    <row r="423" spans="1:31" x14ac:dyDescent="0.25">
      <c r="A423" s="45" t="s">
        <v>489</v>
      </c>
      <c r="B423" s="2" t="str">
        <f>IFERROR(VLOOKUP(A423,'Protein names'!$A:$I,8,FALSE),"Contaminant")</f>
        <v>BCS1-like (Yeast) (BCS1-like (Yeast), isoform CRA_a) (Protein Bcs1l)</v>
      </c>
      <c r="C423" t="str">
        <f>IFERROR(VLOOKUP(A423,'Protein names'!$A:$I,9,FALSE), "Contaminant")</f>
        <v>Bcs1l</v>
      </c>
      <c r="D423" s="42">
        <f>VLOOKUP($A423,'Raw data'!$A:$M,10,FALSE)</f>
        <v>41828.671152874413</v>
      </c>
      <c r="E423" s="42">
        <f>VLOOKUP($A423,'Raw data'!$A:$M,11,FALSE)</f>
        <v>66872.587152036067</v>
      </c>
      <c r="F423" s="42">
        <f>VLOOKUP($A423,'Raw data'!$A:$M,7,FALSE)</f>
        <v>33669.911232510058</v>
      </c>
      <c r="G423" s="42">
        <f>VLOOKUP($A423,'Raw data'!$A:$M,2,FALSE)</f>
        <v>39637.615245274494</v>
      </c>
      <c r="H423" s="42">
        <f>VLOOKUP($A423,'Raw data'!$A:$M,3,FALSE)</f>
        <v>205.36</v>
      </c>
      <c r="I423" s="42">
        <f>VLOOKUP($A423,'Raw data'!$A:$M,4,FALSE)</f>
        <v>59841.998605619709</v>
      </c>
      <c r="J423" s="42">
        <f>VLOOKUP($A423,'Raw data'!$A:$M,8,FALSE)</f>
        <v>205.36</v>
      </c>
      <c r="K423" s="42">
        <f>VLOOKUP($A423,'Raw data'!$A:$M,5,FALSE)</f>
        <v>47508.437414361761</v>
      </c>
      <c r="L423" s="42">
        <f>VLOOKUP($A423,'Raw data'!$A:$M,12,FALSE)</f>
        <v>101549.94889221195</v>
      </c>
      <c r="M423" s="42">
        <f>VLOOKUP($A423,'Raw data'!$A:$M,13,FALSE)</f>
        <v>58033.959000395167</v>
      </c>
      <c r="N423" s="42">
        <f>VLOOKUP($A423,'Raw data'!$A:$M,6,FALSE)</f>
        <v>37750.642545802126</v>
      </c>
      <c r="O423" s="42">
        <f>VLOOKUP($A423,'Raw data'!$A:$M,9,FALSE)</f>
        <v>33859.880466003633</v>
      </c>
      <c r="P423" s="42">
        <f t="shared" si="66"/>
        <v>40342.690564719123</v>
      </c>
      <c r="Q423" s="42">
        <f t="shared" si="67"/>
        <v>46484.704719795765</v>
      </c>
      <c r="R423" s="42">
        <f t="shared" si="68"/>
        <v>21378.708198423421</v>
      </c>
      <c r="S423" s="42">
        <f t="shared" si="69"/>
        <v>30397.538814920787</v>
      </c>
      <c r="T423" s="43">
        <f t="shared" si="70"/>
        <v>0.52992767460878609</v>
      </c>
      <c r="U423" s="43">
        <f t="shared" si="71"/>
        <v>0.65392560839427749</v>
      </c>
      <c r="V423" s="42">
        <f t="shared" si="72"/>
        <v>0.20444878693498919</v>
      </c>
      <c r="W423" s="42">
        <f t="shared" si="73"/>
        <v>0.71941321122816593</v>
      </c>
      <c r="X423" s="42">
        <f>VLOOKUP($A423,'Raw data'!$A:$AN,39, FALSE)</f>
        <v>1.4866052013873716</v>
      </c>
      <c r="Y423" s="42">
        <f>VLOOKUP($A423,'Raw data'!$A:$AN,40, FALSE)</f>
        <v>1.5379365881418341</v>
      </c>
      <c r="Z423" s="42">
        <f t="shared" si="74"/>
        <v>1.5122708947646029</v>
      </c>
      <c r="AA423" s="44">
        <f>IFERROR(VLOOKUP($A423,'Raw data'!$AP:$AU,4,FALSE),0)</f>
        <v>-0.382455107621265</v>
      </c>
      <c r="AB423" s="44">
        <f>IFERROR(VLOOKUP($A423,'Raw data'!$AP:$AU,5,FALSE),0)</f>
        <v>2.0822565642252301E-2</v>
      </c>
      <c r="AC423" s="44">
        <f>IFERROR(VLOOKUP($A423,'Raw data'!$AP:$AU,6,FALSE),"NA")</f>
        <v>0.39825147165626701</v>
      </c>
      <c r="AD423" s="46" t="b">
        <f t="shared" si="75"/>
        <v>0</v>
      </c>
      <c r="AE423" s="46" t="b">
        <f t="shared" si="76"/>
        <v>0</v>
      </c>
    </row>
    <row r="424" spans="1:31" x14ac:dyDescent="0.25">
      <c r="A424" s="45" t="s">
        <v>490</v>
      </c>
      <c r="B424" s="2" t="str">
        <f>IFERROR(VLOOKUP(A424,'Protein names'!$A:$I,8,FALSE),"Contaminant")</f>
        <v>Dihydropyrimidine dehydrogenase [NADP(+)] (DHPDHase) (DPD) (EC 1.3.1.2) (Dihydrothymine dehydrogenase) (Dihydrouracil dehydrogenase)</v>
      </c>
      <c r="C424" t="str">
        <f>IFERROR(VLOOKUP(A424,'Protein names'!$A:$I,9,FALSE), "Contaminant")</f>
        <v>Dpyd</v>
      </c>
      <c r="D424" s="42">
        <f>VLOOKUP($A424,'Raw data'!$A:$M,10,FALSE)</f>
        <v>416795.75977949548</v>
      </c>
      <c r="E424" s="42">
        <f>VLOOKUP($A424,'Raw data'!$A:$M,11,FALSE)</f>
        <v>269854.74976585683</v>
      </c>
      <c r="F424" s="42">
        <f>VLOOKUP($A424,'Raw data'!$A:$M,7,FALSE)</f>
        <v>301419.97766684619</v>
      </c>
      <c r="G424" s="42">
        <f>VLOOKUP($A424,'Raw data'!$A:$M,2,FALSE)</f>
        <v>243467.16966305271</v>
      </c>
      <c r="H424" s="42">
        <f>VLOOKUP($A424,'Raw data'!$A:$M,3,FALSE)</f>
        <v>240914.06977484381</v>
      </c>
      <c r="I424" s="42">
        <f>VLOOKUP($A424,'Raw data'!$A:$M,4,FALSE)</f>
        <v>244743.83309737252</v>
      </c>
      <c r="J424" s="42">
        <f>VLOOKUP($A424,'Raw data'!$A:$M,8,FALSE)</f>
        <v>259192.35709370809</v>
      </c>
      <c r="K424" s="42">
        <f>VLOOKUP($A424,'Raw data'!$A:$M,5,FALSE)</f>
        <v>252007.46516306943</v>
      </c>
      <c r="L424" s="42">
        <f>VLOOKUP($A424,'Raw data'!$A:$M,12,FALSE)</f>
        <v>365630.05431704671</v>
      </c>
      <c r="M424" s="42">
        <f>VLOOKUP($A424,'Raw data'!$A:$M,13,FALSE)</f>
        <v>281338.70119493321</v>
      </c>
      <c r="N424" s="42">
        <f>VLOOKUP($A424,'Raw data'!$A:$M,6,FALSE)</f>
        <v>106542.4554494443</v>
      </c>
      <c r="O424" s="42">
        <f>VLOOKUP($A424,'Raw data'!$A:$M,9,FALSE)</f>
        <v>208335.32838132905</v>
      </c>
      <c r="P424" s="42">
        <f t="shared" si="66"/>
        <v>286199.25995791127</v>
      </c>
      <c r="Q424" s="42">
        <f t="shared" si="67"/>
        <v>245507.72693325512</v>
      </c>
      <c r="R424" s="42">
        <f t="shared" si="68"/>
        <v>62114.935715596759</v>
      </c>
      <c r="S424" s="42">
        <f t="shared" si="69"/>
        <v>78140.772375882429</v>
      </c>
      <c r="T424" s="43">
        <f t="shared" si="70"/>
        <v>0.2170338795590577</v>
      </c>
      <c r="U424" s="43">
        <f t="shared" si="71"/>
        <v>0.31828233413250634</v>
      </c>
      <c r="V424" s="42">
        <f t="shared" si="72"/>
        <v>-0.22125151001038001</v>
      </c>
      <c r="W424" s="42">
        <f t="shared" si="73"/>
        <v>0.38346807292539153</v>
      </c>
      <c r="X424" s="42">
        <f>VLOOKUP($A424,'Raw data'!$A:$AN,39, FALSE)</f>
        <v>3.0232886091756694</v>
      </c>
      <c r="Y424" s="42">
        <f>VLOOKUP($A424,'Raw data'!$A:$AN,40, FALSE)</f>
        <v>3.5127777372071658</v>
      </c>
      <c r="Z424" s="42">
        <f t="shared" si="74"/>
        <v>3.2680331731914176</v>
      </c>
      <c r="AA424" s="44">
        <f>IFERROR(VLOOKUP($A424,'Raw data'!$AP:$AU,4,FALSE),0)</f>
        <v>-0.12225093084366601</v>
      </c>
      <c r="AB424" s="44">
        <f>IFERROR(VLOOKUP($A424,'Raw data'!$AP:$AU,5,FALSE),0)</f>
        <v>1.7013481606300101E-2</v>
      </c>
      <c r="AC424" s="44">
        <f>IFERROR(VLOOKUP($A424,'Raw data'!$AP:$AU,6,FALSE),"NA")</f>
        <v>0.399073631373696</v>
      </c>
      <c r="AD424" s="46" t="b">
        <f t="shared" si="75"/>
        <v>0</v>
      </c>
      <c r="AE424" s="46" t="b">
        <f t="shared" si="76"/>
        <v>0</v>
      </c>
    </row>
    <row r="425" spans="1:31" x14ac:dyDescent="0.25">
      <c r="A425" s="45" t="s">
        <v>491</v>
      </c>
      <c r="B425" s="2" t="str">
        <f>IFERROR(VLOOKUP(A425,'Protein names'!$A:$I,8,FALSE),"Contaminant")</f>
        <v>Polypyrimidine tract-binding protein 1</v>
      </c>
      <c r="C425" t="str">
        <f>IFERROR(VLOOKUP(A425,'Protein names'!$A:$I,9,FALSE), "Contaminant")</f>
        <v>Ptbp1</v>
      </c>
      <c r="D425" s="42">
        <f>VLOOKUP($A425,'Raw data'!$A:$M,10,FALSE)</f>
        <v>228738.42685273476</v>
      </c>
      <c r="E425" s="42">
        <f>VLOOKUP($A425,'Raw data'!$A:$M,11,FALSE)</f>
        <v>269564.34286769992</v>
      </c>
      <c r="F425" s="42">
        <f>VLOOKUP($A425,'Raw data'!$A:$M,7,FALSE)</f>
        <v>403935.23819976859</v>
      </c>
      <c r="G425" s="42">
        <f>VLOOKUP($A425,'Raw data'!$A:$M,2,FALSE)</f>
        <v>329285.4468485447</v>
      </c>
      <c r="H425" s="42">
        <f>VLOOKUP($A425,'Raw data'!$A:$M,3,FALSE)</f>
        <v>368463.1579168053</v>
      </c>
      <c r="I425" s="42">
        <f>VLOOKUP($A425,'Raw data'!$A:$M,4,FALSE)</f>
        <v>444121.77833944146</v>
      </c>
      <c r="J425" s="42">
        <f>VLOOKUP($A425,'Raw data'!$A:$M,8,FALSE)</f>
        <v>389150.23443042202</v>
      </c>
      <c r="K425" s="42">
        <f>VLOOKUP($A425,'Raw data'!$A:$M,5,FALSE)</f>
        <v>355738.57692244608</v>
      </c>
      <c r="L425" s="42">
        <f>VLOOKUP($A425,'Raw data'!$A:$M,12,FALSE)</f>
        <v>444247.67775239318</v>
      </c>
      <c r="M425" s="42">
        <f>VLOOKUP($A425,'Raw data'!$A:$M,13,FALSE)</f>
        <v>493269.41549550463</v>
      </c>
      <c r="N425" s="42">
        <f>VLOOKUP($A425,'Raw data'!$A:$M,6,FALSE)</f>
        <v>394323.64189069945</v>
      </c>
      <c r="O425" s="42">
        <f>VLOOKUP($A425,'Raw data'!$A:$M,9,FALSE)</f>
        <v>268065.54741346685</v>
      </c>
      <c r="P425" s="42">
        <f t="shared" si="66"/>
        <v>340684.73183749913</v>
      </c>
      <c r="Q425" s="42">
        <f t="shared" si="67"/>
        <v>390799.18231748877</v>
      </c>
      <c r="R425" s="42">
        <f t="shared" si="68"/>
        <v>74376.876698775159</v>
      </c>
      <c r="S425" s="42">
        <f t="shared" si="69"/>
        <v>70314.557980133977</v>
      </c>
      <c r="T425" s="43">
        <f t="shared" si="70"/>
        <v>0.21831584966435089</v>
      </c>
      <c r="U425" s="43">
        <f t="shared" si="71"/>
        <v>0.17992503864301793</v>
      </c>
      <c r="V425" s="42">
        <f t="shared" si="72"/>
        <v>0.19799015579772275</v>
      </c>
      <c r="W425" s="42">
        <f t="shared" si="73"/>
        <v>0.29925697423205549</v>
      </c>
      <c r="X425" s="42">
        <f>VLOOKUP($A425,'Raw data'!$A:$AN,39, FALSE)</f>
        <v>1.5425373539730829</v>
      </c>
      <c r="Y425" s="42">
        <f>VLOOKUP($A425,'Raw data'!$A:$AN,40, FALSE)</f>
        <v>1.794919961681843</v>
      </c>
      <c r="Z425" s="42">
        <f t="shared" si="74"/>
        <v>1.6687286578274629</v>
      </c>
      <c r="AA425" s="44">
        <f>IFERROR(VLOOKUP($A425,'Raw data'!$AP:$AU,4,FALSE),0)</f>
        <v>0.45529131128891298</v>
      </c>
      <c r="AB425" s="44">
        <f>IFERROR(VLOOKUP($A425,'Raw data'!$AP:$AU,5,FALSE),0)</f>
        <v>0.24157760345456999</v>
      </c>
      <c r="AC425" s="44">
        <f>IFERROR(VLOOKUP($A425,'Raw data'!$AP:$AU,6,FALSE),"NA")</f>
        <v>0.39998196848130002</v>
      </c>
      <c r="AD425" s="46" t="b">
        <f t="shared" si="75"/>
        <v>0</v>
      </c>
      <c r="AE425" s="46" t="b">
        <f t="shared" si="76"/>
        <v>0</v>
      </c>
    </row>
    <row r="426" spans="1:31" x14ac:dyDescent="0.25">
      <c r="A426" s="45" t="s">
        <v>492</v>
      </c>
      <c r="B426" s="2" t="str">
        <f>IFERROR(VLOOKUP(A426,'Protein names'!$A:$I,8,FALSE),"Contaminant")</f>
        <v>Proteasome (Prosome, macropain) activator subunit 1 (Proteasome activator complex subunit 1) (RCG23530)</v>
      </c>
      <c r="C426" t="str">
        <f>IFERROR(VLOOKUP(A426,'Protein names'!$A:$I,9,FALSE), "Contaminant")</f>
        <v>Psme1</v>
      </c>
      <c r="D426" s="42">
        <f>VLOOKUP($A426,'Raw data'!$A:$M,10,FALSE)</f>
        <v>1232325.6078804752</v>
      </c>
      <c r="E426" s="42">
        <f>VLOOKUP($A426,'Raw data'!$A:$M,11,FALSE)</f>
        <v>1068275.5866215504</v>
      </c>
      <c r="F426" s="42">
        <f>VLOOKUP($A426,'Raw data'!$A:$M,7,FALSE)</f>
        <v>937911.33694316458</v>
      </c>
      <c r="G426" s="42">
        <f>VLOOKUP($A426,'Raw data'!$A:$M,2,FALSE)</f>
        <v>1201909.7457799749</v>
      </c>
      <c r="H426" s="42">
        <f>VLOOKUP($A426,'Raw data'!$A:$M,3,FALSE)</f>
        <v>1170863.1073005446</v>
      </c>
      <c r="I426" s="42">
        <f>VLOOKUP($A426,'Raw data'!$A:$M,4,FALSE)</f>
        <v>1416207.3685816056</v>
      </c>
      <c r="J426" s="42">
        <f>VLOOKUP($A426,'Raw data'!$A:$M,8,FALSE)</f>
        <v>870362.18468232919</v>
      </c>
      <c r="K426" s="42">
        <f>VLOOKUP($A426,'Raw data'!$A:$M,5,FALSE)</f>
        <v>1117579.1263356071</v>
      </c>
      <c r="L426" s="42">
        <f>VLOOKUP($A426,'Raw data'!$A:$M,12,FALSE)</f>
        <v>965715.84204955108</v>
      </c>
      <c r="M426" s="42">
        <f>VLOOKUP($A426,'Raw data'!$A:$M,13,FALSE)</f>
        <v>628994.55140877177</v>
      </c>
      <c r="N426" s="42">
        <f>VLOOKUP($A426,'Raw data'!$A:$M,6,FALSE)</f>
        <v>1379101.1628279234</v>
      </c>
      <c r="O426" s="42">
        <f>VLOOKUP($A426,'Raw data'!$A:$M,9,FALSE)</f>
        <v>1184833.0844681966</v>
      </c>
      <c r="P426" s="42">
        <f t="shared" si="66"/>
        <v>1171248.7921845524</v>
      </c>
      <c r="Q426" s="42">
        <f t="shared" si="67"/>
        <v>1024430.9919620631</v>
      </c>
      <c r="R426" s="42">
        <f t="shared" si="68"/>
        <v>147040.3422401959</v>
      </c>
      <c r="S426" s="42">
        <f t="shared" si="69"/>
        <v>239357.11849415209</v>
      </c>
      <c r="T426" s="43">
        <f t="shared" si="70"/>
        <v>0.12554151024219534</v>
      </c>
      <c r="U426" s="43">
        <f t="shared" si="71"/>
        <v>0.23364884542951819</v>
      </c>
      <c r="V426" s="42">
        <f t="shared" si="72"/>
        <v>-0.19322475579707621</v>
      </c>
      <c r="W426" s="42">
        <f t="shared" si="73"/>
        <v>0.26964309075505005</v>
      </c>
      <c r="X426" s="42">
        <f>VLOOKUP($A426,'Raw data'!$A:$AN,39, FALSE)</f>
        <v>2.8972685348289082</v>
      </c>
      <c r="Y426" s="42">
        <f>VLOOKUP($A426,'Raw data'!$A:$AN,40, FALSE)</f>
        <v>2.8713606935872469</v>
      </c>
      <c r="Z426" s="42">
        <f t="shared" si="74"/>
        <v>2.8843146142080776</v>
      </c>
      <c r="AA426" s="44">
        <f>IFERROR(VLOOKUP($A426,'Raw data'!$AP:$AU,4,FALSE),0)</f>
        <v>-1.6541325606569399</v>
      </c>
      <c r="AB426" s="44">
        <f>IFERROR(VLOOKUP($A426,'Raw data'!$AP:$AU,5,FALSE),0)</f>
        <v>0.25761070348153098</v>
      </c>
      <c r="AC426" s="44">
        <f>IFERROR(VLOOKUP($A426,'Raw data'!$AP:$AU,6,FALSE),"NA")</f>
        <v>0.40029999824988499</v>
      </c>
      <c r="AD426" s="46" t="b">
        <f t="shared" si="75"/>
        <v>0</v>
      </c>
      <c r="AE426" s="46" t="b">
        <f t="shared" si="76"/>
        <v>0</v>
      </c>
    </row>
    <row r="427" spans="1:31" x14ac:dyDescent="0.25">
      <c r="A427" s="45" t="s">
        <v>493</v>
      </c>
      <c r="B427" s="2" t="str">
        <f>IFERROR(VLOOKUP(A427,'Protein names'!$A:$I,8,FALSE),"Contaminant")</f>
        <v>Hydroxyacyl-coenzyme A dehydrogenase, mitochondrial (HCDH) (EC 1.1.1.35) (Medium and short-chain L-3-hydroxyacyl-coenzyme A dehydrogenase) (Short-chain 3-hydroxyacyl-CoA dehydrogenase)</v>
      </c>
      <c r="C427" t="str">
        <f>IFERROR(VLOOKUP(A427,'Protein names'!$A:$I,9,FALSE), "Contaminant")</f>
        <v>Hadh</v>
      </c>
      <c r="D427" s="42">
        <f>VLOOKUP($A427,'Raw data'!$A:$M,10,FALSE)</f>
        <v>15123932.341127386</v>
      </c>
      <c r="E427" s="42">
        <f>VLOOKUP($A427,'Raw data'!$A:$M,11,FALSE)</f>
        <v>11149484.273065804</v>
      </c>
      <c r="F427" s="42">
        <f>VLOOKUP($A427,'Raw data'!$A:$M,7,FALSE)</f>
        <v>8769261.1595466752</v>
      </c>
      <c r="G427" s="42">
        <f>VLOOKUP($A427,'Raw data'!$A:$M,2,FALSE)</f>
        <v>8370260.3822813984</v>
      </c>
      <c r="H427" s="42">
        <f>VLOOKUP($A427,'Raw data'!$A:$M,3,FALSE)</f>
        <v>8441974.7076836023</v>
      </c>
      <c r="I427" s="42">
        <f>VLOOKUP($A427,'Raw data'!$A:$M,4,FALSE)</f>
        <v>10569173.647995327</v>
      </c>
      <c r="J427" s="42">
        <f>VLOOKUP($A427,'Raw data'!$A:$M,8,FALSE)</f>
        <v>10695460.80935555</v>
      </c>
      <c r="K427" s="42">
        <f>VLOOKUP($A427,'Raw data'!$A:$M,5,FALSE)</f>
        <v>10178108.984804383</v>
      </c>
      <c r="L427" s="42">
        <f>VLOOKUP($A427,'Raw data'!$A:$M,12,FALSE)</f>
        <v>15744502.818736427</v>
      </c>
      <c r="M427" s="42">
        <f>VLOOKUP($A427,'Raw data'!$A:$M,13,FALSE)</f>
        <v>13154614.251080193</v>
      </c>
      <c r="N427" s="42">
        <f>VLOOKUP($A427,'Raw data'!$A:$M,6,FALSE)</f>
        <v>9871803.6655357182</v>
      </c>
      <c r="O427" s="42">
        <f>VLOOKUP($A427,'Raw data'!$A:$M,9,FALSE)</f>
        <v>9366544.6842405368</v>
      </c>
      <c r="P427" s="42">
        <f t="shared" si="66"/>
        <v>10404014.418616699</v>
      </c>
      <c r="Q427" s="42">
        <f t="shared" si="67"/>
        <v>11501839.202292135</v>
      </c>
      <c r="R427" s="42">
        <f t="shared" si="68"/>
        <v>2363570.8012739108</v>
      </c>
      <c r="S427" s="42">
        <f t="shared" si="69"/>
        <v>2249105.9799911487</v>
      </c>
      <c r="T427" s="43">
        <f t="shared" si="70"/>
        <v>0.22717873180227363</v>
      </c>
      <c r="U427" s="43">
        <f t="shared" si="71"/>
        <v>0.19554315970118391</v>
      </c>
      <c r="V427" s="42">
        <f t="shared" si="72"/>
        <v>0.14472427007040004</v>
      </c>
      <c r="W427" s="42">
        <f t="shared" si="73"/>
        <v>0.46915346260086099</v>
      </c>
      <c r="X427" s="42">
        <f>VLOOKUP($A427,'Raw data'!$A:$AN,39, FALSE)</f>
        <v>2.6416937469349944</v>
      </c>
      <c r="Y427" s="42">
        <f>VLOOKUP($A427,'Raw data'!$A:$AN,40, FALSE)</f>
        <v>3.0105799827298529</v>
      </c>
      <c r="Z427" s="42">
        <f t="shared" si="74"/>
        <v>2.8261368648324234</v>
      </c>
      <c r="AA427" s="44">
        <f>IFERROR(VLOOKUP($A427,'Raw data'!$AP:$AU,4,FALSE),0)</f>
        <v>-0.344097066420887</v>
      </c>
      <c r="AB427" s="44">
        <f>IFERROR(VLOOKUP($A427,'Raw data'!$AP:$AU,5,FALSE),0)</f>
        <v>5.3572412829343899E-2</v>
      </c>
      <c r="AC427" s="44">
        <f>IFERROR(VLOOKUP($A427,'Raw data'!$AP:$AU,6,FALSE),"NA")</f>
        <v>0.400628174468317</v>
      </c>
      <c r="AD427" s="46" t="b">
        <f t="shared" si="75"/>
        <v>0</v>
      </c>
      <c r="AE427" s="46" t="b">
        <f t="shared" si="76"/>
        <v>0</v>
      </c>
    </row>
    <row r="428" spans="1:31" x14ac:dyDescent="0.25">
      <c r="A428" s="45" t="s">
        <v>494</v>
      </c>
      <c r="B428" s="2" t="str">
        <f>IFERROR(VLOOKUP(A428,'Protein names'!$A:$I,8,FALSE),"Contaminant")</f>
        <v>DnaJ homolog subfamily A member 1 (DnaJ-like protein 1) (Heat shock protein J2) (HSJ-2)</v>
      </c>
      <c r="C428" t="str">
        <f>IFERROR(VLOOKUP(A428,'Protein names'!$A:$I,9,FALSE), "Contaminant")</f>
        <v>Dnaja1</v>
      </c>
      <c r="D428" s="42">
        <f>VLOOKUP($A428,'Raw data'!$A:$M,10,FALSE)</f>
        <v>257597.95692036083</v>
      </c>
      <c r="E428" s="42">
        <f>VLOOKUP($A428,'Raw data'!$A:$M,11,FALSE)</f>
        <v>203747.32568639499</v>
      </c>
      <c r="F428" s="42">
        <f>VLOOKUP($A428,'Raw data'!$A:$M,7,FALSE)</f>
        <v>80537.926086579537</v>
      </c>
      <c r="G428" s="42">
        <f>VLOOKUP($A428,'Raw data'!$A:$M,2,FALSE)</f>
        <v>104718.69508330429</v>
      </c>
      <c r="H428" s="42">
        <f>VLOOKUP($A428,'Raw data'!$A:$M,3,FALSE)</f>
        <v>135224.71982042832</v>
      </c>
      <c r="I428" s="42">
        <f>VLOOKUP($A428,'Raw data'!$A:$M,4,FALSE)</f>
        <v>163226.10679811961</v>
      </c>
      <c r="J428" s="42">
        <f>VLOOKUP($A428,'Raw data'!$A:$M,8,FALSE)</f>
        <v>76321.542009033394</v>
      </c>
      <c r="K428" s="42">
        <f>VLOOKUP($A428,'Raw data'!$A:$M,5,FALSE)</f>
        <v>138849.16890013701</v>
      </c>
      <c r="L428" s="42">
        <f>VLOOKUP($A428,'Raw data'!$A:$M,12,FALSE)</f>
        <v>284000.03227822739</v>
      </c>
      <c r="M428" s="42">
        <f>VLOOKUP($A428,'Raw data'!$A:$M,13,FALSE)</f>
        <v>141501.73750355613</v>
      </c>
      <c r="N428" s="42">
        <f>VLOOKUP($A428,'Raw data'!$A:$M,6,FALSE)</f>
        <v>82349.211931737285</v>
      </c>
      <c r="O428" s="42">
        <f>VLOOKUP($A428,'Raw data'!$A:$M,9,FALSE)</f>
        <v>171480.25884669588</v>
      </c>
      <c r="P428" s="42">
        <f t="shared" si="66"/>
        <v>157508.78839919795</v>
      </c>
      <c r="Q428" s="42">
        <f t="shared" si="67"/>
        <v>149083.65857823117</v>
      </c>
      <c r="R428" s="42">
        <f t="shared" si="68"/>
        <v>59716.579251862735</v>
      </c>
      <c r="S428" s="42">
        <f t="shared" si="69"/>
        <v>69058.040660181039</v>
      </c>
      <c r="T428" s="43">
        <f t="shared" si="70"/>
        <v>0.3791317288309915</v>
      </c>
      <c r="U428" s="43">
        <f t="shared" si="71"/>
        <v>0.46321670207699561</v>
      </c>
      <c r="V428" s="42">
        <f t="shared" si="72"/>
        <v>-7.93101988450539E-2</v>
      </c>
      <c r="W428" s="42">
        <f t="shared" si="73"/>
        <v>0.84065744538720055</v>
      </c>
      <c r="X428" s="42">
        <f>VLOOKUP($A428,'Raw data'!$A:$AN,39, FALSE)</f>
        <v>1.8636397825211182</v>
      </c>
      <c r="Y428" s="42">
        <f>VLOOKUP($A428,'Raw data'!$A:$AN,40, FALSE)</f>
        <v>2.622068814797585</v>
      </c>
      <c r="Z428" s="42">
        <f t="shared" si="74"/>
        <v>2.2428542986593518</v>
      </c>
      <c r="AA428" s="44">
        <f>IFERROR(VLOOKUP($A428,'Raw data'!$AP:$AU,4,FALSE),0)</f>
        <v>0.38446194292164698</v>
      </c>
      <c r="AB428" s="44">
        <f>IFERROR(VLOOKUP($A428,'Raw data'!$AP:$AU,5,FALSE),0)</f>
        <v>5.19398085225884E-2</v>
      </c>
      <c r="AC428" s="44">
        <f>IFERROR(VLOOKUP($A428,'Raw data'!$AP:$AU,6,FALSE),"NA")</f>
        <v>0.403010349927509</v>
      </c>
      <c r="AD428" s="46" t="b">
        <f t="shared" si="75"/>
        <v>0</v>
      </c>
      <c r="AE428" s="46" t="b">
        <f t="shared" si="76"/>
        <v>0</v>
      </c>
    </row>
    <row r="429" spans="1:31" x14ac:dyDescent="0.25">
      <c r="A429" s="45" t="s">
        <v>495</v>
      </c>
      <c r="B429" s="2" t="str">
        <f>IFERROR(VLOOKUP(A429,'Protein names'!$A:$I,8,FALSE),"Contaminant")</f>
        <v>Glutathione reductase</v>
      </c>
      <c r="C429" t="str">
        <f>IFERROR(VLOOKUP(A429,'Protein names'!$A:$I,9,FALSE), "Contaminant")</f>
        <v>Gsr</v>
      </c>
      <c r="D429" s="42">
        <f>VLOOKUP($A429,'Raw data'!$A:$M,10,FALSE)</f>
        <v>205.36</v>
      </c>
      <c r="E429" s="42">
        <f>VLOOKUP($A429,'Raw data'!$A:$M,11,FALSE)</f>
        <v>33176.196710010838</v>
      </c>
      <c r="F429" s="42">
        <f>VLOOKUP($A429,'Raw data'!$A:$M,7,FALSE)</f>
        <v>205.36</v>
      </c>
      <c r="G429" s="42">
        <f>VLOOKUP($A429,'Raw data'!$A:$M,2,FALSE)</f>
        <v>27402.787264397582</v>
      </c>
      <c r="H429" s="42">
        <f>VLOOKUP($A429,'Raw data'!$A:$M,3,FALSE)</f>
        <v>46412.109232662697</v>
      </c>
      <c r="I429" s="42">
        <f>VLOOKUP($A429,'Raw data'!$A:$M,4,FALSE)</f>
        <v>45914.486948985155</v>
      </c>
      <c r="J429" s="42">
        <f>VLOOKUP($A429,'Raw data'!$A:$M,8,FALSE)</f>
        <v>39632.424087956839</v>
      </c>
      <c r="K429" s="42">
        <f>VLOOKUP($A429,'Raw data'!$A:$M,5,FALSE)</f>
        <v>47194.172589736074</v>
      </c>
      <c r="L429" s="42">
        <f>VLOOKUP($A429,'Raw data'!$A:$M,12,FALSE)</f>
        <v>26627.176622240062</v>
      </c>
      <c r="M429" s="42">
        <f>VLOOKUP($A429,'Raw data'!$A:$M,13,FALSE)</f>
        <v>38790.826029170741</v>
      </c>
      <c r="N429" s="42">
        <f>VLOOKUP($A429,'Raw data'!$A:$M,6,FALSE)</f>
        <v>205.36</v>
      </c>
      <c r="O429" s="42">
        <f>VLOOKUP($A429,'Raw data'!$A:$M,9,FALSE)</f>
        <v>38879.028313458439</v>
      </c>
      <c r="P429" s="42">
        <f t="shared" si="66"/>
        <v>25552.716692676044</v>
      </c>
      <c r="Q429" s="42">
        <f t="shared" si="67"/>
        <v>31888.164607093688</v>
      </c>
      <c r="R429" s="42">
        <f t="shared" si="68"/>
        <v>19132.141962391092</v>
      </c>
      <c r="S429" s="42">
        <f t="shared" si="69"/>
        <v>15396.127476785103</v>
      </c>
      <c r="T429" s="43">
        <f t="shared" si="70"/>
        <v>0.74873220693104514</v>
      </c>
      <c r="U429" s="43">
        <f t="shared" si="71"/>
        <v>0.48281635730643946</v>
      </c>
      <c r="V429" s="42">
        <f t="shared" si="72"/>
        <v>0.31954437993860008</v>
      </c>
      <c r="W429" s="42">
        <f t="shared" si="73"/>
        <v>0.57678438866106729</v>
      </c>
      <c r="X429" s="42">
        <f>VLOOKUP($A429,'Raw data'!$A:$AN,39, FALSE)</f>
        <v>2.2610392080949118</v>
      </c>
      <c r="Y429" s="42">
        <f>VLOOKUP($A429,'Raw data'!$A:$AN,40, FALSE)</f>
        <v>3.2598372361993033</v>
      </c>
      <c r="Z429" s="42">
        <f t="shared" si="74"/>
        <v>2.7604382221471075</v>
      </c>
      <c r="AA429" s="44">
        <f>IFERROR(VLOOKUP($A429,'Raw data'!$AP:$AU,4,FALSE),0)</f>
        <v>0.23465326759247801</v>
      </c>
      <c r="AB429" s="44">
        <f>IFERROR(VLOOKUP($A429,'Raw data'!$AP:$AU,5,FALSE),0)</f>
        <v>1.9713414923239501E-2</v>
      </c>
      <c r="AC429" s="44">
        <f>IFERROR(VLOOKUP($A429,'Raw data'!$AP:$AU,6,FALSE),"NA")</f>
        <v>0.40338198165254302</v>
      </c>
      <c r="AD429" s="46" t="b">
        <f t="shared" si="75"/>
        <v>0</v>
      </c>
      <c r="AE429" s="46" t="b">
        <f t="shared" si="76"/>
        <v>0</v>
      </c>
    </row>
    <row r="430" spans="1:31" x14ac:dyDescent="0.25">
      <c r="A430" s="45" t="s">
        <v>496</v>
      </c>
      <c r="B430" s="2" t="str">
        <f>IFERROR(VLOOKUP(A430,'Protein names'!$A:$I,8,FALSE),"Contaminant")</f>
        <v>Kynurenine formamidase (KFA) (KFase) (EC 3.5.1.9) (Arylformamidase) (N-formylkynurenine formamidase)</v>
      </c>
      <c r="C430" t="str">
        <f>IFERROR(VLOOKUP(A430,'Protein names'!$A:$I,9,FALSE), "Contaminant")</f>
        <v>Afmid</v>
      </c>
      <c r="D430" s="42">
        <f>VLOOKUP($A430,'Raw data'!$A:$M,10,FALSE)</f>
        <v>390073.7757089067</v>
      </c>
      <c r="E430" s="42">
        <f>VLOOKUP($A430,'Raw data'!$A:$M,11,FALSE)</f>
        <v>838008.76575417561</v>
      </c>
      <c r="F430" s="42">
        <f>VLOOKUP($A430,'Raw data'!$A:$M,7,FALSE)</f>
        <v>744743.49687334278</v>
      </c>
      <c r="G430" s="42">
        <f>VLOOKUP($A430,'Raw data'!$A:$M,2,FALSE)</f>
        <v>662637.08889946982</v>
      </c>
      <c r="H430" s="42">
        <f>VLOOKUP($A430,'Raw data'!$A:$M,3,FALSE)</f>
        <v>666506.52579583495</v>
      </c>
      <c r="I430" s="42">
        <f>VLOOKUP($A430,'Raw data'!$A:$M,4,FALSE)</f>
        <v>553597.425281025</v>
      </c>
      <c r="J430" s="42">
        <f>VLOOKUP($A430,'Raw data'!$A:$M,8,FALSE)</f>
        <v>913573.23531772592</v>
      </c>
      <c r="K430" s="42">
        <f>VLOOKUP($A430,'Raw data'!$A:$M,5,FALSE)</f>
        <v>936309.10269691236</v>
      </c>
      <c r="L430" s="42">
        <f>VLOOKUP($A430,'Raw data'!$A:$M,12,FALSE)</f>
        <v>329714.98669786839</v>
      </c>
      <c r="M430" s="42">
        <f>VLOOKUP($A430,'Raw data'!$A:$M,13,FALSE)</f>
        <v>944688.74462318572</v>
      </c>
      <c r="N430" s="42">
        <f>VLOOKUP($A430,'Raw data'!$A:$M,6,FALSE)</f>
        <v>903448.03301291761</v>
      </c>
      <c r="O430" s="42">
        <f>VLOOKUP($A430,'Raw data'!$A:$M,9,FALSE)</f>
        <v>790976.62397155364</v>
      </c>
      <c r="P430" s="42">
        <f t="shared" si="66"/>
        <v>642594.51305212581</v>
      </c>
      <c r="Q430" s="42">
        <f t="shared" si="67"/>
        <v>803118.45438669389</v>
      </c>
      <c r="R430" s="42">
        <f t="shared" si="68"/>
        <v>142174.68051365504</v>
      </c>
      <c r="S430" s="42">
        <f t="shared" si="69"/>
        <v>217679.59869129318</v>
      </c>
      <c r="T430" s="43">
        <f t="shared" si="70"/>
        <v>0.22125100296665956</v>
      </c>
      <c r="U430" s="43">
        <f t="shared" si="71"/>
        <v>0.27104295450105859</v>
      </c>
      <c r="V430" s="42">
        <f t="shared" si="72"/>
        <v>0.32170412885854244</v>
      </c>
      <c r="W430" s="42">
        <f t="shared" si="73"/>
        <v>0.19748709836193318</v>
      </c>
      <c r="X430" s="42">
        <f>VLOOKUP($A430,'Raw data'!$A:$AN,39, FALSE)</f>
        <v>3.3230860552495387</v>
      </c>
      <c r="Y430" s="42">
        <f>VLOOKUP($A430,'Raw data'!$A:$AN,40, FALSE)</f>
        <v>3.6366164832253651</v>
      </c>
      <c r="Z430" s="42">
        <f t="shared" si="74"/>
        <v>3.4798512692374519</v>
      </c>
      <c r="AA430" s="44">
        <f>IFERROR(VLOOKUP($A430,'Raw data'!$AP:$AU,4,FALSE),0)</f>
        <v>0.34430060029289</v>
      </c>
      <c r="AB430" s="44">
        <f>IFERROR(VLOOKUP($A430,'Raw data'!$AP:$AU,5,FALSE),0)</f>
        <v>0.20701073335138201</v>
      </c>
      <c r="AC430" s="44">
        <f>IFERROR(VLOOKUP($A430,'Raw data'!$AP:$AU,6,FALSE),"NA")</f>
        <v>0.40640868976038402</v>
      </c>
      <c r="AD430" s="46" t="b">
        <f t="shared" si="75"/>
        <v>0</v>
      </c>
      <c r="AE430" s="46" t="b">
        <f t="shared" si="76"/>
        <v>0</v>
      </c>
    </row>
    <row r="431" spans="1:31" x14ac:dyDescent="0.25">
      <c r="A431" s="45" t="s">
        <v>497</v>
      </c>
      <c r="B431" s="2" t="str">
        <f>IFERROR(VLOOKUP(A431,'Protein names'!$A:$I,8,FALSE),"Contaminant")</f>
        <v>Protein Acad8</v>
      </c>
      <c r="C431" t="str">
        <f>IFERROR(VLOOKUP(A431,'Protein names'!$A:$I,9,FALSE), "Contaminant")</f>
        <v>Acad8</v>
      </c>
      <c r="D431" s="42">
        <f>VLOOKUP($A431,'Raw data'!$A:$M,10,FALSE)</f>
        <v>54283.109958998008</v>
      </c>
      <c r="E431" s="42">
        <f>VLOOKUP($A431,'Raw data'!$A:$M,11,FALSE)</f>
        <v>41157.348966323669</v>
      </c>
      <c r="F431" s="42">
        <f>VLOOKUP($A431,'Raw data'!$A:$M,7,FALSE)</f>
        <v>43154.110067647198</v>
      </c>
      <c r="G431" s="42">
        <f>VLOOKUP($A431,'Raw data'!$A:$M,2,FALSE)</f>
        <v>33831.323610937805</v>
      </c>
      <c r="H431" s="42">
        <f>VLOOKUP($A431,'Raw data'!$A:$M,3,FALSE)</f>
        <v>32504.954387643578</v>
      </c>
      <c r="I431" s="42">
        <f>VLOOKUP($A431,'Raw data'!$A:$M,4,FALSE)</f>
        <v>48789.455038687549</v>
      </c>
      <c r="J431" s="42">
        <f>VLOOKUP($A431,'Raw data'!$A:$M,8,FALSE)</f>
        <v>40059.7575658594</v>
      </c>
      <c r="K431" s="42">
        <f>VLOOKUP($A431,'Raw data'!$A:$M,5,FALSE)</f>
        <v>29616.157069677</v>
      </c>
      <c r="L431" s="42">
        <f>VLOOKUP($A431,'Raw data'!$A:$M,12,FALSE)</f>
        <v>61237.787825932006</v>
      </c>
      <c r="M431" s="42">
        <f>VLOOKUP($A431,'Raw data'!$A:$M,13,FALSE)</f>
        <v>58181.339229212615</v>
      </c>
      <c r="N431" s="42">
        <f>VLOOKUP($A431,'Raw data'!$A:$M,6,FALSE)</f>
        <v>37394.792004801064</v>
      </c>
      <c r="O431" s="42">
        <f>VLOOKUP($A431,'Raw data'!$A:$M,9,FALSE)</f>
        <v>29899.987964855176</v>
      </c>
      <c r="P431" s="42">
        <f t="shared" si="66"/>
        <v>42286.717005039631</v>
      </c>
      <c r="Q431" s="42">
        <f t="shared" si="67"/>
        <v>42731.636943389545</v>
      </c>
      <c r="R431" s="42">
        <f t="shared" si="68"/>
        <v>7696.3567797159003</v>
      </c>
      <c r="S431" s="42">
        <f t="shared" si="69"/>
        <v>12605.943058340143</v>
      </c>
      <c r="T431" s="43">
        <f t="shared" si="70"/>
        <v>0.18200412150223597</v>
      </c>
      <c r="U431" s="43">
        <f t="shared" si="71"/>
        <v>0.29500257795039242</v>
      </c>
      <c r="V431" s="42">
        <f t="shared" si="72"/>
        <v>1.5100025314777813E-2</v>
      </c>
      <c r="W431" s="42">
        <f t="shared" si="73"/>
        <v>0.94762367521476154</v>
      </c>
      <c r="X431" s="42">
        <f>VLOOKUP($A431,'Raw data'!$A:$AN,39, FALSE)</f>
        <v>2.976862154534007</v>
      </c>
      <c r="Y431" s="42">
        <f>VLOOKUP($A431,'Raw data'!$A:$AN,40, FALSE)</f>
        <v>2.8616276986246709</v>
      </c>
      <c r="Z431" s="42">
        <f t="shared" si="74"/>
        <v>2.919244926579339</v>
      </c>
      <c r="AA431" s="44">
        <f>IFERROR(VLOOKUP($A431,'Raw data'!$AP:$AU,4,FALSE),0)</f>
        <v>-0.54984835776841301</v>
      </c>
      <c r="AB431" s="44">
        <f>IFERROR(VLOOKUP($A431,'Raw data'!$AP:$AU,5,FALSE),0)</f>
        <v>0.21528812850877799</v>
      </c>
      <c r="AC431" s="44">
        <f>IFERROR(VLOOKUP($A431,'Raw data'!$AP:$AU,6,FALSE),"NA")</f>
        <v>0.40715547913294797</v>
      </c>
      <c r="AD431" s="46" t="b">
        <f t="shared" si="75"/>
        <v>0</v>
      </c>
      <c r="AE431" s="46" t="b">
        <f t="shared" si="76"/>
        <v>0</v>
      </c>
    </row>
    <row r="432" spans="1:31" x14ac:dyDescent="0.25">
      <c r="A432" s="45" t="s">
        <v>498</v>
      </c>
      <c r="B432" s="2" t="str">
        <f>IFERROR(VLOOKUP(A432,'Protein names'!$A:$I,8,FALSE),"Contaminant")</f>
        <v>Protein Mpv17</v>
      </c>
      <c r="C432" t="str">
        <f>IFERROR(VLOOKUP(A432,'Protein names'!$A:$I,9,FALSE), "Contaminant")</f>
        <v>Mpv17</v>
      </c>
      <c r="D432" s="42">
        <f>VLOOKUP($A432,'Raw data'!$A:$M,10,FALSE)</f>
        <v>14333.510837661704</v>
      </c>
      <c r="E432" s="42">
        <f>VLOOKUP($A432,'Raw data'!$A:$M,11,FALSE)</f>
        <v>205.36</v>
      </c>
      <c r="F432" s="42">
        <f>VLOOKUP($A432,'Raw data'!$A:$M,7,FALSE)</f>
        <v>205.36</v>
      </c>
      <c r="G432" s="42">
        <f>VLOOKUP($A432,'Raw data'!$A:$M,2,FALSE)</f>
        <v>31324.985659483755</v>
      </c>
      <c r="H432" s="42">
        <f>VLOOKUP($A432,'Raw data'!$A:$M,3,FALSE)</f>
        <v>205.36</v>
      </c>
      <c r="I432" s="42">
        <f>VLOOKUP($A432,'Raw data'!$A:$M,4,FALSE)</f>
        <v>57002.189686846483</v>
      </c>
      <c r="J432" s="42">
        <f>VLOOKUP($A432,'Raw data'!$A:$M,8,FALSE)</f>
        <v>89966.101586934135</v>
      </c>
      <c r="K432" s="42">
        <f>VLOOKUP($A432,'Raw data'!$A:$M,5,FALSE)</f>
        <v>205.36</v>
      </c>
      <c r="L432" s="42">
        <f>VLOOKUP($A432,'Raw data'!$A:$M,12,FALSE)</f>
        <v>50136.133103751337</v>
      </c>
      <c r="M432" s="42">
        <f>VLOOKUP($A432,'Raw data'!$A:$M,13,FALSE)</f>
        <v>46895.853158556885</v>
      </c>
      <c r="N432" s="42">
        <f>VLOOKUP($A432,'Raw data'!$A:$M,6,FALSE)</f>
        <v>205.36</v>
      </c>
      <c r="O432" s="42">
        <f>VLOOKUP($A432,'Raw data'!$A:$M,9,FALSE)</f>
        <v>46799.318110611915</v>
      </c>
      <c r="P432" s="42">
        <f t="shared" si="66"/>
        <v>17212.794363998659</v>
      </c>
      <c r="Q432" s="42">
        <f t="shared" si="67"/>
        <v>39034.687659975716</v>
      </c>
      <c r="R432" s="42">
        <f t="shared" si="68"/>
        <v>21049.143560884815</v>
      </c>
      <c r="S432" s="42">
        <f t="shared" si="69"/>
        <v>31237.722381822379</v>
      </c>
      <c r="T432" s="43">
        <f t="shared" si="70"/>
        <v>1.2228777684644891</v>
      </c>
      <c r="U432" s="43">
        <f t="shared" si="71"/>
        <v>0.8002554715930783</v>
      </c>
      <c r="V432" s="42">
        <f t="shared" si="72"/>
        <v>1.1812753990792868</v>
      </c>
      <c r="W432" s="42">
        <f t="shared" si="73"/>
        <v>0.2242832560105161</v>
      </c>
      <c r="X432" s="42">
        <f>VLOOKUP($A432,'Raw data'!$A:$AN,39, FALSE)</f>
        <v>0.69054625187476848</v>
      </c>
      <c r="Y432" s="42">
        <f>VLOOKUP($A432,'Raw data'!$A:$AN,40, FALSE)</f>
        <v>0.97608541219218503</v>
      </c>
      <c r="Z432" s="42">
        <f t="shared" si="74"/>
        <v>0.83331583203347681</v>
      </c>
      <c r="AA432" s="44">
        <f>IFERROR(VLOOKUP($A432,'Raw data'!$AP:$AU,4,FALSE),0)</f>
        <v>0.52166778292570204</v>
      </c>
      <c r="AB432" s="44">
        <f>IFERROR(VLOOKUP($A432,'Raw data'!$AP:$AU,5,FALSE),0)</f>
        <v>5.4385343572229898E-2</v>
      </c>
      <c r="AC432" s="44">
        <f>IFERROR(VLOOKUP($A432,'Raw data'!$AP:$AU,6,FALSE),"NA")</f>
        <v>0.40723316725579001</v>
      </c>
      <c r="AD432" s="46" t="b">
        <f t="shared" si="75"/>
        <v>0</v>
      </c>
      <c r="AE432" s="46" t="b">
        <f t="shared" si="76"/>
        <v>0</v>
      </c>
    </row>
    <row r="433" spans="1:31" x14ac:dyDescent="0.25">
      <c r="A433" s="45" t="s">
        <v>499</v>
      </c>
      <c r="B433" s="2" t="str">
        <f>IFERROR(VLOOKUP(A433,'Protein names'!$A:$I,8,FALSE),"Contaminant")</f>
        <v>Glutaminyl-tRNA synthetase (Protein Qars) (RCG25149, isoform CRA_a)</v>
      </c>
      <c r="C433" t="str">
        <f>IFERROR(VLOOKUP(A433,'Protein names'!$A:$I,9,FALSE), "Contaminant")</f>
        <v>Qars</v>
      </c>
      <c r="D433" s="42">
        <f>VLOOKUP($A433,'Raw data'!$A:$M,10,FALSE)</f>
        <v>67485.08544268542</v>
      </c>
      <c r="E433" s="42">
        <f>VLOOKUP($A433,'Raw data'!$A:$M,11,FALSE)</f>
        <v>48406.669498616757</v>
      </c>
      <c r="F433" s="42">
        <f>VLOOKUP($A433,'Raw data'!$A:$M,7,FALSE)</f>
        <v>49516.605078406013</v>
      </c>
      <c r="G433" s="42">
        <f>VLOOKUP($A433,'Raw data'!$A:$M,2,FALSE)</f>
        <v>56024.269650927446</v>
      </c>
      <c r="H433" s="42">
        <f>VLOOKUP($A433,'Raw data'!$A:$M,3,FALSE)</f>
        <v>49055.214237017892</v>
      </c>
      <c r="I433" s="42">
        <f>VLOOKUP($A433,'Raw data'!$A:$M,4,FALSE)</f>
        <v>110465.56198067576</v>
      </c>
      <c r="J433" s="42">
        <f>VLOOKUP($A433,'Raw data'!$A:$M,8,FALSE)</f>
        <v>81971.71112138631</v>
      </c>
      <c r="K433" s="42">
        <f>VLOOKUP($A433,'Raw data'!$A:$M,5,FALSE)</f>
        <v>65475.73046361297</v>
      </c>
      <c r="L433" s="42">
        <f>VLOOKUP($A433,'Raw data'!$A:$M,12,FALSE)</f>
        <v>71631.14218727863</v>
      </c>
      <c r="M433" s="42">
        <f>VLOOKUP($A433,'Raw data'!$A:$M,13,FALSE)</f>
        <v>57699.283178288802</v>
      </c>
      <c r="N433" s="42">
        <f>VLOOKUP($A433,'Raw data'!$A:$M,6,FALSE)</f>
        <v>205.36</v>
      </c>
      <c r="O433" s="42">
        <f>VLOOKUP($A433,'Raw data'!$A:$M,9,FALSE)</f>
        <v>79864.423655447681</v>
      </c>
      <c r="P433" s="42">
        <f t="shared" si="66"/>
        <v>63492.234314721543</v>
      </c>
      <c r="Q433" s="42">
        <f t="shared" si="67"/>
        <v>59474.608434335729</v>
      </c>
      <c r="R433" s="42">
        <f t="shared" si="68"/>
        <v>22020.925258560852</v>
      </c>
      <c r="S433" s="42">
        <f t="shared" si="69"/>
        <v>27753.84226341543</v>
      </c>
      <c r="T433" s="43">
        <f t="shared" si="70"/>
        <v>0.34682863969483901</v>
      </c>
      <c r="U433" s="43">
        <f t="shared" si="71"/>
        <v>0.46665027301621803</v>
      </c>
      <c r="V433" s="42">
        <f t="shared" si="72"/>
        <v>-9.4306279433150425E-2</v>
      </c>
      <c r="W433" s="42">
        <f t="shared" si="73"/>
        <v>0.80496457471426286</v>
      </c>
      <c r="X433" s="42">
        <f>VLOOKUP($A433,'Raw data'!$A:$AN,39, FALSE)</f>
        <v>3.1868068268187941</v>
      </c>
      <c r="Y433" s="42">
        <f>VLOOKUP($A433,'Raw data'!$A:$AN,40, FALSE)</f>
        <v>1.6736818811664851</v>
      </c>
      <c r="Z433" s="42">
        <f t="shared" si="74"/>
        <v>2.4302443539926397</v>
      </c>
      <c r="AA433" s="44">
        <f>IFERROR(VLOOKUP($A433,'Raw data'!$AP:$AU,4,FALSE),0)</f>
        <v>0.90379093918110798</v>
      </c>
      <c r="AB433" s="44">
        <f>IFERROR(VLOOKUP($A433,'Raw data'!$AP:$AU,5,FALSE),0)</f>
        <v>0.28772157471397097</v>
      </c>
      <c r="AC433" s="44">
        <f>IFERROR(VLOOKUP($A433,'Raw data'!$AP:$AU,6,FALSE),"NA")</f>
        <v>0.40888170361752901</v>
      </c>
      <c r="AD433" s="46" t="b">
        <f t="shared" si="75"/>
        <v>0</v>
      </c>
      <c r="AE433" s="46" t="b">
        <f t="shared" si="76"/>
        <v>0</v>
      </c>
    </row>
    <row r="434" spans="1:31" x14ac:dyDescent="0.25">
      <c r="A434" s="45" t="s">
        <v>500</v>
      </c>
      <c r="B434" s="2" t="str">
        <f>IFERROR(VLOOKUP(A434,'Protein names'!$A:$I,8,FALSE),"Contaminant")</f>
        <v>DEAD (Asp-Glu-Ala-Asp) box polypeptide 5 (Ddx5) (Protein Ddx5)</v>
      </c>
      <c r="C434" t="str">
        <f>IFERROR(VLOOKUP(A434,'Protein names'!$A:$I,9,FALSE), "Contaminant")</f>
        <v>Ddx5</v>
      </c>
      <c r="D434" s="42">
        <f>VLOOKUP($A434,'Raw data'!$A:$M,10,FALSE)</f>
        <v>205.36</v>
      </c>
      <c r="E434" s="42">
        <f>VLOOKUP($A434,'Raw data'!$A:$M,11,FALSE)</f>
        <v>144696.77635344729</v>
      </c>
      <c r="F434" s="42">
        <f>VLOOKUP($A434,'Raw data'!$A:$M,7,FALSE)</f>
        <v>119107.00356233741</v>
      </c>
      <c r="G434" s="42">
        <f>VLOOKUP($A434,'Raw data'!$A:$M,2,FALSE)</f>
        <v>114410.83922377443</v>
      </c>
      <c r="H434" s="42">
        <f>VLOOKUP($A434,'Raw data'!$A:$M,3,FALSE)</f>
        <v>94370.437404171505</v>
      </c>
      <c r="I434" s="42">
        <f>VLOOKUP($A434,'Raw data'!$A:$M,4,FALSE)</f>
        <v>137789.67768375925</v>
      </c>
      <c r="J434" s="42">
        <f>VLOOKUP($A434,'Raw data'!$A:$M,8,FALSE)</f>
        <v>78237.146420480887</v>
      </c>
      <c r="K434" s="42">
        <f>VLOOKUP($A434,'Raw data'!$A:$M,5,FALSE)</f>
        <v>108420.29000641189</v>
      </c>
      <c r="L434" s="42">
        <f>VLOOKUP($A434,'Raw data'!$A:$M,12,FALSE)</f>
        <v>205.36</v>
      </c>
      <c r="M434" s="42">
        <f>VLOOKUP($A434,'Raw data'!$A:$M,13,FALSE)</f>
        <v>119275.4124102614</v>
      </c>
      <c r="N434" s="42">
        <f>VLOOKUP($A434,'Raw data'!$A:$M,6,FALSE)</f>
        <v>89696.378847956235</v>
      </c>
      <c r="O434" s="42">
        <f>VLOOKUP($A434,'Raw data'!$A:$M,9,FALSE)</f>
        <v>92796.042854420579</v>
      </c>
      <c r="P434" s="42">
        <f t="shared" si="66"/>
        <v>101763.34903791499</v>
      </c>
      <c r="Q434" s="42">
        <f t="shared" si="67"/>
        <v>81438.438423255167</v>
      </c>
      <c r="R434" s="42">
        <f t="shared" si="68"/>
        <v>48253.872343522831</v>
      </c>
      <c r="S434" s="42">
        <f t="shared" si="69"/>
        <v>38656.407348216257</v>
      </c>
      <c r="T434" s="43">
        <f t="shared" si="70"/>
        <v>0.4741773221864426</v>
      </c>
      <c r="U434" s="43">
        <f t="shared" si="71"/>
        <v>0.47467029202241823</v>
      </c>
      <c r="V434" s="42">
        <f t="shared" si="72"/>
        <v>-0.32143625248828434</v>
      </c>
      <c r="W434" s="42">
        <f t="shared" si="73"/>
        <v>0.47918412252818776</v>
      </c>
      <c r="X434" s="42">
        <f>VLOOKUP($A434,'Raw data'!$A:$AN,39, FALSE)</f>
        <v>3.0308943812469304</v>
      </c>
      <c r="Y434" s="42">
        <f>VLOOKUP($A434,'Raw data'!$A:$AN,40, FALSE)</f>
        <v>2.9389748334077717</v>
      </c>
      <c r="Z434" s="42">
        <f t="shared" si="74"/>
        <v>2.9849346073273511</v>
      </c>
      <c r="AA434" s="44">
        <f>IFERROR(VLOOKUP($A434,'Raw data'!$AP:$AU,4,FALSE),0)</f>
        <v>-0.28586022092135999</v>
      </c>
      <c r="AB434" s="44">
        <f>IFERROR(VLOOKUP($A434,'Raw data'!$AP:$AU,5,FALSE),0)</f>
        <v>0.123680029196131</v>
      </c>
      <c r="AC434" s="44">
        <f>IFERROR(VLOOKUP($A434,'Raw data'!$AP:$AU,6,FALSE),"NA")</f>
        <v>0.41127374053566701</v>
      </c>
      <c r="AD434" s="46" t="b">
        <f t="shared" si="75"/>
        <v>0</v>
      </c>
      <c r="AE434" s="46" t="b">
        <f t="shared" si="76"/>
        <v>0</v>
      </c>
    </row>
    <row r="435" spans="1:31" x14ac:dyDescent="0.25">
      <c r="A435" s="45" t="s">
        <v>501</v>
      </c>
      <c r="B435" s="2" t="str">
        <f>IFERROR(VLOOKUP(A435,'Protein names'!$A:$I,8,FALSE),"Contaminant")</f>
        <v>Tubulin alpha-4A chain (Alpha-tubulin 4) (Tubulin alpha-4 chain)</v>
      </c>
      <c r="C435" t="str">
        <f>IFERROR(VLOOKUP(A435,'Protein names'!$A:$I,9,FALSE), "Contaminant")</f>
        <v>Tuba4a</v>
      </c>
      <c r="D435" s="42">
        <f>VLOOKUP($A435,'Raw data'!$A:$M,10,FALSE)</f>
        <v>1231056.304160462</v>
      </c>
      <c r="E435" s="42">
        <f>VLOOKUP($A435,'Raw data'!$A:$M,11,FALSE)</f>
        <v>1019758.0032828668</v>
      </c>
      <c r="F435" s="42">
        <f>VLOOKUP($A435,'Raw data'!$A:$M,7,FALSE)</f>
        <v>735466.83617135603</v>
      </c>
      <c r="G435" s="42">
        <f>VLOOKUP($A435,'Raw data'!$A:$M,2,FALSE)</f>
        <v>712308.90398373548</v>
      </c>
      <c r="H435" s="42">
        <f>VLOOKUP($A435,'Raw data'!$A:$M,3,FALSE)</f>
        <v>775450.00641833839</v>
      </c>
      <c r="I435" s="42">
        <f>VLOOKUP($A435,'Raw data'!$A:$M,4,FALSE)</f>
        <v>914961.10074249387</v>
      </c>
      <c r="J435" s="42">
        <f>VLOOKUP($A435,'Raw data'!$A:$M,8,FALSE)</f>
        <v>952483.2487872116</v>
      </c>
      <c r="K435" s="42">
        <f>VLOOKUP($A435,'Raw data'!$A:$M,5,FALSE)</f>
        <v>813159.53107104497</v>
      </c>
      <c r="L435" s="42">
        <f>VLOOKUP($A435,'Raw data'!$A:$M,12,FALSE)</f>
        <v>1265684.797071039</v>
      </c>
      <c r="M435" s="42">
        <f>VLOOKUP($A435,'Raw data'!$A:$M,13,FALSE)</f>
        <v>1058491.8358052864</v>
      </c>
      <c r="N435" s="42">
        <f>VLOOKUP($A435,'Raw data'!$A:$M,6,FALSE)</f>
        <v>858481.70887744741</v>
      </c>
      <c r="O435" s="42">
        <f>VLOOKUP($A435,'Raw data'!$A:$M,9,FALSE)</f>
        <v>680682.83253968728</v>
      </c>
      <c r="P435" s="42">
        <f t="shared" si="66"/>
        <v>898166.85912654211</v>
      </c>
      <c r="Q435" s="42">
        <f t="shared" si="67"/>
        <v>938163.99235861935</v>
      </c>
      <c r="R435" s="42">
        <f t="shared" si="68"/>
        <v>183464.68252399482</v>
      </c>
      <c r="S435" s="42">
        <f t="shared" si="69"/>
        <v>187183.34943620482</v>
      </c>
      <c r="T435" s="43">
        <f t="shared" si="70"/>
        <v>0.20426570036486574</v>
      </c>
      <c r="U435" s="43">
        <f t="shared" si="71"/>
        <v>0.19952092700297622</v>
      </c>
      <c r="V435" s="42">
        <f t="shared" si="72"/>
        <v>6.2856639829812058E-2</v>
      </c>
      <c r="W435" s="42">
        <f t="shared" si="73"/>
        <v>0.73999279806557361</v>
      </c>
      <c r="X435" s="42">
        <f>VLOOKUP($A435,'Raw data'!$A:$AN,39, FALSE)</f>
        <v>2.7200956856663083</v>
      </c>
      <c r="Y435" s="42">
        <f>VLOOKUP($A435,'Raw data'!$A:$AN,40, FALSE)</f>
        <v>3.2595160566022123</v>
      </c>
      <c r="Z435" s="42">
        <f t="shared" si="74"/>
        <v>2.9898058711342603</v>
      </c>
      <c r="AA435" s="44">
        <f>IFERROR(VLOOKUP($A435,'Raw data'!$AP:$AU,4,FALSE),0)</f>
        <v>0.17684791757680901</v>
      </c>
      <c r="AB435" s="44">
        <f>IFERROR(VLOOKUP($A435,'Raw data'!$AP:$AU,5,FALSE),0)</f>
        <v>2.74637747153204E-2</v>
      </c>
      <c r="AC435" s="44">
        <f>IFERROR(VLOOKUP($A435,'Raw data'!$AP:$AU,6,FALSE),"NA")</f>
        <v>0.41157786264729102</v>
      </c>
      <c r="AD435" s="46" t="b">
        <f t="shared" si="75"/>
        <v>0</v>
      </c>
      <c r="AE435" s="46" t="b">
        <f t="shared" si="76"/>
        <v>0</v>
      </c>
    </row>
    <row r="436" spans="1:31" x14ac:dyDescent="0.25">
      <c r="A436" s="45" t="s">
        <v>502</v>
      </c>
      <c r="B436" s="2" t="str">
        <f>IFERROR(VLOOKUP(A436,'Protein names'!$A:$I,8,FALSE),"Contaminant")</f>
        <v>Adenosylhomocysteinase (AdoHcyase) (EC 3.3.1.1) (S-adenosyl-L-homocysteine hydrolase)</v>
      </c>
      <c r="C436" t="str">
        <f>IFERROR(VLOOKUP(A436,'Protein names'!$A:$I,9,FALSE), "Contaminant")</f>
        <v>Ahcy</v>
      </c>
      <c r="D436" s="42">
        <f>VLOOKUP($A436,'Raw data'!$A:$M,10,FALSE)</f>
        <v>2999132.3588887868</v>
      </c>
      <c r="E436" s="42">
        <f>VLOOKUP($A436,'Raw data'!$A:$M,11,FALSE)</f>
        <v>3001399.7885850612</v>
      </c>
      <c r="F436" s="42">
        <f>VLOOKUP($A436,'Raw data'!$A:$M,7,FALSE)</f>
        <v>4635113.9406978218</v>
      </c>
      <c r="G436" s="42">
        <f>VLOOKUP($A436,'Raw data'!$A:$M,2,FALSE)</f>
        <v>5686430.5582151758</v>
      </c>
      <c r="H436" s="42">
        <f>VLOOKUP($A436,'Raw data'!$A:$M,3,FALSE)</f>
        <v>5444759.0929841995</v>
      </c>
      <c r="I436" s="42">
        <f>VLOOKUP($A436,'Raw data'!$A:$M,4,FALSE)</f>
        <v>5583141.4745328827</v>
      </c>
      <c r="J436" s="42">
        <f>VLOOKUP($A436,'Raw data'!$A:$M,8,FALSE)</f>
        <v>5549896.3766166335</v>
      </c>
      <c r="K436" s="42">
        <f>VLOOKUP($A436,'Raw data'!$A:$M,5,FALSE)</f>
        <v>6983744.4395161672</v>
      </c>
      <c r="L436" s="42">
        <f>VLOOKUP($A436,'Raw data'!$A:$M,12,FALSE)</f>
        <v>3489503.1927878549</v>
      </c>
      <c r="M436" s="42">
        <f>VLOOKUP($A436,'Raw data'!$A:$M,13,FALSE)</f>
        <v>3572928.6787698972</v>
      </c>
      <c r="N436" s="42">
        <f>VLOOKUP($A436,'Raw data'!$A:$M,6,FALSE)</f>
        <v>4072309.4411455896</v>
      </c>
      <c r="O436" s="42">
        <f>VLOOKUP($A436,'Raw data'!$A:$M,9,FALSE)</f>
        <v>6261073.1725558154</v>
      </c>
      <c r="P436" s="42">
        <f t="shared" si="66"/>
        <v>4558329.5356506547</v>
      </c>
      <c r="Q436" s="42">
        <f t="shared" si="67"/>
        <v>4988242.5502319923</v>
      </c>
      <c r="R436" s="42">
        <f t="shared" si="68"/>
        <v>1152506.739349752</v>
      </c>
      <c r="S436" s="42">
        <f t="shared" si="69"/>
        <v>1354366.2158970821</v>
      </c>
      <c r="T436" s="43">
        <f t="shared" si="70"/>
        <v>0.25283532713815599</v>
      </c>
      <c r="U436" s="43">
        <f t="shared" si="71"/>
        <v>0.27151170021475668</v>
      </c>
      <c r="V436" s="42">
        <f t="shared" si="72"/>
        <v>0.13002639180239794</v>
      </c>
      <c r="W436" s="42">
        <f t="shared" si="73"/>
        <v>0.60064201062977784</v>
      </c>
      <c r="X436" s="42">
        <f>VLOOKUP($A436,'Raw data'!$A:$AN,39, FALSE)</f>
        <v>3.7095281070667681</v>
      </c>
      <c r="Y436" s="42">
        <f>VLOOKUP($A436,'Raw data'!$A:$AN,40, FALSE)</f>
        <v>3.9191077746348282</v>
      </c>
      <c r="Z436" s="42">
        <f t="shared" si="74"/>
        <v>3.8143179408507981</v>
      </c>
      <c r="AA436" s="44">
        <f>IFERROR(VLOOKUP($A436,'Raw data'!$AP:$AU,4,FALSE),0)</f>
        <v>0.269644597888127</v>
      </c>
      <c r="AB436" s="44">
        <f>IFERROR(VLOOKUP($A436,'Raw data'!$AP:$AU,5,FALSE),0)</f>
        <v>0.14472886613268701</v>
      </c>
      <c r="AC436" s="44">
        <f>IFERROR(VLOOKUP($A436,'Raw data'!$AP:$AU,6,FALSE),"NA")</f>
        <v>0.41311311189759398</v>
      </c>
      <c r="AD436" s="46" t="b">
        <f t="shared" si="75"/>
        <v>0</v>
      </c>
      <c r="AE436" s="46" t="b">
        <f t="shared" si="76"/>
        <v>0</v>
      </c>
    </row>
    <row r="437" spans="1:31" x14ac:dyDescent="0.25">
      <c r="A437" s="45" t="s">
        <v>503</v>
      </c>
      <c r="B437" s="2" t="str">
        <f>IFERROR(VLOOKUP(A437,'Protein names'!$A:$I,8,FALSE),"Contaminant")</f>
        <v>DNA damage-binding protein 1 (Damage-specific DNA binding protein 1)</v>
      </c>
      <c r="C437" t="str">
        <f>IFERROR(VLOOKUP(A437,'Protein names'!$A:$I,9,FALSE), "Contaminant")</f>
        <v>Ddb1</v>
      </c>
      <c r="D437" s="42">
        <f>VLOOKUP($A437,'Raw data'!$A:$M,10,FALSE)</f>
        <v>182944.88488817008</v>
      </c>
      <c r="E437" s="42">
        <f>VLOOKUP($A437,'Raw data'!$A:$M,11,FALSE)</f>
        <v>315632.91007926979</v>
      </c>
      <c r="F437" s="42">
        <f>VLOOKUP($A437,'Raw data'!$A:$M,7,FALSE)</f>
        <v>171002.62759326078</v>
      </c>
      <c r="G437" s="42">
        <f>VLOOKUP($A437,'Raw data'!$A:$M,2,FALSE)</f>
        <v>218483.97727775335</v>
      </c>
      <c r="H437" s="42">
        <f>VLOOKUP($A437,'Raw data'!$A:$M,3,FALSE)</f>
        <v>205.36</v>
      </c>
      <c r="I437" s="42">
        <f>VLOOKUP($A437,'Raw data'!$A:$M,4,FALSE)</f>
        <v>115833.93179338689</v>
      </c>
      <c r="J437" s="42">
        <f>VLOOKUP($A437,'Raw data'!$A:$M,8,FALSE)</f>
        <v>53702.881557909466</v>
      </c>
      <c r="K437" s="42">
        <f>VLOOKUP($A437,'Raw data'!$A:$M,5,FALSE)</f>
        <v>259572.09073619801</v>
      </c>
      <c r="L437" s="42">
        <f>VLOOKUP($A437,'Raw data'!$A:$M,12,FALSE)</f>
        <v>357108.47440834256</v>
      </c>
      <c r="M437" s="42">
        <f>VLOOKUP($A437,'Raw data'!$A:$M,13,FALSE)</f>
        <v>292743.85553626588</v>
      </c>
      <c r="N437" s="42">
        <f>VLOOKUP($A437,'Raw data'!$A:$M,6,FALSE)</f>
        <v>100231.91666518847</v>
      </c>
      <c r="O437" s="42">
        <f>VLOOKUP($A437,'Raw data'!$A:$M,9,FALSE)</f>
        <v>206887.81612796438</v>
      </c>
      <c r="P437" s="42">
        <f t="shared" si="66"/>
        <v>167350.61527197351</v>
      </c>
      <c r="Q437" s="42">
        <f t="shared" si="67"/>
        <v>211707.83917197809</v>
      </c>
      <c r="R437" s="42">
        <f t="shared" si="68"/>
        <v>96133.833047784268</v>
      </c>
      <c r="S437" s="42">
        <f t="shared" si="69"/>
        <v>105999.09418216949</v>
      </c>
      <c r="T437" s="43">
        <f t="shared" si="70"/>
        <v>0.57444565047789198</v>
      </c>
      <c r="U437" s="43">
        <f t="shared" si="71"/>
        <v>0.50068573084845724</v>
      </c>
      <c r="V437" s="42">
        <f t="shared" si="72"/>
        <v>0.33920083564864584</v>
      </c>
      <c r="W437" s="42">
        <f t="shared" si="73"/>
        <v>0.5040113198597308</v>
      </c>
      <c r="X437" s="42">
        <f>VLOOKUP($A437,'Raw data'!$A:$AN,39, FALSE)</f>
        <v>2.2264450644626717</v>
      </c>
      <c r="Y437" s="42">
        <f>VLOOKUP($A437,'Raw data'!$A:$AN,40, FALSE)</f>
        <v>2.400425470557813</v>
      </c>
      <c r="Z437" s="42">
        <f t="shared" si="74"/>
        <v>2.3134352675102425</v>
      </c>
      <c r="AA437" s="44">
        <f>IFERROR(VLOOKUP($A437,'Raw data'!$AP:$AU,4,FALSE),0)</f>
        <v>-0.40741299958310301</v>
      </c>
      <c r="AB437" s="44">
        <f>IFERROR(VLOOKUP($A437,'Raw data'!$AP:$AU,5,FALSE),0)</f>
        <v>8.0824799987749593E-2</v>
      </c>
      <c r="AC437" s="44">
        <f>IFERROR(VLOOKUP($A437,'Raw data'!$AP:$AU,6,FALSE),"NA")</f>
        <v>0.41332999138233301</v>
      </c>
      <c r="AD437" s="46" t="b">
        <f t="shared" si="75"/>
        <v>0</v>
      </c>
      <c r="AE437" s="46" t="b">
        <f t="shared" si="76"/>
        <v>0</v>
      </c>
    </row>
    <row r="438" spans="1:31" x14ac:dyDescent="0.25">
      <c r="A438" s="45" t="s">
        <v>504</v>
      </c>
      <c r="B438" s="2" t="str">
        <f>IFERROR(VLOOKUP(A438,'Protein names'!$A:$I,8,FALSE),"Contaminant")</f>
        <v>Heat shock 70 kDa protein 4</v>
      </c>
      <c r="C438" t="str">
        <f>IFERROR(VLOOKUP(A438,'Protein names'!$A:$I,9,FALSE), "Contaminant")</f>
        <v>Hspa4</v>
      </c>
      <c r="D438" s="42">
        <f>VLOOKUP($A438,'Raw data'!$A:$M,10,FALSE)</f>
        <v>157227.92848295893</v>
      </c>
      <c r="E438" s="42">
        <f>VLOOKUP($A438,'Raw data'!$A:$M,11,FALSE)</f>
        <v>162562.9560580636</v>
      </c>
      <c r="F438" s="42">
        <f>VLOOKUP($A438,'Raw data'!$A:$M,7,FALSE)</f>
        <v>158321.70562962696</v>
      </c>
      <c r="G438" s="42">
        <f>VLOOKUP($A438,'Raw data'!$A:$M,2,FALSE)</f>
        <v>281136.01436194859</v>
      </c>
      <c r="H438" s="42">
        <f>VLOOKUP($A438,'Raw data'!$A:$M,3,FALSE)</f>
        <v>234339.87319335967</v>
      </c>
      <c r="I438" s="42">
        <f>VLOOKUP($A438,'Raw data'!$A:$M,4,FALSE)</f>
        <v>228699.48164129796</v>
      </c>
      <c r="J438" s="42">
        <f>VLOOKUP($A438,'Raw data'!$A:$M,8,FALSE)</f>
        <v>272901.10720849037</v>
      </c>
      <c r="K438" s="42">
        <f>VLOOKUP($A438,'Raw data'!$A:$M,5,FALSE)</f>
        <v>260407.93396076985</v>
      </c>
      <c r="L438" s="42">
        <f>VLOOKUP($A438,'Raw data'!$A:$M,12,FALSE)</f>
        <v>222414.61051016557</v>
      </c>
      <c r="M438" s="42">
        <f>VLOOKUP($A438,'Raw data'!$A:$M,13,FALSE)</f>
        <v>162904.67845577464</v>
      </c>
      <c r="N438" s="42">
        <f>VLOOKUP($A438,'Raw data'!$A:$M,6,FALSE)</f>
        <v>229333.5229614799</v>
      </c>
      <c r="O438" s="42">
        <f>VLOOKUP($A438,'Raw data'!$A:$M,9,FALSE)</f>
        <v>223090.56807110904</v>
      </c>
      <c r="P438" s="42">
        <f t="shared" si="66"/>
        <v>203714.65989454262</v>
      </c>
      <c r="Q438" s="42">
        <f t="shared" si="67"/>
        <v>228508.73686129821</v>
      </c>
      <c r="R438" s="42">
        <f t="shared" si="68"/>
        <v>47383.559662534237</v>
      </c>
      <c r="S438" s="42">
        <f t="shared" si="69"/>
        <v>35022.157274698344</v>
      </c>
      <c r="T438" s="43">
        <f t="shared" si="70"/>
        <v>0.23259769172755351</v>
      </c>
      <c r="U438" s="43">
        <f t="shared" si="71"/>
        <v>0.15326397474227138</v>
      </c>
      <c r="V438" s="42">
        <f t="shared" si="72"/>
        <v>0.16569952217165568</v>
      </c>
      <c r="W438" s="42">
        <f t="shared" si="73"/>
        <v>0.36891303026376465</v>
      </c>
      <c r="X438" s="42">
        <f>VLOOKUP($A438,'Raw data'!$A:$AN,39, FALSE)</f>
        <v>2.8911562317427006</v>
      </c>
      <c r="Y438" s="42">
        <f>VLOOKUP($A438,'Raw data'!$A:$AN,40, FALSE)</f>
        <v>2.9476577532330883</v>
      </c>
      <c r="Z438" s="42">
        <f t="shared" si="74"/>
        <v>2.9194069924878945</v>
      </c>
      <c r="AA438" s="44">
        <f>IFERROR(VLOOKUP($A438,'Raw data'!$AP:$AU,4,FALSE),0)</f>
        <v>-0.45106396465395798</v>
      </c>
      <c r="AB438" s="44">
        <f>IFERROR(VLOOKUP($A438,'Raw data'!$AP:$AU,5,FALSE),0)</f>
        <v>4.1325152167631503E-2</v>
      </c>
      <c r="AC438" s="44">
        <f>IFERROR(VLOOKUP($A438,'Raw data'!$AP:$AU,6,FALSE),"NA")</f>
        <v>0.41479024889189697</v>
      </c>
      <c r="AD438" s="46" t="b">
        <f t="shared" si="75"/>
        <v>0</v>
      </c>
      <c r="AE438" s="46" t="b">
        <f t="shared" si="76"/>
        <v>0</v>
      </c>
    </row>
    <row r="439" spans="1:31" x14ac:dyDescent="0.25">
      <c r="A439" s="45" t="s">
        <v>505</v>
      </c>
      <c r="B439" s="2" t="str">
        <f>IFERROR(VLOOKUP(A439,'Protein names'!$A:$I,8,FALSE),"Contaminant")</f>
        <v>Uncharacterized protein C2orf47 homolog, mitochondrial</v>
      </c>
      <c r="C439">
        <f>IFERROR(VLOOKUP(A439,'Protein names'!$A:$I,9,FALSE), "Contaminant")</f>
        <v>0</v>
      </c>
      <c r="D439" s="42">
        <f>VLOOKUP($A439,'Raw data'!$A:$M,10,FALSE)</f>
        <v>115639.25749142855</v>
      </c>
      <c r="E439" s="42">
        <f>VLOOKUP($A439,'Raw data'!$A:$M,11,FALSE)</f>
        <v>23954.577237864032</v>
      </c>
      <c r="F439" s="42">
        <f>VLOOKUP($A439,'Raw data'!$A:$M,7,FALSE)</f>
        <v>62774.28266150847</v>
      </c>
      <c r="G439" s="42">
        <f>VLOOKUP($A439,'Raw data'!$A:$M,2,FALSE)</f>
        <v>51188.974193036855</v>
      </c>
      <c r="H439" s="42">
        <f>VLOOKUP($A439,'Raw data'!$A:$M,3,FALSE)</f>
        <v>47807.09688465287</v>
      </c>
      <c r="I439" s="42">
        <f>VLOOKUP($A439,'Raw data'!$A:$M,4,FALSE)</f>
        <v>77045.633855758977</v>
      </c>
      <c r="J439" s="42">
        <f>VLOOKUP($A439,'Raw data'!$A:$M,8,FALSE)</f>
        <v>205.36</v>
      </c>
      <c r="K439" s="42">
        <f>VLOOKUP($A439,'Raw data'!$A:$M,5,FALSE)</f>
        <v>19404.517866492679</v>
      </c>
      <c r="L439" s="42">
        <f>VLOOKUP($A439,'Raw data'!$A:$M,12,FALSE)</f>
        <v>31036.616547637728</v>
      </c>
      <c r="M439" s="42">
        <f>VLOOKUP($A439,'Raw data'!$A:$M,13,FALSE)</f>
        <v>7174.5909439754005</v>
      </c>
      <c r="N439" s="42">
        <f>VLOOKUP($A439,'Raw data'!$A:$M,6,FALSE)</f>
        <v>79877.686550503437</v>
      </c>
      <c r="O439" s="42">
        <f>VLOOKUP($A439,'Raw data'!$A:$M,9,FALSE)</f>
        <v>47433.793581535319</v>
      </c>
      <c r="P439" s="42">
        <f t="shared" si="66"/>
        <v>63068.303720708296</v>
      </c>
      <c r="Q439" s="42">
        <f t="shared" si="67"/>
        <v>30855.427581690761</v>
      </c>
      <c r="R439" s="42">
        <f t="shared" si="68"/>
        <v>28469.468704635372</v>
      </c>
      <c r="S439" s="42">
        <f t="shared" si="69"/>
        <v>26799.841178016675</v>
      </c>
      <c r="T439" s="43">
        <f t="shared" si="70"/>
        <v>0.45140691956310702</v>
      </c>
      <c r="U439" s="43">
        <f t="shared" si="71"/>
        <v>0.86856165279392783</v>
      </c>
      <c r="V439" s="42">
        <f t="shared" si="72"/>
        <v>-1.0313908441470705</v>
      </c>
      <c r="W439" s="42">
        <f t="shared" si="73"/>
        <v>9.5247803058497907E-2</v>
      </c>
      <c r="X439" s="42">
        <f>VLOOKUP($A439,'Raw data'!$A:$AN,39, FALSE)</f>
        <v>2.0302376493038561</v>
      </c>
      <c r="Y439" s="42">
        <f>VLOOKUP($A439,'Raw data'!$A:$AN,40, FALSE)</f>
        <v>1.414322101451823</v>
      </c>
      <c r="Z439" s="42">
        <f t="shared" si="74"/>
        <v>1.7222798753778394</v>
      </c>
      <c r="AA439" s="44">
        <f>IFERROR(VLOOKUP($A439,'Raw data'!$AP:$AU,4,FALSE),0)</f>
        <v>-0.66935579725783501</v>
      </c>
      <c r="AB439" s="44">
        <f>IFERROR(VLOOKUP($A439,'Raw data'!$AP:$AU,5,FALSE),0)</f>
        <v>6.0506021622031697E-2</v>
      </c>
      <c r="AC439" s="44">
        <f>IFERROR(VLOOKUP($A439,'Raw data'!$AP:$AU,6,FALSE),"NA")</f>
        <v>0.41521450508930902</v>
      </c>
      <c r="AD439" s="46" t="b">
        <f t="shared" si="75"/>
        <v>0</v>
      </c>
      <c r="AE439" s="46" t="b">
        <f t="shared" si="76"/>
        <v>0</v>
      </c>
    </row>
    <row r="440" spans="1:31" x14ac:dyDescent="0.25">
      <c r="A440" s="45" t="s">
        <v>506</v>
      </c>
      <c r="B440" s="2" t="str">
        <f>IFERROR(VLOOKUP(A440,'Protein names'!$A:$I,8,FALSE),"Contaminant")</f>
        <v>Protein Itih4</v>
      </c>
      <c r="C440" t="str">
        <f>IFERROR(VLOOKUP(A440,'Protein names'!$A:$I,9,FALSE), "Contaminant")</f>
        <v>Itih4</v>
      </c>
      <c r="D440" s="42">
        <f>VLOOKUP($A440,'Raw data'!$A:$M,10,FALSE)</f>
        <v>578262.36798024282</v>
      </c>
      <c r="E440" s="42">
        <f>VLOOKUP($A440,'Raw data'!$A:$M,11,FALSE)</f>
        <v>384286.3632063687</v>
      </c>
      <c r="F440" s="42">
        <f>VLOOKUP($A440,'Raw data'!$A:$M,7,FALSE)</f>
        <v>306104.47457135416</v>
      </c>
      <c r="G440" s="42">
        <f>VLOOKUP($A440,'Raw data'!$A:$M,2,FALSE)</f>
        <v>471287.70472965849</v>
      </c>
      <c r="H440" s="42">
        <f>VLOOKUP($A440,'Raw data'!$A:$M,3,FALSE)</f>
        <v>456960.90586951183</v>
      </c>
      <c r="I440" s="42">
        <f>VLOOKUP($A440,'Raw data'!$A:$M,4,FALSE)</f>
        <v>609324.47676271235</v>
      </c>
      <c r="J440" s="42">
        <f>VLOOKUP($A440,'Raw data'!$A:$M,8,FALSE)</f>
        <v>350102.88291861006</v>
      </c>
      <c r="K440" s="42">
        <f>VLOOKUP($A440,'Raw data'!$A:$M,5,FALSE)</f>
        <v>373722.82306940743</v>
      </c>
      <c r="L440" s="42">
        <f>VLOOKUP($A440,'Raw data'!$A:$M,12,FALSE)</f>
        <v>490840.00271081243</v>
      </c>
      <c r="M440" s="42">
        <f>VLOOKUP($A440,'Raw data'!$A:$M,13,FALSE)</f>
        <v>335338.96895554481</v>
      </c>
      <c r="N440" s="42">
        <f>VLOOKUP($A440,'Raw data'!$A:$M,6,FALSE)</f>
        <v>454154.92553279974</v>
      </c>
      <c r="O440" s="42">
        <f>VLOOKUP($A440,'Raw data'!$A:$M,9,FALSE)</f>
        <v>272965.54248972435</v>
      </c>
      <c r="P440" s="42">
        <f t="shared" si="66"/>
        <v>467704.38218664145</v>
      </c>
      <c r="Q440" s="42">
        <f t="shared" si="67"/>
        <v>379520.85761281644</v>
      </c>
      <c r="R440" s="42">
        <f t="shared" si="68"/>
        <v>104467.44144003246</v>
      </c>
      <c r="S440" s="42">
        <f t="shared" si="69"/>
        <v>73220.335364812796</v>
      </c>
      <c r="T440" s="43">
        <f t="shared" si="70"/>
        <v>0.2233621180789874</v>
      </c>
      <c r="U440" s="43">
        <f t="shared" si="71"/>
        <v>0.19292835662674299</v>
      </c>
      <c r="V440" s="42">
        <f t="shared" si="72"/>
        <v>-0.30141777115077362</v>
      </c>
      <c r="W440" s="42">
        <f t="shared" si="73"/>
        <v>0.15321978873146311</v>
      </c>
      <c r="X440" s="42">
        <f>VLOOKUP($A440,'Raw data'!$A:$AN,39, FALSE)</f>
        <v>2.6933368268055955</v>
      </c>
      <c r="Y440" s="42">
        <f>VLOOKUP($A440,'Raw data'!$A:$AN,40, FALSE)</f>
        <v>2.6527609313129532</v>
      </c>
      <c r="Z440" s="42">
        <f t="shared" si="74"/>
        <v>2.6730488790592744</v>
      </c>
      <c r="AA440" s="44">
        <f>IFERROR(VLOOKUP($A440,'Raw data'!$AP:$AU,4,FALSE),0)</f>
        <v>-0.37386316769920103</v>
      </c>
      <c r="AB440" s="44">
        <f>IFERROR(VLOOKUP($A440,'Raw data'!$AP:$AU,5,FALSE),0)</f>
        <v>6.8818619408991394E-2</v>
      </c>
      <c r="AC440" s="44">
        <f>IFERROR(VLOOKUP($A440,'Raw data'!$AP:$AU,6,FALSE),"NA")</f>
        <v>0.41591709462167098</v>
      </c>
      <c r="AD440" s="46" t="b">
        <f t="shared" si="75"/>
        <v>0</v>
      </c>
      <c r="AE440" s="46" t="b">
        <f t="shared" si="76"/>
        <v>0</v>
      </c>
    </row>
    <row r="441" spans="1:31" x14ac:dyDescent="0.25">
      <c r="A441" s="45" t="s">
        <v>507</v>
      </c>
      <c r="B441" s="2" t="str">
        <f>IFERROR(VLOOKUP(A441,'Protein names'!$A:$I,8,FALSE),"Contaminant")</f>
        <v>Apolipoprotein A-IV</v>
      </c>
      <c r="C441" t="str">
        <f>IFERROR(VLOOKUP(A441,'Protein names'!$A:$I,9,FALSE), "Contaminant")</f>
        <v>Apoa4</v>
      </c>
      <c r="D441" s="42">
        <f>VLOOKUP($A441,'Raw data'!$A:$M,10,FALSE)</f>
        <v>77187.541216834157</v>
      </c>
      <c r="E441" s="42">
        <f>VLOOKUP($A441,'Raw data'!$A:$M,11,FALSE)</f>
        <v>33295.09716747194</v>
      </c>
      <c r="F441" s="42">
        <f>VLOOKUP($A441,'Raw data'!$A:$M,7,FALSE)</f>
        <v>122383.4675311114</v>
      </c>
      <c r="G441" s="42">
        <f>VLOOKUP($A441,'Raw data'!$A:$M,2,FALSE)</f>
        <v>81723.244223812319</v>
      </c>
      <c r="H441" s="42">
        <f>VLOOKUP($A441,'Raw data'!$A:$M,3,FALSE)</f>
        <v>157251.42144378566</v>
      </c>
      <c r="I441" s="42">
        <f>VLOOKUP($A441,'Raw data'!$A:$M,4,FALSE)</f>
        <v>42015.043216786689</v>
      </c>
      <c r="J441" s="42">
        <f>VLOOKUP($A441,'Raw data'!$A:$M,8,FALSE)</f>
        <v>89585.792558045578</v>
      </c>
      <c r="K441" s="42">
        <f>VLOOKUP($A441,'Raw data'!$A:$M,5,FALSE)</f>
        <v>127057.76720456898</v>
      </c>
      <c r="L441" s="42">
        <f>VLOOKUP($A441,'Raw data'!$A:$M,12,FALSE)</f>
        <v>205.36</v>
      </c>
      <c r="M441" s="42">
        <f>VLOOKUP($A441,'Raw data'!$A:$M,13,FALSE)</f>
        <v>43005.209254842659</v>
      </c>
      <c r="N441" s="42">
        <f>VLOOKUP($A441,'Raw data'!$A:$M,6,FALSE)</f>
        <v>115495.85289610192</v>
      </c>
      <c r="O441" s="42">
        <f>VLOOKUP($A441,'Raw data'!$A:$M,9,FALSE)</f>
        <v>275941.03734140989</v>
      </c>
      <c r="P441" s="42">
        <f t="shared" si="66"/>
        <v>85642.635799967029</v>
      </c>
      <c r="Q441" s="42">
        <f t="shared" si="67"/>
        <v>108548.5032091615</v>
      </c>
      <c r="R441" s="42">
        <f t="shared" si="68"/>
        <v>43220.729571005875</v>
      </c>
      <c r="S441" s="42">
        <f t="shared" si="69"/>
        <v>86414.566155057983</v>
      </c>
      <c r="T441" s="43">
        <f t="shared" si="70"/>
        <v>0.50466370128956861</v>
      </c>
      <c r="U441" s="43">
        <f t="shared" si="71"/>
        <v>0.79609173411213452</v>
      </c>
      <c r="V441" s="42">
        <f t="shared" si="72"/>
        <v>0.34193872961208033</v>
      </c>
      <c r="W441" s="42">
        <f t="shared" si="73"/>
        <v>0.60760728905534944</v>
      </c>
      <c r="X441" s="42">
        <f>VLOOKUP($A441,'Raw data'!$A:$AN,39, FALSE)</f>
        <v>2.2954767814212489</v>
      </c>
      <c r="Y441" s="42">
        <f>VLOOKUP($A441,'Raw data'!$A:$AN,40, FALSE)</f>
        <v>2.5330075775612229</v>
      </c>
      <c r="Z441" s="42">
        <f t="shared" si="74"/>
        <v>2.4142421794912359</v>
      </c>
      <c r="AA441" s="44">
        <f>IFERROR(VLOOKUP($A441,'Raw data'!$AP:$AU,4,FALSE),0)</f>
        <v>-1.3609391236513699</v>
      </c>
      <c r="AB441" s="44">
        <f>IFERROR(VLOOKUP($A441,'Raw data'!$AP:$AU,5,FALSE),0)</f>
        <v>0.173703034530657</v>
      </c>
      <c r="AC441" s="44">
        <f>IFERROR(VLOOKUP($A441,'Raw data'!$AP:$AU,6,FALSE),"NA")</f>
        <v>0.41675335039105998</v>
      </c>
      <c r="AD441" s="46" t="b">
        <f t="shared" si="75"/>
        <v>0</v>
      </c>
      <c r="AE441" s="46" t="b">
        <f t="shared" si="76"/>
        <v>0</v>
      </c>
    </row>
    <row r="442" spans="1:31" x14ac:dyDescent="0.25">
      <c r="A442" s="45" t="s">
        <v>508</v>
      </c>
      <c r="B442" s="2" t="str">
        <f>IFERROR(VLOOKUP(A442,'Protein names'!$A:$I,8,FALSE),"Contaminant")</f>
        <v>Vitamin K-dependent gamma-carboxylase (EC 4.1.1.90) (Gamma-glutamyl carboxylase) (Peptidyl-glutamate 4-carboxylase) (Vitamin K gamma glutamyl carboxylase)</v>
      </c>
      <c r="C442" t="str">
        <f>IFERROR(VLOOKUP(A442,'Protein names'!$A:$I,9,FALSE), "Contaminant")</f>
        <v>Ggcx</v>
      </c>
      <c r="D442" s="42">
        <f>VLOOKUP($A442,'Raw data'!$A:$M,10,FALSE)</f>
        <v>283907.24087428086</v>
      </c>
      <c r="E442" s="42">
        <f>VLOOKUP($A442,'Raw data'!$A:$M,11,FALSE)</f>
        <v>102884.54282759622</v>
      </c>
      <c r="F442" s="42">
        <f>VLOOKUP($A442,'Raw data'!$A:$M,7,FALSE)</f>
        <v>205.36</v>
      </c>
      <c r="G442" s="42">
        <f>VLOOKUP($A442,'Raw data'!$A:$M,2,FALSE)</f>
        <v>95425.298786624553</v>
      </c>
      <c r="H442" s="42">
        <f>VLOOKUP($A442,'Raw data'!$A:$M,3,FALSE)</f>
        <v>205.36</v>
      </c>
      <c r="I442" s="42">
        <f>VLOOKUP($A442,'Raw data'!$A:$M,4,FALSE)</f>
        <v>121102.19881294087</v>
      </c>
      <c r="J442" s="42">
        <f>VLOOKUP($A442,'Raw data'!$A:$M,8,FALSE)</f>
        <v>76305.264817466843</v>
      </c>
      <c r="K442" s="42">
        <f>VLOOKUP($A442,'Raw data'!$A:$M,5,FALSE)</f>
        <v>61838.501341910021</v>
      </c>
      <c r="L442" s="42">
        <f>VLOOKUP($A442,'Raw data'!$A:$M,12,FALSE)</f>
        <v>336254.68296650687</v>
      </c>
      <c r="M442" s="42">
        <f>VLOOKUP($A442,'Raw data'!$A:$M,13,FALSE)</f>
        <v>168682.60535499116</v>
      </c>
      <c r="N442" s="42">
        <f>VLOOKUP($A442,'Raw data'!$A:$M,6,FALSE)</f>
        <v>77027.847631635508</v>
      </c>
      <c r="O442" s="42">
        <f>VLOOKUP($A442,'Raw data'!$A:$M,9,FALSE)</f>
        <v>67019.951011636396</v>
      </c>
      <c r="P442" s="42">
        <f t="shared" si="66"/>
        <v>100621.66688357375</v>
      </c>
      <c r="Q442" s="42">
        <f t="shared" si="67"/>
        <v>131188.14218735779</v>
      </c>
      <c r="R442" s="42">
        <f t="shared" si="68"/>
        <v>95054.410774760952</v>
      </c>
      <c r="S442" s="42">
        <f t="shared" si="69"/>
        <v>98598.950378349226</v>
      </c>
      <c r="T442" s="43">
        <f t="shared" si="70"/>
        <v>0.94467139850451398</v>
      </c>
      <c r="U442" s="43">
        <f t="shared" si="71"/>
        <v>0.75158431802116721</v>
      </c>
      <c r="V442" s="42">
        <f t="shared" si="72"/>
        <v>0.38269632935672998</v>
      </c>
      <c r="W442" s="42">
        <f t="shared" si="73"/>
        <v>0.62853643635442358</v>
      </c>
      <c r="X442" s="42">
        <f>VLOOKUP($A442,'Raw data'!$A:$AN,39, FALSE)</f>
        <v>1.6092505147138967</v>
      </c>
      <c r="Y442" s="42">
        <f>VLOOKUP($A442,'Raw data'!$A:$AN,40, FALSE)</f>
        <v>2.2121526905567599</v>
      </c>
      <c r="Z442" s="42">
        <f t="shared" si="74"/>
        <v>1.9107016026353283</v>
      </c>
      <c r="AA442" s="44">
        <f>IFERROR(VLOOKUP($A442,'Raw data'!$AP:$AU,4,FALSE),0)</f>
        <v>-0.34673874892978401</v>
      </c>
      <c r="AB442" s="44">
        <f>IFERROR(VLOOKUP($A442,'Raw data'!$AP:$AU,5,FALSE),0)</f>
        <v>1.55136918874016E-2</v>
      </c>
      <c r="AC442" s="44">
        <f>IFERROR(VLOOKUP($A442,'Raw data'!$AP:$AU,6,FALSE),"NA")</f>
        <v>0.417971174751819</v>
      </c>
      <c r="AD442" s="46" t="b">
        <f t="shared" si="75"/>
        <v>0</v>
      </c>
      <c r="AE442" s="46" t="b">
        <f t="shared" si="76"/>
        <v>0</v>
      </c>
    </row>
    <row r="443" spans="1:31" x14ac:dyDescent="0.25">
      <c r="A443" s="45" t="s">
        <v>509</v>
      </c>
      <c r="B443" s="2" t="str">
        <f>IFERROR(VLOOKUP(A443,'Protein names'!$A:$I,8,FALSE),"Contaminant")</f>
        <v>Calnexin</v>
      </c>
      <c r="C443" t="str">
        <f>IFERROR(VLOOKUP(A443,'Protein names'!$A:$I,9,FALSE), "Contaminant")</f>
        <v>Canx</v>
      </c>
      <c r="D443" s="42">
        <f>VLOOKUP($A443,'Raw data'!$A:$M,10,FALSE)</f>
        <v>1184530.2198802677</v>
      </c>
      <c r="E443" s="42">
        <f>VLOOKUP($A443,'Raw data'!$A:$M,11,FALSE)</f>
        <v>765860.53014444828</v>
      </c>
      <c r="F443" s="42">
        <f>VLOOKUP($A443,'Raw data'!$A:$M,7,FALSE)</f>
        <v>936824.1370311731</v>
      </c>
      <c r="G443" s="42">
        <f>VLOOKUP($A443,'Raw data'!$A:$M,2,FALSE)</f>
        <v>536972.33164271165</v>
      </c>
      <c r="H443" s="42">
        <f>VLOOKUP($A443,'Raw data'!$A:$M,3,FALSE)</f>
        <v>774203.61996998556</v>
      </c>
      <c r="I443" s="42">
        <f>VLOOKUP($A443,'Raw data'!$A:$M,4,FALSE)</f>
        <v>1059714.4034397921</v>
      </c>
      <c r="J443" s="42">
        <f>VLOOKUP($A443,'Raw data'!$A:$M,8,FALSE)</f>
        <v>576466.27686253574</v>
      </c>
      <c r="K443" s="42">
        <f>VLOOKUP($A443,'Raw data'!$A:$M,5,FALSE)</f>
        <v>866141.53688015323</v>
      </c>
      <c r="L443" s="42">
        <f>VLOOKUP($A443,'Raw data'!$A:$M,12,FALSE)</f>
        <v>854371.54832884623</v>
      </c>
      <c r="M443" s="42">
        <f>VLOOKUP($A443,'Raw data'!$A:$M,13,FALSE)</f>
        <v>1054516.3391137854</v>
      </c>
      <c r="N443" s="42">
        <f>VLOOKUP($A443,'Raw data'!$A:$M,6,FALSE)</f>
        <v>589636.46481486585</v>
      </c>
      <c r="O443" s="42">
        <f>VLOOKUP($A443,'Raw data'!$A:$M,9,FALSE)</f>
        <v>479089.3832301044</v>
      </c>
      <c r="P443" s="42">
        <f t="shared" si="66"/>
        <v>876350.87368472957</v>
      </c>
      <c r="Q443" s="42">
        <f t="shared" si="67"/>
        <v>736703.59153838176</v>
      </c>
      <c r="R443" s="42">
        <f t="shared" si="68"/>
        <v>212160.97713025729</v>
      </c>
      <c r="S443" s="42">
        <f t="shared" si="69"/>
        <v>202185.84246945783</v>
      </c>
      <c r="T443" s="43">
        <f t="shared" si="70"/>
        <v>0.24209592698664095</v>
      </c>
      <c r="U443" s="43">
        <f t="shared" si="71"/>
        <v>0.27444666320582756</v>
      </c>
      <c r="V443" s="42">
        <f t="shared" si="72"/>
        <v>-0.25042433627065519</v>
      </c>
      <c r="W443" s="42">
        <f t="shared" si="73"/>
        <v>0.31171083871380689</v>
      </c>
      <c r="X443" s="42">
        <f>VLOOKUP($A443,'Raw data'!$A:$AN,39, FALSE)</f>
        <v>2.1840727902201595</v>
      </c>
      <c r="Y443" s="42">
        <f>VLOOKUP($A443,'Raw data'!$A:$AN,40, FALSE)</f>
        <v>2.281071475336395</v>
      </c>
      <c r="Z443" s="42">
        <f t="shared" si="74"/>
        <v>2.2325721327782775</v>
      </c>
      <c r="AA443" s="44">
        <f>IFERROR(VLOOKUP($A443,'Raw data'!$AP:$AU,4,FALSE),0)</f>
        <v>0.42410717486090799</v>
      </c>
      <c r="AB443" s="44">
        <f>IFERROR(VLOOKUP($A443,'Raw data'!$AP:$AU,5,FALSE),0)</f>
        <v>4.0711187836153198E-2</v>
      </c>
      <c r="AC443" s="44">
        <f>IFERROR(VLOOKUP($A443,'Raw data'!$AP:$AU,6,FALSE),"NA")</f>
        <v>0.41977093016223899</v>
      </c>
      <c r="AD443" s="46" t="b">
        <f t="shared" si="75"/>
        <v>0</v>
      </c>
      <c r="AE443" s="46" t="b">
        <f t="shared" si="76"/>
        <v>0</v>
      </c>
    </row>
    <row r="444" spans="1:31" x14ac:dyDescent="0.25">
      <c r="A444" s="45" t="s">
        <v>510</v>
      </c>
      <c r="B444" s="2" t="str">
        <f>IFERROR(VLOOKUP(A444,'Protein names'!$A:$I,8,FALSE),"Contaminant")</f>
        <v>Cysteine and glycine-rich protein 1 (Cysteine-rich protein 1) (CRP) (CRP1)</v>
      </c>
      <c r="C444" t="str">
        <f>IFERROR(VLOOKUP(A444,'Protein names'!$A:$I,9,FALSE), "Contaminant")</f>
        <v>Csrp1</v>
      </c>
      <c r="D444" s="42">
        <f>VLOOKUP($A444,'Raw data'!$A:$M,10,FALSE)</f>
        <v>25939.037923753862</v>
      </c>
      <c r="E444" s="42">
        <f>VLOOKUP($A444,'Raw data'!$A:$M,11,FALSE)</f>
        <v>26746.849037833959</v>
      </c>
      <c r="F444" s="42">
        <f>VLOOKUP($A444,'Raw data'!$A:$M,7,FALSE)</f>
        <v>205.36</v>
      </c>
      <c r="G444" s="42">
        <f>VLOOKUP($A444,'Raw data'!$A:$M,2,FALSE)</f>
        <v>17534.739854781365</v>
      </c>
      <c r="H444" s="42">
        <f>VLOOKUP($A444,'Raw data'!$A:$M,3,FALSE)</f>
        <v>30933.250649577716</v>
      </c>
      <c r="I444" s="42">
        <f>VLOOKUP($A444,'Raw data'!$A:$M,4,FALSE)</f>
        <v>27495.616496535375</v>
      </c>
      <c r="J444" s="42">
        <f>VLOOKUP($A444,'Raw data'!$A:$M,8,FALSE)</f>
        <v>19165.737585912542</v>
      </c>
      <c r="K444" s="42">
        <f>VLOOKUP($A444,'Raw data'!$A:$M,5,FALSE)</f>
        <v>25561.455417153993</v>
      </c>
      <c r="L444" s="42">
        <f>VLOOKUP($A444,'Raw data'!$A:$M,12,FALSE)</f>
        <v>30722.380521328221</v>
      </c>
      <c r="M444" s="42">
        <f>VLOOKUP($A444,'Raw data'!$A:$M,13,FALSE)</f>
        <v>22721.304243015988</v>
      </c>
      <c r="N444" s="42">
        <f>VLOOKUP($A444,'Raw data'!$A:$M,6,FALSE)</f>
        <v>29667.410598636252</v>
      </c>
      <c r="O444" s="42">
        <f>VLOOKUP($A444,'Raw data'!$A:$M,9,FALSE)</f>
        <v>31044.893708221727</v>
      </c>
      <c r="P444" s="42">
        <f t="shared" si="66"/>
        <v>21475.808993747047</v>
      </c>
      <c r="Q444" s="42">
        <f t="shared" si="67"/>
        <v>26480.530345711453</v>
      </c>
      <c r="R444" s="42">
        <f t="shared" si="68"/>
        <v>10338.839288703122</v>
      </c>
      <c r="S444" s="42">
        <f t="shared" si="69"/>
        <v>4424.6578831623447</v>
      </c>
      <c r="T444" s="43">
        <f t="shared" si="70"/>
        <v>0.48141791965617714</v>
      </c>
      <c r="U444" s="43">
        <f t="shared" si="71"/>
        <v>0.16709098440994488</v>
      </c>
      <c r="V444" s="42">
        <f t="shared" si="72"/>
        <v>0.30221953767371773</v>
      </c>
      <c r="W444" s="42">
        <f t="shared" si="73"/>
        <v>0.34315005882490657</v>
      </c>
      <c r="X444" s="42">
        <f>VLOOKUP($A444,'Raw data'!$A:$AN,39, FALSE)</f>
        <v>2.1716304118531498</v>
      </c>
      <c r="Y444" s="42">
        <f>VLOOKUP($A444,'Raw data'!$A:$AN,40, FALSE)</f>
        <v>2.7974789824897837</v>
      </c>
      <c r="Z444" s="42">
        <f t="shared" si="74"/>
        <v>2.4845546971714665</v>
      </c>
      <c r="AA444" s="44">
        <f>IFERROR(VLOOKUP($A444,'Raw data'!$AP:$AU,4,FALSE),0)</f>
        <v>0.24595220024403999</v>
      </c>
      <c r="AB444" s="44">
        <f>IFERROR(VLOOKUP($A444,'Raw data'!$AP:$AU,5,FALSE),0)</f>
        <v>3.6215528541757899E-2</v>
      </c>
      <c r="AC444" s="44">
        <f>IFERROR(VLOOKUP($A444,'Raw data'!$AP:$AU,6,FALSE),"NA")</f>
        <v>0.42072306778740398</v>
      </c>
      <c r="AD444" s="46" t="b">
        <f t="shared" si="75"/>
        <v>0</v>
      </c>
      <c r="AE444" s="46" t="b">
        <f t="shared" si="76"/>
        <v>0</v>
      </c>
    </row>
    <row r="445" spans="1:31" x14ac:dyDescent="0.25">
      <c r="A445" s="45" t="s">
        <v>511</v>
      </c>
      <c r="B445" s="2" t="str">
        <f>IFERROR(VLOOKUP(A445,'Protein names'!$A:$I,8,FALSE),"Contaminant")</f>
        <v>17-beta-hydroxysteroid dehydrogenase type 6</v>
      </c>
      <c r="C445" t="str">
        <f>IFERROR(VLOOKUP(A445,'Protein names'!$A:$I,9,FALSE), "Contaminant")</f>
        <v>Hsd17b6</v>
      </c>
      <c r="D445" s="42">
        <f>VLOOKUP($A445,'Raw data'!$A:$M,10,FALSE)</f>
        <v>52525.721446370313</v>
      </c>
      <c r="E445" s="42">
        <f>VLOOKUP($A445,'Raw data'!$A:$M,11,FALSE)</f>
        <v>143164.26434576762</v>
      </c>
      <c r="F445" s="42">
        <f>VLOOKUP($A445,'Raw data'!$A:$M,7,FALSE)</f>
        <v>205.36</v>
      </c>
      <c r="G445" s="42">
        <f>VLOOKUP($A445,'Raw data'!$A:$M,2,FALSE)</f>
        <v>205.36</v>
      </c>
      <c r="H445" s="42">
        <f>VLOOKUP($A445,'Raw data'!$A:$M,3,FALSE)</f>
        <v>205.36</v>
      </c>
      <c r="I445" s="42">
        <f>VLOOKUP($A445,'Raw data'!$A:$M,4,FALSE)</f>
        <v>129994.10844525389</v>
      </c>
      <c r="J445" s="42">
        <f>VLOOKUP($A445,'Raw data'!$A:$M,8,FALSE)</f>
        <v>205.36</v>
      </c>
      <c r="K445" s="42">
        <f>VLOOKUP($A445,'Raw data'!$A:$M,5,FALSE)</f>
        <v>205.36</v>
      </c>
      <c r="L445" s="42">
        <f>VLOOKUP($A445,'Raw data'!$A:$M,12,FALSE)</f>
        <v>158022.41457202635</v>
      </c>
      <c r="M445" s="42">
        <f>VLOOKUP($A445,'Raw data'!$A:$M,13,FALSE)</f>
        <v>140083.68557027914</v>
      </c>
      <c r="N445" s="42">
        <f>VLOOKUP($A445,'Raw data'!$A:$M,6,FALSE)</f>
        <v>205.36</v>
      </c>
      <c r="O445" s="42">
        <f>VLOOKUP($A445,'Raw data'!$A:$M,9,FALSE)</f>
        <v>205.36</v>
      </c>
      <c r="P445" s="42">
        <f t="shared" si="66"/>
        <v>54383.362372898635</v>
      </c>
      <c r="Q445" s="42">
        <f t="shared" si="67"/>
        <v>49821.256690384238</v>
      </c>
      <c r="R445" s="42">
        <f t="shared" si="68"/>
        <v>61112.262994562851</v>
      </c>
      <c r="S445" s="42">
        <f t="shared" si="69"/>
        <v>70358.303764599172</v>
      </c>
      <c r="T445" s="43">
        <f t="shared" si="70"/>
        <v>1.1237308678254416</v>
      </c>
      <c r="U445" s="43">
        <f t="shared" si="71"/>
        <v>1.4122145533550681</v>
      </c>
      <c r="V445" s="42">
        <f t="shared" si="72"/>
        <v>-0.12640393941620121</v>
      </c>
      <c r="W445" s="42">
        <f t="shared" si="73"/>
        <v>0.91500112292141655</v>
      </c>
      <c r="X445" s="42">
        <f>VLOOKUP($A445,'Raw data'!$A:$AN,39, FALSE)</f>
        <v>0.51534727661117563</v>
      </c>
      <c r="Y445" s="42">
        <f>VLOOKUP($A445,'Raw data'!$A:$AN,40, FALSE)</f>
        <v>0.48184753596966834</v>
      </c>
      <c r="Z445" s="42">
        <f t="shared" si="74"/>
        <v>0.49859740629042199</v>
      </c>
      <c r="AA445" s="44">
        <f>IFERROR(VLOOKUP($A445,'Raw data'!$AP:$AU,4,FALSE),0)</f>
        <v>-1.54687936601856</v>
      </c>
      <c r="AB445" s="44">
        <f>IFERROR(VLOOKUP($A445,'Raw data'!$AP:$AU,5,FALSE),0)</f>
        <v>0.124789875291505</v>
      </c>
      <c r="AC445" s="44">
        <f>IFERROR(VLOOKUP($A445,'Raw data'!$AP:$AU,6,FALSE),"NA")</f>
        <v>0.42108012499103198</v>
      </c>
      <c r="AD445" s="46" t="b">
        <f t="shared" si="75"/>
        <v>0</v>
      </c>
      <c r="AE445" s="46" t="b">
        <f t="shared" si="76"/>
        <v>0</v>
      </c>
    </row>
    <row r="446" spans="1:31" x14ac:dyDescent="0.25">
      <c r="A446" s="45" t="s">
        <v>512</v>
      </c>
      <c r="B446" s="2" t="str">
        <f>IFERROR(VLOOKUP(A446,'Protein names'!$A:$I,8,FALSE),"Contaminant")</f>
        <v>Glutaredoxin 5 homolog (S. cerevisiae) (Predicted), isoform CRA_b (Protein Glrx5)</v>
      </c>
      <c r="C446" t="str">
        <f>IFERROR(VLOOKUP(A446,'Protein names'!$A:$I,9,FALSE), "Contaminant")</f>
        <v>Glrx5</v>
      </c>
      <c r="D446" s="42">
        <f>VLOOKUP($A446,'Raw data'!$A:$M,10,FALSE)</f>
        <v>214027.85903900943</v>
      </c>
      <c r="E446" s="42">
        <f>VLOOKUP($A446,'Raw data'!$A:$M,11,FALSE)</f>
        <v>236084.81473603271</v>
      </c>
      <c r="F446" s="42">
        <f>VLOOKUP($A446,'Raw data'!$A:$M,7,FALSE)</f>
        <v>298349.04980620812</v>
      </c>
      <c r="G446" s="42">
        <f>VLOOKUP($A446,'Raw data'!$A:$M,2,FALSE)</f>
        <v>207958.03769278724</v>
      </c>
      <c r="H446" s="42">
        <f>VLOOKUP($A446,'Raw data'!$A:$M,3,FALSE)</f>
        <v>239648.81056630806</v>
      </c>
      <c r="I446" s="42">
        <f>VLOOKUP($A446,'Raw data'!$A:$M,4,FALSE)</f>
        <v>237924.72094354348</v>
      </c>
      <c r="J446" s="42">
        <f>VLOOKUP($A446,'Raw data'!$A:$M,8,FALSE)</f>
        <v>198399.49658077257</v>
      </c>
      <c r="K446" s="42">
        <f>VLOOKUP($A446,'Raw data'!$A:$M,5,FALSE)</f>
        <v>223771.21054375835</v>
      </c>
      <c r="L446" s="42">
        <f>VLOOKUP($A446,'Raw data'!$A:$M,12,FALSE)</f>
        <v>140484.88710005186</v>
      </c>
      <c r="M446" s="42">
        <f>VLOOKUP($A446,'Raw data'!$A:$M,13,FALSE)</f>
        <v>248292.02878916796</v>
      </c>
      <c r="N446" s="42">
        <f>VLOOKUP($A446,'Raw data'!$A:$M,6,FALSE)</f>
        <v>191879.46409899413</v>
      </c>
      <c r="O446" s="42">
        <f>VLOOKUP($A446,'Raw data'!$A:$M,9,FALSE)</f>
        <v>225855.65081757036</v>
      </c>
      <c r="P446" s="42">
        <f t="shared" si="66"/>
        <v>238998.88213064815</v>
      </c>
      <c r="Q446" s="42">
        <f t="shared" si="67"/>
        <v>204780.45632171922</v>
      </c>
      <c r="R446" s="42">
        <f t="shared" si="68"/>
        <v>29210.718463101544</v>
      </c>
      <c r="S446" s="42">
        <f t="shared" si="69"/>
        <v>34251.866072362835</v>
      </c>
      <c r="T446" s="43">
        <f t="shared" si="70"/>
        <v>0.12222115100577574</v>
      </c>
      <c r="U446" s="43">
        <f t="shared" si="71"/>
        <v>0.16726140124696093</v>
      </c>
      <c r="V446" s="42">
        <f t="shared" si="72"/>
        <v>-0.22292583520707412</v>
      </c>
      <c r="W446" s="42">
        <f t="shared" si="73"/>
        <v>0.12002403700985645</v>
      </c>
      <c r="X446" s="42">
        <f>VLOOKUP($A446,'Raw data'!$A:$AN,39, FALSE)</f>
        <v>3.1392898666373221</v>
      </c>
      <c r="Y446" s="42">
        <f>VLOOKUP($A446,'Raw data'!$A:$AN,40, FALSE)</f>
        <v>4.0531954852939798</v>
      </c>
      <c r="Z446" s="42">
        <f t="shared" si="74"/>
        <v>3.5962426759656507</v>
      </c>
      <c r="AA446" s="44">
        <f>IFERROR(VLOOKUP($A446,'Raw data'!$AP:$AU,4,FALSE),0)</f>
        <v>-0.17477080784038401</v>
      </c>
      <c r="AB446" s="44">
        <f>IFERROR(VLOOKUP($A446,'Raw data'!$AP:$AU,5,FALSE),0)</f>
        <v>8.0631670019913296E-2</v>
      </c>
      <c r="AC446" s="44">
        <f>IFERROR(VLOOKUP($A446,'Raw data'!$AP:$AU,6,FALSE),"NA")</f>
        <v>0.422763698611759</v>
      </c>
      <c r="AD446" s="46" t="b">
        <f t="shared" si="75"/>
        <v>0</v>
      </c>
      <c r="AE446" s="46" t="b">
        <f t="shared" si="76"/>
        <v>0</v>
      </c>
    </row>
    <row r="447" spans="1:31" x14ac:dyDescent="0.25">
      <c r="A447" s="45" t="s">
        <v>513</v>
      </c>
      <c r="B447" s="2" t="str">
        <f>IFERROR(VLOOKUP(A447,'Protein names'!$A:$I,8,FALSE),"Contaminant")</f>
        <v>BWK4 (Protein Erp44) (RCG60340)</v>
      </c>
      <c r="C447" t="str">
        <f>IFERROR(VLOOKUP(A447,'Protein names'!$A:$I,9,FALSE), "Contaminant")</f>
        <v>Erp44</v>
      </c>
      <c r="D447" s="42">
        <f>VLOOKUP($A447,'Raw data'!$A:$M,10,FALSE)</f>
        <v>40964.554706833151</v>
      </c>
      <c r="E447" s="42">
        <f>VLOOKUP($A447,'Raw data'!$A:$M,11,FALSE)</f>
        <v>28842.006271959148</v>
      </c>
      <c r="F447" s="42">
        <f>VLOOKUP($A447,'Raw data'!$A:$M,7,FALSE)</f>
        <v>192736.51635756498</v>
      </c>
      <c r="G447" s="42">
        <f>VLOOKUP($A447,'Raw data'!$A:$M,2,FALSE)</f>
        <v>51957.828629375224</v>
      </c>
      <c r="H447" s="42">
        <f>VLOOKUP($A447,'Raw data'!$A:$M,3,FALSE)</f>
        <v>205.36</v>
      </c>
      <c r="I447" s="42">
        <f>VLOOKUP($A447,'Raw data'!$A:$M,4,FALSE)</f>
        <v>70377.156630052603</v>
      </c>
      <c r="J447" s="42">
        <f>VLOOKUP($A447,'Raw data'!$A:$M,8,FALSE)</f>
        <v>179966.42676743786</v>
      </c>
      <c r="K447" s="42">
        <f>VLOOKUP($A447,'Raw data'!$A:$M,5,FALSE)</f>
        <v>121853.36171653098</v>
      </c>
      <c r="L447" s="42">
        <f>VLOOKUP($A447,'Raw data'!$A:$M,12,FALSE)</f>
        <v>53123.989418815756</v>
      </c>
      <c r="M447" s="42">
        <f>VLOOKUP($A447,'Raw data'!$A:$M,13,FALSE)</f>
        <v>49290.979680402408</v>
      </c>
      <c r="N447" s="42">
        <f>VLOOKUP($A447,'Raw data'!$A:$M,6,FALSE)</f>
        <v>156689.66689925603</v>
      </c>
      <c r="O447" s="42">
        <f>VLOOKUP($A447,'Raw data'!$A:$M,9,FALSE)</f>
        <v>59018.97253799087</v>
      </c>
      <c r="P447" s="42">
        <f t="shared" si="66"/>
        <v>64180.570432630841</v>
      </c>
      <c r="Q447" s="42">
        <f t="shared" si="67"/>
        <v>103323.89950340566</v>
      </c>
      <c r="R447" s="42">
        <f t="shared" si="68"/>
        <v>61366.453082233122</v>
      </c>
      <c r="S447" s="42">
        <f t="shared" si="69"/>
        <v>52389.307171699824</v>
      </c>
      <c r="T447" s="43">
        <f t="shared" si="70"/>
        <v>0.95615312653925932</v>
      </c>
      <c r="U447" s="43">
        <f t="shared" si="71"/>
        <v>0.50703958545402195</v>
      </c>
      <c r="V447" s="42">
        <f t="shared" si="72"/>
        <v>0.68696548037012573</v>
      </c>
      <c r="W447" s="42">
        <f t="shared" si="73"/>
        <v>0.30348409478201754</v>
      </c>
      <c r="X447" s="42">
        <f>VLOOKUP($A447,'Raw data'!$A:$AN,39, FALSE)</f>
        <v>1.1754057121609149</v>
      </c>
      <c r="Y447" s="42">
        <f>VLOOKUP($A447,'Raw data'!$A:$AN,40, FALSE)</f>
        <v>1.8971246913084416</v>
      </c>
      <c r="Z447" s="42">
        <f t="shared" si="74"/>
        <v>1.5362652017346783</v>
      </c>
      <c r="AA447" s="44">
        <f>IFERROR(VLOOKUP($A447,'Raw data'!$AP:$AU,4,FALSE),0)</f>
        <v>4.6302220556123697</v>
      </c>
      <c r="AB447" s="44">
        <f>IFERROR(VLOOKUP($A447,'Raw data'!$AP:$AU,5,FALSE),0)</f>
        <v>0.133717775335644</v>
      </c>
      <c r="AC447" s="44">
        <f>IFERROR(VLOOKUP($A447,'Raw data'!$AP:$AU,6,FALSE),"NA")</f>
        <v>0.42298581622881098</v>
      </c>
      <c r="AD447" s="46" t="b">
        <f t="shared" si="75"/>
        <v>0</v>
      </c>
      <c r="AE447" s="46" t="b">
        <f t="shared" si="76"/>
        <v>0</v>
      </c>
    </row>
    <row r="448" spans="1:31" x14ac:dyDescent="0.25">
      <c r="A448" s="45" t="s">
        <v>514</v>
      </c>
      <c r="B448" s="2" t="str">
        <f>IFERROR(VLOOKUP(A448,'Protein names'!$A:$I,8,FALSE),"Contaminant")</f>
        <v>Transforming protein RhoA</v>
      </c>
      <c r="C448" t="str">
        <f>IFERROR(VLOOKUP(A448,'Protein names'!$A:$I,9,FALSE), "Contaminant")</f>
        <v>Rhoa</v>
      </c>
      <c r="D448" s="42">
        <f>VLOOKUP($A448,'Raw data'!$A:$M,10,FALSE)</f>
        <v>150809.0919487621</v>
      </c>
      <c r="E448" s="42">
        <f>VLOOKUP($A448,'Raw data'!$A:$M,11,FALSE)</f>
        <v>212418.54956384352</v>
      </c>
      <c r="F448" s="42">
        <f>VLOOKUP($A448,'Raw data'!$A:$M,7,FALSE)</f>
        <v>207076.97230960656</v>
      </c>
      <c r="G448" s="42">
        <f>VLOOKUP($A448,'Raw data'!$A:$M,2,FALSE)</f>
        <v>209158.5285219939</v>
      </c>
      <c r="H448" s="42">
        <f>VLOOKUP($A448,'Raw data'!$A:$M,3,FALSE)</f>
        <v>161956.1908234052</v>
      </c>
      <c r="I448" s="42">
        <f>VLOOKUP($A448,'Raw data'!$A:$M,4,FALSE)</f>
        <v>217111.06988659326</v>
      </c>
      <c r="J448" s="42">
        <f>VLOOKUP($A448,'Raw data'!$A:$M,8,FALSE)</f>
        <v>204248.94927145005</v>
      </c>
      <c r="K448" s="42">
        <f>VLOOKUP($A448,'Raw data'!$A:$M,5,FALSE)</f>
        <v>261297.45200169657</v>
      </c>
      <c r="L448" s="42">
        <f>VLOOKUP($A448,'Raw data'!$A:$M,12,FALSE)</f>
        <v>65626.612200197327</v>
      </c>
      <c r="M448" s="42">
        <f>VLOOKUP($A448,'Raw data'!$A:$M,13,FALSE)</f>
        <v>159943.13498913852</v>
      </c>
      <c r="N448" s="42">
        <f>VLOOKUP($A448,'Raw data'!$A:$M,6,FALSE)</f>
        <v>238483.54408305648</v>
      </c>
      <c r="O448" s="42">
        <f>VLOOKUP($A448,'Raw data'!$A:$M,9,FALSE)</f>
        <v>118126.63345363509</v>
      </c>
      <c r="P448" s="42">
        <f t="shared" si="66"/>
        <v>193088.40050903408</v>
      </c>
      <c r="Q448" s="42">
        <f t="shared" si="67"/>
        <v>174621.05433319567</v>
      </c>
      <c r="R448" s="42">
        <f t="shared" si="68"/>
        <v>26335.738943249686</v>
      </c>
      <c r="S448" s="42">
        <f t="shared" si="69"/>
        <v>68014.553578606123</v>
      </c>
      <c r="T448" s="43">
        <f t="shared" si="70"/>
        <v>0.136392133726425</v>
      </c>
      <c r="U448" s="43">
        <f t="shared" si="71"/>
        <v>0.38949801235781722</v>
      </c>
      <c r="V448" s="42">
        <f t="shared" si="72"/>
        <v>-0.14503398174028972</v>
      </c>
      <c r="W448" s="42">
        <f t="shared" si="73"/>
        <v>0.58375509542990101</v>
      </c>
      <c r="X448" s="42">
        <f>VLOOKUP($A448,'Raw data'!$A:$AN,39, FALSE)</f>
        <v>2.8943611281407939</v>
      </c>
      <c r="Y448" s="42">
        <f>VLOOKUP($A448,'Raw data'!$A:$AN,40, FALSE)</f>
        <v>2.6001375811553529</v>
      </c>
      <c r="Z448" s="42">
        <f t="shared" si="74"/>
        <v>2.7472493546480736</v>
      </c>
      <c r="AA448" s="44">
        <f>IFERROR(VLOOKUP($A448,'Raw data'!$AP:$AU,4,FALSE),0)</f>
        <v>0.432234370024422</v>
      </c>
      <c r="AB448" s="44">
        <f>IFERROR(VLOOKUP($A448,'Raw data'!$AP:$AU,5,FALSE),0)</f>
        <v>0.12790270961057101</v>
      </c>
      <c r="AC448" s="44">
        <f>IFERROR(VLOOKUP($A448,'Raw data'!$AP:$AU,6,FALSE),"NA")</f>
        <v>0.42309378232176797</v>
      </c>
      <c r="AD448" s="46" t="b">
        <f t="shared" si="75"/>
        <v>0</v>
      </c>
      <c r="AE448" s="46" t="b">
        <f t="shared" si="76"/>
        <v>0</v>
      </c>
    </row>
    <row r="449" spans="1:31" x14ac:dyDescent="0.25">
      <c r="A449" s="45" t="s">
        <v>515</v>
      </c>
      <c r="B449" s="2" t="str">
        <f>IFERROR(VLOOKUP(A449,'Protein names'!$A:$I,8,FALSE),"Contaminant")</f>
        <v>Cystathionase (Cystathionine gamma-lyase) (Cystathionine gamma-lyase)</v>
      </c>
      <c r="C449" t="str">
        <f>IFERROR(VLOOKUP(A449,'Protein names'!$A:$I,9,FALSE), "Contaminant")</f>
        <v>LOC103691744</v>
      </c>
      <c r="D449" s="42">
        <f>VLOOKUP($A449,'Raw data'!$A:$M,10,FALSE)</f>
        <v>17088861.806828909</v>
      </c>
      <c r="E449" s="42">
        <f>VLOOKUP($A449,'Raw data'!$A:$M,11,FALSE)</f>
        <v>19817160.28749017</v>
      </c>
      <c r="F449" s="42">
        <f>VLOOKUP($A449,'Raw data'!$A:$M,7,FALSE)</f>
        <v>13647544.628365984</v>
      </c>
      <c r="G449" s="42">
        <f>VLOOKUP($A449,'Raw data'!$A:$M,2,FALSE)</f>
        <v>17571879.377558757</v>
      </c>
      <c r="H449" s="42">
        <f>VLOOKUP($A449,'Raw data'!$A:$M,3,FALSE)</f>
        <v>15104339.008642614</v>
      </c>
      <c r="I449" s="42">
        <f>VLOOKUP($A449,'Raw data'!$A:$M,4,FALSE)</f>
        <v>14261640.192610225</v>
      </c>
      <c r="J449" s="42">
        <f>VLOOKUP($A449,'Raw data'!$A:$M,8,FALSE)</f>
        <v>18700203.717158422</v>
      </c>
      <c r="K449" s="42">
        <f>VLOOKUP($A449,'Raw data'!$A:$M,5,FALSE)</f>
        <v>17302123.396609087</v>
      </c>
      <c r="L449" s="42">
        <f>VLOOKUP($A449,'Raw data'!$A:$M,12,FALSE)</f>
        <v>17909775.730134618</v>
      </c>
      <c r="M449" s="42">
        <f>VLOOKUP($A449,'Raw data'!$A:$M,13,FALSE)</f>
        <v>27054126.542606197</v>
      </c>
      <c r="N449" s="42">
        <f>VLOOKUP($A449,'Raw data'!$A:$M,6,FALSE)</f>
        <v>20244276.648896839</v>
      </c>
      <c r="O449" s="42">
        <f>VLOOKUP($A449,'Raw data'!$A:$M,9,FALSE)</f>
        <v>19470403.850379091</v>
      </c>
      <c r="P449" s="42">
        <f t="shared" si="66"/>
        <v>16248570.883582776</v>
      </c>
      <c r="Q449" s="42">
        <f t="shared" si="67"/>
        <v>20113484.980964042</v>
      </c>
      <c r="R449" s="42">
        <f t="shared" si="68"/>
        <v>2129732.4665430007</v>
      </c>
      <c r="S449" s="42">
        <f t="shared" si="69"/>
        <v>3249631.195456699</v>
      </c>
      <c r="T449" s="43">
        <f t="shared" si="70"/>
        <v>0.13107198668744699</v>
      </c>
      <c r="U449" s="43">
        <f t="shared" si="71"/>
        <v>0.16156480085535846</v>
      </c>
      <c r="V449" s="42">
        <f t="shared" si="72"/>
        <v>0.3078502393044269</v>
      </c>
      <c r="W449" s="42">
        <f t="shared" si="73"/>
        <v>5.0325348196589466E-2</v>
      </c>
      <c r="X449" s="42">
        <f>VLOOKUP($A449,'Raw data'!$A:$AN,39, FALSE)</f>
        <v>3.3979115801055624</v>
      </c>
      <c r="Y449" s="42">
        <f>VLOOKUP($A449,'Raw data'!$A:$AN,40, FALSE)</f>
        <v>3.6456380628653999</v>
      </c>
      <c r="Z449" s="42">
        <f t="shared" si="74"/>
        <v>3.5217748214854812</v>
      </c>
      <c r="AA449" s="44">
        <f>IFERROR(VLOOKUP($A449,'Raw data'!$AP:$AU,4,FALSE),0)</f>
        <v>0.32736869812567598</v>
      </c>
      <c r="AB449" s="44">
        <f>IFERROR(VLOOKUP($A449,'Raw data'!$AP:$AU,5,FALSE),0)</f>
        <v>0.20465382367566601</v>
      </c>
      <c r="AC449" s="44">
        <f>IFERROR(VLOOKUP($A449,'Raw data'!$AP:$AU,6,FALSE),"NA")</f>
        <v>0.42359854828536198</v>
      </c>
      <c r="AD449" s="46" t="b">
        <f t="shared" si="75"/>
        <v>0</v>
      </c>
      <c r="AE449" s="46" t="b">
        <f t="shared" si="76"/>
        <v>0</v>
      </c>
    </row>
    <row r="450" spans="1:31" x14ac:dyDescent="0.25">
      <c r="A450" s="45" t="s">
        <v>516</v>
      </c>
      <c r="B450" s="2" t="str">
        <f>IFERROR(VLOOKUP(A450,'Protein names'!$A:$I,8,FALSE),"Contaminant")</f>
        <v>Hnrpk protein (Protein LOC100363335)</v>
      </c>
      <c r="C450" t="str">
        <f>IFERROR(VLOOKUP(A450,'Protein names'!$A:$I,9,FALSE), "Contaminant")</f>
        <v>Hnrnpk</v>
      </c>
      <c r="D450" s="42">
        <f>VLOOKUP($A450,'Raw data'!$A:$M,10,FALSE)</f>
        <v>1287131.7037656496</v>
      </c>
      <c r="E450" s="42">
        <f>VLOOKUP($A450,'Raw data'!$A:$M,11,FALSE)</f>
        <v>1194124.0203682918</v>
      </c>
      <c r="F450" s="42">
        <f>VLOOKUP($A450,'Raw data'!$A:$M,7,FALSE)</f>
        <v>820571.24091394327</v>
      </c>
      <c r="G450" s="42">
        <f>VLOOKUP($A450,'Raw data'!$A:$M,2,FALSE)</f>
        <v>916905.31753003947</v>
      </c>
      <c r="H450" s="42">
        <f>VLOOKUP($A450,'Raw data'!$A:$M,3,FALSE)</f>
        <v>795089.54273372784</v>
      </c>
      <c r="I450" s="42">
        <f>VLOOKUP($A450,'Raw data'!$A:$M,4,FALSE)</f>
        <v>636611.32513094088</v>
      </c>
      <c r="J450" s="42">
        <f>VLOOKUP($A450,'Raw data'!$A:$M,8,FALSE)</f>
        <v>1063580.7364330958</v>
      </c>
      <c r="K450" s="42">
        <f>VLOOKUP($A450,'Raw data'!$A:$M,5,FALSE)</f>
        <v>878010.55386956246</v>
      </c>
      <c r="L450" s="42">
        <f>VLOOKUP($A450,'Raw data'!$A:$M,12,FALSE)</f>
        <v>1535693.5914378259</v>
      </c>
      <c r="M450" s="42">
        <f>VLOOKUP($A450,'Raw data'!$A:$M,13,FALSE)</f>
        <v>1260270.602590871</v>
      </c>
      <c r="N450" s="42">
        <f>VLOOKUP($A450,'Raw data'!$A:$M,6,FALSE)</f>
        <v>906476.37066236464</v>
      </c>
      <c r="O450" s="42">
        <f>VLOOKUP($A450,'Raw data'!$A:$M,9,FALSE)</f>
        <v>716641.92915766209</v>
      </c>
      <c r="P450" s="42">
        <f t="shared" ref="P450:P513" si="77">AVERAGE(D450:I450)</f>
        <v>941738.8584070988</v>
      </c>
      <c r="Q450" s="42">
        <f t="shared" ref="Q450:Q513" si="78">AVERAGE(J450:O450)</f>
        <v>1060112.2973585636</v>
      </c>
      <c r="R450" s="42">
        <f t="shared" ref="R450:R513" si="79">_xlfn.STDEV.P(D450:I450)</f>
        <v>228364.33508583525</v>
      </c>
      <c r="S450" s="42">
        <f t="shared" ref="S450:S513" si="80">_xlfn.STDEV.P(J450:O450)</f>
        <v>271105.72393034742</v>
      </c>
      <c r="T450" s="43">
        <f t="shared" ref="T450:T513" si="81">R450/P450</f>
        <v>0.24249220794828555</v>
      </c>
      <c r="U450" s="43">
        <f t="shared" ref="U450:U513" si="82">S450/Q450</f>
        <v>0.25573302432756412</v>
      </c>
      <c r="V450" s="42">
        <f t="shared" ref="V450:V513" si="83">LOG(Q450/P450,2)</f>
        <v>0.17081813206592836</v>
      </c>
      <c r="W450" s="42">
        <f t="shared" ref="W450:W513" si="84">_xlfn.T.TEST(D450:I450,J450:O450,2,2)</f>
        <v>0.47242085868451866</v>
      </c>
      <c r="X450" s="42">
        <f>VLOOKUP($A450,'Raw data'!$A:$AN,39, FALSE)</f>
        <v>3.0187656838785499</v>
      </c>
      <c r="Y450" s="42">
        <f>VLOOKUP($A450,'Raw data'!$A:$AN,40, FALSE)</f>
        <v>2.6742200716717335</v>
      </c>
      <c r="Z450" s="42">
        <f t="shared" ref="Z450:Z513" si="85">AVERAGE(X450:Y450)</f>
        <v>2.8464928777751419</v>
      </c>
      <c r="AA450" s="44">
        <f>IFERROR(VLOOKUP($A450,'Raw data'!$AP:$AU,4,FALSE),0)</f>
        <v>0.31256221717048899</v>
      </c>
      <c r="AB450" s="44">
        <f>IFERROR(VLOOKUP($A450,'Raw data'!$AP:$AU,5,FALSE),0)</f>
        <v>0.12940638826057499</v>
      </c>
      <c r="AC450" s="44">
        <f>IFERROR(VLOOKUP($A450,'Raw data'!$AP:$AU,6,FALSE),"NA")</f>
        <v>0.424712044272337</v>
      </c>
      <c r="AD450" s="46" t="b">
        <f t="shared" ref="AD450:AD513" si="86">IF(OR(W450&lt;=0.05,AC450&lt;=0.05),TRUE,FALSE)</f>
        <v>0</v>
      </c>
      <c r="AE450" s="46" t="b">
        <f t="shared" ref="AE450:AE513" si="87">IF(AND(W450&lt;=0.05,AC450&lt;=0.05),TRUE,FALSE)</f>
        <v>0</v>
      </c>
    </row>
    <row r="451" spans="1:31" x14ac:dyDescent="0.25">
      <c r="A451" s="45" t="s">
        <v>517</v>
      </c>
      <c r="B451" s="2" t="str">
        <f>IFERROR(VLOOKUP(A451,'Protein names'!$A:$I,8,FALSE),"Contaminant")</f>
        <v>Exportin-1 (Exp1) (Chromosome region maintenance 1 protein homolog)</v>
      </c>
      <c r="C451" t="str">
        <f>IFERROR(VLOOKUP(A451,'Protein names'!$A:$I,9,FALSE), "Contaminant")</f>
        <v>Xpo1</v>
      </c>
      <c r="D451" s="42">
        <f>VLOOKUP($A451,'Raw data'!$A:$M,10,FALSE)</f>
        <v>69648.339185179459</v>
      </c>
      <c r="E451" s="42">
        <f>VLOOKUP($A451,'Raw data'!$A:$M,11,FALSE)</f>
        <v>18724.949552170729</v>
      </c>
      <c r="F451" s="42">
        <f>VLOOKUP($A451,'Raw data'!$A:$M,7,FALSE)</f>
        <v>29445.865481469318</v>
      </c>
      <c r="G451" s="42">
        <f>VLOOKUP($A451,'Raw data'!$A:$M,2,FALSE)</f>
        <v>116872.05082358967</v>
      </c>
      <c r="H451" s="42">
        <f>VLOOKUP($A451,'Raw data'!$A:$M,3,FALSE)</f>
        <v>68670.780999203911</v>
      </c>
      <c r="I451" s="42">
        <f>VLOOKUP($A451,'Raw data'!$A:$M,4,FALSE)</f>
        <v>64835.541888710271</v>
      </c>
      <c r="J451" s="42">
        <f>VLOOKUP($A451,'Raw data'!$A:$M,8,FALSE)</f>
        <v>122656.98451546083</v>
      </c>
      <c r="K451" s="42">
        <f>VLOOKUP($A451,'Raw data'!$A:$M,5,FALSE)</f>
        <v>61669.555828334516</v>
      </c>
      <c r="L451" s="42">
        <f>VLOOKUP($A451,'Raw data'!$A:$M,12,FALSE)</f>
        <v>160094.72868027611</v>
      </c>
      <c r="M451" s="42">
        <f>VLOOKUP($A451,'Raw data'!$A:$M,13,FALSE)</f>
        <v>52953.198470377967</v>
      </c>
      <c r="N451" s="42">
        <f>VLOOKUP($A451,'Raw data'!$A:$M,6,FALSE)</f>
        <v>65229.307442038793</v>
      </c>
      <c r="O451" s="42">
        <f>VLOOKUP($A451,'Raw data'!$A:$M,9,FALSE)</f>
        <v>62012.07713639069</v>
      </c>
      <c r="P451" s="42">
        <f t="shared" si="77"/>
        <v>61366.254655053897</v>
      </c>
      <c r="Q451" s="42">
        <f t="shared" si="78"/>
        <v>87435.975345479805</v>
      </c>
      <c r="R451" s="42">
        <f t="shared" si="79"/>
        <v>31759.698091972485</v>
      </c>
      <c r="S451" s="42">
        <f t="shared" si="80"/>
        <v>39816.861793278185</v>
      </c>
      <c r="T451" s="43">
        <f t="shared" si="81"/>
        <v>0.51754336761298292</v>
      </c>
      <c r="U451" s="43">
        <f t="shared" si="82"/>
        <v>0.45538305755671549</v>
      </c>
      <c r="V451" s="42">
        <f t="shared" si="83"/>
        <v>0.51078146100645161</v>
      </c>
      <c r="W451" s="42">
        <f t="shared" si="84"/>
        <v>0.27905496790259088</v>
      </c>
      <c r="X451" s="42">
        <f>VLOOKUP($A451,'Raw data'!$A:$AN,39, FALSE)</f>
        <v>2.0121418297720681</v>
      </c>
      <c r="Y451" s="42">
        <f>VLOOKUP($A451,'Raw data'!$A:$AN,40, FALSE)</f>
        <v>2.8955477785473005</v>
      </c>
      <c r="Z451" s="42">
        <f t="shared" si="85"/>
        <v>2.4538448041596843</v>
      </c>
      <c r="AA451" s="44">
        <f>IFERROR(VLOOKUP($A451,'Raw data'!$AP:$AU,4,FALSE),0)</f>
        <v>0.42626926492306799</v>
      </c>
      <c r="AB451" s="44">
        <f>IFERROR(VLOOKUP($A451,'Raw data'!$AP:$AU,5,FALSE),0)</f>
        <v>3.9267318010556803E-3</v>
      </c>
      <c r="AC451" s="44">
        <f>IFERROR(VLOOKUP($A451,'Raw data'!$AP:$AU,6,FALSE),"NA")</f>
        <v>0.42600923781561301</v>
      </c>
      <c r="AD451" s="46" t="b">
        <f t="shared" si="86"/>
        <v>0</v>
      </c>
      <c r="AE451" s="46" t="b">
        <f t="shared" si="87"/>
        <v>0</v>
      </c>
    </row>
    <row r="452" spans="1:31" x14ac:dyDescent="0.25">
      <c r="A452" s="45" t="s">
        <v>518</v>
      </c>
      <c r="B452" s="2" t="str">
        <f>IFERROR(VLOOKUP(A452,'Protein names'!$A:$I,8,FALSE),"Contaminant")</f>
        <v>SH3 domain-binding glutamic acid-rich-like protein</v>
      </c>
      <c r="C452" t="str">
        <f>IFERROR(VLOOKUP(A452,'Protein names'!$A:$I,9,FALSE), "Contaminant")</f>
        <v>Sh3bgrl</v>
      </c>
      <c r="D452" s="42">
        <f>VLOOKUP($A452,'Raw data'!$A:$M,10,FALSE)</f>
        <v>205.36</v>
      </c>
      <c r="E452" s="42">
        <f>VLOOKUP($A452,'Raw data'!$A:$M,11,FALSE)</f>
        <v>205.36</v>
      </c>
      <c r="F452" s="42">
        <f>VLOOKUP($A452,'Raw data'!$A:$M,7,FALSE)</f>
        <v>110073.58761564124</v>
      </c>
      <c r="G452" s="42">
        <f>VLOOKUP($A452,'Raw data'!$A:$M,2,FALSE)</f>
        <v>116273.78277909795</v>
      </c>
      <c r="H452" s="42">
        <f>VLOOKUP($A452,'Raw data'!$A:$M,3,FALSE)</f>
        <v>156259.54841731564</v>
      </c>
      <c r="I452" s="42">
        <f>VLOOKUP($A452,'Raw data'!$A:$M,4,FALSE)</f>
        <v>149257.81272223734</v>
      </c>
      <c r="J452" s="42">
        <f>VLOOKUP($A452,'Raw data'!$A:$M,8,FALSE)</f>
        <v>39847.085203628019</v>
      </c>
      <c r="K452" s="42">
        <f>VLOOKUP($A452,'Raw data'!$A:$M,5,FALSE)</f>
        <v>91506.157083472033</v>
      </c>
      <c r="L452" s="42">
        <f>VLOOKUP($A452,'Raw data'!$A:$M,12,FALSE)</f>
        <v>205.36</v>
      </c>
      <c r="M452" s="42">
        <f>VLOOKUP($A452,'Raw data'!$A:$M,13,FALSE)</f>
        <v>7520.9558841299622</v>
      </c>
      <c r="N452" s="42">
        <f>VLOOKUP($A452,'Raw data'!$A:$M,6,FALSE)</f>
        <v>100073.62536332711</v>
      </c>
      <c r="O452" s="42">
        <f>VLOOKUP($A452,'Raw data'!$A:$M,9,FALSE)</f>
        <v>205.36</v>
      </c>
      <c r="P452" s="42">
        <f t="shared" si="77"/>
        <v>88712.575255715361</v>
      </c>
      <c r="Q452" s="42">
        <f t="shared" si="78"/>
        <v>39893.090589092848</v>
      </c>
      <c r="R452" s="42">
        <f t="shared" si="79"/>
        <v>64693.233387790031</v>
      </c>
      <c r="S452" s="42">
        <f t="shared" si="80"/>
        <v>41800.706810496667</v>
      </c>
      <c r="T452" s="43">
        <f t="shared" si="81"/>
        <v>0.72924535446424354</v>
      </c>
      <c r="U452" s="43">
        <f t="shared" si="82"/>
        <v>1.0478182109541891</v>
      </c>
      <c r="V452" s="42">
        <f t="shared" si="83"/>
        <v>-1.1529997291599381</v>
      </c>
      <c r="W452" s="42">
        <f t="shared" si="84"/>
        <v>0.18679320886011985</v>
      </c>
      <c r="X452" s="42">
        <f>VLOOKUP($A452,'Raw data'!$A:$AN,39, FALSE)</f>
        <v>2.157079271146102</v>
      </c>
      <c r="Y452" s="42">
        <f>VLOOKUP($A452,'Raw data'!$A:$AN,40, FALSE)</f>
        <v>1.7066444072473976</v>
      </c>
      <c r="Z452" s="42">
        <f t="shared" si="85"/>
        <v>1.9318618391967499</v>
      </c>
      <c r="AA452" s="44">
        <f>IFERROR(VLOOKUP($A452,'Raw data'!$AP:$AU,4,FALSE),0)</f>
        <v>-0.47820524343238602</v>
      </c>
      <c r="AB452" s="44">
        <f>IFERROR(VLOOKUP($A452,'Raw data'!$AP:$AU,5,FALSE),0)</f>
        <v>9.5691491296034506E-2</v>
      </c>
      <c r="AC452" s="44">
        <f>IFERROR(VLOOKUP($A452,'Raw data'!$AP:$AU,6,FALSE),"NA")</f>
        <v>0.42641993094985797</v>
      </c>
      <c r="AD452" s="46" t="b">
        <f t="shared" si="86"/>
        <v>0</v>
      </c>
      <c r="AE452" s="46" t="b">
        <f t="shared" si="87"/>
        <v>0</v>
      </c>
    </row>
    <row r="453" spans="1:31" x14ac:dyDescent="0.25">
      <c r="A453" s="45" t="s">
        <v>519</v>
      </c>
      <c r="B453" s="2" t="str">
        <f>IFERROR(VLOOKUP(A453,'Protein names'!$A:$I,8,FALSE),"Contaminant")</f>
        <v>Isoleucine-tRNA synthetase (Predicted) (Protein Iars)</v>
      </c>
      <c r="C453" t="str">
        <f>IFERROR(VLOOKUP(A453,'Protein names'!$A:$I,9,FALSE), "Contaminant")</f>
        <v>Iars</v>
      </c>
      <c r="D453" s="42">
        <f>VLOOKUP($A453,'Raw data'!$A:$M,10,FALSE)</f>
        <v>88385.992881901271</v>
      </c>
      <c r="E453" s="42">
        <f>VLOOKUP($A453,'Raw data'!$A:$M,11,FALSE)</f>
        <v>72291.699543128896</v>
      </c>
      <c r="F453" s="42">
        <f>VLOOKUP($A453,'Raw data'!$A:$M,7,FALSE)</f>
        <v>205.36</v>
      </c>
      <c r="G453" s="42">
        <f>VLOOKUP($A453,'Raw data'!$A:$M,2,FALSE)</f>
        <v>25889.416672600812</v>
      </c>
      <c r="H453" s="42">
        <f>VLOOKUP($A453,'Raw data'!$A:$M,3,FALSE)</f>
        <v>205.36</v>
      </c>
      <c r="I453" s="42">
        <f>VLOOKUP($A453,'Raw data'!$A:$M,4,FALSE)</f>
        <v>36899.925899302594</v>
      </c>
      <c r="J453" s="42">
        <f>VLOOKUP($A453,'Raw data'!$A:$M,8,FALSE)</f>
        <v>205.36</v>
      </c>
      <c r="K453" s="42">
        <f>VLOOKUP($A453,'Raw data'!$A:$M,5,FALSE)</f>
        <v>205.36</v>
      </c>
      <c r="L453" s="42">
        <f>VLOOKUP($A453,'Raw data'!$A:$M,12,FALSE)</f>
        <v>79596.626877239454</v>
      </c>
      <c r="M453" s="42">
        <f>VLOOKUP($A453,'Raw data'!$A:$M,13,FALSE)</f>
        <v>56405.224615370164</v>
      </c>
      <c r="N453" s="42">
        <f>VLOOKUP($A453,'Raw data'!$A:$M,6,FALSE)</f>
        <v>30400.120972152166</v>
      </c>
      <c r="O453" s="42">
        <f>VLOOKUP($A453,'Raw data'!$A:$M,9,FALSE)</f>
        <v>205.36</v>
      </c>
      <c r="P453" s="42">
        <f t="shared" si="77"/>
        <v>37312.95916615559</v>
      </c>
      <c r="Q453" s="42">
        <f t="shared" si="78"/>
        <v>27836.342077460296</v>
      </c>
      <c r="R453" s="42">
        <f t="shared" si="79"/>
        <v>33457.890954210692</v>
      </c>
      <c r="S453" s="42">
        <f t="shared" si="80"/>
        <v>31070.604022491545</v>
      </c>
      <c r="T453" s="43">
        <f t="shared" si="81"/>
        <v>0.89668286037625222</v>
      </c>
      <c r="U453" s="43">
        <f t="shared" si="82"/>
        <v>1.1161884681554515</v>
      </c>
      <c r="V453" s="42">
        <f t="shared" si="83"/>
        <v>-0.42270713827786577</v>
      </c>
      <c r="W453" s="42">
        <f t="shared" si="84"/>
        <v>0.65251972348761833</v>
      </c>
      <c r="X453" s="42">
        <f>VLOOKUP($A453,'Raw data'!$A:$AN,39, FALSE)</f>
        <v>1.5328020689079132</v>
      </c>
      <c r="Y453" s="42">
        <f>VLOOKUP($A453,'Raw data'!$A:$AN,40, FALSE)</f>
        <v>1.3059030650710868</v>
      </c>
      <c r="Z453" s="42">
        <f t="shared" si="85"/>
        <v>1.4193525669895</v>
      </c>
      <c r="AA453" s="44">
        <f>IFERROR(VLOOKUP($A453,'Raw data'!$AP:$AU,4,FALSE),0)</f>
        <v>-0.73250588931458505</v>
      </c>
      <c r="AB453" s="44">
        <f>IFERROR(VLOOKUP($A453,'Raw data'!$AP:$AU,5,FALSE),0)</f>
        <v>0.114799786463787</v>
      </c>
      <c r="AC453" s="44">
        <f>IFERROR(VLOOKUP($A453,'Raw data'!$AP:$AU,6,FALSE),"NA")</f>
        <v>0.42662618807909403</v>
      </c>
      <c r="AD453" s="46" t="b">
        <f t="shared" si="86"/>
        <v>0</v>
      </c>
      <c r="AE453" s="46" t="b">
        <f t="shared" si="87"/>
        <v>0</v>
      </c>
    </row>
    <row r="454" spans="1:31" x14ac:dyDescent="0.25">
      <c r="A454" s="45" t="s">
        <v>520</v>
      </c>
      <c r="B454" s="2" t="str">
        <f>IFERROR(VLOOKUP(A454,'Protein names'!$A:$I,8,FALSE),"Contaminant")</f>
        <v>Protein RGD1561636</v>
      </c>
      <c r="C454" t="str">
        <f>IFERROR(VLOOKUP(A454,'Protein names'!$A:$I,9,FALSE), "Contaminant")</f>
        <v>RGD1561636</v>
      </c>
      <c r="D454" s="42">
        <f>VLOOKUP($A454,'Raw data'!$A:$M,10,FALSE)</f>
        <v>205.36</v>
      </c>
      <c r="E454" s="42">
        <f>VLOOKUP($A454,'Raw data'!$A:$M,11,FALSE)</f>
        <v>12431.167888308866</v>
      </c>
      <c r="F454" s="42">
        <f>VLOOKUP($A454,'Raw data'!$A:$M,7,FALSE)</f>
        <v>15685.998011212361</v>
      </c>
      <c r="G454" s="42">
        <f>VLOOKUP($A454,'Raw data'!$A:$M,2,FALSE)</f>
        <v>205.36</v>
      </c>
      <c r="H454" s="42">
        <f>VLOOKUP($A454,'Raw data'!$A:$M,3,FALSE)</f>
        <v>205.36</v>
      </c>
      <c r="I454" s="42">
        <f>VLOOKUP($A454,'Raw data'!$A:$M,4,FALSE)</f>
        <v>15080.25415420119</v>
      </c>
      <c r="J454" s="42">
        <f>VLOOKUP($A454,'Raw data'!$A:$M,8,FALSE)</f>
        <v>205.36</v>
      </c>
      <c r="K454" s="42">
        <f>VLOOKUP($A454,'Raw data'!$A:$M,5,FALSE)</f>
        <v>205.36</v>
      </c>
      <c r="L454" s="42">
        <f>VLOOKUP($A454,'Raw data'!$A:$M,12,FALSE)</f>
        <v>205.36</v>
      </c>
      <c r="M454" s="42">
        <f>VLOOKUP($A454,'Raw data'!$A:$M,13,FALSE)</f>
        <v>205.36</v>
      </c>
      <c r="N454" s="42">
        <f>VLOOKUP($A454,'Raw data'!$A:$M,6,FALSE)</f>
        <v>205.36</v>
      </c>
      <c r="O454" s="42">
        <f>VLOOKUP($A454,'Raw data'!$A:$M,9,FALSE)</f>
        <v>23242.058375709843</v>
      </c>
      <c r="P454" s="42">
        <f t="shared" si="77"/>
        <v>7302.2500089537361</v>
      </c>
      <c r="Q454" s="42">
        <f t="shared" si="78"/>
        <v>4044.8097292849739</v>
      </c>
      <c r="R454" s="42">
        <f t="shared" si="79"/>
        <v>7166.9138065091956</v>
      </c>
      <c r="S454" s="42">
        <f t="shared" si="80"/>
        <v>8585.2705908743665</v>
      </c>
      <c r="T454" s="43">
        <f t="shared" si="81"/>
        <v>0.98146650658651835</v>
      </c>
      <c r="U454" s="43">
        <f t="shared" si="82"/>
        <v>2.1225400366093456</v>
      </c>
      <c r="V454" s="42">
        <f t="shared" si="83"/>
        <v>-0.8522692246734116</v>
      </c>
      <c r="W454" s="42">
        <f t="shared" si="84"/>
        <v>0.52953374275907894</v>
      </c>
      <c r="X454" s="42">
        <f>VLOOKUP($A454,'Raw data'!$A:$AN,39, FALSE)</f>
        <v>1.1747668660237744</v>
      </c>
      <c r="Y454" s="42">
        <f>VLOOKUP($A454,'Raw data'!$A:$AN,40, FALSE)</f>
        <v>0.5873223258065583</v>
      </c>
      <c r="Z454" s="42">
        <f t="shared" si="85"/>
        <v>0.88104459591516637</v>
      </c>
      <c r="AA454" s="44">
        <f>IFERROR(VLOOKUP($A454,'Raw data'!$AP:$AU,4,FALSE),0)</f>
        <v>-2.2577700380210399</v>
      </c>
      <c r="AB454" s="44">
        <f>IFERROR(VLOOKUP($A454,'Raw data'!$AP:$AU,5,FALSE),0)</f>
        <v>5.2462862249035902E-2</v>
      </c>
      <c r="AC454" s="44">
        <f>IFERROR(VLOOKUP($A454,'Raw data'!$AP:$AU,6,FALSE),"NA")</f>
        <v>0.42836136765726501</v>
      </c>
      <c r="AD454" s="46" t="b">
        <f t="shared" si="86"/>
        <v>0</v>
      </c>
      <c r="AE454" s="46" t="b">
        <f t="shared" si="87"/>
        <v>0</v>
      </c>
    </row>
    <row r="455" spans="1:31" x14ac:dyDescent="0.25">
      <c r="A455" s="45" t="s">
        <v>521</v>
      </c>
      <c r="B455" s="2" t="str">
        <f>IFERROR(VLOOKUP(A455,'Protein names'!$A:$I,8,FALSE),"Contaminant")</f>
        <v>Phospholipase B-like 1 (EC 3.1.1.-) (LAMA-like protein 1) (Lamina ancestor homolog 1) (Phospholipase B domain-containing protein 1) [Cleaved into: Phospholipase B-like 1 chain A Phospholipase B-like 1 chain B Phospholipase B-like 1 chain C]</v>
      </c>
      <c r="C455" t="str">
        <f>IFERROR(VLOOKUP(A455,'Protein names'!$A:$I,9,FALSE), "Contaminant")</f>
        <v>Plbd1</v>
      </c>
      <c r="D455" s="42">
        <f>VLOOKUP($A455,'Raw data'!$A:$M,10,FALSE)</f>
        <v>561440.00585654157</v>
      </c>
      <c r="E455" s="42">
        <f>VLOOKUP($A455,'Raw data'!$A:$M,11,FALSE)</f>
        <v>420923.24546101049</v>
      </c>
      <c r="F455" s="42">
        <f>VLOOKUP($A455,'Raw data'!$A:$M,7,FALSE)</f>
        <v>261713.58454515136</v>
      </c>
      <c r="G455" s="42">
        <f>VLOOKUP($A455,'Raw data'!$A:$M,2,FALSE)</f>
        <v>245301.94829598247</v>
      </c>
      <c r="H455" s="42">
        <f>VLOOKUP($A455,'Raw data'!$A:$M,3,FALSE)</f>
        <v>217519.61602162605</v>
      </c>
      <c r="I455" s="42">
        <f>VLOOKUP($A455,'Raw data'!$A:$M,4,FALSE)</f>
        <v>348446.55888762552</v>
      </c>
      <c r="J455" s="42">
        <f>VLOOKUP($A455,'Raw data'!$A:$M,8,FALSE)</f>
        <v>211844.65719461592</v>
      </c>
      <c r="K455" s="42">
        <f>VLOOKUP($A455,'Raw data'!$A:$M,5,FALSE)</f>
        <v>152794.42030644894</v>
      </c>
      <c r="L455" s="42">
        <f>VLOOKUP($A455,'Raw data'!$A:$M,12,FALSE)</f>
        <v>459911.45029819384</v>
      </c>
      <c r="M455" s="42">
        <f>VLOOKUP($A455,'Raw data'!$A:$M,13,FALSE)</f>
        <v>362240.84060243808</v>
      </c>
      <c r="N455" s="42">
        <f>VLOOKUP($A455,'Raw data'!$A:$M,6,FALSE)</f>
        <v>198453.64888578292</v>
      </c>
      <c r="O455" s="42">
        <f>VLOOKUP($A455,'Raw data'!$A:$M,9,FALSE)</f>
        <v>245504.92856843522</v>
      </c>
      <c r="P455" s="42">
        <f t="shared" si="77"/>
        <v>342557.49317798956</v>
      </c>
      <c r="Q455" s="42">
        <f t="shared" si="78"/>
        <v>271791.65764265246</v>
      </c>
      <c r="R455" s="42">
        <f t="shared" si="79"/>
        <v>119522.854076388</v>
      </c>
      <c r="S455" s="42">
        <f t="shared" si="80"/>
        <v>105982.35080825668</v>
      </c>
      <c r="T455" s="43">
        <f t="shared" si="81"/>
        <v>0.34891326698927322</v>
      </c>
      <c r="U455" s="43">
        <f t="shared" si="82"/>
        <v>0.3899396755863665</v>
      </c>
      <c r="V455" s="42">
        <f t="shared" si="83"/>
        <v>-0.33384496850305662</v>
      </c>
      <c r="W455" s="42">
        <f t="shared" si="84"/>
        <v>0.34525783421555456</v>
      </c>
      <c r="X455" s="42">
        <f>VLOOKUP($A455,'Raw data'!$A:$AN,39, FALSE)</f>
        <v>2.7704544474626793</v>
      </c>
      <c r="Y455" s="42">
        <f>VLOOKUP($A455,'Raw data'!$A:$AN,40, FALSE)</f>
        <v>3.0976698205932043</v>
      </c>
      <c r="Z455" s="42">
        <f t="shared" si="85"/>
        <v>2.9340621340279416</v>
      </c>
      <c r="AA455" s="44">
        <f>IFERROR(VLOOKUP($A455,'Raw data'!$AP:$AU,4,FALSE),0)</f>
        <v>-0.38763414048579098</v>
      </c>
      <c r="AB455" s="44">
        <f>IFERROR(VLOOKUP($A455,'Raw data'!$AP:$AU,5,FALSE),0)</f>
        <v>0.228894092091631</v>
      </c>
      <c r="AC455" s="44">
        <f>IFERROR(VLOOKUP($A455,'Raw data'!$AP:$AU,6,FALSE),"NA")</f>
        <v>0.43004764162807602</v>
      </c>
      <c r="AD455" s="46" t="b">
        <f t="shared" si="86"/>
        <v>0</v>
      </c>
      <c r="AE455" s="46" t="b">
        <f t="shared" si="87"/>
        <v>0</v>
      </c>
    </row>
    <row r="456" spans="1:31" x14ac:dyDescent="0.25">
      <c r="A456" s="45" t="s">
        <v>522</v>
      </c>
      <c r="B456" s="2" t="str">
        <f>IFERROR(VLOOKUP(A456,'Protein names'!$A:$I,8,FALSE),"Contaminant")</f>
        <v>Protein Acad10</v>
      </c>
      <c r="C456" t="str">
        <f>IFERROR(VLOOKUP(A456,'Protein names'!$A:$I,9,FALSE), "Contaminant")</f>
        <v>Acad10</v>
      </c>
      <c r="D456" s="42">
        <f>VLOOKUP($A456,'Raw data'!$A:$M,10,FALSE)</f>
        <v>50608.992895661009</v>
      </c>
      <c r="E456" s="42">
        <f>VLOOKUP($A456,'Raw data'!$A:$M,11,FALSE)</f>
        <v>38685.652195939205</v>
      </c>
      <c r="F456" s="42">
        <f>VLOOKUP($A456,'Raw data'!$A:$M,7,FALSE)</f>
        <v>70138.695358682031</v>
      </c>
      <c r="G456" s="42">
        <f>VLOOKUP($A456,'Raw data'!$A:$M,2,FALSE)</f>
        <v>28753.301550903238</v>
      </c>
      <c r="H456" s="42">
        <f>VLOOKUP($A456,'Raw data'!$A:$M,3,FALSE)</f>
        <v>76804.708774044135</v>
      </c>
      <c r="I456" s="42">
        <f>VLOOKUP($A456,'Raw data'!$A:$M,4,FALSE)</f>
        <v>84319.013180651076</v>
      </c>
      <c r="J456" s="42">
        <f>VLOOKUP($A456,'Raw data'!$A:$M,8,FALSE)</f>
        <v>42113.661835115032</v>
      </c>
      <c r="K456" s="42">
        <f>VLOOKUP($A456,'Raw data'!$A:$M,5,FALSE)</f>
        <v>110224.81206734778</v>
      </c>
      <c r="L456" s="42">
        <f>VLOOKUP($A456,'Raw data'!$A:$M,12,FALSE)</f>
        <v>51753.235801409697</v>
      </c>
      <c r="M456" s="42">
        <f>VLOOKUP($A456,'Raw data'!$A:$M,13,FALSE)</f>
        <v>31601.611788583759</v>
      </c>
      <c r="N456" s="42">
        <f>VLOOKUP($A456,'Raw data'!$A:$M,6,FALSE)</f>
        <v>26059.232126839179</v>
      </c>
      <c r="O456" s="42">
        <f>VLOOKUP($A456,'Raw data'!$A:$M,9,FALSE)</f>
        <v>205.36</v>
      </c>
      <c r="P456" s="42">
        <f t="shared" si="77"/>
        <v>58218.393992646779</v>
      </c>
      <c r="Q456" s="42">
        <f t="shared" si="78"/>
        <v>43659.652269882565</v>
      </c>
      <c r="R456" s="42">
        <f t="shared" si="79"/>
        <v>20315.879107895122</v>
      </c>
      <c r="S456" s="42">
        <f t="shared" si="80"/>
        <v>33769.471730654746</v>
      </c>
      <c r="T456" s="43">
        <f t="shared" si="81"/>
        <v>0.34895979972345337</v>
      </c>
      <c r="U456" s="43">
        <f t="shared" si="82"/>
        <v>0.77347092738871182</v>
      </c>
      <c r="V456" s="42">
        <f t="shared" si="83"/>
        <v>-0.41517440201791012</v>
      </c>
      <c r="W456" s="42">
        <f t="shared" si="84"/>
        <v>0.42804272074117355</v>
      </c>
      <c r="X456" s="42">
        <f>VLOOKUP($A456,'Raw data'!$A:$AN,39, FALSE)</f>
        <v>1.9749064241310226</v>
      </c>
      <c r="Y456" s="42">
        <f>VLOOKUP($A456,'Raw data'!$A:$AN,40, FALSE)</f>
        <v>1.986310117294926</v>
      </c>
      <c r="Z456" s="42">
        <f t="shared" si="85"/>
        <v>1.9806082707129744</v>
      </c>
      <c r="AA456" s="44">
        <f>IFERROR(VLOOKUP($A456,'Raw data'!$AP:$AU,4,FALSE),0)</f>
        <v>-2.20751602629772</v>
      </c>
      <c r="AB456" s="44">
        <f>IFERROR(VLOOKUP($A456,'Raw data'!$AP:$AU,5,FALSE),0)</f>
        <v>5.5092393029519703E-2</v>
      </c>
      <c r="AC456" s="44">
        <f>IFERROR(VLOOKUP($A456,'Raw data'!$AP:$AU,6,FALSE),"NA")</f>
        <v>0.43049576131911599</v>
      </c>
      <c r="AD456" s="46" t="b">
        <f t="shared" si="86"/>
        <v>0</v>
      </c>
      <c r="AE456" s="46" t="b">
        <f t="shared" si="87"/>
        <v>0</v>
      </c>
    </row>
    <row r="457" spans="1:31" x14ac:dyDescent="0.25">
      <c r="A457" s="45" t="s">
        <v>523</v>
      </c>
      <c r="B457" s="2" t="str">
        <f>IFERROR(VLOOKUP(A457,'Protein names'!$A:$I,8,FALSE),"Contaminant")</f>
        <v>Protein RGD1566085</v>
      </c>
      <c r="C457" t="str">
        <f>IFERROR(VLOOKUP(A457,'Protein names'!$A:$I,9,FALSE), "Contaminant")</f>
        <v>RGD1566085</v>
      </c>
      <c r="D457" s="42">
        <f>VLOOKUP($A457,'Raw data'!$A:$M,10,FALSE)</f>
        <v>205.36</v>
      </c>
      <c r="E457" s="42">
        <f>VLOOKUP($A457,'Raw data'!$A:$M,11,FALSE)</f>
        <v>8864.3456910971654</v>
      </c>
      <c r="F457" s="42">
        <f>VLOOKUP($A457,'Raw data'!$A:$M,7,FALSE)</f>
        <v>205.36</v>
      </c>
      <c r="G457" s="42">
        <f>VLOOKUP($A457,'Raw data'!$A:$M,2,FALSE)</f>
        <v>10861.774619399121</v>
      </c>
      <c r="H457" s="42">
        <f>VLOOKUP($A457,'Raw data'!$A:$M,3,FALSE)</f>
        <v>205.36</v>
      </c>
      <c r="I457" s="42">
        <f>VLOOKUP($A457,'Raw data'!$A:$M,4,FALSE)</f>
        <v>205.36</v>
      </c>
      <c r="J457" s="42">
        <f>VLOOKUP($A457,'Raw data'!$A:$M,8,FALSE)</f>
        <v>205.36</v>
      </c>
      <c r="K457" s="42">
        <f>VLOOKUP($A457,'Raw data'!$A:$M,5,FALSE)</f>
        <v>205.36</v>
      </c>
      <c r="L457" s="42">
        <f>VLOOKUP($A457,'Raw data'!$A:$M,12,FALSE)</f>
        <v>9568.358292250321</v>
      </c>
      <c r="M457" s="42">
        <f>VLOOKUP($A457,'Raw data'!$A:$M,13,FALSE)</f>
        <v>4945.0882004925943</v>
      </c>
      <c r="N457" s="42">
        <f>VLOOKUP($A457,'Raw data'!$A:$M,6,FALSE)</f>
        <v>205.36</v>
      </c>
      <c r="O457" s="42">
        <f>VLOOKUP($A457,'Raw data'!$A:$M,9,FALSE)</f>
        <v>205.36</v>
      </c>
      <c r="P457" s="42">
        <f t="shared" si="77"/>
        <v>3424.5933850827146</v>
      </c>
      <c r="Q457" s="42">
        <f t="shared" si="78"/>
        <v>2555.8144154571528</v>
      </c>
      <c r="R457" s="42">
        <f t="shared" si="79"/>
        <v>4589.0526294175015</v>
      </c>
      <c r="S457" s="42">
        <f t="shared" si="80"/>
        <v>3581.9674454219294</v>
      </c>
      <c r="T457" s="43">
        <f t="shared" si="81"/>
        <v>1.3400284686080073</v>
      </c>
      <c r="U457" s="43">
        <f t="shared" si="82"/>
        <v>1.4014974732745731</v>
      </c>
      <c r="V457" s="42">
        <f t="shared" si="83"/>
        <v>-0.42214961947630858</v>
      </c>
      <c r="W457" s="42">
        <f t="shared" si="84"/>
        <v>0.74549615624392462</v>
      </c>
      <c r="X457" s="42">
        <f>VLOOKUP($A457,'Raw data'!$A:$AN,39, FALSE)</f>
        <v>0.80806245579298341</v>
      </c>
      <c r="Y457" s="42">
        <f>VLOOKUP($A457,'Raw data'!$A:$AN,40, FALSE)</f>
        <v>1.16881514044338</v>
      </c>
      <c r="Z457" s="42">
        <f t="shared" si="85"/>
        <v>0.98843879811818169</v>
      </c>
      <c r="AA457" s="44">
        <f>IFERROR(VLOOKUP($A457,'Raw data'!$AP:$AU,4,FALSE),0)</f>
        <v>-0.24376485985285701</v>
      </c>
      <c r="AB457" s="44">
        <f>IFERROR(VLOOKUP($A457,'Raw data'!$AP:$AU,5,FALSE),0)</f>
        <v>6.6138727407677497E-2</v>
      </c>
      <c r="AC457" s="44">
        <f>IFERROR(VLOOKUP($A457,'Raw data'!$AP:$AU,6,FALSE),"NA")</f>
        <v>0.43588962300175699</v>
      </c>
      <c r="AD457" s="46" t="b">
        <f t="shared" si="86"/>
        <v>0</v>
      </c>
      <c r="AE457" s="46" t="b">
        <f t="shared" si="87"/>
        <v>0</v>
      </c>
    </row>
    <row r="458" spans="1:31" x14ac:dyDescent="0.25">
      <c r="A458" s="45" t="s">
        <v>524</v>
      </c>
      <c r="B458" s="2" t="str">
        <f>IFERROR(VLOOKUP(A458,'Protein names'!$A:$I,8,FALSE),"Contaminant")</f>
        <v>Lysosome-associated membrane glycoprotein 2</v>
      </c>
      <c r="C458" t="str">
        <f>IFERROR(VLOOKUP(A458,'Protein names'!$A:$I,9,FALSE), "Contaminant")</f>
        <v>Lamp2</v>
      </c>
      <c r="D458" s="42">
        <f>VLOOKUP($A458,'Raw data'!$A:$M,10,FALSE)</f>
        <v>176999.67601445664</v>
      </c>
      <c r="E458" s="42">
        <f>VLOOKUP($A458,'Raw data'!$A:$M,11,FALSE)</f>
        <v>143416.61969638325</v>
      </c>
      <c r="F458" s="42">
        <f>VLOOKUP($A458,'Raw data'!$A:$M,7,FALSE)</f>
        <v>53542.118010605256</v>
      </c>
      <c r="G458" s="42">
        <f>VLOOKUP($A458,'Raw data'!$A:$M,2,FALSE)</f>
        <v>63332.876942801835</v>
      </c>
      <c r="H458" s="42">
        <f>VLOOKUP($A458,'Raw data'!$A:$M,3,FALSE)</f>
        <v>61126.196047748563</v>
      </c>
      <c r="I458" s="42">
        <f>VLOOKUP($A458,'Raw data'!$A:$M,4,FALSE)</f>
        <v>51673.890369338958</v>
      </c>
      <c r="J458" s="42">
        <f>VLOOKUP($A458,'Raw data'!$A:$M,8,FALSE)</f>
        <v>91496.996345683947</v>
      </c>
      <c r="K458" s="42">
        <f>VLOOKUP($A458,'Raw data'!$A:$M,5,FALSE)</f>
        <v>61865.933236783334</v>
      </c>
      <c r="L458" s="42">
        <f>VLOOKUP($A458,'Raw data'!$A:$M,12,FALSE)</f>
        <v>205.36</v>
      </c>
      <c r="M458" s="42">
        <f>VLOOKUP($A458,'Raw data'!$A:$M,13,FALSE)</f>
        <v>96905.049101127064</v>
      </c>
      <c r="N458" s="42">
        <f>VLOOKUP($A458,'Raw data'!$A:$M,6,FALSE)</f>
        <v>205.36</v>
      </c>
      <c r="O458" s="42">
        <f>VLOOKUP($A458,'Raw data'!$A:$M,9,FALSE)</f>
        <v>69225.158706344198</v>
      </c>
      <c r="P458" s="42">
        <f t="shared" si="77"/>
        <v>91681.896180222408</v>
      </c>
      <c r="Q458" s="42">
        <f t="shared" si="78"/>
        <v>53317.309564989751</v>
      </c>
      <c r="R458" s="42">
        <f t="shared" si="79"/>
        <v>49578.567417848782</v>
      </c>
      <c r="S458" s="42">
        <f t="shared" si="80"/>
        <v>39423.927854193949</v>
      </c>
      <c r="T458" s="43">
        <f t="shared" si="81"/>
        <v>0.54076725595193198</v>
      </c>
      <c r="U458" s="43">
        <f t="shared" si="82"/>
        <v>0.73942080303469127</v>
      </c>
      <c r="V458" s="42">
        <f t="shared" si="83"/>
        <v>-0.78203289976922974</v>
      </c>
      <c r="W458" s="42">
        <f t="shared" si="84"/>
        <v>0.20544539350896485</v>
      </c>
      <c r="X458" s="42">
        <f>VLOOKUP($A458,'Raw data'!$A:$AN,39, FALSE)</f>
        <v>2.7498112624398998</v>
      </c>
      <c r="Y458" s="42">
        <f>VLOOKUP($A458,'Raw data'!$A:$AN,40, FALSE)</f>
        <v>2.5419210844913049</v>
      </c>
      <c r="Z458" s="42">
        <f t="shared" si="85"/>
        <v>2.6458661734656026</v>
      </c>
      <c r="AA458" s="44">
        <f>IFERROR(VLOOKUP($A458,'Raw data'!$AP:$AU,4,FALSE),0)</f>
        <v>0.41546040599633199</v>
      </c>
      <c r="AB458" s="44">
        <f>IFERROR(VLOOKUP($A458,'Raw data'!$AP:$AU,5,FALSE),0)</f>
        <v>0.18320304310073299</v>
      </c>
      <c r="AC458" s="44">
        <f>IFERROR(VLOOKUP($A458,'Raw data'!$AP:$AU,6,FALSE),"NA")</f>
        <v>0.43903542553948699</v>
      </c>
      <c r="AD458" s="46" t="b">
        <f t="shared" si="86"/>
        <v>0</v>
      </c>
      <c r="AE458" s="46" t="b">
        <f t="shared" si="87"/>
        <v>0</v>
      </c>
    </row>
    <row r="459" spans="1:31" x14ac:dyDescent="0.25">
      <c r="A459" s="45" t="s">
        <v>525</v>
      </c>
      <c r="B459" s="2" t="str">
        <f>IFERROR(VLOOKUP(A459,'Protein names'!$A:$I,8,FALSE),"Contaminant")</f>
        <v>Coiled-coil domain containing 58 (Predicted), isoform CRA_c (Protein Ccdc58)</v>
      </c>
      <c r="C459" t="str">
        <f>IFERROR(VLOOKUP(A459,'Protein names'!$A:$I,9,FALSE), "Contaminant")</f>
        <v>Ccdc58</v>
      </c>
      <c r="D459" s="42">
        <f>VLOOKUP($A459,'Raw data'!$A:$M,10,FALSE)</f>
        <v>205.36</v>
      </c>
      <c r="E459" s="42">
        <f>VLOOKUP($A459,'Raw data'!$A:$M,11,FALSE)</f>
        <v>205.36</v>
      </c>
      <c r="F459" s="42">
        <f>VLOOKUP($A459,'Raw data'!$A:$M,7,FALSE)</f>
        <v>205.36</v>
      </c>
      <c r="G459" s="42">
        <f>VLOOKUP($A459,'Raw data'!$A:$M,2,FALSE)</f>
        <v>36899.491412271214</v>
      </c>
      <c r="H459" s="42">
        <f>VLOOKUP($A459,'Raw data'!$A:$M,3,FALSE)</f>
        <v>205.36</v>
      </c>
      <c r="I459" s="42">
        <f>VLOOKUP($A459,'Raw data'!$A:$M,4,FALSE)</f>
        <v>27393.754647394158</v>
      </c>
      <c r="J459" s="42">
        <f>VLOOKUP($A459,'Raw data'!$A:$M,8,FALSE)</f>
        <v>205.36</v>
      </c>
      <c r="K459" s="42">
        <f>VLOOKUP($A459,'Raw data'!$A:$M,5,FALSE)</f>
        <v>25014.898938956503</v>
      </c>
      <c r="L459" s="42">
        <f>VLOOKUP($A459,'Raw data'!$A:$M,12,FALSE)</f>
        <v>205.36</v>
      </c>
      <c r="M459" s="42">
        <f>VLOOKUP($A459,'Raw data'!$A:$M,13,FALSE)</f>
        <v>205.36</v>
      </c>
      <c r="N459" s="42">
        <f>VLOOKUP($A459,'Raw data'!$A:$M,6,FALSE)</f>
        <v>205.36</v>
      </c>
      <c r="O459" s="42">
        <f>VLOOKUP($A459,'Raw data'!$A:$M,9,FALSE)</f>
        <v>205.36</v>
      </c>
      <c r="P459" s="42">
        <f t="shared" si="77"/>
        <v>10852.447676610895</v>
      </c>
      <c r="Q459" s="42">
        <f t="shared" si="78"/>
        <v>4340.283156492751</v>
      </c>
      <c r="R459" s="42">
        <f t="shared" si="79"/>
        <v>15305.256328262103</v>
      </c>
      <c r="S459" s="42">
        <f t="shared" si="80"/>
        <v>9245.9692596557888</v>
      </c>
      <c r="T459" s="43">
        <f t="shared" si="81"/>
        <v>1.4103045491984141</v>
      </c>
      <c r="U459" s="43">
        <f t="shared" si="82"/>
        <v>2.1302686774766029</v>
      </c>
      <c r="V459" s="42">
        <f t="shared" si="83"/>
        <v>-1.322159395790685</v>
      </c>
      <c r="W459" s="42">
        <f t="shared" si="84"/>
        <v>0.43440682792175378</v>
      </c>
      <c r="X459" s="42">
        <f>VLOOKUP($A459,'Raw data'!$A:$AN,39, FALSE)</f>
        <v>0.57186779108414687</v>
      </c>
      <c r="Y459" s="42">
        <f>VLOOKUP($A459,'Raw data'!$A:$AN,40, FALSE)</f>
        <v>0.12996389400312566</v>
      </c>
      <c r="Z459" s="42">
        <f t="shared" si="85"/>
        <v>0.35091584254363628</v>
      </c>
      <c r="AA459" s="44">
        <f>IFERROR(VLOOKUP($A459,'Raw data'!$AP:$AU,4,FALSE),0)</f>
        <v>-1.36161796831285</v>
      </c>
      <c r="AB459" s="44">
        <f>IFERROR(VLOOKUP($A459,'Raw data'!$AP:$AU,5,FALSE),0)</f>
        <v>0.169959945269269</v>
      </c>
      <c r="AC459" s="44">
        <f>IFERROR(VLOOKUP($A459,'Raw data'!$AP:$AU,6,FALSE),"NA")</f>
        <v>0.43989780247815202</v>
      </c>
      <c r="AD459" s="46" t="b">
        <f t="shared" si="86"/>
        <v>0</v>
      </c>
      <c r="AE459" s="46" t="b">
        <f t="shared" si="87"/>
        <v>0</v>
      </c>
    </row>
    <row r="460" spans="1:31" x14ac:dyDescent="0.25">
      <c r="A460" s="45" t="s">
        <v>526</v>
      </c>
      <c r="B460" s="2" t="str">
        <f>IFERROR(VLOOKUP(A460,'Protein names'!$A:$I,8,FALSE),"Contaminant")</f>
        <v>Matrin-3 (RCG49469, isoform CRA_a)</v>
      </c>
      <c r="C460" t="str">
        <f>IFERROR(VLOOKUP(A460,'Protein names'!$A:$I,9,FALSE), "Contaminant")</f>
        <v>Matr3</v>
      </c>
      <c r="D460" s="42">
        <f>VLOOKUP($A460,'Raw data'!$A:$M,10,FALSE)</f>
        <v>205.36</v>
      </c>
      <c r="E460" s="42">
        <f>VLOOKUP($A460,'Raw data'!$A:$M,11,FALSE)</f>
        <v>205.36</v>
      </c>
      <c r="F460" s="42">
        <f>VLOOKUP($A460,'Raw data'!$A:$M,7,FALSE)</f>
        <v>52936.272477118771</v>
      </c>
      <c r="G460" s="42">
        <f>VLOOKUP($A460,'Raw data'!$A:$M,2,FALSE)</f>
        <v>37354.974558500224</v>
      </c>
      <c r="H460" s="42">
        <f>VLOOKUP($A460,'Raw data'!$A:$M,3,FALSE)</f>
        <v>58471.906038579</v>
      </c>
      <c r="I460" s="42">
        <f>VLOOKUP($A460,'Raw data'!$A:$M,4,FALSE)</f>
        <v>60520.681983937553</v>
      </c>
      <c r="J460" s="42">
        <f>VLOOKUP($A460,'Raw data'!$A:$M,8,FALSE)</f>
        <v>205.36</v>
      </c>
      <c r="K460" s="42">
        <f>VLOOKUP($A460,'Raw data'!$A:$M,5,FALSE)</f>
        <v>44369.285012425054</v>
      </c>
      <c r="L460" s="42">
        <f>VLOOKUP($A460,'Raw data'!$A:$M,12,FALSE)</f>
        <v>41966.104117339266</v>
      </c>
      <c r="M460" s="42">
        <f>VLOOKUP($A460,'Raw data'!$A:$M,13,FALSE)</f>
        <v>39533.628210210489</v>
      </c>
      <c r="N460" s="42">
        <f>VLOOKUP($A460,'Raw data'!$A:$M,6,FALSE)</f>
        <v>205.36</v>
      </c>
      <c r="O460" s="42">
        <f>VLOOKUP($A460,'Raw data'!$A:$M,9,FALSE)</f>
        <v>44595.83686451018</v>
      </c>
      <c r="P460" s="42">
        <f t="shared" si="77"/>
        <v>34949.092509689253</v>
      </c>
      <c r="Q460" s="42">
        <f t="shared" si="78"/>
        <v>28479.262367414165</v>
      </c>
      <c r="R460" s="42">
        <f t="shared" si="79"/>
        <v>25660.637019819453</v>
      </c>
      <c r="S460" s="42">
        <f t="shared" si="80"/>
        <v>20063.058124811738</v>
      </c>
      <c r="T460" s="43">
        <f t="shared" si="81"/>
        <v>0.73422899357702409</v>
      </c>
      <c r="U460" s="43">
        <f t="shared" si="82"/>
        <v>0.70447955659721695</v>
      </c>
      <c r="V460" s="42">
        <f t="shared" si="83"/>
        <v>-0.29534321498868227</v>
      </c>
      <c r="W460" s="42">
        <f t="shared" si="84"/>
        <v>0.66639714702700648</v>
      </c>
      <c r="X460" s="42">
        <f>VLOOKUP($A460,'Raw data'!$A:$AN,39, FALSE)</f>
        <v>1.3131548516571385</v>
      </c>
      <c r="Y460" s="42">
        <f>VLOOKUP($A460,'Raw data'!$A:$AN,40, FALSE)</f>
        <v>1.478942765247995</v>
      </c>
      <c r="Z460" s="42">
        <f t="shared" si="85"/>
        <v>1.3960488084525666</v>
      </c>
      <c r="AA460" s="44">
        <f>IFERROR(VLOOKUP($A460,'Raw data'!$AP:$AU,4,FALSE),0)</f>
        <v>0.77628233417700898</v>
      </c>
      <c r="AB460" s="44">
        <f>IFERROR(VLOOKUP($A460,'Raw data'!$AP:$AU,5,FALSE),0)</f>
        <v>2.5244050479856402E-2</v>
      </c>
      <c r="AC460" s="44">
        <f>IFERROR(VLOOKUP($A460,'Raw data'!$AP:$AU,6,FALSE),"NA")</f>
        <v>0.44053488871589602</v>
      </c>
      <c r="AD460" s="46" t="b">
        <f t="shared" si="86"/>
        <v>0</v>
      </c>
      <c r="AE460" s="46" t="b">
        <f t="shared" si="87"/>
        <v>0</v>
      </c>
    </row>
    <row r="461" spans="1:31" x14ac:dyDescent="0.25">
      <c r="A461" s="45" t="s">
        <v>527</v>
      </c>
      <c r="B461" s="2" t="str">
        <f>IFERROR(VLOOKUP(A461,'Protein names'!$A:$I,8,FALSE),"Contaminant")</f>
        <v>Protein Acot4 (RCG20987)</v>
      </c>
      <c r="C461" t="str">
        <f>IFERROR(VLOOKUP(A461,'Protein names'!$A:$I,9,FALSE), "Contaminant")</f>
        <v>Acot4</v>
      </c>
      <c r="D461" s="42">
        <f>VLOOKUP($A461,'Raw data'!$A:$M,10,FALSE)</f>
        <v>97614.483629420545</v>
      </c>
      <c r="E461" s="42">
        <f>VLOOKUP($A461,'Raw data'!$A:$M,11,FALSE)</f>
        <v>49606.622741757586</v>
      </c>
      <c r="F461" s="42">
        <f>VLOOKUP($A461,'Raw data'!$A:$M,7,FALSE)</f>
        <v>205.36</v>
      </c>
      <c r="G461" s="42">
        <f>VLOOKUP($A461,'Raw data'!$A:$M,2,FALSE)</f>
        <v>34957.276308570865</v>
      </c>
      <c r="H461" s="42">
        <f>VLOOKUP($A461,'Raw data'!$A:$M,3,FALSE)</f>
        <v>25712.00710847614</v>
      </c>
      <c r="I461" s="42">
        <f>VLOOKUP($A461,'Raw data'!$A:$M,4,FALSE)</f>
        <v>205.36</v>
      </c>
      <c r="J461" s="42">
        <f>VLOOKUP($A461,'Raw data'!$A:$M,8,FALSE)</f>
        <v>52075.106061491577</v>
      </c>
      <c r="K461" s="42">
        <f>VLOOKUP($A461,'Raw data'!$A:$M,5,FALSE)</f>
        <v>39915.938913414044</v>
      </c>
      <c r="L461" s="42">
        <f>VLOOKUP($A461,'Raw data'!$A:$M,12,FALSE)</f>
        <v>90864.533534210597</v>
      </c>
      <c r="M461" s="42">
        <f>VLOOKUP($A461,'Raw data'!$A:$M,13,FALSE)</f>
        <v>52157.574654163298</v>
      </c>
      <c r="N461" s="42">
        <f>VLOOKUP($A461,'Raw data'!$A:$M,6,FALSE)</f>
        <v>54778.349633082238</v>
      </c>
      <c r="O461" s="42">
        <f>VLOOKUP($A461,'Raw data'!$A:$M,9,FALSE)</f>
        <v>39469.838880007002</v>
      </c>
      <c r="P461" s="42">
        <f t="shared" si="77"/>
        <v>34716.851631370846</v>
      </c>
      <c r="Q461" s="42">
        <f t="shared" si="78"/>
        <v>54876.890279394785</v>
      </c>
      <c r="R461" s="42">
        <f t="shared" si="79"/>
        <v>33269.226353175778</v>
      </c>
      <c r="S461" s="42">
        <f t="shared" si="80"/>
        <v>17183.19017803351</v>
      </c>
      <c r="T461" s="43">
        <f t="shared" si="81"/>
        <v>0.95830194242363365</v>
      </c>
      <c r="U461" s="43">
        <f t="shared" si="82"/>
        <v>0.31312252007263369</v>
      </c>
      <c r="V461" s="42">
        <f t="shared" si="83"/>
        <v>0.66056261034846286</v>
      </c>
      <c r="W461" s="42">
        <f t="shared" si="84"/>
        <v>0.25635555981161684</v>
      </c>
      <c r="X461" s="42">
        <f>VLOOKUP($A461,'Raw data'!$A:$AN,39, FALSE)</f>
        <v>0.92882140370670629</v>
      </c>
      <c r="Y461" s="42">
        <f>VLOOKUP($A461,'Raw data'!$A:$AN,40, FALSE)</f>
        <v>2.3569580824001641</v>
      </c>
      <c r="Z461" s="42">
        <f t="shared" si="85"/>
        <v>1.6428897430534353</v>
      </c>
      <c r="AA461" s="44">
        <f>IFERROR(VLOOKUP($A461,'Raw data'!$AP:$AU,4,FALSE),0)</f>
        <v>0.61226389542353599</v>
      </c>
      <c r="AB461" s="44">
        <f>IFERROR(VLOOKUP($A461,'Raw data'!$AP:$AU,5,FALSE),0)</f>
        <v>3.94379798554996E-2</v>
      </c>
      <c r="AC461" s="44">
        <f>IFERROR(VLOOKUP($A461,'Raw data'!$AP:$AU,6,FALSE),"NA")</f>
        <v>0.44133490343766002</v>
      </c>
      <c r="AD461" s="46" t="b">
        <f t="shared" si="86"/>
        <v>0</v>
      </c>
      <c r="AE461" s="46" t="b">
        <f t="shared" si="87"/>
        <v>0</v>
      </c>
    </row>
    <row r="462" spans="1:31" x14ac:dyDescent="0.25">
      <c r="A462" s="45" t="s">
        <v>528</v>
      </c>
      <c r="B462" s="2" t="str">
        <f>IFERROR(VLOOKUP(A462,'Protein names'!$A:$I,8,FALSE),"Contaminant")</f>
        <v>Voltage-dependent anion-selective channel protein 2 (VDAC-2) (B36-VDAC) (Outer mitochondrial membrane protein porin 2)</v>
      </c>
      <c r="C462" t="str">
        <f>IFERROR(VLOOKUP(A462,'Protein names'!$A:$I,9,FALSE), "Contaminant")</f>
        <v>Vdac2</v>
      </c>
      <c r="D462" s="42">
        <f>VLOOKUP($A462,'Raw data'!$A:$M,10,FALSE)</f>
        <v>897201.29773474962</v>
      </c>
      <c r="E462" s="42">
        <f>VLOOKUP($A462,'Raw data'!$A:$M,11,FALSE)</f>
        <v>936243.75173540774</v>
      </c>
      <c r="F462" s="42">
        <f>VLOOKUP($A462,'Raw data'!$A:$M,7,FALSE)</f>
        <v>1326129.0235959068</v>
      </c>
      <c r="G462" s="42">
        <f>VLOOKUP($A462,'Raw data'!$A:$M,2,FALSE)</f>
        <v>1294433.3618564741</v>
      </c>
      <c r="H462" s="42">
        <f>VLOOKUP($A462,'Raw data'!$A:$M,3,FALSE)</f>
        <v>1355266.0814490693</v>
      </c>
      <c r="I462" s="42">
        <f>VLOOKUP($A462,'Raw data'!$A:$M,4,FALSE)</f>
        <v>1386003.8436490325</v>
      </c>
      <c r="J462" s="42">
        <f>VLOOKUP($A462,'Raw data'!$A:$M,8,FALSE)</f>
        <v>1025583.9190080446</v>
      </c>
      <c r="K462" s="42">
        <f>VLOOKUP($A462,'Raw data'!$A:$M,5,FALSE)</f>
        <v>1187595.419263053</v>
      </c>
      <c r="L462" s="42">
        <f>VLOOKUP($A462,'Raw data'!$A:$M,12,FALSE)</f>
        <v>836769.81141245842</v>
      </c>
      <c r="M462" s="42">
        <f>VLOOKUP($A462,'Raw data'!$A:$M,13,FALSE)</f>
        <v>919973.78554556414</v>
      </c>
      <c r="N462" s="42">
        <f>VLOOKUP($A462,'Raw data'!$A:$M,6,FALSE)</f>
        <v>1056426.9919488558</v>
      </c>
      <c r="O462" s="42">
        <f>VLOOKUP($A462,'Raw data'!$A:$M,9,FALSE)</f>
        <v>1098002.4017853828</v>
      </c>
      <c r="P462" s="42">
        <f t="shared" si="77"/>
        <v>1199212.8933367734</v>
      </c>
      <c r="Q462" s="42">
        <f t="shared" si="78"/>
        <v>1020725.3881605598</v>
      </c>
      <c r="R462" s="42">
        <f t="shared" si="79"/>
        <v>201982.61958902693</v>
      </c>
      <c r="S462" s="42">
        <f t="shared" si="80"/>
        <v>114823.12020101919</v>
      </c>
      <c r="T462" s="43">
        <f t="shared" si="81"/>
        <v>0.16842932619496478</v>
      </c>
      <c r="U462" s="43">
        <f t="shared" si="82"/>
        <v>0.112491686336852</v>
      </c>
      <c r="V462" s="42">
        <f t="shared" si="83"/>
        <v>-0.23249301805102002</v>
      </c>
      <c r="W462" s="42">
        <f t="shared" si="84"/>
        <v>0.1165857762535155</v>
      </c>
      <c r="X462" s="42">
        <f>VLOOKUP($A462,'Raw data'!$A:$AN,39, FALSE)</f>
        <v>3.0012254485680985</v>
      </c>
      <c r="Y462" s="42">
        <f>VLOOKUP($A462,'Raw data'!$A:$AN,40, FALSE)</f>
        <v>2.8510097594336496</v>
      </c>
      <c r="Z462" s="42">
        <f t="shared" si="85"/>
        <v>2.9261176040008738</v>
      </c>
      <c r="AA462" s="44">
        <f>IFERROR(VLOOKUP($A462,'Raw data'!$AP:$AU,4,FALSE),0)</f>
        <v>-0.21964669001297599</v>
      </c>
      <c r="AB462" s="44">
        <f>IFERROR(VLOOKUP($A462,'Raw data'!$AP:$AU,5,FALSE),0)</f>
        <v>5.2597376519394202E-2</v>
      </c>
      <c r="AC462" s="44">
        <f>IFERROR(VLOOKUP($A462,'Raw data'!$AP:$AU,6,FALSE),"NA")</f>
        <v>0.44155812039655501</v>
      </c>
      <c r="AD462" s="46" t="b">
        <f t="shared" si="86"/>
        <v>0</v>
      </c>
      <c r="AE462" s="46" t="b">
        <f t="shared" si="87"/>
        <v>0</v>
      </c>
    </row>
    <row r="463" spans="1:31" x14ac:dyDescent="0.25">
      <c r="A463" s="45" t="s">
        <v>529</v>
      </c>
      <c r="B463" s="2" t="str">
        <f>IFERROR(VLOOKUP(A463,'Protein names'!$A:$I,8,FALSE),"Contaminant")</f>
        <v>Ab1-205 (Protein Surf4)</v>
      </c>
      <c r="C463" t="str">
        <f>IFERROR(VLOOKUP(A463,'Protein names'!$A:$I,9,FALSE), "Contaminant")</f>
        <v>Surf4</v>
      </c>
      <c r="D463" s="42">
        <f>VLOOKUP($A463,'Raw data'!$A:$M,10,FALSE)</f>
        <v>399240.98214832548</v>
      </c>
      <c r="E463" s="42">
        <f>VLOOKUP($A463,'Raw data'!$A:$M,11,FALSE)</f>
        <v>354200.55614357459</v>
      </c>
      <c r="F463" s="42">
        <f>VLOOKUP($A463,'Raw data'!$A:$M,7,FALSE)</f>
        <v>481153.19768329506</v>
      </c>
      <c r="G463" s="42">
        <f>VLOOKUP($A463,'Raw data'!$A:$M,2,FALSE)</f>
        <v>388534.30700801336</v>
      </c>
      <c r="H463" s="42">
        <f>VLOOKUP($A463,'Raw data'!$A:$M,3,FALSE)</f>
        <v>496416.57834913785</v>
      </c>
      <c r="I463" s="42">
        <f>VLOOKUP($A463,'Raw data'!$A:$M,4,FALSE)</f>
        <v>595994.54162348399</v>
      </c>
      <c r="J463" s="42">
        <f>VLOOKUP($A463,'Raw data'!$A:$M,8,FALSE)</f>
        <v>661611.08814399876</v>
      </c>
      <c r="K463" s="42">
        <f>VLOOKUP($A463,'Raw data'!$A:$M,5,FALSE)</f>
        <v>373128.62202585232</v>
      </c>
      <c r="L463" s="42">
        <f>VLOOKUP($A463,'Raw data'!$A:$M,12,FALSE)</f>
        <v>748590.17591742799</v>
      </c>
      <c r="M463" s="42">
        <f>VLOOKUP($A463,'Raw data'!$A:$M,13,FALSE)</f>
        <v>509219.83755740919</v>
      </c>
      <c r="N463" s="42">
        <f>VLOOKUP($A463,'Raw data'!$A:$M,6,FALSE)</f>
        <v>493568.29091010324</v>
      </c>
      <c r="O463" s="42">
        <f>VLOOKUP($A463,'Raw data'!$A:$M,9,FALSE)</f>
        <v>490777.23132859514</v>
      </c>
      <c r="P463" s="42">
        <f t="shared" si="77"/>
        <v>452590.02715930506</v>
      </c>
      <c r="Q463" s="42">
        <f t="shared" si="78"/>
        <v>546149.20764723106</v>
      </c>
      <c r="R463" s="42">
        <f t="shared" si="79"/>
        <v>81579.429558686301</v>
      </c>
      <c r="S463" s="42">
        <f t="shared" si="80"/>
        <v>123453.4335099468</v>
      </c>
      <c r="T463" s="43">
        <f t="shared" si="81"/>
        <v>0.18025017049253614</v>
      </c>
      <c r="U463" s="43">
        <f t="shared" si="82"/>
        <v>0.22604341777181136</v>
      </c>
      <c r="V463" s="42">
        <f t="shared" si="83"/>
        <v>0.27109035333663084</v>
      </c>
      <c r="W463" s="42">
        <f t="shared" si="84"/>
        <v>0.18778657710596694</v>
      </c>
      <c r="X463" s="42">
        <f>VLOOKUP($A463,'Raw data'!$A:$AN,39, FALSE)</f>
        <v>2.4598871512154172</v>
      </c>
      <c r="Y463" s="42">
        <f>VLOOKUP($A463,'Raw data'!$A:$AN,40, FALSE)</f>
        <v>2.8540608104185101</v>
      </c>
      <c r="Z463" s="42">
        <f t="shared" si="85"/>
        <v>2.6569739808169635</v>
      </c>
      <c r="AA463" s="44">
        <f>IFERROR(VLOOKUP($A463,'Raw data'!$AP:$AU,4,FALSE),0)</f>
        <v>-0.29912943728077701</v>
      </c>
      <c r="AB463" s="44">
        <f>IFERROR(VLOOKUP($A463,'Raw data'!$AP:$AU,5,FALSE),0)</f>
        <v>5.7014002578795901E-2</v>
      </c>
      <c r="AC463" s="44">
        <f>IFERROR(VLOOKUP($A463,'Raw data'!$AP:$AU,6,FALSE),"NA")</f>
        <v>0.442001088670196</v>
      </c>
      <c r="AD463" s="46" t="b">
        <f t="shared" si="86"/>
        <v>0</v>
      </c>
      <c r="AE463" s="46" t="b">
        <f t="shared" si="87"/>
        <v>0</v>
      </c>
    </row>
    <row r="464" spans="1:31" x14ac:dyDescent="0.25">
      <c r="A464" s="45" t="s">
        <v>530</v>
      </c>
      <c r="B464" s="2" t="str">
        <f>IFERROR(VLOOKUP(A464,'Protein names'!$A:$I,8,FALSE),"Contaminant")</f>
        <v>Hydroxymethylbilane synthase (Porphobilinogen deaminase)</v>
      </c>
      <c r="C464" t="str">
        <f>IFERROR(VLOOKUP(A464,'Protein names'!$A:$I,9,FALSE), "Contaminant")</f>
        <v>Hmbs</v>
      </c>
      <c r="D464" s="42">
        <f>VLOOKUP($A464,'Raw data'!$A:$M,10,FALSE)</f>
        <v>16477.400613940998</v>
      </c>
      <c r="E464" s="42">
        <f>VLOOKUP($A464,'Raw data'!$A:$M,11,FALSE)</f>
        <v>13691.41144359992</v>
      </c>
      <c r="F464" s="42">
        <f>VLOOKUP($A464,'Raw data'!$A:$M,7,FALSE)</f>
        <v>205.36</v>
      </c>
      <c r="G464" s="42">
        <f>VLOOKUP($A464,'Raw data'!$A:$M,2,FALSE)</f>
        <v>22736.578158136592</v>
      </c>
      <c r="H464" s="42">
        <f>VLOOKUP($A464,'Raw data'!$A:$M,3,FALSE)</f>
        <v>26520.655636890195</v>
      </c>
      <c r="I464" s="42">
        <f>VLOOKUP($A464,'Raw data'!$A:$M,4,FALSE)</f>
        <v>21026.826461486566</v>
      </c>
      <c r="J464" s="42">
        <f>VLOOKUP($A464,'Raw data'!$A:$M,8,FALSE)</f>
        <v>24598.716408865985</v>
      </c>
      <c r="K464" s="42">
        <f>VLOOKUP($A464,'Raw data'!$A:$M,5,FALSE)</f>
        <v>24604.443459856808</v>
      </c>
      <c r="L464" s="42">
        <f>VLOOKUP($A464,'Raw data'!$A:$M,12,FALSE)</f>
        <v>26217.247468315316</v>
      </c>
      <c r="M464" s="42">
        <f>VLOOKUP($A464,'Raw data'!$A:$M,13,FALSE)</f>
        <v>17949.030506820764</v>
      </c>
      <c r="N464" s="42">
        <f>VLOOKUP($A464,'Raw data'!$A:$M,6,FALSE)</f>
        <v>24463.443388563366</v>
      </c>
      <c r="O464" s="42">
        <f>VLOOKUP($A464,'Raw data'!$A:$M,9,FALSE)</f>
        <v>21860.161178573289</v>
      </c>
      <c r="P464" s="42">
        <f t="shared" si="77"/>
        <v>16776.37205234238</v>
      </c>
      <c r="Q464" s="42">
        <f t="shared" si="78"/>
        <v>23282.173735165921</v>
      </c>
      <c r="R464" s="42">
        <f t="shared" si="79"/>
        <v>8492.6074559112567</v>
      </c>
      <c r="S464" s="42">
        <f t="shared" si="80"/>
        <v>2706.6668941313706</v>
      </c>
      <c r="T464" s="43">
        <f t="shared" si="81"/>
        <v>0.50622431532957612</v>
      </c>
      <c r="U464" s="43">
        <f t="shared" si="82"/>
        <v>0.11625490492939496</v>
      </c>
      <c r="V464" s="42">
        <f t="shared" si="83"/>
        <v>0.4727949996627423</v>
      </c>
      <c r="W464" s="42">
        <f t="shared" si="84"/>
        <v>0.13371640263620374</v>
      </c>
      <c r="X464" s="42">
        <f>VLOOKUP($A464,'Raw data'!$A:$AN,39, FALSE)</f>
        <v>1.9345193355140449</v>
      </c>
      <c r="Y464" s="42">
        <f>VLOOKUP($A464,'Raw data'!$A:$AN,40, FALSE)</f>
        <v>2.2028584360637247</v>
      </c>
      <c r="Z464" s="42">
        <f t="shared" si="85"/>
        <v>2.0686888857888848</v>
      </c>
      <c r="AA464" s="44">
        <f>IFERROR(VLOOKUP($A464,'Raw data'!$AP:$AU,4,FALSE),0)</f>
        <v>0.35378635981453299</v>
      </c>
      <c r="AB464" s="44">
        <f>IFERROR(VLOOKUP($A464,'Raw data'!$AP:$AU,5,FALSE),0)</f>
        <v>9.8672686017841297E-3</v>
      </c>
      <c r="AC464" s="44">
        <f>IFERROR(VLOOKUP($A464,'Raw data'!$AP:$AU,6,FALSE),"NA")</f>
        <v>0.44224679493656699</v>
      </c>
      <c r="AD464" s="46" t="b">
        <f t="shared" si="86"/>
        <v>0</v>
      </c>
      <c r="AE464" s="46" t="b">
        <f t="shared" si="87"/>
        <v>0</v>
      </c>
    </row>
    <row r="465" spans="1:31" x14ac:dyDescent="0.25">
      <c r="A465" s="45" t="s">
        <v>531</v>
      </c>
      <c r="B465" s="2" t="str">
        <f>IFERROR(VLOOKUP(A465,'Protein names'!$A:$I,8,FALSE),"Contaminant")</f>
        <v>L-serine dehydratase/L-threonine deaminase (SDH) (EC 4.3.1.17) (L-serine deaminase) (L-threonine dehydratase) (TDH) (EC 4.3.1.19)</v>
      </c>
      <c r="C465" t="str">
        <f>IFERROR(VLOOKUP(A465,'Protein names'!$A:$I,9,FALSE), "Contaminant")</f>
        <v>Sds</v>
      </c>
      <c r="D465" s="42">
        <f>VLOOKUP($A465,'Raw data'!$A:$M,10,FALSE)</f>
        <v>205.36</v>
      </c>
      <c r="E465" s="42">
        <f>VLOOKUP($A465,'Raw data'!$A:$M,11,FALSE)</f>
        <v>205.36</v>
      </c>
      <c r="F465" s="42">
        <f>VLOOKUP($A465,'Raw data'!$A:$M,7,FALSE)</f>
        <v>36675.458155311717</v>
      </c>
      <c r="G465" s="42">
        <f>VLOOKUP($A465,'Raw data'!$A:$M,2,FALSE)</f>
        <v>93000.791564874206</v>
      </c>
      <c r="H465" s="42">
        <f>VLOOKUP($A465,'Raw data'!$A:$M,3,FALSE)</f>
        <v>205.36</v>
      </c>
      <c r="I465" s="42">
        <f>VLOOKUP($A465,'Raw data'!$A:$M,4,FALSE)</f>
        <v>24518.78498072322</v>
      </c>
      <c r="J465" s="42">
        <f>VLOOKUP($A465,'Raw data'!$A:$M,8,FALSE)</f>
        <v>205.36</v>
      </c>
      <c r="K465" s="42">
        <f>VLOOKUP($A465,'Raw data'!$A:$M,5,FALSE)</f>
        <v>205.36</v>
      </c>
      <c r="L465" s="42">
        <f>VLOOKUP($A465,'Raw data'!$A:$M,12,FALSE)</f>
        <v>17894.879385103497</v>
      </c>
      <c r="M465" s="42">
        <f>VLOOKUP($A465,'Raw data'!$A:$M,13,FALSE)</f>
        <v>205.36</v>
      </c>
      <c r="N465" s="42">
        <f>VLOOKUP($A465,'Raw data'!$A:$M,6,FALSE)</f>
        <v>205.36</v>
      </c>
      <c r="O465" s="42">
        <f>VLOOKUP($A465,'Raw data'!$A:$M,9,FALSE)</f>
        <v>205.36</v>
      </c>
      <c r="P465" s="42">
        <f t="shared" si="77"/>
        <v>25801.852450151524</v>
      </c>
      <c r="Q465" s="42">
        <f t="shared" si="78"/>
        <v>3153.6132308505835</v>
      </c>
      <c r="R465" s="42">
        <f t="shared" si="79"/>
        <v>33169.062539658342</v>
      </c>
      <c r="S465" s="42">
        <f t="shared" si="80"/>
        <v>6592.4946390652831</v>
      </c>
      <c r="T465" s="43">
        <f t="shared" si="81"/>
        <v>1.2855302774767845</v>
      </c>
      <c r="U465" s="43">
        <f t="shared" si="82"/>
        <v>2.0904575661255627</v>
      </c>
      <c r="V465" s="42">
        <f t="shared" si="83"/>
        <v>-3.0323970086163015</v>
      </c>
      <c r="W465" s="42">
        <f t="shared" si="84"/>
        <v>0.16513990525077485</v>
      </c>
      <c r="X465" s="42">
        <f>VLOOKUP($A465,'Raw data'!$A:$AN,39, FALSE)</f>
        <v>0.94528894547052256</v>
      </c>
      <c r="Y465" s="42">
        <f>VLOOKUP($A465,'Raw data'!$A:$AN,40, FALSE)</f>
        <v>0.21207747097460836</v>
      </c>
      <c r="Z465" s="42">
        <f t="shared" si="85"/>
        <v>0.57868320822256547</v>
      </c>
      <c r="AA465" s="44">
        <f>IFERROR(VLOOKUP($A465,'Raw data'!$AP:$AU,4,FALSE),0)</f>
        <v>-2.1739092836382001</v>
      </c>
      <c r="AB465" s="44">
        <f>IFERROR(VLOOKUP($A465,'Raw data'!$AP:$AU,5,FALSE),0)</f>
        <v>0.179626838890553</v>
      </c>
      <c r="AC465" s="44">
        <f>IFERROR(VLOOKUP($A465,'Raw data'!$AP:$AU,6,FALSE),"NA")</f>
        <v>0.44286695580551</v>
      </c>
      <c r="AD465" s="46" t="b">
        <f t="shared" si="86"/>
        <v>0</v>
      </c>
      <c r="AE465" s="46" t="b">
        <f t="shared" si="87"/>
        <v>0</v>
      </c>
    </row>
    <row r="466" spans="1:31" x14ac:dyDescent="0.25">
      <c r="A466" s="45" t="s">
        <v>532</v>
      </c>
      <c r="B466" s="2" t="str">
        <f>IFERROR(VLOOKUP(A466,'Protein names'!$A:$I,8,FALSE),"Contaminant")</f>
        <v>T-complex protein 1 subunit alpha (TCP-1-alpha) (CCT-alpha)</v>
      </c>
      <c r="C466" t="str">
        <f>IFERROR(VLOOKUP(A466,'Protein names'!$A:$I,9,FALSE), "Contaminant")</f>
        <v>Tcp1</v>
      </c>
      <c r="D466" s="42">
        <f>VLOOKUP($A466,'Raw data'!$A:$M,10,FALSE)</f>
        <v>356760.36395905883</v>
      </c>
      <c r="E466" s="42">
        <f>VLOOKUP($A466,'Raw data'!$A:$M,11,FALSE)</f>
        <v>451479.77570789674</v>
      </c>
      <c r="F466" s="42">
        <f>VLOOKUP($A466,'Raw data'!$A:$M,7,FALSE)</f>
        <v>190911.47369708994</v>
      </c>
      <c r="G466" s="42">
        <f>VLOOKUP($A466,'Raw data'!$A:$M,2,FALSE)</f>
        <v>141784.10487317477</v>
      </c>
      <c r="H466" s="42">
        <f>VLOOKUP($A466,'Raw data'!$A:$M,3,FALSE)</f>
        <v>310209.46752479824</v>
      </c>
      <c r="I466" s="42">
        <f>VLOOKUP($A466,'Raw data'!$A:$M,4,FALSE)</f>
        <v>344783.6427940352</v>
      </c>
      <c r="J466" s="42">
        <f>VLOOKUP($A466,'Raw data'!$A:$M,8,FALSE)</f>
        <v>333085.25431364938</v>
      </c>
      <c r="K466" s="42">
        <f>VLOOKUP($A466,'Raw data'!$A:$M,5,FALSE)</f>
        <v>340312.28689100774</v>
      </c>
      <c r="L466" s="42">
        <f>VLOOKUP($A466,'Raw data'!$A:$M,12,FALSE)</f>
        <v>380745.83582829207</v>
      </c>
      <c r="M466" s="42">
        <f>VLOOKUP($A466,'Raw data'!$A:$M,13,FALSE)</f>
        <v>533436.28204219497</v>
      </c>
      <c r="N466" s="42">
        <f>VLOOKUP($A466,'Raw data'!$A:$M,6,FALSE)</f>
        <v>219094.8518721349</v>
      </c>
      <c r="O466" s="42">
        <f>VLOOKUP($A466,'Raw data'!$A:$M,9,FALSE)</f>
        <v>275219.01950974128</v>
      </c>
      <c r="P466" s="42">
        <f t="shared" si="77"/>
        <v>299321.47142600891</v>
      </c>
      <c r="Q466" s="42">
        <f t="shared" si="78"/>
        <v>346982.25507617008</v>
      </c>
      <c r="R466" s="42">
        <f t="shared" si="79"/>
        <v>104249.28687996883</v>
      </c>
      <c r="S466" s="42">
        <f t="shared" si="80"/>
        <v>98020.277273013606</v>
      </c>
      <c r="T466" s="43">
        <f t="shared" si="81"/>
        <v>0.34828536149882866</v>
      </c>
      <c r="U466" s="43">
        <f t="shared" si="82"/>
        <v>0.28249363141494382</v>
      </c>
      <c r="V466" s="42">
        <f t="shared" si="83"/>
        <v>0.2131661118707063</v>
      </c>
      <c r="W466" s="42">
        <f t="shared" si="84"/>
        <v>0.47354774776361719</v>
      </c>
      <c r="X466" s="42">
        <f>VLOOKUP($A466,'Raw data'!$A:$AN,39, FALSE)</f>
        <v>2.8655603773235327</v>
      </c>
      <c r="Y466" s="42">
        <f>VLOOKUP($A466,'Raw data'!$A:$AN,40, FALSE)</f>
        <v>2.7959663729312161</v>
      </c>
      <c r="Z466" s="42">
        <f t="shared" si="85"/>
        <v>2.8307633751273746</v>
      </c>
      <c r="AA466" s="44">
        <f>IFERROR(VLOOKUP($A466,'Raw data'!$AP:$AU,4,FALSE),0)</f>
        <v>0.44075299359211501</v>
      </c>
      <c r="AB466" s="44">
        <f>IFERROR(VLOOKUP($A466,'Raw data'!$AP:$AU,5,FALSE),0)</f>
        <v>5.0460069058968597E-2</v>
      </c>
      <c r="AC466" s="44">
        <f>IFERROR(VLOOKUP($A466,'Raw data'!$AP:$AU,6,FALSE),"NA")</f>
        <v>0.44389058913113999</v>
      </c>
      <c r="AD466" s="46" t="b">
        <f t="shared" si="86"/>
        <v>0</v>
      </c>
      <c r="AE466" s="46" t="b">
        <f t="shared" si="87"/>
        <v>0</v>
      </c>
    </row>
    <row r="467" spans="1:31" x14ac:dyDescent="0.25">
      <c r="A467" s="45" t="s">
        <v>533</v>
      </c>
      <c r="B467" s="2" t="str">
        <f>IFERROR(VLOOKUP(A467,'Protein names'!$A:$I,8,FALSE),"Contaminant")</f>
        <v>Integrin beta-1 (Beta oligodendroglia) (Beta OL) (Fibronectin receptor subunit beta) (VLA-4 subunit beta) (CD antigen CD29)</v>
      </c>
      <c r="C467" t="str">
        <f>IFERROR(VLOOKUP(A467,'Protein names'!$A:$I,9,FALSE), "Contaminant")</f>
        <v>Itgb1</v>
      </c>
      <c r="D467" s="42">
        <f>VLOOKUP($A467,'Raw data'!$A:$M,10,FALSE)</f>
        <v>205.36</v>
      </c>
      <c r="E467" s="42">
        <f>VLOOKUP($A467,'Raw data'!$A:$M,11,FALSE)</f>
        <v>94646.461921613663</v>
      </c>
      <c r="F467" s="42">
        <f>VLOOKUP($A467,'Raw data'!$A:$M,7,FALSE)</f>
        <v>205.36</v>
      </c>
      <c r="G467" s="42">
        <f>VLOOKUP($A467,'Raw data'!$A:$M,2,FALSE)</f>
        <v>58965.386602038358</v>
      </c>
      <c r="H467" s="42">
        <f>VLOOKUP($A467,'Raw data'!$A:$M,3,FALSE)</f>
        <v>35587.128530841248</v>
      </c>
      <c r="I467" s="42">
        <f>VLOOKUP($A467,'Raw data'!$A:$M,4,FALSE)</f>
        <v>41477.384541263084</v>
      </c>
      <c r="J467" s="42">
        <f>VLOOKUP($A467,'Raw data'!$A:$M,8,FALSE)</f>
        <v>125974.60162359492</v>
      </c>
      <c r="K467" s="42">
        <f>VLOOKUP($A467,'Raw data'!$A:$M,5,FALSE)</f>
        <v>54222.454780237713</v>
      </c>
      <c r="L467" s="42">
        <f>VLOOKUP($A467,'Raw data'!$A:$M,12,FALSE)</f>
        <v>205.36</v>
      </c>
      <c r="M467" s="42">
        <f>VLOOKUP($A467,'Raw data'!$A:$M,13,FALSE)</f>
        <v>127734.21456477891</v>
      </c>
      <c r="N467" s="42">
        <f>VLOOKUP($A467,'Raw data'!$A:$M,6,FALSE)</f>
        <v>60002.103654655693</v>
      </c>
      <c r="O467" s="42">
        <f>VLOOKUP($A467,'Raw data'!$A:$M,9,FALSE)</f>
        <v>107446.79413781036</v>
      </c>
      <c r="P467" s="42">
        <f t="shared" si="77"/>
        <v>38514.513599292732</v>
      </c>
      <c r="Q467" s="42">
        <f t="shared" si="78"/>
        <v>79264.254793512926</v>
      </c>
      <c r="R467" s="42">
        <f t="shared" si="79"/>
        <v>32968.582305937649</v>
      </c>
      <c r="S467" s="42">
        <f t="shared" si="80"/>
        <v>45778.233702420133</v>
      </c>
      <c r="T467" s="43">
        <f t="shared" si="81"/>
        <v>0.8560041196143543</v>
      </c>
      <c r="U467" s="43">
        <f t="shared" si="82"/>
        <v>0.5775394447557044</v>
      </c>
      <c r="V467" s="42">
        <f t="shared" si="83"/>
        <v>1.0412682056212834</v>
      </c>
      <c r="W467" s="42">
        <f t="shared" si="84"/>
        <v>0.13734538238778757</v>
      </c>
      <c r="X467" s="42">
        <f>VLOOKUP($A467,'Raw data'!$A:$AN,39, FALSE)</f>
        <v>1.1762414119971873</v>
      </c>
      <c r="Y467" s="42">
        <f>VLOOKUP($A467,'Raw data'!$A:$AN,40, FALSE)</f>
        <v>1.7773275014517411</v>
      </c>
      <c r="Z467" s="42">
        <f t="shared" si="85"/>
        <v>1.4767844567244643</v>
      </c>
      <c r="AA467" s="44">
        <f>IFERROR(VLOOKUP($A467,'Raw data'!$AP:$AU,4,FALSE),0)</f>
        <v>0.60784559835796204</v>
      </c>
      <c r="AB467" s="44">
        <f>IFERROR(VLOOKUP($A467,'Raw data'!$AP:$AU,5,FALSE),0)</f>
        <v>0.14197853935440499</v>
      </c>
      <c r="AC467" s="44">
        <f>IFERROR(VLOOKUP($A467,'Raw data'!$AP:$AU,6,FALSE),"NA")</f>
        <v>0.44765419667468498</v>
      </c>
      <c r="AD467" s="46" t="b">
        <f t="shared" si="86"/>
        <v>0</v>
      </c>
      <c r="AE467" s="46" t="b">
        <f t="shared" si="87"/>
        <v>0</v>
      </c>
    </row>
    <row r="468" spans="1:31" x14ac:dyDescent="0.25">
      <c r="A468" s="45" t="s">
        <v>534</v>
      </c>
      <c r="B468" s="2" t="str">
        <f>IFERROR(VLOOKUP(A468,'Protein names'!$A:$I,8,FALSE),"Contaminant")</f>
        <v>Complement C5</v>
      </c>
      <c r="C468" t="str">
        <f>IFERROR(VLOOKUP(A468,'Protein names'!$A:$I,9,FALSE), "Contaminant")</f>
        <v>C5</v>
      </c>
      <c r="D468" s="42">
        <f>VLOOKUP($A468,'Raw data'!$A:$M,10,FALSE)</f>
        <v>205.36</v>
      </c>
      <c r="E468" s="42">
        <f>VLOOKUP($A468,'Raw data'!$A:$M,11,FALSE)</f>
        <v>8713.539988128774</v>
      </c>
      <c r="F468" s="42">
        <f>VLOOKUP($A468,'Raw data'!$A:$M,7,FALSE)</f>
        <v>205.36</v>
      </c>
      <c r="G468" s="42">
        <f>VLOOKUP($A468,'Raw data'!$A:$M,2,FALSE)</f>
        <v>205.36</v>
      </c>
      <c r="H468" s="42">
        <f>VLOOKUP($A468,'Raw data'!$A:$M,3,FALSE)</f>
        <v>205.36</v>
      </c>
      <c r="I468" s="42">
        <f>VLOOKUP($A468,'Raw data'!$A:$M,4,FALSE)</f>
        <v>21890.770398248529</v>
      </c>
      <c r="J468" s="42">
        <f>VLOOKUP($A468,'Raw data'!$A:$M,8,FALSE)</f>
        <v>205.36</v>
      </c>
      <c r="K468" s="42">
        <f>VLOOKUP($A468,'Raw data'!$A:$M,5,FALSE)</f>
        <v>10160.308900282056</v>
      </c>
      <c r="L468" s="42">
        <f>VLOOKUP($A468,'Raw data'!$A:$M,12,FALSE)</f>
        <v>20204.274032265803</v>
      </c>
      <c r="M468" s="42">
        <f>VLOOKUP($A468,'Raw data'!$A:$M,13,FALSE)</f>
        <v>16549.488987409313</v>
      </c>
      <c r="N468" s="42">
        <f>VLOOKUP($A468,'Raw data'!$A:$M,6,FALSE)</f>
        <v>205.36</v>
      </c>
      <c r="O468" s="42">
        <f>VLOOKUP($A468,'Raw data'!$A:$M,9,FALSE)</f>
        <v>205.36</v>
      </c>
      <c r="P468" s="42">
        <f t="shared" si="77"/>
        <v>5237.6250643962176</v>
      </c>
      <c r="Q468" s="42">
        <f t="shared" si="78"/>
        <v>7921.6919866595299</v>
      </c>
      <c r="R468" s="42">
        <f t="shared" si="79"/>
        <v>8069.5311799055207</v>
      </c>
      <c r="S468" s="42">
        <f t="shared" si="80"/>
        <v>8255.6793225854362</v>
      </c>
      <c r="T468" s="43">
        <f t="shared" si="81"/>
        <v>1.5406851541855755</v>
      </c>
      <c r="U468" s="43">
        <f t="shared" si="82"/>
        <v>1.0421611110970175</v>
      </c>
      <c r="V468" s="42">
        <f t="shared" si="83"/>
        <v>0.59689581907823019</v>
      </c>
      <c r="W468" s="42">
        <f t="shared" si="84"/>
        <v>0.61445742762711775</v>
      </c>
      <c r="X468" s="42">
        <f>VLOOKUP($A468,'Raw data'!$A:$AN,39, FALSE)</f>
        <v>0.47939580643207536</v>
      </c>
      <c r="Y468" s="42">
        <f>VLOOKUP($A468,'Raw data'!$A:$AN,40, FALSE)</f>
        <v>0.70984076752696001</v>
      </c>
      <c r="Z468" s="42">
        <f t="shared" si="85"/>
        <v>0.59461828697951769</v>
      </c>
      <c r="AA468" s="44">
        <f>IFERROR(VLOOKUP($A468,'Raw data'!$AP:$AU,4,FALSE),0)</f>
        <v>-0.32959089751074599</v>
      </c>
      <c r="AB468" s="44">
        <f>IFERROR(VLOOKUP($A468,'Raw data'!$AP:$AU,5,FALSE),0)</f>
        <v>5.1665370078990396E-3</v>
      </c>
      <c r="AC468" s="44">
        <f>IFERROR(VLOOKUP($A468,'Raw data'!$AP:$AU,6,FALSE),"NA")</f>
        <v>0.44785400669000403</v>
      </c>
      <c r="AD468" s="46" t="b">
        <f t="shared" si="86"/>
        <v>0</v>
      </c>
      <c r="AE468" s="46" t="b">
        <f t="shared" si="87"/>
        <v>0</v>
      </c>
    </row>
    <row r="469" spans="1:31" x14ac:dyDescent="0.25">
      <c r="A469" s="45" t="s">
        <v>535</v>
      </c>
      <c r="B469" s="2" t="str">
        <f>IFERROR(VLOOKUP(A469,'Protein names'!$A:$I,8,FALSE),"Contaminant")</f>
        <v>Protein Eif4g1</v>
      </c>
      <c r="C469" t="str">
        <f>IFERROR(VLOOKUP(A469,'Protein names'!$A:$I,9,FALSE), "Contaminant")</f>
        <v>Eif4g1</v>
      </c>
      <c r="D469" s="42">
        <f>VLOOKUP($A469,'Raw data'!$A:$M,10,FALSE)</f>
        <v>182421.77719705843</v>
      </c>
      <c r="E469" s="42">
        <f>VLOOKUP($A469,'Raw data'!$A:$M,11,FALSE)</f>
        <v>141102.7906777258</v>
      </c>
      <c r="F469" s="42">
        <f>VLOOKUP($A469,'Raw data'!$A:$M,7,FALSE)</f>
        <v>56565.332838503353</v>
      </c>
      <c r="G469" s="42">
        <f>VLOOKUP($A469,'Raw data'!$A:$M,2,FALSE)</f>
        <v>78360.86857410935</v>
      </c>
      <c r="H469" s="42">
        <f>VLOOKUP($A469,'Raw data'!$A:$M,3,FALSE)</f>
        <v>39392.96639911853</v>
      </c>
      <c r="I469" s="42">
        <f>VLOOKUP($A469,'Raw data'!$A:$M,4,FALSE)</f>
        <v>145515.01602651839</v>
      </c>
      <c r="J469" s="42">
        <f>VLOOKUP($A469,'Raw data'!$A:$M,8,FALSE)</f>
        <v>120714.67526107423</v>
      </c>
      <c r="K469" s="42">
        <f>VLOOKUP($A469,'Raw data'!$A:$M,5,FALSE)</f>
        <v>99211.150222199401</v>
      </c>
      <c r="L469" s="42">
        <f>VLOOKUP($A469,'Raw data'!$A:$M,12,FALSE)</f>
        <v>179940.39258633665</v>
      </c>
      <c r="M469" s="42">
        <f>VLOOKUP($A469,'Raw data'!$A:$M,13,FALSE)</f>
        <v>162837.60651757036</v>
      </c>
      <c r="N469" s="42">
        <f>VLOOKUP($A469,'Raw data'!$A:$M,6,FALSE)</f>
        <v>137840.61316756715</v>
      </c>
      <c r="O469" s="42">
        <f>VLOOKUP($A469,'Raw data'!$A:$M,9,FALSE)</f>
        <v>32154.173273648135</v>
      </c>
      <c r="P469" s="42">
        <f t="shared" si="77"/>
        <v>107226.45861883898</v>
      </c>
      <c r="Q469" s="42">
        <f t="shared" si="78"/>
        <v>122116.43517139932</v>
      </c>
      <c r="R469" s="42">
        <f t="shared" si="79"/>
        <v>52072.241579830392</v>
      </c>
      <c r="S469" s="42">
        <f t="shared" si="80"/>
        <v>48077.886801511428</v>
      </c>
      <c r="T469" s="43">
        <f t="shared" si="81"/>
        <v>0.48562866153150791</v>
      </c>
      <c r="U469" s="43">
        <f t="shared" si="82"/>
        <v>0.39370529228134288</v>
      </c>
      <c r="V469" s="42">
        <f t="shared" si="83"/>
        <v>0.18759643873128282</v>
      </c>
      <c r="W469" s="42">
        <f t="shared" si="84"/>
        <v>0.64858679229907512</v>
      </c>
      <c r="X469" s="42">
        <f>VLOOKUP($A469,'Raw data'!$A:$AN,39, FALSE)</f>
        <v>1.8618051021057269</v>
      </c>
      <c r="Y469" s="42">
        <f>VLOOKUP($A469,'Raw data'!$A:$AN,40, FALSE)</f>
        <v>2.7964221526956199</v>
      </c>
      <c r="Z469" s="42">
        <f t="shared" si="85"/>
        <v>2.3291136274006732</v>
      </c>
      <c r="AA469" s="44">
        <f>IFERROR(VLOOKUP($A469,'Raw data'!$AP:$AU,4,FALSE),0)</f>
        <v>1.1900771669133401</v>
      </c>
      <c r="AB469" s="44">
        <f>IFERROR(VLOOKUP($A469,'Raw data'!$AP:$AU,5,FALSE),0)</f>
        <v>0.186184450419801</v>
      </c>
      <c r="AC469" s="44">
        <f>IFERROR(VLOOKUP($A469,'Raw data'!$AP:$AU,6,FALSE),"NA")</f>
        <v>0.44841671725444598</v>
      </c>
      <c r="AD469" s="46" t="b">
        <f t="shared" si="86"/>
        <v>0</v>
      </c>
      <c r="AE469" s="46" t="b">
        <f t="shared" si="87"/>
        <v>0</v>
      </c>
    </row>
    <row r="470" spans="1:31" x14ac:dyDescent="0.25">
      <c r="A470" s="45" t="s">
        <v>536</v>
      </c>
      <c r="B470" s="2" t="str">
        <f>IFERROR(VLOOKUP(A470,'Protein names'!$A:$I,8,FALSE),"Contaminant")</f>
        <v>S-methylmethionine--homocysteine S-methyltransferase BHMT2</v>
      </c>
      <c r="C470" t="str">
        <f>IFERROR(VLOOKUP(A470,'Protein names'!$A:$I,9,FALSE), "Contaminant")</f>
        <v>Bhmt2</v>
      </c>
      <c r="D470" s="42">
        <f>VLOOKUP($A470,'Raw data'!$A:$M,10,FALSE)</f>
        <v>411980.44695729937</v>
      </c>
      <c r="E470" s="42">
        <f>VLOOKUP($A470,'Raw data'!$A:$M,11,FALSE)</f>
        <v>712590.51529863663</v>
      </c>
      <c r="F470" s="42">
        <f>VLOOKUP($A470,'Raw data'!$A:$M,7,FALSE)</f>
        <v>104987.06828300774</v>
      </c>
      <c r="G470" s="42">
        <f>VLOOKUP($A470,'Raw data'!$A:$M,2,FALSE)</f>
        <v>269497.41195086762</v>
      </c>
      <c r="H470" s="42">
        <f>VLOOKUP($A470,'Raw data'!$A:$M,3,FALSE)</f>
        <v>210074.70671582711</v>
      </c>
      <c r="I470" s="42">
        <f>VLOOKUP($A470,'Raw data'!$A:$M,4,FALSE)</f>
        <v>284002.57300477935</v>
      </c>
      <c r="J470" s="42">
        <f>VLOOKUP($A470,'Raw data'!$A:$M,8,FALSE)</f>
        <v>792016.41265188821</v>
      </c>
      <c r="K470" s="42">
        <f>VLOOKUP($A470,'Raw data'!$A:$M,5,FALSE)</f>
        <v>871487.93504471134</v>
      </c>
      <c r="L470" s="42">
        <f>VLOOKUP($A470,'Raw data'!$A:$M,12,FALSE)</f>
        <v>387534.76467843703</v>
      </c>
      <c r="M470" s="42">
        <f>VLOOKUP($A470,'Raw data'!$A:$M,13,FALSE)</f>
        <v>311222.0443450429</v>
      </c>
      <c r="N470" s="42">
        <f>VLOOKUP($A470,'Raw data'!$A:$M,6,FALSE)</f>
        <v>363707.89114544506</v>
      </c>
      <c r="O470" s="42">
        <f>VLOOKUP($A470,'Raw data'!$A:$M,9,FALSE)</f>
        <v>545830.30079905002</v>
      </c>
      <c r="P470" s="42">
        <f t="shared" si="77"/>
        <v>332188.78703506966</v>
      </c>
      <c r="Q470" s="42">
        <f t="shared" si="78"/>
        <v>545299.89144409576</v>
      </c>
      <c r="R470" s="42">
        <f t="shared" si="79"/>
        <v>193156.57431545004</v>
      </c>
      <c r="S470" s="42">
        <f t="shared" si="80"/>
        <v>215996.09998691065</v>
      </c>
      <c r="T470" s="43">
        <f t="shared" si="81"/>
        <v>0.58146626814064684</v>
      </c>
      <c r="U470" s="43">
        <f t="shared" si="82"/>
        <v>0.39610515860345558</v>
      </c>
      <c r="V470" s="42">
        <f t="shared" si="83"/>
        <v>0.71504649200728942</v>
      </c>
      <c r="W470" s="42">
        <f t="shared" si="84"/>
        <v>0.13109048048914851</v>
      </c>
      <c r="X470" s="42">
        <f>VLOOKUP($A470,'Raw data'!$A:$AN,39, FALSE)</f>
        <v>2.6861137620964537</v>
      </c>
      <c r="Y470" s="42">
        <f>VLOOKUP($A470,'Raw data'!$A:$AN,40, FALSE)</f>
        <v>3.2923617189949419</v>
      </c>
      <c r="Z470" s="42">
        <f t="shared" si="85"/>
        <v>2.9892377405456978</v>
      </c>
      <c r="AA470" s="44">
        <f>IFERROR(VLOOKUP($A470,'Raw data'!$AP:$AU,4,FALSE),0)</f>
        <v>0.39435749342159299</v>
      </c>
      <c r="AB470" s="44">
        <f>IFERROR(VLOOKUP($A470,'Raw data'!$AP:$AU,5,FALSE),0)</f>
        <v>7.4567711856673505E-2</v>
      </c>
      <c r="AC470" s="44">
        <f>IFERROR(VLOOKUP($A470,'Raw data'!$AP:$AU,6,FALSE),"NA")</f>
        <v>0.44892484913519198</v>
      </c>
      <c r="AD470" s="46" t="b">
        <f t="shared" si="86"/>
        <v>0</v>
      </c>
      <c r="AE470" s="46" t="b">
        <f t="shared" si="87"/>
        <v>0</v>
      </c>
    </row>
    <row r="471" spans="1:31" x14ac:dyDescent="0.25">
      <c r="A471" s="45" t="s">
        <v>537</v>
      </c>
      <c r="B471" s="2" t="str">
        <f>IFERROR(VLOOKUP(A471,'Protein names'!$A:$I,8,FALSE),"Contaminant")</f>
        <v>Protein LOC100362142</v>
      </c>
      <c r="C471" t="str">
        <f>IFERROR(VLOOKUP(A471,'Protein names'!$A:$I,9,FALSE), "Contaminant")</f>
        <v>LOC100912618</v>
      </c>
      <c r="D471" s="42">
        <f>VLOOKUP($A471,'Raw data'!$A:$M,10,FALSE)</f>
        <v>84973.781790679146</v>
      </c>
      <c r="E471" s="42">
        <f>VLOOKUP($A471,'Raw data'!$A:$M,11,FALSE)</f>
        <v>82215.313950144438</v>
      </c>
      <c r="F471" s="42">
        <f>VLOOKUP($A471,'Raw data'!$A:$M,7,FALSE)</f>
        <v>181741.42402137196</v>
      </c>
      <c r="G471" s="42">
        <f>VLOOKUP($A471,'Raw data'!$A:$M,2,FALSE)</f>
        <v>182619.62426357562</v>
      </c>
      <c r="H471" s="42">
        <f>VLOOKUP($A471,'Raw data'!$A:$M,3,FALSE)</f>
        <v>119931.01826515629</v>
      </c>
      <c r="I471" s="42">
        <f>VLOOKUP($A471,'Raw data'!$A:$M,4,FALSE)</f>
        <v>163572.01874496529</v>
      </c>
      <c r="J471" s="42">
        <f>VLOOKUP($A471,'Raw data'!$A:$M,8,FALSE)</f>
        <v>156006.07060900028</v>
      </c>
      <c r="K471" s="42">
        <f>VLOOKUP($A471,'Raw data'!$A:$M,5,FALSE)</f>
        <v>223935.30729113816</v>
      </c>
      <c r="L471" s="42">
        <f>VLOOKUP($A471,'Raw data'!$A:$M,12,FALSE)</f>
        <v>101231.87661666665</v>
      </c>
      <c r="M471" s="42">
        <f>VLOOKUP($A471,'Raw data'!$A:$M,13,FALSE)</f>
        <v>62652.117279503815</v>
      </c>
      <c r="N471" s="42">
        <f>VLOOKUP($A471,'Raw data'!$A:$M,6,FALSE)</f>
        <v>78674.175174647185</v>
      </c>
      <c r="O471" s="42">
        <f>VLOOKUP($A471,'Raw data'!$A:$M,9,FALSE)</f>
        <v>202730.76615786715</v>
      </c>
      <c r="P471" s="42">
        <f t="shared" si="77"/>
        <v>135842.19683931547</v>
      </c>
      <c r="Q471" s="42">
        <f t="shared" si="78"/>
        <v>137538.38552147054</v>
      </c>
      <c r="R471" s="42">
        <f t="shared" si="79"/>
        <v>42387.918123070907</v>
      </c>
      <c r="S471" s="42">
        <f t="shared" si="80"/>
        <v>61164.588061808732</v>
      </c>
      <c r="T471" s="43">
        <f t="shared" si="81"/>
        <v>0.31203793158035109</v>
      </c>
      <c r="U471" s="43">
        <f t="shared" si="82"/>
        <v>0.44470921939286967</v>
      </c>
      <c r="V471" s="42">
        <f t="shared" si="83"/>
        <v>1.7902620446049601E-2</v>
      </c>
      <c r="W471" s="42">
        <f t="shared" si="84"/>
        <v>0.96035552415999259</v>
      </c>
      <c r="X471" s="42">
        <f>VLOOKUP($A471,'Raw data'!$A:$AN,39, FALSE)</f>
        <v>3.0742526300058777</v>
      </c>
      <c r="Y471" s="42">
        <f>VLOOKUP($A471,'Raw data'!$A:$AN,40, FALSE)</f>
        <v>2.925318974290223</v>
      </c>
      <c r="Z471" s="42">
        <f t="shared" si="85"/>
        <v>2.9997858021480504</v>
      </c>
      <c r="AA471" s="44">
        <f>IFERROR(VLOOKUP($A471,'Raw data'!$AP:$AU,4,FALSE),0)</f>
        <v>-0.50922004330924897</v>
      </c>
      <c r="AB471" s="44">
        <f>IFERROR(VLOOKUP($A471,'Raw data'!$AP:$AU,5,FALSE),0)</f>
        <v>7.0347161835105599E-3</v>
      </c>
      <c r="AC471" s="44">
        <f>IFERROR(VLOOKUP($A471,'Raw data'!$AP:$AU,6,FALSE),"NA")</f>
        <v>0.449130469399527</v>
      </c>
      <c r="AD471" s="46" t="b">
        <f t="shared" si="86"/>
        <v>0</v>
      </c>
      <c r="AE471" s="46" t="b">
        <f t="shared" si="87"/>
        <v>0</v>
      </c>
    </row>
    <row r="472" spans="1:31" x14ac:dyDescent="0.25">
      <c r="A472" s="45" t="s">
        <v>538</v>
      </c>
      <c r="B472" s="2" t="str">
        <f>IFERROR(VLOOKUP(A472,'Protein names'!$A:$I,8,FALSE),"Contaminant")</f>
        <v>Transitional endoplasmic reticulum ATPase (TER ATPase) (EC 3.6.4.6) (15S Mg(2+)-ATPase p97 subunit) (Valosin-containing protein) (VCP)</v>
      </c>
      <c r="C472" t="str">
        <f>IFERROR(VLOOKUP(A472,'Protein names'!$A:$I,9,FALSE), "Contaminant")</f>
        <v>Vcp</v>
      </c>
      <c r="D472" s="42">
        <f>VLOOKUP($A472,'Raw data'!$A:$M,10,FALSE)</f>
        <v>4051775.8080264451</v>
      </c>
      <c r="E472" s="42">
        <f>VLOOKUP($A472,'Raw data'!$A:$M,11,FALSE)</f>
        <v>3693743.1802537944</v>
      </c>
      <c r="F472" s="42">
        <f>VLOOKUP($A472,'Raw data'!$A:$M,7,FALSE)</f>
        <v>3528740.7761616567</v>
      </c>
      <c r="G472" s="42">
        <f>VLOOKUP($A472,'Raw data'!$A:$M,2,FALSE)</f>
        <v>3619737.2435344681</v>
      </c>
      <c r="H472" s="42">
        <f>VLOOKUP($A472,'Raw data'!$A:$M,3,FALSE)</f>
        <v>3472512.2690216675</v>
      </c>
      <c r="I472" s="42">
        <f>VLOOKUP($A472,'Raw data'!$A:$M,4,FALSE)</f>
        <v>3723605.6398848188</v>
      </c>
      <c r="J472" s="42">
        <f>VLOOKUP($A472,'Raw data'!$A:$M,8,FALSE)</f>
        <v>3780866.5407199953</v>
      </c>
      <c r="K472" s="42">
        <f>VLOOKUP($A472,'Raw data'!$A:$M,5,FALSE)</f>
        <v>3423785.3228466669</v>
      </c>
      <c r="L472" s="42">
        <f>VLOOKUP($A472,'Raw data'!$A:$M,12,FALSE)</f>
        <v>4339215.9326348333</v>
      </c>
      <c r="M472" s="42">
        <f>VLOOKUP($A472,'Raw data'!$A:$M,13,FALSE)</f>
        <v>3790184.9081561826</v>
      </c>
      <c r="N472" s="42">
        <f>VLOOKUP($A472,'Raw data'!$A:$M,6,FALSE)</f>
        <v>4218764.7529028868</v>
      </c>
      <c r="O472" s="42">
        <f>VLOOKUP($A472,'Raw data'!$A:$M,9,FALSE)</f>
        <v>3719382.6544813467</v>
      </c>
      <c r="P472" s="42">
        <f t="shared" si="77"/>
        <v>3681685.819480475</v>
      </c>
      <c r="Q472" s="42">
        <f t="shared" si="78"/>
        <v>3878700.0186236519</v>
      </c>
      <c r="R472" s="42">
        <f t="shared" si="79"/>
        <v>187017.21732797017</v>
      </c>
      <c r="S472" s="42">
        <f t="shared" si="80"/>
        <v>310229.65893266682</v>
      </c>
      <c r="T472" s="43">
        <f t="shared" si="81"/>
        <v>5.0796625920231368E-2</v>
      </c>
      <c r="U472" s="43">
        <f t="shared" si="82"/>
        <v>7.9982895672027543E-2</v>
      </c>
      <c r="V472" s="42">
        <f t="shared" si="83"/>
        <v>7.5206683092259322E-2</v>
      </c>
      <c r="W472" s="42">
        <f t="shared" si="84"/>
        <v>0.25185621859341634</v>
      </c>
      <c r="X472" s="42">
        <f>VLOOKUP($A472,'Raw data'!$A:$AN,39, FALSE)</f>
        <v>3.0761210544611788</v>
      </c>
      <c r="Y472" s="42">
        <f>VLOOKUP($A472,'Raw data'!$A:$AN,40, FALSE)</f>
        <v>3.4400880946992474</v>
      </c>
      <c r="Z472" s="42">
        <f t="shared" si="85"/>
        <v>3.2581045745802131</v>
      </c>
      <c r="AA472" s="44">
        <f>IFERROR(VLOOKUP($A472,'Raw data'!$AP:$AU,4,FALSE),0)</f>
        <v>0.177516798284231</v>
      </c>
      <c r="AB472" s="44">
        <f>IFERROR(VLOOKUP($A472,'Raw data'!$AP:$AU,5,FALSE),0)</f>
        <v>4.7554713931857E-2</v>
      </c>
      <c r="AC472" s="44">
        <f>IFERROR(VLOOKUP($A472,'Raw data'!$AP:$AU,6,FALSE),"NA")</f>
        <v>0.44946817642134201</v>
      </c>
      <c r="AD472" s="46" t="b">
        <f t="shared" si="86"/>
        <v>0</v>
      </c>
      <c r="AE472" s="46" t="b">
        <f t="shared" si="87"/>
        <v>0</v>
      </c>
    </row>
    <row r="473" spans="1:31" x14ac:dyDescent="0.25">
      <c r="A473" s="45" t="s">
        <v>539</v>
      </c>
      <c r="B473" s="2" t="str">
        <f>IFERROR(VLOOKUP(A473,'Protein names'!$A:$I,8,FALSE),"Contaminant")</f>
        <v>Pyruvate dehydrogenase E1 component subunit beta, mitochondrial</v>
      </c>
      <c r="C473" t="str">
        <f>IFERROR(VLOOKUP(A473,'Protein names'!$A:$I,9,FALSE), "Contaminant")</f>
        <v>Pdhb</v>
      </c>
      <c r="D473" s="42">
        <f>VLOOKUP($A473,'Raw data'!$A:$M,10,FALSE)</f>
        <v>765871.01025950362</v>
      </c>
      <c r="E473" s="42">
        <f>VLOOKUP($A473,'Raw data'!$A:$M,11,FALSE)</f>
        <v>680321.92712154111</v>
      </c>
      <c r="F473" s="42">
        <f>VLOOKUP($A473,'Raw data'!$A:$M,7,FALSE)</f>
        <v>894703.82663511427</v>
      </c>
      <c r="G473" s="42">
        <f>VLOOKUP($A473,'Raw data'!$A:$M,2,FALSE)</f>
        <v>411362.00215842685</v>
      </c>
      <c r="H473" s="42">
        <f>VLOOKUP($A473,'Raw data'!$A:$M,3,FALSE)</f>
        <v>912761.25615394581</v>
      </c>
      <c r="I473" s="42">
        <f>VLOOKUP($A473,'Raw data'!$A:$M,4,FALSE)</f>
        <v>193064.38763100962</v>
      </c>
      <c r="J473" s="42">
        <f>VLOOKUP($A473,'Raw data'!$A:$M,8,FALSE)</f>
        <v>687252.97500732448</v>
      </c>
      <c r="K473" s="42">
        <f>VLOOKUP($A473,'Raw data'!$A:$M,5,FALSE)</f>
        <v>597659.32172918331</v>
      </c>
      <c r="L473" s="42">
        <f>VLOOKUP($A473,'Raw data'!$A:$M,12,FALSE)</f>
        <v>629105.5923517464</v>
      </c>
      <c r="M473" s="42">
        <f>VLOOKUP($A473,'Raw data'!$A:$M,13,FALSE)</f>
        <v>683116.20368978928</v>
      </c>
      <c r="N473" s="42">
        <f>VLOOKUP($A473,'Raw data'!$A:$M,6,FALSE)</f>
        <v>374503.14332811959</v>
      </c>
      <c r="O473" s="42">
        <f>VLOOKUP($A473,'Raw data'!$A:$M,9,FALSE)</f>
        <v>562777.07388141169</v>
      </c>
      <c r="P473" s="42">
        <f t="shared" si="77"/>
        <v>643014.06832659023</v>
      </c>
      <c r="Q473" s="42">
        <f t="shared" si="78"/>
        <v>589069.05166459584</v>
      </c>
      <c r="R473" s="42">
        <f t="shared" si="79"/>
        <v>260996.28963045162</v>
      </c>
      <c r="S473" s="42">
        <f t="shared" si="80"/>
        <v>105586.82371474004</v>
      </c>
      <c r="T473" s="43">
        <f t="shared" si="81"/>
        <v>0.40589514675733379</v>
      </c>
      <c r="U473" s="43">
        <f t="shared" si="82"/>
        <v>0.17924354269906384</v>
      </c>
      <c r="V473" s="42">
        <f t="shared" si="83"/>
        <v>-0.12641354311679515</v>
      </c>
      <c r="W473" s="42">
        <f t="shared" si="84"/>
        <v>0.67741359093406217</v>
      </c>
      <c r="X473" s="42">
        <f>VLOOKUP($A473,'Raw data'!$A:$AN,39, FALSE)</f>
        <v>2.5787849151136677</v>
      </c>
      <c r="Y473" s="42">
        <f>VLOOKUP($A473,'Raw data'!$A:$AN,40, FALSE)</f>
        <v>2.8546850094460114</v>
      </c>
      <c r="Z473" s="42">
        <f t="shared" si="85"/>
        <v>2.7167349622798396</v>
      </c>
      <c r="AA473" s="44">
        <f>IFERROR(VLOOKUP($A473,'Raw data'!$AP:$AU,4,FALSE),0)</f>
        <v>6.6438548907541604</v>
      </c>
      <c r="AB473" s="44">
        <f>IFERROR(VLOOKUP($A473,'Raw data'!$AP:$AU,5,FALSE),0)</f>
        <v>0.125912656211043</v>
      </c>
      <c r="AC473" s="44">
        <f>IFERROR(VLOOKUP($A473,'Raw data'!$AP:$AU,6,FALSE),"NA")</f>
        <v>0.45068789687557698</v>
      </c>
      <c r="AD473" s="46" t="b">
        <f t="shared" si="86"/>
        <v>0</v>
      </c>
      <c r="AE473" s="46" t="b">
        <f t="shared" si="87"/>
        <v>0</v>
      </c>
    </row>
    <row r="474" spans="1:31" x14ac:dyDescent="0.25">
      <c r="A474" s="45" t="s">
        <v>540</v>
      </c>
      <c r="B474" s="2" t="str">
        <f>IFERROR(VLOOKUP(A474,'Protein names'!$A:$I,8,FALSE),"Contaminant")</f>
        <v>Dead end homolog 1 (Zebrafish) (Histidyl-tRNA synthetase) (Protein Hars)</v>
      </c>
      <c r="C474" t="str">
        <f>IFERROR(VLOOKUP(A474,'Protein names'!$A:$I,9,FALSE), "Contaminant")</f>
        <v>Hars</v>
      </c>
      <c r="D474" s="42">
        <f>VLOOKUP($A474,'Raw data'!$A:$M,10,FALSE)</f>
        <v>59256.299732638639</v>
      </c>
      <c r="E474" s="42">
        <f>VLOOKUP($A474,'Raw data'!$A:$M,11,FALSE)</f>
        <v>59104.198510128968</v>
      </c>
      <c r="F474" s="42">
        <f>VLOOKUP($A474,'Raw data'!$A:$M,7,FALSE)</f>
        <v>42319.502952892195</v>
      </c>
      <c r="G474" s="42">
        <f>VLOOKUP($A474,'Raw data'!$A:$M,2,FALSE)</f>
        <v>53793.691709348226</v>
      </c>
      <c r="H474" s="42">
        <f>VLOOKUP($A474,'Raw data'!$A:$M,3,FALSE)</f>
        <v>205.36</v>
      </c>
      <c r="I474" s="42">
        <f>VLOOKUP($A474,'Raw data'!$A:$M,4,FALSE)</f>
        <v>48021.484055125904</v>
      </c>
      <c r="J474" s="42">
        <f>VLOOKUP($A474,'Raw data'!$A:$M,8,FALSE)</f>
        <v>55385.197343126245</v>
      </c>
      <c r="K474" s="42">
        <f>VLOOKUP($A474,'Raw data'!$A:$M,5,FALSE)</f>
        <v>31021.154103506546</v>
      </c>
      <c r="L474" s="42">
        <f>VLOOKUP($A474,'Raw data'!$A:$M,12,FALSE)</f>
        <v>55396.631177429495</v>
      </c>
      <c r="M474" s="42">
        <f>VLOOKUP($A474,'Raw data'!$A:$M,13,FALSE)</f>
        <v>52447.731918166959</v>
      </c>
      <c r="N474" s="42">
        <f>VLOOKUP($A474,'Raw data'!$A:$M,6,FALSE)</f>
        <v>53352.123726491023</v>
      </c>
      <c r="O474" s="42">
        <f>VLOOKUP($A474,'Raw data'!$A:$M,9,FALSE)</f>
        <v>53699.316874663426</v>
      </c>
      <c r="P474" s="42">
        <f t="shared" si="77"/>
        <v>43783.422826688991</v>
      </c>
      <c r="Q474" s="42">
        <f t="shared" si="78"/>
        <v>50217.025857230619</v>
      </c>
      <c r="R474" s="42">
        <f t="shared" si="79"/>
        <v>20385.833947833406</v>
      </c>
      <c r="S474" s="42">
        <f t="shared" si="80"/>
        <v>8650.15451765949</v>
      </c>
      <c r="T474" s="43">
        <f t="shared" si="81"/>
        <v>0.46560621878577396</v>
      </c>
      <c r="U474" s="43">
        <f t="shared" si="82"/>
        <v>0.17225541278076262</v>
      </c>
      <c r="V474" s="42">
        <f t="shared" si="83"/>
        <v>0.19779184288275228</v>
      </c>
      <c r="W474" s="42">
        <f t="shared" si="84"/>
        <v>0.53057449885269747</v>
      </c>
      <c r="X474" s="42">
        <f>VLOOKUP($A474,'Raw data'!$A:$AN,39, FALSE)</f>
        <v>2.4591465243226649</v>
      </c>
      <c r="Y474" s="42">
        <f>VLOOKUP($A474,'Raw data'!$A:$AN,40, FALSE)</f>
        <v>2.1656607011550606</v>
      </c>
      <c r="Z474" s="42">
        <f t="shared" si="85"/>
        <v>2.312403612738863</v>
      </c>
      <c r="AA474" s="44">
        <f>IFERROR(VLOOKUP($A474,'Raw data'!$AP:$AU,4,FALSE),0)</f>
        <v>0.33312179904994199</v>
      </c>
      <c r="AB474" s="44">
        <f>IFERROR(VLOOKUP($A474,'Raw data'!$AP:$AU,5,FALSE),0)</f>
        <v>0.305566773767805</v>
      </c>
      <c r="AC474" s="44">
        <f>IFERROR(VLOOKUP($A474,'Raw data'!$AP:$AU,6,FALSE),"NA")</f>
        <v>0.45086935191255401</v>
      </c>
      <c r="AD474" s="46" t="b">
        <f t="shared" si="86"/>
        <v>0</v>
      </c>
      <c r="AE474" s="46" t="b">
        <f t="shared" si="87"/>
        <v>0</v>
      </c>
    </row>
    <row r="475" spans="1:31" x14ac:dyDescent="0.25">
      <c r="A475" s="45" t="s">
        <v>541</v>
      </c>
      <c r="B475" s="2" t="str">
        <f>IFERROR(VLOOKUP(A475,'Protein names'!$A:$I,8,FALSE),"Contaminant")</f>
        <v>Actin-related protein 3</v>
      </c>
      <c r="C475" t="str">
        <f>IFERROR(VLOOKUP(A475,'Protein names'!$A:$I,9,FALSE), "Contaminant")</f>
        <v>Actr3</v>
      </c>
      <c r="D475" s="42">
        <f>VLOOKUP($A475,'Raw data'!$A:$M,10,FALSE)</f>
        <v>61782.077272315895</v>
      </c>
      <c r="E475" s="42">
        <f>VLOOKUP($A475,'Raw data'!$A:$M,11,FALSE)</f>
        <v>189945.33177694507</v>
      </c>
      <c r="F475" s="42">
        <f>VLOOKUP($A475,'Raw data'!$A:$M,7,FALSE)</f>
        <v>411690.95286945259</v>
      </c>
      <c r="G475" s="42">
        <f>VLOOKUP($A475,'Raw data'!$A:$M,2,FALSE)</f>
        <v>676661.27249173215</v>
      </c>
      <c r="H475" s="42">
        <f>VLOOKUP($A475,'Raw data'!$A:$M,3,FALSE)</f>
        <v>413699.59299261949</v>
      </c>
      <c r="I475" s="42">
        <f>VLOOKUP($A475,'Raw data'!$A:$M,4,FALSE)</f>
        <v>476566.60305572156</v>
      </c>
      <c r="J475" s="42">
        <f>VLOOKUP($A475,'Raw data'!$A:$M,8,FALSE)</f>
        <v>364911.31474129378</v>
      </c>
      <c r="K475" s="42">
        <f>VLOOKUP($A475,'Raw data'!$A:$M,5,FALSE)</f>
        <v>421089.20266349608</v>
      </c>
      <c r="L475" s="42">
        <f>VLOOKUP($A475,'Raw data'!$A:$M,12,FALSE)</f>
        <v>205.36</v>
      </c>
      <c r="M475" s="42">
        <f>VLOOKUP($A475,'Raw data'!$A:$M,13,FALSE)</f>
        <v>201809.17178135493</v>
      </c>
      <c r="N475" s="42">
        <f>VLOOKUP($A475,'Raw data'!$A:$M,6,FALSE)</f>
        <v>505400.4112293559</v>
      </c>
      <c r="O475" s="42">
        <f>VLOOKUP($A475,'Raw data'!$A:$M,9,FALSE)</f>
        <v>513268.48970736488</v>
      </c>
      <c r="P475" s="42">
        <f t="shared" si="77"/>
        <v>371724.30507646449</v>
      </c>
      <c r="Q475" s="42">
        <f t="shared" si="78"/>
        <v>334447.32502047758</v>
      </c>
      <c r="R475" s="42">
        <f t="shared" si="79"/>
        <v>198513.4332077094</v>
      </c>
      <c r="S475" s="42">
        <f t="shared" si="80"/>
        <v>182093.11131532301</v>
      </c>
      <c r="T475" s="43">
        <f t="shared" si="81"/>
        <v>0.5340340421562555</v>
      </c>
      <c r="U475" s="43">
        <f t="shared" si="82"/>
        <v>0.54445976299608256</v>
      </c>
      <c r="V475" s="42">
        <f t="shared" si="83"/>
        <v>-0.15245401510904741</v>
      </c>
      <c r="W475" s="42">
        <f t="shared" si="84"/>
        <v>0.76334668164465658</v>
      </c>
      <c r="X475" s="42">
        <f>VLOOKUP($A475,'Raw data'!$A:$AN,39, FALSE)</f>
        <v>2.8727320565320986</v>
      </c>
      <c r="Y475" s="42">
        <f>VLOOKUP($A475,'Raw data'!$A:$AN,40, FALSE)</f>
        <v>2.6555769623306471</v>
      </c>
      <c r="Z475" s="42">
        <f t="shared" si="85"/>
        <v>2.7641545094313731</v>
      </c>
      <c r="AA475" s="44">
        <f>IFERROR(VLOOKUP($A475,'Raw data'!$AP:$AU,4,FALSE),0)</f>
        <v>-0.52920693979231503</v>
      </c>
      <c r="AB475" s="44">
        <f>IFERROR(VLOOKUP($A475,'Raw data'!$AP:$AU,5,FALSE),0)</f>
        <v>5.4330187881980199E-2</v>
      </c>
      <c r="AC475" s="44">
        <f>IFERROR(VLOOKUP($A475,'Raw data'!$AP:$AU,6,FALSE),"NA")</f>
        <v>0.45153196772686299</v>
      </c>
      <c r="AD475" s="46" t="b">
        <f t="shared" si="86"/>
        <v>0</v>
      </c>
      <c r="AE475" s="46" t="b">
        <f t="shared" si="87"/>
        <v>0</v>
      </c>
    </row>
    <row r="476" spans="1:31" x14ac:dyDescent="0.25">
      <c r="A476" s="45" t="s">
        <v>542</v>
      </c>
      <c r="B476" s="2" t="str">
        <f>IFERROR(VLOOKUP(A476,'Protein names'!$A:$I,8,FALSE),"Contaminant")</f>
        <v>GTP-binding protein SAR1b</v>
      </c>
      <c r="C476" t="str">
        <f>IFERROR(VLOOKUP(A476,'Protein names'!$A:$I,9,FALSE), "Contaminant")</f>
        <v>Sar1b</v>
      </c>
      <c r="D476" s="42">
        <f>VLOOKUP($A476,'Raw data'!$A:$M,10,FALSE)</f>
        <v>68910.035287104125</v>
      </c>
      <c r="E476" s="42">
        <f>VLOOKUP($A476,'Raw data'!$A:$M,11,FALSE)</f>
        <v>480587.98001474951</v>
      </c>
      <c r="F476" s="42">
        <f>VLOOKUP($A476,'Raw data'!$A:$M,7,FALSE)</f>
        <v>497088.10030755302</v>
      </c>
      <c r="G476" s="42">
        <f>VLOOKUP($A476,'Raw data'!$A:$M,2,FALSE)</f>
        <v>528936.43634254532</v>
      </c>
      <c r="H476" s="42">
        <f>VLOOKUP($A476,'Raw data'!$A:$M,3,FALSE)</f>
        <v>409927.60027006874</v>
      </c>
      <c r="I476" s="42">
        <f>VLOOKUP($A476,'Raw data'!$A:$M,4,FALSE)</f>
        <v>549693.10725226719</v>
      </c>
      <c r="J476" s="42">
        <f>VLOOKUP($A476,'Raw data'!$A:$M,8,FALSE)</f>
        <v>438473.49761098222</v>
      </c>
      <c r="K476" s="42">
        <f>VLOOKUP($A476,'Raw data'!$A:$M,5,FALSE)</f>
        <v>492734.47520051681</v>
      </c>
      <c r="L476" s="42">
        <f>VLOOKUP($A476,'Raw data'!$A:$M,12,FALSE)</f>
        <v>205.36</v>
      </c>
      <c r="M476" s="42">
        <f>VLOOKUP($A476,'Raw data'!$A:$M,13,FALSE)</f>
        <v>751339.29768458707</v>
      </c>
      <c r="N476" s="42">
        <f>VLOOKUP($A476,'Raw data'!$A:$M,6,FALSE)</f>
        <v>497414.62642392295</v>
      </c>
      <c r="O476" s="42">
        <f>VLOOKUP($A476,'Raw data'!$A:$M,9,FALSE)</f>
        <v>517349.79914377868</v>
      </c>
      <c r="P476" s="42">
        <f t="shared" si="77"/>
        <v>422523.87657904794</v>
      </c>
      <c r="Q476" s="42">
        <f t="shared" si="78"/>
        <v>449586.17601063126</v>
      </c>
      <c r="R476" s="42">
        <f t="shared" si="79"/>
        <v>164128.16364229968</v>
      </c>
      <c r="S476" s="42">
        <f t="shared" si="80"/>
        <v>224299.94831015161</v>
      </c>
      <c r="T476" s="43">
        <f t="shared" si="81"/>
        <v>0.38844707421308</v>
      </c>
      <c r="U476" s="43">
        <f t="shared" si="82"/>
        <v>0.49890312531506226</v>
      </c>
      <c r="V476" s="42">
        <f t="shared" si="83"/>
        <v>8.9564806331210667E-2</v>
      </c>
      <c r="W476" s="42">
        <f t="shared" si="84"/>
        <v>0.83202319807923453</v>
      </c>
      <c r="X476" s="42">
        <f>VLOOKUP($A476,'Raw data'!$A:$AN,39, FALSE)</f>
        <v>2.3349874956806489</v>
      </c>
      <c r="Y476" s="42">
        <f>VLOOKUP($A476,'Raw data'!$A:$AN,40, FALSE)</f>
        <v>3.6167944786797919</v>
      </c>
      <c r="Z476" s="42">
        <f t="shared" si="85"/>
        <v>2.9758909871802204</v>
      </c>
      <c r="AA476" s="44">
        <f>IFERROR(VLOOKUP($A476,'Raw data'!$AP:$AU,4,FALSE),0)</f>
        <v>0.132826314081641</v>
      </c>
      <c r="AB476" s="44">
        <f>IFERROR(VLOOKUP($A476,'Raw data'!$AP:$AU,5,FALSE),0)</f>
        <v>1.55774809752717E-2</v>
      </c>
      <c r="AC476" s="44">
        <f>IFERROR(VLOOKUP($A476,'Raw data'!$AP:$AU,6,FALSE),"NA")</f>
        <v>0.45321169716982102</v>
      </c>
      <c r="AD476" s="46" t="b">
        <f t="shared" si="86"/>
        <v>0</v>
      </c>
      <c r="AE476" s="46" t="b">
        <f t="shared" si="87"/>
        <v>0</v>
      </c>
    </row>
    <row r="477" spans="1:31" x14ac:dyDescent="0.25">
      <c r="A477" s="45" t="s">
        <v>543</v>
      </c>
      <c r="B477" s="2" t="str">
        <f>IFERROR(VLOOKUP(A477,'Protein names'!$A:$I,8,FALSE),"Contaminant")</f>
        <v>2'-deoxynucleoside 5'-phosphate N-hydrolase 1 (EC 3.2.2.-) (Deoxyribonucleoside 5'-monophosphate N-glycosidase) (c-Myc-responsive protein Rcl)</v>
      </c>
      <c r="C477" t="str">
        <f>IFERROR(VLOOKUP(A477,'Protein names'!$A:$I,9,FALSE), "Contaminant")</f>
        <v>Dnph1</v>
      </c>
      <c r="D477" s="42">
        <f>VLOOKUP($A477,'Raw data'!$A:$M,10,FALSE)</f>
        <v>16415.685529834645</v>
      </c>
      <c r="E477" s="42">
        <f>VLOOKUP($A477,'Raw data'!$A:$M,11,FALSE)</f>
        <v>19359.365278010871</v>
      </c>
      <c r="F477" s="42">
        <f>VLOOKUP($A477,'Raw data'!$A:$M,7,FALSE)</f>
        <v>205.36</v>
      </c>
      <c r="G477" s="42">
        <f>VLOOKUP($A477,'Raw data'!$A:$M,2,FALSE)</f>
        <v>21894.671638717515</v>
      </c>
      <c r="H477" s="42">
        <f>VLOOKUP($A477,'Raw data'!$A:$M,3,FALSE)</f>
        <v>205.36</v>
      </c>
      <c r="I477" s="42">
        <f>VLOOKUP($A477,'Raw data'!$A:$M,4,FALSE)</f>
        <v>14154.022975247159</v>
      </c>
      <c r="J477" s="42">
        <f>VLOOKUP($A477,'Raw data'!$A:$M,8,FALSE)</f>
        <v>205.36</v>
      </c>
      <c r="K477" s="42">
        <f>VLOOKUP($A477,'Raw data'!$A:$M,5,FALSE)</f>
        <v>205.36</v>
      </c>
      <c r="L477" s="42">
        <f>VLOOKUP($A477,'Raw data'!$A:$M,12,FALSE)</f>
        <v>205.36</v>
      </c>
      <c r="M477" s="42">
        <f>VLOOKUP($A477,'Raw data'!$A:$M,13,FALSE)</f>
        <v>15490.812526008311</v>
      </c>
      <c r="N477" s="42">
        <f>VLOOKUP($A477,'Raw data'!$A:$M,6,FALSE)</f>
        <v>205.36</v>
      </c>
      <c r="O477" s="42">
        <f>VLOOKUP($A477,'Raw data'!$A:$M,9,FALSE)</f>
        <v>205.36</v>
      </c>
      <c r="P477" s="42">
        <f t="shared" si="77"/>
        <v>12039.077570301699</v>
      </c>
      <c r="Q477" s="42">
        <f t="shared" si="78"/>
        <v>2752.9354210013848</v>
      </c>
      <c r="R477" s="42">
        <f t="shared" si="79"/>
        <v>8702.6890569305469</v>
      </c>
      <c r="S477" s="42">
        <f t="shared" si="80"/>
        <v>5696.5518191667434</v>
      </c>
      <c r="T477" s="43">
        <f t="shared" si="81"/>
        <v>0.72287008752220028</v>
      </c>
      <c r="U477" s="43">
        <f t="shared" si="82"/>
        <v>2.0692646023256924</v>
      </c>
      <c r="V477" s="42">
        <f t="shared" si="83"/>
        <v>-2.1286821852007223</v>
      </c>
      <c r="W477" s="42">
        <f t="shared" si="84"/>
        <v>7.3838449230509459E-2</v>
      </c>
      <c r="X477" s="42">
        <f>VLOOKUP($A477,'Raw data'!$A:$AN,39, FALSE)</f>
        <v>1.0280525839424379</v>
      </c>
      <c r="Y477" s="42">
        <f>VLOOKUP($A477,'Raw data'!$A:$AN,40, FALSE)</f>
        <v>0.11201770694322516</v>
      </c>
      <c r="Z477" s="42">
        <f t="shared" si="85"/>
        <v>0.57003514544283151</v>
      </c>
      <c r="AA477" s="44">
        <f>IFERROR(VLOOKUP($A477,'Raw data'!$AP:$AU,4,FALSE),0)</f>
        <v>-1.1965431163820901</v>
      </c>
      <c r="AB477" s="44">
        <f>IFERROR(VLOOKUP($A477,'Raw data'!$AP:$AU,5,FALSE),0)</f>
        <v>7.2552825601964396E-2</v>
      </c>
      <c r="AC477" s="44">
        <f>IFERROR(VLOOKUP($A477,'Raw data'!$AP:$AU,6,FALSE),"NA")</f>
        <v>0.45370741364042999</v>
      </c>
      <c r="AD477" s="46" t="b">
        <f t="shared" si="86"/>
        <v>0</v>
      </c>
      <c r="AE477" s="46" t="b">
        <f t="shared" si="87"/>
        <v>0</v>
      </c>
    </row>
    <row r="478" spans="1:31" x14ac:dyDescent="0.25">
      <c r="A478" s="45" t="s">
        <v>544</v>
      </c>
      <c r="B478" s="2" t="str">
        <f>IFERROR(VLOOKUP(A478,'Protein names'!$A:$I,8,FALSE),"Contaminant")</f>
        <v>Coiled-coil domain-containing protein 51</v>
      </c>
      <c r="C478" t="str">
        <f>IFERROR(VLOOKUP(A478,'Protein names'!$A:$I,9,FALSE), "Contaminant")</f>
        <v>Ccdc51</v>
      </c>
      <c r="D478" s="42">
        <f>VLOOKUP($A478,'Raw data'!$A:$M,10,FALSE)</f>
        <v>205.36</v>
      </c>
      <c r="E478" s="42">
        <f>VLOOKUP($A478,'Raw data'!$A:$M,11,FALSE)</f>
        <v>205.36</v>
      </c>
      <c r="F478" s="42">
        <f>VLOOKUP($A478,'Raw data'!$A:$M,7,FALSE)</f>
        <v>205.36</v>
      </c>
      <c r="G478" s="42">
        <f>VLOOKUP($A478,'Raw data'!$A:$M,2,FALSE)</f>
        <v>205.36</v>
      </c>
      <c r="H478" s="42">
        <f>VLOOKUP($A478,'Raw data'!$A:$M,3,FALSE)</f>
        <v>205.36</v>
      </c>
      <c r="I478" s="42">
        <f>VLOOKUP($A478,'Raw data'!$A:$M,4,FALSE)</f>
        <v>205.36</v>
      </c>
      <c r="J478" s="42">
        <f>VLOOKUP($A478,'Raw data'!$A:$M,8,FALSE)</f>
        <v>205.36</v>
      </c>
      <c r="K478" s="42">
        <f>VLOOKUP($A478,'Raw data'!$A:$M,5,FALSE)</f>
        <v>205.36</v>
      </c>
      <c r="L478" s="42">
        <f>VLOOKUP($A478,'Raw data'!$A:$M,12,FALSE)</f>
        <v>205.36</v>
      </c>
      <c r="M478" s="42">
        <f>VLOOKUP($A478,'Raw data'!$A:$M,13,FALSE)</f>
        <v>205.36</v>
      </c>
      <c r="N478" s="42">
        <f>VLOOKUP($A478,'Raw data'!$A:$M,6,FALSE)</f>
        <v>205.36</v>
      </c>
      <c r="O478" s="42">
        <f>VLOOKUP($A478,'Raw data'!$A:$M,9,FALSE)</f>
        <v>39385.264421999775</v>
      </c>
      <c r="P478" s="42">
        <f t="shared" si="77"/>
        <v>205.36000000000004</v>
      </c>
      <c r="Q478" s="42">
        <f t="shared" si="78"/>
        <v>6735.3440703332963</v>
      </c>
      <c r="R478" s="42">
        <f t="shared" si="79"/>
        <v>2.8421709430404007E-14</v>
      </c>
      <c r="S478" s="42">
        <f t="shared" si="80"/>
        <v>14601.488273256018</v>
      </c>
      <c r="T478" s="43">
        <f t="shared" si="81"/>
        <v>1.383994421036424E-16</v>
      </c>
      <c r="U478" s="43">
        <f t="shared" si="82"/>
        <v>2.1678904775734003</v>
      </c>
      <c r="V478" s="42">
        <f t="shared" si="83"/>
        <v>5.0355245404969331</v>
      </c>
      <c r="W478" s="42">
        <f t="shared" si="84"/>
        <v>0.34089313230205975</v>
      </c>
      <c r="X478" s="42">
        <f>VLOOKUP($A478,'Raw data'!$A:$AN,39, FALSE)</f>
        <v>0</v>
      </c>
      <c r="Y478" s="42">
        <f>VLOOKUP($A478,'Raw data'!$A:$AN,40, FALSE)</f>
        <v>0.42675298320219995</v>
      </c>
      <c r="Z478" s="42">
        <f t="shared" si="85"/>
        <v>0.21337649160109998</v>
      </c>
      <c r="AA478" s="44">
        <f>IFERROR(VLOOKUP($A478,'Raw data'!$AP:$AU,4,FALSE),0)</f>
        <v>0.80083780762716605</v>
      </c>
      <c r="AB478" s="44">
        <f>IFERROR(VLOOKUP($A478,'Raw data'!$AP:$AU,5,FALSE),0)</f>
        <v>5.5997086017426402E-2</v>
      </c>
      <c r="AC478" s="44">
        <f>IFERROR(VLOOKUP($A478,'Raw data'!$AP:$AU,6,FALSE),"NA")</f>
        <v>0.454039869325575</v>
      </c>
      <c r="AD478" s="46" t="b">
        <f t="shared" si="86"/>
        <v>0</v>
      </c>
      <c r="AE478" s="46" t="b">
        <f t="shared" si="87"/>
        <v>0</v>
      </c>
    </row>
    <row r="479" spans="1:31" x14ac:dyDescent="0.25">
      <c r="A479" s="45" t="s">
        <v>545</v>
      </c>
      <c r="B479" s="2" t="str">
        <f>IFERROR(VLOOKUP(A479,'Protein names'!$A:$I,8,FALSE),"Contaminant")</f>
        <v>Annexin</v>
      </c>
      <c r="C479" t="str">
        <f>IFERROR(VLOOKUP(A479,'Protein names'!$A:$I,9,FALSE), "Contaminant")</f>
        <v>Anxa11</v>
      </c>
      <c r="D479" s="42">
        <f>VLOOKUP($A479,'Raw data'!$A:$M,10,FALSE)</f>
        <v>36265.303122430021</v>
      </c>
      <c r="E479" s="42">
        <f>VLOOKUP($A479,'Raw data'!$A:$M,11,FALSE)</f>
        <v>26802.276763324357</v>
      </c>
      <c r="F479" s="42">
        <f>VLOOKUP($A479,'Raw data'!$A:$M,7,FALSE)</f>
        <v>51138.483357380297</v>
      </c>
      <c r="G479" s="42">
        <f>VLOOKUP($A479,'Raw data'!$A:$M,2,FALSE)</f>
        <v>29458.680169117179</v>
      </c>
      <c r="H479" s="42">
        <f>VLOOKUP($A479,'Raw data'!$A:$M,3,FALSE)</f>
        <v>205.36</v>
      </c>
      <c r="I479" s="42">
        <f>VLOOKUP($A479,'Raw data'!$A:$M,4,FALSE)</f>
        <v>44095.032047065535</v>
      </c>
      <c r="J479" s="42">
        <f>VLOOKUP($A479,'Raw data'!$A:$M,8,FALSE)</f>
        <v>45091.228982912908</v>
      </c>
      <c r="K479" s="42">
        <f>VLOOKUP($A479,'Raw data'!$A:$M,5,FALSE)</f>
        <v>33098.197902235057</v>
      </c>
      <c r="L479" s="42">
        <f>VLOOKUP($A479,'Raw data'!$A:$M,12,FALSE)</f>
        <v>34728.720662797605</v>
      </c>
      <c r="M479" s="42">
        <f>VLOOKUP($A479,'Raw data'!$A:$M,13,FALSE)</f>
        <v>29444.526095726003</v>
      </c>
      <c r="N479" s="42">
        <f>VLOOKUP($A479,'Raw data'!$A:$M,6,FALSE)</f>
        <v>46414.822945949287</v>
      </c>
      <c r="O479" s="42">
        <f>VLOOKUP($A479,'Raw data'!$A:$M,9,FALSE)</f>
        <v>41237.974279328278</v>
      </c>
      <c r="P479" s="42">
        <f t="shared" si="77"/>
        <v>31327.522576552892</v>
      </c>
      <c r="Q479" s="42">
        <f t="shared" si="78"/>
        <v>38335.911811491518</v>
      </c>
      <c r="R479" s="42">
        <f t="shared" si="79"/>
        <v>16188.599727965544</v>
      </c>
      <c r="S479" s="42">
        <f t="shared" si="80"/>
        <v>6309.0846760465001</v>
      </c>
      <c r="T479" s="43">
        <f t="shared" si="81"/>
        <v>0.5167532698574101</v>
      </c>
      <c r="U479" s="43">
        <f t="shared" si="82"/>
        <v>0.16457374764085558</v>
      </c>
      <c r="V479" s="42">
        <f t="shared" si="83"/>
        <v>0.29126581052813949</v>
      </c>
      <c r="W479" s="42">
        <f t="shared" si="84"/>
        <v>0.3882840663808298</v>
      </c>
      <c r="X479" s="42">
        <f>VLOOKUP($A479,'Raw data'!$A:$AN,39, FALSE)</f>
        <v>2.9830529544012667</v>
      </c>
      <c r="Y479" s="42">
        <f>VLOOKUP($A479,'Raw data'!$A:$AN,40, FALSE)</f>
        <v>2.3123196282427183</v>
      </c>
      <c r="Z479" s="42">
        <f t="shared" si="85"/>
        <v>2.6476862913219925</v>
      </c>
      <c r="AA479" s="44">
        <f>IFERROR(VLOOKUP($A479,'Raw data'!$AP:$AU,4,FALSE),0)</f>
        <v>-1.9728080440220599</v>
      </c>
      <c r="AB479" s="44">
        <f>IFERROR(VLOOKUP($A479,'Raw data'!$AP:$AU,5,FALSE),0)</f>
        <v>0.21463803269046799</v>
      </c>
      <c r="AC479" s="44">
        <f>IFERROR(VLOOKUP($A479,'Raw data'!$AP:$AU,6,FALSE),"NA")</f>
        <v>0.45511208835418498</v>
      </c>
      <c r="AD479" s="46" t="b">
        <f t="shared" si="86"/>
        <v>0</v>
      </c>
      <c r="AE479" s="46" t="b">
        <f t="shared" si="87"/>
        <v>0</v>
      </c>
    </row>
    <row r="480" spans="1:31" x14ac:dyDescent="0.25">
      <c r="A480" s="45" t="s">
        <v>546</v>
      </c>
      <c r="B480" s="2" t="str">
        <f>IFERROR(VLOOKUP(A480,'Protein names'!$A:$I,8,FALSE),"Contaminant")</f>
        <v>Enthoprotin (Protein Clint1)</v>
      </c>
      <c r="C480" t="str">
        <f>IFERROR(VLOOKUP(A480,'Protein names'!$A:$I,9,FALSE), "Contaminant")</f>
        <v>Clint1</v>
      </c>
      <c r="D480" s="42">
        <f>VLOOKUP($A480,'Raw data'!$A:$M,10,FALSE)</f>
        <v>32692.54538437512</v>
      </c>
      <c r="E480" s="42">
        <f>VLOOKUP($A480,'Raw data'!$A:$M,11,FALSE)</f>
        <v>47777.603444690983</v>
      </c>
      <c r="F480" s="42">
        <f>VLOOKUP($A480,'Raw data'!$A:$M,7,FALSE)</f>
        <v>62643.212908653797</v>
      </c>
      <c r="G480" s="42">
        <f>VLOOKUP($A480,'Raw data'!$A:$M,2,FALSE)</f>
        <v>69701.287935074943</v>
      </c>
      <c r="H480" s="42">
        <f>VLOOKUP($A480,'Raw data'!$A:$M,3,FALSE)</f>
        <v>205.36</v>
      </c>
      <c r="I480" s="42">
        <f>VLOOKUP($A480,'Raw data'!$A:$M,4,FALSE)</f>
        <v>76690.776241768923</v>
      </c>
      <c r="J480" s="42">
        <f>VLOOKUP($A480,'Raw data'!$A:$M,8,FALSE)</f>
        <v>26484.508343625679</v>
      </c>
      <c r="K480" s="42">
        <f>VLOOKUP($A480,'Raw data'!$A:$M,5,FALSE)</f>
        <v>205.36</v>
      </c>
      <c r="L480" s="42">
        <f>VLOOKUP($A480,'Raw data'!$A:$M,12,FALSE)</f>
        <v>41961.238147391821</v>
      </c>
      <c r="M480" s="42">
        <f>VLOOKUP($A480,'Raw data'!$A:$M,13,FALSE)</f>
        <v>40944.938281599148</v>
      </c>
      <c r="N480" s="42">
        <f>VLOOKUP($A480,'Raw data'!$A:$M,6,FALSE)</f>
        <v>205.36</v>
      </c>
      <c r="O480" s="42">
        <f>VLOOKUP($A480,'Raw data'!$A:$M,9,FALSE)</f>
        <v>205.36</v>
      </c>
      <c r="P480" s="42">
        <f t="shared" si="77"/>
        <v>48285.130985760625</v>
      </c>
      <c r="Q480" s="42">
        <f t="shared" si="78"/>
        <v>18334.460795436109</v>
      </c>
      <c r="R480" s="42">
        <f t="shared" si="79"/>
        <v>25906.040689953094</v>
      </c>
      <c r="S480" s="42">
        <f t="shared" si="80"/>
        <v>18805.471110744034</v>
      </c>
      <c r="T480" s="43">
        <f t="shared" si="81"/>
        <v>0.53652211687264206</v>
      </c>
      <c r="U480" s="43">
        <f t="shared" si="82"/>
        <v>1.0256898918688229</v>
      </c>
      <c r="V480" s="42">
        <f t="shared" si="83"/>
        <v>-1.3970211532702326</v>
      </c>
      <c r="W480" s="42">
        <f t="shared" si="84"/>
        <v>6.2908707533711292E-2</v>
      </c>
      <c r="X480" s="42">
        <f>VLOOKUP($A480,'Raw data'!$A:$AN,39, FALSE)</f>
        <v>1.7025213165019553</v>
      </c>
      <c r="Y480" s="42">
        <f>VLOOKUP($A480,'Raw data'!$A:$AN,40, FALSE)</f>
        <v>0.75245940774154152</v>
      </c>
      <c r="Z480" s="42">
        <f t="shared" si="85"/>
        <v>1.2274903621217483</v>
      </c>
      <c r="AA480" s="44">
        <f>IFERROR(VLOOKUP($A480,'Raw data'!$AP:$AU,4,FALSE),0)</f>
        <v>-0.89670275058768101</v>
      </c>
      <c r="AB480" s="44">
        <f>IFERROR(VLOOKUP($A480,'Raw data'!$AP:$AU,5,FALSE),0)</f>
        <v>0.11133638528838</v>
      </c>
      <c r="AC480" s="44">
        <f>IFERROR(VLOOKUP($A480,'Raw data'!$AP:$AU,6,FALSE),"NA")</f>
        <v>0.45517997800765603</v>
      </c>
      <c r="AD480" s="46" t="b">
        <f t="shared" si="86"/>
        <v>0</v>
      </c>
      <c r="AE480" s="46" t="b">
        <f t="shared" si="87"/>
        <v>0</v>
      </c>
    </row>
    <row r="481" spans="1:31" x14ac:dyDescent="0.25">
      <c r="A481" s="45" t="s">
        <v>547</v>
      </c>
      <c r="B481" s="2" t="str">
        <f>IFERROR(VLOOKUP(A481,'Protein names'!$A:$I,8,FALSE),"Contaminant")</f>
        <v>Probable 2-oxoglutarate dehydrogenase E1 component DHKTD1, mitochondrial</v>
      </c>
      <c r="C481" t="str">
        <f>IFERROR(VLOOKUP(A481,'Protein names'!$A:$I,9,FALSE), "Contaminant")</f>
        <v>Dhtkd1</v>
      </c>
      <c r="D481" s="42">
        <f>VLOOKUP($A481,'Raw data'!$A:$M,10,FALSE)</f>
        <v>376860.81127664371</v>
      </c>
      <c r="E481" s="42">
        <f>VLOOKUP($A481,'Raw data'!$A:$M,11,FALSE)</f>
        <v>448645.05382139393</v>
      </c>
      <c r="F481" s="42">
        <f>VLOOKUP($A481,'Raw data'!$A:$M,7,FALSE)</f>
        <v>219338.25895164648</v>
      </c>
      <c r="G481" s="42">
        <f>VLOOKUP($A481,'Raw data'!$A:$M,2,FALSE)</f>
        <v>489505.51169164182</v>
      </c>
      <c r="H481" s="42">
        <f>VLOOKUP($A481,'Raw data'!$A:$M,3,FALSE)</f>
        <v>439256.74193360063</v>
      </c>
      <c r="I481" s="42">
        <f>VLOOKUP($A481,'Raw data'!$A:$M,4,FALSE)</f>
        <v>383282.21914285031</v>
      </c>
      <c r="J481" s="42">
        <f>VLOOKUP($A481,'Raw data'!$A:$M,8,FALSE)</f>
        <v>252015.8222891918</v>
      </c>
      <c r="K481" s="42">
        <f>VLOOKUP($A481,'Raw data'!$A:$M,5,FALSE)</f>
        <v>401771.86864790879</v>
      </c>
      <c r="L481" s="42">
        <f>VLOOKUP($A481,'Raw data'!$A:$M,12,FALSE)</f>
        <v>417170.23529427918</v>
      </c>
      <c r="M481" s="42">
        <f>VLOOKUP($A481,'Raw data'!$A:$M,13,FALSE)</f>
        <v>368267.12683637522</v>
      </c>
      <c r="N481" s="42">
        <f>VLOOKUP($A481,'Raw data'!$A:$M,6,FALSE)</f>
        <v>344505.86546126747</v>
      </c>
      <c r="O481" s="42">
        <f>VLOOKUP($A481,'Raw data'!$A:$M,9,FALSE)</f>
        <v>357253.57696740923</v>
      </c>
      <c r="P481" s="42">
        <f t="shared" si="77"/>
        <v>392814.76613629615</v>
      </c>
      <c r="Q481" s="42">
        <f t="shared" si="78"/>
        <v>356830.74924940529</v>
      </c>
      <c r="R481" s="42">
        <f t="shared" si="79"/>
        <v>86662.636208690063</v>
      </c>
      <c r="S481" s="42">
        <f t="shared" si="80"/>
        <v>53118.733322320688</v>
      </c>
      <c r="T481" s="43">
        <f t="shared" si="81"/>
        <v>0.2206195990570794</v>
      </c>
      <c r="U481" s="43">
        <f t="shared" si="82"/>
        <v>0.14886254459307705</v>
      </c>
      <c r="V481" s="42">
        <f t="shared" si="83"/>
        <v>-0.13860922014940349</v>
      </c>
      <c r="W481" s="42">
        <f t="shared" si="84"/>
        <v>0.44696750722616474</v>
      </c>
      <c r="X481" s="42">
        <f>VLOOKUP($A481,'Raw data'!$A:$AN,39, FALSE)</f>
        <v>2.1019688209081457</v>
      </c>
      <c r="Y481" s="42">
        <f>VLOOKUP($A481,'Raw data'!$A:$AN,40, FALSE)</f>
        <v>2.2974722111672681</v>
      </c>
      <c r="Z481" s="42">
        <f t="shared" si="85"/>
        <v>2.1997205160377069</v>
      </c>
      <c r="AA481" s="44">
        <f>IFERROR(VLOOKUP($A481,'Raw data'!$AP:$AU,4,FALSE),0)</f>
        <v>-0.68437402521025503</v>
      </c>
      <c r="AB481" s="44">
        <f>IFERROR(VLOOKUP($A481,'Raw data'!$AP:$AU,5,FALSE),0)</f>
        <v>2.8090708343140199E-2</v>
      </c>
      <c r="AC481" s="44">
        <f>IFERROR(VLOOKUP($A481,'Raw data'!$AP:$AU,6,FALSE),"NA")</f>
        <v>0.45614445620674099</v>
      </c>
      <c r="AD481" s="46" t="b">
        <f t="shared" si="86"/>
        <v>0</v>
      </c>
      <c r="AE481" s="46" t="b">
        <f t="shared" si="87"/>
        <v>0</v>
      </c>
    </row>
    <row r="482" spans="1:31" x14ac:dyDescent="0.25">
      <c r="A482" s="45" t="s">
        <v>548</v>
      </c>
      <c r="B482" s="2" t="str">
        <f>IFERROR(VLOOKUP(A482,'Protein names'!$A:$I,8,FALSE),"Contaminant")</f>
        <v>2-hydroxyacyl-CoA lyase 1 (EC 4.1.-.-) (2-hydroxyphytanoyl-CoA lyase) (2-HPCL) (Phytanoyl-CoA 2-hydroxylase 2)</v>
      </c>
      <c r="C482" t="str">
        <f>IFERROR(VLOOKUP(A482,'Protein names'!$A:$I,9,FALSE), "Contaminant")</f>
        <v>Hacl1</v>
      </c>
      <c r="D482" s="42">
        <f>VLOOKUP($A482,'Raw data'!$A:$M,10,FALSE)</f>
        <v>1116695.8929589926</v>
      </c>
      <c r="E482" s="42">
        <f>VLOOKUP($A482,'Raw data'!$A:$M,11,FALSE)</f>
        <v>979449.39318507886</v>
      </c>
      <c r="F482" s="42">
        <f>VLOOKUP($A482,'Raw data'!$A:$M,7,FALSE)</f>
        <v>678561.39577911329</v>
      </c>
      <c r="G482" s="42">
        <f>VLOOKUP($A482,'Raw data'!$A:$M,2,FALSE)</f>
        <v>911910.23318455496</v>
      </c>
      <c r="H482" s="42">
        <f>VLOOKUP($A482,'Raw data'!$A:$M,3,FALSE)</f>
        <v>970723.62725896365</v>
      </c>
      <c r="I482" s="42">
        <f>VLOOKUP($A482,'Raw data'!$A:$M,4,FALSE)</f>
        <v>914439.83956412121</v>
      </c>
      <c r="J482" s="42">
        <f>VLOOKUP($A482,'Raw data'!$A:$M,8,FALSE)</f>
        <v>537030.46029483888</v>
      </c>
      <c r="K482" s="42">
        <f>VLOOKUP($A482,'Raw data'!$A:$M,5,FALSE)</f>
        <v>628731.895578205</v>
      </c>
      <c r="L482" s="42">
        <f>VLOOKUP($A482,'Raw data'!$A:$M,12,FALSE)</f>
        <v>1310649.2493941635</v>
      </c>
      <c r="M482" s="42">
        <f>VLOOKUP($A482,'Raw data'!$A:$M,13,FALSE)</f>
        <v>771282.92032151262</v>
      </c>
      <c r="N482" s="42">
        <f>VLOOKUP($A482,'Raw data'!$A:$M,6,FALSE)</f>
        <v>1142831.1025585665</v>
      </c>
      <c r="O482" s="42">
        <f>VLOOKUP($A482,'Raw data'!$A:$M,9,FALSE)</f>
        <v>1301415.0162330163</v>
      </c>
      <c r="P482" s="42">
        <f t="shared" si="77"/>
        <v>928630.06365513743</v>
      </c>
      <c r="Q482" s="42">
        <f t="shared" si="78"/>
        <v>948656.77406338381</v>
      </c>
      <c r="R482" s="42">
        <f t="shared" si="79"/>
        <v>130855.18862881555</v>
      </c>
      <c r="S482" s="42">
        <f t="shared" si="80"/>
        <v>315285.64654742036</v>
      </c>
      <c r="T482" s="43">
        <f t="shared" si="81"/>
        <v>0.14091207440965517</v>
      </c>
      <c r="U482" s="43">
        <f t="shared" si="82"/>
        <v>0.33234954428982422</v>
      </c>
      <c r="V482" s="42">
        <f t="shared" si="83"/>
        <v>3.07822239112737E-2</v>
      </c>
      <c r="W482" s="42">
        <f t="shared" si="84"/>
        <v>0.89823180610627018</v>
      </c>
      <c r="X482" s="42">
        <f>VLOOKUP($A482,'Raw data'!$A:$AN,39, FALSE)</f>
        <v>2.6922820186914578</v>
      </c>
      <c r="Y482" s="42">
        <f>VLOOKUP($A482,'Raw data'!$A:$AN,40, FALSE)</f>
        <v>2.5629422034897895</v>
      </c>
      <c r="Z482" s="42">
        <f t="shared" si="85"/>
        <v>2.6276121110906239</v>
      </c>
      <c r="AA482" s="44">
        <f>IFERROR(VLOOKUP($A482,'Raw data'!$AP:$AU,4,FALSE),0)</f>
        <v>-0.40487925175592498</v>
      </c>
      <c r="AB482" s="44">
        <f>IFERROR(VLOOKUP($A482,'Raw data'!$AP:$AU,5,FALSE),0)</f>
        <v>5.8555537162100102E-2</v>
      </c>
      <c r="AC482" s="44">
        <f>IFERROR(VLOOKUP($A482,'Raw data'!$AP:$AU,6,FALSE),"NA")</f>
        <v>0.45897280467680401</v>
      </c>
      <c r="AD482" s="46" t="b">
        <f t="shared" si="86"/>
        <v>0</v>
      </c>
      <c r="AE482" s="46" t="b">
        <f t="shared" si="87"/>
        <v>0</v>
      </c>
    </row>
    <row r="483" spans="1:31" x14ac:dyDescent="0.25">
      <c r="A483" s="45" t="s">
        <v>549</v>
      </c>
      <c r="B483" s="2" t="str">
        <f>IFERROR(VLOOKUP(A483,'Protein names'!$A:$I,8,FALSE),"Contaminant")</f>
        <v>Protein Tardbp (RCG31562, isoform CRA_c) (Tardbp protein)</v>
      </c>
      <c r="C483" t="str">
        <f>IFERROR(VLOOKUP(A483,'Protein names'!$A:$I,9,FALSE), "Contaminant")</f>
        <v>Tardbp</v>
      </c>
      <c r="D483" s="42">
        <f>VLOOKUP($A483,'Raw data'!$A:$M,10,FALSE)</f>
        <v>454136.57591081632</v>
      </c>
      <c r="E483" s="42">
        <f>VLOOKUP($A483,'Raw data'!$A:$M,11,FALSE)</f>
        <v>365946.02289128857</v>
      </c>
      <c r="F483" s="42">
        <f>VLOOKUP($A483,'Raw data'!$A:$M,7,FALSE)</f>
        <v>248411.23866973189</v>
      </c>
      <c r="G483" s="42">
        <f>VLOOKUP($A483,'Raw data'!$A:$M,2,FALSE)</f>
        <v>304894.02152213082</v>
      </c>
      <c r="H483" s="42">
        <f>VLOOKUP($A483,'Raw data'!$A:$M,3,FALSE)</f>
        <v>190336.23671474803</v>
      </c>
      <c r="I483" s="42">
        <f>VLOOKUP($A483,'Raw data'!$A:$M,4,FALSE)</f>
        <v>314265.49314245797</v>
      </c>
      <c r="J483" s="42">
        <f>VLOOKUP($A483,'Raw data'!$A:$M,8,FALSE)</f>
        <v>279675.38233297959</v>
      </c>
      <c r="K483" s="42">
        <f>VLOOKUP($A483,'Raw data'!$A:$M,5,FALSE)</f>
        <v>259177.34843064676</v>
      </c>
      <c r="L483" s="42">
        <f>VLOOKUP($A483,'Raw data'!$A:$M,12,FALSE)</f>
        <v>520630.27967890067</v>
      </c>
      <c r="M483" s="42">
        <f>VLOOKUP($A483,'Raw data'!$A:$M,13,FALSE)</f>
        <v>318053.60413652332</v>
      </c>
      <c r="N483" s="42">
        <f>VLOOKUP($A483,'Raw data'!$A:$M,6,FALSE)</f>
        <v>278041.9636191568</v>
      </c>
      <c r="O483" s="42">
        <f>VLOOKUP($A483,'Raw data'!$A:$M,9,FALSE)</f>
        <v>203597.84197031069</v>
      </c>
      <c r="P483" s="42">
        <f t="shared" si="77"/>
        <v>312998.26480852888</v>
      </c>
      <c r="Q483" s="42">
        <f t="shared" si="78"/>
        <v>309862.736694753</v>
      </c>
      <c r="R483" s="42">
        <f t="shared" si="79"/>
        <v>83674.199184720084</v>
      </c>
      <c r="S483" s="42">
        <f t="shared" si="80"/>
        <v>100229.00601605236</v>
      </c>
      <c r="T483" s="43">
        <f t="shared" si="81"/>
        <v>0.26733119187068427</v>
      </c>
      <c r="U483" s="43">
        <f t="shared" si="82"/>
        <v>0.32346259858534826</v>
      </c>
      <c r="V483" s="42">
        <f t="shared" si="83"/>
        <v>-1.4525388689511219E-2</v>
      </c>
      <c r="W483" s="42">
        <f t="shared" si="84"/>
        <v>0.95823236275315471</v>
      </c>
      <c r="X483" s="42">
        <f>VLOOKUP($A483,'Raw data'!$A:$AN,39, FALSE)</f>
        <v>2.8223431065165854</v>
      </c>
      <c r="Y483" s="42">
        <f>VLOOKUP($A483,'Raw data'!$A:$AN,40, FALSE)</f>
        <v>2.939690346643673</v>
      </c>
      <c r="Z483" s="42">
        <f t="shared" si="85"/>
        <v>2.8810167265801292</v>
      </c>
      <c r="AA483" s="44">
        <f>IFERROR(VLOOKUP($A483,'Raw data'!$AP:$AU,4,FALSE),0)</f>
        <v>-0.205217493436021</v>
      </c>
      <c r="AB483" s="44">
        <f>IFERROR(VLOOKUP($A483,'Raw data'!$AP:$AU,5,FALSE),0)</f>
        <v>0.121530907611447</v>
      </c>
      <c r="AC483" s="44">
        <f>IFERROR(VLOOKUP($A483,'Raw data'!$AP:$AU,6,FALSE),"NA")</f>
        <v>0.46044186501442602</v>
      </c>
      <c r="AD483" s="46" t="b">
        <f t="shared" si="86"/>
        <v>0</v>
      </c>
      <c r="AE483" s="46" t="b">
        <f t="shared" si="87"/>
        <v>0</v>
      </c>
    </row>
    <row r="484" spans="1:31" x14ac:dyDescent="0.25">
      <c r="A484" s="45" t="s">
        <v>550</v>
      </c>
      <c r="B484" s="2" t="str">
        <f>IFERROR(VLOOKUP(A484,'Protein names'!$A:$I,8,FALSE),"Contaminant")</f>
        <v>NADH dehydrogenase [ubiquinone] 1 alpha subcomplex subunit 5 (Complex I subunit B13) (Complex I-13kD-B) (CI-13kD-B) (NADH-ubiquinone oxidoreductase 13 kDa-B subunit)</v>
      </c>
      <c r="C484" t="str">
        <f>IFERROR(VLOOKUP(A484,'Protein names'!$A:$I,9,FALSE), "Contaminant")</f>
        <v>Ndufa5</v>
      </c>
      <c r="D484" s="42">
        <f>VLOOKUP($A484,'Raw data'!$A:$M,10,FALSE)</f>
        <v>232511.04094954015</v>
      </c>
      <c r="E484" s="42">
        <f>VLOOKUP($A484,'Raw data'!$A:$M,11,FALSE)</f>
        <v>242754.40363291017</v>
      </c>
      <c r="F484" s="42">
        <f>VLOOKUP($A484,'Raw data'!$A:$M,7,FALSE)</f>
        <v>138554.33275918927</v>
      </c>
      <c r="G484" s="42">
        <f>VLOOKUP($A484,'Raw data'!$A:$M,2,FALSE)</f>
        <v>198310.6091724835</v>
      </c>
      <c r="H484" s="42">
        <f>VLOOKUP($A484,'Raw data'!$A:$M,3,FALSE)</f>
        <v>70704.159492051942</v>
      </c>
      <c r="I484" s="42">
        <f>VLOOKUP($A484,'Raw data'!$A:$M,4,FALSE)</f>
        <v>189658.35718122846</v>
      </c>
      <c r="J484" s="42">
        <f>VLOOKUP($A484,'Raw data'!$A:$M,8,FALSE)</f>
        <v>109019.80885856038</v>
      </c>
      <c r="K484" s="42">
        <f>VLOOKUP($A484,'Raw data'!$A:$M,5,FALSE)</f>
        <v>164569.60654753429</v>
      </c>
      <c r="L484" s="42">
        <f>VLOOKUP($A484,'Raw data'!$A:$M,12,FALSE)</f>
        <v>366458.82275052724</v>
      </c>
      <c r="M484" s="42">
        <f>VLOOKUP($A484,'Raw data'!$A:$M,13,FALSE)</f>
        <v>239514.24094787709</v>
      </c>
      <c r="N484" s="42">
        <f>VLOOKUP($A484,'Raw data'!$A:$M,6,FALSE)</f>
        <v>172661.84167581899</v>
      </c>
      <c r="O484" s="42">
        <f>VLOOKUP($A484,'Raw data'!$A:$M,9,FALSE)</f>
        <v>89437.384504453294</v>
      </c>
      <c r="P484" s="42">
        <f t="shared" si="77"/>
        <v>178748.81719790059</v>
      </c>
      <c r="Q484" s="42">
        <f t="shared" si="78"/>
        <v>190276.95088079522</v>
      </c>
      <c r="R484" s="42">
        <f t="shared" si="79"/>
        <v>58847.285697222731</v>
      </c>
      <c r="S484" s="42">
        <f t="shared" si="80"/>
        <v>92382.234592872366</v>
      </c>
      <c r="T484" s="43">
        <f t="shared" si="81"/>
        <v>0.32921776277865011</v>
      </c>
      <c r="U484" s="43">
        <f t="shared" si="82"/>
        <v>0.48551458369094858</v>
      </c>
      <c r="V484" s="42">
        <f t="shared" si="83"/>
        <v>9.0167116494249896E-2</v>
      </c>
      <c r="W484" s="42">
        <f t="shared" si="84"/>
        <v>0.81869289697113445</v>
      </c>
      <c r="X484" s="42">
        <f>VLOOKUP($A484,'Raw data'!$A:$AN,39, FALSE)</f>
        <v>1.6975646402203957</v>
      </c>
      <c r="Y484" s="42">
        <f>VLOOKUP($A484,'Raw data'!$A:$AN,40, FALSE)</f>
        <v>2.1384801144717449</v>
      </c>
      <c r="Z484" s="42">
        <f t="shared" si="85"/>
        <v>1.9180223773460703</v>
      </c>
      <c r="AA484" s="44">
        <f>IFERROR(VLOOKUP($A484,'Raw data'!$AP:$AU,4,FALSE),0)</f>
        <v>-0.19140039623441199</v>
      </c>
      <c r="AB484" s="44">
        <f>IFERROR(VLOOKUP($A484,'Raw data'!$AP:$AU,5,FALSE),0)</f>
        <v>4.3993091521377099E-2</v>
      </c>
      <c r="AC484" s="44">
        <f>IFERROR(VLOOKUP($A484,'Raw data'!$AP:$AU,6,FALSE),"NA")</f>
        <v>0.460813028343173</v>
      </c>
      <c r="AD484" s="46" t="b">
        <f t="shared" si="86"/>
        <v>0</v>
      </c>
      <c r="AE484" s="46" t="b">
        <f t="shared" si="87"/>
        <v>0</v>
      </c>
    </row>
    <row r="485" spans="1:31" x14ac:dyDescent="0.25">
      <c r="A485" s="45" t="s">
        <v>551</v>
      </c>
      <c r="B485" s="2" t="str">
        <f>IFERROR(VLOOKUP(A485,'Protein names'!$A:$I,8,FALSE),"Contaminant")</f>
        <v>Phosphoenolpyruvate carboxykinase, cytosolic [GTP] (PEPCK-C) (EC 4.1.1.32)</v>
      </c>
      <c r="C485" t="str">
        <f>IFERROR(VLOOKUP(A485,'Protein names'!$A:$I,9,FALSE), "Contaminant")</f>
        <v>Pck1</v>
      </c>
      <c r="D485" s="42">
        <f>VLOOKUP($A485,'Raw data'!$A:$M,10,FALSE)</f>
        <v>1674088.345604541</v>
      </c>
      <c r="E485" s="42">
        <f>VLOOKUP($A485,'Raw data'!$A:$M,11,FALSE)</f>
        <v>2020926.0282960103</v>
      </c>
      <c r="F485" s="42">
        <f>VLOOKUP($A485,'Raw data'!$A:$M,7,FALSE)</f>
        <v>1653937.7875393848</v>
      </c>
      <c r="G485" s="42">
        <f>VLOOKUP($A485,'Raw data'!$A:$M,2,FALSE)</f>
        <v>1220975.4613669298</v>
      </c>
      <c r="H485" s="42">
        <f>VLOOKUP($A485,'Raw data'!$A:$M,3,FALSE)</f>
        <v>1358008.4435354925</v>
      </c>
      <c r="I485" s="42">
        <f>VLOOKUP($A485,'Raw data'!$A:$M,4,FALSE)</f>
        <v>2421122.9324043547</v>
      </c>
      <c r="J485" s="42">
        <f>VLOOKUP($A485,'Raw data'!$A:$M,8,FALSE)</f>
        <v>1426078.5884420313</v>
      </c>
      <c r="K485" s="42">
        <f>VLOOKUP($A485,'Raw data'!$A:$M,5,FALSE)</f>
        <v>1349197.3532738583</v>
      </c>
      <c r="L485" s="42">
        <f>VLOOKUP($A485,'Raw data'!$A:$M,12,FALSE)</f>
        <v>1813576.5665996019</v>
      </c>
      <c r="M485" s="42">
        <f>VLOOKUP($A485,'Raw data'!$A:$M,13,FALSE)</f>
        <v>1625693.4548019208</v>
      </c>
      <c r="N485" s="42">
        <f>VLOOKUP($A485,'Raw data'!$A:$M,6,FALSE)</f>
        <v>1193554.2701489518</v>
      </c>
      <c r="O485" s="42">
        <f>VLOOKUP($A485,'Raw data'!$A:$M,9,FALSE)</f>
        <v>1234995.5889773469</v>
      </c>
      <c r="P485" s="42">
        <f t="shared" si="77"/>
        <v>1724843.1664577855</v>
      </c>
      <c r="Q485" s="42">
        <f t="shared" si="78"/>
        <v>1440515.9703739518</v>
      </c>
      <c r="R485" s="42">
        <f t="shared" si="79"/>
        <v>401772.02829368575</v>
      </c>
      <c r="S485" s="42">
        <f t="shared" si="80"/>
        <v>218037.13199394094</v>
      </c>
      <c r="T485" s="43">
        <f t="shared" si="81"/>
        <v>0.2329324985058106</v>
      </c>
      <c r="U485" s="43">
        <f t="shared" si="82"/>
        <v>0.15136044061860657</v>
      </c>
      <c r="V485" s="42">
        <f t="shared" si="83"/>
        <v>-0.2598795338677064</v>
      </c>
      <c r="W485" s="42">
        <f t="shared" si="84"/>
        <v>0.19445070623192068</v>
      </c>
      <c r="X485" s="42">
        <f>VLOOKUP($A485,'Raw data'!$A:$AN,39, FALSE)</f>
        <v>2.3938059982743787</v>
      </c>
      <c r="Y485" s="42">
        <f>VLOOKUP($A485,'Raw data'!$A:$AN,40, FALSE)</f>
        <v>2.6130484752211505</v>
      </c>
      <c r="Z485" s="42">
        <f t="shared" si="85"/>
        <v>2.5034272367477648</v>
      </c>
      <c r="AA485" s="44">
        <f>IFERROR(VLOOKUP($A485,'Raw data'!$AP:$AU,4,FALSE),0)</f>
        <v>-0.31634993013660101</v>
      </c>
      <c r="AB485" s="44">
        <f>IFERROR(VLOOKUP($A485,'Raw data'!$AP:$AU,5,FALSE),0)</f>
        <v>0.101888078303058</v>
      </c>
      <c r="AC485" s="44">
        <f>IFERROR(VLOOKUP($A485,'Raw data'!$AP:$AU,6,FALSE),"NA")</f>
        <v>0.46089863271717801</v>
      </c>
      <c r="AD485" s="46" t="b">
        <f t="shared" si="86"/>
        <v>0</v>
      </c>
      <c r="AE485" s="46" t="b">
        <f t="shared" si="87"/>
        <v>0</v>
      </c>
    </row>
    <row r="486" spans="1:31" x14ac:dyDescent="0.25">
      <c r="A486" s="45" t="s">
        <v>552</v>
      </c>
      <c r="B486" s="2" t="str">
        <f>IFERROR(VLOOKUP(A486,'Protein names'!$A:$I,8,FALSE),"Contaminant")</f>
        <v>Microsomal glutathione S-transferase (Microsomal glutathione S-transferase 1) (Microsomal glutathione S-transferase 1, isoform CRA_b)</v>
      </c>
      <c r="C486" t="str">
        <f>IFERROR(VLOOKUP(A486,'Protein names'!$A:$I,9,FALSE), "Contaminant")</f>
        <v>Mgst1</v>
      </c>
      <c r="D486" s="42">
        <f>VLOOKUP($A486,'Raw data'!$A:$M,10,FALSE)</f>
        <v>492613.32481483085</v>
      </c>
      <c r="E486" s="42">
        <f>VLOOKUP($A486,'Raw data'!$A:$M,11,FALSE)</f>
        <v>2109158.933793698</v>
      </c>
      <c r="F486" s="42">
        <f>VLOOKUP($A486,'Raw data'!$A:$M,7,FALSE)</f>
        <v>4482920.0338972313</v>
      </c>
      <c r="G486" s="42">
        <f>VLOOKUP($A486,'Raw data'!$A:$M,2,FALSE)</f>
        <v>3581358.5999580808</v>
      </c>
      <c r="H486" s="42">
        <f>VLOOKUP($A486,'Raw data'!$A:$M,3,FALSE)</f>
        <v>3957509.1799689424</v>
      </c>
      <c r="I486" s="42">
        <f>VLOOKUP($A486,'Raw data'!$A:$M,4,FALSE)</f>
        <v>4508349.9018904567</v>
      </c>
      <c r="J486" s="42">
        <f>VLOOKUP($A486,'Raw data'!$A:$M,8,FALSE)</f>
        <v>3791837.4471468246</v>
      </c>
      <c r="K486" s="42">
        <f>VLOOKUP($A486,'Raw data'!$A:$M,5,FALSE)</f>
        <v>4637933.7718149601</v>
      </c>
      <c r="L486" s="42">
        <f>VLOOKUP($A486,'Raw data'!$A:$M,12,FALSE)</f>
        <v>420020.29924544343</v>
      </c>
      <c r="M486" s="42">
        <f>VLOOKUP($A486,'Raw data'!$A:$M,13,FALSE)</f>
        <v>3181669.5343595543</v>
      </c>
      <c r="N486" s="42">
        <f>VLOOKUP($A486,'Raw data'!$A:$M,6,FALSE)</f>
        <v>3627934.6353297285</v>
      </c>
      <c r="O486" s="42">
        <f>VLOOKUP($A486,'Raw data'!$A:$M,9,FALSE)</f>
        <v>4427404.0223320108</v>
      </c>
      <c r="P486" s="42">
        <f t="shared" si="77"/>
        <v>3188651.6623872067</v>
      </c>
      <c r="Q486" s="42">
        <f t="shared" si="78"/>
        <v>3347799.9517047536</v>
      </c>
      <c r="R486" s="42">
        <f t="shared" si="79"/>
        <v>1448908.8969947766</v>
      </c>
      <c r="S486" s="42">
        <f t="shared" si="80"/>
        <v>1396729.9888404398</v>
      </c>
      <c r="T486" s="43">
        <f t="shared" si="81"/>
        <v>0.45439547821603088</v>
      </c>
      <c r="U486" s="43">
        <f t="shared" si="82"/>
        <v>0.41720831859418672</v>
      </c>
      <c r="V486" s="42">
        <f t="shared" si="83"/>
        <v>7.0266820020533194E-2</v>
      </c>
      <c r="W486" s="42">
        <f t="shared" si="84"/>
        <v>0.86317412818491535</v>
      </c>
      <c r="X486" s="42">
        <f>VLOOKUP($A486,'Raw data'!$A:$AN,39, FALSE)</f>
        <v>2.9537666455891585</v>
      </c>
      <c r="Y486" s="42">
        <f>VLOOKUP($A486,'Raw data'!$A:$AN,40, FALSE)</f>
        <v>3.2460972892749531</v>
      </c>
      <c r="Z486" s="42">
        <f t="shared" si="85"/>
        <v>3.099931967432056</v>
      </c>
      <c r="AA486" s="44">
        <f>IFERROR(VLOOKUP($A486,'Raw data'!$AP:$AU,4,FALSE),0)</f>
        <v>0.85276317663618395</v>
      </c>
      <c r="AB486" s="44">
        <f>IFERROR(VLOOKUP($A486,'Raw data'!$AP:$AU,5,FALSE),0)</f>
        <v>0.319239043193282</v>
      </c>
      <c r="AC486" s="44">
        <f>IFERROR(VLOOKUP($A486,'Raw data'!$AP:$AU,6,FALSE),"NA")</f>
        <v>0.46169710445120798</v>
      </c>
      <c r="AD486" s="46" t="b">
        <f t="shared" si="86"/>
        <v>0</v>
      </c>
      <c r="AE486" s="46" t="b">
        <f t="shared" si="87"/>
        <v>0</v>
      </c>
    </row>
    <row r="487" spans="1:31" x14ac:dyDescent="0.25">
      <c r="A487" s="45" t="s">
        <v>553</v>
      </c>
      <c r="B487" s="2" t="str">
        <f>IFERROR(VLOOKUP(A487,'Protein names'!$A:$I,8,FALSE),"Contaminant")</f>
        <v>Tropomyosin 1, alpha, isoform CRA_p (Tropomyosin alpha-1 chain)</v>
      </c>
      <c r="C487" t="str">
        <f>IFERROR(VLOOKUP(A487,'Protein names'!$A:$I,9,FALSE), "Contaminant")</f>
        <v>Tpm1</v>
      </c>
      <c r="D487" s="42">
        <f>VLOOKUP($A487,'Raw data'!$A:$M,10,FALSE)</f>
        <v>205.36</v>
      </c>
      <c r="E487" s="42">
        <f>VLOOKUP($A487,'Raw data'!$A:$M,11,FALSE)</f>
        <v>134993.25506340325</v>
      </c>
      <c r="F487" s="42">
        <f>VLOOKUP($A487,'Raw data'!$A:$M,7,FALSE)</f>
        <v>205.36</v>
      </c>
      <c r="G487" s="42">
        <f>VLOOKUP($A487,'Raw data'!$A:$M,2,FALSE)</f>
        <v>168932.95172822391</v>
      </c>
      <c r="H487" s="42">
        <f>VLOOKUP($A487,'Raw data'!$A:$M,3,FALSE)</f>
        <v>205.36</v>
      </c>
      <c r="I487" s="42">
        <f>VLOOKUP($A487,'Raw data'!$A:$M,4,FALSE)</f>
        <v>155525.37911356203</v>
      </c>
      <c r="J487" s="42">
        <f>VLOOKUP($A487,'Raw data'!$A:$M,8,FALSE)</f>
        <v>107749.00222657362</v>
      </c>
      <c r="K487" s="42">
        <f>VLOOKUP($A487,'Raw data'!$A:$M,5,FALSE)</f>
        <v>81795.438883356968</v>
      </c>
      <c r="L487" s="42">
        <f>VLOOKUP($A487,'Raw data'!$A:$M,12,FALSE)</f>
        <v>205.36</v>
      </c>
      <c r="M487" s="42">
        <f>VLOOKUP($A487,'Raw data'!$A:$M,13,FALSE)</f>
        <v>205.36</v>
      </c>
      <c r="N487" s="42">
        <f>VLOOKUP($A487,'Raw data'!$A:$M,6,FALSE)</f>
        <v>205.36</v>
      </c>
      <c r="O487" s="42">
        <f>VLOOKUP($A487,'Raw data'!$A:$M,9,FALSE)</f>
        <v>83378.354147040955</v>
      </c>
      <c r="P487" s="42">
        <f t="shared" si="77"/>
        <v>76677.944317531525</v>
      </c>
      <c r="Q487" s="42">
        <f t="shared" si="78"/>
        <v>45589.812542828578</v>
      </c>
      <c r="R487" s="42">
        <f t="shared" si="79"/>
        <v>77106.796382522472</v>
      </c>
      <c r="S487" s="42">
        <f t="shared" si="80"/>
        <v>46155.230319830916</v>
      </c>
      <c r="T487" s="43">
        <f t="shared" si="81"/>
        <v>1.00559289987242</v>
      </c>
      <c r="U487" s="43">
        <f t="shared" si="82"/>
        <v>1.0124022834371422</v>
      </c>
      <c r="V487" s="42">
        <f t="shared" si="83"/>
        <v>-0.75010018276139157</v>
      </c>
      <c r="W487" s="42">
        <f t="shared" si="84"/>
        <v>0.45709410002078554</v>
      </c>
      <c r="X487" s="42">
        <f>VLOOKUP($A487,'Raw data'!$A:$AN,39, FALSE)</f>
        <v>0.77926069237095719</v>
      </c>
      <c r="Y487" s="42">
        <f>VLOOKUP($A487,'Raw data'!$A:$AN,40, FALSE)</f>
        <v>0.77689913082816331</v>
      </c>
      <c r="Z487" s="42">
        <f t="shared" si="85"/>
        <v>0.77807991159956025</v>
      </c>
      <c r="AA487" s="44">
        <f>IFERROR(VLOOKUP($A487,'Raw data'!$AP:$AU,4,FALSE),0)</f>
        <v>2.4501217703934102</v>
      </c>
      <c r="AB487" s="44">
        <f>IFERROR(VLOOKUP($A487,'Raw data'!$AP:$AU,5,FALSE),0)</f>
        <v>7.6175566629173602E-2</v>
      </c>
      <c r="AC487" s="44">
        <f>IFERROR(VLOOKUP($A487,'Raw data'!$AP:$AU,6,FALSE),"NA")</f>
        <v>0.46186350913584201</v>
      </c>
      <c r="AD487" s="46" t="b">
        <f t="shared" si="86"/>
        <v>0</v>
      </c>
      <c r="AE487" s="46" t="b">
        <f t="shared" si="87"/>
        <v>0</v>
      </c>
    </row>
    <row r="488" spans="1:31" x14ac:dyDescent="0.25">
      <c r="A488" s="45" t="s">
        <v>554</v>
      </c>
      <c r="B488" s="2" t="str">
        <f>IFERROR(VLOOKUP(A488,'Protein names'!$A:$I,8,FALSE),"Contaminant")</f>
        <v>Protein disulfide-isomerase (EC 5.3.4.1)</v>
      </c>
      <c r="C488" t="str">
        <f>IFERROR(VLOOKUP(A488,'Protein names'!$A:$I,9,FALSE), "Contaminant")</f>
        <v>Pdia3</v>
      </c>
      <c r="D488" s="42">
        <f>VLOOKUP($A488,'Raw data'!$A:$M,10,FALSE)</f>
        <v>8447296.2854718734</v>
      </c>
      <c r="E488" s="42">
        <f>VLOOKUP($A488,'Raw data'!$A:$M,11,FALSE)</f>
        <v>9526165.7360432036</v>
      </c>
      <c r="F488" s="42">
        <f>VLOOKUP($A488,'Raw data'!$A:$M,7,FALSE)</f>
        <v>9693610.3859832883</v>
      </c>
      <c r="G488" s="42">
        <f>VLOOKUP($A488,'Raw data'!$A:$M,2,FALSE)</f>
        <v>9970211.7078093775</v>
      </c>
      <c r="H488" s="42">
        <f>VLOOKUP($A488,'Raw data'!$A:$M,3,FALSE)</f>
        <v>10228461.714724589</v>
      </c>
      <c r="I488" s="42">
        <f>VLOOKUP($A488,'Raw data'!$A:$M,4,FALSE)</f>
        <v>10478699.408944506</v>
      </c>
      <c r="J488" s="42">
        <f>VLOOKUP($A488,'Raw data'!$A:$M,8,FALSE)</f>
        <v>8895711.039127022</v>
      </c>
      <c r="K488" s="42">
        <f>VLOOKUP($A488,'Raw data'!$A:$M,5,FALSE)</f>
        <v>9647373.3985689487</v>
      </c>
      <c r="L488" s="42">
        <f>VLOOKUP($A488,'Raw data'!$A:$M,12,FALSE)</f>
        <v>8530093.0184013397</v>
      </c>
      <c r="M488" s="42">
        <f>VLOOKUP($A488,'Raw data'!$A:$M,13,FALSE)</f>
        <v>10060766.404293885</v>
      </c>
      <c r="N488" s="42">
        <f>VLOOKUP($A488,'Raw data'!$A:$M,6,FALSE)</f>
        <v>9532929.3682173435</v>
      </c>
      <c r="O488" s="42">
        <f>VLOOKUP($A488,'Raw data'!$A:$M,9,FALSE)</f>
        <v>8778144.5697978809</v>
      </c>
      <c r="P488" s="42">
        <f t="shared" si="77"/>
        <v>9724074.20649614</v>
      </c>
      <c r="Q488" s="42">
        <f t="shared" si="78"/>
        <v>9240836.2997344043</v>
      </c>
      <c r="R488" s="42">
        <f t="shared" si="79"/>
        <v>652521.68429258268</v>
      </c>
      <c r="S488" s="42">
        <f t="shared" si="80"/>
        <v>541791.35654612887</v>
      </c>
      <c r="T488" s="43">
        <f t="shared" si="81"/>
        <v>6.7103733521147693E-2</v>
      </c>
      <c r="U488" s="43">
        <f t="shared" si="82"/>
        <v>5.8630121665687422E-2</v>
      </c>
      <c r="V488" s="42">
        <f t="shared" si="83"/>
        <v>-7.3537480840829769E-2</v>
      </c>
      <c r="W488" s="42">
        <f t="shared" si="84"/>
        <v>0.23146042213236079</v>
      </c>
      <c r="X488" s="42">
        <f>VLOOKUP($A488,'Raw data'!$A:$AN,39, FALSE)</f>
        <v>3.7408415869984246</v>
      </c>
      <c r="Y488" s="42">
        <f>VLOOKUP($A488,'Raw data'!$A:$AN,40, FALSE)</f>
        <v>3.9333002550311136</v>
      </c>
      <c r="Z488" s="42">
        <f t="shared" si="85"/>
        <v>3.8370709210147691</v>
      </c>
      <c r="AA488" s="44">
        <f>IFERROR(VLOOKUP($A488,'Raw data'!$AP:$AU,4,FALSE),0)</f>
        <v>-0.160468512139506</v>
      </c>
      <c r="AB488" s="44">
        <f>IFERROR(VLOOKUP($A488,'Raw data'!$AP:$AU,5,FALSE),0)</f>
        <v>4.9230315926713203E-2</v>
      </c>
      <c r="AC488" s="44">
        <f>IFERROR(VLOOKUP($A488,'Raw data'!$AP:$AU,6,FALSE),"NA")</f>
        <v>0.46249575919730301</v>
      </c>
      <c r="AD488" s="46" t="b">
        <f t="shared" si="86"/>
        <v>0</v>
      </c>
      <c r="AE488" s="46" t="b">
        <f t="shared" si="87"/>
        <v>0</v>
      </c>
    </row>
    <row r="489" spans="1:31" x14ac:dyDescent="0.25">
      <c r="A489" s="45" t="s">
        <v>555</v>
      </c>
      <c r="B489" s="2" t="str">
        <f>IFERROR(VLOOKUP(A489,'Protein names'!$A:$I,8,FALSE),"Contaminant")</f>
        <v>Agxt2l2 protein (Protein LOC100910122)</v>
      </c>
      <c r="C489" t="str">
        <f>IFERROR(VLOOKUP(A489,'Protein names'!$A:$I,9,FALSE), "Contaminant")</f>
        <v>Phykpl</v>
      </c>
      <c r="D489" s="42">
        <f>VLOOKUP($A489,'Raw data'!$A:$M,10,FALSE)</f>
        <v>68827.953440719459</v>
      </c>
      <c r="E489" s="42">
        <f>VLOOKUP($A489,'Raw data'!$A:$M,11,FALSE)</f>
        <v>47445.995676288316</v>
      </c>
      <c r="F489" s="42">
        <f>VLOOKUP($A489,'Raw data'!$A:$M,7,FALSE)</f>
        <v>23095.37462185097</v>
      </c>
      <c r="G489" s="42">
        <f>VLOOKUP($A489,'Raw data'!$A:$M,2,FALSE)</f>
        <v>25439.984423495451</v>
      </c>
      <c r="H489" s="42">
        <f>VLOOKUP($A489,'Raw data'!$A:$M,3,FALSE)</f>
        <v>30324.803867630828</v>
      </c>
      <c r="I489" s="42">
        <f>VLOOKUP($A489,'Raw data'!$A:$M,4,FALSE)</f>
        <v>19105.716774300559</v>
      </c>
      <c r="J489" s="42">
        <f>VLOOKUP($A489,'Raw data'!$A:$M,8,FALSE)</f>
        <v>205.36</v>
      </c>
      <c r="K489" s="42">
        <f>VLOOKUP($A489,'Raw data'!$A:$M,5,FALSE)</f>
        <v>205.36</v>
      </c>
      <c r="L489" s="42">
        <f>VLOOKUP($A489,'Raw data'!$A:$M,12,FALSE)</f>
        <v>71419.440534283014</v>
      </c>
      <c r="M489" s="42">
        <f>VLOOKUP($A489,'Raw data'!$A:$M,13,FALSE)</f>
        <v>52423.945990090309</v>
      </c>
      <c r="N489" s="42">
        <f>VLOOKUP($A489,'Raw data'!$A:$M,6,FALSE)</f>
        <v>32115.779431129271</v>
      </c>
      <c r="O489" s="42">
        <f>VLOOKUP($A489,'Raw data'!$A:$M,9,FALSE)</f>
        <v>29236.652221427332</v>
      </c>
      <c r="P489" s="42">
        <f t="shared" si="77"/>
        <v>35706.6381340476</v>
      </c>
      <c r="Q489" s="42">
        <f t="shared" si="78"/>
        <v>30934.42302948832</v>
      </c>
      <c r="R489" s="42">
        <f t="shared" si="79"/>
        <v>17338.958633660208</v>
      </c>
      <c r="S489" s="42">
        <f t="shared" si="80"/>
        <v>25799.434417065255</v>
      </c>
      <c r="T489" s="43">
        <f t="shared" si="81"/>
        <v>0.48559482325295894</v>
      </c>
      <c r="U489" s="43">
        <f t="shared" si="82"/>
        <v>0.83400406054032028</v>
      </c>
      <c r="V489" s="42">
        <f t="shared" si="83"/>
        <v>-0.2069791811961437</v>
      </c>
      <c r="W489" s="42">
        <f t="shared" si="84"/>
        <v>0.73848860433164409</v>
      </c>
      <c r="X489" s="42">
        <f>VLOOKUP($A489,'Raw data'!$A:$AN,39, FALSE)</f>
        <v>2.7635677151562281</v>
      </c>
      <c r="Y489" s="42">
        <f>VLOOKUP($A489,'Raw data'!$A:$AN,40, FALSE)</f>
        <v>1.2808876402059326</v>
      </c>
      <c r="Z489" s="42">
        <f t="shared" si="85"/>
        <v>2.0222276776810801</v>
      </c>
      <c r="AA489" s="44">
        <f>IFERROR(VLOOKUP($A489,'Raw data'!$AP:$AU,4,FALSE),0)</f>
        <v>1.27241324755009</v>
      </c>
      <c r="AB489" s="44">
        <f>IFERROR(VLOOKUP($A489,'Raw data'!$AP:$AU,5,FALSE),0)</f>
        <v>0.13923816860458299</v>
      </c>
      <c r="AC489" s="44">
        <f>IFERROR(VLOOKUP($A489,'Raw data'!$AP:$AU,6,FALSE),"NA")</f>
        <v>0.462665953733777</v>
      </c>
      <c r="AD489" s="46" t="b">
        <f t="shared" si="86"/>
        <v>0</v>
      </c>
      <c r="AE489" s="46" t="b">
        <f t="shared" si="87"/>
        <v>0</v>
      </c>
    </row>
    <row r="490" spans="1:31" x14ac:dyDescent="0.25">
      <c r="A490" s="45" t="s">
        <v>556</v>
      </c>
      <c r="B490" s="2" t="str">
        <f>IFERROR(VLOOKUP(A490,'Protein names'!$A:$I,8,FALSE),"Contaminant")</f>
        <v>Carboxylic ester hydrolase (EC 3.1.1.-)</v>
      </c>
      <c r="C490" t="str">
        <f>IFERROR(VLOOKUP(A490,'Protein names'!$A:$I,9,FALSE), "Contaminant")</f>
        <v>Ces1f</v>
      </c>
      <c r="D490" s="42">
        <f>VLOOKUP($A490,'Raw data'!$A:$M,10,FALSE)</f>
        <v>360729.7260178384</v>
      </c>
      <c r="E490" s="42">
        <f>VLOOKUP($A490,'Raw data'!$A:$M,11,FALSE)</f>
        <v>352558.39330667764</v>
      </c>
      <c r="F490" s="42">
        <f>VLOOKUP($A490,'Raw data'!$A:$M,7,FALSE)</f>
        <v>56203.16242654324</v>
      </c>
      <c r="G490" s="42">
        <f>VLOOKUP($A490,'Raw data'!$A:$M,2,FALSE)</f>
        <v>161225.40624342076</v>
      </c>
      <c r="H490" s="42">
        <f>VLOOKUP($A490,'Raw data'!$A:$M,3,FALSE)</f>
        <v>60171.842445012589</v>
      </c>
      <c r="I490" s="42">
        <f>VLOOKUP($A490,'Raw data'!$A:$M,4,FALSE)</f>
        <v>177272.50215030654</v>
      </c>
      <c r="J490" s="42">
        <f>VLOOKUP($A490,'Raw data'!$A:$M,8,FALSE)</f>
        <v>7220.5336061035796</v>
      </c>
      <c r="K490" s="42">
        <f>VLOOKUP($A490,'Raw data'!$A:$M,5,FALSE)</f>
        <v>106382.82119182035</v>
      </c>
      <c r="L490" s="42">
        <f>VLOOKUP($A490,'Raw data'!$A:$M,12,FALSE)</f>
        <v>332261.1369492173</v>
      </c>
      <c r="M490" s="42">
        <f>VLOOKUP($A490,'Raw data'!$A:$M,13,FALSE)</f>
        <v>257676.34284288494</v>
      </c>
      <c r="N490" s="42">
        <f>VLOOKUP($A490,'Raw data'!$A:$M,6,FALSE)</f>
        <v>73436.405438800633</v>
      </c>
      <c r="O490" s="42">
        <f>VLOOKUP($A490,'Raw data'!$A:$M,9,FALSE)</f>
        <v>157604.01328428532</v>
      </c>
      <c r="P490" s="42">
        <f t="shared" si="77"/>
        <v>194693.50543163318</v>
      </c>
      <c r="Q490" s="42">
        <f t="shared" si="78"/>
        <v>155763.542218852</v>
      </c>
      <c r="R490" s="42">
        <f t="shared" si="79"/>
        <v>123280.57924054435</v>
      </c>
      <c r="S490" s="42">
        <f t="shared" si="80"/>
        <v>110168.23928100355</v>
      </c>
      <c r="T490" s="43">
        <f t="shared" si="81"/>
        <v>0.63320334680518886</v>
      </c>
      <c r="U490" s="43">
        <f t="shared" si="82"/>
        <v>0.70727872332419217</v>
      </c>
      <c r="V490" s="42">
        <f t="shared" si="83"/>
        <v>-0.32184716169691435</v>
      </c>
      <c r="W490" s="42">
        <f t="shared" si="84"/>
        <v>0.6100112078371781</v>
      </c>
      <c r="X490" s="42">
        <f>VLOOKUP($A490,'Raw data'!$A:$AN,39, FALSE)</f>
        <v>2.2362943626407819</v>
      </c>
      <c r="Y490" s="42">
        <f>VLOOKUP($A490,'Raw data'!$A:$AN,40, FALSE)</f>
        <v>2.109171695777643</v>
      </c>
      <c r="Z490" s="42">
        <f t="shared" si="85"/>
        <v>2.1727330292092124</v>
      </c>
      <c r="AA490" s="44">
        <f>IFERROR(VLOOKUP($A490,'Raw data'!$AP:$AU,4,FALSE),0)</f>
        <v>-0.55209075088088899</v>
      </c>
      <c r="AB490" s="44">
        <f>IFERROR(VLOOKUP($A490,'Raw data'!$AP:$AU,5,FALSE),0)</f>
        <v>0.207856380912462</v>
      </c>
      <c r="AC490" s="44">
        <f>IFERROR(VLOOKUP($A490,'Raw data'!$AP:$AU,6,FALSE),"NA")</f>
        <v>0.46396121067719498</v>
      </c>
      <c r="AD490" s="46" t="b">
        <f t="shared" si="86"/>
        <v>0</v>
      </c>
      <c r="AE490" s="46" t="b">
        <f t="shared" si="87"/>
        <v>0</v>
      </c>
    </row>
    <row r="491" spans="1:31" x14ac:dyDescent="0.25">
      <c r="A491" s="45" t="s">
        <v>557</v>
      </c>
      <c r="B491" s="2" t="str">
        <f>IFERROR(VLOOKUP(A491,'Protein names'!$A:$I,8,FALSE),"Contaminant")</f>
        <v>Mtx1 protein (Protein Mtx1)</v>
      </c>
      <c r="C491" t="str">
        <f>IFERROR(VLOOKUP(A491,'Protein names'!$A:$I,9,FALSE), "Contaminant")</f>
        <v>Mtx1</v>
      </c>
      <c r="D491" s="42">
        <f>VLOOKUP($A491,'Raw data'!$A:$M,10,FALSE)</f>
        <v>205.36</v>
      </c>
      <c r="E491" s="42">
        <f>VLOOKUP($A491,'Raw data'!$A:$M,11,FALSE)</f>
        <v>44548.568070850204</v>
      </c>
      <c r="F491" s="42">
        <f>VLOOKUP($A491,'Raw data'!$A:$M,7,FALSE)</f>
        <v>205.36</v>
      </c>
      <c r="G491" s="42">
        <f>VLOOKUP($A491,'Raw data'!$A:$M,2,FALSE)</f>
        <v>75976.767781262679</v>
      </c>
      <c r="H491" s="42">
        <f>VLOOKUP($A491,'Raw data'!$A:$M,3,FALSE)</f>
        <v>205.36</v>
      </c>
      <c r="I491" s="42">
        <f>VLOOKUP($A491,'Raw data'!$A:$M,4,FALSE)</f>
        <v>205.36</v>
      </c>
      <c r="J491" s="42">
        <f>VLOOKUP($A491,'Raw data'!$A:$M,8,FALSE)</f>
        <v>39718.285408631666</v>
      </c>
      <c r="K491" s="42">
        <f>VLOOKUP($A491,'Raw data'!$A:$M,5,FALSE)</f>
        <v>56989.454909098531</v>
      </c>
      <c r="L491" s="42">
        <f>VLOOKUP($A491,'Raw data'!$A:$M,12,FALSE)</f>
        <v>205.36</v>
      </c>
      <c r="M491" s="42">
        <f>VLOOKUP($A491,'Raw data'!$A:$M,13,FALSE)</f>
        <v>205.36</v>
      </c>
      <c r="N491" s="42">
        <f>VLOOKUP($A491,'Raw data'!$A:$M,6,FALSE)</f>
        <v>205.36</v>
      </c>
      <c r="O491" s="42">
        <f>VLOOKUP($A491,'Raw data'!$A:$M,9,FALSE)</f>
        <v>79999.670728651414</v>
      </c>
      <c r="P491" s="42">
        <f t="shared" si="77"/>
        <v>20224.462642018814</v>
      </c>
      <c r="Q491" s="42">
        <f t="shared" si="78"/>
        <v>29553.915174396938</v>
      </c>
      <c r="R491" s="42">
        <f t="shared" si="79"/>
        <v>29729.445323951702</v>
      </c>
      <c r="S491" s="42">
        <f t="shared" si="80"/>
        <v>31582.723623067632</v>
      </c>
      <c r="T491" s="43">
        <f t="shared" si="81"/>
        <v>1.4699745476641299</v>
      </c>
      <c r="U491" s="43">
        <f t="shared" si="82"/>
        <v>1.0686477049385419</v>
      </c>
      <c r="V491" s="42">
        <f t="shared" si="83"/>
        <v>0.54724789385548767</v>
      </c>
      <c r="W491" s="42">
        <f t="shared" si="84"/>
        <v>0.64089301552828093</v>
      </c>
      <c r="X491" s="42">
        <f>VLOOKUP($A491,'Raw data'!$A:$AN,39, FALSE)</f>
        <v>0.62962112945653825</v>
      </c>
      <c r="Y491" s="42">
        <f>VLOOKUP($A491,'Raw data'!$A:$AN,40, FALSE)</f>
        <v>0.81901829456233666</v>
      </c>
      <c r="Z491" s="42">
        <f t="shared" si="85"/>
        <v>0.72431971200943746</v>
      </c>
      <c r="AA491" s="44">
        <f>IFERROR(VLOOKUP($A491,'Raw data'!$AP:$AU,4,FALSE),0)</f>
        <v>1.1650954421891</v>
      </c>
      <c r="AB491" s="44">
        <f>IFERROR(VLOOKUP($A491,'Raw data'!$AP:$AU,5,FALSE),0)</f>
        <v>7.3072298008068803E-2</v>
      </c>
      <c r="AC491" s="44">
        <f>IFERROR(VLOOKUP($A491,'Raw data'!$AP:$AU,6,FALSE),"NA")</f>
        <v>0.46589052554404198</v>
      </c>
      <c r="AD491" s="46" t="b">
        <f t="shared" si="86"/>
        <v>0</v>
      </c>
      <c r="AE491" s="46" t="b">
        <f t="shared" si="87"/>
        <v>0</v>
      </c>
    </row>
    <row r="492" spans="1:31" x14ac:dyDescent="0.25">
      <c r="A492" s="45" t="s">
        <v>558</v>
      </c>
      <c r="B492" s="2" t="str">
        <f>IFERROR(VLOOKUP(A492,'Protein names'!$A:$I,8,FALSE),"Contaminant")</f>
        <v>Cytochrome P450 2C22 (Cytochrome P450 2C70) (Cytochrome P450, family 2, subfamily c, polypeptide 70, isoform CRA_b)</v>
      </c>
      <c r="C492" t="str">
        <f>IFERROR(VLOOKUP(A492,'Protein names'!$A:$I,9,FALSE), "Contaminant")</f>
        <v>Cyp2c22</v>
      </c>
      <c r="D492" s="42">
        <f>VLOOKUP($A492,'Raw data'!$A:$M,10,FALSE)</f>
        <v>266628.6889284908</v>
      </c>
      <c r="E492" s="42">
        <f>VLOOKUP($A492,'Raw data'!$A:$M,11,FALSE)</f>
        <v>170358.0976402777</v>
      </c>
      <c r="F492" s="42">
        <f>VLOOKUP($A492,'Raw data'!$A:$M,7,FALSE)</f>
        <v>37249.434814078733</v>
      </c>
      <c r="G492" s="42">
        <f>VLOOKUP($A492,'Raw data'!$A:$M,2,FALSE)</f>
        <v>72436.080872963736</v>
      </c>
      <c r="H492" s="42">
        <f>VLOOKUP($A492,'Raw data'!$A:$M,3,FALSE)</f>
        <v>66319.459115753969</v>
      </c>
      <c r="I492" s="42">
        <f>VLOOKUP($A492,'Raw data'!$A:$M,4,FALSE)</f>
        <v>124177.31875938532</v>
      </c>
      <c r="J492" s="42">
        <f>VLOOKUP($A492,'Raw data'!$A:$M,8,FALSE)</f>
        <v>124072.86958389822</v>
      </c>
      <c r="K492" s="42">
        <f>VLOOKUP($A492,'Raw data'!$A:$M,5,FALSE)</f>
        <v>76288.534881506712</v>
      </c>
      <c r="L492" s="42">
        <f>VLOOKUP($A492,'Raw data'!$A:$M,12,FALSE)</f>
        <v>397845.73089908919</v>
      </c>
      <c r="M492" s="42">
        <f>VLOOKUP($A492,'Raw data'!$A:$M,13,FALSE)</f>
        <v>211079.8226476284</v>
      </c>
      <c r="N492" s="42">
        <f>VLOOKUP($A492,'Raw data'!$A:$M,6,FALSE)</f>
        <v>99555.840892505104</v>
      </c>
      <c r="O492" s="42">
        <f>VLOOKUP($A492,'Raw data'!$A:$M,9,FALSE)</f>
        <v>67572.818794018851</v>
      </c>
      <c r="P492" s="42">
        <f t="shared" si="77"/>
        <v>122861.51335515839</v>
      </c>
      <c r="Q492" s="42">
        <f t="shared" si="78"/>
        <v>162735.93628310773</v>
      </c>
      <c r="R492" s="42">
        <f t="shared" si="79"/>
        <v>77455.163122179627</v>
      </c>
      <c r="S492" s="42">
        <f t="shared" si="80"/>
        <v>115202.34097207653</v>
      </c>
      <c r="T492" s="43">
        <f t="shared" si="81"/>
        <v>0.63042657547509073</v>
      </c>
      <c r="U492" s="43">
        <f t="shared" si="82"/>
        <v>0.70790965783772453</v>
      </c>
      <c r="V492" s="42">
        <f t="shared" si="83"/>
        <v>0.40549981136794061</v>
      </c>
      <c r="W492" s="42">
        <f t="shared" si="84"/>
        <v>0.53513386222297132</v>
      </c>
      <c r="X492" s="42">
        <f>VLOOKUP($A492,'Raw data'!$A:$AN,39, FALSE)</f>
        <v>3.0069977898681248</v>
      </c>
      <c r="Y492" s="42">
        <f>VLOOKUP($A492,'Raw data'!$A:$AN,40, FALSE)</f>
        <v>2.9042599835803702</v>
      </c>
      <c r="Z492" s="42">
        <f t="shared" si="85"/>
        <v>2.9556288867242477</v>
      </c>
      <c r="AA492" s="44">
        <f>IFERROR(VLOOKUP($A492,'Raw data'!$AP:$AU,4,FALSE),0)</f>
        <v>0.45112465297014298</v>
      </c>
      <c r="AB492" s="44">
        <f>IFERROR(VLOOKUP($A492,'Raw data'!$AP:$AU,5,FALSE),0)</f>
        <v>2.2680220727973901E-2</v>
      </c>
      <c r="AC492" s="44">
        <f>IFERROR(VLOOKUP($A492,'Raw data'!$AP:$AU,6,FALSE),"NA")</f>
        <v>0.46605285770951399</v>
      </c>
      <c r="AD492" s="46" t="b">
        <f t="shared" si="86"/>
        <v>0</v>
      </c>
      <c r="AE492" s="46" t="b">
        <f t="shared" si="87"/>
        <v>0</v>
      </c>
    </row>
    <row r="493" spans="1:31" x14ac:dyDescent="0.25">
      <c r="A493" s="45" t="s">
        <v>559</v>
      </c>
      <c r="B493" s="2" t="str">
        <f>IFERROR(VLOOKUP(A493,'Protein names'!$A:$I,8,FALSE),"Contaminant")</f>
        <v>Electron transfer flavoprotein subunit alpha, mitochondrial (Alpha-ETF)</v>
      </c>
      <c r="C493" t="str">
        <f>IFERROR(VLOOKUP(A493,'Protein names'!$A:$I,9,FALSE), "Contaminant")</f>
        <v>Etfa</v>
      </c>
      <c r="D493" s="42">
        <f>VLOOKUP($A493,'Raw data'!$A:$M,10,FALSE)</f>
        <v>9507109.8007414397</v>
      </c>
      <c r="E493" s="42">
        <f>VLOOKUP($A493,'Raw data'!$A:$M,11,FALSE)</f>
        <v>9261738.457628455</v>
      </c>
      <c r="F493" s="42">
        <f>VLOOKUP($A493,'Raw data'!$A:$M,7,FALSE)</f>
        <v>9177536.9935371298</v>
      </c>
      <c r="G493" s="42">
        <f>VLOOKUP($A493,'Raw data'!$A:$M,2,FALSE)</f>
        <v>8279955.2828007555</v>
      </c>
      <c r="H493" s="42">
        <f>VLOOKUP($A493,'Raw data'!$A:$M,3,FALSE)</f>
        <v>8332486.7374572065</v>
      </c>
      <c r="I493" s="42">
        <f>VLOOKUP($A493,'Raw data'!$A:$M,4,FALSE)</f>
        <v>9568297.7352659646</v>
      </c>
      <c r="J493" s="42">
        <f>VLOOKUP($A493,'Raw data'!$A:$M,8,FALSE)</f>
        <v>8038460.580813542</v>
      </c>
      <c r="K493" s="42">
        <f>VLOOKUP($A493,'Raw data'!$A:$M,5,FALSE)</f>
        <v>8281099.165282906</v>
      </c>
      <c r="L493" s="42">
        <f>VLOOKUP($A493,'Raw data'!$A:$M,12,FALSE)</f>
        <v>9519113.1843978316</v>
      </c>
      <c r="M493" s="42">
        <f>VLOOKUP($A493,'Raw data'!$A:$M,13,FALSE)</f>
        <v>8503116.2793541644</v>
      </c>
      <c r="N493" s="42">
        <f>VLOOKUP($A493,'Raw data'!$A:$M,6,FALSE)</f>
        <v>7527094.0061085699</v>
      </c>
      <c r="O493" s="42">
        <f>VLOOKUP($A493,'Raw data'!$A:$M,9,FALSE)</f>
        <v>8136797.8819215875</v>
      </c>
      <c r="P493" s="42">
        <f t="shared" si="77"/>
        <v>9021187.5012384914</v>
      </c>
      <c r="Q493" s="42">
        <f t="shared" si="78"/>
        <v>8334280.1829797663</v>
      </c>
      <c r="R493" s="42">
        <f t="shared" si="79"/>
        <v>523050.97893306892</v>
      </c>
      <c r="S493" s="42">
        <f t="shared" si="80"/>
        <v>607346.84073716821</v>
      </c>
      <c r="T493" s="43">
        <f t="shared" si="81"/>
        <v>5.7980280186090895E-2</v>
      </c>
      <c r="U493" s="43">
        <f t="shared" si="82"/>
        <v>7.2873340876814949E-2</v>
      </c>
      <c r="V493" s="42">
        <f t="shared" si="83"/>
        <v>-0.1142597531220059</v>
      </c>
      <c r="W493" s="42">
        <f t="shared" si="84"/>
        <v>8.4323471884653167E-2</v>
      </c>
      <c r="X493" s="42">
        <f>VLOOKUP($A493,'Raw data'!$A:$AN,39, FALSE)</f>
        <v>3.3326619865624445</v>
      </c>
      <c r="Y493" s="42">
        <f>VLOOKUP($A493,'Raw data'!$A:$AN,40, FALSE)</f>
        <v>3.4200996316803223</v>
      </c>
      <c r="Z493" s="42">
        <f t="shared" si="85"/>
        <v>3.3763808091213834</v>
      </c>
      <c r="AA493" s="44">
        <f>IFERROR(VLOOKUP($A493,'Raw data'!$AP:$AU,4,FALSE),0)</f>
        <v>-2.3582258521832702</v>
      </c>
      <c r="AB493" s="44">
        <f>IFERROR(VLOOKUP($A493,'Raw data'!$AP:$AU,5,FALSE),0)</f>
        <v>0.17187423498725099</v>
      </c>
      <c r="AC493" s="44">
        <f>IFERROR(VLOOKUP($A493,'Raw data'!$AP:$AU,6,FALSE),"NA")</f>
        <v>0.46658725741690998</v>
      </c>
      <c r="AD493" s="46" t="b">
        <f t="shared" si="86"/>
        <v>0</v>
      </c>
      <c r="AE493" s="46" t="b">
        <f t="shared" si="87"/>
        <v>0</v>
      </c>
    </row>
    <row r="494" spans="1:31" x14ac:dyDescent="0.25">
      <c r="A494" s="45" t="s">
        <v>560</v>
      </c>
      <c r="B494" s="2" t="str">
        <f>IFERROR(VLOOKUP(A494,'Protein names'!$A:$I,8,FALSE),"Contaminant")</f>
        <v>Stomatin-like protein 2, mitochondrial (SLP-2)</v>
      </c>
      <c r="C494" t="str">
        <f>IFERROR(VLOOKUP(A494,'Protein names'!$A:$I,9,FALSE), "Contaminant")</f>
        <v>Stoml2</v>
      </c>
      <c r="D494" s="42">
        <f>VLOOKUP($A494,'Raw data'!$A:$M,10,FALSE)</f>
        <v>205.36</v>
      </c>
      <c r="E494" s="42">
        <f>VLOOKUP($A494,'Raw data'!$A:$M,11,FALSE)</f>
        <v>205.36</v>
      </c>
      <c r="F494" s="42">
        <f>VLOOKUP($A494,'Raw data'!$A:$M,7,FALSE)</f>
        <v>205.36</v>
      </c>
      <c r="G494" s="42">
        <f>VLOOKUP($A494,'Raw data'!$A:$M,2,FALSE)</f>
        <v>163533.14198738869</v>
      </c>
      <c r="H494" s="42">
        <f>VLOOKUP($A494,'Raw data'!$A:$M,3,FALSE)</f>
        <v>161822.90568473897</v>
      </c>
      <c r="I494" s="42">
        <f>VLOOKUP($A494,'Raw data'!$A:$M,4,FALSE)</f>
        <v>258747.48397082821</v>
      </c>
      <c r="J494" s="42">
        <f>VLOOKUP($A494,'Raw data'!$A:$M,8,FALSE)</f>
        <v>366267.54270822357</v>
      </c>
      <c r="K494" s="42">
        <f>VLOOKUP($A494,'Raw data'!$A:$M,5,FALSE)</f>
        <v>133689.58915481161</v>
      </c>
      <c r="L494" s="42">
        <f>VLOOKUP($A494,'Raw data'!$A:$M,12,FALSE)</f>
        <v>205.36</v>
      </c>
      <c r="M494" s="42">
        <f>VLOOKUP($A494,'Raw data'!$A:$M,13,FALSE)</f>
        <v>328607.02924028866</v>
      </c>
      <c r="N494" s="42">
        <f>VLOOKUP($A494,'Raw data'!$A:$M,6,FALSE)</f>
        <v>205.36</v>
      </c>
      <c r="O494" s="42">
        <f>VLOOKUP($A494,'Raw data'!$A:$M,9,FALSE)</f>
        <v>202421.0261078999</v>
      </c>
      <c r="P494" s="42">
        <f t="shared" si="77"/>
        <v>97453.26860715932</v>
      </c>
      <c r="Q494" s="42">
        <f t="shared" si="78"/>
        <v>171899.31786853727</v>
      </c>
      <c r="R494" s="42">
        <f t="shared" si="79"/>
        <v>102385.94543737217</v>
      </c>
      <c r="S494" s="42">
        <f t="shared" si="80"/>
        <v>143576.63575599296</v>
      </c>
      <c r="T494" s="43">
        <f t="shared" si="81"/>
        <v>1.0506158172087259</v>
      </c>
      <c r="U494" s="43">
        <f t="shared" si="82"/>
        <v>0.83523679754096214</v>
      </c>
      <c r="V494" s="42">
        <f t="shared" si="83"/>
        <v>0.81878134015780757</v>
      </c>
      <c r="W494" s="42">
        <f t="shared" si="84"/>
        <v>0.36742399389710334</v>
      </c>
      <c r="X494" s="42">
        <f>VLOOKUP($A494,'Raw data'!$A:$AN,39, FALSE)</f>
        <v>0.55957274188129535</v>
      </c>
      <c r="Y494" s="42">
        <f>VLOOKUP($A494,'Raw data'!$A:$AN,40, FALSE)</f>
        <v>0.86604583403745927</v>
      </c>
      <c r="Z494" s="42">
        <f t="shared" si="85"/>
        <v>0.71280928795937726</v>
      </c>
      <c r="AA494" s="44">
        <f>IFERROR(VLOOKUP($A494,'Raw data'!$AP:$AU,4,FALSE),0)</f>
        <v>-2.5299445416861999</v>
      </c>
      <c r="AB494" s="44">
        <f>IFERROR(VLOOKUP($A494,'Raw data'!$AP:$AU,5,FALSE),0)</f>
        <v>0.16644815555411099</v>
      </c>
      <c r="AC494" s="44">
        <f>IFERROR(VLOOKUP($A494,'Raw data'!$AP:$AU,6,FALSE),"NA")</f>
        <v>0.46757927124595799</v>
      </c>
      <c r="AD494" s="46" t="b">
        <f t="shared" si="86"/>
        <v>0</v>
      </c>
      <c r="AE494" s="46" t="b">
        <f t="shared" si="87"/>
        <v>0</v>
      </c>
    </row>
    <row r="495" spans="1:31" x14ac:dyDescent="0.25">
      <c r="A495" s="45" t="s">
        <v>561</v>
      </c>
      <c r="B495" s="2" t="str">
        <f>IFERROR(VLOOKUP(A495,'Protein names'!$A:$I,8,FALSE),"Contaminant")</f>
        <v>Protein Timm50 (RCG54610, isoform CRA_a)</v>
      </c>
      <c r="C495" t="str">
        <f>IFERROR(VLOOKUP(A495,'Protein names'!$A:$I,9,FALSE), "Contaminant")</f>
        <v>Timm50</v>
      </c>
      <c r="D495" s="42">
        <f>VLOOKUP($A495,'Raw data'!$A:$M,10,FALSE)</f>
        <v>104954.30509539429</v>
      </c>
      <c r="E495" s="42">
        <f>VLOOKUP($A495,'Raw data'!$A:$M,11,FALSE)</f>
        <v>125812.91489350886</v>
      </c>
      <c r="F495" s="42">
        <f>VLOOKUP($A495,'Raw data'!$A:$M,7,FALSE)</f>
        <v>56273.017227044496</v>
      </c>
      <c r="G495" s="42">
        <f>VLOOKUP($A495,'Raw data'!$A:$M,2,FALSE)</f>
        <v>75896.772355031688</v>
      </c>
      <c r="H495" s="42">
        <f>VLOOKUP($A495,'Raw data'!$A:$M,3,FALSE)</f>
        <v>78689.314858762911</v>
      </c>
      <c r="I495" s="42">
        <f>VLOOKUP($A495,'Raw data'!$A:$M,4,FALSE)</f>
        <v>88821.17836644873</v>
      </c>
      <c r="J495" s="42">
        <f>VLOOKUP($A495,'Raw data'!$A:$M,8,FALSE)</f>
        <v>94090.60588522903</v>
      </c>
      <c r="K495" s="42">
        <f>VLOOKUP($A495,'Raw data'!$A:$M,5,FALSE)</f>
        <v>75982.305827626245</v>
      </c>
      <c r="L495" s="42">
        <f>VLOOKUP($A495,'Raw data'!$A:$M,12,FALSE)</f>
        <v>164321.857465579</v>
      </c>
      <c r="M495" s="42">
        <f>VLOOKUP($A495,'Raw data'!$A:$M,13,FALSE)</f>
        <v>102267.7229124273</v>
      </c>
      <c r="N495" s="42">
        <f>VLOOKUP($A495,'Raw data'!$A:$M,6,FALSE)</f>
        <v>87957.845621373242</v>
      </c>
      <c r="O495" s="42">
        <f>VLOOKUP($A495,'Raw data'!$A:$M,9,FALSE)</f>
        <v>74341.158149422132</v>
      </c>
      <c r="P495" s="42">
        <f t="shared" si="77"/>
        <v>88407.917132698509</v>
      </c>
      <c r="Q495" s="42">
        <f t="shared" si="78"/>
        <v>99826.915976942822</v>
      </c>
      <c r="R495" s="42">
        <f t="shared" si="79"/>
        <v>22198.79637389784</v>
      </c>
      <c r="S495" s="42">
        <f t="shared" si="80"/>
        <v>30434.148544873569</v>
      </c>
      <c r="T495" s="43">
        <f t="shared" si="81"/>
        <v>0.25109511787929456</v>
      </c>
      <c r="U495" s="43">
        <f t="shared" si="82"/>
        <v>0.30486916526503727</v>
      </c>
      <c r="V495" s="42">
        <f t="shared" si="83"/>
        <v>0.17525328468740509</v>
      </c>
      <c r="W495" s="42">
        <f t="shared" si="84"/>
        <v>0.51325926033404934</v>
      </c>
      <c r="X495" s="42">
        <f>VLOOKUP($A495,'Raw data'!$A:$AN,39, FALSE)</f>
        <v>4.0026447528772957</v>
      </c>
      <c r="Y495" s="42">
        <f>VLOOKUP($A495,'Raw data'!$A:$AN,40, FALSE)</f>
        <v>4.5098403671392253</v>
      </c>
      <c r="Z495" s="42">
        <f t="shared" si="85"/>
        <v>4.2562425600082605</v>
      </c>
      <c r="AA495" s="44">
        <f>IFERROR(VLOOKUP($A495,'Raw data'!$AP:$AU,4,FALSE),0)</f>
        <v>0.168464505096137</v>
      </c>
      <c r="AB495" s="44">
        <f>IFERROR(VLOOKUP($A495,'Raw data'!$AP:$AU,5,FALSE),0)</f>
        <v>4.97986203191354E-2</v>
      </c>
      <c r="AC495" s="44">
        <f>IFERROR(VLOOKUP($A495,'Raw data'!$AP:$AU,6,FALSE),"NA")</f>
        <v>0.46823540672733299</v>
      </c>
      <c r="AD495" s="46" t="b">
        <f t="shared" si="86"/>
        <v>0</v>
      </c>
      <c r="AE495" s="46" t="b">
        <f t="shared" si="87"/>
        <v>0</v>
      </c>
    </row>
    <row r="496" spans="1:31" x14ac:dyDescent="0.25">
      <c r="A496" s="45" t="s">
        <v>562</v>
      </c>
      <c r="B496" s="2" t="str">
        <f>IFERROR(VLOOKUP(A496,'Protein names'!$A:$I,8,FALSE),"Contaminant")</f>
        <v>ATP synthase subunit f, mitochondrial</v>
      </c>
      <c r="C496" t="str">
        <f>IFERROR(VLOOKUP(A496,'Protein names'!$A:$I,9,FALSE), "Contaminant")</f>
        <v>Atp5j2</v>
      </c>
      <c r="D496" s="42">
        <f>VLOOKUP($A496,'Raw data'!$A:$M,10,FALSE)</f>
        <v>1485360.2439580236</v>
      </c>
      <c r="E496" s="42">
        <f>VLOOKUP($A496,'Raw data'!$A:$M,11,FALSE)</f>
        <v>1158507.2999028966</v>
      </c>
      <c r="F496" s="42">
        <f>VLOOKUP($A496,'Raw data'!$A:$M,7,FALSE)</f>
        <v>1437870.5244599918</v>
      </c>
      <c r="G496" s="42">
        <f>VLOOKUP($A496,'Raw data'!$A:$M,2,FALSE)</f>
        <v>1481270.5662431768</v>
      </c>
      <c r="H496" s="42">
        <f>VLOOKUP($A496,'Raw data'!$A:$M,3,FALSE)</f>
        <v>1132175.0010079725</v>
      </c>
      <c r="I496" s="42">
        <f>VLOOKUP($A496,'Raw data'!$A:$M,4,FALSE)</f>
        <v>1561990.6460077171</v>
      </c>
      <c r="J496" s="42">
        <f>VLOOKUP($A496,'Raw data'!$A:$M,8,FALSE)</f>
        <v>1283681.3838664098</v>
      </c>
      <c r="K496" s="42">
        <f>VLOOKUP($A496,'Raw data'!$A:$M,5,FALSE)</f>
        <v>1207618.224849873</v>
      </c>
      <c r="L496" s="42">
        <f>VLOOKUP($A496,'Raw data'!$A:$M,12,FALSE)</f>
        <v>1358343.1668870635</v>
      </c>
      <c r="M496" s="42">
        <f>VLOOKUP($A496,'Raw data'!$A:$M,13,FALSE)</f>
        <v>1406231.9367272605</v>
      </c>
      <c r="N496" s="42">
        <f>VLOOKUP($A496,'Raw data'!$A:$M,6,FALSE)</f>
        <v>1225114.620956691</v>
      </c>
      <c r="O496" s="42">
        <f>VLOOKUP($A496,'Raw data'!$A:$M,9,FALSE)</f>
        <v>1247331.2276884425</v>
      </c>
      <c r="P496" s="42">
        <f t="shared" si="77"/>
        <v>1376195.7135966297</v>
      </c>
      <c r="Q496" s="42">
        <f t="shared" si="78"/>
        <v>1288053.4268292899</v>
      </c>
      <c r="R496" s="42">
        <f t="shared" si="79"/>
        <v>167439.29854386175</v>
      </c>
      <c r="S496" s="42">
        <f t="shared" si="80"/>
        <v>71897.305262168331</v>
      </c>
      <c r="T496" s="43">
        <f t="shared" si="81"/>
        <v>0.12166823140748359</v>
      </c>
      <c r="U496" s="43">
        <f t="shared" si="82"/>
        <v>5.5818573798722654E-2</v>
      </c>
      <c r="V496" s="42">
        <f t="shared" si="83"/>
        <v>-9.5493219466767212E-2</v>
      </c>
      <c r="W496" s="42">
        <f t="shared" si="84"/>
        <v>0.3048227841568093</v>
      </c>
      <c r="X496" s="42">
        <f>VLOOKUP($A496,'Raw data'!$A:$AN,39, FALSE)</f>
        <v>3.3580653838045316</v>
      </c>
      <c r="Y496" s="42">
        <f>VLOOKUP($A496,'Raw data'!$A:$AN,40, FALSE)</f>
        <v>3.6940005813060548</v>
      </c>
      <c r="Z496" s="42">
        <f t="shared" si="85"/>
        <v>3.526032982555293</v>
      </c>
      <c r="AA496" s="44">
        <f>IFERROR(VLOOKUP($A496,'Raw data'!$AP:$AU,4,FALSE),0)</f>
        <v>-0.15240071655375001</v>
      </c>
      <c r="AB496" s="44">
        <f>IFERROR(VLOOKUP($A496,'Raw data'!$AP:$AU,5,FALSE),0)</f>
        <v>2.7943494096625499E-2</v>
      </c>
      <c r="AC496" s="44">
        <f>IFERROR(VLOOKUP($A496,'Raw data'!$AP:$AU,6,FALSE),"NA")</f>
        <v>0.46854572981320902</v>
      </c>
      <c r="AD496" s="46" t="b">
        <f t="shared" si="86"/>
        <v>0</v>
      </c>
      <c r="AE496" s="46" t="b">
        <f t="shared" si="87"/>
        <v>0</v>
      </c>
    </row>
    <row r="497" spans="1:31" x14ac:dyDescent="0.25">
      <c r="A497" s="45" t="s">
        <v>563</v>
      </c>
      <c r="B497" s="2" t="str">
        <f>IFERROR(VLOOKUP(A497,'Protein names'!$A:$I,8,FALSE),"Contaminant")</f>
        <v>3-hydroxybutyrate dehydrogenase, type 1, isoform CRA_a (D-beta-hydroxybutyrate dehydrogenase, mitochondrial)</v>
      </c>
      <c r="C497" t="str">
        <f>IFERROR(VLOOKUP(A497,'Protein names'!$A:$I,9,FALSE), "Contaminant")</f>
        <v>Bdh1</v>
      </c>
      <c r="D497" s="42">
        <f>VLOOKUP($A497,'Raw data'!$A:$M,10,FALSE)</f>
        <v>10915927.03345968</v>
      </c>
      <c r="E497" s="42">
        <f>VLOOKUP($A497,'Raw data'!$A:$M,11,FALSE)</f>
        <v>11096485.795776065</v>
      </c>
      <c r="F497" s="42">
        <f>VLOOKUP($A497,'Raw data'!$A:$M,7,FALSE)</f>
        <v>12954871.387853352</v>
      </c>
      <c r="G497" s="42">
        <f>VLOOKUP($A497,'Raw data'!$A:$M,2,FALSE)</f>
        <v>8554730.3163263462</v>
      </c>
      <c r="H497" s="42">
        <f>VLOOKUP($A497,'Raw data'!$A:$M,3,FALSE)</f>
        <v>7299383.0635321522</v>
      </c>
      <c r="I497" s="42">
        <f>VLOOKUP($A497,'Raw data'!$A:$M,4,FALSE)</f>
        <v>9919690.1155209802</v>
      </c>
      <c r="J497" s="42">
        <f>VLOOKUP($A497,'Raw data'!$A:$M,8,FALSE)</f>
        <v>9848167.2493431959</v>
      </c>
      <c r="K497" s="42">
        <f>VLOOKUP($A497,'Raw data'!$A:$M,5,FALSE)</f>
        <v>11089988.070033515</v>
      </c>
      <c r="L497" s="42">
        <f>VLOOKUP($A497,'Raw data'!$A:$M,12,FALSE)</f>
        <v>13352011.55080967</v>
      </c>
      <c r="M497" s="42">
        <f>VLOOKUP($A497,'Raw data'!$A:$M,13,FALSE)</f>
        <v>14309543.583239928</v>
      </c>
      <c r="N497" s="42">
        <f>VLOOKUP($A497,'Raw data'!$A:$M,6,FALSE)</f>
        <v>10992794.657906074</v>
      </c>
      <c r="O497" s="42">
        <f>VLOOKUP($A497,'Raw data'!$A:$M,9,FALSE)</f>
        <v>11070218.448859438</v>
      </c>
      <c r="P497" s="42">
        <f t="shared" si="77"/>
        <v>10123514.618744763</v>
      </c>
      <c r="Q497" s="42">
        <f t="shared" si="78"/>
        <v>11777120.593365304</v>
      </c>
      <c r="R497" s="42">
        <f t="shared" si="79"/>
        <v>1828912.2066172475</v>
      </c>
      <c r="S497" s="42">
        <f t="shared" si="80"/>
        <v>1538469.8919413856</v>
      </c>
      <c r="T497" s="43">
        <f t="shared" si="81"/>
        <v>0.18065980793180486</v>
      </c>
      <c r="U497" s="43">
        <f t="shared" si="82"/>
        <v>0.13063209124377054</v>
      </c>
      <c r="V497" s="42">
        <f t="shared" si="83"/>
        <v>0.21827661263993534</v>
      </c>
      <c r="W497" s="42">
        <f t="shared" si="84"/>
        <v>0.15286724917151753</v>
      </c>
      <c r="X497" s="42">
        <f>VLOOKUP($A497,'Raw data'!$A:$AN,39, FALSE)</f>
        <v>3.4406311397657681</v>
      </c>
      <c r="Y497" s="42">
        <f>VLOOKUP($A497,'Raw data'!$A:$AN,40, FALSE)</f>
        <v>3.7474739084319109</v>
      </c>
      <c r="Z497" s="42">
        <f t="shared" si="85"/>
        <v>3.5940525240988395</v>
      </c>
      <c r="AA497" s="44">
        <f>IFERROR(VLOOKUP($A497,'Raw data'!$AP:$AU,4,FALSE),0)</f>
        <v>0.28137533729141301</v>
      </c>
      <c r="AB497" s="44">
        <f>IFERROR(VLOOKUP($A497,'Raw data'!$AP:$AU,5,FALSE),0)</f>
        <v>0.17940481435435801</v>
      </c>
      <c r="AC497" s="44">
        <f>IFERROR(VLOOKUP($A497,'Raw data'!$AP:$AU,6,FALSE),"NA")</f>
        <v>0.46941520241395301</v>
      </c>
      <c r="AD497" s="46" t="b">
        <f t="shared" si="86"/>
        <v>0</v>
      </c>
      <c r="AE497" s="46" t="b">
        <f t="shared" si="87"/>
        <v>0</v>
      </c>
    </row>
    <row r="498" spans="1:31" x14ac:dyDescent="0.25">
      <c r="A498" s="45" t="s">
        <v>564</v>
      </c>
      <c r="B498" s="2" t="str">
        <f>IFERROR(VLOOKUP(A498,'Protein names'!$A:$I,8,FALSE),"Contaminant")</f>
        <v>Phenylalanyl-tRNA synthetase, beta subunit (Protein Farsb)</v>
      </c>
      <c r="C498" t="str">
        <f>IFERROR(VLOOKUP(A498,'Protein names'!$A:$I,9,FALSE), "Contaminant")</f>
        <v>Farsb</v>
      </c>
      <c r="D498" s="42">
        <f>VLOOKUP($A498,'Raw data'!$A:$M,10,FALSE)</f>
        <v>3342.2302639179356</v>
      </c>
      <c r="E498" s="42">
        <f>VLOOKUP($A498,'Raw data'!$A:$M,11,FALSE)</f>
        <v>2724.209673214119</v>
      </c>
      <c r="F498" s="42">
        <f>VLOOKUP($A498,'Raw data'!$A:$M,7,FALSE)</f>
        <v>89543.942322731164</v>
      </c>
      <c r="G498" s="42">
        <f>VLOOKUP($A498,'Raw data'!$A:$M,2,FALSE)</f>
        <v>115041.81691037034</v>
      </c>
      <c r="H498" s="42">
        <f>VLOOKUP($A498,'Raw data'!$A:$M,3,FALSE)</f>
        <v>81752.047722406918</v>
      </c>
      <c r="I498" s="42">
        <f>VLOOKUP($A498,'Raw data'!$A:$M,4,FALSE)</f>
        <v>102414.95432127469</v>
      </c>
      <c r="J498" s="42">
        <f>VLOOKUP($A498,'Raw data'!$A:$M,8,FALSE)</f>
        <v>77107.831003194064</v>
      </c>
      <c r="K498" s="42">
        <f>VLOOKUP($A498,'Raw data'!$A:$M,5,FALSE)</f>
        <v>88372.263961650722</v>
      </c>
      <c r="L498" s="42">
        <f>VLOOKUP($A498,'Raw data'!$A:$M,12,FALSE)</f>
        <v>3269.0746418399126</v>
      </c>
      <c r="M498" s="42">
        <f>VLOOKUP($A498,'Raw data'!$A:$M,13,FALSE)</f>
        <v>3183.9330240084923</v>
      </c>
      <c r="N498" s="42">
        <f>VLOOKUP($A498,'Raw data'!$A:$M,6,FALSE)</f>
        <v>71844.894951835362</v>
      </c>
      <c r="O498" s="42">
        <f>VLOOKUP($A498,'Raw data'!$A:$M,9,FALSE)</f>
        <v>86438.21370085924</v>
      </c>
      <c r="P498" s="42">
        <f t="shared" si="77"/>
        <v>65803.200202319204</v>
      </c>
      <c r="Q498" s="42">
        <f t="shared" si="78"/>
        <v>55036.035213897965</v>
      </c>
      <c r="R498" s="42">
        <f t="shared" si="79"/>
        <v>45576.277273110929</v>
      </c>
      <c r="S498" s="42">
        <f t="shared" si="80"/>
        <v>37048.530344858184</v>
      </c>
      <c r="T498" s="43">
        <f t="shared" si="81"/>
        <v>0.69261490524749003</v>
      </c>
      <c r="U498" s="43">
        <f t="shared" si="82"/>
        <v>0.67316859219361991</v>
      </c>
      <c r="V498" s="42">
        <f t="shared" si="83"/>
        <v>-0.25778120585965625</v>
      </c>
      <c r="W498" s="42">
        <f t="shared" si="84"/>
        <v>0.69051429181011503</v>
      </c>
      <c r="X498" s="42">
        <f>VLOOKUP($A498,'Raw data'!$A:$AN,39, FALSE)</f>
        <v>2.8489001212588208</v>
      </c>
      <c r="Y498" s="42">
        <f>VLOOKUP($A498,'Raw data'!$A:$AN,40, FALSE)</f>
        <v>2.4393048885862236</v>
      </c>
      <c r="Z498" s="42">
        <f t="shared" si="85"/>
        <v>2.6441025049225222</v>
      </c>
      <c r="AA498" s="44">
        <f>IFERROR(VLOOKUP($A498,'Raw data'!$AP:$AU,4,FALSE),0)</f>
        <v>-0.56613730787800998</v>
      </c>
      <c r="AB498" s="44">
        <f>IFERROR(VLOOKUP($A498,'Raw data'!$AP:$AU,5,FALSE),0)</f>
        <v>2.5884121749193498E-2</v>
      </c>
      <c r="AC498" s="44">
        <f>IFERROR(VLOOKUP($A498,'Raw data'!$AP:$AU,6,FALSE),"NA")</f>
        <v>0.47008242303710102</v>
      </c>
      <c r="AD498" s="46" t="b">
        <f t="shared" si="86"/>
        <v>0</v>
      </c>
      <c r="AE498" s="46" t="b">
        <f t="shared" si="87"/>
        <v>0</v>
      </c>
    </row>
    <row r="499" spans="1:31" x14ac:dyDescent="0.25">
      <c r="A499" s="45" t="s">
        <v>565</v>
      </c>
      <c r="B499" s="2" t="str">
        <f>IFERROR(VLOOKUP(A499,'Protein names'!$A:$I,8,FALSE),"Contaminant")</f>
        <v>Proteasome (Prosome, macropain) 26S subunit, non-ATPase, 12 (Protein Psmd12)</v>
      </c>
      <c r="C499" t="str">
        <f>IFERROR(VLOOKUP(A499,'Protein names'!$A:$I,9,FALSE), "Contaminant")</f>
        <v>Psmd12</v>
      </c>
      <c r="D499" s="42">
        <f>VLOOKUP($A499,'Raw data'!$A:$M,10,FALSE)</f>
        <v>301340.20870602725</v>
      </c>
      <c r="E499" s="42">
        <f>VLOOKUP($A499,'Raw data'!$A:$M,11,FALSE)</f>
        <v>283002.0306300103</v>
      </c>
      <c r="F499" s="42">
        <f>VLOOKUP($A499,'Raw data'!$A:$M,7,FALSE)</f>
        <v>110301.81405286367</v>
      </c>
      <c r="G499" s="42">
        <f>VLOOKUP($A499,'Raw data'!$A:$M,2,FALSE)</f>
        <v>156609.65525750065</v>
      </c>
      <c r="H499" s="42">
        <f>VLOOKUP($A499,'Raw data'!$A:$M,3,FALSE)</f>
        <v>155066.20652330935</v>
      </c>
      <c r="I499" s="42">
        <f>VLOOKUP($A499,'Raw data'!$A:$M,4,FALSE)</f>
        <v>113408.40500588791</v>
      </c>
      <c r="J499" s="42">
        <f>VLOOKUP($A499,'Raw data'!$A:$M,8,FALSE)</f>
        <v>65685.339464441713</v>
      </c>
      <c r="K499" s="42">
        <f>VLOOKUP($A499,'Raw data'!$A:$M,5,FALSE)</f>
        <v>103969.43691278342</v>
      </c>
      <c r="L499" s="42">
        <f>VLOOKUP($A499,'Raw data'!$A:$M,12,FALSE)</f>
        <v>107235.61011799499</v>
      </c>
      <c r="M499" s="42">
        <f>VLOOKUP($A499,'Raw data'!$A:$M,13,FALSE)</f>
        <v>147200.66086425039</v>
      </c>
      <c r="N499" s="42">
        <f>VLOOKUP($A499,'Raw data'!$A:$M,6,FALSE)</f>
        <v>146362.27932342581</v>
      </c>
      <c r="O499" s="42">
        <f>VLOOKUP($A499,'Raw data'!$A:$M,9,FALSE)</f>
        <v>83030.083626766893</v>
      </c>
      <c r="P499" s="42">
        <f t="shared" si="77"/>
        <v>186621.38669593318</v>
      </c>
      <c r="Q499" s="42">
        <f t="shared" si="78"/>
        <v>108913.90171827721</v>
      </c>
      <c r="R499" s="42">
        <f t="shared" si="79"/>
        <v>76953.327764905727</v>
      </c>
      <c r="S499" s="42">
        <f t="shared" si="80"/>
        <v>30094.855428561259</v>
      </c>
      <c r="T499" s="43">
        <f t="shared" si="81"/>
        <v>0.41234999443170828</v>
      </c>
      <c r="U499" s="43">
        <f t="shared" si="82"/>
        <v>0.27631785248504176</v>
      </c>
      <c r="V499" s="42">
        <f t="shared" si="83"/>
        <v>-0.77692621691437991</v>
      </c>
      <c r="W499" s="42">
        <f t="shared" si="84"/>
        <v>6.1776416338652204E-2</v>
      </c>
      <c r="X499" s="42">
        <f>VLOOKUP($A499,'Raw data'!$A:$AN,39, FALSE)</f>
        <v>1.9034482193664495</v>
      </c>
      <c r="Y499" s="42">
        <f>VLOOKUP($A499,'Raw data'!$A:$AN,40, FALSE)</f>
        <v>2.2054923519865</v>
      </c>
      <c r="Z499" s="42">
        <f t="shared" si="85"/>
        <v>2.0544702856764747</v>
      </c>
      <c r="AA499" s="44">
        <f>IFERROR(VLOOKUP($A499,'Raw data'!$AP:$AU,4,FALSE),0)</f>
        <v>-0.30653877478698799</v>
      </c>
      <c r="AB499" s="44">
        <f>IFERROR(VLOOKUP($A499,'Raw data'!$AP:$AU,5,FALSE),0)</f>
        <v>0.11803337062402799</v>
      </c>
      <c r="AC499" s="44">
        <f>IFERROR(VLOOKUP($A499,'Raw data'!$AP:$AU,6,FALSE),"NA")</f>
        <v>0.47076545232724498</v>
      </c>
      <c r="AD499" s="46" t="b">
        <f t="shared" si="86"/>
        <v>0</v>
      </c>
      <c r="AE499" s="46" t="b">
        <f t="shared" si="87"/>
        <v>0</v>
      </c>
    </row>
    <row r="500" spans="1:31" x14ac:dyDescent="0.25">
      <c r="A500" s="45" t="s">
        <v>566</v>
      </c>
      <c r="B500" s="2" t="str">
        <f>IFERROR(VLOOKUP(A500,'Protein names'!$A:$I,8,FALSE),"Contaminant")</f>
        <v>40S ribosomal protein S28</v>
      </c>
      <c r="C500" t="str">
        <f>IFERROR(VLOOKUP(A500,'Protein names'!$A:$I,9,FALSE), "Contaminant")</f>
        <v>Rps28</v>
      </c>
      <c r="D500" s="42">
        <f>VLOOKUP($A500,'Raw data'!$A:$M,10,FALSE)</f>
        <v>205.36</v>
      </c>
      <c r="E500" s="42">
        <f>VLOOKUP($A500,'Raw data'!$A:$M,11,FALSE)</f>
        <v>110753.5828967764</v>
      </c>
      <c r="F500" s="42">
        <f>VLOOKUP($A500,'Raw data'!$A:$M,7,FALSE)</f>
        <v>718177.9632246712</v>
      </c>
      <c r="G500" s="42">
        <f>VLOOKUP($A500,'Raw data'!$A:$M,2,FALSE)</f>
        <v>771327.01271561452</v>
      </c>
      <c r="H500" s="42">
        <f>VLOOKUP($A500,'Raw data'!$A:$M,3,FALSE)</f>
        <v>642153.4236789014</v>
      </c>
      <c r="I500" s="42">
        <f>VLOOKUP($A500,'Raw data'!$A:$M,4,FALSE)</f>
        <v>663734.80927989841</v>
      </c>
      <c r="J500" s="42">
        <f>VLOOKUP($A500,'Raw data'!$A:$M,8,FALSE)</f>
        <v>691492.87582940259</v>
      </c>
      <c r="K500" s="42">
        <f>VLOOKUP($A500,'Raw data'!$A:$M,5,FALSE)</f>
        <v>612975.61412332451</v>
      </c>
      <c r="L500" s="42">
        <f>VLOOKUP($A500,'Raw data'!$A:$M,12,FALSE)</f>
        <v>205.36</v>
      </c>
      <c r="M500" s="42">
        <f>VLOOKUP($A500,'Raw data'!$A:$M,13,FALSE)</f>
        <v>205.36</v>
      </c>
      <c r="N500" s="42">
        <f>VLOOKUP($A500,'Raw data'!$A:$M,6,FALSE)</f>
        <v>816092.10263210873</v>
      </c>
      <c r="O500" s="42">
        <f>VLOOKUP($A500,'Raw data'!$A:$M,9,FALSE)</f>
        <v>627613.08017500828</v>
      </c>
      <c r="P500" s="42">
        <f t="shared" si="77"/>
        <v>484392.02529931039</v>
      </c>
      <c r="Q500" s="42">
        <f t="shared" si="78"/>
        <v>458097.39879330737</v>
      </c>
      <c r="R500" s="42">
        <f t="shared" si="79"/>
        <v>307701.81920556497</v>
      </c>
      <c r="S500" s="42">
        <f t="shared" si="80"/>
        <v>330324.77020760305</v>
      </c>
      <c r="T500" s="43">
        <f t="shared" si="81"/>
        <v>0.63523304087310917</v>
      </c>
      <c r="U500" s="43">
        <f t="shared" si="82"/>
        <v>0.72107977709047189</v>
      </c>
      <c r="V500" s="42">
        <f t="shared" si="83"/>
        <v>-8.0520742829925065E-2</v>
      </c>
      <c r="W500" s="42">
        <f t="shared" si="84"/>
        <v>0.89895665636664046</v>
      </c>
      <c r="X500" s="42">
        <f>VLOOKUP($A500,'Raw data'!$A:$AN,39, FALSE)</f>
        <v>3.0479783889061927</v>
      </c>
      <c r="Y500" s="42">
        <f>VLOOKUP($A500,'Raw data'!$A:$AN,40, FALSE)</f>
        <v>1.7345095903956322</v>
      </c>
      <c r="Z500" s="42">
        <f t="shared" si="85"/>
        <v>2.3912439896509126</v>
      </c>
      <c r="AA500" s="44">
        <f>IFERROR(VLOOKUP($A500,'Raw data'!$AP:$AU,4,FALSE),0)</f>
        <v>-0.47989974063514002</v>
      </c>
      <c r="AB500" s="44">
        <f>IFERROR(VLOOKUP($A500,'Raw data'!$AP:$AU,5,FALSE),0)</f>
        <v>0.119070985712818</v>
      </c>
      <c r="AC500" s="44">
        <f>IFERROR(VLOOKUP($A500,'Raw data'!$AP:$AU,6,FALSE),"NA")</f>
        <v>0.47137697190892203</v>
      </c>
      <c r="AD500" s="46" t="b">
        <f t="shared" si="86"/>
        <v>0</v>
      </c>
      <c r="AE500" s="46" t="b">
        <f t="shared" si="87"/>
        <v>0</v>
      </c>
    </row>
    <row r="501" spans="1:31" x14ac:dyDescent="0.25">
      <c r="A501" s="45" t="s">
        <v>567</v>
      </c>
      <c r="B501" s="2" t="str">
        <f>IFERROR(VLOOKUP(A501,'Protein names'!$A:$I,8,FALSE),"Contaminant")</f>
        <v>Calpastatin</v>
      </c>
      <c r="C501" t="str">
        <f>IFERROR(VLOOKUP(A501,'Protein names'!$A:$I,9,FALSE), "Contaminant")</f>
        <v>Cast</v>
      </c>
      <c r="D501" s="42">
        <f>VLOOKUP($A501,'Raw data'!$A:$M,10,FALSE)</f>
        <v>205.36</v>
      </c>
      <c r="E501" s="42">
        <f>VLOOKUP($A501,'Raw data'!$A:$M,11,FALSE)</f>
        <v>35889.06651440436</v>
      </c>
      <c r="F501" s="42">
        <f>VLOOKUP($A501,'Raw data'!$A:$M,7,FALSE)</f>
        <v>71266.091994308867</v>
      </c>
      <c r="G501" s="42">
        <f>VLOOKUP($A501,'Raw data'!$A:$M,2,FALSE)</f>
        <v>23082.023489565523</v>
      </c>
      <c r="H501" s="42">
        <f>VLOOKUP($A501,'Raw data'!$A:$M,3,FALSE)</f>
        <v>42821.028120653777</v>
      </c>
      <c r="I501" s="42">
        <f>VLOOKUP($A501,'Raw data'!$A:$M,4,FALSE)</f>
        <v>47687.716826393465</v>
      </c>
      <c r="J501" s="42">
        <f>VLOOKUP($A501,'Raw data'!$A:$M,8,FALSE)</f>
        <v>52880.320791259386</v>
      </c>
      <c r="K501" s="42">
        <f>VLOOKUP($A501,'Raw data'!$A:$M,5,FALSE)</f>
        <v>205.36</v>
      </c>
      <c r="L501" s="42">
        <f>VLOOKUP($A501,'Raw data'!$A:$M,12,FALSE)</f>
        <v>205.36</v>
      </c>
      <c r="M501" s="42">
        <f>VLOOKUP($A501,'Raw data'!$A:$M,13,FALSE)</f>
        <v>22508.727757913442</v>
      </c>
      <c r="N501" s="42">
        <f>VLOOKUP($A501,'Raw data'!$A:$M,6,FALSE)</f>
        <v>205.36</v>
      </c>
      <c r="O501" s="42">
        <f>VLOOKUP($A501,'Raw data'!$A:$M,9,FALSE)</f>
        <v>205.36</v>
      </c>
      <c r="P501" s="42">
        <f t="shared" si="77"/>
        <v>36825.214490887665</v>
      </c>
      <c r="Q501" s="42">
        <f t="shared" si="78"/>
        <v>12701.748091528805</v>
      </c>
      <c r="R501" s="42">
        <f t="shared" si="79"/>
        <v>21874.19787536564</v>
      </c>
      <c r="S501" s="42">
        <f t="shared" si="80"/>
        <v>19727.871213509196</v>
      </c>
      <c r="T501" s="43">
        <f t="shared" si="81"/>
        <v>0.59400055580880251</v>
      </c>
      <c r="U501" s="43">
        <f t="shared" si="82"/>
        <v>1.5531619011296824</v>
      </c>
      <c r="V501" s="42">
        <f t="shared" si="83"/>
        <v>-1.5356668652637855</v>
      </c>
      <c r="W501" s="42">
        <f t="shared" si="84"/>
        <v>9.6977375752550027E-2</v>
      </c>
      <c r="X501" s="42">
        <f>VLOOKUP($A501,'Raw data'!$A:$AN,39, FALSE)</f>
        <v>2.033168205193828</v>
      </c>
      <c r="Y501" s="42">
        <f>VLOOKUP($A501,'Raw data'!$A:$AN,40, FALSE)</f>
        <v>0.4255298649422033</v>
      </c>
      <c r="Z501" s="42">
        <f t="shared" si="85"/>
        <v>1.2293490350680156</v>
      </c>
      <c r="AA501" s="44">
        <f>IFERROR(VLOOKUP($A501,'Raw data'!$AP:$AU,4,FALSE),0)</f>
        <v>1.03914513898492</v>
      </c>
      <c r="AB501" s="44">
        <f>IFERROR(VLOOKUP($A501,'Raw data'!$AP:$AU,5,FALSE),0)</f>
        <v>0.184006445113443</v>
      </c>
      <c r="AC501" s="44">
        <f>IFERROR(VLOOKUP($A501,'Raw data'!$AP:$AU,6,FALSE),"NA")</f>
        <v>0.471386506870144</v>
      </c>
      <c r="AD501" s="46" t="b">
        <f t="shared" si="86"/>
        <v>0</v>
      </c>
      <c r="AE501" s="46" t="b">
        <f t="shared" si="87"/>
        <v>0</v>
      </c>
    </row>
    <row r="502" spans="1:31" x14ac:dyDescent="0.25">
      <c r="A502" s="45" t="s">
        <v>568</v>
      </c>
      <c r="B502" s="2" t="str">
        <f>IFERROR(VLOOKUP(A502,'Protein names'!$A:$I,8,FALSE),"Contaminant")</f>
        <v>Uncharacterized protein</v>
      </c>
      <c r="C502">
        <f>IFERROR(VLOOKUP(A502,'Protein names'!$A:$I,9,FALSE), "Contaminant")</f>
        <v>0</v>
      </c>
      <c r="D502" s="42">
        <f>VLOOKUP($A502,'Raw data'!$A:$M,10,FALSE)</f>
        <v>205.36</v>
      </c>
      <c r="E502" s="42">
        <f>VLOOKUP($A502,'Raw data'!$A:$M,11,FALSE)</f>
        <v>314541.09060001775</v>
      </c>
      <c r="F502" s="42">
        <f>VLOOKUP($A502,'Raw data'!$A:$M,7,FALSE)</f>
        <v>188905.13555606914</v>
      </c>
      <c r="G502" s="42">
        <f>VLOOKUP($A502,'Raw data'!$A:$M,2,FALSE)</f>
        <v>116434.19500045855</v>
      </c>
      <c r="H502" s="42">
        <f>VLOOKUP($A502,'Raw data'!$A:$M,3,FALSE)</f>
        <v>177677.33244865539</v>
      </c>
      <c r="I502" s="42">
        <f>VLOOKUP($A502,'Raw data'!$A:$M,4,FALSE)</f>
        <v>134529.38810055979</v>
      </c>
      <c r="J502" s="42">
        <f>VLOOKUP($A502,'Raw data'!$A:$M,8,FALSE)</f>
        <v>142600.17851457314</v>
      </c>
      <c r="K502" s="42">
        <f>VLOOKUP($A502,'Raw data'!$A:$M,5,FALSE)</f>
        <v>139102.90073691274</v>
      </c>
      <c r="L502" s="42">
        <f>VLOOKUP($A502,'Raw data'!$A:$M,12,FALSE)</f>
        <v>205.36</v>
      </c>
      <c r="M502" s="42">
        <f>VLOOKUP($A502,'Raw data'!$A:$M,13,FALSE)</f>
        <v>170935.94020945026</v>
      </c>
      <c r="N502" s="42">
        <f>VLOOKUP($A502,'Raw data'!$A:$M,6,FALSE)</f>
        <v>107953.78696279388</v>
      </c>
      <c r="O502" s="42">
        <f>VLOOKUP($A502,'Raw data'!$A:$M,9,FALSE)</f>
        <v>137811.69240947915</v>
      </c>
      <c r="P502" s="42">
        <f t="shared" si="77"/>
        <v>155382.08361762678</v>
      </c>
      <c r="Q502" s="42">
        <f t="shared" si="78"/>
        <v>116434.97647220152</v>
      </c>
      <c r="R502" s="42">
        <f t="shared" si="79"/>
        <v>93971.672261813321</v>
      </c>
      <c r="S502" s="42">
        <f t="shared" si="80"/>
        <v>55086.335180499962</v>
      </c>
      <c r="T502" s="43">
        <f t="shared" si="81"/>
        <v>0.60477804180476979</v>
      </c>
      <c r="U502" s="43">
        <f t="shared" si="82"/>
        <v>0.47310814026446468</v>
      </c>
      <c r="V502" s="42">
        <f t="shared" si="83"/>
        <v>-0.41629566133538615</v>
      </c>
      <c r="W502" s="42">
        <f t="shared" si="84"/>
        <v>0.44257243195983609</v>
      </c>
      <c r="X502" s="42">
        <f>VLOOKUP($A502,'Raw data'!$A:$AN,39, FALSE)</f>
        <v>2.5787740937473984</v>
      </c>
      <c r="Y502" s="42">
        <f>VLOOKUP($A502,'Raw data'!$A:$AN,40, FALSE)</f>
        <v>2.36140679181349</v>
      </c>
      <c r="Z502" s="42">
        <f t="shared" si="85"/>
        <v>2.4700904427804442</v>
      </c>
      <c r="AA502" s="44">
        <f>IFERROR(VLOOKUP($A502,'Raw data'!$AP:$AU,4,FALSE),0)</f>
        <v>-0.61786982702654303</v>
      </c>
      <c r="AB502" s="44">
        <f>IFERROR(VLOOKUP($A502,'Raw data'!$AP:$AU,5,FALSE),0)</f>
        <v>6.3292621451692399E-2</v>
      </c>
      <c r="AC502" s="44">
        <f>IFERROR(VLOOKUP($A502,'Raw data'!$AP:$AU,6,FALSE),"NA")</f>
        <v>0.47192291306143702</v>
      </c>
      <c r="AD502" s="46" t="b">
        <f t="shared" si="86"/>
        <v>0</v>
      </c>
      <c r="AE502" s="46" t="b">
        <f t="shared" si="87"/>
        <v>0</v>
      </c>
    </row>
    <row r="503" spans="1:31" x14ac:dyDescent="0.25">
      <c r="A503" s="45" t="s">
        <v>569</v>
      </c>
      <c r="B503" s="2" t="str">
        <f>IFERROR(VLOOKUP(A503,'Protein names'!$A:$I,8,FALSE),"Contaminant")</f>
        <v>Eukaryotic translation initiation factor 4H</v>
      </c>
      <c r="C503" t="str">
        <f>IFERROR(VLOOKUP(A503,'Protein names'!$A:$I,9,FALSE), "Contaminant")</f>
        <v>Eif4h</v>
      </c>
      <c r="D503" s="42">
        <f>VLOOKUP($A503,'Raw data'!$A:$M,10,FALSE)</f>
        <v>205.36</v>
      </c>
      <c r="E503" s="42">
        <f>VLOOKUP($A503,'Raw data'!$A:$M,11,FALSE)</f>
        <v>153086.49528513811</v>
      </c>
      <c r="F503" s="42">
        <f>VLOOKUP($A503,'Raw data'!$A:$M,7,FALSE)</f>
        <v>119116.70198518538</v>
      </c>
      <c r="G503" s="42">
        <f>VLOOKUP($A503,'Raw data'!$A:$M,2,FALSE)</f>
        <v>206345.01935978167</v>
      </c>
      <c r="H503" s="42">
        <f>VLOOKUP($A503,'Raw data'!$A:$M,3,FALSE)</f>
        <v>68202.347541476061</v>
      </c>
      <c r="I503" s="42">
        <f>VLOOKUP($A503,'Raw data'!$A:$M,4,FALSE)</f>
        <v>206944.16297326231</v>
      </c>
      <c r="J503" s="42">
        <f>VLOOKUP($A503,'Raw data'!$A:$M,8,FALSE)</f>
        <v>75510.46375989783</v>
      </c>
      <c r="K503" s="42">
        <f>VLOOKUP($A503,'Raw data'!$A:$M,5,FALSE)</f>
        <v>281210.31845357316</v>
      </c>
      <c r="L503" s="42">
        <f>VLOOKUP($A503,'Raw data'!$A:$M,12,FALSE)</f>
        <v>88561.150198147065</v>
      </c>
      <c r="M503" s="42">
        <f>VLOOKUP($A503,'Raw data'!$A:$M,13,FALSE)</f>
        <v>196323.06274312083</v>
      </c>
      <c r="N503" s="42">
        <f>VLOOKUP($A503,'Raw data'!$A:$M,6,FALSE)</f>
        <v>80534.295776667946</v>
      </c>
      <c r="O503" s="42">
        <f>VLOOKUP($A503,'Raw data'!$A:$M,9,FALSE)</f>
        <v>204492.41686719083</v>
      </c>
      <c r="P503" s="42">
        <f t="shared" si="77"/>
        <v>125650.01452414058</v>
      </c>
      <c r="Q503" s="42">
        <f t="shared" si="78"/>
        <v>154438.61796643297</v>
      </c>
      <c r="R503" s="42">
        <f t="shared" si="79"/>
        <v>74108.549683560268</v>
      </c>
      <c r="S503" s="42">
        <f t="shared" si="80"/>
        <v>77848.246252341036</v>
      </c>
      <c r="T503" s="43">
        <f t="shared" si="81"/>
        <v>0.58980136185596799</v>
      </c>
      <c r="U503" s="43">
        <f t="shared" si="82"/>
        <v>0.5040724093326272</v>
      </c>
      <c r="V503" s="42">
        <f t="shared" si="83"/>
        <v>0.29762271114109973</v>
      </c>
      <c r="W503" s="42">
        <f t="shared" si="84"/>
        <v>0.56254716890598333</v>
      </c>
      <c r="X503" s="42">
        <f>VLOOKUP($A503,'Raw data'!$A:$AN,39, FALSE)</f>
        <v>1.9249180999069051</v>
      </c>
      <c r="Y503" s="42">
        <f>VLOOKUP($A503,'Raw data'!$A:$AN,40, FALSE)</f>
        <v>1.8350331269982469</v>
      </c>
      <c r="Z503" s="42">
        <f t="shared" si="85"/>
        <v>1.879975613452576</v>
      </c>
      <c r="AA503" s="44">
        <f>IFERROR(VLOOKUP($A503,'Raw data'!$AP:$AU,4,FALSE),0)</f>
        <v>0.47361922552936903</v>
      </c>
      <c r="AB503" s="44">
        <f>IFERROR(VLOOKUP($A503,'Raw data'!$AP:$AU,5,FALSE),0)</f>
        <v>0.168921480224974</v>
      </c>
      <c r="AC503" s="44">
        <f>IFERROR(VLOOKUP($A503,'Raw data'!$AP:$AU,6,FALSE),"NA")</f>
        <v>0.47254045277121898</v>
      </c>
      <c r="AD503" s="46" t="b">
        <f t="shared" si="86"/>
        <v>0</v>
      </c>
      <c r="AE503" s="46" t="b">
        <f t="shared" si="87"/>
        <v>0</v>
      </c>
    </row>
    <row r="504" spans="1:31" x14ac:dyDescent="0.25">
      <c r="A504" s="45" t="s">
        <v>570</v>
      </c>
      <c r="B504" s="2" t="str">
        <f>IFERROR(VLOOKUP(A504,'Protein names'!$A:$I,8,FALSE),"Contaminant")</f>
        <v>Cytochrome P450 2D26 (EC 1.14.14.1) (CYPIID26) (Cytochrome P450-CMF2) (Cytochrome P450-DB2) (Debrisoquine 4-hydroxylase)</v>
      </c>
      <c r="C504" t="str">
        <f>IFERROR(VLOOKUP(A504,'Protein names'!$A:$I,9,FALSE), "Contaminant")</f>
        <v>Cyp2d26</v>
      </c>
      <c r="D504" s="42">
        <f>VLOOKUP($A504,'Raw data'!$A:$M,10,FALSE)</f>
        <v>6228951.6086979946</v>
      </c>
      <c r="E504" s="42">
        <f>VLOOKUP($A504,'Raw data'!$A:$M,11,FALSE)</f>
        <v>3386421.2214882951</v>
      </c>
      <c r="F504" s="42">
        <f>VLOOKUP($A504,'Raw data'!$A:$M,7,FALSE)</f>
        <v>4034856.3558785426</v>
      </c>
      <c r="G504" s="42">
        <f>VLOOKUP($A504,'Raw data'!$A:$M,2,FALSE)</f>
        <v>3424727.0071312422</v>
      </c>
      <c r="H504" s="42">
        <f>VLOOKUP($A504,'Raw data'!$A:$M,3,FALSE)</f>
        <v>2569886.2588077793</v>
      </c>
      <c r="I504" s="42">
        <f>VLOOKUP($A504,'Raw data'!$A:$M,4,FALSE)</f>
        <v>3937118.8942516847</v>
      </c>
      <c r="J504" s="42">
        <f>VLOOKUP($A504,'Raw data'!$A:$M,8,FALSE)</f>
        <v>4435903.2907063197</v>
      </c>
      <c r="K504" s="42">
        <f>VLOOKUP($A504,'Raw data'!$A:$M,5,FALSE)</f>
        <v>3120368.4149037898</v>
      </c>
      <c r="L504" s="42">
        <f>VLOOKUP($A504,'Raw data'!$A:$M,12,FALSE)</f>
        <v>5455739.3893733649</v>
      </c>
      <c r="M504" s="42">
        <f>VLOOKUP($A504,'Raw data'!$A:$M,13,FALSE)</f>
        <v>6305292.8970185639</v>
      </c>
      <c r="N504" s="42">
        <f>VLOOKUP($A504,'Raw data'!$A:$M,6,FALSE)</f>
        <v>3419575.2994663594</v>
      </c>
      <c r="O504" s="42">
        <f>VLOOKUP($A504,'Raw data'!$A:$M,9,FALSE)</f>
        <v>4018102.510203368</v>
      </c>
      <c r="P504" s="42">
        <f t="shared" si="77"/>
        <v>3930326.8910425897</v>
      </c>
      <c r="Q504" s="42">
        <f t="shared" si="78"/>
        <v>4459163.6336119613</v>
      </c>
      <c r="R504" s="42">
        <f t="shared" si="79"/>
        <v>1132615.8120889</v>
      </c>
      <c r="S504" s="42">
        <f t="shared" si="80"/>
        <v>1115761.9963086247</v>
      </c>
      <c r="T504" s="43">
        <f t="shared" si="81"/>
        <v>0.28817343785581495</v>
      </c>
      <c r="U504" s="43">
        <f t="shared" si="82"/>
        <v>0.25021777355249192</v>
      </c>
      <c r="V504" s="42">
        <f t="shared" si="83"/>
        <v>0.18212383327365661</v>
      </c>
      <c r="W504" s="42">
        <f t="shared" si="84"/>
        <v>0.47412741665396785</v>
      </c>
      <c r="X504" s="42">
        <f>VLOOKUP($A504,'Raw data'!$A:$AN,39, FALSE)</f>
        <v>3.1348726484021863</v>
      </c>
      <c r="Y504" s="42">
        <f>VLOOKUP($A504,'Raw data'!$A:$AN,40, FALSE)</f>
        <v>3.3783693210196257</v>
      </c>
      <c r="Z504" s="42">
        <f t="shared" si="85"/>
        <v>3.256620984710906</v>
      </c>
      <c r="AA504" s="44">
        <f>IFERROR(VLOOKUP($A504,'Raw data'!$AP:$AU,4,FALSE),0)</f>
        <v>0.34218603446958301</v>
      </c>
      <c r="AB504" s="44">
        <f>IFERROR(VLOOKUP($A504,'Raw data'!$AP:$AU,5,FALSE),0)</f>
        <v>0.12460756196316999</v>
      </c>
      <c r="AC504" s="44">
        <f>IFERROR(VLOOKUP($A504,'Raw data'!$AP:$AU,6,FALSE),"NA")</f>
        <v>0.47276596795619102</v>
      </c>
      <c r="AD504" s="46" t="b">
        <f t="shared" si="86"/>
        <v>0</v>
      </c>
      <c r="AE504" s="46" t="b">
        <f t="shared" si="87"/>
        <v>0</v>
      </c>
    </row>
    <row r="505" spans="1:31" x14ac:dyDescent="0.25">
      <c r="A505" s="45" t="s">
        <v>571</v>
      </c>
      <c r="B505" s="2" t="str">
        <f>IFERROR(VLOOKUP(A505,'Protein names'!$A:$I,8,FALSE),"Contaminant")</f>
        <v>Protein Serpinc1 (Serine (Or cysteine) peptidase inhibitor, clade C (Antithrombin), member 1)</v>
      </c>
      <c r="C505" t="str">
        <f>IFERROR(VLOOKUP(A505,'Protein names'!$A:$I,9,FALSE), "Contaminant")</f>
        <v>Serpinc1</v>
      </c>
      <c r="D505" s="42">
        <f>VLOOKUP($A505,'Raw data'!$A:$M,10,FALSE)</f>
        <v>289556.41129647678</v>
      </c>
      <c r="E505" s="42">
        <f>VLOOKUP($A505,'Raw data'!$A:$M,11,FALSE)</f>
        <v>181113.45205011038</v>
      </c>
      <c r="F505" s="42">
        <f>VLOOKUP($A505,'Raw data'!$A:$M,7,FALSE)</f>
        <v>46839.024485483416</v>
      </c>
      <c r="G505" s="42">
        <f>VLOOKUP($A505,'Raw data'!$A:$M,2,FALSE)</f>
        <v>81131.748794174942</v>
      </c>
      <c r="H505" s="42">
        <f>VLOOKUP($A505,'Raw data'!$A:$M,3,FALSE)</f>
        <v>48931.203653544893</v>
      </c>
      <c r="I505" s="42">
        <f>VLOOKUP($A505,'Raw data'!$A:$M,4,FALSE)</f>
        <v>95929.628096350367</v>
      </c>
      <c r="J505" s="42">
        <f>VLOOKUP($A505,'Raw data'!$A:$M,8,FALSE)</f>
        <v>104562.6989580294</v>
      </c>
      <c r="K505" s="42">
        <f>VLOOKUP($A505,'Raw data'!$A:$M,5,FALSE)</f>
        <v>55264.888202558155</v>
      </c>
      <c r="L505" s="42">
        <f>VLOOKUP($A505,'Raw data'!$A:$M,12,FALSE)</f>
        <v>152247.91923457876</v>
      </c>
      <c r="M505" s="42">
        <f>VLOOKUP($A505,'Raw data'!$A:$M,13,FALSE)</f>
        <v>155478.04418037657</v>
      </c>
      <c r="N505" s="42">
        <f>VLOOKUP($A505,'Raw data'!$A:$M,6,FALSE)</f>
        <v>70845.022649957667</v>
      </c>
      <c r="O505" s="42">
        <f>VLOOKUP($A505,'Raw data'!$A:$M,9,FALSE)</f>
        <v>70745.682429799272</v>
      </c>
      <c r="P505" s="42">
        <f t="shared" si="77"/>
        <v>123916.91139602347</v>
      </c>
      <c r="Q505" s="42">
        <f t="shared" si="78"/>
        <v>101524.04260921663</v>
      </c>
      <c r="R505" s="42">
        <f t="shared" si="79"/>
        <v>86492.392123685335</v>
      </c>
      <c r="S505" s="42">
        <f t="shared" si="80"/>
        <v>39836.328615275932</v>
      </c>
      <c r="T505" s="43">
        <f t="shared" si="81"/>
        <v>0.69798699103519535</v>
      </c>
      <c r="U505" s="43">
        <f t="shared" si="82"/>
        <v>0.39238319900846308</v>
      </c>
      <c r="V505" s="42">
        <f t="shared" si="83"/>
        <v>-0.28755166836459944</v>
      </c>
      <c r="W505" s="42">
        <f t="shared" si="84"/>
        <v>0.61047056395703825</v>
      </c>
      <c r="X505" s="42">
        <f>VLOOKUP($A505,'Raw data'!$A:$AN,39, FALSE)</f>
        <v>2.7984822862842798</v>
      </c>
      <c r="Y505" s="42">
        <f>VLOOKUP($A505,'Raw data'!$A:$AN,40, FALSE)</f>
        <v>3.0203978315215281</v>
      </c>
      <c r="Z505" s="42">
        <f t="shared" si="85"/>
        <v>2.9094400589029039</v>
      </c>
      <c r="AA505" s="44">
        <f>IFERROR(VLOOKUP($A505,'Raw data'!$AP:$AU,4,FALSE),0)</f>
        <v>-0.63198501312889299</v>
      </c>
      <c r="AB505" s="44">
        <f>IFERROR(VLOOKUP($A505,'Raw data'!$AP:$AU,5,FALSE),0)</f>
        <v>0.12101935782786399</v>
      </c>
      <c r="AC505" s="44">
        <f>IFERROR(VLOOKUP($A505,'Raw data'!$AP:$AU,6,FALSE),"NA")</f>
        <v>0.47497552204708698</v>
      </c>
      <c r="AD505" s="46" t="b">
        <f t="shared" si="86"/>
        <v>0</v>
      </c>
      <c r="AE505" s="46" t="b">
        <f t="shared" si="87"/>
        <v>0</v>
      </c>
    </row>
    <row r="506" spans="1:31" x14ac:dyDescent="0.25">
      <c r="A506" s="45" t="s">
        <v>572</v>
      </c>
      <c r="B506" s="2" t="str">
        <f>IFERROR(VLOOKUP(A506,'Protein names'!$A:$I,8,FALSE),"Contaminant")</f>
        <v>Aminoacylase-1A (ACY-1A) (EC 3.5.1.14) (ACY IA) (N-acyl-L-amino-acid amidohydrolase)</v>
      </c>
      <c r="C506" t="str">
        <f>IFERROR(VLOOKUP(A506,'Protein names'!$A:$I,9,FALSE), "Contaminant")</f>
        <v>Acy1a</v>
      </c>
      <c r="D506" s="42">
        <f>VLOOKUP($A506,'Raw data'!$A:$M,10,FALSE)</f>
        <v>205.36</v>
      </c>
      <c r="E506" s="42">
        <f>VLOOKUP($A506,'Raw data'!$A:$M,11,FALSE)</f>
        <v>506676.45464194543</v>
      </c>
      <c r="F506" s="42">
        <f>VLOOKUP($A506,'Raw data'!$A:$M,7,FALSE)</f>
        <v>750459.99092448677</v>
      </c>
      <c r="G506" s="42">
        <f>VLOOKUP($A506,'Raw data'!$A:$M,2,FALSE)</f>
        <v>590440.85363691591</v>
      </c>
      <c r="H506" s="42">
        <f>VLOOKUP($A506,'Raw data'!$A:$M,3,FALSE)</f>
        <v>645391.53553643986</v>
      </c>
      <c r="I506" s="42">
        <f>VLOOKUP($A506,'Raw data'!$A:$M,4,FALSE)</f>
        <v>639726.45354315336</v>
      </c>
      <c r="J506" s="42">
        <f>VLOOKUP($A506,'Raw data'!$A:$M,8,FALSE)</f>
        <v>781334.22812701308</v>
      </c>
      <c r="K506" s="42">
        <f>VLOOKUP($A506,'Raw data'!$A:$M,5,FALSE)</f>
        <v>688507.61976441648</v>
      </c>
      <c r="L506" s="42">
        <f>VLOOKUP($A506,'Raw data'!$A:$M,12,FALSE)</f>
        <v>588485.39271353546</v>
      </c>
      <c r="M506" s="42">
        <f>VLOOKUP($A506,'Raw data'!$A:$M,13,FALSE)</f>
        <v>686753.97384215507</v>
      </c>
      <c r="N506" s="42">
        <f>VLOOKUP($A506,'Raw data'!$A:$M,6,FALSE)</f>
        <v>651738.99268803268</v>
      </c>
      <c r="O506" s="42">
        <f>VLOOKUP($A506,'Raw data'!$A:$M,9,FALSE)</f>
        <v>657029.87359554193</v>
      </c>
      <c r="P506" s="42">
        <f t="shared" si="77"/>
        <v>522150.10804715689</v>
      </c>
      <c r="Q506" s="42">
        <f t="shared" si="78"/>
        <v>675641.68012178247</v>
      </c>
      <c r="R506" s="42">
        <f t="shared" si="79"/>
        <v>244427.02693788803</v>
      </c>
      <c r="S506" s="42">
        <f t="shared" si="80"/>
        <v>57697.322904343397</v>
      </c>
      <c r="T506" s="43">
        <f t="shared" si="81"/>
        <v>0.46811639635974778</v>
      </c>
      <c r="U506" s="43">
        <f t="shared" si="82"/>
        <v>8.5396334480051059E-2</v>
      </c>
      <c r="V506" s="42">
        <f t="shared" si="83"/>
        <v>0.37179371696995134</v>
      </c>
      <c r="W506" s="42">
        <f t="shared" si="84"/>
        <v>0.20168417226859001</v>
      </c>
      <c r="X506" s="42">
        <f>VLOOKUP($A506,'Raw data'!$A:$AN,39, FALSE)</f>
        <v>2.7560400795700208</v>
      </c>
      <c r="Y506" s="42">
        <f>VLOOKUP($A506,'Raw data'!$A:$AN,40, FALSE)</f>
        <v>3.6781130911056885</v>
      </c>
      <c r="Z506" s="42">
        <f t="shared" si="85"/>
        <v>3.2170765853378547</v>
      </c>
      <c r="AA506" s="44">
        <f>IFERROR(VLOOKUP($A506,'Raw data'!$AP:$AU,4,FALSE),0)</f>
        <v>0.38455129925091702</v>
      </c>
      <c r="AB506" s="44">
        <f>IFERROR(VLOOKUP($A506,'Raw data'!$AP:$AU,5,FALSE),0)</f>
        <v>0.109907628193584</v>
      </c>
      <c r="AC506" s="44">
        <f>IFERROR(VLOOKUP($A506,'Raw data'!$AP:$AU,6,FALSE),"NA")</f>
        <v>0.47592728402971901</v>
      </c>
      <c r="AD506" s="46" t="b">
        <f t="shared" si="86"/>
        <v>0</v>
      </c>
      <c r="AE506" s="46" t="b">
        <f t="shared" si="87"/>
        <v>0</v>
      </c>
    </row>
    <row r="507" spans="1:31" x14ac:dyDescent="0.25">
      <c r="A507" s="45" t="s">
        <v>573</v>
      </c>
      <c r="B507" s="2" t="str">
        <f>IFERROR(VLOOKUP(A507,'Protein names'!$A:$I,8,FALSE),"Contaminant")</f>
        <v>Acyl-CoA dehydrogenase family member 11 (ACAD-11) (EC 1.3.99.-)</v>
      </c>
      <c r="C507" t="str">
        <f>IFERROR(VLOOKUP(A507,'Protein names'!$A:$I,9,FALSE), "Contaminant")</f>
        <v>Acad11</v>
      </c>
      <c r="D507" s="42">
        <f>VLOOKUP($A507,'Raw data'!$A:$M,10,FALSE)</f>
        <v>537704.28315960581</v>
      </c>
      <c r="E507" s="42">
        <f>VLOOKUP($A507,'Raw data'!$A:$M,11,FALSE)</f>
        <v>477995.11009039212</v>
      </c>
      <c r="F507" s="42">
        <f>VLOOKUP($A507,'Raw data'!$A:$M,7,FALSE)</f>
        <v>120854.4621123457</v>
      </c>
      <c r="G507" s="42">
        <f>VLOOKUP($A507,'Raw data'!$A:$M,2,FALSE)</f>
        <v>510368.61883133044</v>
      </c>
      <c r="H507" s="42">
        <f>VLOOKUP($A507,'Raw data'!$A:$M,3,FALSE)</f>
        <v>437471.31671182625</v>
      </c>
      <c r="I507" s="42">
        <f>VLOOKUP($A507,'Raw data'!$A:$M,4,FALSE)</f>
        <v>523154.52535971662</v>
      </c>
      <c r="J507" s="42">
        <f>VLOOKUP($A507,'Raw data'!$A:$M,8,FALSE)</f>
        <v>249582.39490611627</v>
      </c>
      <c r="K507" s="42">
        <f>VLOOKUP($A507,'Raw data'!$A:$M,5,FALSE)</f>
        <v>327599.95859038859</v>
      </c>
      <c r="L507" s="42">
        <f>VLOOKUP($A507,'Raw data'!$A:$M,12,FALSE)</f>
        <v>508987.38473212038</v>
      </c>
      <c r="M507" s="42">
        <f>VLOOKUP($A507,'Raw data'!$A:$M,13,FALSE)</f>
        <v>436926.32034960057</v>
      </c>
      <c r="N507" s="42">
        <f>VLOOKUP($A507,'Raw data'!$A:$M,6,FALSE)</f>
        <v>470079.99151212419</v>
      </c>
      <c r="O507" s="42">
        <f>VLOOKUP($A507,'Raw data'!$A:$M,9,FALSE)</f>
        <v>627432.16665818251</v>
      </c>
      <c r="P507" s="42">
        <f t="shared" si="77"/>
        <v>434591.38604420284</v>
      </c>
      <c r="Q507" s="42">
        <f t="shared" si="78"/>
        <v>436768.0361247554</v>
      </c>
      <c r="R507" s="42">
        <f t="shared" si="79"/>
        <v>144072.27521038259</v>
      </c>
      <c r="S507" s="42">
        <f t="shared" si="80"/>
        <v>122225.39959841163</v>
      </c>
      <c r="T507" s="43">
        <f t="shared" si="81"/>
        <v>0.33151203598805068</v>
      </c>
      <c r="U507" s="43">
        <f t="shared" si="82"/>
        <v>0.27984053201983861</v>
      </c>
      <c r="V507" s="42">
        <f t="shared" si="83"/>
        <v>7.2077003559455101E-3</v>
      </c>
      <c r="W507" s="42">
        <f t="shared" si="84"/>
        <v>0.97995470787004213</v>
      </c>
      <c r="X507" s="42">
        <f>VLOOKUP($A507,'Raw data'!$A:$AN,39, FALSE)</f>
        <v>2.2281280594386139</v>
      </c>
      <c r="Y507" s="42">
        <f>VLOOKUP($A507,'Raw data'!$A:$AN,40, FALSE)</f>
        <v>2.8293699590430061</v>
      </c>
      <c r="Z507" s="42">
        <f t="shared" si="85"/>
        <v>2.5287490092408103</v>
      </c>
      <c r="AA507" s="44">
        <f>IFERROR(VLOOKUP($A507,'Raw data'!$AP:$AU,4,FALSE),0)</f>
        <v>0.327574141401894</v>
      </c>
      <c r="AB507" s="44">
        <f>IFERROR(VLOOKUP($A507,'Raw data'!$AP:$AU,5,FALSE),0)</f>
        <v>0.23813008404548799</v>
      </c>
      <c r="AC507" s="44">
        <f>IFERROR(VLOOKUP($A507,'Raw data'!$AP:$AU,6,FALSE),"NA")</f>
        <v>0.47762431154707302</v>
      </c>
      <c r="AD507" s="46" t="b">
        <f t="shared" si="86"/>
        <v>0</v>
      </c>
      <c r="AE507" s="46" t="b">
        <f t="shared" si="87"/>
        <v>0</v>
      </c>
    </row>
    <row r="508" spans="1:31" x14ac:dyDescent="0.25">
      <c r="A508" s="45" t="s">
        <v>574</v>
      </c>
      <c r="B508" s="2" t="str">
        <f>IFERROR(VLOOKUP(A508,'Protein names'!$A:$I,8,FALSE),"Contaminant")</f>
        <v>Methylmalonyl CoA epimerase (Predicted), isoform CRA_d (Protein Mcee)</v>
      </c>
      <c r="C508" t="str">
        <f>IFERROR(VLOOKUP(A508,'Protein names'!$A:$I,9,FALSE), "Contaminant")</f>
        <v>Mcee</v>
      </c>
      <c r="D508" s="42">
        <f>VLOOKUP($A508,'Raw data'!$A:$M,10,FALSE)</f>
        <v>125568.31131241139</v>
      </c>
      <c r="E508" s="42">
        <f>VLOOKUP($A508,'Raw data'!$A:$M,11,FALSE)</f>
        <v>60710.83238008077</v>
      </c>
      <c r="F508" s="42">
        <f>VLOOKUP($A508,'Raw data'!$A:$M,7,FALSE)</f>
        <v>74738.26365467727</v>
      </c>
      <c r="G508" s="42">
        <f>VLOOKUP($A508,'Raw data'!$A:$M,2,FALSE)</f>
        <v>51084.81614615507</v>
      </c>
      <c r="H508" s="42">
        <f>VLOOKUP($A508,'Raw data'!$A:$M,3,FALSE)</f>
        <v>62047.594107709025</v>
      </c>
      <c r="I508" s="42">
        <f>VLOOKUP($A508,'Raw data'!$A:$M,4,FALSE)</f>
        <v>54966.917401484432</v>
      </c>
      <c r="J508" s="42">
        <f>VLOOKUP($A508,'Raw data'!$A:$M,8,FALSE)</f>
        <v>84698.376607805825</v>
      </c>
      <c r="K508" s="42">
        <f>VLOOKUP($A508,'Raw data'!$A:$M,5,FALSE)</f>
        <v>77342.008654113801</v>
      </c>
      <c r="L508" s="42">
        <f>VLOOKUP($A508,'Raw data'!$A:$M,12,FALSE)</f>
        <v>108585.55644011841</v>
      </c>
      <c r="M508" s="42">
        <f>VLOOKUP($A508,'Raw data'!$A:$M,13,FALSE)</f>
        <v>68486.343632301025</v>
      </c>
      <c r="N508" s="42">
        <f>VLOOKUP($A508,'Raw data'!$A:$M,6,FALSE)</f>
        <v>77529.662170382609</v>
      </c>
      <c r="O508" s="42">
        <f>VLOOKUP($A508,'Raw data'!$A:$M,9,FALSE)</f>
        <v>49099.629081648731</v>
      </c>
      <c r="P508" s="42">
        <f t="shared" si="77"/>
        <v>71519.455833752989</v>
      </c>
      <c r="Q508" s="42">
        <f t="shared" si="78"/>
        <v>77623.596097728398</v>
      </c>
      <c r="R508" s="42">
        <f t="shared" si="79"/>
        <v>25264.411846096889</v>
      </c>
      <c r="S508" s="42">
        <f t="shared" si="80"/>
        <v>17822.690123977576</v>
      </c>
      <c r="T508" s="43">
        <f t="shared" si="81"/>
        <v>0.35325229410055953</v>
      </c>
      <c r="U508" s="43">
        <f t="shared" si="82"/>
        <v>0.22960402532161409</v>
      </c>
      <c r="V508" s="42">
        <f t="shared" si="83"/>
        <v>0.11815951134439097</v>
      </c>
      <c r="W508" s="42">
        <f t="shared" si="84"/>
        <v>0.66827030978611046</v>
      </c>
      <c r="X508" s="42">
        <f>VLOOKUP($A508,'Raw data'!$A:$AN,39, FALSE)</f>
        <v>1.988465483872945</v>
      </c>
      <c r="Y508" s="42">
        <f>VLOOKUP($A508,'Raw data'!$A:$AN,40, FALSE)</f>
        <v>2.0428979631000677</v>
      </c>
      <c r="Z508" s="42">
        <f t="shared" si="85"/>
        <v>2.0156817234865061</v>
      </c>
      <c r="AA508" s="44">
        <f>IFERROR(VLOOKUP($A508,'Raw data'!$AP:$AU,4,FALSE),0)</f>
        <v>0.35094242333118902</v>
      </c>
      <c r="AB508" s="44">
        <f>IFERROR(VLOOKUP($A508,'Raw data'!$AP:$AU,5,FALSE),0)</f>
        <v>6.6696170279526998E-2</v>
      </c>
      <c r="AC508" s="44">
        <f>IFERROR(VLOOKUP($A508,'Raw data'!$AP:$AU,6,FALSE),"NA")</f>
        <v>0.47776751016443397</v>
      </c>
      <c r="AD508" s="46" t="b">
        <f t="shared" si="86"/>
        <v>0</v>
      </c>
      <c r="AE508" s="46" t="b">
        <f t="shared" si="87"/>
        <v>0</v>
      </c>
    </row>
    <row r="509" spans="1:31" x14ac:dyDescent="0.25">
      <c r="A509" s="45" t="s">
        <v>575</v>
      </c>
      <c r="B509" s="2" t="str">
        <f>IFERROR(VLOOKUP(A509,'Protein names'!$A:$I,8,FALSE),"Contaminant")</f>
        <v>Methyltransferase-like protein 7B (EC 2.1.1.-) (Associated with lipid droplet protein 1) (ALDI)</v>
      </c>
      <c r="C509" t="str">
        <f>IFERROR(VLOOKUP(A509,'Protein names'!$A:$I,9,FALSE), "Contaminant")</f>
        <v>Mettl7b</v>
      </c>
      <c r="D509" s="42">
        <f>VLOOKUP($A509,'Raw data'!$A:$M,10,FALSE)</f>
        <v>900411.09953793546</v>
      </c>
      <c r="E509" s="42">
        <f>VLOOKUP($A509,'Raw data'!$A:$M,11,FALSE)</f>
        <v>855025.97243319778</v>
      </c>
      <c r="F509" s="42">
        <f>VLOOKUP($A509,'Raw data'!$A:$M,7,FALSE)</f>
        <v>585864.47729774995</v>
      </c>
      <c r="G509" s="42">
        <f>VLOOKUP($A509,'Raw data'!$A:$M,2,FALSE)</f>
        <v>429710.77752155834</v>
      </c>
      <c r="H509" s="42">
        <f>VLOOKUP($A509,'Raw data'!$A:$M,3,FALSE)</f>
        <v>451146.6548917942</v>
      </c>
      <c r="I509" s="42">
        <f>VLOOKUP($A509,'Raw data'!$A:$M,4,FALSE)</f>
        <v>730449.69499852252</v>
      </c>
      <c r="J509" s="42">
        <f>VLOOKUP($A509,'Raw data'!$A:$M,8,FALSE)</f>
        <v>672655.29175689653</v>
      </c>
      <c r="K509" s="42">
        <f>VLOOKUP($A509,'Raw data'!$A:$M,5,FALSE)</f>
        <v>339449.03125601722</v>
      </c>
      <c r="L509" s="42">
        <f>VLOOKUP($A509,'Raw data'!$A:$M,12,FALSE)</f>
        <v>1208845.2451604267</v>
      </c>
      <c r="M509" s="42">
        <f>VLOOKUP($A509,'Raw data'!$A:$M,13,FALSE)</f>
        <v>1376977.9493008198</v>
      </c>
      <c r="N509" s="42">
        <f>VLOOKUP($A509,'Raw data'!$A:$M,6,FALSE)</f>
        <v>544517.08673664485</v>
      </c>
      <c r="O509" s="42">
        <f>VLOOKUP($A509,'Raw data'!$A:$M,9,FALSE)</f>
        <v>742248.24174564134</v>
      </c>
      <c r="P509" s="42">
        <f t="shared" si="77"/>
        <v>658768.11278012639</v>
      </c>
      <c r="Q509" s="42">
        <f t="shared" si="78"/>
        <v>814115.47432607447</v>
      </c>
      <c r="R509" s="42">
        <f t="shared" si="79"/>
        <v>183909.21783684063</v>
      </c>
      <c r="S509" s="42">
        <f t="shared" si="80"/>
        <v>364187.03135809011</v>
      </c>
      <c r="T509" s="43">
        <f t="shared" si="81"/>
        <v>0.27917140230225906</v>
      </c>
      <c r="U509" s="43">
        <f t="shared" si="82"/>
        <v>0.44734075551083768</v>
      </c>
      <c r="V509" s="42">
        <f t="shared" si="83"/>
        <v>0.30546271711403838</v>
      </c>
      <c r="W509" s="42">
        <f t="shared" si="84"/>
        <v>0.41446293377908672</v>
      </c>
      <c r="X509" s="42">
        <f>VLOOKUP($A509,'Raw data'!$A:$AN,39, FALSE)</f>
        <v>3.0233457042966436</v>
      </c>
      <c r="Y509" s="42">
        <f>VLOOKUP($A509,'Raw data'!$A:$AN,40, FALSE)</f>
        <v>3.1938344445328721</v>
      </c>
      <c r="Z509" s="42">
        <f t="shared" si="85"/>
        <v>3.1085900744147579</v>
      </c>
      <c r="AA509" s="44">
        <f>IFERROR(VLOOKUP($A509,'Raw data'!$AP:$AU,4,FALSE),0)</f>
        <v>0.29192903641722101</v>
      </c>
      <c r="AB509" s="44">
        <f>IFERROR(VLOOKUP($A509,'Raw data'!$AP:$AU,5,FALSE),0)</f>
        <v>2.4755772085311E-2</v>
      </c>
      <c r="AC509" s="44">
        <f>IFERROR(VLOOKUP($A509,'Raw data'!$AP:$AU,6,FALSE),"NA")</f>
        <v>0.478256669798514</v>
      </c>
      <c r="AD509" s="46" t="b">
        <f t="shared" si="86"/>
        <v>0</v>
      </c>
      <c r="AE509" s="46" t="b">
        <f t="shared" si="87"/>
        <v>0</v>
      </c>
    </row>
    <row r="510" spans="1:31" x14ac:dyDescent="0.25">
      <c r="A510" s="45" t="s">
        <v>576</v>
      </c>
      <c r="B510" s="2" t="str">
        <f>IFERROR(VLOOKUP(A510,'Protein names'!$A:$I,8,FALSE),"Contaminant")</f>
        <v>1,2-dihydroxy-3-keto-5-methylthiopentene dioxygenase (EC 1.13.11.54) (Acireductone dioxygenase (Fe(2+)-requiring)) (ARD) (Fe-ARD) (Androgen-responsive ARD-like protein 1) (Membrane-type 1 matrix metalloproteinase cytoplasmic tail-binding protein 1) (MTCBP-1)</v>
      </c>
      <c r="C510" t="str">
        <f>IFERROR(VLOOKUP(A510,'Protein names'!$A:$I,9,FALSE), "Contaminant")</f>
        <v>Adi1</v>
      </c>
      <c r="D510" s="42">
        <f>VLOOKUP($A510,'Raw data'!$A:$M,10,FALSE)</f>
        <v>102509.90217513315</v>
      </c>
      <c r="E510" s="42">
        <f>VLOOKUP($A510,'Raw data'!$A:$M,11,FALSE)</f>
        <v>89806.397852688839</v>
      </c>
      <c r="F510" s="42">
        <f>VLOOKUP($A510,'Raw data'!$A:$M,7,FALSE)</f>
        <v>205.36</v>
      </c>
      <c r="G510" s="42">
        <f>VLOOKUP($A510,'Raw data'!$A:$M,2,FALSE)</f>
        <v>67219.902190809938</v>
      </c>
      <c r="H510" s="42">
        <f>VLOOKUP($A510,'Raw data'!$A:$M,3,FALSE)</f>
        <v>87171.605868210536</v>
      </c>
      <c r="I510" s="42">
        <f>VLOOKUP($A510,'Raw data'!$A:$M,4,FALSE)</f>
        <v>80803.654565795165</v>
      </c>
      <c r="J510" s="42">
        <f>VLOOKUP($A510,'Raw data'!$A:$M,8,FALSE)</f>
        <v>205.36</v>
      </c>
      <c r="K510" s="42">
        <f>VLOOKUP($A510,'Raw data'!$A:$M,5,FALSE)</f>
        <v>51285.718732437446</v>
      </c>
      <c r="L510" s="42">
        <f>VLOOKUP($A510,'Raw data'!$A:$M,12,FALSE)</f>
        <v>107548.46355795721</v>
      </c>
      <c r="M510" s="42">
        <f>VLOOKUP($A510,'Raw data'!$A:$M,13,FALSE)</f>
        <v>124121.44741596679</v>
      </c>
      <c r="N510" s="42">
        <f>VLOOKUP($A510,'Raw data'!$A:$M,6,FALSE)</f>
        <v>103913.12646633503</v>
      </c>
      <c r="O510" s="42">
        <f>VLOOKUP($A510,'Raw data'!$A:$M,9,FALSE)</f>
        <v>205.36</v>
      </c>
      <c r="P510" s="42">
        <f t="shared" si="77"/>
        <v>71286.137108772935</v>
      </c>
      <c r="Q510" s="42">
        <f t="shared" si="78"/>
        <v>64546.579362116077</v>
      </c>
      <c r="R510" s="42">
        <f t="shared" si="79"/>
        <v>33490.958879446865</v>
      </c>
      <c r="S510" s="42">
        <f t="shared" si="80"/>
        <v>50668.016574532485</v>
      </c>
      <c r="T510" s="43">
        <f t="shared" si="81"/>
        <v>0.46981026378725255</v>
      </c>
      <c r="U510" s="43">
        <f t="shared" si="82"/>
        <v>0.78498376018157745</v>
      </c>
      <c r="V510" s="42">
        <f t="shared" si="83"/>
        <v>-0.14328090343211253</v>
      </c>
      <c r="W510" s="42">
        <f t="shared" si="84"/>
        <v>0.80905947291429414</v>
      </c>
      <c r="X510" s="42">
        <f>VLOOKUP($A510,'Raw data'!$A:$AN,39, FALSE)</f>
        <v>1.120626729812513</v>
      </c>
      <c r="Y510" s="42">
        <f>VLOOKUP($A510,'Raw data'!$A:$AN,40, FALSE)</f>
        <v>0.84836695365298664</v>
      </c>
      <c r="Z510" s="42">
        <f t="shared" si="85"/>
        <v>0.98449684173274976</v>
      </c>
      <c r="AA510" s="44">
        <f>IFERROR(VLOOKUP($A510,'Raw data'!$AP:$AU,4,FALSE),0)</f>
        <v>0.34932722062218402</v>
      </c>
      <c r="AB510" s="44">
        <f>IFERROR(VLOOKUP($A510,'Raw data'!$AP:$AU,5,FALSE),0)</f>
        <v>0.114514266131476</v>
      </c>
      <c r="AC510" s="44">
        <f>IFERROR(VLOOKUP($A510,'Raw data'!$AP:$AU,6,FALSE),"NA")</f>
        <v>0.47831159396407502</v>
      </c>
      <c r="AD510" s="46" t="b">
        <f t="shared" si="86"/>
        <v>0</v>
      </c>
      <c r="AE510" s="46" t="b">
        <f t="shared" si="87"/>
        <v>0</v>
      </c>
    </row>
    <row r="511" spans="1:31" x14ac:dyDescent="0.25">
      <c r="A511" s="45" t="s">
        <v>577</v>
      </c>
      <c r="B511" s="2" t="str">
        <f>IFERROR(VLOOKUP(A511,'Protein names'!$A:$I,8,FALSE),"Contaminant")</f>
        <v>Beta-ureidopropionase (EC 3.5.1.6) (Beta-alanine synthase) (N-carbamoyl-beta-alanine amidohydrolase)</v>
      </c>
      <c r="C511" t="str">
        <f>IFERROR(VLOOKUP(A511,'Protein names'!$A:$I,9,FALSE), "Contaminant")</f>
        <v>Upb1</v>
      </c>
      <c r="D511" s="42">
        <f>VLOOKUP($A511,'Raw data'!$A:$M,10,FALSE)</f>
        <v>2710049.8415192263</v>
      </c>
      <c r="E511" s="42">
        <f>VLOOKUP($A511,'Raw data'!$A:$M,11,FALSE)</f>
        <v>2502390.8221612554</v>
      </c>
      <c r="F511" s="42">
        <f>VLOOKUP($A511,'Raw data'!$A:$M,7,FALSE)</f>
        <v>1993606.3015003339</v>
      </c>
      <c r="G511" s="42">
        <f>VLOOKUP($A511,'Raw data'!$A:$M,2,FALSE)</f>
        <v>2215127.8028828786</v>
      </c>
      <c r="H511" s="42">
        <f>VLOOKUP($A511,'Raw data'!$A:$M,3,FALSE)</f>
        <v>2147327.5892527034</v>
      </c>
      <c r="I511" s="42">
        <f>VLOOKUP($A511,'Raw data'!$A:$M,4,FALSE)</f>
        <v>2660624.2769006896</v>
      </c>
      <c r="J511" s="42">
        <f>VLOOKUP($A511,'Raw data'!$A:$M,8,FALSE)</f>
        <v>2327632.8280915776</v>
      </c>
      <c r="K511" s="42">
        <f>VLOOKUP($A511,'Raw data'!$A:$M,5,FALSE)</f>
        <v>2904663.0116783986</v>
      </c>
      <c r="L511" s="42">
        <f>VLOOKUP($A511,'Raw data'!$A:$M,12,FALSE)</f>
        <v>2817043.2191671426</v>
      </c>
      <c r="M511" s="42">
        <f>VLOOKUP($A511,'Raw data'!$A:$M,13,FALSE)</f>
        <v>2849511.5143139139</v>
      </c>
      <c r="N511" s="42">
        <f>VLOOKUP($A511,'Raw data'!$A:$M,6,FALSE)</f>
        <v>2585220.8707269402</v>
      </c>
      <c r="O511" s="42">
        <f>VLOOKUP($A511,'Raw data'!$A:$M,9,FALSE)</f>
        <v>2408856.5161534105</v>
      </c>
      <c r="P511" s="42">
        <f t="shared" si="77"/>
        <v>2371521.1057028477</v>
      </c>
      <c r="Q511" s="42">
        <f t="shared" si="78"/>
        <v>2648821.3266885639</v>
      </c>
      <c r="R511" s="42">
        <f t="shared" si="79"/>
        <v>268592.14076260378</v>
      </c>
      <c r="S511" s="42">
        <f t="shared" si="80"/>
        <v>223166.71803134657</v>
      </c>
      <c r="T511" s="43">
        <f t="shared" si="81"/>
        <v>0.11325732674978709</v>
      </c>
      <c r="U511" s="43">
        <f t="shared" si="82"/>
        <v>8.4251329367820912E-2</v>
      </c>
      <c r="V511" s="42">
        <f t="shared" si="83"/>
        <v>0.15953782363954899</v>
      </c>
      <c r="W511" s="42">
        <f t="shared" si="84"/>
        <v>0.10617751348521209</v>
      </c>
      <c r="X511" s="42">
        <f>VLOOKUP($A511,'Raw data'!$A:$AN,39, FALSE)</f>
        <v>3.1051581929544674</v>
      </c>
      <c r="Y511" s="42">
        <f>VLOOKUP($A511,'Raw data'!$A:$AN,40, FALSE)</f>
        <v>3.3258640519456009</v>
      </c>
      <c r="Z511" s="42">
        <f t="shared" si="85"/>
        <v>3.2155111224500343</v>
      </c>
      <c r="AA511" s="44">
        <f>IFERROR(VLOOKUP($A511,'Raw data'!$AP:$AU,4,FALSE),0)</f>
        <v>0.51972348439527105</v>
      </c>
      <c r="AB511" s="44">
        <f>IFERROR(VLOOKUP($A511,'Raw data'!$AP:$AU,5,FALSE),0)</f>
        <v>0.14386299339040601</v>
      </c>
      <c r="AC511" s="44">
        <f>IFERROR(VLOOKUP($A511,'Raw data'!$AP:$AU,6,FALSE),"NA")</f>
        <v>0.47844740902112798</v>
      </c>
      <c r="AD511" s="46" t="b">
        <f t="shared" si="86"/>
        <v>0</v>
      </c>
      <c r="AE511" s="46" t="b">
        <f t="shared" si="87"/>
        <v>0</v>
      </c>
    </row>
    <row r="512" spans="1:31" x14ac:dyDescent="0.25">
      <c r="A512" s="45" t="s">
        <v>578</v>
      </c>
      <c r="B512" s="2" t="str">
        <f>IFERROR(VLOOKUP(A512,'Protein names'!$A:$I,8,FALSE),"Contaminant")</f>
        <v>Protein Tgm2 (Tissue-type transglutaminase) (Transglutaminase 2, C polypeptide, isoform CRA_a)</v>
      </c>
      <c r="C512" t="str">
        <f>IFERROR(VLOOKUP(A512,'Protein names'!$A:$I,9,FALSE), "Contaminant")</f>
        <v>Tgm2</v>
      </c>
      <c r="D512" s="42">
        <f>VLOOKUP($A512,'Raw data'!$A:$M,10,FALSE)</f>
        <v>827455.94887583319</v>
      </c>
      <c r="E512" s="42">
        <f>VLOOKUP($A512,'Raw data'!$A:$M,11,FALSE)</f>
        <v>939648.98075929563</v>
      </c>
      <c r="F512" s="42">
        <f>VLOOKUP($A512,'Raw data'!$A:$M,7,FALSE)</f>
        <v>1024469.2200200917</v>
      </c>
      <c r="G512" s="42">
        <f>VLOOKUP($A512,'Raw data'!$A:$M,2,FALSE)</f>
        <v>657967.75959042693</v>
      </c>
      <c r="H512" s="42">
        <f>VLOOKUP($A512,'Raw data'!$A:$M,3,FALSE)</f>
        <v>905833.24361803953</v>
      </c>
      <c r="I512" s="42">
        <f>VLOOKUP($A512,'Raw data'!$A:$M,4,FALSE)</f>
        <v>1327487.9493134979</v>
      </c>
      <c r="J512" s="42">
        <f>VLOOKUP($A512,'Raw data'!$A:$M,8,FALSE)</f>
        <v>483418.52508918627</v>
      </c>
      <c r="K512" s="42">
        <f>VLOOKUP($A512,'Raw data'!$A:$M,5,FALSE)</f>
        <v>800630.08910963894</v>
      </c>
      <c r="L512" s="42">
        <f>VLOOKUP($A512,'Raw data'!$A:$M,12,FALSE)</f>
        <v>791920.02359595941</v>
      </c>
      <c r="M512" s="42">
        <f>VLOOKUP($A512,'Raw data'!$A:$M,13,FALSE)</f>
        <v>875706.57736966608</v>
      </c>
      <c r="N512" s="42">
        <f>VLOOKUP($A512,'Raw data'!$A:$M,6,FALSE)</f>
        <v>759312.84629613906</v>
      </c>
      <c r="O512" s="42">
        <f>VLOOKUP($A512,'Raw data'!$A:$M,9,FALSE)</f>
        <v>690108.91055232438</v>
      </c>
      <c r="P512" s="42">
        <f t="shared" si="77"/>
        <v>947143.85036286421</v>
      </c>
      <c r="Q512" s="42">
        <f t="shared" si="78"/>
        <v>733516.16200215241</v>
      </c>
      <c r="R512" s="42">
        <f t="shared" si="79"/>
        <v>204267.63119985294</v>
      </c>
      <c r="S512" s="42">
        <f t="shared" si="80"/>
        <v>124654.11536974681</v>
      </c>
      <c r="T512" s="43">
        <f t="shared" si="81"/>
        <v>0.21566695610344208</v>
      </c>
      <c r="U512" s="43">
        <f t="shared" si="82"/>
        <v>0.16994051641548019</v>
      </c>
      <c r="V512" s="42">
        <f t="shared" si="83"/>
        <v>-0.36875480203172756</v>
      </c>
      <c r="W512" s="42">
        <f t="shared" si="84"/>
        <v>7.3855275306524276E-2</v>
      </c>
      <c r="X512" s="42">
        <f>VLOOKUP($A512,'Raw data'!$A:$AN,39, FALSE)</f>
        <v>2.9221239526441014</v>
      </c>
      <c r="Y512" s="42">
        <f>VLOOKUP($A512,'Raw data'!$A:$AN,40, FALSE)</f>
        <v>3.0029164591709421</v>
      </c>
      <c r="Z512" s="42">
        <f t="shared" si="85"/>
        <v>2.9625202059075217</v>
      </c>
      <c r="AA512" s="44">
        <f>IFERROR(VLOOKUP($A512,'Raw data'!$AP:$AU,4,FALSE),0)</f>
        <v>-0.31493013028838202</v>
      </c>
      <c r="AB512" s="44">
        <f>IFERROR(VLOOKUP($A512,'Raw data'!$AP:$AU,5,FALSE),0)</f>
        <v>0.132976445452859</v>
      </c>
      <c r="AC512" s="44">
        <f>IFERROR(VLOOKUP($A512,'Raw data'!$AP:$AU,6,FALSE),"NA")</f>
        <v>0.47913602082902301</v>
      </c>
      <c r="AD512" s="46" t="b">
        <f t="shared" si="86"/>
        <v>0</v>
      </c>
      <c r="AE512" s="46" t="b">
        <f t="shared" si="87"/>
        <v>0</v>
      </c>
    </row>
    <row r="513" spans="1:31" x14ac:dyDescent="0.25">
      <c r="A513" s="45" t="s">
        <v>579</v>
      </c>
      <c r="B513" s="2" t="str">
        <f>IFERROR(VLOOKUP(A513,'Protein names'!$A:$I,8,FALSE),"Contaminant")</f>
        <v>10 kDa heat shock protein, mitochondrial (Hsp10) (10 kDa chaperonin) (Chaperonin 10) (CPN10)</v>
      </c>
      <c r="C513" t="str">
        <f>IFERROR(VLOOKUP(A513,'Protein names'!$A:$I,9,FALSE), "Contaminant")</f>
        <v>Hspe1</v>
      </c>
      <c r="D513" s="42">
        <f>VLOOKUP($A513,'Raw data'!$A:$M,10,FALSE)</f>
        <v>4242820.3730735146</v>
      </c>
      <c r="E513" s="42">
        <f>VLOOKUP($A513,'Raw data'!$A:$M,11,FALSE)</f>
        <v>4113609.537626103</v>
      </c>
      <c r="F513" s="42">
        <f>VLOOKUP($A513,'Raw data'!$A:$M,7,FALSE)</f>
        <v>3103278.0876006694</v>
      </c>
      <c r="G513" s="42">
        <f>VLOOKUP($A513,'Raw data'!$A:$M,2,FALSE)</f>
        <v>4100048.946732678</v>
      </c>
      <c r="H513" s="42">
        <f>VLOOKUP($A513,'Raw data'!$A:$M,3,FALSE)</f>
        <v>4357855.8095052242</v>
      </c>
      <c r="I513" s="42">
        <f>VLOOKUP($A513,'Raw data'!$A:$M,4,FALSE)</f>
        <v>3401333.6501316749</v>
      </c>
      <c r="J513" s="42">
        <f>VLOOKUP($A513,'Raw data'!$A:$M,8,FALSE)</f>
        <v>3122700.1195709961</v>
      </c>
      <c r="K513" s="42">
        <f>VLOOKUP($A513,'Raw data'!$A:$M,5,FALSE)</f>
        <v>4016787.4574853121</v>
      </c>
      <c r="L513" s="42">
        <f>VLOOKUP($A513,'Raw data'!$A:$M,12,FALSE)</f>
        <v>4591656.4233732894</v>
      </c>
      <c r="M513" s="42">
        <f>VLOOKUP($A513,'Raw data'!$A:$M,13,FALSE)</f>
        <v>3893069.0062226984</v>
      </c>
      <c r="N513" s="42">
        <f>VLOOKUP($A513,'Raw data'!$A:$M,6,FALSE)</f>
        <v>3290696.897348803</v>
      </c>
      <c r="O513" s="42">
        <f>VLOOKUP($A513,'Raw data'!$A:$M,9,FALSE)</f>
        <v>2956189.490638704</v>
      </c>
      <c r="P513" s="42">
        <f t="shared" si="77"/>
        <v>3886491.0674449769</v>
      </c>
      <c r="Q513" s="42">
        <f t="shared" si="78"/>
        <v>3645183.2324399669</v>
      </c>
      <c r="R513" s="42">
        <f t="shared" si="79"/>
        <v>464604.73393722001</v>
      </c>
      <c r="S513" s="42">
        <f t="shared" si="80"/>
        <v>572816.15714407794</v>
      </c>
      <c r="T513" s="43">
        <f t="shared" si="81"/>
        <v>0.11954349717382894</v>
      </c>
      <c r="U513" s="43">
        <f t="shared" si="82"/>
        <v>0.15714330957257627</v>
      </c>
      <c r="V513" s="42">
        <f t="shared" si="83"/>
        <v>-9.24768640783354E-2</v>
      </c>
      <c r="W513" s="42">
        <f t="shared" si="84"/>
        <v>0.48121239226039858</v>
      </c>
      <c r="X513" s="42">
        <f>VLOOKUP($A513,'Raw data'!$A:$AN,39, FALSE)</f>
        <v>4.4358300761142342</v>
      </c>
      <c r="Y513" s="42">
        <f>VLOOKUP($A513,'Raw data'!$A:$AN,40, FALSE)</f>
        <v>4.0127578247903042</v>
      </c>
      <c r="Z513" s="42">
        <f t="shared" si="85"/>
        <v>4.2242939504522692</v>
      </c>
      <c r="AA513" s="44">
        <f>IFERROR(VLOOKUP($A513,'Raw data'!$AP:$AU,4,FALSE),0)</f>
        <v>6.5456238663936901</v>
      </c>
      <c r="AB513" s="44">
        <f>IFERROR(VLOOKUP($A513,'Raw data'!$AP:$AU,5,FALSE),0)</f>
        <v>9.5437141789734295E-2</v>
      </c>
      <c r="AC513" s="44">
        <f>IFERROR(VLOOKUP($A513,'Raw data'!$AP:$AU,6,FALSE),"NA")</f>
        <v>0.47931538814554497</v>
      </c>
      <c r="AD513" s="46" t="b">
        <f t="shared" si="86"/>
        <v>0</v>
      </c>
      <c r="AE513" s="46" t="b">
        <f t="shared" si="87"/>
        <v>0</v>
      </c>
    </row>
    <row r="514" spans="1:31" x14ac:dyDescent="0.25">
      <c r="A514" s="45" t="s">
        <v>580</v>
      </c>
      <c r="B514" s="2" t="str">
        <f>IFERROR(VLOOKUP(A514,'Protein names'!$A:$I,8,FALSE),"Contaminant")</f>
        <v>AU RNA binding protein/enoyl-coenzyme A hydratase (Predicted), isoform CRA_a (Protein Auh)</v>
      </c>
      <c r="C514" t="str">
        <f>IFERROR(VLOOKUP(A514,'Protein names'!$A:$I,9,FALSE), "Contaminant")</f>
        <v>Auh</v>
      </c>
      <c r="D514" s="42">
        <f>VLOOKUP($A514,'Raw data'!$A:$M,10,FALSE)</f>
        <v>226977.94763564924</v>
      </c>
      <c r="E514" s="42">
        <f>VLOOKUP($A514,'Raw data'!$A:$M,11,FALSE)</f>
        <v>186773.11399545809</v>
      </c>
      <c r="F514" s="42">
        <f>VLOOKUP($A514,'Raw data'!$A:$M,7,FALSE)</f>
        <v>264988.43592260714</v>
      </c>
      <c r="G514" s="42">
        <f>VLOOKUP($A514,'Raw data'!$A:$M,2,FALSE)</f>
        <v>272696.60962503095</v>
      </c>
      <c r="H514" s="42">
        <f>VLOOKUP($A514,'Raw data'!$A:$M,3,FALSE)</f>
        <v>334439.86134108884</v>
      </c>
      <c r="I514" s="42">
        <f>VLOOKUP($A514,'Raw data'!$A:$M,4,FALSE)</f>
        <v>295017.29413363448</v>
      </c>
      <c r="J514" s="42">
        <f>VLOOKUP($A514,'Raw data'!$A:$M,8,FALSE)</f>
        <v>220223.67324295719</v>
      </c>
      <c r="K514" s="42">
        <f>VLOOKUP($A514,'Raw data'!$A:$M,5,FALSE)</f>
        <v>236565.27183065776</v>
      </c>
      <c r="L514" s="42">
        <f>VLOOKUP($A514,'Raw data'!$A:$M,12,FALSE)</f>
        <v>189857.8932805566</v>
      </c>
      <c r="M514" s="42">
        <f>VLOOKUP($A514,'Raw data'!$A:$M,13,FALSE)</f>
        <v>221095.79970703783</v>
      </c>
      <c r="N514" s="42">
        <f>VLOOKUP($A514,'Raw data'!$A:$M,6,FALSE)</f>
        <v>295924.86407693935</v>
      </c>
      <c r="O514" s="42">
        <f>VLOOKUP($A514,'Raw data'!$A:$M,9,FALSE)</f>
        <v>228905.71370154459</v>
      </c>
      <c r="P514" s="42">
        <f t="shared" ref="P514:P577" si="88">AVERAGE(D514:I514)</f>
        <v>263482.21044224483</v>
      </c>
      <c r="Q514" s="42">
        <f t="shared" ref="Q514:Q577" si="89">AVERAGE(J514:O514)</f>
        <v>232095.53597328221</v>
      </c>
      <c r="R514" s="42">
        <f t="shared" ref="R514:R577" si="90">_xlfn.STDEV.P(D514:I514)</f>
        <v>47140.694155435514</v>
      </c>
      <c r="S514" s="42">
        <f t="shared" ref="S514:S577" si="91">_xlfn.STDEV.P(J514:O514)</f>
        <v>32016.377095108848</v>
      </c>
      <c r="T514" s="43">
        <f t="shared" ref="T514:T577" si="92">R514/P514</f>
        <v>0.17891414405667713</v>
      </c>
      <c r="U514" s="43">
        <f t="shared" ref="U514:U577" si="93">S514/Q514</f>
        <v>0.13794482070001737</v>
      </c>
      <c r="V514" s="42">
        <f t="shared" ref="V514:V577" si="94">LOG(Q514/P514,2)</f>
        <v>-0.18298678378176039</v>
      </c>
      <c r="W514" s="42">
        <f t="shared" ref="W514:W577" si="95">_xlfn.T.TEST(D514:I514,J514:O514,2,2)</f>
        <v>0.24627519001794071</v>
      </c>
      <c r="X514" s="42">
        <f>VLOOKUP($A514,'Raw data'!$A:$AN,39, FALSE)</f>
        <v>3.3125841358860857</v>
      </c>
      <c r="Y514" s="42">
        <f>VLOOKUP($A514,'Raw data'!$A:$AN,40, FALSE)</f>
        <v>2.9987328011598486</v>
      </c>
      <c r="Z514" s="42">
        <f t="shared" ref="Z514:Z577" si="96">AVERAGE(X514:Y514)</f>
        <v>3.1556584685229669</v>
      </c>
      <c r="AA514" s="44">
        <f>IFERROR(VLOOKUP($A514,'Raw data'!$AP:$AU,4,FALSE),0)</f>
        <v>-0.35351825395380299</v>
      </c>
      <c r="AB514" s="44">
        <f>IFERROR(VLOOKUP($A514,'Raw data'!$AP:$AU,5,FALSE),0)</f>
        <v>0.19962475590623399</v>
      </c>
      <c r="AC514" s="44">
        <f>IFERROR(VLOOKUP($A514,'Raw data'!$AP:$AU,6,FALSE),"NA")</f>
        <v>0.47946769535597</v>
      </c>
      <c r="AD514" s="46" t="b">
        <f t="shared" ref="AD514:AD577" si="97">IF(OR(W514&lt;=0.05,AC514&lt;=0.05),TRUE,FALSE)</f>
        <v>0</v>
      </c>
      <c r="AE514" s="46" t="b">
        <f t="shared" ref="AE514:AE577" si="98">IF(AND(W514&lt;=0.05,AC514&lt;=0.05),TRUE,FALSE)</f>
        <v>0</v>
      </c>
    </row>
    <row r="515" spans="1:31" x14ac:dyDescent="0.25">
      <c r="A515" s="45" t="s">
        <v>581</v>
      </c>
      <c r="B515" s="2" t="str">
        <f>IFERROR(VLOOKUP(A515,'Protein names'!$A:$I,8,FALSE),"Contaminant")</f>
        <v>Kynurenine--oxoglutarate transaminase 3 (EC 2.6.1.7) (Cysteine-S-conjugate beta-lyase 2) (EC 4.4.1.13) (Kynurenine aminotransferase III) (KATIII) (Kynurenine--glyoxylate transaminase) (EC 2.6.1.63) (Kynurenine--oxoglutarate transaminase III)</v>
      </c>
      <c r="C515" t="str">
        <f>IFERROR(VLOOKUP(A515,'Protein names'!$A:$I,9,FALSE), "Contaminant")</f>
        <v>Ccbl2</v>
      </c>
      <c r="D515" s="42">
        <f>VLOOKUP($A515,'Raw data'!$A:$M,10,FALSE)</f>
        <v>4882078.8098008726</v>
      </c>
      <c r="E515" s="42">
        <f>VLOOKUP($A515,'Raw data'!$A:$M,11,FALSE)</f>
        <v>3337256.9616740369</v>
      </c>
      <c r="F515" s="42">
        <f>VLOOKUP($A515,'Raw data'!$A:$M,7,FALSE)</f>
        <v>3290603.7221122463</v>
      </c>
      <c r="G515" s="42">
        <f>VLOOKUP($A515,'Raw data'!$A:$M,2,FALSE)</f>
        <v>2513916.4552860567</v>
      </c>
      <c r="H515" s="42">
        <f>VLOOKUP($A515,'Raw data'!$A:$M,3,FALSE)</f>
        <v>2895417.2081210492</v>
      </c>
      <c r="I515" s="42">
        <f>VLOOKUP($A515,'Raw data'!$A:$M,4,FALSE)</f>
        <v>2992564.1043906207</v>
      </c>
      <c r="J515" s="42">
        <f>VLOOKUP($A515,'Raw data'!$A:$M,8,FALSE)</f>
        <v>2998005.528202056</v>
      </c>
      <c r="K515" s="42">
        <f>VLOOKUP($A515,'Raw data'!$A:$M,5,FALSE)</f>
        <v>2713161.099661557</v>
      </c>
      <c r="L515" s="42">
        <f>VLOOKUP($A515,'Raw data'!$A:$M,12,FALSE)</f>
        <v>4107891.9473601994</v>
      </c>
      <c r="M515" s="42">
        <f>VLOOKUP($A515,'Raw data'!$A:$M,13,FALSE)</f>
        <v>3562969.5757135302</v>
      </c>
      <c r="N515" s="42">
        <f>VLOOKUP($A515,'Raw data'!$A:$M,6,FALSE)</f>
        <v>2609569.6323259044</v>
      </c>
      <c r="O515" s="42">
        <f>VLOOKUP($A515,'Raw data'!$A:$M,9,FALSE)</f>
        <v>2812757.011863139</v>
      </c>
      <c r="P515" s="42">
        <f t="shared" si="88"/>
        <v>3318639.5435641469</v>
      </c>
      <c r="Q515" s="42">
        <f t="shared" si="89"/>
        <v>3134059.1325210645</v>
      </c>
      <c r="R515" s="42">
        <f t="shared" si="90"/>
        <v>750388.40396272496</v>
      </c>
      <c r="S515" s="42">
        <f t="shared" si="91"/>
        <v>533276.74888443726</v>
      </c>
      <c r="T515" s="43">
        <f t="shared" si="92"/>
        <v>0.22611325939810387</v>
      </c>
      <c r="U515" s="43">
        <f t="shared" si="93"/>
        <v>0.17015529265252402</v>
      </c>
      <c r="V515" s="42">
        <f t="shared" si="94"/>
        <v>-8.2559538139637859E-2</v>
      </c>
      <c r="W515" s="42">
        <f t="shared" si="95"/>
        <v>0.6634642854289623</v>
      </c>
      <c r="X515" s="42">
        <f>VLOOKUP($A515,'Raw data'!$A:$AN,39, FALSE)</f>
        <v>3.187983379986715</v>
      </c>
      <c r="Y515" s="42">
        <f>VLOOKUP($A515,'Raw data'!$A:$AN,40, FALSE)</f>
        <v>3.5477875349598271</v>
      </c>
      <c r="Z515" s="42">
        <f t="shared" si="96"/>
        <v>3.3678854574732711</v>
      </c>
      <c r="AA515" s="44">
        <f>IFERROR(VLOOKUP($A515,'Raw data'!$AP:$AU,4,FALSE),0)</f>
        <v>-0.54705907609582705</v>
      </c>
      <c r="AB515" s="44">
        <f>IFERROR(VLOOKUP($A515,'Raw data'!$AP:$AU,5,FALSE),0)</f>
        <v>4.3743737723170098E-2</v>
      </c>
      <c r="AC515" s="44">
        <f>IFERROR(VLOOKUP($A515,'Raw data'!$AP:$AU,6,FALSE),"NA")</f>
        <v>0.47949280654587401</v>
      </c>
      <c r="AD515" s="46" t="b">
        <f t="shared" si="97"/>
        <v>0</v>
      </c>
      <c r="AE515" s="46" t="b">
        <f t="shared" si="98"/>
        <v>0</v>
      </c>
    </row>
    <row r="516" spans="1:31" x14ac:dyDescent="0.25">
      <c r="A516" s="45" t="s">
        <v>582</v>
      </c>
      <c r="B516" s="2" t="str">
        <f>IFERROR(VLOOKUP(A516,'Protein names'!$A:$I,8,FALSE),"Contaminant")</f>
        <v>Guanine deaminase (Guanine deaminase, isoform CRA_b)</v>
      </c>
      <c r="C516" t="str">
        <f>IFERROR(VLOOKUP(A516,'Protein names'!$A:$I,9,FALSE), "Contaminant")</f>
        <v>Gda</v>
      </c>
      <c r="D516" s="42">
        <f>VLOOKUP($A516,'Raw data'!$A:$M,10,FALSE)</f>
        <v>808834.13292822253</v>
      </c>
      <c r="E516" s="42">
        <f>VLOOKUP($A516,'Raw data'!$A:$M,11,FALSE)</f>
        <v>871983.47300098918</v>
      </c>
      <c r="F516" s="42">
        <f>VLOOKUP($A516,'Raw data'!$A:$M,7,FALSE)</f>
        <v>899871.65432765626</v>
      </c>
      <c r="G516" s="42">
        <f>VLOOKUP($A516,'Raw data'!$A:$M,2,FALSE)</f>
        <v>860474.27923633286</v>
      </c>
      <c r="H516" s="42">
        <f>VLOOKUP($A516,'Raw data'!$A:$M,3,FALSE)</f>
        <v>941986.98014921462</v>
      </c>
      <c r="I516" s="42">
        <f>VLOOKUP($A516,'Raw data'!$A:$M,4,FALSE)</f>
        <v>1068091.3527698037</v>
      </c>
      <c r="J516" s="42">
        <f>VLOOKUP($A516,'Raw data'!$A:$M,8,FALSE)</f>
        <v>910690.7939660931</v>
      </c>
      <c r="K516" s="42">
        <f>VLOOKUP($A516,'Raw data'!$A:$M,5,FALSE)</f>
        <v>848766.17639608833</v>
      </c>
      <c r="L516" s="42">
        <f>VLOOKUP($A516,'Raw data'!$A:$M,12,FALSE)</f>
        <v>697093.83753814735</v>
      </c>
      <c r="M516" s="42">
        <f>VLOOKUP($A516,'Raw data'!$A:$M,13,FALSE)</f>
        <v>728435.75453753932</v>
      </c>
      <c r="N516" s="42">
        <f>VLOOKUP($A516,'Raw data'!$A:$M,6,FALSE)</f>
        <v>796248.62955519231</v>
      </c>
      <c r="O516" s="42">
        <f>VLOOKUP($A516,'Raw data'!$A:$M,9,FALSE)</f>
        <v>842265.04539076623</v>
      </c>
      <c r="P516" s="42">
        <f t="shared" si="88"/>
        <v>908540.31206870324</v>
      </c>
      <c r="Q516" s="42">
        <f t="shared" si="89"/>
        <v>803916.70623063773</v>
      </c>
      <c r="R516" s="42">
        <f t="shared" si="90"/>
        <v>81892.641076780536</v>
      </c>
      <c r="S516" s="42">
        <f t="shared" si="91"/>
        <v>73086.791609120468</v>
      </c>
      <c r="T516" s="43">
        <f t="shared" si="92"/>
        <v>9.0136496959958637E-2</v>
      </c>
      <c r="U516" s="43">
        <f t="shared" si="93"/>
        <v>9.0913388218794411E-2</v>
      </c>
      <c r="V516" s="42">
        <f t="shared" si="94"/>
        <v>-0.17650449688601105</v>
      </c>
      <c r="W516" s="42">
        <f t="shared" si="95"/>
        <v>5.8886737465851852E-2</v>
      </c>
      <c r="X516" s="42">
        <f>VLOOKUP($A516,'Raw data'!$A:$AN,39, FALSE)</f>
        <v>3.5620708770225349</v>
      </c>
      <c r="Y516" s="42">
        <f>VLOOKUP($A516,'Raw data'!$A:$AN,40, FALSE)</f>
        <v>3.8601713773847313</v>
      </c>
      <c r="Z516" s="42">
        <f t="shared" si="96"/>
        <v>3.7111211272036329</v>
      </c>
      <c r="AA516" s="44">
        <f>IFERROR(VLOOKUP($A516,'Raw data'!$AP:$AU,4,FALSE),0)</f>
        <v>-0.20017131686234499</v>
      </c>
      <c r="AB516" s="44">
        <f>IFERROR(VLOOKUP($A516,'Raw data'!$AP:$AU,5,FALSE),0)</f>
        <v>8.8321623939030994E-2</v>
      </c>
      <c r="AC516" s="44">
        <f>IFERROR(VLOOKUP($A516,'Raw data'!$AP:$AU,6,FALSE),"NA")</f>
        <v>0.47955834758462001</v>
      </c>
      <c r="AD516" s="46" t="b">
        <f t="shared" si="97"/>
        <v>0</v>
      </c>
      <c r="AE516" s="46" t="b">
        <f t="shared" si="98"/>
        <v>0</v>
      </c>
    </row>
    <row r="517" spans="1:31" x14ac:dyDescent="0.25">
      <c r="A517" s="45" t="s">
        <v>583</v>
      </c>
      <c r="B517" s="2" t="str">
        <f>IFERROR(VLOOKUP(A517,'Protein names'!$A:$I,8,FALSE),"Contaminant")</f>
        <v>Acetyl-CoA carboxylase 1 (ACC1) (EC 6.4.1.2) (ACC-alpha) [Includes: Biotin carboxylase (EC 6.3.4.14)]</v>
      </c>
      <c r="C517" t="str">
        <f>IFERROR(VLOOKUP(A517,'Protein names'!$A:$I,9,FALSE), "Contaminant")</f>
        <v>Acaca</v>
      </c>
      <c r="D517" s="42">
        <f>VLOOKUP($A517,'Raw data'!$A:$M,10,FALSE)</f>
        <v>261715.68634234989</v>
      </c>
      <c r="E517" s="42">
        <f>VLOOKUP($A517,'Raw data'!$A:$M,11,FALSE)</f>
        <v>196271.42598218899</v>
      </c>
      <c r="F517" s="42">
        <f>VLOOKUP($A517,'Raw data'!$A:$M,7,FALSE)</f>
        <v>71842.073065756529</v>
      </c>
      <c r="G517" s="42">
        <f>VLOOKUP($A517,'Raw data'!$A:$M,2,FALSE)</f>
        <v>225612.4328502157</v>
      </c>
      <c r="H517" s="42">
        <f>VLOOKUP($A517,'Raw data'!$A:$M,3,FALSE)</f>
        <v>211552.78794035729</v>
      </c>
      <c r="I517" s="42">
        <f>VLOOKUP($A517,'Raw data'!$A:$M,4,FALSE)</f>
        <v>75036.865415791501</v>
      </c>
      <c r="J517" s="42">
        <f>VLOOKUP($A517,'Raw data'!$A:$M,8,FALSE)</f>
        <v>143289.82081689438</v>
      </c>
      <c r="K517" s="42">
        <f>VLOOKUP($A517,'Raw data'!$A:$M,5,FALSE)</f>
        <v>134068.49366777763</v>
      </c>
      <c r="L517" s="42">
        <f>VLOOKUP($A517,'Raw data'!$A:$M,12,FALSE)</f>
        <v>220708.44883104661</v>
      </c>
      <c r="M517" s="42">
        <f>VLOOKUP($A517,'Raw data'!$A:$M,13,FALSE)</f>
        <v>195843.78460170492</v>
      </c>
      <c r="N517" s="42">
        <f>VLOOKUP($A517,'Raw data'!$A:$M,6,FALSE)</f>
        <v>107569.1322369991</v>
      </c>
      <c r="O517" s="42">
        <f>VLOOKUP($A517,'Raw data'!$A:$M,9,FALSE)</f>
        <v>136344.03450595721</v>
      </c>
      <c r="P517" s="42">
        <f t="shared" si="88"/>
        <v>173671.87859944333</v>
      </c>
      <c r="Q517" s="42">
        <f t="shared" si="89"/>
        <v>156303.95244339664</v>
      </c>
      <c r="R517" s="42">
        <f t="shared" si="90"/>
        <v>73590.546508948668</v>
      </c>
      <c r="S517" s="42">
        <f t="shared" si="91"/>
        <v>39048.264484753185</v>
      </c>
      <c r="T517" s="43">
        <f t="shared" si="92"/>
        <v>0.42373323247500444</v>
      </c>
      <c r="U517" s="43">
        <f t="shared" si="93"/>
        <v>0.24982263003805988</v>
      </c>
      <c r="V517" s="42">
        <f t="shared" si="94"/>
        <v>-0.15200990794713626</v>
      </c>
      <c r="W517" s="42">
        <f t="shared" si="95"/>
        <v>0.6510838863798869</v>
      </c>
      <c r="X517" s="42">
        <f>VLOOKUP($A517,'Raw data'!$A:$AN,39, FALSE)</f>
        <v>2.4028474691434876</v>
      </c>
      <c r="Y517" s="42">
        <f>VLOOKUP($A517,'Raw data'!$A:$AN,40, FALSE)</f>
        <v>2.1931396270331613</v>
      </c>
      <c r="Z517" s="42">
        <f t="shared" si="96"/>
        <v>2.2979935480883245</v>
      </c>
      <c r="AA517" s="44">
        <f>IFERROR(VLOOKUP($A517,'Raw data'!$AP:$AU,4,FALSE),0)</f>
        <v>-0.68064678776049703</v>
      </c>
      <c r="AB517" s="44">
        <f>IFERROR(VLOOKUP($A517,'Raw data'!$AP:$AU,5,FALSE),0)</f>
        <v>0.21736168085015301</v>
      </c>
      <c r="AC517" s="44">
        <f>IFERROR(VLOOKUP($A517,'Raw data'!$AP:$AU,6,FALSE),"NA")</f>
        <v>0.48056250831853797</v>
      </c>
      <c r="AD517" s="46" t="b">
        <f t="shared" si="97"/>
        <v>0</v>
      </c>
      <c r="AE517" s="46" t="b">
        <f t="shared" si="98"/>
        <v>0</v>
      </c>
    </row>
    <row r="518" spans="1:31" x14ac:dyDescent="0.25">
      <c r="A518" s="45" t="s">
        <v>584</v>
      </c>
      <c r="B518" s="2" t="str">
        <f>IFERROR(VLOOKUP(A518,'Protein names'!$A:$I,8,FALSE),"Contaminant")</f>
        <v>Programmed cell death 6-interacting protein (ALG-2-interacting protein 1)</v>
      </c>
      <c r="C518" t="str">
        <f>IFERROR(VLOOKUP(A518,'Protein names'!$A:$I,9,FALSE), "Contaminant")</f>
        <v>Pdcd6ip</v>
      </c>
      <c r="D518" s="42">
        <f>VLOOKUP($A518,'Raw data'!$A:$M,10,FALSE)</f>
        <v>107674.16454062065</v>
      </c>
      <c r="E518" s="42">
        <f>VLOOKUP($A518,'Raw data'!$A:$M,11,FALSE)</f>
        <v>105961.48973125256</v>
      </c>
      <c r="F518" s="42">
        <f>VLOOKUP($A518,'Raw data'!$A:$M,7,FALSE)</f>
        <v>205.36</v>
      </c>
      <c r="G518" s="42">
        <f>VLOOKUP($A518,'Raw data'!$A:$M,2,FALSE)</f>
        <v>75522.540247830577</v>
      </c>
      <c r="H518" s="42">
        <f>VLOOKUP($A518,'Raw data'!$A:$M,3,FALSE)</f>
        <v>31522.772510887928</v>
      </c>
      <c r="I518" s="42">
        <f>VLOOKUP($A518,'Raw data'!$A:$M,4,FALSE)</f>
        <v>73992.647301341363</v>
      </c>
      <c r="J518" s="42">
        <f>VLOOKUP($A518,'Raw data'!$A:$M,8,FALSE)</f>
        <v>72003.074432069232</v>
      </c>
      <c r="K518" s="42">
        <f>VLOOKUP($A518,'Raw data'!$A:$M,5,FALSE)</f>
        <v>83653.991972292381</v>
      </c>
      <c r="L518" s="42">
        <f>VLOOKUP($A518,'Raw data'!$A:$M,12,FALSE)</f>
        <v>123336.84731050741</v>
      </c>
      <c r="M518" s="42">
        <f>VLOOKUP($A518,'Raw data'!$A:$M,13,FALSE)</f>
        <v>62306.355466050154</v>
      </c>
      <c r="N518" s="42">
        <f>VLOOKUP($A518,'Raw data'!$A:$M,6,FALSE)</f>
        <v>74055.075889605447</v>
      </c>
      <c r="O518" s="42">
        <f>VLOOKUP($A518,'Raw data'!$A:$M,9,FALSE)</f>
        <v>83489.335792898855</v>
      </c>
      <c r="P518" s="42">
        <f t="shared" si="88"/>
        <v>65813.162388655517</v>
      </c>
      <c r="Q518" s="42">
        <f t="shared" si="89"/>
        <v>83140.780143903918</v>
      </c>
      <c r="R518" s="42">
        <f t="shared" si="90"/>
        <v>38741.928737184367</v>
      </c>
      <c r="S518" s="42">
        <f t="shared" si="91"/>
        <v>19394.073214346165</v>
      </c>
      <c r="T518" s="43">
        <f t="shared" si="92"/>
        <v>0.58866535706636203</v>
      </c>
      <c r="U518" s="43">
        <f t="shared" si="93"/>
        <v>0.23326787625492573</v>
      </c>
      <c r="V518" s="42">
        <f t="shared" si="94"/>
        <v>0.33718013894219323</v>
      </c>
      <c r="W518" s="42">
        <f t="shared" si="95"/>
        <v>0.39217628122114501</v>
      </c>
      <c r="X518" s="42">
        <f>VLOOKUP($A518,'Raw data'!$A:$AN,39, FALSE)</f>
        <v>1.8391115601144785</v>
      </c>
      <c r="Y518" s="42">
        <f>VLOOKUP($A518,'Raw data'!$A:$AN,40, FALSE)</f>
        <v>3.0515528090115378</v>
      </c>
      <c r="Z518" s="42">
        <f t="shared" si="96"/>
        <v>2.445332184563008</v>
      </c>
      <c r="AA518" s="44">
        <f>IFERROR(VLOOKUP($A518,'Raw data'!$AP:$AU,4,FALSE),0)</f>
        <v>-0.34757853794020499</v>
      </c>
      <c r="AB518" s="44">
        <f>IFERROR(VLOOKUP($A518,'Raw data'!$AP:$AU,5,FALSE),0)</f>
        <v>0.15320412539033601</v>
      </c>
      <c r="AC518" s="44">
        <f>IFERROR(VLOOKUP($A518,'Raw data'!$AP:$AU,6,FALSE),"NA")</f>
        <v>0.48188949400324999</v>
      </c>
      <c r="AD518" s="46" t="b">
        <f t="shared" si="97"/>
        <v>0</v>
      </c>
      <c r="AE518" s="46" t="b">
        <f t="shared" si="98"/>
        <v>0</v>
      </c>
    </row>
    <row r="519" spans="1:31" x14ac:dyDescent="0.25">
      <c r="A519" s="45" t="s">
        <v>585</v>
      </c>
      <c r="B519" s="2" t="str">
        <f>IFERROR(VLOOKUP(A519,'Protein names'!$A:$I,8,FALSE),"Contaminant")</f>
        <v>Proteasome subunit alpha type-2 (EC 3.4.25.1) (Macropain subunit C3) (Multicatalytic endopeptidase complex subunit C3) (Proteasome component C3)</v>
      </c>
      <c r="C519" t="str">
        <f>IFERROR(VLOOKUP(A519,'Protein names'!$A:$I,9,FALSE), "Contaminant")</f>
        <v>Psma2</v>
      </c>
      <c r="D519" s="42">
        <f>VLOOKUP($A519,'Raw data'!$A:$M,10,FALSE)</f>
        <v>292642.91595861671</v>
      </c>
      <c r="E519" s="42">
        <f>VLOOKUP($A519,'Raw data'!$A:$M,11,FALSE)</f>
        <v>293817.61045127077</v>
      </c>
      <c r="F519" s="42">
        <f>VLOOKUP($A519,'Raw data'!$A:$M,7,FALSE)</f>
        <v>148845.77335938529</v>
      </c>
      <c r="G519" s="42">
        <f>VLOOKUP($A519,'Raw data'!$A:$M,2,FALSE)</f>
        <v>168146.55793496696</v>
      </c>
      <c r="H519" s="42">
        <f>VLOOKUP($A519,'Raw data'!$A:$M,3,FALSE)</f>
        <v>104638.07797927635</v>
      </c>
      <c r="I519" s="42">
        <f>VLOOKUP($A519,'Raw data'!$A:$M,4,FALSE)</f>
        <v>160018.13274083566</v>
      </c>
      <c r="J519" s="42">
        <f>VLOOKUP($A519,'Raw data'!$A:$M,8,FALSE)</f>
        <v>178425.20957503226</v>
      </c>
      <c r="K519" s="42">
        <f>VLOOKUP($A519,'Raw data'!$A:$M,5,FALSE)</f>
        <v>140579.13683461733</v>
      </c>
      <c r="L519" s="42">
        <f>VLOOKUP($A519,'Raw data'!$A:$M,12,FALSE)</f>
        <v>381534.0558336692</v>
      </c>
      <c r="M519" s="42">
        <f>VLOOKUP($A519,'Raw data'!$A:$M,13,FALSE)</f>
        <v>261609.43794187615</v>
      </c>
      <c r="N519" s="42">
        <f>VLOOKUP($A519,'Raw data'!$A:$M,6,FALSE)</f>
        <v>244056.37884997952</v>
      </c>
      <c r="O519" s="42">
        <f>VLOOKUP($A519,'Raw data'!$A:$M,9,FALSE)</f>
        <v>115232.84507024992</v>
      </c>
      <c r="P519" s="42">
        <f t="shared" si="88"/>
        <v>194684.84473739195</v>
      </c>
      <c r="Q519" s="42">
        <f t="shared" si="89"/>
        <v>220239.51068423738</v>
      </c>
      <c r="R519" s="42">
        <f t="shared" si="90"/>
        <v>72501.484135284816</v>
      </c>
      <c r="S519" s="42">
        <f t="shared" si="91"/>
        <v>88896.245841213778</v>
      </c>
      <c r="T519" s="43">
        <f t="shared" si="92"/>
        <v>0.37240435552690915</v>
      </c>
      <c r="U519" s="43">
        <f t="shared" si="93"/>
        <v>0.40363441402967171</v>
      </c>
      <c r="V519" s="42">
        <f t="shared" si="94"/>
        <v>0.17793272807180435</v>
      </c>
      <c r="W519" s="42">
        <f t="shared" si="95"/>
        <v>0.62916396809923936</v>
      </c>
      <c r="X519" s="42">
        <f>VLOOKUP($A519,'Raw data'!$A:$AN,39, FALSE)</f>
        <v>2.6234461568975287</v>
      </c>
      <c r="Y519" s="42">
        <f>VLOOKUP($A519,'Raw data'!$A:$AN,40, FALSE)</f>
        <v>2.1966624066300078</v>
      </c>
      <c r="Z519" s="42">
        <f t="shared" si="96"/>
        <v>2.4100542817637685</v>
      </c>
      <c r="AA519" s="44">
        <f>IFERROR(VLOOKUP($A519,'Raw data'!$AP:$AU,4,FALSE),0)</f>
        <v>-0.912962255027715</v>
      </c>
      <c r="AB519" s="44">
        <f>IFERROR(VLOOKUP($A519,'Raw data'!$AP:$AU,5,FALSE),0)</f>
        <v>7.7015351588642297E-2</v>
      </c>
      <c r="AC519" s="44">
        <f>IFERROR(VLOOKUP($A519,'Raw data'!$AP:$AU,6,FALSE),"NA")</f>
        <v>0.48199827360221198</v>
      </c>
      <c r="AD519" s="46" t="b">
        <f t="shared" si="97"/>
        <v>0</v>
      </c>
      <c r="AE519" s="46" t="b">
        <f t="shared" si="98"/>
        <v>0</v>
      </c>
    </row>
    <row r="520" spans="1:31" x14ac:dyDescent="0.25">
      <c r="A520" s="45" t="s">
        <v>586</v>
      </c>
      <c r="B520" s="2" t="str">
        <f>IFERROR(VLOOKUP(A520,'Protein names'!$A:$I,8,FALSE),"Contaminant")</f>
        <v>Junctional adhesion molecule A (JAM-A) (Junctional adhesion molecule 1) (JAM-1) (CD antigen CD321)</v>
      </c>
      <c r="C520" t="str">
        <f>IFERROR(VLOOKUP(A520,'Protein names'!$A:$I,9,FALSE), "Contaminant")</f>
        <v>F11r</v>
      </c>
      <c r="D520" s="42">
        <f>VLOOKUP($A520,'Raw data'!$A:$M,10,FALSE)</f>
        <v>59296.629380094615</v>
      </c>
      <c r="E520" s="42">
        <f>VLOOKUP($A520,'Raw data'!$A:$M,11,FALSE)</f>
        <v>50452.776415235356</v>
      </c>
      <c r="F520" s="42">
        <f>VLOOKUP($A520,'Raw data'!$A:$M,7,FALSE)</f>
        <v>42574.149118581561</v>
      </c>
      <c r="G520" s="42">
        <f>VLOOKUP($A520,'Raw data'!$A:$M,2,FALSE)</f>
        <v>41069.172783577938</v>
      </c>
      <c r="H520" s="42">
        <f>VLOOKUP($A520,'Raw data'!$A:$M,3,FALSE)</f>
        <v>39743.200661915871</v>
      </c>
      <c r="I520" s="42">
        <f>VLOOKUP($A520,'Raw data'!$A:$M,4,FALSE)</f>
        <v>33455.460635576062</v>
      </c>
      <c r="J520" s="42">
        <f>VLOOKUP($A520,'Raw data'!$A:$M,8,FALSE)</f>
        <v>205.36</v>
      </c>
      <c r="K520" s="42">
        <f>VLOOKUP($A520,'Raw data'!$A:$M,5,FALSE)</f>
        <v>35168.148092832693</v>
      </c>
      <c r="L520" s="42">
        <f>VLOOKUP($A520,'Raw data'!$A:$M,12,FALSE)</f>
        <v>49218.383740021658</v>
      </c>
      <c r="M520" s="42">
        <f>VLOOKUP($A520,'Raw data'!$A:$M,13,FALSE)</f>
        <v>59890.145280965851</v>
      </c>
      <c r="N520" s="42">
        <f>VLOOKUP($A520,'Raw data'!$A:$M,6,FALSE)</f>
        <v>44896.618429335533</v>
      </c>
      <c r="O520" s="42">
        <f>VLOOKUP($A520,'Raw data'!$A:$M,9,FALSE)</f>
        <v>32592.396083106854</v>
      </c>
      <c r="P520" s="42">
        <f t="shared" si="88"/>
        <v>44431.898165830236</v>
      </c>
      <c r="Q520" s="42">
        <f t="shared" si="89"/>
        <v>36995.175271043765</v>
      </c>
      <c r="R520" s="42">
        <f t="shared" si="90"/>
        <v>8311.0010189734367</v>
      </c>
      <c r="S520" s="42">
        <f t="shared" si="91"/>
        <v>18762.694731746371</v>
      </c>
      <c r="T520" s="43">
        <f t="shared" si="92"/>
        <v>0.18705032560064927</v>
      </c>
      <c r="U520" s="43">
        <f t="shared" si="93"/>
        <v>0.50716599108619409</v>
      </c>
      <c r="V520" s="42">
        <f t="shared" si="94"/>
        <v>-0.26425864192585313</v>
      </c>
      <c r="W520" s="42">
        <f t="shared" si="95"/>
        <v>0.43660347756322648</v>
      </c>
      <c r="X520" s="42">
        <f>VLOOKUP($A520,'Raw data'!$A:$AN,39, FALSE)</f>
        <v>2.6562338191212</v>
      </c>
      <c r="Y520" s="42">
        <f>VLOOKUP($A520,'Raw data'!$A:$AN,40, FALSE)</f>
        <v>2.1054736884987579</v>
      </c>
      <c r="Z520" s="42">
        <f t="shared" si="96"/>
        <v>2.380853753809979</v>
      </c>
      <c r="AA520" s="44">
        <f>IFERROR(VLOOKUP($A520,'Raw data'!$AP:$AU,4,FALSE),0)</f>
        <v>-0.25665952788492202</v>
      </c>
      <c r="AB520" s="44">
        <f>IFERROR(VLOOKUP($A520,'Raw data'!$AP:$AU,5,FALSE),0)</f>
        <v>4.8138966609803602E-2</v>
      </c>
      <c r="AC520" s="44">
        <f>IFERROR(VLOOKUP($A520,'Raw data'!$AP:$AU,6,FALSE),"NA")</f>
        <v>0.482784003678286</v>
      </c>
      <c r="AD520" s="46" t="b">
        <f t="shared" si="97"/>
        <v>0</v>
      </c>
      <c r="AE520" s="46" t="b">
        <f t="shared" si="98"/>
        <v>0</v>
      </c>
    </row>
    <row r="521" spans="1:31" x14ac:dyDescent="0.25">
      <c r="A521" s="45" t="s">
        <v>587</v>
      </c>
      <c r="B521" s="2" t="str">
        <f>IFERROR(VLOOKUP(A521,'Protein names'!$A:$I,8,FALSE),"Contaminant")</f>
        <v>Dihydropyrimidinase (DHP) (DHPase) (EC 3.5.2.2) (Dihydropyrimidine amidohydrolase) (Hydantoinase)</v>
      </c>
      <c r="C521" t="str">
        <f>IFERROR(VLOOKUP(A521,'Protein names'!$A:$I,9,FALSE), "Contaminant")</f>
        <v>Dpys</v>
      </c>
      <c r="D521" s="42">
        <f>VLOOKUP($A521,'Raw data'!$A:$M,10,FALSE)</f>
        <v>6515091.1820908552</v>
      </c>
      <c r="E521" s="42">
        <f>VLOOKUP($A521,'Raw data'!$A:$M,11,FALSE)</f>
        <v>4482637.7590908641</v>
      </c>
      <c r="F521" s="42">
        <f>VLOOKUP($A521,'Raw data'!$A:$M,7,FALSE)</f>
        <v>2963660.0432862439</v>
      </c>
      <c r="G521" s="42">
        <f>VLOOKUP($A521,'Raw data'!$A:$M,2,FALSE)</f>
        <v>2586979.8343263878</v>
      </c>
      <c r="H521" s="42">
        <f>VLOOKUP($A521,'Raw data'!$A:$M,3,FALSE)</f>
        <v>2344490.6052880869</v>
      </c>
      <c r="I521" s="42">
        <f>VLOOKUP($A521,'Raw data'!$A:$M,4,FALSE)</f>
        <v>3201479.6765845832</v>
      </c>
      <c r="J521" s="42">
        <f>VLOOKUP($A521,'Raw data'!$A:$M,8,FALSE)</f>
        <v>4350472.9720863318</v>
      </c>
      <c r="K521" s="42">
        <f>VLOOKUP($A521,'Raw data'!$A:$M,5,FALSE)</f>
        <v>2945547.1279331166</v>
      </c>
      <c r="L521" s="42">
        <f>VLOOKUP($A521,'Raw data'!$A:$M,12,FALSE)</f>
        <v>6965466.6026723487</v>
      </c>
      <c r="M521" s="42">
        <f>VLOOKUP($A521,'Raw data'!$A:$M,13,FALSE)</f>
        <v>4659079.2565439148</v>
      </c>
      <c r="N521" s="42">
        <f>VLOOKUP($A521,'Raw data'!$A:$M,6,FALSE)</f>
        <v>2984863.7671791497</v>
      </c>
      <c r="O521" s="42">
        <f>VLOOKUP($A521,'Raw data'!$A:$M,9,FALSE)</f>
        <v>3182318.4697618778</v>
      </c>
      <c r="P521" s="42">
        <f t="shared" si="88"/>
        <v>3682389.8501111702</v>
      </c>
      <c r="Q521" s="42">
        <f t="shared" si="89"/>
        <v>4181291.3660294567</v>
      </c>
      <c r="R521" s="42">
        <f t="shared" si="90"/>
        <v>1437726.1082594744</v>
      </c>
      <c r="S521" s="42">
        <f t="shared" si="91"/>
        <v>1412148.7823669042</v>
      </c>
      <c r="T521" s="43">
        <f t="shared" si="92"/>
        <v>0.39043288917822483</v>
      </c>
      <c r="U521" s="43">
        <f t="shared" si="93"/>
        <v>0.33773029878754346</v>
      </c>
      <c r="V521" s="42">
        <f t="shared" si="94"/>
        <v>0.18330620745060969</v>
      </c>
      <c r="W521" s="42">
        <f t="shared" si="95"/>
        <v>0.5920349363818338</v>
      </c>
      <c r="X521" s="42">
        <f>VLOOKUP($A521,'Raw data'!$A:$AN,39, FALSE)</f>
        <v>2.7650167339466694</v>
      </c>
      <c r="Y521" s="42">
        <f>VLOOKUP($A521,'Raw data'!$A:$AN,40, FALSE)</f>
        <v>3.2555388272714527</v>
      </c>
      <c r="Z521" s="42">
        <f t="shared" si="96"/>
        <v>3.0102777806090613</v>
      </c>
      <c r="AA521" s="44">
        <f>IFERROR(VLOOKUP($A521,'Raw data'!$AP:$AU,4,FALSE),0)</f>
        <v>0.36044727603344401</v>
      </c>
      <c r="AB521" s="44">
        <f>IFERROR(VLOOKUP($A521,'Raw data'!$AP:$AU,5,FALSE),0)</f>
        <v>0.170235884120435</v>
      </c>
      <c r="AC521" s="44">
        <f>IFERROR(VLOOKUP($A521,'Raw data'!$AP:$AU,6,FALSE),"NA")</f>
        <v>0.48515770466852298</v>
      </c>
      <c r="AD521" s="46" t="b">
        <f t="shared" si="97"/>
        <v>0</v>
      </c>
      <c r="AE521" s="46" t="b">
        <f t="shared" si="98"/>
        <v>0</v>
      </c>
    </row>
    <row r="522" spans="1:31" x14ac:dyDescent="0.25">
      <c r="A522" s="45" t="s">
        <v>588</v>
      </c>
      <c r="B522" s="2" t="str">
        <f>IFERROR(VLOOKUP(A522,'Protein names'!$A:$I,8,FALSE),"Contaminant")</f>
        <v>Mitochondrial peptide methionine sulfoxide reductase (EC 1.8.4.11) (Peptide-methionine (S)-S-oxide reductase) (Peptide Met(O) reductase) (Protein-methionine-S-oxide reductase) (PMSR)</v>
      </c>
      <c r="C522" t="str">
        <f>IFERROR(VLOOKUP(A522,'Protein names'!$A:$I,9,FALSE), "Contaminant")</f>
        <v>Msra</v>
      </c>
      <c r="D522" s="42">
        <f>VLOOKUP($A522,'Raw data'!$A:$M,10,FALSE)</f>
        <v>348502.93203004979</v>
      </c>
      <c r="E522" s="42">
        <f>VLOOKUP($A522,'Raw data'!$A:$M,11,FALSE)</f>
        <v>278200.84194248554</v>
      </c>
      <c r="F522" s="42">
        <f>VLOOKUP($A522,'Raw data'!$A:$M,7,FALSE)</f>
        <v>273953.6776613433</v>
      </c>
      <c r="G522" s="42">
        <f>VLOOKUP($A522,'Raw data'!$A:$M,2,FALSE)</f>
        <v>215289.68783809643</v>
      </c>
      <c r="H522" s="42">
        <f>VLOOKUP($A522,'Raw data'!$A:$M,3,FALSE)</f>
        <v>253842.76990017534</v>
      </c>
      <c r="I522" s="42">
        <f>VLOOKUP($A522,'Raw data'!$A:$M,4,FALSE)</f>
        <v>289781.5541271859</v>
      </c>
      <c r="J522" s="42">
        <f>VLOOKUP($A522,'Raw data'!$A:$M,8,FALSE)</f>
        <v>231000.11819805103</v>
      </c>
      <c r="K522" s="42">
        <f>VLOOKUP($A522,'Raw data'!$A:$M,5,FALSE)</f>
        <v>259283.88255963908</v>
      </c>
      <c r="L522" s="42">
        <f>VLOOKUP($A522,'Raw data'!$A:$M,12,FALSE)</f>
        <v>319116.98410119349</v>
      </c>
      <c r="M522" s="42">
        <f>VLOOKUP($A522,'Raw data'!$A:$M,13,FALSE)</f>
        <v>311419.13527483155</v>
      </c>
      <c r="N522" s="42">
        <f>VLOOKUP($A522,'Raw data'!$A:$M,6,FALSE)</f>
        <v>321525.12356998987</v>
      </c>
      <c r="O522" s="42">
        <f>VLOOKUP($A522,'Raw data'!$A:$M,9,FALSE)</f>
        <v>257315.38746050443</v>
      </c>
      <c r="P522" s="42">
        <f t="shared" si="88"/>
        <v>276595.24391655601</v>
      </c>
      <c r="Q522" s="42">
        <f t="shared" si="89"/>
        <v>283276.77186070156</v>
      </c>
      <c r="R522" s="42">
        <f t="shared" si="90"/>
        <v>40062.859949616133</v>
      </c>
      <c r="S522" s="42">
        <f t="shared" si="91"/>
        <v>35407.03926153302</v>
      </c>
      <c r="T522" s="43">
        <f t="shared" si="92"/>
        <v>0.14484290974179731</v>
      </c>
      <c r="U522" s="43">
        <f t="shared" si="93"/>
        <v>0.12499097271181864</v>
      </c>
      <c r="V522" s="42">
        <f t="shared" si="94"/>
        <v>3.4435958990873997E-2</v>
      </c>
      <c r="W522" s="42">
        <f t="shared" si="95"/>
        <v>0.78560702974598007</v>
      </c>
      <c r="X522" s="42">
        <f>VLOOKUP($A522,'Raw data'!$A:$AN,39, FALSE)</f>
        <v>2.7289668629730923</v>
      </c>
      <c r="Y522" s="42">
        <f>VLOOKUP($A522,'Raw data'!$A:$AN,40, FALSE)</f>
        <v>3.1154754885051084</v>
      </c>
      <c r="Z522" s="42">
        <f t="shared" si="96"/>
        <v>2.9222211757391001</v>
      </c>
      <c r="AA522" s="44">
        <f>IFERROR(VLOOKUP($A522,'Raw data'!$AP:$AU,4,FALSE),0)</f>
        <v>0.38076997161031001</v>
      </c>
      <c r="AB522" s="44">
        <f>IFERROR(VLOOKUP($A522,'Raw data'!$AP:$AU,5,FALSE),0)</f>
        <v>0.103187895607977</v>
      </c>
      <c r="AC522" s="44">
        <f>IFERROR(VLOOKUP($A522,'Raw data'!$AP:$AU,6,FALSE),"NA")</f>
        <v>0.48555331282380898</v>
      </c>
      <c r="AD522" s="46" t="b">
        <f t="shared" si="97"/>
        <v>0</v>
      </c>
      <c r="AE522" s="46" t="b">
        <f t="shared" si="98"/>
        <v>0</v>
      </c>
    </row>
    <row r="523" spans="1:31" x14ac:dyDescent="0.25">
      <c r="A523" s="45" t="s">
        <v>589</v>
      </c>
      <c r="B523" s="2" t="str">
        <f>IFERROR(VLOOKUP(A523,'Protein names'!$A:$I,8,FALSE),"Contaminant")</f>
        <v>Dihydrolipoamide branched chain transacylase E2 (Dihydrolipoamide branched chain transacylase E2, isoform CRA_b) (Protein Dbt)</v>
      </c>
      <c r="C523" t="str">
        <f>IFERROR(VLOOKUP(A523,'Protein names'!$A:$I,9,FALSE), "Contaminant")</f>
        <v>Dbt</v>
      </c>
      <c r="D523" s="42">
        <f>VLOOKUP($A523,'Raw data'!$A:$M,10,FALSE)</f>
        <v>765796.25065489428</v>
      </c>
      <c r="E523" s="42">
        <f>VLOOKUP($A523,'Raw data'!$A:$M,11,FALSE)</f>
        <v>642284.23805540078</v>
      </c>
      <c r="F523" s="42">
        <f>VLOOKUP($A523,'Raw data'!$A:$M,7,FALSE)</f>
        <v>384730.47520902165</v>
      </c>
      <c r="G523" s="42">
        <f>VLOOKUP($A523,'Raw data'!$A:$M,2,FALSE)</f>
        <v>363847.0607807067</v>
      </c>
      <c r="H523" s="42">
        <f>VLOOKUP($A523,'Raw data'!$A:$M,3,FALSE)</f>
        <v>425673.93113612587</v>
      </c>
      <c r="I523" s="42">
        <f>VLOOKUP($A523,'Raw data'!$A:$M,4,FALSE)</f>
        <v>344064.10730977065</v>
      </c>
      <c r="J523" s="42">
        <f>VLOOKUP($A523,'Raw data'!$A:$M,8,FALSE)</f>
        <v>479997.17790344683</v>
      </c>
      <c r="K523" s="42">
        <f>VLOOKUP($A523,'Raw data'!$A:$M,5,FALSE)</f>
        <v>345284.61275878007</v>
      </c>
      <c r="L523" s="42">
        <f>VLOOKUP($A523,'Raw data'!$A:$M,12,FALSE)</f>
        <v>637945.43260516215</v>
      </c>
      <c r="M523" s="42">
        <f>VLOOKUP($A523,'Raw data'!$A:$M,13,FALSE)</f>
        <v>570215.44398904231</v>
      </c>
      <c r="N523" s="42">
        <f>VLOOKUP($A523,'Raw data'!$A:$M,6,FALSE)</f>
        <v>305139.20979338983</v>
      </c>
      <c r="O523" s="42">
        <f>VLOOKUP($A523,'Raw data'!$A:$M,9,FALSE)</f>
        <v>352401.14442440862</v>
      </c>
      <c r="P523" s="42">
        <f t="shared" si="88"/>
        <v>487732.67719098664</v>
      </c>
      <c r="Q523" s="42">
        <f t="shared" si="89"/>
        <v>448497.17024570494</v>
      </c>
      <c r="R523" s="42">
        <f t="shared" si="90"/>
        <v>158983.53235123077</v>
      </c>
      <c r="S523" s="42">
        <f t="shared" si="91"/>
        <v>123920.01168979956</v>
      </c>
      <c r="T523" s="43">
        <f t="shared" si="92"/>
        <v>0.32596448789707788</v>
      </c>
      <c r="U523" s="43">
        <f t="shared" si="93"/>
        <v>0.27630054303778806</v>
      </c>
      <c r="V523" s="42">
        <f t="shared" si="94"/>
        <v>-0.12099175090916636</v>
      </c>
      <c r="W523" s="42">
        <f t="shared" si="95"/>
        <v>0.6726307194368224</v>
      </c>
      <c r="X523" s="42">
        <f>VLOOKUP($A523,'Raw data'!$A:$AN,39, FALSE)</f>
        <v>3.7771168512522997</v>
      </c>
      <c r="Y523" s="42">
        <f>VLOOKUP($A523,'Raw data'!$A:$AN,40, FALSE)</f>
        <v>3.243685232484832</v>
      </c>
      <c r="Z523" s="42">
        <f t="shared" si="96"/>
        <v>3.5104010418685658</v>
      </c>
      <c r="AA523" s="44">
        <f>IFERROR(VLOOKUP($A523,'Raw data'!$AP:$AU,4,FALSE),0)</f>
        <v>-0.269625205036508</v>
      </c>
      <c r="AB523" s="44">
        <f>IFERROR(VLOOKUP($A523,'Raw data'!$AP:$AU,5,FALSE),0)</f>
        <v>9.8467203246016793E-2</v>
      </c>
      <c r="AC523" s="44">
        <f>IFERROR(VLOOKUP($A523,'Raw data'!$AP:$AU,6,FALSE),"NA")</f>
        <v>0.48630661008253601</v>
      </c>
      <c r="AD523" s="46" t="b">
        <f t="shared" si="97"/>
        <v>0</v>
      </c>
      <c r="AE523" s="46" t="b">
        <f t="shared" si="98"/>
        <v>0</v>
      </c>
    </row>
    <row r="524" spans="1:31" x14ac:dyDescent="0.25">
      <c r="A524" s="45" t="s">
        <v>590</v>
      </c>
      <c r="B524" s="2" t="str">
        <f>IFERROR(VLOOKUP(A524,'Protein names'!$A:$I,8,FALSE),"Contaminant")</f>
        <v>Acyl-coenzyme A oxidase</v>
      </c>
      <c r="C524" t="str">
        <f>IFERROR(VLOOKUP(A524,'Protein names'!$A:$I,9,FALSE), "Contaminant")</f>
        <v>Acox1</v>
      </c>
      <c r="D524" s="42">
        <f>VLOOKUP($A524,'Raw data'!$A:$M,10,FALSE)</f>
        <v>2058250.7493027586</v>
      </c>
      <c r="E524" s="42">
        <f>VLOOKUP($A524,'Raw data'!$A:$M,11,FALSE)</f>
        <v>1959248.1984358989</v>
      </c>
      <c r="F524" s="42">
        <f>VLOOKUP($A524,'Raw data'!$A:$M,7,FALSE)</f>
        <v>1083991.0633807082</v>
      </c>
      <c r="G524" s="42">
        <f>VLOOKUP($A524,'Raw data'!$A:$M,2,FALSE)</f>
        <v>1704466.8447023968</v>
      </c>
      <c r="H524" s="42">
        <f>VLOOKUP($A524,'Raw data'!$A:$M,3,FALSE)</f>
        <v>1571281.0362039043</v>
      </c>
      <c r="I524" s="42">
        <f>VLOOKUP($A524,'Raw data'!$A:$M,4,FALSE)</f>
        <v>1177805.9830320654</v>
      </c>
      <c r="J524" s="42">
        <f>VLOOKUP($A524,'Raw data'!$A:$M,8,FALSE)</f>
        <v>1325307.5192124208</v>
      </c>
      <c r="K524" s="42">
        <f>VLOOKUP($A524,'Raw data'!$A:$M,5,FALSE)</f>
        <v>1259640.2636020866</v>
      </c>
      <c r="L524" s="42">
        <f>VLOOKUP($A524,'Raw data'!$A:$M,12,FALSE)</f>
        <v>1801262.7282156192</v>
      </c>
      <c r="M524" s="42">
        <f>VLOOKUP($A524,'Raw data'!$A:$M,13,FALSE)</f>
        <v>1908558.0069182906</v>
      </c>
      <c r="N524" s="42">
        <f>VLOOKUP($A524,'Raw data'!$A:$M,6,FALSE)</f>
        <v>1392895.0219637188</v>
      </c>
      <c r="O524" s="42">
        <f>VLOOKUP($A524,'Raw data'!$A:$M,9,FALSE)</f>
        <v>1326986.5698402009</v>
      </c>
      <c r="P524" s="42">
        <f t="shared" si="88"/>
        <v>1592507.3125096217</v>
      </c>
      <c r="Q524" s="42">
        <f t="shared" si="89"/>
        <v>1502441.6849587227</v>
      </c>
      <c r="R524" s="42">
        <f t="shared" si="90"/>
        <v>363998.00509506097</v>
      </c>
      <c r="S524" s="42">
        <f t="shared" si="91"/>
        <v>254079.54611930205</v>
      </c>
      <c r="T524" s="43">
        <f t="shared" si="92"/>
        <v>0.22856912633037704</v>
      </c>
      <c r="U524" s="43">
        <f t="shared" si="93"/>
        <v>0.16911108674829034</v>
      </c>
      <c r="V524" s="42">
        <f t="shared" si="94"/>
        <v>-8.399100113610887E-2</v>
      </c>
      <c r="W524" s="42">
        <f t="shared" si="95"/>
        <v>0.6597418090165984</v>
      </c>
      <c r="X524" s="42">
        <f>VLOOKUP($A524,'Raw data'!$A:$AN,39, FALSE)</f>
        <v>2.9191611395690273</v>
      </c>
      <c r="Y524" s="42">
        <f>VLOOKUP($A524,'Raw data'!$A:$AN,40, FALSE)</f>
        <v>2.9859164272792396</v>
      </c>
      <c r="Z524" s="42">
        <f t="shared" si="96"/>
        <v>2.9525387834241332</v>
      </c>
      <c r="AA524" s="44">
        <f>IFERROR(VLOOKUP($A524,'Raw data'!$AP:$AU,4,FALSE),0)</f>
        <v>-0.28840235077413801</v>
      </c>
      <c r="AB524" s="44">
        <f>IFERROR(VLOOKUP($A524,'Raw data'!$AP:$AU,5,FALSE),0)</f>
        <v>8.7429471133112002E-2</v>
      </c>
      <c r="AC524" s="44">
        <f>IFERROR(VLOOKUP($A524,'Raw data'!$AP:$AU,6,FALSE),"NA")</f>
        <v>0.4866136277036</v>
      </c>
      <c r="AD524" s="46" t="b">
        <f t="shared" si="97"/>
        <v>0</v>
      </c>
      <c r="AE524" s="46" t="b">
        <f t="shared" si="98"/>
        <v>0</v>
      </c>
    </row>
    <row r="525" spans="1:31" x14ac:dyDescent="0.25">
      <c r="A525" s="45" t="s">
        <v>591</v>
      </c>
      <c r="B525" s="2" t="str">
        <f>IFERROR(VLOOKUP(A525,'Protein names'!$A:$I,8,FALSE),"Contaminant")</f>
        <v>Protein Gldc</v>
      </c>
      <c r="C525" t="str">
        <f>IFERROR(VLOOKUP(A525,'Protein names'!$A:$I,9,FALSE), "Contaminant")</f>
        <v>Gldc</v>
      </c>
      <c r="D525" s="42">
        <f>VLOOKUP($A525,'Raw data'!$A:$M,10,FALSE)</f>
        <v>74960.070976857474</v>
      </c>
      <c r="E525" s="42">
        <f>VLOOKUP($A525,'Raw data'!$A:$M,11,FALSE)</f>
        <v>49710.238001921571</v>
      </c>
      <c r="F525" s="42">
        <f>VLOOKUP($A525,'Raw data'!$A:$M,7,FALSE)</f>
        <v>205.36</v>
      </c>
      <c r="G525" s="42">
        <f>VLOOKUP($A525,'Raw data'!$A:$M,2,FALSE)</f>
        <v>205.36</v>
      </c>
      <c r="H525" s="42">
        <f>VLOOKUP($A525,'Raw data'!$A:$M,3,FALSE)</f>
        <v>205.36</v>
      </c>
      <c r="I525" s="42">
        <f>VLOOKUP($A525,'Raw data'!$A:$M,4,FALSE)</f>
        <v>205.36</v>
      </c>
      <c r="J525" s="42">
        <f>VLOOKUP($A525,'Raw data'!$A:$M,8,FALSE)</f>
        <v>205.36</v>
      </c>
      <c r="K525" s="42">
        <f>VLOOKUP($A525,'Raw data'!$A:$M,5,FALSE)</f>
        <v>205.36</v>
      </c>
      <c r="L525" s="42">
        <f>VLOOKUP($A525,'Raw data'!$A:$M,12,FALSE)</f>
        <v>43196.127822827242</v>
      </c>
      <c r="M525" s="42">
        <f>VLOOKUP($A525,'Raw data'!$A:$M,13,FALSE)</f>
        <v>45021.289438720247</v>
      </c>
      <c r="N525" s="42">
        <f>VLOOKUP($A525,'Raw data'!$A:$M,6,FALSE)</f>
        <v>205.36</v>
      </c>
      <c r="O525" s="42">
        <f>VLOOKUP($A525,'Raw data'!$A:$M,9,FALSE)</f>
        <v>61305.231215842257</v>
      </c>
      <c r="P525" s="42">
        <f t="shared" si="88"/>
        <v>20915.291496463175</v>
      </c>
      <c r="Q525" s="42">
        <f t="shared" si="89"/>
        <v>25023.121412898294</v>
      </c>
      <c r="R525" s="42">
        <f t="shared" si="90"/>
        <v>30181.65056147374</v>
      </c>
      <c r="S525" s="42">
        <f t="shared" si="91"/>
        <v>25476.591290698729</v>
      </c>
      <c r="T525" s="43">
        <f t="shared" si="92"/>
        <v>1.4430423102913736</v>
      </c>
      <c r="U525" s="43">
        <f t="shared" si="93"/>
        <v>1.0181220348300228</v>
      </c>
      <c r="V525" s="42">
        <f t="shared" si="94"/>
        <v>0.2587036591990966</v>
      </c>
      <c r="W525" s="42">
        <f t="shared" si="95"/>
        <v>0.82079298876358109</v>
      </c>
      <c r="X525" s="42">
        <f>VLOOKUP($A525,'Raw data'!$A:$AN,39, FALSE)</f>
        <v>0.61201025891545013</v>
      </c>
      <c r="Y525" s="42">
        <f>VLOOKUP($A525,'Raw data'!$A:$AN,40, FALSE)</f>
        <v>0.9842807508677166</v>
      </c>
      <c r="Z525" s="42">
        <f t="shared" si="96"/>
        <v>0.79814550489158331</v>
      </c>
      <c r="AA525" s="44">
        <f>IFERROR(VLOOKUP($A525,'Raw data'!$AP:$AU,4,FALSE),0)</f>
        <v>-0.55514751130542195</v>
      </c>
      <c r="AB525" s="44">
        <f>IFERROR(VLOOKUP($A525,'Raw data'!$AP:$AU,5,FALSE),0)</f>
        <v>3.9213494477361201E-2</v>
      </c>
      <c r="AC525" s="44">
        <f>IFERROR(VLOOKUP($A525,'Raw data'!$AP:$AU,6,FALSE),"NA")</f>
        <v>0.486954456076585</v>
      </c>
      <c r="AD525" s="46" t="b">
        <f t="shared" si="97"/>
        <v>0</v>
      </c>
      <c r="AE525" s="46" t="b">
        <f t="shared" si="98"/>
        <v>0</v>
      </c>
    </row>
    <row r="526" spans="1:31" x14ac:dyDescent="0.25">
      <c r="A526" s="45" t="s">
        <v>592</v>
      </c>
      <c r="B526" s="2" t="str">
        <f>IFERROR(VLOOKUP(A526,'Protein names'!$A:$I,8,FALSE),"Contaminant")</f>
        <v>Dimethylaniline monooxygenase [N-oxide-forming] (EC 1.14.13.8)</v>
      </c>
      <c r="C526" t="str">
        <f>IFERROR(VLOOKUP(A526,'Protein names'!$A:$I,9,FALSE), "Contaminant")</f>
        <v>Fmo5</v>
      </c>
      <c r="D526" s="42">
        <f>VLOOKUP($A526,'Raw data'!$A:$M,10,FALSE)</f>
        <v>1663989.5866320473</v>
      </c>
      <c r="E526" s="42">
        <f>VLOOKUP($A526,'Raw data'!$A:$M,11,FALSE)</f>
        <v>1534735.4768329852</v>
      </c>
      <c r="F526" s="42">
        <f>VLOOKUP($A526,'Raw data'!$A:$M,7,FALSE)</f>
        <v>1293140.2210649215</v>
      </c>
      <c r="G526" s="42">
        <f>VLOOKUP($A526,'Raw data'!$A:$M,2,FALSE)</f>
        <v>1389207.8191282854</v>
      </c>
      <c r="H526" s="42">
        <f>VLOOKUP($A526,'Raw data'!$A:$M,3,FALSE)</f>
        <v>1516484.7323095228</v>
      </c>
      <c r="I526" s="42">
        <f>VLOOKUP($A526,'Raw data'!$A:$M,4,FALSE)</f>
        <v>1555671.0341445878</v>
      </c>
      <c r="J526" s="42">
        <f>VLOOKUP($A526,'Raw data'!$A:$M,8,FALSE)</f>
        <v>1419680.7835648987</v>
      </c>
      <c r="K526" s="42">
        <f>VLOOKUP($A526,'Raw data'!$A:$M,5,FALSE)</f>
        <v>1188399.6106653519</v>
      </c>
      <c r="L526" s="42">
        <f>VLOOKUP($A526,'Raw data'!$A:$M,12,FALSE)</f>
        <v>1552144.9128605225</v>
      </c>
      <c r="M526" s="42">
        <f>VLOOKUP($A526,'Raw data'!$A:$M,13,FALSE)</f>
        <v>1544882.3043598505</v>
      </c>
      <c r="N526" s="42">
        <f>VLOOKUP($A526,'Raw data'!$A:$M,6,FALSE)</f>
        <v>999857.50136164366</v>
      </c>
      <c r="O526" s="42">
        <f>VLOOKUP($A526,'Raw data'!$A:$M,9,FALSE)</f>
        <v>985121.42336640321</v>
      </c>
      <c r="P526" s="42">
        <f t="shared" si="88"/>
        <v>1492204.8116853917</v>
      </c>
      <c r="Q526" s="42">
        <f t="shared" si="89"/>
        <v>1281681.0893631119</v>
      </c>
      <c r="R526" s="42">
        <f t="shared" si="90"/>
        <v>119841.16852096928</v>
      </c>
      <c r="S526" s="42">
        <f t="shared" si="91"/>
        <v>237185.96062812663</v>
      </c>
      <c r="T526" s="43">
        <f t="shared" si="92"/>
        <v>8.0311474391784723E-2</v>
      </c>
      <c r="U526" s="43">
        <f t="shared" si="93"/>
        <v>0.18505848498239774</v>
      </c>
      <c r="V526" s="42">
        <f t="shared" si="94"/>
        <v>-0.21940823329880785</v>
      </c>
      <c r="W526" s="42">
        <f t="shared" si="95"/>
        <v>0.10690343748334648</v>
      </c>
      <c r="X526" s="42">
        <f>VLOOKUP($A526,'Raw data'!$A:$AN,39, FALSE)</f>
        <v>2.9491301059705752</v>
      </c>
      <c r="Y526" s="42">
        <f>VLOOKUP($A526,'Raw data'!$A:$AN,40, FALSE)</f>
        <v>3.1554131216371561</v>
      </c>
      <c r="Z526" s="42">
        <f t="shared" si="96"/>
        <v>3.0522716138038657</v>
      </c>
      <c r="AA526" s="44">
        <f>IFERROR(VLOOKUP($A526,'Raw data'!$AP:$AU,4,FALSE),0)</f>
        <v>-0.48891292465085001</v>
      </c>
      <c r="AB526" s="44">
        <f>IFERROR(VLOOKUP($A526,'Raw data'!$AP:$AU,5,FALSE),0)</f>
        <v>0.31312526261962598</v>
      </c>
      <c r="AC526" s="44">
        <f>IFERROR(VLOOKUP($A526,'Raw data'!$AP:$AU,6,FALSE),"NA")</f>
        <v>0.487167324081199</v>
      </c>
      <c r="AD526" s="46" t="b">
        <f t="shared" si="97"/>
        <v>0</v>
      </c>
      <c r="AE526" s="46" t="b">
        <f t="shared" si="98"/>
        <v>0</v>
      </c>
    </row>
    <row r="527" spans="1:31" x14ac:dyDescent="0.25">
      <c r="A527" s="45" t="s">
        <v>593</v>
      </c>
      <c r="B527" s="2" t="str">
        <f>IFERROR(VLOOKUP(A527,'Protein names'!$A:$I,8,FALSE),"Contaminant")</f>
        <v>40S ribosomal protein S3 (EC 4.2.99.18)</v>
      </c>
      <c r="C527" t="str">
        <f>IFERROR(VLOOKUP(A527,'Protein names'!$A:$I,9,FALSE), "Contaminant")</f>
        <v>Rps3</v>
      </c>
      <c r="D527" s="42">
        <f>VLOOKUP($A527,'Raw data'!$A:$M,10,FALSE)</f>
        <v>563488.68711469008</v>
      </c>
      <c r="E527" s="42">
        <f>VLOOKUP($A527,'Raw data'!$A:$M,11,FALSE)</f>
        <v>954788.31254174106</v>
      </c>
      <c r="F527" s="42">
        <f>VLOOKUP($A527,'Raw data'!$A:$M,7,FALSE)</f>
        <v>1390943.6918148624</v>
      </c>
      <c r="G527" s="42">
        <f>VLOOKUP($A527,'Raw data'!$A:$M,2,FALSE)</f>
        <v>1750960.4260657739</v>
      </c>
      <c r="H527" s="42">
        <f>VLOOKUP($A527,'Raw data'!$A:$M,3,FALSE)</f>
        <v>1466542.3337477061</v>
      </c>
      <c r="I527" s="42">
        <f>VLOOKUP($A527,'Raw data'!$A:$M,4,FALSE)</f>
        <v>1784415.1420086871</v>
      </c>
      <c r="J527" s="42">
        <f>VLOOKUP($A527,'Raw data'!$A:$M,8,FALSE)</f>
        <v>1288945.3131740964</v>
      </c>
      <c r="K527" s="42">
        <f>VLOOKUP($A527,'Raw data'!$A:$M,5,FALSE)</f>
        <v>1374365.9484761823</v>
      </c>
      <c r="L527" s="42">
        <f>VLOOKUP($A527,'Raw data'!$A:$M,12,FALSE)</f>
        <v>557082.04225302383</v>
      </c>
      <c r="M527" s="42">
        <f>VLOOKUP($A527,'Raw data'!$A:$M,13,FALSE)</f>
        <v>476562.37496449164</v>
      </c>
      <c r="N527" s="42">
        <f>VLOOKUP($A527,'Raw data'!$A:$M,6,FALSE)</f>
        <v>1425579.2984352913</v>
      </c>
      <c r="O527" s="42">
        <f>VLOOKUP($A527,'Raw data'!$A:$M,9,FALSE)</f>
        <v>1409119.3101710884</v>
      </c>
      <c r="P527" s="42">
        <f t="shared" si="88"/>
        <v>1318523.0988822435</v>
      </c>
      <c r="Q527" s="42">
        <f t="shared" si="89"/>
        <v>1088609.0479123623</v>
      </c>
      <c r="R527" s="42">
        <f t="shared" si="90"/>
        <v>434663.05565506383</v>
      </c>
      <c r="S527" s="42">
        <f t="shared" si="91"/>
        <v>407265.16566017212</v>
      </c>
      <c r="T527" s="43">
        <f t="shared" si="92"/>
        <v>0.32965903746664915</v>
      </c>
      <c r="U527" s="43">
        <f t="shared" si="93"/>
        <v>0.3741151760966796</v>
      </c>
      <c r="V527" s="42">
        <f t="shared" si="94"/>
        <v>-0.27643691354036526</v>
      </c>
      <c r="W527" s="42">
        <f t="shared" si="95"/>
        <v>0.40830624968118834</v>
      </c>
      <c r="X527" s="42">
        <f>VLOOKUP($A527,'Raw data'!$A:$AN,39, FALSE)</f>
        <v>2.8894182891006355</v>
      </c>
      <c r="Y527" s="42">
        <f>VLOOKUP($A527,'Raw data'!$A:$AN,40, FALSE)</f>
        <v>3.0069918208365594</v>
      </c>
      <c r="Z527" s="42">
        <f t="shared" si="96"/>
        <v>2.9482050549685974</v>
      </c>
      <c r="AA527" s="44">
        <f>IFERROR(VLOOKUP($A527,'Raw data'!$AP:$AU,4,FALSE),0)</f>
        <v>-0.422776852188671</v>
      </c>
      <c r="AB527" s="44">
        <f>IFERROR(VLOOKUP($A527,'Raw data'!$AP:$AU,5,FALSE),0)</f>
        <v>0.15936920245580999</v>
      </c>
      <c r="AC527" s="44">
        <f>IFERROR(VLOOKUP($A527,'Raw data'!$AP:$AU,6,FALSE),"NA")</f>
        <v>0.487375233394989</v>
      </c>
      <c r="AD527" s="46" t="b">
        <f t="shared" si="97"/>
        <v>0</v>
      </c>
      <c r="AE527" s="46" t="b">
        <f t="shared" si="98"/>
        <v>0</v>
      </c>
    </row>
    <row r="528" spans="1:31" x14ac:dyDescent="0.25">
      <c r="A528" s="45" t="s">
        <v>594</v>
      </c>
      <c r="B528" s="2" t="str">
        <f>IFERROR(VLOOKUP(A528,'Protein names'!$A:$I,8,FALSE),"Contaminant")</f>
        <v>Phosphatidylinositol transfer protein alpha isoform</v>
      </c>
      <c r="C528" t="str">
        <f>IFERROR(VLOOKUP(A528,'Protein names'!$A:$I,9,FALSE), "Contaminant")</f>
        <v>Pitpna</v>
      </c>
      <c r="D528" s="42">
        <f>VLOOKUP($A528,'Raw data'!$A:$M,10,FALSE)</f>
        <v>205.36</v>
      </c>
      <c r="E528" s="42">
        <f>VLOOKUP($A528,'Raw data'!$A:$M,11,FALSE)</f>
        <v>56305.208310740658</v>
      </c>
      <c r="F528" s="42">
        <f>VLOOKUP($A528,'Raw data'!$A:$M,7,FALSE)</f>
        <v>205.36</v>
      </c>
      <c r="G528" s="42">
        <f>VLOOKUP($A528,'Raw data'!$A:$M,2,FALSE)</f>
        <v>205.36</v>
      </c>
      <c r="H528" s="42">
        <f>VLOOKUP($A528,'Raw data'!$A:$M,3,FALSE)</f>
        <v>205.36</v>
      </c>
      <c r="I528" s="42">
        <f>VLOOKUP($A528,'Raw data'!$A:$M,4,FALSE)</f>
        <v>205.36</v>
      </c>
      <c r="J528" s="42">
        <f>VLOOKUP($A528,'Raw data'!$A:$M,8,FALSE)</f>
        <v>205.36</v>
      </c>
      <c r="K528" s="42">
        <f>VLOOKUP($A528,'Raw data'!$A:$M,5,FALSE)</f>
        <v>205.36</v>
      </c>
      <c r="L528" s="42">
        <f>VLOOKUP($A528,'Raw data'!$A:$M,12,FALSE)</f>
        <v>205.36</v>
      </c>
      <c r="M528" s="42">
        <f>VLOOKUP($A528,'Raw data'!$A:$M,13,FALSE)</f>
        <v>80342.290964255124</v>
      </c>
      <c r="N528" s="42">
        <f>VLOOKUP($A528,'Raw data'!$A:$M,6,FALSE)</f>
        <v>205.36</v>
      </c>
      <c r="O528" s="42">
        <f>VLOOKUP($A528,'Raw data'!$A:$M,9,FALSE)</f>
        <v>205.36</v>
      </c>
      <c r="P528" s="42">
        <f t="shared" si="88"/>
        <v>9555.3347184567774</v>
      </c>
      <c r="Q528" s="42">
        <f t="shared" si="89"/>
        <v>13561.515160709188</v>
      </c>
      <c r="R528" s="42">
        <f t="shared" si="90"/>
        <v>20907.179058373807</v>
      </c>
      <c r="S528" s="42">
        <f t="shared" si="91"/>
        <v>29865.270857380372</v>
      </c>
      <c r="T528" s="43">
        <f t="shared" si="92"/>
        <v>2.1880111659500709</v>
      </c>
      <c r="U528" s="43">
        <f t="shared" si="93"/>
        <v>2.2022075338533629</v>
      </c>
      <c r="V528" s="42">
        <f t="shared" si="94"/>
        <v>0.50514005656287964</v>
      </c>
      <c r="W528" s="42">
        <f t="shared" si="95"/>
        <v>0.81086641102346002</v>
      </c>
      <c r="X528" s="42">
        <f>VLOOKUP($A528,'Raw data'!$A:$AN,39, FALSE)</f>
        <v>8.3350234484458163E-2</v>
      </c>
      <c r="Y528" s="42">
        <f>VLOOKUP($A528,'Raw data'!$A:$AN,40, FALSE)</f>
        <v>0.34442087383910169</v>
      </c>
      <c r="Z528" s="42">
        <f t="shared" si="96"/>
        <v>0.21388555416177993</v>
      </c>
      <c r="AA528" s="44">
        <f>IFERROR(VLOOKUP($A528,'Raw data'!$AP:$AU,4,FALSE),0)</f>
        <v>-5.1383159948818804</v>
      </c>
      <c r="AB528" s="44">
        <f>IFERROR(VLOOKUP($A528,'Raw data'!$AP:$AU,5,FALSE),0)</f>
        <v>5.1506955930546702E-2</v>
      </c>
      <c r="AC528" s="44">
        <f>IFERROR(VLOOKUP($A528,'Raw data'!$AP:$AU,6,FALSE),"NA")</f>
        <v>0.48811112596038198</v>
      </c>
      <c r="AD528" s="46" t="b">
        <f t="shared" si="97"/>
        <v>0</v>
      </c>
      <c r="AE528" s="46" t="b">
        <f t="shared" si="98"/>
        <v>0</v>
      </c>
    </row>
    <row r="529" spans="1:31" x14ac:dyDescent="0.25">
      <c r="A529" s="45" t="s">
        <v>595</v>
      </c>
      <c r="B529" s="2" t="str">
        <f>IFERROR(VLOOKUP(A529,'Protein names'!$A:$I,8,FALSE),"Contaminant")</f>
        <v>60S ribosomal protein L39</v>
      </c>
      <c r="C529" t="str">
        <f>IFERROR(VLOOKUP(A529,'Protein names'!$A:$I,9,FALSE), "Contaminant")</f>
        <v>Rpl39</v>
      </c>
      <c r="D529" s="42">
        <f>VLOOKUP($A529,'Raw data'!$A:$M,10,FALSE)</f>
        <v>205.36</v>
      </c>
      <c r="E529" s="42">
        <f>VLOOKUP($A529,'Raw data'!$A:$M,11,FALSE)</f>
        <v>205.36</v>
      </c>
      <c r="F529" s="42">
        <f>VLOOKUP($A529,'Raw data'!$A:$M,7,FALSE)</f>
        <v>205.36</v>
      </c>
      <c r="G529" s="42">
        <f>VLOOKUP($A529,'Raw data'!$A:$M,2,FALSE)</f>
        <v>100287.45414794642</v>
      </c>
      <c r="H529" s="42">
        <f>VLOOKUP($A529,'Raw data'!$A:$M,3,FALSE)</f>
        <v>115475.23203273148</v>
      </c>
      <c r="I529" s="42">
        <f>VLOOKUP($A529,'Raw data'!$A:$M,4,FALSE)</f>
        <v>85210.034879642088</v>
      </c>
      <c r="J529" s="42">
        <f>VLOOKUP($A529,'Raw data'!$A:$M,8,FALSE)</f>
        <v>71240.143383190996</v>
      </c>
      <c r="K529" s="42">
        <f>VLOOKUP($A529,'Raw data'!$A:$M,5,FALSE)</f>
        <v>80100.783774105541</v>
      </c>
      <c r="L529" s="42">
        <f>VLOOKUP($A529,'Raw data'!$A:$M,12,FALSE)</f>
        <v>205.36</v>
      </c>
      <c r="M529" s="42">
        <f>VLOOKUP($A529,'Raw data'!$A:$M,13,FALSE)</f>
        <v>19858.073571818528</v>
      </c>
      <c r="N529" s="42">
        <f>VLOOKUP($A529,'Raw data'!$A:$M,6,FALSE)</f>
        <v>77377.623869227027</v>
      </c>
      <c r="O529" s="42">
        <f>VLOOKUP($A529,'Raw data'!$A:$M,9,FALSE)</f>
        <v>83865.354532293364</v>
      </c>
      <c r="P529" s="42">
        <f t="shared" si="88"/>
        <v>50264.800176719997</v>
      </c>
      <c r="Q529" s="42">
        <f t="shared" si="89"/>
        <v>55441.223188439246</v>
      </c>
      <c r="R529" s="42">
        <f t="shared" si="90"/>
        <v>50816.136567752277</v>
      </c>
      <c r="S529" s="42">
        <f t="shared" si="91"/>
        <v>32822.750859451655</v>
      </c>
      <c r="T529" s="43">
        <f t="shared" si="92"/>
        <v>1.0109686378756884</v>
      </c>
      <c r="U529" s="43">
        <f t="shared" si="93"/>
        <v>0.59202789858893201</v>
      </c>
      <c r="V529" s="42">
        <f t="shared" si="94"/>
        <v>0.1414106357456881</v>
      </c>
      <c r="W529" s="42">
        <f t="shared" si="95"/>
        <v>0.852091241266142</v>
      </c>
      <c r="X529" s="42">
        <f>VLOOKUP($A529,'Raw data'!$A:$AN,39, FALSE)</f>
        <v>1.0378775683301367</v>
      </c>
      <c r="Y529" s="42">
        <f>VLOOKUP($A529,'Raw data'!$A:$AN,40, FALSE)</f>
        <v>1.8425427533837884</v>
      </c>
      <c r="Z529" s="42">
        <f t="shared" si="96"/>
        <v>1.4402101608569624</v>
      </c>
      <c r="AA529" s="44">
        <f>IFERROR(VLOOKUP($A529,'Raw data'!$AP:$AU,4,FALSE),0)</f>
        <v>0.99441414085302104</v>
      </c>
      <c r="AB529" s="44">
        <f>IFERROR(VLOOKUP($A529,'Raw data'!$AP:$AU,5,FALSE),0)</f>
        <v>3.5772632195192E-2</v>
      </c>
      <c r="AC529" s="44">
        <f>IFERROR(VLOOKUP($A529,'Raw data'!$AP:$AU,6,FALSE),"NA")</f>
        <v>0.48831093526377001</v>
      </c>
      <c r="AD529" s="46" t="b">
        <f t="shared" si="97"/>
        <v>0</v>
      </c>
      <c r="AE529" s="46" t="b">
        <f t="shared" si="98"/>
        <v>0</v>
      </c>
    </row>
    <row r="530" spans="1:31" x14ac:dyDescent="0.25">
      <c r="A530" s="45" t="s">
        <v>596</v>
      </c>
      <c r="B530" s="2" t="str">
        <f>IFERROR(VLOOKUP(A530,'Protein names'!$A:$I,8,FALSE),"Contaminant")</f>
        <v>Serine protease inhibitor A3K (Serpin A3K) (CPI-21) (Contrapsin-like protease inhibitor 1) (GHR-P63) (Growth hormone-regulated proteinase inhibitor) (Kallikrein-binding protein) (KBP) (SPI-2.3) (Serine protease inhibitor 2) (SPI-2) (Thyroid hormone-regulated protein)</v>
      </c>
      <c r="C530" t="str">
        <f>IFERROR(VLOOKUP(A530,'Protein names'!$A:$I,9,FALSE), "Contaminant")</f>
        <v>Serpina3k</v>
      </c>
      <c r="D530" s="42">
        <f>VLOOKUP($A530,'Raw data'!$A:$M,10,FALSE)</f>
        <v>1063743.3214520847</v>
      </c>
      <c r="E530" s="42">
        <f>VLOOKUP($A530,'Raw data'!$A:$M,11,FALSE)</f>
        <v>653427.27923136472</v>
      </c>
      <c r="F530" s="42">
        <f>VLOOKUP($A530,'Raw data'!$A:$M,7,FALSE)</f>
        <v>776190.34918535047</v>
      </c>
      <c r="G530" s="42">
        <f>VLOOKUP($A530,'Raw data'!$A:$M,2,FALSE)</f>
        <v>578846.39954143763</v>
      </c>
      <c r="H530" s="42">
        <f>VLOOKUP($A530,'Raw data'!$A:$M,3,FALSE)</f>
        <v>642261.80311271083</v>
      </c>
      <c r="I530" s="42">
        <f>VLOOKUP($A530,'Raw data'!$A:$M,4,FALSE)</f>
        <v>649008.06276996236</v>
      </c>
      <c r="J530" s="42">
        <f>VLOOKUP($A530,'Raw data'!$A:$M,8,FALSE)</f>
        <v>493241.72404527606</v>
      </c>
      <c r="K530" s="42">
        <f>VLOOKUP($A530,'Raw data'!$A:$M,5,FALSE)</f>
        <v>440266.96853532776</v>
      </c>
      <c r="L530" s="42">
        <f>VLOOKUP($A530,'Raw data'!$A:$M,12,FALSE)</f>
        <v>747450.62582797045</v>
      </c>
      <c r="M530" s="42">
        <f>VLOOKUP($A530,'Raw data'!$A:$M,13,FALSE)</f>
        <v>632193.82166368701</v>
      </c>
      <c r="N530" s="42">
        <f>VLOOKUP($A530,'Raw data'!$A:$M,6,FALSE)</f>
        <v>855890.3060920611</v>
      </c>
      <c r="O530" s="42">
        <f>VLOOKUP($A530,'Raw data'!$A:$M,9,FALSE)</f>
        <v>613603.66007897921</v>
      </c>
      <c r="P530" s="42">
        <f t="shared" si="88"/>
        <v>727246.20254881831</v>
      </c>
      <c r="Q530" s="42">
        <f t="shared" si="89"/>
        <v>630441.18437388353</v>
      </c>
      <c r="R530" s="42">
        <f t="shared" si="90"/>
        <v>161472.97511561439</v>
      </c>
      <c r="S530" s="42">
        <f t="shared" si="91"/>
        <v>141300.5155210089</v>
      </c>
      <c r="T530" s="43">
        <f t="shared" si="92"/>
        <v>0.22203343867550149</v>
      </c>
      <c r="U530" s="43">
        <f t="shared" si="93"/>
        <v>0.22412957627655641</v>
      </c>
      <c r="V530" s="42">
        <f t="shared" si="94"/>
        <v>-0.2060820742799262</v>
      </c>
      <c r="W530" s="42">
        <f t="shared" si="95"/>
        <v>0.33684261722579945</v>
      </c>
      <c r="X530" s="42">
        <f>VLOOKUP($A530,'Raw data'!$A:$AN,39, FALSE)</f>
        <v>2.7627040780163821</v>
      </c>
      <c r="Y530" s="42">
        <f>VLOOKUP($A530,'Raw data'!$A:$AN,40, FALSE)</f>
        <v>3.0958573622768362</v>
      </c>
      <c r="Z530" s="42">
        <f t="shared" si="96"/>
        <v>2.9292807201466093</v>
      </c>
      <c r="AA530" s="44">
        <f>IFERROR(VLOOKUP($A530,'Raw data'!$AP:$AU,4,FALSE),0)</f>
        <v>-0.34725735886665798</v>
      </c>
      <c r="AB530" s="44">
        <f>IFERROR(VLOOKUP($A530,'Raw data'!$AP:$AU,5,FALSE),0)</f>
        <v>0.126036161657955</v>
      </c>
      <c r="AC530" s="44">
        <f>IFERROR(VLOOKUP($A530,'Raw data'!$AP:$AU,6,FALSE),"NA")</f>
        <v>0.48933198439069098</v>
      </c>
      <c r="AD530" s="46" t="b">
        <f t="shared" si="97"/>
        <v>0</v>
      </c>
      <c r="AE530" s="46" t="b">
        <f t="shared" si="98"/>
        <v>0</v>
      </c>
    </row>
    <row r="531" spans="1:31" x14ac:dyDescent="0.25">
      <c r="A531" s="45" t="s">
        <v>597</v>
      </c>
      <c r="B531" s="2" t="str">
        <f>IFERROR(VLOOKUP(A531,'Protein names'!$A:$I,8,FALSE),"Contaminant")</f>
        <v>Fermitin family homolog 2 (Drosophila) (Protein Fermt2) (RCG61183, isoform CRA_b)</v>
      </c>
      <c r="C531" t="str">
        <f>IFERROR(VLOOKUP(A531,'Protein names'!$A:$I,9,FALSE), "Contaminant")</f>
        <v>Fermt2</v>
      </c>
      <c r="D531" s="42">
        <f>VLOOKUP($A531,'Raw data'!$A:$M,10,FALSE)</f>
        <v>183205.96938455428</v>
      </c>
      <c r="E531" s="42">
        <f>VLOOKUP($A531,'Raw data'!$A:$M,11,FALSE)</f>
        <v>68144.291069129729</v>
      </c>
      <c r="F531" s="42">
        <f>VLOOKUP($A531,'Raw data'!$A:$M,7,FALSE)</f>
        <v>205.36</v>
      </c>
      <c r="G531" s="42">
        <f>VLOOKUP($A531,'Raw data'!$A:$M,2,FALSE)</f>
        <v>136914.4819507857</v>
      </c>
      <c r="H531" s="42">
        <f>VLOOKUP($A531,'Raw data'!$A:$M,3,FALSE)</f>
        <v>205.36</v>
      </c>
      <c r="I531" s="42">
        <f>VLOOKUP($A531,'Raw data'!$A:$M,4,FALSE)</f>
        <v>56223.358866719165</v>
      </c>
      <c r="J531" s="42">
        <f>VLOOKUP($A531,'Raw data'!$A:$M,8,FALSE)</f>
        <v>205.36</v>
      </c>
      <c r="K531" s="42">
        <f>VLOOKUP($A531,'Raw data'!$A:$M,5,FALSE)</f>
        <v>107823.2372266483</v>
      </c>
      <c r="L531" s="42">
        <f>VLOOKUP($A531,'Raw data'!$A:$M,12,FALSE)</f>
        <v>68076.638866717753</v>
      </c>
      <c r="M531" s="42">
        <f>VLOOKUP($A531,'Raw data'!$A:$M,13,FALSE)</f>
        <v>197109.04039542368</v>
      </c>
      <c r="N531" s="42">
        <f>VLOOKUP($A531,'Raw data'!$A:$M,6,FALSE)</f>
        <v>205.36</v>
      </c>
      <c r="O531" s="42">
        <f>VLOOKUP($A531,'Raw data'!$A:$M,9,FALSE)</f>
        <v>71066.076646373142</v>
      </c>
      <c r="P531" s="42">
        <f t="shared" si="88"/>
        <v>74149.803545198156</v>
      </c>
      <c r="Q531" s="42">
        <f t="shared" si="89"/>
        <v>74080.952189193806</v>
      </c>
      <c r="R531" s="42">
        <f t="shared" si="90"/>
        <v>67237.932280653826</v>
      </c>
      <c r="S531" s="42">
        <f t="shared" si="91"/>
        <v>67373.09030422807</v>
      </c>
      <c r="T531" s="43">
        <f t="shared" si="92"/>
        <v>0.90678503604758465</v>
      </c>
      <c r="U531" s="43">
        <f t="shared" si="93"/>
        <v>0.90945227232184234</v>
      </c>
      <c r="V531" s="42">
        <f t="shared" si="94"/>
        <v>-1.3402281667846646E-3</v>
      </c>
      <c r="W531" s="42">
        <f t="shared" si="95"/>
        <v>0.99874127159892945</v>
      </c>
      <c r="X531" s="42">
        <f>VLOOKUP($A531,'Raw data'!$A:$AN,39, FALSE)</f>
        <v>1.2741942008531473</v>
      </c>
      <c r="Y531" s="42">
        <f>VLOOKUP($A531,'Raw data'!$A:$AN,40, FALSE)</f>
        <v>1.4094512648107722</v>
      </c>
      <c r="Z531" s="42">
        <f t="shared" si="96"/>
        <v>1.3418227328319596</v>
      </c>
      <c r="AA531" s="44">
        <f>IFERROR(VLOOKUP($A531,'Raw data'!$AP:$AU,4,FALSE),0)</f>
        <v>1.96534446077599</v>
      </c>
      <c r="AB531" s="44">
        <f>IFERROR(VLOOKUP($A531,'Raw data'!$AP:$AU,5,FALSE),0)</f>
        <v>0.11544328278344999</v>
      </c>
      <c r="AC531" s="44">
        <f>IFERROR(VLOOKUP($A531,'Raw data'!$AP:$AU,6,FALSE),"NA")</f>
        <v>0.48948434863066598</v>
      </c>
      <c r="AD531" s="46" t="b">
        <f t="shared" si="97"/>
        <v>0</v>
      </c>
      <c r="AE531" s="46" t="b">
        <f t="shared" si="98"/>
        <v>0</v>
      </c>
    </row>
    <row r="532" spans="1:31" x14ac:dyDescent="0.25">
      <c r="A532" s="45" t="s">
        <v>598</v>
      </c>
      <c r="B532" s="2" t="str">
        <f>IFERROR(VLOOKUP(A532,'Protein names'!$A:$I,8,FALSE),"Contaminant")</f>
        <v>Isocitrate dehydrogenase [NAD] subunit, mitochondrial (EC 1.1.1.41)</v>
      </c>
      <c r="C532" t="str">
        <f>IFERROR(VLOOKUP(A532,'Protein names'!$A:$I,9,FALSE), "Contaminant")</f>
        <v>Idh3a</v>
      </c>
      <c r="D532" s="42">
        <f>VLOOKUP($A532,'Raw data'!$A:$M,10,FALSE)</f>
        <v>205.36</v>
      </c>
      <c r="E532" s="42">
        <f>VLOOKUP($A532,'Raw data'!$A:$M,11,FALSE)</f>
        <v>15597.822386456235</v>
      </c>
      <c r="F532" s="42">
        <f>VLOOKUP($A532,'Raw data'!$A:$M,7,FALSE)</f>
        <v>25206.301262768258</v>
      </c>
      <c r="G532" s="42">
        <f>VLOOKUP($A532,'Raw data'!$A:$M,2,FALSE)</f>
        <v>13174.772280422168</v>
      </c>
      <c r="H532" s="42">
        <f>VLOOKUP($A532,'Raw data'!$A:$M,3,FALSE)</f>
        <v>205.36</v>
      </c>
      <c r="I532" s="42">
        <f>VLOOKUP($A532,'Raw data'!$A:$M,4,FALSE)</f>
        <v>205.36</v>
      </c>
      <c r="J532" s="42">
        <f>VLOOKUP($A532,'Raw data'!$A:$M,8,FALSE)</f>
        <v>22295.600529404936</v>
      </c>
      <c r="K532" s="42">
        <f>VLOOKUP($A532,'Raw data'!$A:$M,5,FALSE)</f>
        <v>13346.226081336634</v>
      </c>
      <c r="L532" s="42">
        <f>VLOOKUP($A532,'Raw data'!$A:$M,12,FALSE)</f>
        <v>205.36</v>
      </c>
      <c r="M532" s="42">
        <f>VLOOKUP($A532,'Raw data'!$A:$M,13,FALSE)</f>
        <v>1532.2298435731861</v>
      </c>
      <c r="N532" s="42">
        <f>VLOOKUP($A532,'Raw data'!$A:$M,6,FALSE)</f>
        <v>2317.3247821805253</v>
      </c>
      <c r="O532" s="42">
        <f>VLOOKUP($A532,'Raw data'!$A:$M,9,FALSE)</f>
        <v>205.36</v>
      </c>
      <c r="P532" s="42">
        <f t="shared" si="88"/>
        <v>9099.1626549411103</v>
      </c>
      <c r="Q532" s="42">
        <f t="shared" si="89"/>
        <v>6650.3502060825476</v>
      </c>
      <c r="R532" s="42">
        <f t="shared" si="90"/>
        <v>9622.7357791517061</v>
      </c>
      <c r="S532" s="42">
        <f t="shared" si="91"/>
        <v>8343.2075596313971</v>
      </c>
      <c r="T532" s="43">
        <f t="shared" si="92"/>
        <v>1.0575408028261017</v>
      </c>
      <c r="U532" s="43">
        <f t="shared" si="93"/>
        <v>1.2545516102295677</v>
      </c>
      <c r="V532" s="42">
        <f t="shared" si="94"/>
        <v>-0.4523034736220567</v>
      </c>
      <c r="W532" s="42">
        <f t="shared" si="95"/>
        <v>0.67635731395966192</v>
      </c>
      <c r="X532" s="42">
        <f>VLOOKUP($A532,'Raw data'!$A:$AN,39, FALSE)</f>
        <v>1.4157095919837082</v>
      </c>
      <c r="Y532" s="42">
        <f>VLOOKUP($A532,'Raw data'!$A:$AN,40, FALSE)</f>
        <v>0.81195676109591097</v>
      </c>
      <c r="Z532" s="42">
        <f t="shared" si="96"/>
        <v>1.1138331765398095</v>
      </c>
      <c r="AA532" s="44">
        <f>IFERROR(VLOOKUP($A532,'Raw data'!$AP:$AU,4,FALSE),0)</f>
        <v>0.99257562049560299</v>
      </c>
      <c r="AB532" s="44">
        <f>IFERROR(VLOOKUP($A532,'Raw data'!$AP:$AU,5,FALSE),0)</f>
        <v>9.3330041398831706E-2</v>
      </c>
      <c r="AC532" s="44">
        <f>IFERROR(VLOOKUP($A532,'Raw data'!$AP:$AU,6,FALSE),"NA")</f>
        <v>0.49014533597641902</v>
      </c>
      <c r="AD532" s="46" t="b">
        <f t="shared" si="97"/>
        <v>0</v>
      </c>
      <c r="AE532" s="46" t="b">
        <f t="shared" si="98"/>
        <v>0</v>
      </c>
    </row>
    <row r="533" spans="1:31" x14ac:dyDescent="0.25">
      <c r="A533" s="45" t="s">
        <v>599</v>
      </c>
      <c r="B533" s="2" t="str">
        <f>IFERROR(VLOOKUP(A533,'Protein names'!$A:$I,8,FALSE),"Contaminant")</f>
        <v>Transmembrane protein 33 (Transmembrane protein 33, isoform CRA_c)</v>
      </c>
      <c r="C533" t="str">
        <f>IFERROR(VLOOKUP(A533,'Protein names'!$A:$I,9,FALSE), "Contaminant")</f>
        <v>Tmem33</v>
      </c>
      <c r="D533" s="42">
        <f>VLOOKUP($A533,'Raw data'!$A:$M,10,FALSE)</f>
        <v>314706.06846973381</v>
      </c>
      <c r="E533" s="42">
        <f>VLOOKUP($A533,'Raw data'!$A:$M,11,FALSE)</f>
        <v>270946.91527405917</v>
      </c>
      <c r="F533" s="42">
        <f>VLOOKUP($A533,'Raw data'!$A:$M,7,FALSE)</f>
        <v>174055.67533753239</v>
      </c>
      <c r="G533" s="42">
        <f>VLOOKUP($A533,'Raw data'!$A:$M,2,FALSE)</f>
        <v>201899.70927233738</v>
      </c>
      <c r="H533" s="42">
        <f>VLOOKUP($A533,'Raw data'!$A:$M,3,FALSE)</f>
        <v>216765.94831902947</v>
      </c>
      <c r="I533" s="42">
        <f>VLOOKUP($A533,'Raw data'!$A:$M,4,FALSE)</f>
        <v>143467.82965910537</v>
      </c>
      <c r="J533" s="42">
        <f>VLOOKUP($A533,'Raw data'!$A:$M,8,FALSE)</f>
        <v>209587.04616402418</v>
      </c>
      <c r="K533" s="42">
        <f>VLOOKUP($A533,'Raw data'!$A:$M,5,FALSE)</f>
        <v>159747.40286915193</v>
      </c>
      <c r="L533" s="42">
        <f>VLOOKUP($A533,'Raw data'!$A:$M,12,FALSE)</f>
        <v>320925.50430593773</v>
      </c>
      <c r="M533" s="42">
        <f>VLOOKUP($A533,'Raw data'!$A:$M,13,FALSE)</f>
        <v>290993.3152853768</v>
      </c>
      <c r="N533" s="42">
        <f>VLOOKUP($A533,'Raw data'!$A:$M,6,FALSE)</f>
        <v>195422.45383964304</v>
      </c>
      <c r="O533" s="42">
        <f>VLOOKUP($A533,'Raw data'!$A:$M,9,FALSE)</f>
        <v>265904.4048305981</v>
      </c>
      <c r="P533" s="42">
        <f t="shared" si="88"/>
        <v>220307.02438863294</v>
      </c>
      <c r="Q533" s="42">
        <f t="shared" si="89"/>
        <v>240430.02121578858</v>
      </c>
      <c r="R533" s="42">
        <f t="shared" si="90"/>
        <v>57547.655147080441</v>
      </c>
      <c r="S533" s="42">
        <f t="shared" si="91"/>
        <v>56526.938799227668</v>
      </c>
      <c r="T533" s="43">
        <f t="shared" si="92"/>
        <v>0.26121570706507941</v>
      </c>
      <c r="U533" s="43">
        <f t="shared" si="93"/>
        <v>0.23510765632921574</v>
      </c>
      <c r="V533" s="42">
        <f t="shared" si="94"/>
        <v>0.12610155349690391</v>
      </c>
      <c r="W533" s="42">
        <f t="shared" si="95"/>
        <v>0.58924264049923281</v>
      </c>
      <c r="X533" s="42">
        <f>VLOOKUP($A533,'Raw data'!$A:$AN,39, FALSE)</f>
        <v>3.3948044058127471</v>
      </c>
      <c r="Y533" s="42">
        <f>VLOOKUP($A533,'Raw data'!$A:$AN,40, FALSE)</f>
        <v>4.0111810468555733</v>
      </c>
      <c r="Z533" s="42">
        <f t="shared" si="96"/>
        <v>3.70299272633416</v>
      </c>
      <c r="AA533" s="44">
        <f>IFERROR(VLOOKUP($A533,'Raw data'!$AP:$AU,4,FALSE),0)</f>
        <v>0.479570989315241</v>
      </c>
      <c r="AB533" s="44">
        <f>IFERROR(VLOOKUP($A533,'Raw data'!$AP:$AU,5,FALSE),0)</f>
        <v>1.6831037598599701E-2</v>
      </c>
      <c r="AC533" s="44">
        <f>IFERROR(VLOOKUP($A533,'Raw data'!$AP:$AU,6,FALSE),"NA")</f>
        <v>0.49128963737220199</v>
      </c>
      <c r="AD533" s="46" t="b">
        <f t="shared" si="97"/>
        <v>0</v>
      </c>
      <c r="AE533" s="46" t="b">
        <f t="shared" si="98"/>
        <v>0</v>
      </c>
    </row>
    <row r="534" spans="1:31" x14ac:dyDescent="0.25">
      <c r="A534" s="45" t="s">
        <v>600</v>
      </c>
      <c r="B534" s="2" t="str">
        <f>IFERROR(VLOOKUP(A534,'Protein names'!$A:$I,8,FALSE),"Contaminant")</f>
        <v>Fatty acid synthase (EC 2.3.1.85)</v>
      </c>
      <c r="C534" t="str">
        <f>IFERROR(VLOOKUP(A534,'Protein names'!$A:$I,9,FALSE), "Contaminant")</f>
        <v>Fasn</v>
      </c>
      <c r="D534" s="42">
        <f>VLOOKUP($A534,'Raw data'!$A:$M,10,FALSE)</f>
        <v>2616531.636873255</v>
      </c>
      <c r="E534" s="42">
        <f>VLOOKUP($A534,'Raw data'!$A:$M,11,FALSE)</f>
        <v>2841806.2450230257</v>
      </c>
      <c r="F534" s="42">
        <f>VLOOKUP($A534,'Raw data'!$A:$M,7,FALSE)</f>
        <v>2049690.4190363332</v>
      </c>
      <c r="G534" s="42">
        <f>VLOOKUP($A534,'Raw data'!$A:$M,2,FALSE)</f>
        <v>2739738.5407651979</v>
      </c>
      <c r="H534" s="42">
        <f>VLOOKUP($A534,'Raw data'!$A:$M,3,FALSE)</f>
        <v>5316151.9374266975</v>
      </c>
      <c r="I534" s="42">
        <f>VLOOKUP($A534,'Raw data'!$A:$M,4,FALSE)</f>
        <v>941956.28341075277</v>
      </c>
      <c r="J534" s="42">
        <f>VLOOKUP($A534,'Raw data'!$A:$M,8,FALSE)</f>
        <v>2678200.9626989076</v>
      </c>
      <c r="K534" s="42">
        <f>VLOOKUP($A534,'Raw data'!$A:$M,5,FALSE)</f>
        <v>2466856.9873196231</v>
      </c>
      <c r="L534" s="42">
        <f>VLOOKUP($A534,'Raw data'!$A:$M,12,FALSE)</f>
        <v>1467700.902722887</v>
      </c>
      <c r="M534" s="42">
        <f>VLOOKUP($A534,'Raw data'!$A:$M,13,FALSE)</f>
        <v>3102102.9488600055</v>
      </c>
      <c r="N534" s="42">
        <f>VLOOKUP($A534,'Raw data'!$A:$M,6,FALSE)</f>
        <v>2068030.2734665964</v>
      </c>
      <c r="O534" s="42">
        <f>VLOOKUP($A534,'Raw data'!$A:$M,9,FALSE)</f>
        <v>2021684.2629037481</v>
      </c>
      <c r="P534" s="42">
        <f t="shared" si="88"/>
        <v>2750979.1770892101</v>
      </c>
      <c r="Q534" s="42">
        <f t="shared" si="89"/>
        <v>2300762.7229952947</v>
      </c>
      <c r="R534" s="42">
        <f t="shared" si="90"/>
        <v>1314720.0647315327</v>
      </c>
      <c r="S534" s="42">
        <f t="shared" si="91"/>
        <v>522531.38077490736</v>
      </c>
      <c r="T534" s="43">
        <f t="shared" si="92"/>
        <v>0.47790985685417942</v>
      </c>
      <c r="U534" s="43">
        <f t="shared" si="93"/>
        <v>0.2271122421935971</v>
      </c>
      <c r="V534" s="42">
        <f t="shared" si="94"/>
        <v>-0.25783301303904282</v>
      </c>
      <c r="W534" s="42">
        <f t="shared" si="95"/>
        <v>0.4929883347982541</v>
      </c>
      <c r="X534" s="42">
        <f>VLOOKUP($A534,'Raw data'!$A:$AN,39, FALSE)</f>
        <v>2.9787670343709181</v>
      </c>
      <c r="Y534" s="42">
        <f>VLOOKUP($A534,'Raw data'!$A:$AN,40, FALSE)</f>
        <v>3.2125814515762117</v>
      </c>
      <c r="Z534" s="42">
        <f t="shared" si="96"/>
        <v>3.0956742429735646</v>
      </c>
      <c r="AA534" s="44">
        <f>IFERROR(VLOOKUP($A534,'Raw data'!$AP:$AU,4,FALSE),0)</f>
        <v>0.57818049164404295</v>
      </c>
      <c r="AB534" s="44">
        <f>IFERROR(VLOOKUP($A534,'Raw data'!$AP:$AU,5,FALSE),0)</f>
        <v>7.1930894310921895E-2</v>
      </c>
      <c r="AC534" s="44">
        <f>IFERROR(VLOOKUP($A534,'Raw data'!$AP:$AU,6,FALSE),"NA")</f>
        <v>0.49167234347091898</v>
      </c>
      <c r="AD534" s="46" t="b">
        <f t="shared" si="97"/>
        <v>0</v>
      </c>
      <c r="AE534" s="46" t="b">
        <f t="shared" si="98"/>
        <v>0</v>
      </c>
    </row>
    <row r="535" spans="1:31" x14ac:dyDescent="0.25">
      <c r="A535" s="45" t="s">
        <v>601</v>
      </c>
      <c r="B535" s="2" t="str">
        <f>IFERROR(VLOOKUP(A535,'Protein names'!$A:$I,8,FALSE),"Contaminant")</f>
        <v>Translocon-associated protein subunit delta (TRAP-delta) (Signal sequence receptor subunit delta) (SSR-delta)</v>
      </c>
      <c r="C535" t="str">
        <f>IFERROR(VLOOKUP(A535,'Protein names'!$A:$I,9,FALSE), "Contaminant")</f>
        <v>Ssr4</v>
      </c>
      <c r="D535" s="42">
        <f>VLOOKUP($A535,'Raw data'!$A:$M,10,FALSE)</f>
        <v>42299.373141322467</v>
      </c>
      <c r="E535" s="42">
        <f>VLOOKUP($A535,'Raw data'!$A:$M,11,FALSE)</f>
        <v>7843.9888664037662</v>
      </c>
      <c r="F535" s="42">
        <f>VLOOKUP($A535,'Raw data'!$A:$M,7,FALSE)</f>
        <v>230612.62372665142</v>
      </c>
      <c r="G535" s="42">
        <f>VLOOKUP($A535,'Raw data'!$A:$M,2,FALSE)</f>
        <v>281818.5676958054</v>
      </c>
      <c r="H535" s="42">
        <f>VLOOKUP($A535,'Raw data'!$A:$M,3,FALSE)</f>
        <v>239399.81965138426</v>
      </c>
      <c r="I535" s="42">
        <f>VLOOKUP($A535,'Raw data'!$A:$M,4,FALSE)</f>
        <v>300145.90619853995</v>
      </c>
      <c r="J535" s="42">
        <f>VLOOKUP($A535,'Raw data'!$A:$M,8,FALSE)</f>
        <v>219145.30211818841</v>
      </c>
      <c r="K535" s="42">
        <f>VLOOKUP($A535,'Raw data'!$A:$M,5,FALSE)</f>
        <v>171095.30555004024</v>
      </c>
      <c r="L535" s="42">
        <f>VLOOKUP($A535,'Raw data'!$A:$M,12,FALSE)</f>
        <v>65181.311512531895</v>
      </c>
      <c r="M535" s="42">
        <f>VLOOKUP($A535,'Raw data'!$A:$M,13,FALSE)</f>
        <v>205.36</v>
      </c>
      <c r="N535" s="42">
        <f>VLOOKUP($A535,'Raw data'!$A:$M,6,FALSE)</f>
        <v>108985.38678843387</v>
      </c>
      <c r="O535" s="42">
        <f>VLOOKUP($A535,'Raw data'!$A:$M,9,FALSE)</f>
        <v>249735.97676476566</v>
      </c>
      <c r="P535" s="42">
        <f t="shared" si="88"/>
        <v>183686.71321335121</v>
      </c>
      <c r="Q535" s="42">
        <f t="shared" si="89"/>
        <v>135724.77378899333</v>
      </c>
      <c r="R535" s="42">
        <f t="shared" si="90"/>
        <v>115043.20886794729</v>
      </c>
      <c r="S535" s="42">
        <f t="shared" si="91"/>
        <v>86857.642024745146</v>
      </c>
      <c r="T535" s="43">
        <f t="shared" si="92"/>
        <v>0.62630119977336185</v>
      </c>
      <c r="U535" s="43">
        <f t="shared" si="93"/>
        <v>0.63995422206250829</v>
      </c>
      <c r="V535" s="42">
        <f t="shared" si="94"/>
        <v>-0.43656319503852781</v>
      </c>
      <c r="W535" s="42">
        <f t="shared" si="95"/>
        <v>0.47400123180542431</v>
      </c>
      <c r="X535" s="42">
        <f>VLOOKUP($A535,'Raw data'!$A:$AN,39, FALSE)</f>
        <v>2.0944725574171423</v>
      </c>
      <c r="Y535" s="42">
        <f>VLOOKUP($A535,'Raw data'!$A:$AN,40, FALSE)</f>
        <v>2.4675992547679022</v>
      </c>
      <c r="Z535" s="42">
        <f t="shared" si="96"/>
        <v>2.281035906092522</v>
      </c>
      <c r="AA535" s="44">
        <f>IFERROR(VLOOKUP($A535,'Raw data'!$AP:$AU,4,FALSE),0)</f>
        <v>-1.33641470091006</v>
      </c>
      <c r="AB535" s="44">
        <f>IFERROR(VLOOKUP($A535,'Raw data'!$AP:$AU,5,FALSE),0)</f>
        <v>5.9012484017138503E-2</v>
      </c>
      <c r="AC535" s="44">
        <f>IFERROR(VLOOKUP($A535,'Raw data'!$AP:$AU,6,FALSE),"NA")</f>
        <v>0.492899325695691</v>
      </c>
      <c r="AD535" s="46" t="b">
        <f t="shared" si="97"/>
        <v>0</v>
      </c>
      <c r="AE535" s="46" t="b">
        <f t="shared" si="98"/>
        <v>0</v>
      </c>
    </row>
    <row r="536" spans="1:31" x14ac:dyDescent="0.25">
      <c r="A536" s="45" t="s">
        <v>602</v>
      </c>
      <c r="B536" s="2" t="str">
        <f>IFERROR(VLOOKUP(A536,'Protein names'!$A:$I,8,FALSE),"Contaminant")</f>
        <v>Importin subunit alpha</v>
      </c>
      <c r="C536" t="str">
        <f>IFERROR(VLOOKUP(A536,'Protein names'!$A:$I,9,FALSE), "Contaminant")</f>
        <v>Kpna6</v>
      </c>
      <c r="D536" s="42">
        <f>VLOOKUP($A536,'Raw data'!$A:$M,10,FALSE)</f>
        <v>89594.438746601896</v>
      </c>
      <c r="E536" s="42">
        <f>VLOOKUP($A536,'Raw data'!$A:$M,11,FALSE)</f>
        <v>67742.168632627843</v>
      </c>
      <c r="F536" s="42">
        <f>VLOOKUP($A536,'Raw data'!$A:$M,7,FALSE)</f>
        <v>45345.777846669909</v>
      </c>
      <c r="G536" s="42">
        <f>VLOOKUP($A536,'Raw data'!$A:$M,2,FALSE)</f>
        <v>65776.930799211957</v>
      </c>
      <c r="H536" s="42">
        <f>VLOOKUP($A536,'Raw data'!$A:$M,3,FALSE)</f>
        <v>65030.767148057501</v>
      </c>
      <c r="I536" s="42">
        <f>VLOOKUP($A536,'Raw data'!$A:$M,4,FALSE)</f>
        <v>59378.312353898094</v>
      </c>
      <c r="J536" s="42">
        <f>VLOOKUP($A536,'Raw data'!$A:$M,8,FALSE)</f>
        <v>62331.429478422455</v>
      </c>
      <c r="K536" s="42">
        <f>VLOOKUP($A536,'Raw data'!$A:$M,5,FALSE)</f>
        <v>63438.223988745951</v>
      </c>
      <c r="L536" s="42">
        <f>VLOOKUP($A536,'Raw data'!$A:$M,12,FALSE)</f>
        <v>103012.30605877515</v>
      </c>
      <c r="M536" s="42">
        <f>VLOOKUP($A536,'Raw data'!$A:$M,13,FALSE)</f>
        <v>70321.413941831313</v>
      </c>
      <c r="N536" s="42">
        <f>VLOOKUP($A536,'Raw data'!$A:$M,6,FALSE)</f>
        <v>65532.265199657857</v>
      </c>
      <c r="O536" s="42">
        <f>VLOOKUP($A536,'Raw data'!$A:$M,9,FALSE)</f>
        <v>63027.593426188374</v>
      </c>
      <c r="P536" s="42">
        <f t="shared" si="88"/>
        <v>65478.065921177862</v>
      </c>
      <c r="Q536" s="42">
        <f t="shared" si="89"/>
        <v>71277.205348936855</v>
      </c>
      <c r="R536" s="42">
        <f t="shared" si="90"/>
        <v>13099.179442794106</v>
      </c>
      <c r="S536" s="42">
        <f t="shared" si="91"/>
        <v>14437.030645548946</v>
      </c>
      <c r="T536" s="43">
        <f t="shared" si="92"/>
        <v>0.20005446493430071</v>
      </c>
      <c r="U536" s="43">
        <f t="shared" si="93"/>
        <v>0.2025476528558128</v>
      </c>
      <c r="V536" s="42">
        <f t="shared" si="94"/>
        <v>0.12242906410411079</v>
      </c>
      <c r="W536" s="42">
        <f t="shared" si="95"/>
        <v>0.52097301080273539</v>
      </c>
      <c r="X536" s="42">
        <f>VLOOKUP($A536,'Raw data'!$A:$AN,39, FALSE)</f>
        <v>2.8207350405008516</v>
      </c>
      <c r="Y536" s="42">
        <f>VLOOKUP($A536,'Raw data'!$A:$AN,40, FALSE)</f>
        <v>2.6134344154457421</v>
      </c>
      <c r="Z536" s="42">
        <f t="shared" si="96"/>
        <v>2.7170847279732966</v>
      </c>
      <c r="AA536" s="44">
        <f>IFERROR(VLOOKUP($A536,'Raw data'!$AP:$AU,4,FALSE),0)</f>
        <v>0.25873250328396502</v>
      </c>
      <c r="AB536" s="44">
        <f>IFERROR(VLOOKUP($A536,'Raw data'!$AP:$AU,5,FALSE),0)</f>
        <v>8.09632692056904E-2</v>
      </c>
      <c r="AC536" s="44">
        <f>IFERROR(VLOOKUP($A536,'Raw data'!$AP:$AU,6,FALSE),"NA")</f>
        <v>0.49351500382503799</v>
      </c>
      <c r="AD536" s="46" t="b">
        <f t="shared" si="97"/>
        <v>0</v>
      </c>
      <c r="AE536" s="46" t="b">
        <f t="shared" si="98"/>
        <v>0</v>
      </c>
    </row>
    <row r="537" spans="1:31" x14ac:dyDescent="0.25">
      <c r="A537" s="45" t="s">
        <v>603</v>
      </c>
      <c r="B537" s="2" t="str">
        <f>IFERROR(VLOOKUP(A537,'Protein names'!$A:$I,8,FALSE),"Contaminant")</f>
        <v>Acylamino-acid-releasing enzyme (AARE) (EC 3.4.19.1) (Acyl-peptide hydrolase) (APH) (Acylaminoacyl-peptidase)</v>
      </c>
      <c r="C537" t="str">
        <f>IFERROR(VLOOKUP(A537,'Protein names'!$A:$I,9,FALSE), "Contaminant")</f>
        <v>Apeh</v>
      </c>
      <c r="D537" s="42">
        <f>VLOOKUP($A537,'Raw data'!$A:$M,10,FALSE)</f>
        <v>108643.21905048635</v>
      </c>
      <c r="E537" s="42">
        <f>VLOOKUP($A537,'Raw data'!$A:$M,11,FALSE)</f>
        <v>161756.02794104634</v>
      </c>
      <c r="F537" s="42">
        <f>VLOOKUP($A537,'Raw data'!$A:$M,7,FALSE)</f>
        <v>84491.736026192375</v>
      </c>
      <c r="G537" s="42">
        <f>VLOOKUP($A537,'Raw data'!$A:$M,2,FALSE)</f>
        <v>79836.443520468514</v>
      </c>
      <c r="H537" s="42">
        <f>VLOOKUP($A537,'Raw data'!$A:$M,3,FALSE)</f>
        <v>205.36</v>
      </c>
      <c r="I537" s="42">
        <f>VLOOKUP($A537,'Raw data'!$A:$M,4,FALSE)</f>
        <v>97793.928161228236</v>
      </c>
      <c r="J537" s="42">
        <f>VLOOKUP($A537,'Raw data'!$A:$M,8,FALSE)</f>
        <v>122464.12270127279</v>
      </c>
      <c r="K537" s="42">
        <f>VLOOKUP($A537,'Raw data'!$A:$M,5,FALSE)</f>
        <v>57776.857258724689</v>
      </c>
      <c r="L537" s="42">
        <f>VLOOKUP($A537,'Raw data'!$A:$M,12,FALSE)</f>
        <v>205.36</v>
      </c>
      <c r="M537" s="42">
        <f>VLOOKUP($A537,'Raw data'!$A:$M,13,FALSE)</f>
        <v>162056.15531015382</v>
      </c>
      <c r="N537" s="42">
        <f>VLOOKUP($A537,'Raw data'!$A:$M,6,FALSE)</f>
        <v>21262.822940568025</v>
      </c>
      <c r="O537" s="42">
        <f>VLOOKUP($A537,'Raw data'!$A:$M,9,FALSE)</f>
        <v>113184.84630493398</v>
      </c>
      <c r="P537" s="42">
        <f t="shared" si="88"/>
        <v>88787.785783236963</v>
      </c>
      <c r="Q537" s="42">
        <f t="shared" si="89"/>
        <v>79491.694085942217</v>
      </c>
      <c r="R537" s="42">
        <f t="shared" si="90"/>
        <v>47862.897815577475</v>
      </c>
      <c r="S537" s="42">
        <f t="shared" si="91"/>
        <v>57658.776046208688</v>
      </c>
      <c r="T537" s="43">
        <f t="shared" si="92"/>
        <v>0.53907074484803674</v>
      </c>
      <c r="U537" s="43">
        <f t="shared" si="93"/>
        <v>0.72534340485775872</v>
      </c>
      <c r="V537" s="42">
        <f t="shared" si="94"/>
        <v>-0.15955709964279302</v>
      </c>
      <c r="W537" s="42">
        <f t="shared" si="95"/>
        <v>0.78712838600858848</v>
      </c>
      <c r="X537" s="42">
        <f>VLOOKUP($A537,'Raw data'!$A:$AN,39, FALSE)</f>
        <v>2.0091434122186898</v>
      </c>
      <c r="Y537" s="42">
        <f>VLOOKUP($A537,'Raw data'!$A:$AN,40, FALSE)</f>
        <v>2.4193427441167423</v>
      </c>
      <c r="Z537" s="42">
        <f t="shared" si="96"/>
        <v>2.214243078167716</v>
      </c>
      <c r="AA537" s="44">
        <f>IFERROR(VLOOKUP($A537,'Raw data'!$AP:$AU,4,FALSE),0)</f>
        <v>1.80884893150336</v>
      </c>
      <c r="AB537" s="44">
        <f>IFERROR(VLOOKUP($A537,'Raw data'!$AP:$AU,5,FALSE),0)</f>
        <v>0.30512695100525</v>
      </c>
      <c r="AC537" s="44">
        <f>IFERROR(VLOOKUP($A537,'Raw data'!$AP:$AU,6,FALSE),"NA")</f>
        <v>0.49383627180957401</v>
      </c>
      <c r="AD537" s="46" t="b">
        <f t="shared" si="97"/>
        <v>0</v>
      </c>
      <c r="AE537" s="46" t="b">
        <f t="shared" si="98"/>
        <v>0</v>
      </c>
    </row>
    <row r="538" spans="1:31" x14ac:dyDescent="0.25">
      <c r="A538" s="45" t="s">
        <v>604</v>
      </c>
      <c r="B538" s="2" t="str">
        <f>IFERROR(VLOOKUP(A538,'Protein names'!$A:$I,8,FALSE),"Contaminant")</f>
        <v>Protein Eci3</v>
      </c>
      <c r="C538" t="str">
        <f>IFERROR(VLOOKUP(A538,'Protein names'!$A:$I,9,FALSE), "Contaminant")</f>
        <v>Eci3</v>
      </c>
      <c r="D538" s="42">
        <f>VLOOKUP($A538,'Raw data'!$A:$M,10,FALSE)</f>
        <v>241411.80943345008</v>
      </c>
      <c r="E538" s="42">
        <f>VLOOKUP($A538,'Raw data'!$A:$M,11,FALSE)</f>
        <v>139107.97352583599</v>
      </c>
      <c r="F538" s="42">
        <f>VLOOKUP($A538,'Raw data'!$A:$M,7,FALSE)</f>
        <v>40308.95899443268</v>
      </c>
      <c r="G538" s="42">
        <f>VLOOKUP($A538,'Raw data'!$A:$M,2,FALSE)</f>
        <v>175898.25733753844</v>
      </c>
      <c r="H538" s="42">
        <f>VLOOKUP($A538,'Raw data'!$A:$M,3,FALSE)</f>
        <v>83654.083595534175</v>
      </c>
      <c r="I538" s="42">
        <f>VLOOKUP($A538,'Raw data'!$A:$M,4,FALSE)</f>
        <v>185178.13682185099</v>
      </c>
      <c r="J538" s="42">
        <f>VLOOKUP($A538,'Raw data'!$A:$M,8,FALSE)</f>
        <v>49605.400380195264</v>
      </c>
      <c r="K538" s="42">
        <f>VLOOKUP($A538,'Raw data'!$A:$M,5,FALSE)</f>
        <v>162510.66860105898</v>
      </c>
      <c r="L538" s="42">
        <f>VLOOKUP($A538,'Raw data'!$A:$M,12,FALSE)</f>
        <v>183866.05913058424</v>
      </c>
      <c r="M538" s="42">
        <f>VLOOKUP($A538,'Raw data'!$A:$M,13,FALSE)</f>
        <v>225589.59180508181</v>
      </c>
      <c r="N538" s="42">
        <f>VLOOKUP($A538,'Raw data'!$A:$M,6,FALSE)</f>
        <v>137939.46414515123</v>
      </c>
      <c r="O538" s="42">
        <f>VLOOKUP($A538,'Raw data'!$A:$M,9,FALSE)</f>
        <v>161398.95504841299</v>
      </c>
      <c r="P538" s="42">
        <f t="shared" si="88"/>
        <v>144259.8699514404</v>
      </c>
      <c r="Q538" s="42">
        <f t="shared" si="89"/>
        <v>153485.02318508076</v>
      </c>
      <c r="R538" s="42">
        <f t="shared" si="90"/>
        <v>66607.290304911643</v>
      </c>
      <c r="S538" s="42">
        <f t="shared" si="91"/>
        <v>53694.830902145623</v>
      </c>
      <c r="T538" s="43">
        <f t="shared" si="92"/>
        <v>0.46171738770686854</v>
      </c>
      <c r="U538" s="43">
        <f t="shared" si="93"/>
        <v>0.3498375918893234</v>
      </c>
      <c r="V538" s="42">
        <f t="shared" si="94"/>
        <v>8.9427858311975889E-2</v>
      </c>
      <c r="W538" s="42">
        <f t="shared" si="95"/>
        <v>0.81434247076327027</v>
      </c>
      <c r="X538" s="42">
        <f>VLOOKUP($A538,'Raw data'!$A:$AN,39, FALSE)</f>
        <v>1.9650933893269338</v>
      </c>
      <c r="Y538" s="42">
        <f>VLOOKUP($A538,'Raw data'!$A:$AN,40, FALSE)</f>
        <v>2.59232067209124</v>
      </c>
      <c r="Z538" s="42">
        <f t="shared" si="96"/>
        <v>2.2787070307090866</v>
      </c>
      <c r="AA538" s="44">
        <f>IFERROR(VLOOKUP($A538,'Raw data'!$AP:$AU,4,FALSE),0)</f>
        <v>-0.47148280511093799</v>
      </c>
      <c r="AB538" s="44">
        <f>IFERROR(VLOOKUP($A538,'Raw data'!$AP:$AU,5,FALSE),0)</f>
        <v>6.8417229316029698E-3</v>
      </c>
      <c r="AC538" s="44">
        <f>IFERROR(VLOOKUP($A538,'Raw data'!$AP:$AU,6,FALSE),"NA")</f>
        <v>0.49432108038934902</v>
      </c>
      <c r="AD538" s="46" t="b">
        <f t="shared" si="97"/>
        <v>0</v>
      </c>
      <c r="AE538" s="46" t="b">
        <f t="shared" si="98"/>
        <v>0</v>
      </c>
    </row>
    <row r="539" spans="1:31" x14ac:dyDescent="0.25">
      <c r="A539" s="45" t="s">
        <v>605</v>
      </c>
      <c r="B539" s="2" t="str">
        <f>IFERROR(VLOOKUP(A539,'Protein names'!$A:$I,8,FALSE),"Contaminant")</f>
        <v>Protein U2af2</v>
      </c>
      <c r="C539" t="str">
        <f>IFERROR(VLOOKUP(A539,'Protein names'!$A:$I,9,FALSE), "Contaminant")</f>
        <v>U2af2</v>
      </c>
      <c r="D539" s="42">
        <f>VLOOKUP($A539,'Raw data'!$A:$M,10,FALSE)</f>
        <v>205.36</v>
      </c>
      <c r="E539" s="42">
        <f>VLOOKUP($A539,'Raw data'!$A:$M,11,FALSE)</f>
        <v>43338.522781661988</v>
      </c>
      <c r="F539" s="42">
        <f>VLOOKUP($A539,'Raw data'!$A:$M,7,FALSE)</f>
        <v>26957.707319537913</v>
      </c>
      <c r="G539" s="42">
        <f>VLOOKUP($A539,'Raw data'!$A:$M,2,FALSE)</f>
        <v>24392.627230401151</v>
      </c>
      <c r="H539" s="42">
        <f>VLOOKUP($A539,'Raw data'!$A:$M,3,FALSE)</f>
        <v>26988.71464789546</v>
      </c>
      <c r="I539" s="42">
        <f>VLOOKUP($A539,'Raw data'!$A:$M,4,FALSE)</f>
        <v>29563.124933502546</v>
      </c>
      <c r="J539" s="42">
        <f>VLOOKUP($A539,'Raw data'!$A:$M,8,FALSE)</f>
        <v>11369.7135608362</v>
      </c>
      <c r="K539" s="42">
        <f>VLOOKUP($A539,'Raw data'!$A:$M,5,FALSE)</f>
        <v>28013.484966078224</v>
      </c>
      <c r="L539" s="42">
        <f>VLOOKUP($A539,'Raw data'!$A:$M,12,FALSE)</f>
        <v>53984.096485421367</v>
      </c>
      <c r="M539" s="42">
        <f>VLOOKUP($A539,'Raw data'!$A:$M,13,FALSE)</f>
        <v>205.36</v>
      </c>
      <c r="N539" s="42">
        <f>VLOOKUP($A539,'Raw data'!$A:$M,6,FALSE)</f>
        <v>28556.131905348404</v>
      </c>
      <c r="O539" s="42">
        <f>VLOOKUP($A539,'Raw data'!$A:$M,9,FALSE)</f>
        <v>205.36</v>
      </c>
      <c r="P539" s="42">
        <f t="shared" si="88"/>
        <v>25241.009485499842</v>
      </c>
      <c r="Q539" s="42">
        <f t="shared" si="89"/>
        <v>20389.024486280698</v>
      </c>
      <c r="R539" s="42">
        <f t="shared" si="90"/>
        <v>12778.27382610982</v>
      </c>
      <c r="S539" s="42">
        <f t="shared" si="91"/>
        <v>18927.808015322193</v>
      </c>
      <c r="T539" s="43">
        <f t="shared" si="92"/>
        <v>0.50625050608417754</v>
      </c>
      <c r="U539" s="43">
        <f t="shared" si="93"/>
        <v>0.92833318377042884</v>
      </c>
      <c r="V539" s="42">
        <f t="shared" si="94"/>
        <v>-0.30797685922164642</v>
      </c>
      <c r="W539" s="42">
        <f t="shared" si="95"/>
        <v>0.64494244354546404</v>
      </c>
      <c r="X539" s="42">
        <f>VLOOKUP($A539,'Raw data'!$A:$AN,39, FALSE)</f>
        <v>1.1466179610505023</v>
      </c>
      <c r="Y539" s="42">
        <f>VLOOKUP($A539,'Raw data'!$A:$AN,40, FALSE)</f>
        <v>1.2288271295774622</v>
      </c>
      <c r="Z539" s="42">
        <f t="shared" si="96"/>
        <v>1.1877225453139824</v>
      </c>
      <c r="AA539" s="44">
        <f>IFERROR(VLOOKUP($A539,'Raw data'!$AP:$AU,4,FALSE),0)</f>
        <v>1.94291171724937</v>
      </c>
      <c r="AB539" s="44">
        <f>IFERROR(VLOOKUP($A539,'Raw data'!$AP:$AU,5,FALSE),0)</f>
        <v>7.5002050102791998E-2</v>
      </c>
      <c r="AC539" s="44">
        <f>IFERROR(VLOOKUP($A539,'Raw data'!$AP:$AU,6,FALSE),"NA")</f>
        <v>0.495562417908186</v>
      </c>
      <c r="AD539" s="46" t="b">
        <f t="shared" si="97"/>
        <v>0</v>
      </c>
      <c r="AE539" s="46" t="b">
        <f t="shared" si="98"/>
        <v>0</v>
      </c>
    </row>
    <row r="540" spans="1:31" x14ac:dyDescent="0.25">
      <c r="A540" s="45" t="s">
        <v>606</v>
      </c>
      <c r="B540" s="2" t="str">
        <f>IFERROR(VLOOKUP(A540,'Protein names'!$A:$I,8,FALSE),"Contaminant")</f>
        <v>Prohibitin</v>
      </c>
      <c r="C540" t="str">
        <f>IFERROR(VLOOKUP(A540,'Protein names'!$A:$I,9,FALSE), "Contaminant")</f>
        <v>Phb</v>
      </c>
      <c r="D540" s="42">
        <f>VLOOKUP($A540,'Raw data'!$A:$M,10,FALSE)</f>
        <v>4766284.9040202415</v>
      </c>
      <c r="E540" s="42">
        <f>VLOOKUP($A540,'Raw data'!$A:$M,11,FALSE)</f>
        <v>4273260.1708653895</v>
      </c>
      <c r="F540" s="42">
        <f>VLOOKUP($A540,'Raw data'!$A:$M,7,FALSE)</f>
        <v>4102289.9379024487</v>
      </c>
      <c r="G540" s="42">
        <f>VLOOKUP($A540,'Raw data'!$A:$M,2,FALSE)</f>
        <v>4477747.8367712339</v>
      </c>
      <c r="H540" s="42">
        <f>VLOOKUP($A540,'Raw data'!$A:$M,3,FALSE)</f>
        <v>4501908.8334110631</v>
      </c>
      <c r="I540" s="42">
        <f>VLOOKUP($A540,'Raw data'!$A:$M,4,FALSE)</f>
        <v>4957285.8890600707</v>
      </c>
      <c r="J540" s="42">
        <f>VLOOKUP($A540,'Raw data'!$A:$M,8,FALSE)</f>
        <v>3895354.5171677377</v>
      </c>
      <c r="K540" s="42">
        <f>VLOOKUP($A540,'Raw data'!$A:$M,5,FALSE)</f>
        <v>4139353.3477424597</v>
      </c>
      <c r="L540" s="42">
        <f>VLOOKUP($A540,'Raw data'!$A:$M,12,FALSE)</f>
        <v>5570034.5585519141</v>
      </c>
      <c r="M540" s="42">
        <f>VLOOKUP($A540,'Raw data'!$A:$M,13,FALSE)</f>
        <v>3825343.5371815022</v>
      </c>
      <c r="N540" s="42">
        <f>VLOOKUP($A540,'Raw data'!$A:$M,6,FALSE)</f>
        <v>4124921.8284217292</v>
      </c>
      <c r="O540" s="42">
        <f>VLOOKUP($A540,'Raw data'!$A:$M,9,FALSE)</f>
        <v>3801092.1321974909</v>
      </c>
      <c r="P540" s="42">
        <f t="shared" si="88"/>
        <v>4513129.5953384079</v>
      </c>
      <c r="Q540" s="42">
        <f t="shared" si="89"/>
        <v>4226016.6535438057</v>
      </c>
      <c r="R540" s="42">
        <f t="shared" si="90"/>
        <v>285501.53613801795</v>
      </c>
      <c r="S540" s="42">
        <f t="shared" si="91"/>
        <v>615704.48331848788</v>
      </c>
      <c r="T540" s="43">
        <f t="shared" si="92"/>
        <v>6.3260212255573434E-2</v>
      </c>
      <c r="U540" s="43">
        <f t="shared" si="93"/>
        <v>0.14569381377193044</v>
      </c>
      <c r="V540" s="42">
        <f t="shared" si="94"/>
        <v>-9.4829753856389989E-2</v>
      </c>
      <c r="W540" s="42">
        <f t="shared" si="95"/>
        <v>0.36646362508543207</v>
      </c>
      <c r="X540" s="42">
        <f>VLOOKUP($A540,'Raw data'!$A:$AN,39, FALSE)</f>
        <v>3.2923607940894715</v>
      </c>
      <c r="Y540" s="42">
        <f>VLOOKUP($A540,'Raw data'!$A:$AN,40, FALSE)</f>
        <v>3.498252632080316</v>
      </c>
      <c r="Z540" s="42">
        <f t="shared" si="96"/>
        <v>3.395306713084894</v>
      </c>
      <c r="AA540" s="44">
        <f>IFERROR(VLOOKUP($A540,'Raw data'!$AP:$AU,4,FALSE),0)</f>
        <v>-0.192089494994888</v>
      </c>
      <c r="AB540" s="44">
        <f>IFERROR(VLOOKUP($A540,'Raw data'!$AP:$AU,5,FALSE),0)</f>
        <v>0.12943895269647701</v>
      </c>
      <c r="AC540" s="44">
        <f>IFERROR(VLOOKUP($A540,'Raw data'!$AP:$AU,6,FALSE),"NA")</f>
        <v>0.49609468314253802</v>
      </c>
      <c r="AD540" s="46" t="b">
        <f t="shared" si="97"/>
        <v>0</v>
      </c>
      <c r="AE540" s="46" t="b">
        <f t="shared" si="98"/>
        <v>0</v>
      </c>
    </row>
    <row r="541" spans="1:31" x14ac:dyDescent="0.25">
      <c r="A541" s="45" t="s">
        <v>607</v>
      </c>
      <c r="B541" s="2" t="str">
        <f>IFERROR(VLOOKUP(A541,'Protein names'!$A:$I,8,FALSE),"Contaminant")</f>
        <v>26S proteasome non-ATPase regulatory subunit 1 (Proteasome (Prosome, macropain) 26S subunit, non-ATPase, 1, isoform CRA_a)</v>
      </c>
      <c r="C541" t="str">
        <f>IFERROR(VLOOKUP(A541,'Protein names'!$A:$I,9,FALSE), "Contaminant")</f>
        <v>Psmd1</v>
      </c>
      <c r="D541" s="42">
        <f>VLOOKUP($A541,'Raw data'!$A:$M,10,FALSE)</f>
        <v>252572.10720163776</v>
      </c>
      <c r="E541" s="42">
        <f>VLOOKUP($A541,'Raw data'!$A:$M,11,FALSE)</f>
        <v>222171.02070610673</v>
      </c>
      <c r="F541" s="42">
        <f>VLOOKUP($A541,'Raw data'!$A:$M,7,FALSE)</f>
        <v>63204.748931359129</v>
      </c>
      <c r="G541" s="42">
        <f>VLOOKUP($A541,'Raw data'!$A:$M,2,FALSE)</f>
        <v>157189.38541880716</v>
      </c>
      <c r="H541" s="42">
        <f>VLOOKUP($A541,'Raw data'!$A:$M,3,FALSE)</f>
        <v>192981.23435359026</v>
      </c>
      <c r="I541" s="42">
        <f>VLOOKUP($A541,'Raw data'!$A:$M,4,FALSE)</f>
        <v>140929.91406384044</v>
      </c>
      <c r="J541" s="42">
        <f>VLOOKUP($A541,'Raw data'!$A:$M,8,FALSE)</f>
        <v>144809.77897542124</v>
      </c>
      <c r="K541" s="42">
        <f>VLOOKUP($A541,'Raw data'!$A:$M,5,FALSE)</f>
        <v>152241.23464153311</v>
      </c>
      <c r="L541" s="42">
        <f>VLOOKUP($A541,'Raw data'!$A:$M,12,FALSE)</f>
        <v>269777.69275960606</v>
      </c>
      <c r="M541" s="42">
        <f>VLOOKUP($A541,'Raw data'!$A:$M,13,FALSE)</f>
        <v>222258.94912579088</v>
      </c>
      <c r="N541" s="42">
        <f>VLOOKUP($A541,'Raw data'!$A:$M,6,FALSE)</f>
        <v>190521.19156407245</v>
      </c>
      <c r="O541" s="42">
        <f>VLOOKUP($A541,'Raw data'!$A:$M,9,FALSE)</f>
        <v>134370.04239828649</v>
      </c>
      <c r="P541" s="42">
        <f t="shared" si="88"/>
        <v>171508.06844589024</v>
      </c>
      <c r="Q541" s="42">
        <f t="shared" si="89"/>
        <v>185663.14824411835</v>
      </c>
      <c r="R541" s="42">
        <f t="shared" si="90"/>
        <v>61194.86251873742</v>
      </c>
      <c r="S541" s="42">
        <f t="shared" si="91"/>
        <v>48053.988080929172</v>
      </c>
      <c r="T541" s="43">
        <f t="shared" si="92"/>
        <v>0.35680456944825328</v>
      </c>
      <c r="U541" s="43">
        <f t="shared" si="93"/>
        <v>0.25882351201836568</v>
      </c>
      <c r="V541" s="42">
        <f t="shared" si="94"/>
        <v>0.1144110388983605</v>
      </c>
      <c r="W541" s="42">
        <f t="shared" si="95"/>
        <v>0.69272825765573087</v>
      </c>
      <c r="X541" s="42">
        <f>VLOOKUP($A541,'Raw data'!$A:$AN,39, FALSE)</f>
        <v>2.6844067198055686</v>
      </c>
      <c r="Y541" s="42">
        <f>VLOOKUP($A541,'Raw data'!$A:$AN,40, FALSE)</f>
        <v>2.796035931721812</v>
      </c>
      <c r="Z541" s="42">
        <f t="shared" si="96"/>
        <v>2.7402213257636903</v>
      </c>
      <c r="AA541" s="44">
        <f>IFERROR(VLOOKUP($A541,'Raw data'!$AP:$AU,4,FALSE),0)</f>
        <v>-3.7236008810968402</v>
      </c>
      <c r="AB541" s="44">
        <f>IFERROR(VLOOKUP($A541,'Raw data'!$AP:$AU,5,FALSE),0)</f>
        <v>9.4961755891815006E-2</v>
      </c>
      <c r="AC541" s="44">
        <f>IFERROR(VLOOKUP($A541,'Raw data'!$AP:$AU,6,FALSE),"NA")</f>
        <v>0.49651951776196601</v>
      </c>
      <c r="AD541" s="46" t="b">
        <f t="shared" si="97"/>
        <v>0</v>
      </c>
      <c r="AE541" s="46" t="b">
        <f t="shared" si="98"/>
        <v>0</v>
      </c>
    </row>
    <row r="542" spans="1:31" x14ac:dyDescent="0.25">
      <c r="A542" s="45" t="s">
        <v>608</v>
      </c>
      <c r="B542" s="2" t="str">
        <f>IFERROR(VLOOKUP(A542,'Protein names'!$A:$I,8,FALSE),"Contaminant")</f>
        <v>Farnesyl pyrophosphate synthase (RCG62519, isoform CRA_b)</v>
      </c>
      <c r="C542" t="str">
        <f>IFERROR(VLOOKUP(A542,'Protein names'!$A:$I,9,FALSE), "Contaminant")</f>
        <v>Fdps</v>
      </c>
      <c r="D542" s="42">
        <f>VLOOKUP($A542,'Raw data'!$A:$M,10,FALSE)</f>
        <v>448492.04337563494</v>
      </c>
      <c r="E542" s="42">
        <f>VLOOKUP($A542,'Raw data'!$A:$M,11,FALSE)</f>
        <v>373367.06709237746</v>
      </c>
      <c r="F542" s="42">
        <f>VLOOKUP($A542,'Raw data'!$A:$M,7,FALSE)</f>
        <v>276936.07349040889</v>
      </c>
      <c r="G542" s="42">
        <f>VLOOKUP($A542,'Raw data'!$A:$M,2,FALSE)</f>
        <v>631648.31344655249</v>
      </c>
      <c r="H542" s="42">
        <f>VLOOKUP($A542,'Raw data'!$A:$M,3,FALSE)</f>
        <v>536337.38255021092</v>
      </c>
      <c r="I542" s="42">
        <f>VLOOKUP($A542,'Raw data'!$A:$M,4,FALSE)</f>
        <v>468639.30909813527</v>
      </c>
      <c r="J542" s="42">
        <f>VLOOKUP($A542,'Raw data'!$A:$M,8,FALSE)</f>
        <v>366635.16235817719</v>
      </c>
      <c r="K542" s="42">
        <f>VLOOKUP($A542,'Raw data'!$A:$M,5,FALSE)</f>
        <v>276037.55916795152</v>
      </c>
      <c r="L542" s="42">
        <f>VLOOKUP($A542,'Raw data'!$A:$M,12,FALSE)</f>
        <v>436809.15147011698</v>
      </c>
      <c r="M542" s="42">
        <f>VLOOKUP($A542,'Raw data'!$A:$M,13,FALSE)</f>
        <v>180964.5532658122</v>
      </c>
      <c r="N542" s="42">
        <f>VLOOKUP($A542,'Raw data'!$A:$M,6,FALSE)</f>
        <v>435757.46181181713</v>
      </c>
      <c r="O542" s="42">
        <f>VLOOKUP($A542,'Raw data'!$A:$M,9,FALSE)</f>
        <v>394457.53716471075</v>
      </c>
      <c r="P542" s="42">
        <f t="shared" si="88"/>
        <v>455903.36484221998</v>
      </c>
      <c r="Q542" s="42">
        <f t="shared" si="89"/>
        <v>348443.57087309763</v>
      </c>
      <c r="R542" s="42">
        <f t="shared" si="90"/>
        <v>112852.84071643521</v>
      </c>
      <c r="S542" s="42">
        <f t="shared" si="91"/>
        <v>92351.017274220139</v>
      </c>
      <c r="T542" s="43">
        <f t="shared" si="92"/>
        <v>0.24753675760978769</v>
      </c>
      <c r="U542" s="43">
        <f t="shared" si="93"/>
        <v>0.26503866047181046</v>
      </c>
      <c r="V542" s="42">
        <f t="shared" si="94"/>
        <v>-0.38780302123312516</v>
      </c>
      <c r="W542" s="42">
        <f t="shared" si="95"/>
        <v>0.13041315476782966</v>
      </c>
      <c r="X542" s="42">
        <f>VLOOKUP($A542,'Raw data'!$A:$AN,39, FALSE)</f>
        <v>2.817177467736959</v>
      </c>
      <c r="Y542" s="42">
        <f>VLOOKUP($A542,'Raw data'!$A:$AN,40, FALSE)</f>
        <v>3.2797867093717108</v>
      </c>
      <c r="Z542" s="42">
        <f t="shared" si="96"/>
        <v>3.0484820885543349</v>
      </c>
      <c r="AA542" s="44">
        <f>IFERROR(VLOOKUP($A542,'Raw data'!$AP:$AU,4,FALSE),0)</f>
        <v>-0.36697504756542798</v>
      </c>
      <c r="AB542" s="44">
        <f>IFERROR(VLOOKUP($A542,'Raw data'!$AP:$AU,5,FALSE),0)</f>
        <v>0.13685958564779399</v>
      </c>
      <c r="AC542" s="44">
        <f>IFERROR(VLOOKUP($A542,'Raw data'!$AP:$AU,6,FALSE),"NA")</f>
        <v>0.49678092194495299</v>
      </c>
      <c r="AD542" s="46" t="b">
        <f t="shared" si="97"/>
        <v>0</v>
      </c>
      <c r="AE542" s="46" t="b">
        <f t="shared" si="98"/>
        <v>0</v>
      </c>
    </row>
    <row r="543" spans="1:31" x14ac:dyDescent="0.25">
      <c r="A543" s="45" t="s">
        <v>609</v>
      </c>
      <c r="B543" s="2" t="str">
        <f>IFERROR(VLOOKUP(A543,'Protein names'!$A:$I,8,FALSE),"Contaminant")</f>
        <v>Mitochondrial carnitine/acylcarnitine carrier protein (Carnitine/acylcarnitine translocase) (CAC) (Solute carrier family 25 member 20)</v>
      </c>
      <c r="C543" t="str">
        <f>IFERROR(VLOOKUP(A543,'Protein names'!$A:$I,9,FALSE), "Contaminant")</f>
        <v>Slc25a20</v>
      </c>
      <c r="D543" s="42">
        <f>VLOOKUP($A543,'Raw data'!$A:$M,10,FALSE)</f>
        <v>168300.85840025646</v>
      </c>
      <c r="E543" s="42">
        <f>VLOOKUP($A543,'Raw data'!$A:$M,11,FALSE)</f>
        <v>375230.03524851782</v>
      </c>
      <c r="F543" s="42">
        <f>VLOOKUP($A543,'Raw data'!$A:$M,7,FALSE)</f>
        <v>877945.50366166001</v>
      </c>
      <c r="G543" s="42">
        <f>VLOOKUP($A543,'Raw data'!$A:$M,2,FALSE)</f>
        <v>1061806.8980091196</v>
      </c>
      <c r="H543" s="42">
        <f>VLOOKUP($A543,'Raw data'!$A:$M,3,FALSE)</f>
        <v>788274.65705509344</v>
      </c>
      <c r="I543" s="42">
        <f>VLOOKUP($A543,'Raw data'!$A:$M,4,FALSE)</f>
        <v>999180.43274781713</v>
      </c>
      <c r="J543" s="42">
        <f>VLOOKUP($A543,'Raw data'!$A:$M,8,FALSE)</f>
        <v>567859.37076053442</v>
      </c>
      <c r="K543" s="42">
        <f>VLOOKUP($A543,'Raw data'!$A:$M,5,FALSE)</f>
        <v>900417.37091074639</v>
      </c>
      <c r="L543" s="42">
        <f>VLOOKUP($A543,'Raw data'!$A:$M,12,FALSE)</f>
        <v>165125.76110338728</v>
      </c>
      <c r="M543" s="42">
        <f>VLOOKUP($A543,'Raw data'!$A:$M,13,FALSE)</f>
        <v>225216.02075621998</v>
      </c>
      <c r="N543" s="42">
        <f>VLOOKUP($A543,'Raw data'!$A:$M,6,FALSE)</f>
        <v>626502.66763843957</v>
      </c>
      <c r="O543" s="42">
        <f>VLOOKUP($A543,'Raw data'!$A:$M,9,FALSE)</f>
        <v>799158.66122327547</v>
      </c>
      <c r="P543" s="42">
        <f t="shared" si="88"/>
        <v>711789.7308537442</v>
      </c>
      <c r="Q543" s="42">
        <f t="shared" si="89"/>
        <v>547379.97539876716</v>
      </c>
      <c r="R543" s="42">
        <f t="shared" si="90"/>
        <v>328434.59541657835</v>
      </c>
      <c r="S543" s="42">
        <f t="shared" si="91"/>
        <v>272217.93148888979</v>
      </c>
      <c r="T543" s="43">
        <f t="shared" si="92"/>
        <v>0.46142081176507421</v>
      </c>
      <c r="U543" s="43">
        <f t="shared" si="93"/>
        <v>0.49731072330619808</v>
      </c>
      <c r="V543" s="42">
        <f t="shared" si="94"/>
        <v>-0.37890846083694762</v>
      </c>
      <c r="W543" s="42">
        <f t="shared" si="95"/>
        <v>0.40898343808050908</v>
      </c>
      <c r="X543" s="42">
        <f>VLOOKUP($A543,'Raw data'!$A:$AN,39, FALSE)</f>
        <v>3.2063210310187849</v>
      </c>
      <c r="Y543" s="42">
        <f>VLOOKUP($A543,'Raw data'!$A:$AN,40, FALSE)</f>
        <v>2.957593185471262</v>
      </c>
      <c r="Z543" s="42">
        <f t="shared" si="96"/>
        <v>3.0819571082450237</v>
      </c>
      <c r="AA543" s="44">
        <f>IFERROR(VLOOKUP($A543,'Raw data'!$AP:$AU,4,FALSE),0)</f>
        <v>-0.41204693329831599</v>
      </c>
      <c r="AB543" s="44">
        <f>IFERROR(VLOOKUP($A543,'Raw data'!$AP:$AU,5,FALSE),0)</f>
        <v>0.15030356874214901</v>
      </c>
      <c r="AC543" s="44">
        <f>IFERROR(VLOOKUP($A543,'Raw data'!$AP:$AU,6,FALSE),"NA")</f>
        <v>0.49713824265676998</v>
      </c>
      <c r="AD543" s="46" t="b">
        <f t="shared" si="97"/>
        <v>0</v>
      </c>
      <c r="AE543" s="46" t="b">
        <f t="shared" si="98"/>
        <v>0</v>
      </c>
    </row>
    <row r="544" spans="1:31" x14ac:dyDescent="0.25">
      <c r="A544" s="45" t="s">
        <v>610</v>
      </c>
      <c r="B544" s="2" t="str">
        <f>IFERROR(VLOOKUP(A544,'Protein names'!$A:$I,8,FALSE),"Contaminant")</f>
        <v>NAD(P)H-hydrate epimerase (EC 5.1.99.6) (Apolipoprotein A-I-binding protein) (AI-BP) (NAD(P)HX epimerase)</v>
      </c>
      <c r="C544" t="str">
        <f>IFERROR(VLOOKUP(A544,'Protein names'!$A:$I,9,FALSE), "Contaminant")</f>
        <v>Apoa1bp</v>
      </c>
      <c r="D544" s="42">
        <f>VLOOKUP($A544,'Raw data'!$A:$M,10,FALSE)</f>
        <v>128873.70852688594</v>
      </c>
      <c r="E544" s="42">
        <f>VLOOKUP($A544,'Raw data'!$A:$M,11,FALSE)</f>
        <v>108337.47315926745</v>
      </c>
      <c r="F544" s="42">
        <f>VLOOKUP($A544,'Raw data'!$A:$M,7,FALSE)</f>
        <v>140747.13200966228</v>
      </c>
      <c r="G544" s="42">
        <f>VLOOKUP($A544,'Raw data'!$A:$M,2,FALSE)</f>
        <v>105128.54339143469</v>
      </c>
      <c r="H544" s="42">
        <f>VLOOKUP($A544,'Raw data'!$A:$M,3,FALSE)</f>
        <v>90943.021631549083</v>
      </c>
      <c r="I544" s="42">
        <f>VLOOKUP($A544,'Raw data'!$A:$M,4,FALSE)</f>
        <v>109209.51309909104</v>
      </c>
      <c r="J544" s="42">
        <f>VLOOKUP($A544,'Raw data'!$A:$M,8,FALSE)</f>
        <v>107100.83445411861</v>
      </c>
      <c r="K544" s="42">
        <f>VLOOKUP($A544,'Raw data'!$A:$M,5,FALSE)</f>
        <v>80580.535942147326</v>
      </c>
      <c r="L544" s="42">
        <f>VLOOKUP($A544,'Raw data'!$A:$M,12,FALSE)</f>
        <v>125357.07269930077</v>
      </c>
      <c r="M544" s="42">
        <f>VLOOKUP($A544,'Raw data'!$A:$M,13,FALSE)</f>
        <v>111818.91347019981</v>
      </c>
      <c r="N544" s="42">
        <f>VLOOKUP($A544,'Raw data'!$A:$M,6,FALSE)</f>
        <v>103232.43405328668</v>
      </c>
      <c r="O544" s="42">
        <f>VLOOKUP($A544,'Raw data'!$A:$M,9,FALSE)</f>
        <v>89797.952718558561</v>
      </c>
      <c r="P544" s="42">
        <f t="shared" si="88"/>
        <v>113873.2319696484</v>
      </c>
      <c r="Q544" s="42">
        <f t="shared" si="89"/>
        <v>102981.29055626864</v>
      </c>
      <c r="R544" s="42">
        <f t="shared" si="90"/>
        <v>16339.521739709391</v>
      </c>
      <c r="S544" s="42">
        <f t="shared" si="91"/>
        <v>14556.82614267821</v>
      </c>
      <c r="T544" s="43">
        <f t="shared" si="92"/>
        <v>0.14348869753749066</v>
      </c>
      <c r="U544" s="43">
        <f t="shared" si="93"/>
        <v>0.14135408542704569</v>
      </c>
      <c r="V544" s="42">
        <f t="shared" si="94"/>
        <v>-0.14504639933846653</v>
      </c>
      <c r="W544" s="42">
        <f t="shared" si="95"/>
        <v>0.2917665407617146</v>
      </c>
      <c r="X544" s="42">
        <f>VLOOKUP($A544,'Raw data'!$A:$AN,39, FALSE)</f>
        <v>2.7159375598404796</v>
      </c>
      <c r="Y544" s="42">
        <f>VLOOKUP($A544,'Raw data'!$A:$AN,40, FALSE)</f>
        <v>2.6063613904734764</v>
      </c>
      <c r="Z544" s="42">
        <f t="shared" si="96"/>
        <v>2.6611494751569778</v>
      </c>
      <c r="AA544" s="44">
        <f>IFERROR(VLOOKUP($A544,'Raw data'!$AP:$AU,4,FALSE),0)</f>
        <v>-0.19875434477895801</v>
      </c>
      <c r="AB544" s="44">
        <f>IFERROR(VLOOKUP($A544,'Raw data'!$AP:$AU,5,FALSE),0)</f>
        <v>0.107791043713032</v>
      </c>
      <c r="AC544" s="44">
        <f>IFERROR(VLOOKUP($A544,'Raw data'!$AP:$AU,6,FALSE),"NA")</f>
        <v>0.49876701366448001</v>
      </c>
      <c r="AD544" s="46" t="b">
        <f t="shared" si="97"/>
        <v>0</v>
      </c>
      <c r="AE544" s="46" t="b">
        <f t="shared" si="98"/>
        <v>0</v>
      </c>
    </row>
    <row r="545" spans="1:31" x14ac:dyDescent="0.25">
      <c r="A545" s="45" t="s">
        <v>611</v>
      </c>
      <c r="B545" s="2" t="str">
        <f>IFERROR(VLOOKUP(A545,'Protein names'!$A:$I,8,FALSE),"Contaminant")</f>
        <v>RAB10, member RAS oncogene family (RAB10, member RAS oncogene family, isoform CRA_a) (Ras-related protein Rab-10)</v>
      </c>
      <c r="C545" t="str">
        <f>IFERROR(VLOOKUP(A545,'Protein names'!$A:$I,9,FALSE), "Contaminant")</f>
        <v>Rab10</v>
      </c>
      <c r="D545" s="42">
        <f>VLOOKUP($A545,'Raw data'!$A:$M,10,FALSE)</f>
        <v>272961.1681933183</v>
      </c>
      <c r="E545" s="42">
        <f>VLOOKUP($A545,'Raw data'!$A:$M,11,FALSE)</f>
        <v>200868.23030661841</v>
      </c>
      <c r="F545" s="42">
        <f>VLOOKUP($A545,'Raw data'!$A:$M,7,FALSE)</f>
        <v>103576.21616921751</v>
      </c>
      <c r="G545" s="42">
        <f>VLOOKUP($A545,'Raw data'!$A:$M,2,FALSE)</f>
        <v>135334.16819491246</v>
      </c>
      <c r="H545" s="42">
        <f>VLOOKUP($A545,'Raw data'!$A:$M,3,FALSE)</f>
        <v>141123.06895614078</v>
      </c>
      <c r="I545" s="42">
        <f>VLOOKUP($A545,'Raw data'!$A:$M,4,FALSE)</f>
        <v>147615.29182801663</v>
      </c>
      <c r="J545" s="42">
        <f>VLOOKUP($A545,'Raw data'!$A:$M,8,FALSE)</f>
        <v>108280.99917576174</v>
      </c>
      <c r="K545" s="42">
        <f>VLOOKUP($A545,'Raw data'!$A:$M,5,FALSE)</f>
        <v>120616.61316283145</v>
      </c>
      <c r="L545" s="42">
        <f>VLOOKUP($A545,'Raw data'!$A:$M,12,FALSE)</f>
        <v>267838.82713669736</v>
      </c>
      <c r="M545" s="42">
        <f>VLOOKUP($A545,'Raw data'!$A:$M,13,FALSE)</f>
        <v>187791.12984447184</v>
      </c>
      <c r="N545" s="42">
        <f>VLOOKUP($A545,'Raw data'!$A:$M,6,FALSE)</f>
        <v>110835.33031822639</v>
      </c>
      <c r="O545" s="42">
        <f>VLOOKUP($A545,'Raw data'!$A:$M,9,FALSE)</f>
        <v>98532.418566206878</v>
      </c>
      <c r="P545" s="42">
        <f t="shared" si="88"/>
        <v>166913.02394137069</v>
      </c>
      <c r="Q545" s="42">
        <f t="shared" si="89"/>
        <v>148982.55303403261</v>
      </c>
      <c r="R545" s="42">
        <f t="shared" si="90"/>
        <v>55445.866287863377</v>
      </c>
      <c r="S545" s="42">
        <f t="shared" si="91"/>
        <v>60683.041600907578</v>
      </c>
      <c r="T545" s="43">
        <f t="shared" si="92"/>
        <v>0.33218418178882858</v>
      </c>
      <c r="U545" s="43">
        <f t="shared" si="93"/>
        <v>0.40731642977715343</v>
      </c>
      <c r="V545" s="42">
        <f t="shared" si="94"/>
        <v>-0.16395313989937174</v>
      </c>
      <c r="W545" s="42">
        <f t="shared" si="95"/>
        <v>0.63623344018098615</v>
      </c>
      <c r="X545" s="42">
        <f>VLOOKUP($A545,'Raw data'!$A:$AN,39, FALSE)</f>
        <v>3.6314941612828648</v>
      </c>
      <c r="Y545" s="42">
        <f>VLOOKUP($A545,'Raw data'!$A:$AN,40, FALSE)</f>
        <v>4.6205321210148114</v>
      </c>
      <c r="Z545" s="42">
        <f t="shared" si="96"/>
        <v>4.1260131411488379</v>
      </c>
      <c r="AA545" s="44">
        <f>IFERROR(VLOOKUP($A545,'Raw data'!$AP:$AU,4,FALSE),0)</f>
        <v>-0.34073262728542603</v>
      </c>
      <c r="AB545" s="44">
        <f>IFERROR(VLOOKUP($A545,'Raw data'!$AP:$AU,5,FALSE),0)</f>
        <v>0.26701207728790399</v>
      </c>
      <c r="AC545" s="44">
        <f>IFERROR(VLOOKUP($A545,'Raw data'!$AP:$AU,6,FALSE),"NA")</f>
        <v>0.49887006605878598</v>
      </c>
      <c r="AD545" s="46" t="b">
        <f t="shared" si="97"/>
        <v>0</v>
      </c>
      <c r="AE545" s="46" t="b">
        <f t="shared" si="98"/>
        <v>0</v>
      </c>
    </row>
    <row r="546" spans="1:31" x14ac:dyDescent="0.25">
      <c r="A546" s="45" t="s">
        <v>612</v>
      </c>
      <c r="B546" s="2" t="str">
        <f>IFERROR(VLOOKUP(A546,'Protein names'!$A:$I,8,FALSE),"Contaminant")</f>
        <v>Cytochrome P450 2C6 (EC 1.14.14.1) (CYPIIC6) (Cytochrome P450 PB1) (PTF2)</v>
      </c>
      <c r="C546" t="str">
        <f>IFERROR(VLOOKUP(A546,'Protein names'!$A:$I,9,FALSE), "Contaminant")</f>
        <v>Cyp2c6</v>
      </c>
      <c r="D546" s="42">
        <f>VLOOKUP($A546,'Raw data'!$A:$M,10,FALSE)</f>
        <v>1213301.4582525282</v>
      </c>
      <c r="E546" s="42">
        <f>VLOOKUP($A546,'Raw data'!$A:$M,11,FALSE)</f>
        <v>951222.28593067802</v>
      </c>
      <c r="F546" s="42">
        <f>VLOOKUP($A546,'Raw data'!$A:$M,7,FALSE)</f>
        <v>1150793.8335957071</v>
      </c>
      <c r="G546" s="42">
        <f>VLOOKUP($A546,'Raw data'!$A:$M,2,FALSE)</f>
        <v>981723.74859630328</v>
      </c>
      <c r="H546" s="42">
        <f>VLOOKUP($A546,'Raw data'!$A:$M,3,FALSE)</f>
        <v>1071413.6710734763</v>
      </c>
      <c r="I546" s="42">
        <f>VLOOKUP($A546,'Raw data'!$A:$M,4,FALSE)</f>
        <v>1114277.9407770098</v>
      </c>
      <c r="J546" s="42">
        <f>VLOOKUP($A546,'Raw data'!$A:$M,8,FALSE)</f>
        <v>912783.86327447556</v>
      </c>
      <c r="K546" s="42">
        <f>VLOOKUP($A546,'Raw data'!$A:$M,5,FALSE)</f>
        <v>816067.79634217615</v>
      </c>
      <c r="L546" s="42">
        <f>VLOOKUP($A546,'Raw data'!$A:$M,12,FALSE)</f>
        <v>876262.32390389428</v>
      </c>
      <c r="M546" s="42">
        <f>VLOOKUP($A546,'Raw data'!$A:$M,13,FALSE)</f>
        <v>1256077.4301173463</v>
      </c>
      <c r="N546" s="42">
        <f>VLOOKUP($A546,'Raw data'!$A:$M,6,FALSE)</f>
        <v>633494.59748840798</v>
      </c>
      <c r="O546" s="42">
        <f>VLOOKUP($A546,'Raw data'!$A:$M,9,FALSE)</f>
        <v>833740.85787438671</v>
      </c>
      <c r="P546" s="42">
        <f t="shared" si="88"/>
        <v>1080455.4897042837</v>
      </c>
      <c r="Q546" s="42">
        <f t="shared" si="89"/>
        <v>888071.14483344788</v>
      </c>
      <c r="R546" s="42">
        <f t="shared" si="90"/>
        <v>91533.622530587294</v>
      </c>
      <c r="S546" s="42">
        <f t="shared" si="91"/>
        <v>186692.3822075928</v>
      </c>
      <c r="T546" s="43">
        <f t="shared" si="92"/>
        <v>8.4717624560026697E-2</v>
      </c>
      <c r="U546" s="43">
        <f t="shared" si="93"/>
        <v>0.21022232654863005</v>
      </c>
      <c r="V546" s="42">
        <f t="shared" si="94"/>
        <v>-0.28289247737552259</v>
      </c>
      <c r="W546" s="42">
        <f t="shared" si="95"/>
        <v>6.5398904220579326E-2</v>
      </c>
      <c r="X546" s="42">
        <f>VLOOKUP($A546,'Raw data'!$A:$AN,39, FALSE)</f>
        <v>2.6145728029141209</v>
      </c>
      <c r="Y546" s="42">
        <f>VLOOKUP($A546,'Raw data'!$A:$AN,40, FALSE)</f>
        <v>2.8636859792053175</v>
      </c>
      <c r="Z546" s="42">
        <f t="shared" si="96"/>
        <v>2.739129391059719</v>
      </c>
      <c r="AA546" s="44">
        <f>IFERROR(VLOOKUP($A546,'Raw data'!$AP:$AU,4,FALSE),0)</f>
        <v>-0.48012048791768103</v>
      </c>
      <c r="AB546" s="44">
        <f>IFERROR(VLOOKUP($A546,'Raw data'!$AP:$AU,5,FALSE),0)</f>
        <v>0.28652384015976001</v>
      </c>
      <c r="AC546" s="44">
        <f>IFERROR(VLOOKUP($A546,'Raw data'!$AP:$AU,6,FALSE),"NA")</f>
        <v>0.499873092634393</v>
      </c>
      <c r="AD546" s="46" t="b">
        <f t="shared" si="97"/>
        <v>0</v>
      </c>
      <c r="AE546" s="46" t="b">
        <f t="shared" si="98"/>
        <v>0</v>
      </c>
    </row>
    <row r="547" spans="1:31" x14ac:dyDescent="0.25">
      <c r="A547" s="45" t="s">
        <v>613</v>
      </c>
      <c r="B547" s="2" t="str">
        <f>IFERROR(VLOOKUP(A547,'Protein names'!$A:$I,8,FALSE),"Contaminant")</f>
        <v>Cytochrome P450 2A1 (EC 1.14.14.1) (CYPIIA1) (Cytochrome P450-UT-F) (Steroid hormones 7-alpha-hydroxylase) (Testosterone 7-alpha-hydroxylase)</v>
      </c>
      <c r="C547" t="str">
        <f>IFERROR(VLOOKUP(A547,'Protein names'!$A:$I,9,FALSE), "Contaminant")</f>
        <v>Cyp2a1</v>
      </c>
      <c r="D547" s="42">
        <f>VLOOKUP($A547,'Raw data'!$A:$M,10,FALSE)</f>
        <v>749202.34626027453</v>
      </c>
      <c r="E547" s="42">
        <f>VLOOKUP($A547,'Raw data'!$A:$M,11,FALSE)</f>
        <v>402031.01559358061</v>
      </c>
      <c r="F547" s="42">
        <f>VLOOKUP($A547,'Raw data'!$A:$M,7,FALSE)</f>
        <v>152004.64511956385</v>
      </c>
      <c r="G547" s="42">
        <f>VLOOKUP($A547,'Raw data'!$A:$M,2,FALSE)</f>
        <v>325730.78793617326</v>
      </c>
      <c r="H547" s="42">
        <f>VLOOKUP($A547,'Raw data'!$A:$M,3,FALSE)</f>
        <v>351463.19606611162</v>
      </c>
      <c r="I547" s="42">
        <f>VLOOKUP($A547,'Raw data'!$A:$M,4,FALSE)</f>
        <v>281444.39411592466</v>
      </c>
      <c r="J547" s="42">
        <f>VLOOKUP($A547,'Raw data'!$A:$M,8,FALSE)</f>
        <v>374760.68101912719</v>
      </c>
      <c r="K547" s="42">
        <f>VLOOKUP($A547,'Raw data'!$A:$M,5,FALSE)</f>
        <v>291812.11707023287</v>
      </c>
      <c r="L547" s="42">
        <f>VLOOKUP($A547,'Raw data'!$A:$M,12,FALSE)</f>
        <v>813626.34270030644</v>
      </c>
      <c r="M547" s="42">
        <f>VLOOKUP($A547,'Raw data'!$A:$M,13,FALSE)</f>
        <v>707404.97658933431</v>
      </c>
      <c r="N547" s="42">
        <f>VLOOKUP($A547,'Raw data'!$A:$M,6,FALSE)</f>
        <v>266516.03876675805</v>
      </c>
      <c r="O547" s="42">
        <f>VLOOKUP($A547,'Raw data'!$A:$M,9,FALSE)</f>
        <v>338721.39080797194</v>
      </c>
      <c r="P547" s="42">
        <f t="shared" si="88"/>
        <v>376979.39751527138</v>
      </c>
      <c r="Q547" s="42">
        <f t="shared" si="89"/>
        <v>465473.59115895513</v>
      </c>
      <c r="R547" s="42">
        <f t="shared" si="90"/>
        <v>183573.59094333014</v>
      </c>
      <c r="S547" s="42">
        <f t="shared" si="91"/>
        <v>213611.21274349908</v>
      </c>
      <c r="T547" s="43">
        <f t="shared" si="92"/>
        <v>0.48695921356257565</v>
      </c>
      <c r="U547" s="43">
        <f t="shared" si="93"/>
        <v>0.45891156190331051</v>
      </c>
      <c r="V547" s="42">
        <f t="shared" si="94"/>
        <v>0.30421363797389706</v>
      </c>
      <c r="W547" s="42">
        <f t="shared" si="95"/>
        <v>0.49835733588812114</v>
      </c>
      <c r="X547" s="42">
        <f>VLOOKUP($A547,'Raw data'!$A:$AN,39, FALSE)</f>
        <v>2.4305419357757354</v>
      </c>
      <c r="Y547" s="42">
        <f>VLOOKUP($A547,'Raw data'!$A:$AN,40, FALSE)</f>
        <v>2.5446544493992409</v>
      </c>
      <c r="Z547" s="42">
        <f t="shared" si="96"/>
        <v>2.4875981925874884</v>
      </c>
      <c r="AA547" s="44">
        <f>IFERROR(VLOOKUP($A547,'Raw data'!$AP:$AU,4,FALSE),0)</f>
        <v>0.43634925571081601</v>
      </c>
      <c r="AB547" s="44">
        <f>IFERROR(VLOOKUP($A547,'Raw data'!$AP:$AU,5,FALSE),0)</f>
        <v>5.2266561018111501E-2</v>
      </c>
      <c r="AC547" s="44">
        <f>IFERROR(VLOOKUP($A547,'Raw data'!$AP:$AU,6,FALSE),"NA")</f>
        <v>0.50032548094149898</v>
      </c>
      <c r="AD547" s="46" t="b">
        <f t="shared" si="97"/>
        <v>0</v>
      </c>
      <c r="AE547" s="46" t="b">
        <f t="shared" si="98"/>
        <v>0</v>
      </c>
    </row>
    <row r="548" spans="1:31" x14ac:dyDescent="0.25">
      <c r="A548" s="45" t="s">
        <v>614</v>
      </c>
      <c r="B548" s="2" t="str">
        <f>IFERROR(VLOOKUP(A548,'Protein names'!$A:$I,8,FALSE),"Contaminant")</f>
        <v>Very long-chain acyl-CoA synthetase (VLACS) (VLCS) (EC 6.2.1.-) (Fatty acid transport protein 2) (FATP-2) (Fatty-acid-coenzyme A ligase, very long-chain 1) (Long-chain-fatty-acid--CoA ligase) (EC 6.2.1.3) (Solute carrier family 27 member 2) (THCA-CoA ligase) (Very long-chain-fatty-acid-CoA ligase)</v>
      </c>
      <c r="C548" t="str">
        <f>IFERROR(VLOOKUP(A548,'Protein names'!$A:$I,9,FALSE), "Contaminant")</f>
        <v>Slc27a2</v>
      </c>
      <c r="D548" s="42">
        <f>VLOOKUP($A548,'Raw data'!$A:$M,10,FALSE)</f>
        <v>3987913.4170945119</v>
      </c>
      <c r="E548" s="42">
        <f>VLOOKUP($A548,'Raw data'!$A:$M,11,FALSE)</f>
        <v>3643463.4613234014</v>
      </c>
      <c r="F548" s="42">
        <f>VLOOKUP($A548,'Raw data'!$A:$M,7,FALSE)</f>
        <v>3547952.7186242566</v>
      </c>
      <c r="G548" s="42">
        <f>VLOOKUP($A548,'Raw data'!$A:$M,2,FALSE)</f>
        <v>4073980.5828335639</v>
      </c>
      <c r="H548" s="42">
        <f>VLOOKUP($A548,'Raw data'!$A:$M,3,FALSE)</f>
        <v>3350930.0606298945</v>
      </c>
      <c r="I548" s="42">
        <f>VLOOKUP($A548,'Raw data'!$A:$M,4,FALSE)</f>
        <v>3751382.8696714588</v>
      </c>
      <c r="J548" s="42">
        <f>VLOOKUP($A548,'Raw data'!$A:$M,8,FALSE)</f>
        <v>3626281.0637400649</v>
      </c>
      <c r="K548" s="42">
        <f>VLOOKUP($A548,'Raw data'!$A:$M,5,FALSE)</f>
        <v>2357645.566602801</v>
      </c>
      <c r="L548" s="42">
        <f>VLOOKUP($A548,'Raw data'!$A:$M,12,FALSE)</f>
        <v>3410999.3632795997</v>
      </c>
      <c r="M548" s="42">
        <f>VLOOKUP($A548,'Raw data'!$A:$M,13,FALSE)</f>
        <v>3121593.0653617932</v>
      </c>
      <c r="N548" s="42">
        <f>VLOOKUP($A548,'Raw data'!$A:$M,6,FALSE)</f>
        <v>3161565.9773621173</v>
      </c>
      <c r="O548" s="42">
        <f>VLOOKUP($A548,'Raw data'!$A:$M,9,FALSE)</f>
        <v>3724707.112475276</v>
      </c>
      <c r="P548" s="42">
        <f t="shared" si="88"/>
        <v>3725937.1850295146</v>
      </c>
      <c r="Q548" s="42">
        <f t="shared" si="89"/>
        <v>3233798.6914702752</v>
      </c>
      <c r="R548" s="42">
        <f t="shared" si="90"/>
        <v>248167.94196768152</v>
      </c>
      <c r="S548" s="42">
        <f t="shared" si="91"/>
        <v>449422.87699127488</v>
      </c>
      <c r="T548" s="43">
        <f t="shared" si="92"/>
        <v>6.6605508800523613E-2</v>
      </c>
      <c r="U548" s="43">
        <f t="shared" si="93"/>
        <v>0.13897676382166535</v>
      </c>
      <c r="V548" s="42">
        <f t="shared" si="94"/>
        <v>-0.20437348051727011</v>
      </c>
      <c r="W548" s="42">
        <f t="shared" si="95"/>
        <v>5.7692402406463901E-2</v>
      </c>
      <c r="X548" s="42">
        <f>VLOOKUP($A548,'Raw data'!$A:$AN,39, FALSE)</f>
        <v>3.2347580384310315</v>
      </c>
      <c r="Y548" s="42">
        <f>VLOOKUP($A548,'Raw data'!$A:$AN,40, FALSE)</f>
        <v>3.383003076308325</v>
      </c>
      <c r="Z548" s="42">
        <f t="shared" si="96"/>
        <v>3.3088805573696782</v>
      </c>
      <c r="AA548" s="44">
        <f>IFERROR(VLOOKUP($A548,'Raw data'!$AP:$AU,4,FALSE),0)</f>
        <v>-0.26781745166737603</v>
      </c>
      <c r="AB548" s="44">
        <f>IFERROR(VLOOKUP($A548,'Raw data'!$AP:$AU,5,FALSE),0)</f>
        <v>7.1188694969504904E-2</v>
      </c>
      <c r="AC548" s="44">
        <f>IFERROR(VLOOKUP($A548,'Raw data'!$AP:$AU,6,FALSE),"NA")</f>
        <v>0.50092234854086704</v>
      </c>
      <c r="AD548" s="46" t="b">
        <f t="shared" si="97"/>
        <v>0</v>
      </c>
      <c r="AE548" s="46" t="b">
        <f t="shared" si="98"/>
        <v>0</v>
      </c>
    </row>
    <row r="549" spans="1:31" x14ac:dyDescent="0.25">
      <c r="A549" s="45" t="s">
        <v>615</v>
      </c>
      <c r="B549" s="2" t="str">
        <f>IFERROR(VLOOKUP(A549,'Protein names'!$A:$I,8,FALSE),"Contaminant")</f>
        <v>Serine--tRNA ligase, cytoplasmic (Seryl-aminoacyl-tRNA synthetase 1, isoform CRA_a)</v>
      </c>
      <c r="C549" t="str">
        <f>IFERROR(VLOOKUP(A549,'Protein names'!$A:$I,9,FALSE), "Contaminant")</f>
        <v>Sars</v>
      </c>
      <c r="D549" s="42">
        <f>VLOOKUP($A549,'Raw data'!$A:$M,10,FALSE)</f>
        <v>147315.23538774354</v>
      </c>
      <c r="E549" s="42">
        <f>VLOOKUP($A549,'Raw data'!$A:$M,11,FALSE)</f>
        <v>136541.50555182528</v>
      </c>
      <c r="F549" s="42">
        <f>VLOOKUP($A549,'Raw data'!$A:$M,7,FALSE)</f>
        <v>86744.998672872229</v>
      </c>
      <c r="G549" s="42">
        <f>VLOOKUP($A549,'Raw data'!$A:$M,2,FALSE)</f>
        <v>123759.82399464786</v>
      </c>
      <c r="H549" s="42">
        <f>VLOOKUP($A549,'Raw data'!$A:$M,3,FALSE)</f>
        <v>132663.76257648642</v>
      </c>
      <c r="I549" s="42">
        <f>VLOOKUP($A549,'Raw data'!$A:$M,4,FALSE)</f>
        <v>132645.64855742891</v>
      </c>
      <c r="J549" s="42">
        <f>VLOOKUP($A549,'Raw data'!$A:$M,8,FALSE)</f>
        <v>104399.86093888526</v>
      </c>
      <c r="K549" s="42">
        <f>VLOOKUP($A549,'Raw data'!$A:$M,5,FALSE)</f>
        <v>100717.97116320263</v>
      </c>
      <c r="L549" s="42">
        <f>VLOOKUP($A549,'Raw data'!$A:$M,12,FALSE)</f>
        <v>157009.79590933182</v>
      </c>
      <c r="M549" s="42">
        <f>VLOOKUP($A549,'Raw data'!$A:$M,13,FALSE)</f>
        <v>120518.59242050568</v>
      </c>
      <c r="N549" s="42">
        <f>VLOOKUP($A549,'Raw data'!$A:$M,6,FALSE)</f>
        <v>117278.46148849398</v>
      </c>
      <c r="O549" s="42">
        <f>VLOOKUP($A549,'Raw data'!$A:$M,9,FALSE)</f>
        <v>80641.596682654985</v>
      </c>
      <c r="P549" s="42">
        <f t="shared" si="88"/>
        <v>126611.82912350069</v>
      </c>
      <c r="Q549" s="42">
        <f t="shared" si="89"/>
        <v>113427.7131005124</v>
      </c>
      <c r="R549" s="42">
        <f t="shared" si="90"/>
        <v>19138.793430396407</v>
      </c>
      <c r="S549" s="42">
        <f t="shared" si="91"/>
        <v>23389.726587982859</v>
      </c>
      <c r="T549" s="43">
        <f t="shared" si="92"/>
        <v>0.15116117951133853</v>
      </c>
      <c r="U549" s="43">
        <f t="shared" si="93"/>
        <v>0.20620821797981925</v>
      </c>
      <c r="V549" s="42">
        <f t="shared" si="94"/>
        <v>-0.15863903134037621</v>
      </c>
      <c r="W549" s="42">
        <f t="shared" si="95"/>
        <v>0.35233553130896822</v>
      </c>
      <c r="X549" s="42">
        <f>VLOOKUP($A549,'Raw data'!$A:$AN,39, FALSE)</f>
        <v>2.4914946889791603</v>
      </c>
      <c r="Y549" s="42">
        <f>VLOOKUP($A549,'Raw data'!$A:$AN,40, FALSE)</f>
        <v>2.7058752894262015</v>
      </c>
      <c r="Z549" s="42">
        <f t="shared" si="96"/>
        <v>2.5986849892026811</v>
      </c>
      <c r="AA549" s="44">
        <f>IFERROR(VLOOKUP($A549,'Raw data'!$AP:$AU,4,FALSE),0)</f>
        <v>-0.14170059381547001</v>
      </c>
      <c r="AB549" s="44">
        <f>IFERROR(VLOOKUP($A549,'Raw data'!$AP:$AU,5,FALSE),0)</f>
        <v>4.10154116852516E-2</v>
      </c>
      <c r="AC549" s="44">
        <f>IFERROR(VLOOKUP($A549,'Raw data'!$AP:$AU,6,FALSE),"NA")</f>
        <v>0.50122135460116102</v>
      </c>
      <c r="AD549" s="46" t="b">
        <f t="shared" si="97"/>
        <v>0</v>
      </c>
      <c r="AE549" s="46" t="b">
        <f t="shared" si="98"/>
        <v>0</v>
      </c>
    </row>
    <row r="550" spans="1:31" x14ac:dyDescent="0.25">
      <c r="A550" s="45" t="s">
        <v>616</v>
      </c>
      <c r="B550" s="2" t="str">
        <f>IFERROR(VLOOKUP(A550,'Protein names'!$A:$I,8,FALSE),"Contaminant")</f>
        <v>Cullin 2 (Predicted), isoform CRA_a (Protein Cul2)</v>
      </c>
      <c r="C550" t="str">
        <f>IFERROR(VLOOKUP(A550,'Protein names'!$A:$I,9,FALSE), "Contaminant")</f>
        <v>Cul2</v>
      </c>
      <c r="D550" s="42">
        <f>VLOOKUP($A550,'Raw data'!$A:$M,10,FALSE)</f>
        <v>138729.42589409888</v>
      </c>
      <c r="E550" s="42">
        <f>VLOOKUP($A550,'Raw data'!$A:$M,11,FALSE)</f>
        <v>107738.59161157937</v>
      </c>
      <c r="F550" s="42">
        <f>VLOOKUP($A550,'Raw data'!$A:$M,7,FALSE)</f>
        <v>83617.12077402712</v>
      </c>
      <c r="G550" s="42">
        <f>VLOOKUP($A550,'Raw data'!$A:$M,2,FALSE)</f>
        <v>80271.411145070786</v>
      </c>
      <c r="H550" s="42">
        <f>VLOOKUP($A550,'Raw data'!$A:$M,3,FALSE)</f>
        <v>205.36</v>
      </c>
      <c r="I550" s="42">
        <f>VLOOKUP($A550,'Raw data'!$A:$M,4,FALSE)</f>
        <v>78942.62440120586</v>
      </c>
      <c r="J550" s="42">
        <f>VLOOKUP($A550,'Raw data'!$A:$M,8,FALSE)</f>
        <v>86912.308293725058</v>
      </c>
      <c r="K550" s="42">
        <f>VLOOKUP($A550,'Raw data'!$A:$M,5,FALSE)</f>
        <v>70770.939746247735</v>
      </c>
      <c r="L550" s="42">
        <f>VLOOKUP($A550,'Raw data'!$A:$M,12,FALSE)</f>
        <v>141203.09608370921</v>
      </c>
      <c r="M550" s="42">
        <f>VLOOKUP($A550,'Raw data'!$A:$M,13,FALSE)</f>
        <v>106019.69822254281</v>
      </c>
      <c r="N550" s="42">
        <f>VLOOKUP($A550,'Raw data'!$A:$M,6,FALSE)</f>
        <v>76290.834173178126</v>
      </c>
      <c r="O550" s="42">
        <f>VLOOKUP($A550,'Raw data'!$A:$M,9,FALSE)</f>
        <v>90228.758261445051</v>
      </c>
      <c r="P550" s="42">
        <f t="shared" si="88"/>
        <v>81584.088970997007</v>
      </c>
      <c r="Q550" s="42">
        <f t="shared" si="89"/>
        <v>95237.605796808013</v>
      </c>
      <c r="R550" s="42">
        <f t="shared" si="90"/>
        <v>42001.941911111513</v>
      </c>
      <c r="S550" s="42">
        <f t="shared" si="91"/>
        <v>23384.74163896645</v>
      </c>
      <c r="T550" s="43">
        <f t="shared" si="92"/>
        <v>0.51483006601989667</v>
      </c>
      <c r="U550" s="43">
        <f t="shared" si="93"/>
        <v>0.24554104907738256</v>
      </c>
      <c r="V550" s="42">
        <f t="shared" si="94"/>
        <v>0.22324353637282451</v>
      </c>
      <c r="W550" s="42">
        <f t="shared" si="95"/>
        <v>0.53963462318089706</v>
      </c>
      <c r="X550" s="42">
        <f>VLOOKUP($A550,'Raw data'!$A:$AN,39, FALSE)</f>
        <v>2.442199702209622</v>
      </c>
      <c r="Y550" s="42">
        <f>VLOOKUP($A550,'Raw data'!$A:$AN,40, FALSE)</f>
        <v>2.990604872811327</v>
      </c>
      <c r="Z550" s="42">
        <f t="shared" si="96"/>
        <v>2.7164022875104745</v>
      </c>
      <c r="AA550" s="44">
        <f>IFERROR(VLOOKUP($A550,'Raw data'!$AP:$AU,4,FALSE),0)</f>
        <v>0.121561892313706</v>
      </c>
      <c r="AB550" s="44">
        <f>IFERROR(VLOOKUP($A550,'Raw data'!$AP:$AU,5,FALSE),0)</f>
        <v>2.3433564696561599E-3</v>
      </c>
      <c r="AC550" s="44">
        <f>IFERROR(VLOOKUP($A550,'Raw data'!$AP:$AU,6,FALSE),"NA")</f>
        <v>0.50182823502642604</v>
      </c>
      <c r="AD550" s="46" t="b">
        <f t="shared" si="97"/>
        <v>0</v>
      </c>
      <c r="AE550" s="46" t="b">
        <f t="shared" si="98"/>
        <v>0</v>
      </c>
    </row>
    <row r="551" spans="1:31" x14ac:dyDescent="0.25">
      <c r="A551" s="45" t="s">
        <v>617</v>
      </c>
      <c r="B551" s="2" t="str">
        <f>IFERROR(VLOOKUP(A551,'Protein names'!$A:$I,8,FALSE),"Contaminant")</f>
        <v>Cysteine conjugate-beta lyase 1, isoform CRA_a (Kynurenine--oxoglutarate transaminase 1, mitochondrial)</v>
      </c>
      <c r="C551" t="str">
        <f>IFERROR(VLOOKUP(A551,'Protein names'!$A:$I,9,FALSE), "Contaminant")</f>
        <v>Ccbl1</v>
      </c>
      <c r="D551" s="42">
        <f>VLOOKUP($A551,'Raw data'!$A:$M,10,FALSE)</f>
        <v>205.36</v>
      </c>
      <c r="E551" s="42">
        <f>VLOOKUP($A551,'Raw data'!$A:$M,11,FALSE)</f>
        <v>125275.38634700015</v>
      </c>
      <c r="F551" s="42">
        <f>VLOOKUP($A551,'Raw data'!$A:$M,7,FALSE)</f>
        <v>118201.26568951854</v>
      </c>
      <c r="G551" s="42">
        <f>VLOOKUP($A551,'Raw data'!$A:$M,2,FALSE)</f>
        <v>205.36</v>
      </c>
      <c r="H551" s="42">
        <f>VLOOKUP($A551,'Raw data'!$A:$M,3,FALSE)</f>
        <v>205.36</v>
      </c>
      <c r="I551" s="42">
        <f>VLOOKUP($A551,'Raw data'!$A:$M,4,FALSE)</f>
        <v>205.36</v>
      </c>
      <c r="J551" s="42">
        <f>VLOOKUP($A551,'Raw data'!$A:$M,8,FALSE)</f>
        <v>130908.67114579532</v>
      </c>
      <c r="K551" s="42">
        <f>VLOOKUP($A551,'Raw data'!$A:$M,5,FALSE)</f>
        <v>205.36</v>
      </c>
      <c r="L551" s="42">
        <f>VLOOKUP($A551,'Raw data'!$A:$M,12,FALSE)</f>
        <v>205.36</v>
      </c>
      <c r="M551" s="42">
        <f>VLOOKUP($A551,'Raw data'!$A:$M,13,FALSE)</f>
        <v>74156.605301180549</v>
      </c>
      <c r="N551" s="42">
        <f>VLOOKUP($A551,'Raw data'!$A:$M,6,FALSE)</f>
        <v>205.36</v>
      </c>
      <c r="O551" s="42">
        <f>VLOOKUP($A551,'Raw data'!$A:$M,9,FALSE)</f>
        <v>205.36</v>
      </c>
      <c r="P551" s="42">
        <f t="shared" si="88"/>
        <v>40716.348672753105</v>
      </c>
      <c r="Q551" s="42">
        <f t="shared" si="89"/>
        <v>34314.45274116264</v>
      </c>
      <c r="R551" s="42">
        <f t="shared" si="90"/>
        <v>57327.573398359076</v>
      </c>
      <c r="S551" s="42">
        <f t="shared" si="91"/>
        <v>50943.696012229295</v>
      </c>
      <c r="T551" s="43">
        <f t="shared" si="92"/>
        <v>1.4079743215462246</v>
      </c>
      <c r="U551" s="43">
        <f t="shared" si="93"/>
        <v>1.4846133900634437</v>
      </c>
      <c r="V551" s="42">
        <f t="shared" si="94"/>
        <v>-0.24679184413212535</v>
      </c>
      <c r="W551" s="42">
        <f t="shared" si="95"/>
        <v>0.85566279341045504</v>
      </c>
      <c r="X551" s="42">
        <f>VLOOKUP($A551,'Raw data'!$A:$AN,39, FALSE)</f>
        <v>0.52008454563415041</v>
      </c>
      <c r="Y551" s="42">
        <f>VLOOKUP($A551,'Raw data'!$A:$AN,40, FALSE)</f>
        <v>0.46092061641472171</v>
      </c>
      <c r="Z551" s="42">
        <f t="shared" si="96"/>
        <v>0.49050258102443606</v>
      </c>
      <c r="AA551" s="44">
        <f>IFERROR(VLOOKUP($A551,'Raw data'!$AP:$AU,4,FALSE),0)</f>
        <v>-0.47036446327036202</v>
      </c>
      <c r="AB551" s="44">
        <f>IFERROR(VLOOKUP($A551,'Raw data'!$AP:$AU,5,FALSE),0)</f>
        <v>3.9111839281725201E-2</v>
      </c>
      <c r="AC551" s="44">
        <f>IFERROR(VLOOKUP($A551,'Raw data'!$AP:$AU,6,FALSE),"NA")</f>
        <v>0.50223189922851597</v>
      </c>
      <c r="AD551" s="46" t="b">
        <f t="shared" si="97"/>
        <v>0</v>
      </c>
      <c r="AE551" s="46" t="b">
        <f t="shared" si="98"/>
        <v>0</v>
      </c>
    </row>
    <row r="552" spans="1:31" x14ac:dyDescent="0.25">
      <c r="A552" s="45" t="s">
        <v>618</v>
      </c>
      <c r="B552" s="2" t="str">
        <f>IFERROR(VLOOKUP(A552,'Protein names'!$A:$I,8,FALSE),"Contaminant")</f>
        <v>Protein Slc25a12</v>
      </c>
      <c r="C552" t="str">
        <f>IFERROR(VLOOKUP(A552,'Protein names'!$A:$I,9,FALSE), "Contaminant")</f>
        <v>Slc25a12</v>
      </c>
      <c r="D552" s="42">
        <f>VLOOKUP($A552,'Raw data'!$A:$M,10,FALSE)</f>
        <v>821490.65116362483</v>
      </c>
      <c r="E552" s="42">
        <f>VLOOKUP($A552,'Raw data'!$A:$M,11,FALSE)</f>
        <v>685101.21097919566</v>
      </c>
      <c r="F552" s="42">
        <f>VLOOKUP($A552,'Raw data'!$A:$M,7,FALSE)</f>
        <v>489839.34688922233</v>
      </c>
      <c r="G552" s="42">
        <f>VLOOKUP($A552,'Raw data'!$A:$M,2,FALSE)</f>
        <v>477743.39678343985</v>
      </c>
      <c r="H552" s="42">
        <f>VLOOKUP($A552,'Raw data'!$A:$M,3,FALSE)</f>
        <v>437530.27555746597</v>
      </c>
      <c r="I552" s="42">
        <f>VLOOKUP($A552,'Raw data'!$A:$M,4,FALSE)</f>
        <v>496419.83112326072</v>
      </c>
      <c r="J552" s="42">
        <f>VLOOKUP($A552,'Raw data'!$A:$M,8,FALSE)</f>
        <v>723677.74101872393</v>
      </c>
      <c r="K552" s="42">
        <f>VLOOKUP($A552,'Raw data'!$A:$M,5,FALSE)</f>
        <v>434845.24281363282</v>
      </c>
      <c r="L552" s="42">
        <f>VLOOKUP($A552,'Raw data'!$A:$M,12,FALSE)</f>
        <v>940926.13253401488</v>
      </c>
      <c r="M552" s="42">
        <f>VLOOKUP($A552,'Raw data'!$A:$M,13,FALSE)</f>
        <v>543051.34568181785</v>
      </c>
      <c r="N552" s="42">
        <f>VLOOKUP($A552,'Raw data'!$A:$M,6,FALSE)</f>
        <v>496511.99402065593</v>
      </c>
      <c r="O552" s="42">
        <f>VLOOKUP($A552,'Raw data'!$A:$M,9,FALSE)</f>
        <v>380896.88667246181</v>
      </c>
      <c r="P552" s="42">
        <f t="shared" si="88"/>
        <v>568020.78541603487</v>
      </c>
      <c r="Q552" s="42">
        <f t="shared" si="89"/>
        <v>586651.55712355115</v>
      </c>
      <c r="R552" s="42">
        <f t="shared" si="90"/>
        <v>138064.96836597146</v>
      </c>
      <c r="S552" s="42">
        <f t="shared" si="91"/>
        <v>191351.73137709944</v>
      </c>
      <c r="T552" s="43">
        <f t="shared" si="92"/>
        <v>0.24306323273865529</v>
      </c>
      <c r="U552" s="43">
        <f t="shared" si="93"/>
        <v>0.32617612457269929</v>
      </c>
      <c r="V552" s="42">
        <f t="shared" si="94"/>
        <v>4.6560143272017636E-2</v>
      </c>
      <c r="W552" s="42">
        <f t="shared" si="95"/>
        <v>0.86338355489916174</v>
      </c>
      <c r="X552" s="42">
        <f>VLOOKUP($A552,'Raw data'!$A:$AN,39, FALSE)</f>
        <v>2.4620585362661864</v>
      </c>
      <c r="Y552" s="42">
        <f>VLOOKUP($A552,'Raw data'!$A:$AN,40, FALSE)</f>
        <v>2.8227502488046738</v>
      </c>
      <c r="Z552" s="42">
        <f t="shared" si="96"/>
        <v>2.6424043925354299</v>
      </c>
      <c r="AA552" s="44">
        <f>IFERROR(VLOOKUP($A552,'Raw data'!$AP:$AU,4,FALSE),0)</f>
        <v>0.113105549694215</v>
      </c>
      <c r="AB552" s="44">
        <f>IFERROR(VLOOKUP($A552,'Raw data'!$AP:$AU,5,FALSE),0)</f>
        <v>9.0761046730024005E-4</v>
      </c>
      <c r="AC552" s="44">
        <f>IFERROR(VLOOKUP($A552,'Raw data'!$AP:$AU,6,FALSE),"NA")</f>
        <v>0.503341385270477</v>
      </c>
      <c r="AD552" s="46" t="b">
        <f t="shared" si="97"/>
        <v>0</v>
      </c>
      <c r="AE552" s="46" t="b">
        <f t="shared" si="98"/>
        <v>0</v>
      </c>
    </row>
    <row r="553" spans="1:31" x14ac:dyDescent="0.25">
      <c r="A553" s="45" t="s">
        <v>619</v>
      </c>
      <c r="B553" s="2" t="str">
        <f>IFERROR(VLOOKUP(A553,'Protein names'!$A:$I,8,FALSE),"Contaminant")</f>
        <v>Protein Tgfbi</v>
      </c>
      <c r="C553" t="str">
        <f>IFERROR(VLOOKUP(A553,'Protein names'!$A:$I,9,FALSE), "Contaminant")</f>
        <v>Tgfbi</v>
      </c>
      <c r="D553" s="42">
        <f>VLOOKUP($A553,'Raw data'!$A:$M,10,FALSE)</f>
        <v>37496.501158212828</v>
      </c>
      <c r="E553" s="42">
        <f>VLOOKUP($A553,'Raw data'!$A:$M,11,FALSE)</f>
        <v>205.36</v>
      </c>
      <c r="F553" s="42">
        <f>VLOOKUP($A553,'Raw data'!$A:$M,7,FALSE)</f>
        <v>99102.337133509383</v>
      </c>
      <c r="G553" s="42">
        <f>VLOOKUP($A553,'Raw data'!$A:$M,2,FALSE)</f>
        <v>52828.233612037533</v>
      </c>
      <c r="H553" s="42">
        <f>VLOOKUP($A553,'Raw data'!$A:$M,3,FALSE)</f>
        <v>42137.557835090229</v>
      </c>
      <c r="I553" s="42">
        <f>VLOOKUP($A553,'Raw data'!$A:$M,4,FALSE)</f>
        <v>63368.22398053496</v>
      </c>
      <c r="J553" s="42">
        <f>VLOOKUP($A553,'Raw data'!$A:$M,8,FALSE)</f>
        <v>93642.396096063152</v>
      </c>
      <c r="K553" s="42">
        <f>VLOOKUP($A553,'Raw data'!$A:$M,5,FALSE)</f>
        <v>71725.955718952173</v>
      </c>
      <c r="L553" s="42">
        <f>VLOOKUP($A553,'Raw data'!$A:$M,12,FALSE)</f>
        <v>86834.636555019883</v>
      </c>
      <c r="M553" s="42">
        <f>VLOOKUP($A553,'Raw data'!$A:$M,13,FALSE)</f>
        <v>28682.094233846092</v>
      </c>
      <c r="N553" s="42">
        <f>VLOOKUP($A553,'Raw data'!$A:$M,6,FALSE)</f>
        <v>66865.64338472244</v>
      </c>
      <c r="O553" s="42">
        <f>VLOOKUP($A553,'Raw data'!$A:$M,9,FALSE)</f>
        <v>56892.935714549654</v>
      </c>
      <c r="P553" s="42">
        <f t="shared" si="88"/>
        <v>49189.702286564156</v>
      </c>
      <c r="Q553" s="42">
        <f t="shared" si="89"/>
        <v>67440.610283858914</v>
      </c>
      <c r="R553" s="42">
        <f t="shared" si="90"/>
        <v>29696.997570565818</v>
      </c>
      <c r="S553" s="42">
        <f t="shared" si="91"/>
        <v>21192.894298197509</v>
      </c>
      <c r="T553" s="43">
        <f t="shared" si="92"/>
        <v>0.60372387288624352</v>
      </c>
      <c r="U553" s="43">
        <f t="shared" si="93"/>
        <v>0.31424529239869242</v>
      </c>
      <c r="V553" s="42">
        <f t="shared" si="94"/>
        <v>0.45526126819300494</v>
      </c>
      <c r="W553" s="42">
        <f t="shared" si="95"/>
        <v>0.28946394517740132</v>
      </c>
      <c r="X553" s="42">
        <f>VLOOKUP($A553,'Raw data'!$A:$AN,39, FALSE)</f>
        <v>2.0223948651177781</v>
      </c>
      <c r="Y553" s="42">
        <f>VLOOKUP($A553,'Raw data'!$A:$AN,40, FALSE)</f>
        <v>2.4102904279387425</v>
      </c>
      <c r="Z553" s="42">
        <f t="shared" si="96"/>
        <v>2.2163426465282603</v>
      </c>
      <c r="AA553" s="44">
        <f>IFERROR(VLOOKUP($A553,'Raw data'!$AP:$AU,4,FALSE),0)</f>
        <v>1.5694784528283301</v>
      </c>
      <c r="AB553" s="44">
        <f>IFERROR(VLOOKUP($A553,'Raw data'!$AP:$AU,5,FALSE),0)</f>
        <v>0.50266386001317698</v>
      </c>
      <c r="AC553" s="44">
        <f>IFERROR(VLOOKUP($A553,'Raw data'!$AP:$AU,6,FALSE),"NA")</f>
        <v>0.50389424144145001</v>
      </c>
      <c r="AD553" s="46" t="b">
        <f t="shared" si="97"/>
        <v>0</v>
      </c>
      <c r="AE553" s="46" t="b">
        <f t="shared" si="98"/>
        <v>0</v>
      </c>
    </row>
    <row r="554" spans="1:31" x14ac:dyDescent="0.25">
      <c r="A554" s="45" t="s">
        <v>620</v>
      </c>
      <c r="B554" s="2" t="str">
        <f>IFERROR(VLOOKUP(A554,'Protein names'!$A:$I,8,FALSE),"Contaminant")</f>
        <v>Omega-amidase NIT2 (EC 3.5.1.3) (Nitrilase homolog 2)</v>
      </c>
      <c r="C554" t="str">
        <f>IFERROR(VLOOKUP(A554,'Protein names'!$A:$I,9,FALSE), "Contaminant")</f>
        <v>Nit2</v>
      </c>
      <c r="D554" s="42">
        <f>VLOOKUP($A554,'Raw data'!$A:$M,10,FALSE)</f>
        <v>7713626.2158052772</v>
      </c>
      <c r="E554" s="42">
        <f>VLOOKUP($A554,'Raw data'!$A:$M,11,FALSE)</f>
        <v>5602548.8659626879</v>
      </c>
      <c r="F554" s="42">
        <f>VLOOKUP($A554,'Raw data'!$A:$M,7,FALSE)</f>
        <v>5282914.3718539774</v>
      </c>
      <c r="G554" s="42">
        <f>VLOOKUP($A554,'Raw data'!$A:$M,2,FALSE)</f>
        <v>4378179.5892602997</v>
      </c>
      <c r="H554" s="42">
        <f>VLOOKUP($A554,'Raw data'!$A:$M,3,FALSE)</f>
        <v>4587408.3043016633</v>
      </c>
      <c r="I554" s="42">
        <f>VLOOKUP($A554,'Raw data'!$A:$M,4,FALSE)</f>
        <v>5082066.9166113716</v>
      </c>
      <c r="J554" s="42">
        <f>VLOOKUP($A554,'Raw data'!$A:$M,8,FALSE)</f>
        <v>5293927.8010596121</v>
      </c>
      <c r="K554" s="42">
        <f>VLOOKUP($A554,'Raw data'!$A:$M,5,FALSE)</f>
        <v>5090130.9676717557</v>
      </c>
      <c r="L554" s="42">
        <f>VLOOKUP($A554,'Raw data'!$A:$M,12,FALSE)</f>
        <v>7073720.4667854859</v>
      </c>
      <c r="M554" s="42">
        <f>VLOOKUP($A554,'Raw data'!$A:$M,13,FALSE)</f>
        <v>6499520.1204911573</v>
      </c>
      <c r="N554" s="42">
        <f>VLOOKUP($A554,'Raw data'!$A:$M,6,FALSE)</f>
        <v>5412521.343886273</v>
      </c>
      <c r="O554" s="42">
        <f>VLOOKUP($A554,'Raw data'!$A:$M,9,FALSE)</f>
        <v>5017157.3372871084</v>
      </c>
      <c r="P554" s="42">
        <f t="shared" si="88"/>
        <v>5441124.0439658798</v>
      </c>
      <c r="Q554" s="42">
        <f t="shared" si="89"/>
        <v>5731163.0061968984</v>
      </c>
      <c r="R554" s="42">
        <f t="shared" si="90"/>
        <v>1095670.1064618721</v>
      </c>
      <c r="S554" s="42">
        <f t="shared" si="91"/>
        <v>775270.54345469282</v>
      </c>
      <c r="T554" s="43">
        <f t="shared" si="92"/>
        <v>0.20136833816111083</v>
      </c>
      <c r="U554" s="43">
        <f t="shared" si="93"/>
        <v>0.13527281332190708</v>
      </c>
      <c r="V554" s="42">
        <f t="shared" si="94"/>
        <v>7.4923211487992428E-2</v>
      </c>
      <c r="W554" s="42">
        <f t="shared" si="95"/>
        <v>0.6393639178238425</v>
      </c>
      <c r="X554" s="42">
        <f>VLOOKUP($A554,'Raw data'!$A:$AN,39, FALSE)</f>
        <v>3.244078268826458</v>
      </c>
      <c r="Y554" s="42">
        <f>VLOOKUP($A554,'Raw data'!$A:$AN,40, FALSE)</f>
        <v>3.7750490339985965</v>
      </c>
      <c r="Z554" s="42">
        <f t="shared" si="96"/>
        <v>3.5095636514125275</v>
      </c>
      <c r="AA554" s="44">
        <f>IFERROR(VLOOKUP($A554,'Raw data'!$AP:$AU,4,FALSE),0)</f>
        <v>1.2173490960759601</v>
      </c>
      <c r="AB554" s="44">
        <f>IFERROR(VLOOKUP($A554,'Raw data'!$AP:$AU,5,FALSE),0)</f>
        <v>0.206504052833093</v>
      </c>
      <c r="AC554" s="44">
        <f>IFERROR(VLOOKUP($A554,'Raw data'!$AP:$AU,6,FALSE),"NA")</f>
        <v>0.50434705788081602</v>
      </c>
      <c r="AD554" s="46" t="b">
        <f t="shared" si="97"/>
        <v>0</v>
      </c>
      <c r="AE554" s="46" t="b">
        <f t="shared" si="98"/>
        <v>0</v>
      </c>
    </row>
    <row r="555" spans="1:31" x14ac:dyDescent="0.25">
      <c r="A555" s="45" t="s">
        <v>621</v>
      </c>
      <c r="B555" s="2" t="str">
        <f>IFERROR(VLOOKUP(A555,'Protein names'!$A:$I,8,FALSE),"Contaminant")</f>
        <v>Inosine triphosphate pyrophosphatase (ITPase) (Inosine triphosphatase) (EC 3.6.1.19) (Non-canonical purine NTP pyrophosphatase) (Non-standard purine NTP pyrophosphatase) (Nucleoside-triphosphate diphosphatase) (Nucleoside-triphosphate pyrophosphatase) (NTPase)</v>
      </c>
      <c r="C555" t="str">
        <f>IFERROR(VLOOKUP(A555,'Protein names'!$A:$I,9,FALSE), "Contaminant")</f>
        <v>Itpa</v>
      </c>
      <c r="D555" s="42">
        <f>VLOOKUP($A555,'Raw data'!$A:$M,10,FALSE)</f>
        <v>81597.572412536669</v>
      </c>
      <c r="E555" s="42">
        <f>VLOOKUP($A555,'Raw data'!$A:$M,11,FALSE)</f>
        <v>61976.192410814423</v>
      </c>
      <c r="F555" s="42">
        <f>VLOOKUP($A555,'Raw data'!$A:$M,7,FALSE)</f>
        <v>44161.773701854196</v>
      </c>
      <c r="G555" s="42">
        <f>VLOOKUP($A555,'Raw data'!$A:$M,2,FALSE)</f>
        <v>57596.22864766929</v>
      </c>
      <c r="H555" s="42">
        <f>VLOOKUP($A555,'Raw data'!$A:$M,3,FALSE)</f>
        <v>64793.816717602102</v>
      </c>
      <c r="I555" s="42">
        <f>VLOOKUP($A555,'Raw data'!$A:$M,4,FALSE)</f>
        <v>66256.669114600096</v>
      </c>
      <c r="J555" s="42">
        <f>VLOOKUP($A555,'Raw data'!$A:$M,8,FALSE)</f>
        <v>36822.5677303802</v>
      </c>
      <c r="K555" s="42">
        <f>VLOOKUP($A555,'Raw data'!$A:$M,5,FALSE)</f>
        <v>57020.877574890088</v>
      </c>
      <c r="L555" s="42">
        <f>VLOOKUP($A555,'Raw data'!$A:$M,12,FALSE)</f>
        <v>88663.562388235761</v>
      </c>
      <c r="M555" s="42">
        <f>VLOOKUP($A555,'Raw data'!$A:$M,13,FALSE)</f>
        <v>66172.457262947821</v>
      </c>
      <c r="N555" s="42">
        <f>VLOOKUP($A555,'Raw data'!$A:$M,6,FALSE)</f>
        <v>62932.347394046556</v>
      </c>
      <c r="O555" s="42">
        <f>VLOOKUP($A555,'Raw data'!$A:$M,9,FALSE)</f>
        <v>40527.307444957441</v>
      </c>
      <c r="P555" s="42">
        <f t="shared" si="88"/>
        <v>62730.37550084613</v>
      </c>
      <c r="Q555" s="42">
        <f t="shared" si="89"/>
        <v>58689.853299242975</v>
      </c>
      <c r="R555" s="42">
        <f t="shared" si="90"/>
        <v>11138.408656706115</v>
      </c>
      <c r="S555" s="42">
        <f t="shared" si="91"/>
        <v>17239.746154363569</v>
      </c>
      <c r="T555" s="43">
        <f t="shared" si="92"/>
        <v>0.17756005073739556</v>
      </c>
      <c r="U555" s="43">
        <f t="shared" si="93"/>
        <v>0.29374321429060274</v>
      </c>
      <c r="V555" s="42">
        <f t="shared" si="94"/>
        <v>-9.6053096604788765E-2</v>
      </c>
      <c r="W555" s="42">
        <f t="shared" si="95"/>
        <v>0.66916121434618792</v>
      </c>
      <c r="X555" s="42">
        <f>VLOOKUP($A555,'Raw data'!$A:$AN,39, FALSE)</f>
        <v>3.0549411034487868</v>
      </c>
      <c r="Y555" s="42">
        <f>VLOOKUP($A555,'Raw data'!$A:$AN,40, FALSE)</f>
        <v>3.8989363173292397</v>
      </c>
      <c r="Z555" s="42">
        <f t="shared" si="96"/>
        <v>3.476938710389013</v>
      </c>
      <c r="AA555" s="44">
        <f>IFERROR(VLOOKUP($A555,'Raw data'!$AP:$AU,4,FALSE),0)</f>
        <v>-0.27939749582298101</v>
      </c>
      <c r="AB555" s="44">
        <f>IFERROR(VLOOKUP($A555,'Raw data'!$AP:$AU,5,FALSE),0)</f>
        <v>0.17408317716003199</v>
      </c>
      <c r="AC555" s="44">
        <f>IFERROR(VLOOKUP($A555,'Raw data'!$AP:$AU,6,FALSE),"NA")</f>
        <v>0.50581170532132302</v>
      </c>
      <c r="AD555" s="46" t="b">
        <f t="shared" si="97"/>
        <v>0</v>
      </c>
      <c r="AE555" s="46" t="b">
        <f t="shared" si="98"/>
        <v>0</v>
      </c>
    </row>
    <row r="556" spans="1:31" x14ac:dyDescent="0.25">
      <c r="A556" s="45" t="s">
        <v>622</v>
      </c>
      <c r="B556" s="2" t="str">
        <f>IFERROR(VLOOKUP(A556,'Protein names'!$A:$I,8,FALSE),"Contaminant")</f>
        <v>Ubiquitin-like modifier-activating enzyme 1 (Ubiquitin-activating enzyme E1)</v>
      </c>
      <c r="C556" t="str">
        <f>IFERROR(VLOOKUP(A556,'Protein names'!$A:$I,9,FALSE), "Contaminant")</f>
        <v>Uba1</v>
      </c>
      <c r="D556" s="42">
        <f>VLOOKUP($A556,'Raw data'!$A:$M,10,FALSE)</f>
        <v>521818.5314152604</v>
      </c>
      <c r="E556" s="42">
        <f>VLOOKUP($A556,'Raw data'!$A:$M,11,FALSE)</f>
        <v>725039.66517168609</v>
      </c>
      <c r="F556" s="42">
        <f>VLOOKUP($A556,'Raw data'!$A:$M,7,FALSE)</f>
        <v>664042.88080564036</v>
      </c>
      <c r="G556" s="42">
        <f>VLOOKUP($A556,'Raw data'!$A:$M,2,FALSE)</f>
        <v>646884.91347179457</v>
      </c>
      <c r="H556" s="42">
        <f>VLOOKUP($A556,'Raw data'!$A:$M,3,FALSE)</f>
        <v>410867.55540770822</v>
      </c>
      <c r="I556" s="42">
        <f>VLOOKUP($A556,'Raw data'!$A:$M,4,FALSE)</f>
        <v>917115.82476600143</v>
      </c>
      <c r="J556" s="42">
        <f>VLOOKUP($A556,'Raw data'!$A:$M,8,FALSE)</f>
        <v>593135.49989918096</v>
      </c>
      <c r="K556" s="42">
        <f>VLOOKUP($A556,'Raw data'!$A:$M,5,FALSE)</f>
        <v>893371.068155783</v>
      </c>
      <c r="L556" s="42">
        <f>VLOOKUP($A556,'Raw data'!$A:$M,12,FALSE)</f>
        <v>975343.53333070595</v>
      </c>
      <c r="M556" s="42">
        <f>VLOOKUP($A556,'Raw data'!$A:$M,13,FALSE)</f>
        <v>777883.89648522681</v>
      </c>
      <c r="N556" s="42">
        <f>VLOOKUP($A556,'Raw data'!$A:$M,6,FALSE)</f>
        <v>780485.06289152848</v>
      </c>
      <c r="O556" s="42">
        <f>VLOOKUP($A556,'Raw data'!$A:$M,9,FALSE)</f>
        <v>829521.18824728392</v>
      </c>
      <c r="P556" s="42">
        <f t="shared" si="88"/>
        <v>647628.22850634856</v>
      </c>
      <c r="Q556" s="42">
        <f t="shared" si="89"/>
        <v>808290.04150161811</v>
      </c>
      <c r="R556" s="42">
        <f t="shared" si="90"/>
        <v>158519.0759288487</v>
      </c>
      <c r="S556" s="42">
        <f t="shared" si="91"/>
        <v>118029.33186527148</v>
      </c>
      <c r="T556" s="43">
        <f t="shared" si="92"/>
        <v>0.24476863260646886</v>
      </c>
      <c r="U556" s="43">
        <f t="shared" si="93"/>
        <v>0.14602348885308541</v>
      </c>
      <c r="V556" s="42">
        <f t="shared" si="94"/>
        <v>0.31970720260981894</v>
      </c>
      <c r="W556" s="42">
        <f t="shared" si="95"/>
        <v>9.9139323623447975E-2</v>
      </c>
      <c r="X556" s="42">
        <f>VLOOKUP($A556,'Raw data'!$A:$AN,39, FALSE)</f>
        <v>2.3460105656958539</v>
      </c>
      <c r="Y556" s="42">
        <f>VLOOKUP($A556,'Raw data'!$A:$AN,40, FALSE)</f>
        <v>2.6344748716253878</v>
      </c>
      <c r="Z556" s="42">
        <f t="shared" si="96"/>
        <v>2.4902427186606211</v>
      </c>
      <c r="AA556" s="44">
        <f>IFERROR(VLOOKUP($A556,'Raw data'!$AP:$AU,4,FALSE),0)</f>
        <v>0.331311750024956</v>
      </c>
      <c r="AB556" s="44">
        <f>IFERROR(VLOOKUP($A556,'Raw data'!$AP:$AU,5,FALSE),0)</f>
        <v>0.14640205657175001</v>
      </c>
      <c r="AC556" s="44">
        <f>IFERROR(VLOOKUP($A556,'Raw data'!$AP:$AU,6,FALSE),"NA")</f>
        <v>0.50650831540939001</v>
      </c>
      <c r="AD556" s="46" t="b">
        <f t="shared" si="97"/>
        <v>0</v>
      </c>
      <c r="AE556" s="46" t="b">
        <f t="shared" si="98"/>
        <v>0</v>
      </c>
    </row>
    <row r="557" spans="1:31" x14ac:dyDescent="0.25">
      <c r="A557" s="45" t="s">
        <v>623</v>
      </c>
      <c r="B557" s="2" t="str">
        <f>IFERROR(VLOOKUP(A557,'Protein names'!$A:$I,8,FALSE),"Contaminant")</f>
        <v>Alpha-methylacyl-CoA racemase (EC 5.1.99.4) (2-arylpropionyl-CoA epimerase) (2-methylacyl-CoA racemase)</v>
      </c>
      <c r="C557" t="str">
        <f>IFERROR(VLOOKUP(A557,'Protein names'!$A:$I,9,FALSE), "Contaminant")</f>
        <v>Amacr</v>
      </c>
      <c r="D557" s="42">
        <f>VLOOKUP($A557,'Raw data'!$A:$M,10,FALSE)</f>
        <v>448935.87541983381</v>
      </c>
      <c r="E557" s="42">
        <f>VLOOKUP($A557,'Raw data'!$A:$M,11,FALSE)</f>
        <v>492986.25585076644</v>
      </c>
      <c r="F557" s="42">
        <f>VLOOKUP($A557,'Raw data'!$A:$M,7,FALSE)</f>
        <v>1300705.8667869584</v>
      </c>
      <c r="G557" s="42">
        <f>VLOOKUP($A557,'Raw data'!$A:$M,2,FALSE)</f>
        <v>851798.54522988189</v>
      </c>
      <c r="H557" s="42">
        <f>VLOOKUP($A557,'Raw data'!$A:$M,3,FALSE)</f>
        <v>1140460.7028610189</v>
      </c>
      <c r="I557" s="42">
        <f>VLOOKUP($A557,'Raw data'!$A:$M,4,FALSE)</f>
        <v>1908718.986527273</v>
      </c>
      <c r="J557" s="42">
        <f>VLOOKUP($A557,'Raw data'!$A:$M,8,FALSE)</f>
        <v>642301.73309230106</v>
      </c>
      <c r="K557" s="42">
        <f>VLOOKUP($A557,'Raw data'!$A:$M,5,FALSE)</f>
        <v>638602.26052336569</v>
      </c>
      <c r="L557" s="42">
        <f>VLOOKUP($A557,'Raw data'!$A:$M,12,FALSE)</f>
        <v>343827.86669857131</v>
      </c>
      <c r="M557" s="42">
        <f>VLOOKUP($A557,'Raw data'!$A:$M,13,FALSE)</f>
        <v>424008.64258023014</v>
      </c>
      <c r="N557" s="42">
        <f>VLOOKUP($A557,'Raw data'!$A:$M,6,FALSE)</f>
        <v>769249.22927803569</v>
      </c>
      <c r="O557" s="42">
        <f>VLOOKUP($A557,'Raw data'!$A:$M,9,FALSE)</f>
        <v>1033019.3657291199</v>
      </c>
      <c r="P557" s="42">
        <f t="shared" si="88"/>
        <v>1023934.3721126221</v>
      </c>
      <c r="Q557" s="42">
        <f t="shared" si="89"/>
        <v>641834.84965027065</v>
      </c>
      <c r="R557" s="42">
        <f t="shared" si="90"/>
        <v>502524.39015176421</v>
      </c>
      <c r="S557" s="42">
        <f t="shared" si="91"/>
        <v>225657.1277192008</v>
      </c>
      <c r="T557" s="43">
        <f t="shared" si="92"/>
        <v>0.49077792858436414</v>
      </c>
      <c r="U557" s="43">
        <f t="shared" si="93"/>
        <v>0.35158129516052156</v>
      </c>
      <c r="V557" s="42">
        <f t="shared" si="94"/>
        <v>-0.67384921968919886</v>
      </c>
      <c r="W557" s="42">
        <f t="shared" si="95"/>
        <v>0.15194335330482819</v>
      </c>
      <c r="X557" s="42">
        <f>VLOOKUP($A557,'Raw data'!$A:$AN,39, FALSE)</f>
        <v>2.7493811431015227</v>
      </c>
      <c r="Y557" s="42">
        <f>VLOOKUP($A557,'Raw data'!$A:$AN,40, FALSE)</f>
        <v>2.7733626114072281</v>
      </c>
      <c r="Z557" s="42">
        <f t="shared" si="96"/>
        <v>2.7613718772543754</v>
      </c>
      <c r="AA557" s="44">
        <f>IFERROR(VLOOKUP($A557,'Raw data'!$AP:$AU,4,FALSE),0)</f>
        <v>-0.41139585313438998</v>
      </c>
      <c r="AB557" s="44">
        <f>IFERROR(VLOOKUP($A557,'Raw data'!$AP:$AU,5,FALSE),0)</f>
        <v>0.13842788232891201</v>
      </c>
      <c r="AC557" s="44">
        <f>IFERROR(VLOOKUP($A557,'Raw data'!$AP:$AU,6,FALSE),"NA")</f>
        <v>0.50719360546861603</v>
      </c>
      <c r="AD557" s="46" t="b">
        <f t="shared" si="97"/>
        <v>0</v>
      </c>
      <c r="AE557" s="46" t="b">
        <f t="shared" si="98"/>
        <v>0</v>
      </c>
    </row>
    <row r="558" spans="1:31" x14ac:dyDescent="0.25">
      <c r="A558" s="45" t="s">
        <v>624</v>
      </c>
      <c r="B558" s="2" t="str">
        <f>IFERROR(VLOOKUP(A558,'Protein names'!$A:$I,8,FALSE),"Contaminant")</f>
        <v>Xylulose kinase (Xylulokinase) (EC 2.7.1.17)</v>
      </c>
      <c r="C558" t="str">
        <f>IFERROR(VLOOKUP(A558,'Protein names'!$A:$I,9,FALSE), "Contaminant")</f>
        <v>Xylb</v>
      </c>
      <c r="D558" s="42">
        <f>VLOOKUP($A558,'Raw data'!$A:$M,10,FALSE)</f>
        <v>1014231.2975629367</v>
      </c>
      <c r="E558" s="42">
        <f>VLOOKUP($A558,'Raw data'!$A:$M,11,FALSE)</f>
        <v>602796.63407889474</v>
      </c>
      <c r="F558" s="42">
        <f>VLOOKUP($A558,'Raw data'!$A:$M,7,FALSE)</f>
        <v>673485.90965974296</v>
      </c>
      <c r="G558" s="42">
        <f>VLOOKUP($A558,'Raw data'!$A:$M,2,FALSE)</f>
        <v>495098.0062968944</v>
      </c>
      <c r="H558" s="42">
        <f>VLOOKUP($A558,'Raw data'!$A:$M,3,FALSE)</f>
        <v>252203.05842740799</v>
      </c>
      <c r="I558" s="42">
        <f>VLOOKUP($A558,'Raw data'!$A:$M,4,FALSE)</f>
        <v>611630.36378304113</v>
      </c>
      <c r="J558" s="42">
        <f>VLOOKUP($A558,'Raw data'!$A:$M,8,FALSE)</f>
        <v>742486.38491502695</v>
      </c>
      <c r="K558" s="42">
        <f>VLOOKUP($A558,'Raw data'!$A:$M,5,FALSE)</f>
        <v>659748.75947930187</v>
      </c>
      <c r="L558" s="42">
        <f>VLOOKUP($A558,'Raw data'!$A:$M,12,FALSE)</f>
        <v>887155.93689566304</v>
      </c>
      <c r="M558" s="42">
        <f>VLOOKUP($A558,'Raw data'!$A:$M,13,FALSE)</f>
        <v>694214.04585925513</v>
      </c>
      <c r="N558" s="42">
        <f>VLOOKUP($A558,'Raw data'!$A:$M,6,FALSE)</f>
        <v>626313.60454926745</v>
      </c>
      <c r="O558" s="42">
        <f>VLOOKUP($A558,'Raw data'!$A:$M,9,FALSE)</f>
        <v>520585.71916727826</v>
      </c>
      <c r="P558" s="42">
        <f t="shared" si="88"/>
        <v>608240.87830148626</v>
      </c>
      <c r="Q558" s="42">
        <f t="shared" si="89"/>
        <v>688417.40847763198</v>
      </c>
      <c r="R558" s="42">
        <f t="shared" si="90"/>
        <v>226822.43485530978</v>
      </c>
      <c r="S558" s="42">
        <f t="shared" si="91"/>
        <v>112027.01142300172</v>
      </c>
      <c r="T558" s="43">
        <f t="shared" si="92"/>
        <v>0.37291547304204847</v>
      </c>
      <c r="U558" s="43">
        <f t="shared" si="93"/>
        <v>0.16273122969208251</v>
      </c>
      <c r="V558" s="42">
        <f t="shared" si="94"/>
        <v>0.17864080080505454</v>
      </c>
      <c r="W558" s="42">
        <f t="shared" si="95"/>
        <v>0.49471451865583804</v>
      </c>
      <c r="X558" s="42">
        <f>VLOOKUP($A558,'Raw data'!$A:$AN,39, FALSE)</f>
        <v>2.0199802726959271</v>
      </c>
      <c r="Y558" s="42">
        <f>VLOOKUP($A558,'Raw data'!$A:$AN,40, FALSE)</f>
        <v>2.6470744194977107</v>
      </c>
      <c r="Z558" s="42">
        <f t="shared" si="96"/>
        <v>2.3335273460968189</v>
      </c>
      <c r="AA558" s="44">
        <f>IFERROR(VLOOKUP($A558,'Raw data'!$AP:$AU,4,FALSE),0)</f>
        <v>0.39023541570105802</v>
      </c>
      <c r="AB558" s="44">
        <f>IFERROR(VLOOKUP($A558,'Raw data'!$AP:$AU,5,FALSE),0)</f>
        <v>0.17952016290622799</v>
      </c>
      <c r="AC558" s="44">
        <f>IFERROR(VLOOKUP($A558,'Raw data'!$AP:$AU,6,FALSE),"NA")</f>
        <v>0.507282808295204</v>
      </c>
      <c r="AD558" s="46" t="b">
        <f t="shared" si="97"/>
        <v>0</v>
      </c>
      <c r="AE558" s="46" t="b">
        <f t="shared" si="98"/>
        <v>0</v>
      </c>
    </row>
    <row r="559" spans="1:31" x14ac:dyDescent="0.25">
      <c r="A559" s="45" t="s">
        <v>625</v>
      </c>
      <c r="B559" s="2" t="str">
        <f>IFERROR(VLOOKUP(A559,'Protein names'!$A:$I,8,FALSE),"Contaminant")</f>
        <v>HtrA serine peptidase 2 (Protein Htra2) (RCG56292, isoform CRA_d)</v>
      </c>
      <c r="C559" t="str">
        <f>IFERROR(VLOOKUP(A559,'Protein names'!$A:$I,9,FALSE), "Contaminant")</f>
        <v>Htra2</v>
      </c>
      <c r="D559" s="42">
        <f>VLOOKUP($A559,'Raw data'!$A:$M,10,FALSE)</f>
        <v>108331.090787243</v>
      </c>
      <c r="E559" s="42">
        <f>VLOOKUP($A559,'Raw data'!$A:$M,11,FALSE)</f>
        <v>135375.0990002694</v>
      </c>
      <c r="F559" s="42">
        <f>VLOOKUP($A559,'Raw data'!$A:$M,7,FALSE)</f>
        <v>251522.25819366254</v>
      </c>
      <c r="G559" s="42">
        <f>VLOOKUP($A559,'Raw data'!$A:$M,2,FALSE)</f>
        <v>119443.85354932198</v>
      </c>
      <c r="H559" s="42">
        <f>VLOOKUP($A559,'Raw data'!$A:$M,3,FALSE)</f>
        <v>80321.358130017965</v>
      </c>
      <c r="I559" s="42">
        <f>VLOOKUP($A559,'Raw data'!$A:$M,4,FALSE)</f>
        <v>174880.74506428925</v>
      </c>
      <c r="J559" s="42">
        <f>VLOOKUP($A559,'Raw data'!$A:$M,8,FALSE)</f>
        <v>169737.33070022811</v>
      </c>
      <c r="K559" s="42">
        <f>VLOOKUP($A559,'Raw data'!$A:$M,5,FALSE)</f>
        <v>59518.798891087972</v>
      </c>
      <c r="L559" s="42">
        <f>VLOOKUP($A559,'Raw data'!$A:$M,12,FALSE)</f>
        <v>137838.24110417627</v>
      </c>
      <c r="M559" s="42">
        <f>VLOOKUP($A559,'Raw data'!$A:$M,13,FALSE)</f>
        <v>222210.42364953825</v>
      </c>
      <c r="N559" s="42">
        <f>VLOOKUP($A559,'Raw data'!$A:$M,6,FALSE)</f>
        <v>55533.128336893642</v>
      </c>
      <c r="O559" s="42">
        <f>VLOOKUP($A559,'Raw data'!$A:$M,9,FALSE)</f>
        <v>63499.716639237013</v>
      </c>
      <c r="P559" s="42">
        <f t="shared" si="88"/>
        <v>144979.06745413403</v>
      </c>
      <c r="Q559" s="42">
        <f t="shared" si="89"/>
        <v>118056.27322019353</v>
      </c>
      <c r="R559" s="42">
        <f t="shared" si="90"/>
        <v>55548.085392908892</v>
      </c>
      <c r="S559" s="42">
        <f t="shared" si="91"/>
        <v>63538.101981115848</v>
      </c>
      <c r="T559" s="43">
        <f t="shared" si="92"/>
        <v>0.38314555589538629</v>
      </c>
      <c r="U559" s="43">
        <f t="shared" si="93"/>
        <v>0.53820182738283873</v>
      </c>
      <c r="V559" s="42">
        <f t="shared" si="94"/>
        <v>-0.29636990943622438</v>
      </c>
      <c r="W559" s="42">
        <f t="shared" si="95"/>
        <v>0.49195975796644786</v>
      </c>
      <c r="X559" s="42">
        <f>VLOOKUP($A559,'Raw data'!$A:$AN,39, FALSE)</f>
        <v>2.1131829405928513</v>
      </c>
      <c r="Y559" s="42">
        <f>VLOOKUP($A559,'Raw data'!$A:$AN,40, FALSE)</f>
        <v>2.0046828562679573</v>
      </c>
      <c r="Z559" s="42">
        <f t="shared" si="96"/>
        <v>2.0589328984304043</v>
      </c>
      <c r="AA559" s="44">
        <f>IFERROR(VLOOKUP($A559,'Raw data'!$AP:$AU,4,FALSE),0)</f>
        <v>-1.52437921080586</v>
      </c>
      <c r="AB559" s="44">
        <f>IFERROR(VLOOKUP($A559,'Raw data'!$AP:$AU,5,FALSE),0)</f>
        <v>0.20583432529048201</v>
      </c>
      <c r="AC559" s="44">
        <f>IFERROR(VLOOKUP($A559,'Raw data'!$AP:$AU,6,FALSE),"NA")</f>
        <v>0.50885081430338897</v>
      </c>
      <c r="AD559" s="46" t="b">
        <f t="shared" si="97"/>
        <v>0</v>
      </c>
      <c r="AE559" s="46" t="b">
        <f t="shared" si="98"/>
        <v>0</v>
      </c>
    </row>
    <row r="560" spans="1:31" x14ac:dyDescent="0.25">
      <c r="A560" s="45" t="s">
        <v>626</v>
      </c>
      <c r="B560" s="2" t="str">
        <f>IFERROR(VLOOKUP(A560,'Protein names'!$A:$I,8,FALSE),"Contaminant")</f>
        <v>Pyridoxal kinase (RCG61105)</v>
      </c>
      <c r="C560" t="str">
        <f>IFERROR(VLOOKUP(A560,'Protein names'!$A:$I,9,FALSE), "Contaminant")</f>
        <v>Pdxk</v>
      </c>
      <c r="D560" s="42">
        <f>VLOOKUP($A560,'Raw data'!$A:$M,10,FALSE)</f>
        <v>1795.565440161861</v>
      </c>
      <c r="E560" s="42">
        <f>VLOOKUP($A560,'Raw data'!$A:$M,11,FALSE)</f>
        <v>175748.87308632708</v>
      </c>
      <c r="F560" s="42">
        <f>VLOOKUP($A560,'Raw data'!$A:$M,7,FALSE)</f>
        <v>43862.3370917469</v>
      </c>
      <c r="G560" s="42">
        <f>VLOOKUP($A560,'Raw data'!$A:$M,2,FALSE)</f>
        <v>121513.09117008268</v>
      </c>
      <c r="H560" s="42">
        <f>VLOOKUP($A560,'Raw data'!$A:$M,3,FALSE)</f>
        <v>97499.695586662579</v>
      </c>
      <c r="I560" s="42">
        <f>VLOOKUP($A560,'Raw data'!$A:$M,4,FALSE)</f>
        <v>92516.020719267748</v>
      </c>
      <c r="J560" s="42">
        <f>VLOOKUP($A560,'Raw data'!$A:$M,8,FALSE)</f>
        <v>144394.63799788436</v>
      </c>
      <c r="K560" s="42">
        <f>VLOOKUP($A560,'Raw data'!$A:$M,5,FALSE)</f>
        <v>83005.253354819506</v>
      </c>
      <c r="L560" s="42">
        <f>VLOOKUP($A560,'Raw data'!$A:$M,12,FALSE)</f>
        <v>1706.7657544260476</v>
      </c>
      <c r="M560" s="42">
        <f>VLOOKUP($A560,'Raw data'!$A:$M,13,FALSE)</f>
        <v>82389.143051429448</v>
      </c>
      <c r="N560" s="42">
        <f>VLOOKUP($A560,'Raw data'!$A:$M,6,FALSE)</f>
        <v>78315.460644226332</v>
      </c>
      <c r="O560" s="42">
        <f>VLOOKUP($A560,'Raw data'!$A:$M,9,FALSE)</f>
        <v>74430.67724609471</v>
      </c>
      <c r="P560" s="42">
        <f t="shared" si="88"/>
        <v>88822.597182374797</v>
      </c>
      <c r="Q560" s="42">
        <f t="shared" si="89"/>
        <v>77373.656341480077</v>
      </c>
      <c r="R560" s="42">
        <f t="shared" si="90"/>
        <v>55240.245737909892</v>
      </c>
      <c r="S560" s="42">
        <f t="shared" si="91"/>
        <v>41399.896188396735</v>
      </c>
      <c r="T560" s="43">
        <f t="shared" si="92"/>
        <v>0.62191657855363069</v>
      </c>
      <c r="U560" s="43">
        <f t="shared" si="93"/>
        <v>0.53506449282534707</v>
      </c>
      <c r="V560" s="42">
        <f t="shared" si="94"/>
        <v>-0.19908430554774659</v>
      </c>
      <c r="W560" s="42">
        <f t="shared" si="95"/>
        <v>0.71848415502107699</v>
      </c>
      <c r="X560" s="42">
        <f>VLOOKUP($A560,'Raw data'!$A:$AN,39, FALSE)</f>
        <v>3.0969210505716016</v>
      </c>
      <c r="Y560" s="42">
        <f>VLOOKUP($A560,'Raw data'!$A:$AN,40, FALSE)</f>
        <v>3.9370491976772666</v>
      </c>
      <c r="Z560" s="42">
        <f t="shared" si="96"/>
        <v>3.5169851241244343</v>
      </c>
      <c r="AA560" s="44">
        <f>IFERROR(VLOOKUP($A560,'Raw data'!$AP:$AU,4,FALSE),0)</f>
        <v>-0.333233248855695</v>
      </c>
      <c r="AB560" s="44">
        <f>IFERROR(VLOOKUP($A560,'Raw data'!$AP:$AU,5,FALSE),0)</f>
        <v>1.14577105845653E-2</v>
      </c>
      <c r="AC560" s="44">
        <f>IFERROR(VLOOKUP($A560,'Raw data'!$AP:$AU,6,FALSE),"NA")</f>
        <v>0.50969786393774597</v>
      </c>
      <c r="AD560" s="46" t="b">
        <f t="shared" si="97"/>
        <v>0</v>
      </c>
      <c r="AE560" s="46" t="b">
        <f t="shared" si="98"/>
        <v>0</v>
      </c>
    </row>
    <row r="561" spans="1:31" x14ac:dyDescent="0.25">
      <c r="A561" s="45" t="s">
        <v>627</v>
      </c>
      <c r="B561" s="2" t="str">
        <f>IFERROR(VLOOKUP(A561,'Protein names'!$A:$I,8,FALSE),"Contaminant")</f>
        <v>Protein RGD1311345 (Similar to CG9752-PA)</v>
      </c>
      <c r="C561" t="str">
        <f>IFERROR(VLOOKUP(A561,'Protein names'!$A:$I,9,FALSE), "Contaminant")</f>
        <v>RGD1311345</v>
      </c>
      <c r="D561" s="42">
        <f>VLOOKUP($A561,'Raw data'!$A:$M,10,FALSE)</f>
        <v>195273.58537782883</v>
      </c>
      <c r="E561" s="42">
        <f>VLOOKUP($A561,'Raw data'!$A:$M,11,FALSE)</f>
        <v>119672.9206850773</v>
      </c>
      <c r="F561" s="42">
        <f>VLOOKUP($A561,'Raw data'!$A:$M,7,FALSE)</f>
        <v>88026.981951198541</v>
      </c>
      <c r="G561" s="42">
        <f>VLOOKUP($A561,'Raw data'!$A:$M,2,FALSE)</f>
        <v>89088.685865334352</v>
      </c>
      <c r="H561" s="42">
        <f>VLOOKUP($A561,'Raw data'!$A:$M,3,FALSE)</f>
        <v>111730.04984743401</v>
      </c>
      <c r="I561" s="42">
        <f>VLOOKUP($A561,'Raw data'!$A:$M,4,FALSE)</f>
        <v>99708.765760327035</v>
      </c>
      <c r="J561" s="42">
        <f>VLOOKUP($A561,'Raw data'!$A:$M,8,FALSE)</f>
        <v>131570.96045165806</v>
      </c>
      <c r="K561" s="42">
        <f>VLOOKUP($A561,'Raw data'!$A:$M,5,FALSE)</f>
        <v>82623.249640931928</v>
      </c>
      <c r="L561" s="42">
        <f>VLOOKUP($A561,'Raw data'!$A:$M,12,FALSE)</f>
        <v>205.36</v>
      </c>
      <c r="M561" s="42">
        <f>VLOOKUP($A561,'Raw data'!$A:$M,13,FALSE)</f>
        <v>146209.87280871891</v>
      </c>
      <c r="N561" s="42">
        <f>VLOOKUP($A561,'Raw data'!$A:$M,6,FALSE)</f>
        <v>87686.871843991801</v>
      </c>
      <c r="O561" s="42">
        <f>VLOOKUP($A561,'Raw data'!$A:$M,9,FALSE)</f>
        <v>106722.84715143703</v>
      </c>
      <c r="P561" s="42">
        <f t="shared" si="88"/>
        <v>117250.16491453334</v>
      </c>
      <c r="Q561" s="42">
        <f t="shared" si="89"/>
        <v>92503.193649456298</v>
      </c>
      <c r="R561" s="42">
        <f t="shared" si="90"/>
        <v>36694.140235429353</v>
      </c>
      <c r="S561" s="42">
        <f t="shared" si="91"/>
        <v>46997.511779298242</v>
      </c>
      <c r="T561" s="43">
        <f t="shared" si="92"/>
        <v>0.31295597973936035</v>
      </c>
      <c r="U561" s="43">
        <f t="shared" si="93"/>
        <v>0.50806366704912653</v>
      </c>
      <c r="V561" s="42">
        <f t="shared" si="94"/>
        <v>-0.34201487163518296</v>
      </c>
      <c r="W561" s="42">
        <f t="shared" si="95"/>
        <v>0.37523675242876897</v>
      </c>
      <c r="X561" s="42">
        <f>VLOOKUP($A561,'Raw data'!$A:$AN,39, FALSE)</f>
        <v>2.3102402758476495</v>
      </c>
      <c r="Y561" s="42">
        <f>VLOOKUP($A561,'Raw data'!$A:$AN,40, FALSE)</f>
        <v>2.6514708603351385</v>
      </c>
      <c r="Z561" s="42">
        <f t="shared" si="96"/>
        <v>2.480855568091394</v>
      </c>
      <c r="AA561" s="44">
        <f>IFERROR(VLOOKUP($A561,'Raw data'!$AP:$AU,4,FALSE),0)</f>
        <v>-0.45252876578177298</v>
      </c>
      <c r="AB561" s="44">
        <f>IFERROR(VLOOKUP($A561,'Raw data'!$AP:$AU,5,FALSE),0)</f>
        <v>4.82573755501663E-2</v>
      </c>
      <c r="AC561" s="44">
        <f>IFERROR(VLOOKUP($A561,'Raw data'!$AP:$AU,6,FALSE),"NA")</f>
        <v>0.509753585615496</v>
      </c>
      <c r="AD561" s="46" t="b">
        <f t="shared" si="97"/>
        <v>0</v>
      </c>
      <c r="AE561" s="46" t="b">
        <f t="shared" si="98"/>
        <v>0</v>
      </c>
    </row>
    <row r="562" spans="1:31" x14ac:dyDescent="0.25">
      <c r="A562" s="45" t="s">
        <v>628</v>
      </c>
      <c r="B562" s="2" t="str">
        <f>IFERROR(VLOOKUP(A562,'Protein names'!$A:$I,8,FALSE),"Contaminant")</f>
        <v>Protein Uroc1</v>
      </c>
      <c r="C562" t="str">
        <f>IFERROR(VLOOKUP(A562,'Protein names'!$A:$I,9,FALSE), "Contaminant")</f>
        <v>Uroc1</v>
      </c>
      <c r="D562" s="42">
        <f>VLOOKUP($A562,'Raw data'!$A:$M,10,FALSE)</f>
        <v>6468828.9843424996</v>
      </c>
      <c r="E562" s="42">
        <f>VLOOKUP($A562,'Raw data'!$A:$M,11,FALSE)</f>
        <v>4981384.4705158062</v>
      </c>
      <c r="F562" s="42">
        <f>VLOOKUP($A562,'Raw data'!$A:$M,7,FALSE)</f>
        <v>4755466.3047925392</v>
      </c>
      <c r="G562" s="42">
        <f>VLOOKUP($A562,'Raw data'!$A:$M,2,FALSE)</f>
        <v>3723214.5862889192</v>
      </c>
      <c r="H562" s="42">
        <f>VLOOKUP($A562,'Raw data'!$A:$M,3,FALSE)</f>
        <v>3887643.0677316505</v>
      </c>
      <c r="I562" s="42">
        <f>VLOOKUP($A562,'Raw data'!$A:$M,4,FALSE)</f>
        <v>3781029.4556243019</v>
      </c>
      <c r="J562" s="42">
        <f>VLOOKUP($A562,'Raw data'!$A:$M,8,FALSE)</f>
        <v>4899547.832550765</v>
      </c>
      <c r="K562" s="42">
        <f>VLOOKUP($A562,'Raw data'!$A:$M,5,FALSE)</f>
        <v>4977539.8403356466</v>
      </c>
      <c r="L562" s="42">
        <f>VLOOKUP($A562,'Raw data'!$A:$M,12,FALSE)</f>
        <v>4692190.8362427801</v>
      </c>
      <c r="M562" s="42">
        <f>VLOOKUP($A562,'Raw data'!$A:$M,13,FALSE)</f>
        <v>7017885.9573429404</v>
      </c>
      <c r="N562" s="42">
        <f>VLOOKUP($A562,'Raw data'!$A:$M,6,FALSE)</f>
        <v>5033243.9967376497</v>
      </c>
      <c r="O562" s="42">
        <f>VLOOKUP($A562,'Raw data'!$A:$M,9,FALSE)</f>
        <v>5425791.3649371509</v>
      </c>
      <c r="P562" s="42">
        <f t="shared" si="88"/>
        <v>4599594.4782159524</v>
      </c>
      <c r="Q562" s="42">
        <f t="shared" si="89"/>
        <v>5341033.3046911554</v>
      </c>
      <c r="R562" s="42">
        <f t="shared" si="90"/>
        <v>966873.18071450619</v>
      </c>
      <c r="S562" s="42">
        <f t="shared" si="91"/>
        <v>781215.55659272149</v>
      </c>
      <c r="T562" s="43">
        <f t="shared" si="92"/>
        <v>0.2102083532132441</v>
      </c>
      <c r="U562" s="43">
        <f t="shared" si="93"/>
        <v>0.14626674503350531</v>
      </c>
      <c r="V562" s="42">
        <f t="shared" si="94"/>
        <v>0.21561220833915468</v>
      </c>
      <c r="W562" s="42">
        <f t="shared" si="95"/>
        <v>0.21186461126943409</v>
      </c>
      <c r="X562" s="42">
        <f>VLOOKUP($A562,'Raw data'!$A:$AN,39, FALSE)</f>
        <v>3.5386891991756788</v>
      </c>
      <c r="Y562" s="42">
        <f>VLOOKUP($A562,'Raw data'!$A:$AN,40, FALSE)</f>
        <v>3.6171640745822446</v>
      </c>
      <c r="Z562" s="42">
        <f t="shared" si="96"/>
        <v>3.5779266368789617</v>
      </c>
      <c r="AA562" s="44">
        <f>IFERROR(VLOOKUP($A562,'Raw data'!$AP:$AU,4,FALSE),0)</f>
        <v>0.55731292454258996</v>
      </c>
      <c r="AB562" s="44">
        <f>IFERROR(VLOOKUP($A562,'Raw data'!$AP:$AU,5,FALSE),0)</f>
        <v>0.288861145601091</v>
      </c>
      <c r="AC562" s="44">
        <f>IFERROR(VLOOKUP($A562,'Raw data'!$AP:$AU,6,FALSE),"NA")</f>
        <v>0.50986499280285602</v>
      </c>
      <c r="AD562" s="46" t="b">
        <f t="shared" si="97"/>
        <v>0</v>
      </c>
      <c r="AE562" s="46" t="b">
        <f t="shared" si="98"/>
        <v>0</v>
      </c>
    </row>
    <row r="563" spans="1:31" x14ac:dyDescent="0.25">
      <c r="A563" s="45" t="s">
        <v>629</v>
      </c>
      <c r="B563" s="2" t="str">
        <f>IFERROR(VLOOKUP(A563,'Protein names'!$A:$I,8,FALSE),"Contaminant")</f>
        <v>40S ribosomal protein S18</v>
      </c>
      <c r="C563" t="str">
        <f>IFERROR(VLOOKUP(A563,'Protein names'!$A:$I,9,FALSE), "Contaminant")</f>
        <v>Rps18</v>
      </c>
      <c r="D563" s="42">
        <f>VLOOKUP($A563,'Raw data'!$A:$M,10,FALSE)</f>
        <v>259702.71573806927</v>
      </c>
      <c r="E563" s="42">
        <f>VLOOKUP($A563,'Raw data'!$A:$M,11,FALSE)</f>
        <v>500115.31907640828</v>
      </c>
      <c r="F563" s="42">
        <f>VLOOKUP($A563,'Raw data'!$A:$M,7,FALSE)</f>
        <v>591688.60388119658</v>
      </c>
      <c r="G563" s="42">
        <f>VLOOKUP($A563,'Raw data'!$A:$M,2,FALSE)</f>
        <v>793207.73558986478</v>
      </c>
      <c r="H563" s="42">
        <f>VLOOKUP($A563,'Raw data'!$A:$M,3,FALSE)</f>
        <v>641419.73586073343</v>
      </c>
      <c r="I563" s="42">
        <f>VLOOKUP($A563,'Raw data'!$A:$M,4,FALSE)</f>
        <v>728079.91425660963</v>
      </c>
      <c r="J563" s="42">
        <f>VLOOKUP($A563,'Raw data'!$A:$M,8,FALSE)</f>
        <v>512033.7661340023</v>
      </c>
      <c r="K563" s="42">
        <f>VLOOKUP($A563,'Raw data'!$A:$M,5,FALSE)</f>
        <v>550984.18776820251</v>
      </c>
      <c r="L563" s="42">
        <f>VLOOKUP($A563,'Raw data'!$A:$M,12,FALSE)</f>
        <v>265827.90503890888</v>
      </c>
      <c r="M563" s="42">
        <f>VLOOKUP($A563,'Raw data'!$A:$M,13,FALSE)</f>
        <v>219395.29084025486</v>
      </c>
      <c r="N563" s="42">
        <f>VLOOKUP($A563,'Raw data'!$A:$M,6,FALSE)</f>
        <v>498846.38462030399</v>
      </c>
      <c r="O563" s="42">
        <f>VLOOKUP($A563,'Raw data'!$A:$M,9,FALSE)</f>
        <v>631818.04994948464</v>
      </c>
      <c r="P563" s="42">
        <f t="shared" si="88"/>
        <v>585702.33740048029</v>
      </c>
      <c r="Q563" s="42">
        <f t="shared" si="89"/>
        <v>446484.26405852614</v>
      </c>
      <c r="R563" s="42">
        <f t="shared" si="90"/>
        <v>173239.24669675514</v>
      </c>
      <c r="S563" s="42">
        <f t="shared" si="91"/>
        <v>150838.4880988198</v>
      </c>
      <c r="T563" s="43">
        <f t="shared" si="92"/>
        <v>0.29578035741780034</v>
      </c>
      <c r="U563" s="43">
        <f t="shared" si="93"/>
        <v>0.33783606778815289</v>
      </c>
      <c r="V563" s="42">
        <f t="shared" si="94"/>
        <v>-0.39155832217933589</v>
      </c>
      <c r="W563" s="42">
        <f t="shared" si="95"/>
        <v>0.20516526795621248</v>
      </c>
      <c r="X563" s="42">
        <f>VLOOKUP($A563,'Raw data'!$A:$AN,39, FALSE)</f>
        <v>3.4843936940829958</v>
      </c>
      <c r="Y563" s="42">
        <f>VLOOKUP($A563,'Raw data'!$A:$AN,40, FALSE)</f>
        <v>2.8642355216290949</v>
      </c>
      <c r="Z563" s="42">
        <f t="shared" si="96"/>
        <v>3.1743146078560454</v>
      </c>
      <c r="AA563" s="44">
        <f>IFERROR(VLOOKUP($A563,'Raw data'!$AP:$AU,4,FALSE),0)</f>
        <v>6.1818178973429001</v>
      </c>
      <c r="AB563" s="44">
        <f>IFERROR(VLOOKUP($A563,'Raw data'!$AP:$AU,5,FALSE),0)</f>
        <v>0.167626337229273</v>
      </c>
      <c r="AC563" s="44">
        <f>IFERROR(VLOOKUP($A563,'Raw data'!$AP:$AU,6,FALSE),"NA")</f>
        <v>0.51004953769649397</v>
      </c>
      <c r="AD563" s="46" t="b">
        <f t="shared" si="97"/>
        <v>0</v>
      </c>
      <c r="AE563" s="46" t="b">
        <f t="shared" si="98"/>
        <v>0</v>
      </c>
    </row>
    <row r="564" spans="1:31" x14ac:dyDescent="0.25">
      <c r="A564" s="45" t="s">
        <v>630</v>
      </c>
      <c r="B564" s="2" t="str">
        <f>IFERROR(VLOOKUP(A564,'Protein names'!$A:$I,8,FALSE),"Contaminant")</f>
        <v>Cytochrome c oxidase subunit 2</v>
      </c>
      <c r="C564" t="str">
        <f>IFERROR(VLOOKUP(A564,'Protein names'!$A:$I,9,FALSE), "Contaminant")</f>
        <v>Mt-co2</v>
      </c>
      <c r="D564" s="42">
        <f>VLOOKUP($A564,'Raw data'!$A:$M,10,FALSE)</f>
        <v>3522896.9948130506</v>
      </c>
      <c r="E564" s="42">
        <f>VLOOKUP($A564,'Raw data'!$A:$M,11,FALSE)</f>
        <v>2592469.3645797167</v>
      </c>
      <c r="F564" s="42">
        <f>VLOOKUP($A564,'Raw data'!$A:$M,7,FALSE)</f>
        <v>2560049.5871608984</v>
      </c>
      <c r="G564" s="42">
        <f>VLOOKUP($A564,'Raw data'!$A:$M,2,FALSE)</f>
        <v>2324540.8864068962</v>
      </c>
      <c r="H564" s="42">
        <f>VLOOKUP($A564,'Raw data'!$A:$M,3,FALSE)</f>
        <v>2471042.4921301571</v>
      </c>
      <c r="I564" s="42">
        <f>VLOOKUP($A564,'Raw data'!$A:$M,4,FALSE)</f>
        <v>3098545.5607127175</v>
      </c>
      <c r="J564" s="42">
        <f>VLOOKUP($A564,'Raw data'!$A:$M,8,FALSE)</f>
        <v>2197190.0949067501</v>
      </c>
      <c r="K564" s="42">
        <f>VLOOKUP($A564,'Raw data'!$A:$M,5,FALSE)</f>
        <v>1703580.2995108156</v>
      </c>
      <c r="L564" s="42">
        <f>VLOOKUP($A564,'Raw data'!$A:$M,12,FALSE)</f>
        <v>4005575.5283282739</v>
      </c>
      <c r="M564" s="42">
        <f>VLOOKUP($A564,'Raw data'!$A:$M,13,FALSE)</f>
        <v>3099800.4411874358</v>
      </c>
      <c r="N564" s="42">
        <f>VLOOKUP($A564,'Raw data'!$A:$M,6,FALSE)</f>
        <v>1984316.6248387019</v>
      </c>
      <c r="O564" s="42">
        <f>VLOOKUP($A564,'Raw data'!$A:$M,9,FALSE)</f>
        <v>2038954.1418635598</v>
      </c>
      <c r="P564" s="42">
        <f t="shared" si="88"/>
        <v>2761590.814300573</v>
      </c>
      <c r="Q564" s="42">
        <f t="shared" si="89"/>
        <v>2504902.855105923</v>
      </c>
      <c r="R564" s="42">
        <f t="shared" si="90"/>
        <v>415888.10586437065</v>
      </c>
      <c r="S564" s="42">
        <f t="shared" si="91"/>
        <v>799045.7660539886</v>
      </c>
      <c r="T564" s="43">
        <f t="shared" si="92"/>
        <v>0.15059729475878289</v>
      </c>
      <c r="U564" s="43">
        <f t="shared" si="93"/>
        <v>0.31899271639426507</v>
      </c>
      <c r="V564" s="42">
        <f t="shared" si="94"/>
        <v>-0.14074491684565138</v>
      </c>
      <c r="W564" s="42">
        <f t="shared" si="95"/>
        <v>0.5383200749987459</v>
      </c>
      <c r="X564" s="42">
        <f>VLOOKUP($A564,'Raw data'!$A:$AN,39, FALSE)</f>
        <v>3.6159880716497388</v>
      </c>
      <c r="Y564" s="42">
        <f>VLOOKUP($A564,'Raw data'!$A:$AN,40, FALSE)</f>
        <v>3.8254870918756185</v>
      </c>
      <c r="Z564" s="42">
        <f t="shared" si="96"/>
        <v>3.7207375817626787</v>
      </c>
      <c r="AA564" s="44">
        <f>IFERROR(VLOOKUP($A564,'Raw data'!$AP:$AU,4,FALSE),0)</f>
        <v>-0.31856911730468401</v>
      </c>
      <c r="AB564" s="44">
        <f>IFERROR(VLOOKUP($A564,'Raw data'!$AP:$AU,5,FALSE),0)</f>
        <v>0.101011115059205</v>
      </c>
      <c r="AC564" s="44">
        <f>IFERROR(VLOOKUP($A564,'Raw data'!$AP:$AU,6,FALSE),"NA")</f>
        <v>0.51073764671488597</v>
      </c>
      <c r="AD564" s="46" t="b">
        <f t="shared" si="97"/>
        <v>0</v>
      </c>
      <c r="AE564" s="46" t="b">
        <f t="shared" si="98"/>
        <v>0</v>
      </c>
    </row>
    <row r="565" spans="1:31" x14ac:dyDescent="0.25">
      <c r="A565" s="45" t="s">
        <v>631</v>
      </c>
      <c r="B565" s="2" t="str">
        <f>IFERROR(VLOOKUP(A565,'Protein names'!$A:$I,8,FALSE),"Contaminant")</f>
        <v>ATPase, H+ transporting, lysosomal 38kDa, V0 subunit d1 (Protein Atp6v0d1) (RCG51062, isoform CRA_a)</v>
      </c>
      <c r="C565" t="str">
        <f>IFERROR(VLOOKUP(A565,'Protein names'!$A:$I,9,FALSE), "Contaminant")</f>
        <v>Atp6v0d1</v>
      </c>
      <c r="D565" s="42">
        <f>VLOOKUP($A565,'Raw data'!$A:$M,10,FALSE)</f>
        <v>80865.347043205707</v>
      </c>
      <c r="E565" s="42">
        <f>VLOOKUP($A565,'Raw data'!$A:$M,11,FALSE)</f>
        <v>56350.501870104046</v>
      </c>
      <c r="F565" s="42">
        <f>VLOOKUP($A565,'Raw data'!$A:$M,7,FALSE)</f>
        <v>50457.243967662609</v>
      </c>
      <c r="G565" s="42">
        <f>VLOOKUP($A565,'Raw data'!$A:$M,2,FALSE)</f>
        <v>205.36</v>
      </c>
      <c r="H565" s="42">
        <f>VLOOKUP($A565,'Raw data'!$A:$M,3,FALSE)</f>
        <v>205.36</v>
      </c>
      <c r="I565" s="42">
        <f>VLOOKUP($A565,'Raw data'!$A:$M,4,FALSE)</f>
        <v>205.36</v>
      </c>
      <c r="J565" s="42">
        <f>VLOOKUP($A565,'Raw data'!$A:$M,8,FALSE)</f>
        <v>205.36</v>
      </c>
      <c r="K565" s="42">
        <f>VLOOKUP($A565,'Raw data'!$A:$M,5,FALSE)</f>
        <v>205.36</v>
      </c>
      <c r="L565" s="42">
        <f>VLOOKUP($A565,'Raw data'!$A:$M,12,FALSE)</f>
        <v>62907.534911823539</v>
      </c>
      <c r="M565" s="42">
        <f>VLOOKUP($A565,'Raw data'!$A:$M,13,FALSE)</f>
        <v>63824.886260937434</v>
      </c>
      <c r="N565" s="42">
        <f>VLOOKUP($A565,'Raw data'!$A:$M,6,FALSE)</f>
        <v>205.36</v>
      </c>
      <c r="O565" s="42">
        <f>VLOOKUP($A565,'Raw data'!$A:$M,9,FALSE)</f>
        <v>14195.829985732013</v>
      </c>
      <c r="P565" s="42">
        <f t="shared" si="88"/>
        <v>31381.528813495388</v>
      </c>
      <c r="Q565" s="42">
        <f t="shared" si="89"/>
        <v>23590.721859748835</v>
      </c>
      <c r="R565" s="42">
        <f t="shared" si="90"/>
        <v>32536.751774975633</v>
      </c>
      <c r="S565" s="42">
        <f t="shared" si="91"/>
        <v>28558.388186579894</v>
      </c>
      <c r="T565" s="43">
        <f t="shared" si="92"/>
        <v>1.0368121951083356</v>
      </c>
      <c r="U565" s="43">
        <f t="shared" si="93"/>
        <v>1.2105771224960704</v>
      </c>
      <c r="V565" s="42">
        <f t="shared" si="94"/>
        <v>-0.41169607305020517</v>
      </c>
      <c r="W565" s="42">
        <f t="shared" si="95"/>
        <v>0.69585739267510927</v>
      </c>
      <c r="X565" s="42">
        <f>VLOOKUP($A565,'Raw data'!$A:$AN,39, FALSE)</f>
        <v>1.4781950612743475</v>
      </c>
      <c r="Y565" s="42">
        <f>VLOOKUP($A565,'Raw data'!$A:$AN,40, FALSE)</f>
        <v>1.0027350234143717</v>
      </c>
      <c r="Z565" s="42">
        <f t="shared" si="96"/>
        <v>1.2404650423443595</v>
      </c>
      <c r="AA565" s="44">
        <f>IFERROR(VLOOKUP($A565,'Raw data'!$AP:$AU,4,FALSE),0)</f>
        <v>-1.76895390391469</v>
      </c>
      <c r="AB565" s="44">
        <f>IFERROR(VLOOKUP($A565,'Raw data'!$AP:$AU,5,FALSE),0)</f>
        <v>0.10874521709833899</v>
      </c>
      <c r="AC565" s="44">
        <f>IFERROR(VLOOKUP($A565,'Raw data'!$AP:$AU,6,FALSE),"NA")</f>
        <v>0.511994803890501</v>
      </c>
      <c r="AD565" s="46" t="b">
        <f t="shared" si="97"/>
        <v>0</v>
      </c>
      <c r="AE565" s="46" t="b">
        <f t="shared" si="98"/>
        <v>0</v>
      </c>
    </row>
    <row r="566" spans="1:31" x14ac:dyDescent="0.25">
      <c r="A566" s="45" t="s">
        <v>632</v>
      </c>
      <c r="B566" s="2" t="str">
        <f>IFERROR(VLOOKUP(A566,'Protein names'!$A:$I,8,FALSE),"Contaminant")</f>
        <v>Protein Hnrnpul2</v>
      </c>
      <c r="C566" t="str">
        <f>IFERROR(VLOOKUP(A566,'Protein names'!$A:$I,9,FALSE), "Contaminant")</f>
        <v>Hnrnpul2</v>
      </c>
      <c r="D566" s="42">
        <f>VLOOKUP($A566,'Raw data'!$A:$M,10,FALSE)</f>
        <v>205.36</v>
      </c>
      <c r="E566" s="42">
        <f>VLOOKUP($A566,'Raw data'!$A:$M,11,FALSE)</f>
        <v>205.36</v>
      </c>
      <c r="F566" s="42">
        <f>VLOOKUP($A566,'Raw data'!$A:$M,7,FALSE)</f>
        <v>76963.54929144778</v>
      </c>
      <c r="G566" s="42">
        <f>VLOOKUP($A566,'Raw data'!$A:$M,2,FALSE)</f>
        <v>92576.946593591783</v>
      </c>
      <c r="H566" s="42">
        <f>VLOOKUP($A566,'Raw data'!$A:$M,3,FALSE)</f>
        <v>205.36</v>
      </c>
      <c r="I566" s="42">
        <f>VLOOKUP($A566,'Raw data'!$A:$M,4,FALSE)</f>
        <v>105312.30237372883</v>
      </c>
      <c r="J566" s="42">
        <f>VLOOKUP($A566,'Raw data'!$A:$M,8,FALSE)</f>
        <v>60071.312713418352</v>
      </c>
      <c r="K566" s="42">
        <f>VLOOKUP($A566,'Raw data'!$A:$M,5,FALSE)</f>
        <v>64809.352679887612</v>
      </c>
      <c r="L566" s="42">
        <f>VLOOKUP($A566,'Raw data'!$A:$M,12,FALSE)</f>
        <v>205.36</v>
      </c>
      <c r="M566" s="42">
        <f>VLOOKUP($A566,'Raw data'!$A:$M,13,FALSE)</f>
        <v>205.36</v>
      </c>
      <c r="N566" s="42">
        <f>VLOOKUP($A566,'Raw data'!$A:$M,6,FALSE)</f>
        <v>60918.721133615596</v>
      </c>
      <c r="O566" s="42">
        <f>VLOOKUP($A566,'Raw data'!$A:$M,9,FALSE)</f>
        <v>62130.2991178308</v>
      </c>
      <c r="P566" s="42">
        <f t="shared" si="88"/>
        <v>45911.479709794723</v>
      </c>
      <c r="Q566" s="42">
        <f t="shared" si="89"/>
        <v>41390.067607458732</v>
      </c>
      <c r="R566" s="42">
        <f t="shared" si="90"/>
        <v>46435.443888472728</v>
      </c>
      <c r="S566" s="42">
        <f t="shared" si="91"/>
        <v>29158.582570388193</v>
      </c>
      <c r="T566" s="43">
        <f t="shared" si="92"/>
        <v>1.0114124872905419</v>
      </c>
      <c r="U566" s="43">
        <f t="shared" si="93"/>
        <v>0.70448260309518429</v>
      </c>
      <c r="V566" s="42">
        <f t="shared" si="94"/>
        <v>-0.14957032522003899</v>
      </c>
      <c r="W566" s="42">
        <f t="shared" si="95"/>
        <v>0.85739541620288695</v>
      </c>
      <c r="X566" s="42">
        <f>VLOOKUP($A566,'Raw data'!$A:$AN,39, FALSE)</f>
        <v>1.2662059797855318</v>
      </c>
      <c r="Y566" s="42">
        <f>VLOOKUP($A566,'Raw data'!$A:$AN,40, FALSE)</f>
        <v>1.8289629343107883</v>
      </c>
      <c r="Z566" s="42">
        <f t="shared" si="96"/>
        <v>1.5475844570481601</v>
      </c>
      <c r="AA566" s="44">
        <f>IFERROR(VLOOKUP($A566,'Raw data'!$AP:$AU,4,FALSE),0)</f>
        <v>-4.9078266416297103</v>
      </c>
      <c r="AB566" s="44">
        <f>IFERROR(VLOOKUP($A566,'Raw data'!$AP:$AU,5,FALSE),0)</f>
        <v>0.177655223149532</v>
      </c>
      <c r="AC566" s="44">
        <f>IFERROR(VLOOKUP($A566,'Raw data'!$AP:$AU,6,FALSE),"NA")</f>
        <v>0.51343422694917695</v>
      </c>
      <c r="AD566" s="46" t="b">
        <f t="shared" si="97"/>
        <v>0</v>
      </c>
      <c r="AE566" s="46" t="b">
        <f t="shared" si="98"/>
        <v>0</v>
      </c>
    </row>
    <row r="567" spans="1:31" x14ac:dyDescent="0.25">
      <c r="A567" s="45" t="s">
        <v>633</v>
      </c>
      <c r="B567" s="2" t="str">
        <f>IFERROR(VLOOKUP(A567,'Protein names'!$A:$I,8,FALSE),"Contaminant")</f>
        <v>Parathymosin</v>
      </c>
      <c r="C567" t="str">
        <f>IFERROR(VLOOKUP(A567,'Protein names'!$A:$I,9,FALSE), "Contaminant")</f>
        <v>Ptms</v>
      </c>
      <c r="D567" s="42">
        <f>VLOOKUP($A567,'Raw data'!$A:$M,10,FALSE)</f>
        <v>348354.3914965915</v>
      </c>
      <c r="E567" s="42">
        <f>VLOOKUP($A567,'Raw data'!$A:$M,11,FALSE)</f>
        <v>311192.18712879677</v>
      </c>
      <c r="F567" s="42">
        <f>VLOOKUP($A567,'Raw data'!$A:$M,7,FALSE)</f>
        <v>245933.66075457371</v>
      </c>
      <c r="G567" s="42">
        <f>VLOOKUP($A567,'Raw data'!$A:$M,2,FALSE)</f>
        <v>372267.48916037212</v>
      </c>
      <c r="H567" s="42">
        <f>VLOOKUP($A567,'Raw data'!$A:$M,3,FALSE)</f>
        <v>293298.82182458538</v>
      </c>
      <c r="I567" s="42">
        <f>VLOOKUP($A567,'Raw data'!$A:$M,4,FALSE)</f>
        <v>310538.58142077568</v>
      </c>
      <c r="J567" s="42">
        <f>VLOOKUP($A567,'Raw data'!$A:$M,8,FALSE)</f>
        <v>248759.21426966513</v>
      </c>
      <c r="K567" s="42">
        <f>VLOOKUP($A567,'Raw data'!$A:$M,5,FALSE)</f>
        <v>440799.4660030668</v>
      </c>
      <c r="L567" s="42">
        <f>VLOOKUP($A567,'Raw data'!$A:$M,12,FALSE)</f>
        <v>323182.99090372119</v>
      </c>
      <c r="M567" s="42">
        <f>VLOOKUP($A567,'Raw data'!$A:$M,13,FALSE)</f>
        <v>256014.69692728951</v>
      </c>
      <c r="N567" s="42">
        <f>VLOOKUP($A567,'Raw data'!$A:$M,6,FALSE)</f>
        <v>280136.02676441986</v>
      </c>
      <c r="O567" s="42">
        <f>VLOOKUP($A567,'Raw data'!$A:$M,9,FALSE)</f>
        <v>261466.60367234453</v>
      </c>
      <c r="P567" s="42">
        <f t="shared" si="88"/>
        <v>313597.52196428255</v>
      </c>
      <c r="Q567" s="42">
        <f t="shared" si="89"/>
        <v>301726.49975675117</v>
      </c>
      <c r="R567" s="42">
        <f t="shared" si="90"/>
        <v>40116.046507941021</v>
      </c>
      <c r="S567" s="42">
        <f t="shared" si="91"/>
        <v>66812.89915308122</v>
      </c>
      <c r="T567" s="43">
        <f t="shared" si="92"/>
        <v>0.12792207749814449</v>
      </c>
      <c r="U567" s="43">
        <f t="shared" si="93"/>
        <v>0.22143530384949647</v>
      </c>
      <c r="V567" s="42">
        <f t="shared" si="94"/>
        <v>-5.5672749638060855E-2</v>
      </c>
      <c r="W567" s="42">
        <f t="shared" si="95"/>
        <v>0.74044176415430951</v>
      </c>
      <c r="X567" s="42">
        <f>VLOOKUP($A567,'Raw data'!$A:$AN,39, FALSE)</f>
        <v>2.7563664362102362</v>
      </c>
      <c r="Y567" s="42">
        <f>VLOOKUP($A567,'Raw data'!$A:$AN,40, FALSE)</f>
        <v>3.1485535225671502</v>
      </c>
      <c r="Z567" s="42">
        <f t="shared" si="96"/>
        <v>2.952459979388693</v>
      </c>
      <c r="AA567" s="44">
        <f>IFERROR(VLOOKUP($A567,'Raw data'!$AP:$AU,4,FALSE),0)</f>
        <v>-0.94090861074350196</v>
      </c>
      <c r="AB567" s="44">
        <f>IFERROR(VLOOKUP($A567,'Raw data'!$AP:$AU,5,FALSE),0)</f>
        <v>0.36951665225856101</v>
      </c>
      <c r="AC567" s="44">
        <f>IFERROR(VLOOKUP($A567,'Raw data'!$AP:$AU,6,FALSE),"NA")</f>
        <v>0.513976507848105</v>
      </c>
      <c r="AD567" s="46" t="b">
        <f t="shared" si="97"/>
        <v>0</v>
      </c>
      <c r="AE567" s="46" t="b">
        <f t="shared" si="98"/>
        <v>0</v>
      </c>
    </row>
    <row r="568" spans="1:31" x14ac:dyDescent="0.25">
      <c r="A568" s="45" t="s">
        <v>634</v>
      </c>
      <c r="B568" s="2" t="str">
        <f>IFERROR(VLOOKUP(A568,'Protein names'!$A:$I,8,FALSE),"Contaminant")</f>
        <v>Lon protease homolog 2, peroxisomal (EC 3.4.21.-) (Lon protease-like protein 2) (Peroxisomal Lon protease)</v>
      </c>
      <c r="C568" t="str">
        <f>IFERROR(VLOOKUP(A568,'Protein names'!$A:$I,9,FALSE), "Contaminant")</f>
        <v>Lonp2</v>
      </c>
      <c r="D568" s="42">
        <f>VLOOKUP($A568,'Raw data'!$A:$M,10,FALSE)</f>
        <v>205.36</v>
      </c>
      <c r="E568" s="42">
        <f>VLOOKUP($A568,'Raw data'!$A:$M,11,FALSE)</f>
        <v>67302.390468573765</v>
      </c>
      <c r="F568" s="42">
        <f>VLOOKUP($A568,'Raw data'!$A:$M,7,FALSE)</f>
        <v>21535.822382449103</v>
      </c>
      <c r="G568" s="42">
        <f>VLOOKUP($A568,'Raw data'!$A:$M,2,FALSE)</f>
        <v>205.36</v>
      </c>
      <c r="H568" s="42">
        <f>VLOOKUP($A568,'Raw data'!$A:$M,3,FALSE)</f>
        <v>37617.403561520594</v>
      </c>
      <c r="I568" s="42">
        <f>VLOOKUP($A568,'Raw data'!$A:$M,4,FALSE)</f>
        <v>205.36</v>
      </c>
      <c r="J568" s="42">
        <f>VLOOKUP($A568,'Raw data'!$A:$M,8,FALSE)</f>
        <v>20904.317352275426</v>
      </c>
      <c r="K568" s="42">
        <f>VLOOKUP($A568,'Raw data'!$A:$M,5,FALSE)</f>
        <v>23213.229296091384</v>
      </c>
      <c r="L568" s="42">
        <f>VLOOKUP($A568,'Raw data'!$A:$M,12,FALSE)</f>
        <v>82098.195946737353</v>
      </c>
      <c r="M568" s="42">
        <f>VLOOKUP($A568,'Raw data'!$A:$M,13,FALSE)</f>
        <v>66588.755729301542</v>
      </c>
      <c r="N568" s="42">
        <f>VLOOKUP($A568,'Raw data'!$A:$M,6,FALSE)</f>
        <v>205.36</v>
      </c>
      <c r="O568" s="42">
        <f>VLOOKUP($A568,'Raw data'!$A:$M,9,FALSE)</f>
        <v>205.36</v>
      </c>
      <c r="P568" s="42">
        <f t="shared" si="88"/>
        <v>21178.616068757245</v>
      </c>
      <c r="Q568" s="42">
        <f t="shared" si="89"/>
        <v>32202.536387400945</v>
      </c>
      <c r="R568" s="42">
        <f t="shared" si="90"/>
        <v>24891.083764556242</v>
      </c>
      <c r="S568" s="42">
        <f t="shared" si="91"/>
        <v>31432.692408729854</v>
      </c>
      <c r="T568" s="43">
        <f t="shared" si="92"/>
        <v>1.1752932148043251</v>
      </c>
      <c r="U568" s="43">
        <f t="shared" si="93"/>
        <v>0.9760936850001577</v>
      </c>
      <c r="V568" s="42">
        <f t="shared" si="94"/>
        <v>0.60456600614714207</v>
      </c>
      <c r="W568" s="42">
        <f t="shared" si="95"/>
        <v>0.55241764192538434</v>
      </c>
      <c r="X568" s="42">
        <f>VLOOKUP($A568,'Raw data'!$A:$AN,39, FALSE)</f>
        <v>1.2874335184234633</v>
      </c>
      <c r="Y568" s="42">
        <f>VLOOKUP($A568,'Raw data'!$A:$AN,40, FALSE)</f>
        <v>1.4093642352626299</v>
      </c>
      <c r="Z568" s="42">
        <f t="shared" si="96"/>
        <v>1.3483988768430466</v>
      </c>
      <c r="AA568" s="44">
        <f>IFERROR(VLOOKUP($A568,'Raw data'!$AP:$AU,4,FALSE),0)</f>
        <v>-0.39225124774491599</v>
      </c>
      <c r="AB568" s="44">
        <f>IFERROR(VLOOKUP($A568,'Raw data'!$AP:$AU,5,FALSE),0)</f>
        <v>5.6155701469029297E-2</v>
      </c>
      <c r="AC568" s="44">
        <f>IFERROR(VLOOKUP($A568,'Raw data'!$AP:$AU,6,FALSE),"NA")</f>
        <v>0.51512287126733902</v>
      </c>
      <c r="AD568" s="46" t="b">
        <f t="shared" si="97"/>
        <v>0</v>
      </c>
      <c r="AE568" s="46" t="b">
        <f t="shared" si="98"/>
        <v>0</v>
      </c>
    </row>
    <row r="569" spans="1:31" x14ac:dyDescent="0.25">
      <c r="A569" s="45" t="s">
        <v>635</v>
      </c>
      <c r="B569" s="2" t="str">
        <f>IFERROR(VLOOKUP(A569,'Protein names'!$A:$I,8,FALSE),"Contaminant")</f>
        <v>Eukaryotic translation elongation factor 1 epsilon 1 (Protein Eef1e1) (RCG43901)</v>
      </c>
      <c r="C569" t="str">
        <f>IFERROR(VLOOKUP(A569,'Protein names'!$A:$I,9,FALSE), "Contaminant")</f>
        <v>Eef1e1</v>
      </c>
      <c r="D569" s="42">
        <f>VLOOKUP($A569,'Raw data'!$A:$M,10,FALSE)</f>
        <v>93003.479493020102</v>
      </c>
      <c r="E569" s="42">
        <f>VLOOKUP($A569,'Raw data'!$A:$M,11,FALSE)</f>
        <v>160655.9000181788</v>
      </c>
      <c r="F569" s="42">
        <f>VLOOKUP($A569,'Raw data'!$A:$M,7,FALSE)</f>
        <v>205.36</v>
      </c>
      <c r="G569" s="42">
        <f>VLOOKUP($A569,'Raw data'!$A:$M,2,FALSE)</f>
        <v>205.36</v>
      </c>
      <c r="H569" s="42">
        <f>VLOOKUP($A569,'Raw data'!$A:$M,3,FALSE)</f>
        <v>205.36</v>
      </c>
      <c r="I569" s="42">
        <f>VLOOKUP($A569,'Raw data'!$A:$M,4,FALSE)</f>
        <v>83188.555995942792</v>
      </c>
      <c r="J569" s="42">
        <f>VLOOKUP($A569,'Raw data'!$A:$M,8,FALSE)</f>
        <v>205.36</v>
      </c>
      <c r="K569" s="42">
        <f>VLOOKUP($A569,'Raw data'!$A:$M,5,FALSE)</f>
        <v>98318.384612699199</v>
      </c>
      <c r="L569" s="42">
        <f>VLOOKUP($A569,'Raw data'!$A:$M,12,FALSE)</f>
        <v>205.36</v>
      </c>
      <c r="M569" s="42">
        <f>VLOOKUP($A569,'Raw data'!$A:$M,13,FALSE)</f>
        <v>205.36</v>
      </c>
      <c r="N569" s="42">
        <f>VLOOKUP($A569,'Raw data'!$A:$M,6,FALSE)</f>
        <v>205.36</v>
      </c>
      <c r="O569" s="42">
        <f>VLOOKUP($A569,'Raw data'!$A:$M,9,FALSE)</f>
        <v>205.36</v>
      </c>
      <c r="P569" s="42">
        <f t="shared" si="88"/>
        <v>56244.002584523609</v>
      </c>
      <c r="Q569" s="42">
        <f t="shared" si="89"/>
        <v>16557.530768783199</v>
      </c>
      <c r="R569" s="42">
        <f t="shared" si="90"/>
        <v>61101.14676361264</v>
      </c>
      <c r="S569" s="42">
        <f t="shared" si="91"/>
        <v>36564.565418684244</v>
      </c>
      <c r="T569" s="43">
        <f t="shared" si="92"/>
        <v>1.0863584374492143</v>
      </c>
      <c r="U569" s="43">
        <f t="shared" si="93"/>
        <v>2.2083344388295734</v>
      </c>
      <c r="V569" s="42">
        <f t="shared" si="94"/>
        <v>-1.7642117277582721</v>
      </c>
      <c r="W569" s="42">
        <f t="shared" si="95"/>
        <v>0.24107200460829609</v>
      </c>
      <c r="X569" s="42">
        <f>VLOOKUP($A569,'Raw data'!$A:$AN,39, FALSE)</f>
        <v>1.4075406045791532</v>
      </c>
      <c r="Y569" s="42">
        <f>VLOOKUP($A569,'Raw data'!$A:$AN,40, FALSE)</f>
        <v>0.48179812263034999</v>
      </c>
      <c r="Z569" s="42">
        <f t="shared" si="96"/>
        <v>0.94466936360475162</v>
      </c>
      <c r="AA569" s="44">
        <f>IFERROR(VLOOKUP($A569,'Raw data'!$AP:$AU,4,FALSE),0)</f>
        <v>-1.6077779633957601</v>
      </c>
      <c r="AB569" s="44">
        <f>IFERROR(VLOOKUP($A569,'Raw data'!$AP:$AU,5,FALSE),0)</f>
        <v>0.22805083939639401</v>
      </c>
      <c r="AC569" s="44">
        <f>IFERROR(VLOOKUP($A569,'Raw data'!$AP:$AU,6,FALSE),"NA")</f>
        <v>0.516894226915104</v>
      </c>
      <c r="AD569" s="46" t="b">
        <f t="shared" si="97"/>
        <v>0</v>
      </c>
      <c r="AE569" s="46" t="b">
        <f t="shared" si="98"/>
        <v>0</v>
      </c>
    </row>
    <row r="570" spans="1:31" x14ac:dyDescent="0.25">
      <c r="A570" s="45" t="s">
        <v>636</v>
      </c>
      <c r="B570" s="2" t="str">
        <f>IFERROR(VLOOKUP(A570,'Protein names'!$A:$I,8,FALSE),"Contaminant")</f>
        <v>Enhancer of rudimentary homolog</v>
      </c>
      <c r="C570" t="str">
        <f>IFERROR(VLOOKUP(A570,'Protein names'!$A:$I,9,FALSE), "Contaminant")</f>
        <v>Erh</v>
      </c>
      <c r="D570" s="42">
        <f>VLOOKUP($A570,'Raw data'!$A:$M,10,FALSE)</f>
        <v>205.36</v>
      </c>
      <c r="E570" s="42">
        <f>VLOOKUP($A570,'Raw data'!$A:$M,11,FALSE)</f>
        <v>205.36</v>
      </c>
      <c r="F570" s="42">
        <f>VLOOKUP($A570,'Raw data'!$A:$M,7,FALSE)</f>
        <v>51590.456893922259</v>
      </c>
      <c r="G570" s="42">
        <f>VLOOKUP($A570,'Raw data'!$A:$M,2,FALSE)</f>
        <v>60125.958667467567</v>
      </c>
      <c r="H570" s="42">
        <f>VLOOKUP($A570,'Raw data'!$A:$M,3,FALSE)</f>
        <v>78509.747510322646</v>
      </c>
      <c r="I570" s="42">
        <f>VLOOKUP($A570,'Raw data'!$A:$M,4,FALSE)</f>
        <v>60047.796374265679</v>
      </c>
      <c r="J570" s="42">
        <f>VLOOKUP($A570,'Raw data'!$A:$M,8,FALSE)</f>
        <v>54081.464721409298</v>
      </c>
      <c r="K570" s="42">
        <f>VLOOKUP($A570,'Raw data'!$A:$M,5,FALSE)</f>
        <v>80591.671511819077</v>
      </c>
      <c r="L570" s="42">
        <f>VLOOKUP($A570,'Raw data'!$A:$M,12,FALSE)</f>
        <v>205.36</v>
      </c>
      <c r="M570" s="42">
        <f>VLOOKUP($A570,'Raw data'!$A:$M,13,FALSE)</f>
        <v>205.36</v>
      </c>
      <c r="N570" s="42">
        <f>VLOOKUP($A570,'Raw data'!$A:$M,6,FALSE)</f>
        <v>59788.95743688153</v>
      </c>
      <c r="O570" s="42">
        <f>VLOOKUP($A570,'Raw data'!$A:$M,9,FALSE)</f>
        <v>47355.902063847847</v>
      </c>
      <c r="P570" s="42">
        <f t="shared" si="88"/>
        <v>41780.779907663025</v>
      </c>
      <c r="Q570" s="42">
        <f t="shared" si="89"/>
        <v>40371.452622326287</v>
      </c>
      <c r="R570" s="42">
        <f t="shared" si="90"/>
        <v>30475.420092946184</v>
      </c>
      <c r="S570" s="42">
        <f t="shared" si="91"/>
        <v>30160.908639027981</v>
      </c>
      <c r="T570" s="43">
        <f t="shared" si="92"/>
        <v>0.72941242744386103</v>
      </c>
      <c r="U570" s="43">
        <f t="shared" si="93"/>
        <v>0.74708504846685519</v>
      </c>
      <c r="V570" s="42">
        <f t="shared" si="94"/>
        <v>-4.950392498259551E-2</v>
      </c>
      <c r="W570" s="42">
        <f t="shared" si="95"/>
        <v>0.94285952568504383</v>
      </c>
      <c r="X570" s="42">
        <f>VLOOKUP($A570,'Raw data'!$A:$AN,39, FALSE)</f>
        <v>1.7178421620401652</v>
      </c>
      <c r="Y570" s="42">
        <f>VLOOKUP($A570,'Raw data'!$A:$AN,40, FALSE)</f>
        <v>1.7687193541335466</v>
      </c>
      <c r="Z570" s="42">
        <f t="shared" si="96"/>
        <v>1.7432807580868559</v>
      </c>
      <c r="AA570" s="44">
        <f>IFERROR(VLOOKUP($A570,'Raw data'!$AP:$AU,4,FALSE),0)</f>
        <v>-2.0848687566502</v>
      </c>
      <c r="AB570" s="44">
        <f>IFERROR(VLOOKUP($A570,'Raw data'!$AP:$AU,5,FALSE),0)</f>
        <v>0.18038985946210601</v>
      </c>
      <c r="AC570" s="44">
        <f>IFERROR(VLOOKUP($A570,'Raw data'!$AP:$AU,6,FALSE),"NA")</f>
        <v>0.51824440951191397</v>
      </c>
      <c r="AD570" s="46" t="b">
        <f t="shared" si="97"/>
        <v>0</v>
      </c>
      <c r="AE570" s="46" t="b">
        <f t="shared" si="98"/>
        <v>0</v>
      </c>
    </row>
    <row r="571" spans="1:31" x14ac:dyDescent="0.25">
      <c r="A571" s="45" t="s">
        <v>637</v>
      </c>
      <c r="B571" s="2" t="str">
        <f>IFERROR(VLOOKUP(A571,'Protein names'!$A:$I,8,FALSE),"Contaminant")</f>
        <v>Acetyl-Coenzyme A dehydrogenase, short chain, isoform CRA_a (Acyl-Coenzyme A dehydrogenase, C-2 to C-3 short chain) (Short-chain-specific acyl-CoA dehydrogenase, mitochondrial)</v>
      </c>
      <c r="C571" t="str">
        <f>IFERROR(VLOOKUP(A571,'Protein names'!$A:$I,9,FALSE), "Contaminant")</f>
        <v>Acads</v>
      </c>
      <c r="D571" s="42">
        <f>VLOOKUP($A571,'Raw data'!$A:$M,10,FALSE)</f>
        <v>4851292.8305454487</v>
      </c>
      <c r="E571" s="42">
        <f>VLOOKUP($A571,'Raw data'!$A:$M,11,FALSE)</f>
        <v>5360105.9360326752</v>
      </c>
      <c r="F571" s="42">
        <f>VLOOKUP($A571,'Raw data'!$A:$M,7,FALSE)</f>
        <v>4784655.6758792112</v>
      </c>
      <c r="G571" s="42">
        <f>VLOOKUP($A571,'Raw data'!$A:$M,2,FALSE)</f>
        <v>4286005.1402779799</v>
      </c>
      <c r="H571" s="42">
        <f>VLOOKUP($A571,'Raw data'!$A:$M,3,FALSE)</f>
        <v>4948002.3713657307</v>
      </c>
      <c r="I571" s="42">
        <f>VLOOKUP($A571,'Raw data'!$A:$M,4,FALSE)</f>
        <v>5288832.1801088853</v>
      </c>
      <c r="J571" s="42">
        <f>VLOOKUP($A571,'Raw data'!$A:$M,8,FALSE)</f>
        <v>4417157.2627383759</v>
      </c>
      <c r="K571" s="42">
        <f>VLOOKUP($A571,'Raw data'!$A:$M,5,FALSE)</f>
        <v>4646072.8257100396</v>
      </c>
      <c r="L571" s="42">
        <f>VLOOKUP($A571,'Raw data'!$A:$M,12,FALSE)</f>
        <v>5317726.6136648962</v>
      </c>
      <c r="M571" s="42">
        <f>VLOOKUP($A571,'Raw data'!$A:$M,13,FALSE)</f>
        <v>4226486.6856171433</v>
      </c>
      <c r="N571" s="42">
        <f>VLOOKUP($A571,'Raw data'!$A:$M,6,FALSE)</f>
        <v>4726024.501704908</v>
      </c>
      <c r="O571" s="42">
        <f>VLOOKUP($A571,'Raw data'!$A:$M,9,FALSE)</f>
        <v>4686174.4567463761</v>
      </c>
      <c r="P571" s="42">
        <f t="shared" si="88"/>
        <v>4919815.6890349882</v>
      </c>
      <c r="Q571" s="42">
        <f t="shared" si="89"/>
        <v>4669940.3910302902</v>
      </c>
      <c r="R571" s="42">
        <f t="shared" si="90"/>
        <v>354847.99195197591</v>
      </c>
      <c r="S571" s="42">
        <f t="shared" si="91"/>
        <v>337677.39092785516</v>
      </c>
      <c r="T571" s="43">
        <f t="shared" si="92"/>
        <v>7.212627756418627E-2</v>
      </c>
      <c r="U571" s="43">
        <f t="shared" si="93"/>
        <v>7.2308715455221523E-2</v>
      </c>
      <c r="V571" s="42">
        <f t="shared" si="94"/>
        <v>-7.5200133997734855E-2</v>
      </c>
      <c r="W571" s="42">
        <f t="shared" si="95"/>
        <v>0.28059498096822666</v>
      </c>
      <c r="X571" s="42">
        <f>VLOOKUP($A571,'Raw data'!$A:$AN,39, FALSE)</f>
        <v>3.1703313767686194</v>
      </c>
      <c r="Y571" s="42">
        <f>VLOOKUP($A571,'Raw data'!$A:$AN,40, FALSE)</f>
        <v>3.4888827838143368</v>
      </c>
      <c r="Z571" s="42">
        <f t="shared" si="96"/>
        <v>3.3296070802914781</v>
      </c>
      <c r="AA571" s="44">
        <f>IFERROR(VLOOKUP($A571,'Raw data'!$AP:$AU,4,FALSE),0)</f>
        <v>0.39013681601613598</v>
      </c>
      <c r="AB571" s="44">
        <f>IFERROR(VLOOKUP($A571,'Raw data'!$AP:$AU,5,FALSE),0)</f>
        <v>8.3969943833737806E-2</v>
      </c>
      <c r="AC571" s="44">
        <f>IFERROR(VLOOKUP($A571,'Raw data'!$AP:$AU,6,FALSE),"NA")</f>
        <v>0.51834686146168496</v>
      </c>
      <c r="AD571" s="46" t="b">
        <f t="shared" si="97"/>
        <v>0</v>
      </c>
      <c r="AE571" s="46" t="b">
        <f t="shared" si="98"/>
        <v>0</v>
      </c>
    </row>
    <row r="572" spans="1:31" x14ac:dyDescent="0.25">
      <c r="A572" s="45" t="s">
        <v>638</v>
      </c>
      <c r="B572" s="2" t="str">
        <f>IFERROR(VLOOKUP(A572,'Protein names'!$A:$I,8,FALSE),"Contaminant")</f>
        <v>Synaptotagmin-like 4, isoform CRA_a (Synaptotagmin-like protein 4)</v>
      </c>
      <c r="C572" t="str">
        <f>IFERROR(VLOOKUP(A572,'Protein names'!$A:$I,9,FALSE), "Contaminant")</f>
        <v>Sytl4</v>
      </c>
      <c r="D572" s="42">
        <f>VLOOKUP($A572,'Raw data'!$A:$M,10,FALSE)</f>
        <v>205.36</v>
      </c>
      <c r="E572" s="42">
        <f>VLOOKUP($A572,'Raw data'!$A:$M,11,FALSE)</f>
        <v>193095.98681085368</v>
      </c>
      <c r="F572" s="42">
        <f>VLOOKUP($A572,'Raw data'!$A:$M,7,FALSE)</f>
        <v>67705.242175600521</v>
      </c>
      <c r="G572" s="42">
        <f>VLOOKUP($A572,'Raw data'!$A:$M,2,FALSE)</f>
        <v>144240.7578255058</v>
      </c>
      <c r="H572" s="42">
        <f>VLOOKUP($A572,'Raw data'!$A:$M,3,FALSE)</f>
        <v>112689.29155279665</v>
      </c>
      <c r="I572" s="42">
        <f>VLOOKUP($A572,'Raw data'!$A:$M,4,FALSE)</f>
        <v>125655.69516408807</v>
      </c>
      <c r="J572" s="42">
        <f>VLOOKUP($A572,'Raw data'!$A:$M,8,FALSE)</f>
        <v>99820.38619819333</v>
      </c>
      <c r="K572" s="42">
        <f>VLOOKUP($A572,'Raw data'!$A:$M,5,FALSE)</f>
        <v>195410.01446106037</v>
      </c>
      <c r="L572" s="42">
        <f>VLOOKUP($A572,'Raw data'!$A:$M,12,FALSE)</f>
        <v>118304.25460824487</v>
      </c>
      <c r="M572" s="42">
        <f>VLOOKUP($A572,'Raw data'!$A:$M,13,FALSE)</f>
        <v>165792.76261040158</v>
      </c>
      <c r="N572" s="42">
        <f>VLOOKUP($A572,'Raw data'!$A:$M,6,FALSE)</f>
        <v>165426.26153361797</v>
      </c>
      <c r="O572" s="42">
        <f>VLOOKUP($A572,'Raw data'!$A:$M,9,FALSE)</f>
        <v>108773.35499638428</v>
      </c>
      <c r="P572" s="42">
        <f t="shared" si="88"/>
        <v>107265.38892147412</v>
      </c>
      <c r="Q572" s="42">
        <f t="shared" si="89"/>
        <v>142254.50573465039</v>
      </c>
      <c r="R572" s="42">
        <f t="shared" si="90"/>
        <v>60729.655751687344</v>
      </c>
      <c r="S572" s="42">
        <f t="shared" si="91"/>
        <v>35146.703013061277</v>
      </c>
      <c r="T572" s="43">
        <f t="shared" si="92"/>
        <v>0.56616263980682313</v>
      </c>
      <c r="U572" s="43">
        <f t="shared" si="93"/>
        <v>0.24706917247753815</v>
      </c>
      <c r="V572" s="42">
        <f t="shared" si="94"/>
        <v>0.40728970876688536</v>
      </c>
      <c r="W572" s="42">
        <f t="shared" si="95"/>
        <v>0.29091706035050335</v>
      </c>
      <c r="X572" s="42">
        <f>VLOOKUP($A572,'Raw data'!$A:$AN,39, FALSE)</f>
        <v>2.6546173447661467</v>
      </c>
      <c r="Y572" s="42">
        <f>VLOOKUP($A572,'Raw data'!$A:$AN,40, FALSE)</f>
        <v>2.6881654578534495</v>
      </c>
      <c r="Z572" s="42">
        <f t="shared" si="96"/>
        <v>2.6713914013097981</v>
      </c>
      <c r="AA572" s="44">
        <f>IFERROR(VLOOKUP($A572,'Raw data'!$AP:$AU,4,FALSE),0)</f>
        <v>0.37633709492497203</v>
      </c>
      <c r="AB572" s="44">
        <f>IFERROR(VLOOKUP($A572,'Raw data'!$AP:$AU,5,FALSE),0)</f>
        <v>6.1975853679634901E-2</v>
      </c>
      <c r="AC572" s="44">
        <f>IFERROR(VLOOKUP($A572,'Raw data'!$AP:$AU,6,FALSE),"NA")</f>
        <v>0.51913855037483403</v>
      </c>
      <c r="AD572" s="46" t="b">
        <f t="shared" si="97"/>
        <v>0</v>
      </c>
      <c r="AE572" s="46" t="b">
        <f t="shared" si="98"/>
        <v>0</v>
      </c>
    </row>
    <row r="573" spans="1:31" x14ac:dyDescent="0.25">
      <c r="A573" s="45" t="s">
        <v>639</v>
      </c>
      <c r="B573" s="2" t="str">
        <f>IFERROR(VLOOKUP(A573,'Protein names'!$A:$I,8,FALSE),"Contaminant")</f>
        <v>Small ubiquitin-related modifier 3 (SUMO-3)</v>
      </c>
      <c r="C573" t="str">
        <f>IFERROR(VLOOKUP(A573,'Protein names'!$A:$I,9,FALSE), "Contaminant")</f>
        <v>Sumo3</v>
      </c>
      <c r="D573" s="42">
        <f>VLOOKUP($A573,'Raw data'!$A:$M,10,FALSE)</f>
        <v>205.36</v>
      </c>
      <c r="E573" s="42">
        <f>VLOOKUP($A573,'Raw data'!$A:$M,11,FALSE)</f>
        <v>61843.725197590065</v>
      </c>
      <c r="F573" s="42">
        <f>VLOOKUP($A573,'Raw data'!$A:$M,7,FALSE)</f>
        <v>64884.787352130792</v>
      </c>
      <c r="G573" s="42">
        <f>VLOOKUP($A573,'Raw data'!$A:$M,2,FALSE)</f>
        <v>72733.674055169424</v>
      </c>
      <c r="H573" s="42">
        <f>VLOOKUP($A573,'Raw data'!$A:$M,3,FALSE)</f>
        <v>58665.350004226042</v>
      </c>
      <c r="I573" s="42">
        <f>VLOOKUP($A573,'Raw data'!$A:$M,4,FALSE)</f>
        <v>73673.874054228232</v>
      </c>
      <c r="J573" s="42">
        <f>VLOOKUP($A573,'Raw data'!$A:$M,8,FALSE)</f>
        <v>64864.372547466744</v>
      </c>
      <c r="K573" s="42">
        <f>VLOOKUP($A573,'Raw data'!$A:$M,5,FALSE)</f>
        <v>66059.19488082052</v>
      </c>
      <c r="L573" s="42">
        <f>VLOOKUP($A573,'Raw data'!$A:$M,12,FALSE)</f>
        <v>205.36</v>
      </c>
      <c r="M573" s="42">
        <f>VLOOKUP($A573,'Raw data'!$A:$M,13,FALSE)</f>
        <v>26378.246519615433</v>
      </c>
      <c r="N573" s="42">
        <f>VLOOKUP($A573,'Raw data'!$A:$M,6,FALSE)</f>
        <v>61772.124671764883</v>
      </c>
      <c r="O573" s="42">
        <f>VLOOKUP($A573,'Raw data'!$A:$M,9,FALSE)</f>
        <v>61207.740590658868</v>
      </c>
      <c r="P573" s="42">
        <f t="shared" si="88"/>
        <v>55334.461777224096</v>
      </c>
      <c r="Q573" s="42">
        <f t="shared" si="89"/>
        <v>46747.839868387739</v>
      </c>
      <c r="R573" s="42">
        <f t="shared" si="90"/>
        <v>25242.023619900443</v>
      </c>
      <c r="S573" s="42">
        <f t="shared" si="91"/>
        <v>24890.017466757308</v>
      </c>
      <c r="T573" s="43">
        <f t="shared" si="92"/>
        <v>0.45617184678735179</v>
      </c>
      <c r="U573" s="43">
        <f t="shared" si="93"/>
        <v>0.5324313922703553</v>
      </c>
      <c r="V573" s="42">
        <f t="shared" si="94"/>
        <v>-0.24327855487370345</v>
      </c>
      <c r="W573" s="42">
        <f t="shared" si="95"/>
        <v>0.59993766728062203</v>
      </c>
      <c r="X573" s="42">
        <f>VLOOKUP($A573,'Raw data'!$A:$AN,39, FALSE)</f>
        <v>3.1837240660725352</v>
      </c>
      <c r="Y573" s="42">
        <f>VLOOKUP($A573,'Raw data'!$A:$AN,40, FALSE)</f>
        <v>2.817927739316485</v>
      </c>
      <c r="Z573" s="42">
        <f t="shared" si="96"/>
        <v>3.0008259026945101</v>
      </c>
      <c r="AA573" s="44">
        <f>IFERROR(VLOOKUP($A573,'Raw data'!$AP:$AU,4,FALSE),0)</f>
        <v>-0.33476102731692298</v>
      </c>
      <c r="AB573" s="44">
        <f>IFERROR(VLOOKUP($A573,'Raw data'!$AP:$AU,5,FALSE),0)</f>
        <v>8.2638020933012805E-3</v>
      </c>
      <c r="AC573" s="44">
        <f>IFERROR(VLOOKUP($A573,'Raw data'!$AP:$AU,6,FALSE),"NA")</f>
        <v>0.51956909849808497</v>
      </c>
      <c r="AD573" s="46" t="b">
        <f t="shared" si="97"/>
        <v>0</v>
      </c>
      <c r="AE573" s="46" t="b">
        <f t="shared" si="98"/>
        <v>0</v>
      </c>
    </row>
    <row r="574" spans="1:31" x14ac:dyDescent="0.25">
      <c r="A574" s="45" t="s">
        <v>640</v>
      </c>
      <c r="B574" s="2" t="str">
        <f>IFERROR(VLOOKUP(A574,'Protein names'!$A:$I,8,FALSE),"Contaminant")</f>
        <v>Protein Iqgap2</v>
      </c>
      <c r="C574" t="str">
        <f>IFERROR(VLOOKUP(A574,'Protein names'!$A:$I,9,FALSE), "Contaminant")</f>
        <v>Iqgap2</v>
      </c>
      <c r="D574" s="42">
        <f>VLOOKUP($A574,'Raw data'!$A:$M,10,FALSE)</f>
        <v>1029356.6067856242</v>
      </c>
      <c r="E574" s="42">
        <f>VLOOKUP($A574,'Raw data'!$A:$M,11,FALSE)</f>
        <v>967399.15571405471</v>
      </c>
      <c r="F574" s="42">
        <f>VLOOKUP($A574,'Raw data'!$A:$M,7,FALSE)</f>
        <v>767147.61257284519</v>
      </c>
      <c r="G574" s="42">
        <f>VLOOKUP($A574,'Raw data'!$A:$M,2,FALSE)</f>
        <v>902428.9428946221</v>
      </c>
      <c r="H574" s="42">
        <f>VLOOKUP($A574,'Raw data'!$A:$M,3,FALSE)</f>
        <v>800369.45178883488</v>
      </c>
      <c r="I574" s="42">
        <f>VLOOKUP($A574,'Raw data'!$A:$M,4,FALSE)</f>
        <v>1031169.5793904065</v>
      </c>
      <c r="J574" s="42">
        <f>VLOOKUP($A574,'Raw data'!$A:$M,8,FALSE)</f>
        <v>757227.38986984466</v>
      </c>
      <c r="K574" s="42">
        <f>VLOOKUP($A574,'Raw data'!$A:$M,5,FALSE)</f>
        <v>865437.32985456462</v>
      </c>
      <c r="L574" s="42">
        <f>VLOOKUP($A574,'Raw data'!$A:$M,12,FALSE)</f>
        <v>1041205.7204016914</v>
      </c>
      <c r="M574" s="42">
        <f>VLOOKUP($A574,'Raw data'!$A:$M,13,FALSE)</f>
        <v>630765.84759626002</v>
      </c>
      <c r="N574" s="42">
        <f>VLOOKUP($A574,'Raw data'!$A:$M,6,FALSE)</f>
        <v>1046937.4172737915</v>
      </c>
      <c r="O574" s="42">
        <f>VLOOKUP($A574,'Raw data'!$A:$M,9,FALSE)</f>
        <v>980984.84701315034</v>
      </c>
      <c r="P574" s="42">
        <f t="shared" si="88"/>
        <v>916311.89152439788</v>
      </c>
      <c r="Q574" s="42">
        <f t="shared" si="89"/>
        <v>887093.09200155037</v>
      </c>
      <c r="R574" s="42">
        <f t="shared" si="90"/>
        <v>103655.41663160501</v>
      </c>
      <c r="S574" s="42">
        <f t="shared" si="91"/>
        <v>153380.95332756382</v>
      </c>
      <c r="T574" s="43">
        <f t="shared" si="92"/>
        <v>0.11312241780379106</v>
      </c>
      <c r="U574" s="43">
        <f t="shared" si="93"/>
        <v>0.1729028832605268</v>
      </c>
      <c r="V574" s="42">
        <f t="shared" si="94"/>
        <v>-4.6753232549640866E-2</v>
      </c>
      <c r="W574" s="42">
        <f t="shared" si="95"/>
        <v>0.73146653664508943</v>
      </c>
      <c r="X574" s="42">
        <f>VLOOKUP($A574,'Raw data'!$A:$AN,39, FALSE)</f>
        <v>2.6761818322152977</v>
      </c>
      <c r="Y574" s="42">
        <f>VLOOKUP($A574,'Raw data'!$A:$AN,40, FALSE)</f>
        <v>2.5345521354406397</v>
      </c>
      <c r="Z574" s="42">
        <f t="shared" si="96"/>
        <v>2.6053669838279685</v>
      </c>
      <c r="AA574" s="44">
        <f>IFERROR(VLOOKUP($A574,'Raw data'!$AP:$AU,4,FALSE),0)</f>
        <v>-1.70962636684617</v>
      </c>
      <c r="AB574" s="44">
        <f>IFERROR(VLOOKUP($A574,'Raw data'!$AP:$AU,5,FALSE),0)</f>
        <v>0.11357593771913201</v>
      </c>
      <c r="AC574" s="44">
        <f>IFERROR(VLOOKUP($A574,'Raw data'!$AP:$AU,6,FALSE),"NA")</f>
        <v>0.52005883438384903</v>
      </c>
      <c r="AD574" s="46" t="b">
        <f t="shared" si="97"/>
        <v>0</v>
      </c>
      <c r="AE574" s="46" t="b">
        <f t="shared" si="98"/>
        <v>0</v>
      </c>
    </row>
    <row r="575" spans="1:31" x14ac:dyDescent="0.25">
      <c r="A575" s="45" t="s">
        <v>641</v>
      </c>
      <c r="B575" s="2" t="str">
        <f>IFERROR(VLOOKUP(A575,'Protein names'!$A:$I,8,FALSE),"Contaminant")</f>
        <v>Ribonuclease inhibitor (Ribonuclease/angiogenin inhibitor 1, isoform CRA_a)</v>
      </c>
      <c r="C575" t="str">
        <f>IFERROR(VLOOKUP(A575,'Protein names'!$A:$I,9,FALSE), "Contaminant")</f>
        <v>Rnh1</v>
      </c>
      <c r="D575" s="42">
        <f>VLOOKUP($A575,'Raw data'!$A:$M,10,FALSE)</f>
        <v>182696.33224038556</v>
      </c>
      <c r="E575" s="42">
        <f>VLOOKUP($A575,'Raw data'!$A:$M,11,FALSE)</f>
        <v>147995.486723429</v>
      </c>
      <c r="F575" s="42">
        <f>VLOOKUP($A575,'Raw data'!$A:$M,7,FALSE)</f>
        <v>264746.59089686995</v>
      </c>
      <c r="G575" s="42">
        <f>VLOOKUP($A575,'Raw data'!$A:$M,2,FALSE)</f>
        <v>459642.99904042011</v>
      </c>
      <c r="H575" s="42">
        <f>VLOOKUP($A575,'Raw data'!$A:$M,3,FALSE)</f>
        <v>328938.50720007822</v>
      </c>
      <c r="I575" s="42">
        <f>VLOOKUP($A575,'Raw data'!$A:$M,4,FALSE)</f>
        <v>411298.62234215491</v>
      </c>
      <c r="J575" s="42">
        <f>VLOOKUP($A575,'Raw data'!$A:$M,8,FALSE)</f>
        <v>190519.78737317969</v>
      </c>
      <c r="K575" s="42">
        <f>VLOOKUP($A575,'Raw data'!$A:$M,5,FALSE)</f>
        <v>400149.37662560877</v>
      </c>
      <c r="L575" s="42">
        <f>VLOOKUP($A575,'Raw data'!$A:$M,12,FALSE)</f>
        <v>179321.0505724914</v>
      </c>
      <c r="M575" s="42">
        <f>VLOOKUP($A575,'Raw data'!$A:$M,13,FALSE)</f>
        <v>188640.82112584807</v>
      </c>
      <c r="N575" s="42">
        <f>VLOOKUP($A575,'Raw data'!$A:$M,6,FALSE)</f>
        <v>308166.64695937786</v>
      </c>
      <c r="O575" s="42">
        <f>VLOOKUP($A575,'Raw data'!$A:$M,9,FALSE)</f>
        <v>272567.55644568603</v>
      </c>
      <c r="P575" s="42">
        <f t="shared" si="88"/>
        <v>299219.75640722294</v>
      </c>
      <c r="Q575" s="42">
        <f t="shared" si="89"/>
        <v>256560.87318369863</v>
      </c>
      <c r="R575" s="42">
        <f t="shared" si="90"/>
        <v>113148.41313967814</v>
      </c>
      <c r="S575" s="42">
        <f t="shared" si="91"/>
        <v>80080.768394902261</v>
      </c>
      <c r="T575" s="43">
        <f t="shared" si="92"/>
        <v>0.37814486081490184</v>
      </c>
      <c r="U575" s="43">
        <f t="shared" si="93"/>
        <v>0.31213164891890632</v>
      </c>
      <c r="V575" s="42">
        <f t="shared" si="94"/>
        <v>-0.2219042653553121</v>
      </c>
      <c r="W575" s="42">
        <f t="shared" si="95"/>
        <v>0.50702058169820541</v>
      </c>
      <c r="X575" s="42">
        <f>VLOOKUP($A575,'Raw data'!$A:$AN,39, FALSE)</f>
        <v>2.5139666584907734</v>
      </c>
      <c r="Y575" s="42">
        <f>VLOOKUP($A575,'Raw data'!$A:$AN,40, FALSE)</f>
        <v>2.7789574116219895</v>
      </c>
      <c r="Z575" s="42">
        <f t="shared" si="96"/>
        <v>2.6464620350563814</v>
      </c>
      <c r="AA575" s="44">
        <f>IFERROR(VLOOKUP($A575,'Raw data'!$AP:$AU,4,FALSE),0)</f>
        <v>-0.32560848498256101</v>
      </c>
      <c r="AB575" s="44">
        <f>IFERROR(VLOOKUP($A575,'Raw data'!$AP:$AU,5,FALSE),0)</f>
        <v>0.18494107692654599</v>
      </c>
      <c r="AC575" s="44">
        <f>IFERROR(VLOOKUP($A575,'Raw data'!$AP:$AU,6,FALSE),"NA")</f>
        <v>0.52044742676078803</v>
      </c>
      <c r="AD575" s="46" t="b">
        <f t="shared" si="97"/>
        <v>0</v>
      </c>
      <c r="AE575" s="46" t="b">
        <f t="shared" si="98"/>
        <v>0</v>
      </c>
    </row>
    <row r="576" spans="1:31" x14ac:dyDescent="0.25">
      <c r="A576" s="45" t="s">
        <v>642</v>
      </c>
      <c r="B576" s="2" t="str">
        <f>IFERROR(VLOOKUP(A576,'Protein names'!$A:$I,8,FALSE),"Contaminant")</f>
        <v>Heat shock protein HSP 90-alpha (Heat shock 86 kDa) (HSP 86) (HSP86)</v>
      </c>
      <c r="C576" t="str">
        <f>IFERROR(VLOOKUP(A576,'Protein names'!$A:$I,9,FALSE), "Contaminant")</f>
        <v>Hsp90aa1</v>
      </c>
      <c r="D576" s="42">
        <f>VLOOKUP($A576,'Raw data'!$A:$M,10,FALSE)</f>
        <v>678405.41124739079</v>
      </c>
      <c r="E576" s="42">
        <f>VLOOKUP($A576,'Raw data'!$A:$M,11,FALSE)</f>
        <v>808633.39861954062</v>
      </c>
      <c r="F576" s="42">
        <f>VLOOKUP($A576,'Raw data'!$A:$M,7,FALSE)</f>
        <v>729548.55891617737</v>
      </c>
      <c r="G576" s="42">
        <f>VLOOKUP($A576,'Raw data'!$A:$M,2,FALSE)</f>
        <v>1267264.8521737179</v>
      </c>
      <c r="H576" s="42">
        <f>VLOOKUP($A576,'Raw data'!$A:$M,3,FALSE)</f>
        <v>1257819.4274476268</v>
      </c>
      <c r="I576" s="42">
        <f>VLOOKUP($A576,'Raw data'!$A:$M,4,FALSE)</f>
        <v>1225917.0266359469</v>
      </c>
      <c r="J576" s="42">
        <f>VLOOKUP($A576,'Raw data'!$A:$M,8,FALSE)</f>
        <v>1088952.3915796624</v>
      </c>
      <c r="K576" s="42">
        <f>VLOOKUP($A576,'Raw data'!$A:$M,5,FALSE)</f>
        <v>1113769.083745044</v>
      </c>
      <c r="L576" s="42">
        <f>VLOOKUP($A576,'Raw data'!$A:$M,12,FALSE)</f>
        <v>436194.63730793213</v>
      </c>
      <c r="M576" s="42">
        <f>VLOOKUP($A576,'Raw data'!$A:$M,13,FALSE)</f>
        <v>860340.71207509236</v>
      </c>
      <c r="N576" s="42">
        <f>VLOOKUP($A576,'Raw data'!$A:$M,6,FALSE)</f>
        <v>789437.75048128923</v>
      </c>
      <c r="O576" s="42">
        <f>VLOOKUP($A576,'Raw data'!$A:$M,9,FALSE)</f>
        <v>1129719.7370412198</v>
      </c>
      <c r="P576" s="42">
        <f t="shared" si="88"/>
        <v>994598.11250673328</v>
      </c>
      <c r="Q576" s="42">
        <f t="shared" si="89"/>
        <v>903069.05203837331</v>
      </c>
      <c r="R576" s="42">
        <f t="shared" si="90"/>
        <v>258828.45560754911</v>
      </c>
      <c r="S576" s="42">
        <f t="shared" si="91"/>
        <v>245976.67746893564</v>
      </c>
      <c r="T576" s="43">
        <f t="shared" si="92"/>
        <v>0.26023421154018817</v>
      </c>
      <c r="U576" s="43">
        <f t="shared" si="93"/>
        <v>0.27237859265991499</v>
      </c>
      <c r="V576" s="42">
        <f t="shared" si="94"/>
        <v>-0.13927738749220975</v>
      </c>
      <c r="W576" s="42">
        <f t="shared" si="95"/>
        <v>0.57917999936545872</v>
      </c>
      <c r="X576" s="42">
        <f>VLOOKUP($A576,'Raw data'!$A:$AN,39, FALSE)</f>
        <v>3.228250756354075</v>
      </c>
      <c r="Y576" s="42">
        <f>VLOOKUP($A576,'Raw data'!$A:$AN,40, FALSE)</f>
        <v>3.4831331565394841</v>
      </c>
      <c r="Z576" s="42">
        <f t="shared" si="96"/>
        <v>3.3556919564467798</v>
      </c>
      <c r="AA576" s="44">
        <f>IFERROR(VLOOKUP($A576,'Raw data'!$AP:$AU,4,FALSE),0)</f>
        <v>-0.339546914496967</v>
      </c>
      <c r="AB576" s="44">
        <f>IFERROR(VLOOKUP($A576,'Raw data'!$AP:$AU,5,FALSE),0)</f>
        <v>0.111333954759851</v>
      </c>
      <c r="AC576" s="44">
        <f>IFERROR(VLOOKUP($A576,'Raw data'!$AP:$AU,6,FALSE),"NA")</f>
        <v>0.52056211377364103</v>
      </c>
      <c r="AD576" s="46" t="b">
        <f t="shared" si="97"/>
        <v>0</v>
      </c>
      <c r="AE576" s="46" t="b">
        <f t="shared" si="98"/>
        <v>0</v>
      </c>
    </row>
    <row r="577" spans="1:31" x14ac:dyDescent="0.25">
      <c r="A577" s="45" t="s">
        <v>643</v>
      </c>
      <c r="B577" s="2" t="str">
        <f>IFERROR(VLOOKUP(A577,'Protein names'!$A:$I,8,FALSE),"Contaminant")</f>
        <v>Nicotinamide phosphoribosyltransferase</v>
      </c>
      <c r="C577" t="str">
        <f>IFERROR(VLOOKUP(A577,'Protein names'!$A:$I,9,FALSE), "Contaminant")</f>
        <v>Nampt</v>
      </c>
      <c r="D577" s="42">
        <f>VLOOKUP($A577,'Raw data'!$A:$M,10,FALSE)</f>
        <v>178068.66808912388</v>
      </c>
      <c r="E577" s="42">
        <f>VLOOKUP($A577,'Raw data'!$A:$M,11,FALSE)</f>
        <v>120635.38175461152</v>
      </c>
      <c r="F577" s="42">
        <f>VLOOKUP($A577,'Raw data'!$A:$M,7,FALSE)</f>
        <v>109723.96233194631</v>
      </c>
      <c r="G577" s="42">
        <f>VLOOKUP($A577,'Raw data'!$A:$M,2,FALSE)</f>
        <v>97248.301716056871</v>
      </c>
      <c r="H577" s="42">
        <f>VLOOKUP($A577,'Raw data'!$A:$M,3,FALSE)</f>
        <v>107179.13805702305</v>
      </c>
      <c r="I577" s="42">
        <f>VLOOKUP($A577,'Raw data'!$A:$M,4,FALSE)</f>
        <v>134079.30932471438</v>
      </c>
      <c r="J577" s="42">
        <f>VLOOKUP($A577,'Raw data'!$A:$M,8,FALSE)</f>
        <v>42391.473142790499</v>
      </c>
      <c r="K577" s="42">
        <f>VLOOKUP($A577,'Raw data'!$A:$M,5,FALSE)</f>
        <v>105305.63603597361</v>
      </c>
      <c r="L577" s="42">
        <f>VLOOKUP($A577,'Raw data'!$A:$M,12,FALSE)</f>
        <v>187438.54832120531</v>
      </c>
      <c r="M577" s="42">
        <f>VLOOKUP($A577,'Raw data'!$A:$M,13,FALSE)</f>
        <v>116405.47540665897</v>
      </c>
      <c r="N577" s="42">
        <f>VLOOKUP($A577,'Raw data'!$A:$M,6,FALSE)</f>
        <v>55123.492831475334</v>
      </c>
      <c r="O577" s="42">
        <f>VLOOKUP($A577,'Raw data'!$A:$M,9,FALSE)</f>
        <v>113369.56264479089</v>
      </c>
      <c r="P577" s="42">
        <f t="shared" si="88"/>
        <v>124489.12687891268</v>
      </c>
      <c r="Q577" s="42">
        <f t="shared" si="89"/>
        <v>103339.0313971491</v>
      </c>
      <c r="R577" s="42">
        <f t="shared" si="90"/>
        <v>26574.732798248333</v>
      </c>
      <c r="S577" s="42">
        <f t="shared" si="91"/>
        <v>47235.725909483401</v>
      </c>
      <c r="T577" s="43">
        <f t="shared" si="92"/>
        <v>0.21347031234379915</v>
      </c>
      <c r="U577" s="43">
        <f t="shared" si="93"/>
        <v>0.45709472278628821</v>
      </c>
      <c r="V577" s="42">
        <f t="shared" si="94"/>
        <v>-0.26863447354819164</v>
      </c>
      <c r="W577" s="42">
        <f t="shared" si="95"/>
        <v>0.40334867692585719</v>
      </c>
      <c r="X577" s="42">
        <f>VLOOKUP($A577,'Raw data'!$A:$AN,39, FALSE)</f>
        <v>1.7089118767647313</v>
      </c>
      <c r="Y577" s="42">
        <f>VLOOKUP($A577,'Raw data'!$A:$AN,40, FALSE)</f>
        <v>1.7984797266600963</v>
      </c>
      <c r="Z577" s="42">
        <f t="shared" si="96"/>
        <v>1.7536958017124138</v>
      </c>
      <c r="AA577" s="44">
        <f>IFERROR(VLOOKUP($A577,'Raw data'!$AP:$AU,4,FALSE),0)</f>
        <v>0.38377850784039003</v>
      </c>
      <c r="AB577" s="44">
        <f>IFERROR(VLOOKUP($A577,'Raw data'!$AP:$AU,5,FALSE),0)</f>
        <v>3.1904437058421602E-2</v>
      </c>
      <c r="AC577" s="44">
        <f>IFERROR(VLOOKUP($A577,'Raw data'!$AP:$AU,6,FALSE),"NA")</f>
        <v>0.521007715668386</v>
      </c>
      <c r="AD577" s="46" t="b">
        <f t="shared" si="97"/>
        <v>0</v>
      </c>
      <c r="AE577" s="46" t="b">
        <f t="shared" si="98"/>
        <v>0</v>
      </c>
    </row>
    <row r="578" spans="1:31" x14ac:dyDescent="0.25">
      <c r="A578" s="45" t="s">
        <v>644</v>
      </c>
      <c r="B578" s="2" t="str">
        <f>IFERROR(VLOOKUP(A578,'Protein names'!$A:$I,8,FALSE),"Contaminant")</f>
        <v>Profilin-1 (Profilin I)</v>
      </c>
      <c r="C578" t="str">
        <f>IFERROR(VLOOKUP(A578,'Protein names'!$A:$I,9,FALSE), "Contaminant")</f>
        <v>Pfn1</v>
      </c>
      <c r="D578" s="42">
        <f>VLOOKUP($A578,'Raw data'!$A:$M,10,FALSE)</f>
        <v>5721387.7819434972</v>
      </c>
      <c r="E578" s="42">
        <f>VLOOKUP($A578,'Raw data'!$A:$M,11,FALSE)</f>
        <v>6532177.4255131949</v>
      </c>
      <c r="F578" s="42">
        <f>VLOOKUP($A578,'Raw data'!$A:$M,7,FALSE)</f>
        <v>6371169.6256191749</v>
      </c>
      <c r="G578" s="42">
        <f>VLOOKUP($A578,'Raw data'!$A:$M,2,FALSE)</f>
        <v>5099926.3655293249</v>
      </c>
      <c r="H578" s="42">
        <f>VLOOKUP($A578,'Raw data'!$A:$M,3,FALSE)</f>
        <v>5061686.6698127463</v>
      </c>
      <c r="I578" s="42">
        <f>VLOOKUP($A578,'Raw data'!$A:$M,4,FALSE)</f>
        <v>6172076.6117573986</v>
      </c>
      <c r="J578" s="42">
        <f>VLOOKUP($A578,'Raw data'!$A:$M,8,FALSE)</f>
        <v>6136532.5748103447</v>
      </c>
      <c r="K578" s="42">
        <f>VLOOKUP($A578,'Raw data'!$A:$M,5,FALSE)</f>
        <v>5993677.7817604877</v>
      </c>
      <c r="L578" s="42">
        <f>VLOOKUP($A578,'Raw data'!$A:$M,12,FALSE)</f>
        <v>5429341.2231043857</v>
      </c>
      <c r="M578" s="42">
        <f>VLOOKUP($A578,'Raw data'!$A:$M,13,FALSE)</f>
        <v>6195059.3107488835</v>
      </c>
      <c r="N578" s="42">
        <f>VLOOKUP($A578,'Raw data'!$A:$M,6,FALSE)</f>
        <v>6228547.4744299492</v>
      </c>
      <c r="O578" s="42">
        <f>VLOOKUP($A578,'Raw data'!$A:$M,9,FALSE)</f>
        <v>6227431.7257314743</v>
      </c>
      <c r="P578" s="42">
        <f t="shared" ref="P578:P641" si="99">AVERAGE(D578:I578)</f>
        <v>5826404.0800292231</v>
      </c>
      <c r="Q578" s="42">
        <f t="shared" ref="Q578:Q641" si="100">AVERAGE(J578:O578)</f>
        <v>6035098.3484309213</v>
      </c>
      <c r="R578" s="42">
        <f t="shared" ref="R578:R641" si="101">_xlfn.STDEV.P(D578:I578)</f>
        <v>582804.43032886868</v>
      </c>
      <c r="S578" s="42">
        <f t="shared" ref="S578:S641" si="102">_xlfn.STDEV.P(J578:O578)</f>
        <v>282532.73035988631</v>
      </c>
      <c r="T578" s="43">
        <f t="shared" ref="T578:T641" si="103">R578/P578</f>
        <v>0.10002815155346136</v>
      </c>
      <c r="U578" s="43">
        <f t="shared" ref="U578:U641" si="104">S578/Q578</f>
        <v>4.6814933916253847E-2</v>
      </c>
      <c r="V578" s="42">
        <f t="shared" ref="V578:V641" si="105">LOG(Q578/P578,2)</f>
        <v>5.077152091163821E-2</v>
      </c>
      <c r="W578" s="42">
        <f t="shared" ref="W578:W641" si="106">_xlfn.T.TEST(D578:I578,J578:O578,2,2)</f>
        <v>0.48771452138308036</v>
      </c>
      <c r="X578" s="42">
        <f>VLOOKUP($A578,'Raw data'!$A:$AN,39, FALSE)</f>
        <v>3.3312334117545954</v>
      </c>
      <c r="Y578" s="42">
        <f>VLOOKUP($A578,'Raw data'!$A:$AN,40, FALSE)</f>
        <v>3.7285063338464473</v>
      </c>
      <c r="Z578" s="42">
        <f t="shared" ref="Z578:Z641" si="107">AVERAGE(X578:Y578)</f>
        <v>3.5298698728005213</v>
      </c>
      <c r="AA578" s="44">
        <f>IFERROR(VLOOKUP($A578,'Raw data'!$AP:$AU,4,FALSE),0)</f>
        <v>0.18443167416696199</v>
      </c>
      <c r="AB578" s="44">
        <f>IFERROR(VLOOKUP($A578,'Raw data'!$AP:$AU,5,FALSE),0)</f>
        <v>6.3123076656490903E-2</v>
      </c>
      <c r="AC578" s="44">
        <f>IFERROR(VLOOKUP($A578,'Raw data'!$AP:$AU,6,FALSE),"NA")</f>
        <v>0.52305296160552595</v>
      </c>
      <c r="AD578" s="46" t="b">
        <f t="shared" ref="AD578:AD641" si="108">IF(OR(W578&lt;=0.05,AC578&lt;=0.05),TRUE,FALSE)</f>
        <v>0</v>
      </c>
      <c r="AE578" s="46" t="b">
        <f t="shared" ref="AE578:AE641" si="109">IF(AND(W578&lt;=0.05,AC578&lt;=0.05),TRUE,FALSE)</f>
        <v>0</v>
      </c>
    </row>
    <row r="579" spans="1:31" x14ac:dyDescent="0.25">
      <c r="A579" s="45" t="s">
        <v>645</v>
      </c>
      <c r="B579" s="2" t="str">
        <f>IFERROR(VLOOKUP(A579,'Protein names'!$A:$I,8,FALSE),"Contaminant")</f>
        <v>Glutathione S-transferase P (Glutathione S-transferase pi) (RCG48611, isoform CRA_a)</v>
      </c>
      <c r="C579" t="str">
        <f>IFERROR(VLOOKUP(A579,'Protein names'!$A:$I,9,FALSE), "Contaminant")</f>
        <v>Gstp1</v>
      </c>
      <c r="D579" s="42">
        <f>VLOOKUP($A579,'Raw data'!$A:$M,10,FALSE)</f>
        <v>342591.59015010594</v>
      </c>
      <c r="E579" s="42">
        <f>VLOOKUP($A579,'Raw data'!$A:$M,11,FALSE)</f>
        <v>274104.46580346092</v>
      </c>
      <c r="F579" s="42">
        <f>VLOOKUP($A579,'Raw data'!$A:$M,7,FALSE)</f>
        <v>531102.00609545596</v>
      </c>
      <c r="G579" s="42">
        <f>VLOOKUP($A579,'Raw data'!$A:$M,2,FALSE)</f>
        <v>439002.99855363485</v>
      </c>
      <c r="H579" s="42">
        <f>VLOOKUP($A579,'Raw data'!$A:$M,3,FALSE)</f>
        <v>309714.18182218517</v>
      </c>
      <c r="I579" s="42">
        <f>VLOOKUP($A579,'Raw data'!$A:$M,4,FALSE)</f>
        <v>355823.50295912439</v>
      </c>
      <c r="J579" s="42">
        <f>VLOOKUP($A579,'Raw data'!$A:$M,8,FALSE)</f>
        <v>516361.05139909551</v>
      </c>
      <c r="K579" s="42">
        <f>VLOOKUP($A579,'Raw data'!$A:$M,5,FALSE)</f>
        <v>510184.74435496842</v>
      </c>
      <c r="L579" s="42">
        <f>VLOOKUP($A579,'Raw data'!$A:$M,12,FALSE)</f>
        <v>423184.34545217035</v>
      </c>
      <c r="M579" s="42">
        <f>VLOOKUP($A579,'Raw data'!$A:$M,13,FALSE)</f>
        <v>310601.14714462875</v>
      </c>
      <c r="N579" s="42">
        <f>VLOOKUP($A579,'Raw data'!$A:$M,6,FALSE)</f>
        <v>479993.95984018262</v>
      </c>
      <c r="O579" s="42">
        <f>VLOOKUP($A579,'Raw data'!$A:$M,9,FALSE)</f>
        <v>463626.51763849228</v>
      </c>
      <c r="P579" s="42">
        <f t="shared" si="99"/>
        <v>375389.79089732788</v>
      </c>
      <c r="Q579" s="42">
        <f t="shared" si="100"/>
        <v>450658.62763825635</v>
      </c>
      <c r="R579" s="42">
        <f t="shared" si="101"/>
        <v>85949.111351746673</v>
      </c>
      <c r="S579" s="42">
        <f t="shared" si="102"/>
        <v>69832.930352544019</v>
      </c>
      <c r="T579" s="43">
        <f t="shared" si="103"/>
        <v>0.22895963991533921</v>
      </c>
      <c r="U579" s="43">
        <f t="shared" si="104"/>
        <v>0.15495749125788158</v>
      </c>
      <c r="V579" s="42">
        <f t="shared" si="105"/>
        <v>0.26364559548547623</v>
      </c>
      <c r="W579" s="42">
        <f t="shared" si="106"/>
        <v>0.159527676688901</v>
      </c>
      <c r="X579" s="42">
        <f>VLOOKUP($A579,'Raw data'!$A:$AN,39, FALSE)</f>
        <v>3.0563683289057875</v>
      </c>
      <c r="Y579" s="42">
        <f>VLOOKUP($A579,'Raw data'!$A:$AN,40, FALSE)</f>
        <v>2.7333123553387382</v>
      </c>
      <c r="Z579" s="42">
        <f t="shared" si="107"/>
        <v>2.8948403421222628</v>
      </c>
      <c r="AA579" s="44">
        <f>IFERROR(VLOOKUP($A579,'Raw data'!$AP:$AU,4,FALSE),0)</f>
        <v>0.20883501860480799</v>
      </c>
      <c r="AB579" s="44">
        <f>IFERROR(VLOOKUP($A579,'Raw data'!$AP:$AU,5,FALSE),0)</f>
        <v>4.9740028823171599E-2</v>
      </c>
      <c r="AC579" s="44">
        <f>IFERROR(VLOOKUP($A579,'Raw data'!$AP:$AU,6,FALSE),"NA")</f>
        <v>0.52513459281006103</v>
      </c>
      <c r="AD579" s="46" t="b">
        <f t="shared" si="108"/>
        <v>0</v>
      </c>
      <c r="AE579" s="46" t="b">
        <f t="shared" si="109"/>
        <v>0</v>
      </c>
    </row>
    <row r="580" spans="1:31" x14ac:dyDescent="0.25">
      <c r="A580" s="45" t="s">
        <v>646</v>
      </c>
      <c r="B580" s="2" t="str">
        <f>IFERROR(VLOOKUP(A580,'Protein names'!$A:$I,8,FALSE),"Contaminant")</f>
        <v>6-phosphogluconate dehydrogenase, decarboxylating (EC 1.1.1.44)</v>
      </c>
      <c r="C580" t="str">
        <f>IFERROR(VLOOKUP(A580,'Protein names'!$A:$I,9,FALSE), "Contaminant")</f>
        <v>Pgd</v>
      </c>
      <c r="D580" s="42">
        <f>VLOOKUP($A580,'Raw data'!$A:$M,10,FALSE)</f>
        <v>712977.87227850163</v>
      </c>
      <c r="E580" s="42">
        <f>VLOOKUP($A580,'Raw data'!$A:$M,11,FALSE)</f>
        <v>1407561.8062418983</v>
      </c>
      <c r="F580" s="42">
        <f>VLOOKUP($A580,'Raw data'!$A:$M,7,FALSE)</f>
        <v>954290.27840823622</v>
      </c>
      <c r="G580" s="42">
        <f>VLOOKUP($A580,'Raw data'!$A:$M,2,FALSE)</f>
        <v>926682.38638999301</v>
      </c>
      <c r="H580" s="42">
        <f>VLOOKUP($A580,'Raw data'!$A:$M,3,FALSE)</f>
        <v>1173298.7794980439</v>
      </c>
      <c r="I580" s="42">
        <f>VLOOKUP($A580,'Raw data'!$A:$M,4,FALSE)</f>
        <v>389600.46857043199</v>
      </c>
      <c r="J580" s="42">
        <f>VLOOKUP($A580,'Raw data'!$A:$M,8,FALSE)</f>
        <v>958293.9419887712</v>
      </c>
      <c r="K580" s="42">
        <f>VLOOKUP($A580,'Raw data'!$A:$M,5,FALSE)</f>
        <v>756271.40588931448</v>
      </c>
      <c r="L580" s="42">
        <f>VLOOKUP($A580,'Raw data'!$A:$M,12,FALSE)</f>
        <v>312355.96698154591</v>
      </c>
      <c r="M580" s="42">
        <f>VLOOKUP($A580,'Raw data'!$A:$M,13,FALSE)</f>
        <v>1293443.5298020139</v>
      </c>
      <c r="N580" s="42">
        <f>VLOOKUP($A580,'Raw data'!$A:$M,6,FALSE)</f>
        <v>777518.53709527594</v>
      </c>
      <c r="O580" s="42">
        <f>VLOOKUP($A580,'Raw data'!$A:$M,9,FALSE)</f>
        <v>847509.05633483501</v>
      </c>
      <c r="P580" s="42">
        <f t="shared" si="99"/>
        <v>927401.93189785082</v>
      </c>
      <c r="Q580" s="42">
        <f t="shared" si="100"/>
        <v>824232.07301529276</v>
      </c>
      <c r="R580" s="42">
        <f t="shared" si="101"/>
        <v>323251.7998955716</v>
      </c>
      <c r="S580" s="42">
        <f t="shared" si="102"/>
        <v>290829.77509408834</v>
      </c>
      <c r="T580" s="43">
        <f t="shared" si="103"/>
        <v>0.34855631498854411</v>
      </c>
      <c r="U580" s="43">
        <f t="shared" si="104"/>
        <v>0.35284937897423013</v>
      </c>
      <c r="V580" s="42">
        <f t="shared" si="105"/>
        <v>-0.17014412830561207</v>
      </c>
      <c r="W580" s="42">
        <f t="shared" si="106"/>
        <v>0.6073139563875487</v>
      </c>
      <c r="X580" s="42">
        <f>VLOOKUP($A580,'Raw data'!$A:$AN,39, FALSE)</f>
        <v>2.858695076295596</v>
      </c>
      <c r="Y580" s="42">
        <f>VLOOKUP($A580,'Raw data'!$A:$AN,40, FALSE)</f>
        <v>3.0057111350699901</v>
      </c>
      <c r="Z580" s="42">
        <f t="shared" si="107"/>
        <v>2.9322031056827931</v>
      </c>
      <c r="AA580" s="44">
        <f>IFERROR(VLOOKUP($A580,'Raw data'!$AP:$AU,4,FALSE),0)</f>
        <v>-0.51542127054633802</v>
      </c>
      <c r="AB580" s="44">
        <f>IFERROR(VLOOKUP($A580,'Raw data'!$AP:$AU,5,FALSE),0)</f>
        <v>0.13451104366539399</v>
      </c>
      <c r="AC580" s="44">
        <f>IFERROR(VLOOKUP($A580,'Raw data'!$AP:$AU,6,FALSE),"NA")</f>
        <v>0.52619155998644496</v>
      </c>
      <c r="AD580" s="46" t="b">
        <f t="shared" si="108"/>
        <v>0</v>
      </c>
      <c r="AE580" s="46" t="b">
        <f t="shared" si="109"/>
        <v>0</v>
      </c>
    </row>
    <row r="581" spans="1:31" x14ac:dyDescent="0.25">
      <c r="A581" s="45" t="s">
        <v>647</v>
      </c>
      <c r="B581" s="2" t="str">
        <f>IFERROR(VLOOKUP(A581,'Protein names'!$A:$I,8,FALSE),"Contaminant")</f>
        <v>Inositol monophosphatase 1</v>
      </c>
      <c r="C581" t="str">
        <f>IFERROR(VLOOKUP(A581,'Protein names'!$A:$I,9,FALSE), "Contaminant")</f>
        <v>Impa1</v>
      </c>
      <c r="D581" s="42">
        <f>VLOOKUP($A581,'Raw data'!$A:$M,10,FALSE)</f>
        <v>205.36</v>
      </c>
      <c r="E581" s="42">
        <f>VLOOKUP($A581,'Raw data'!$A:$M,11,FALSE)</f>
        <v>31885.783929478137</v>
      </c>
      <c r="F581" s="42">
        <f>VLOOKUP($A581,'Raw data'!$A:$M,7,FALSE)</f>
        <v>205.36</v>
      </c>
      <c r="G581" s="42">
        <f>VLOOKUP($A581,'Raw data'!$A:$M,2,FALSE)</f>
        <v>205.36</v>
      </c>
      <c r="H581" s="42">
        <f>VLOOKUP($A581,'Raw data'!$A:$M,3,FALSE)</f>
        <v>205.36</v>
      </c>
      <c r="I581" s="42">
        <f>VLOOKUP($A581,'Raw data'!$A:$M,4,FALSE)</f>
        <v>205.36</v>
      </c>
      <c r="J581" s="42">
        <f>VLOOKUP($A581,'Raw data'!$A:$M,8,FALSE)</f>
        <v>205.36</v>
      </c>
      <c r="K581" s="42">
        <f>VLOOKUP($A581,'Raw data'!$A:$M,5,FALSE)</f>
        <v>205.36</v>
      </c>
      <c r="L581" s="42">
        <f>VLOOKUP($A581,'Raw data'!$A:$M,12,FALSE)</f>
        <v>205.36</v>
      </c>
      <c r="M581" s="42">
        <f>VLOOKUP($A581,'Raw data'!$A:$M,13,FALSE)</f>
        <v>205.36</v>
      </c>
      <c r="N581" s="42">
        <f>VLOOKUP($A581,'Raw data'!$A:$M,6,FALSE)</f>
        <v>205.36</v>
      </c>
      <c r="O581" s="42">
        <f>VLOOKUP($A581,'Raw data'!$A:$M,9,FALSE)</f>
        <v>205.36</v>
      </c>
      <c r="P581" s="42">
        <f t="shared" si="99"/>
        <v>5485.4306549130233</v>
      </c>
      <c r="Q581" s="42">
        <f t="shared" si="100"/>
        <v>205.36000000000004</v>
      </c>
      <c r="R581" s="42">
        <f t="shared" si="101"/>
        <v>11806.596910387352</v>
      </c>
      <c r="S581" s="42">
        <f t="shared" si="102"/>
        <v>2.8421709430404007E-14</v>
      </c>
      <c r="T581" s="43">
        <f t="shared" si="103"/>
        <v>2.1523555128370422</v>
      </c>
      <c r="U581" s="43">
        <f t="shared" si="104"/>
        <v>1.383994421036424E-16</v>
      </c>
      <c r="V581" s="42">
        <f t="shared" si="105"/>
        <v>-4.739377783280708</v>
      </c>
      <c r="W581" s="42">
        <f t="shared" si="106"/>
        <v>0.34089313230205975</v>
      </c>
      <c r="X581" s="42">
        <f>VLOOKUP($A581,'Raw data'!$A:$AN,39, FALSE)</f>
        <v>0.25425726160470336</v>
      </c>
      <c r="Y581" s="42">
        <f>VLOOKUP($A581,'Raw data'!$A:$AN,40, FALSE)</f>
        <v>0</v>
      </c>
      <c r="Z581" s="42">
        <f t="shared" si="107"/>
        <v>0.12712863080235168</v>
      </c>
      <c r="AA581" s="44">
        <f>IFERROR(VLOOKUP($A581,'Raw data'!$AP:$AU,4,FALSE),0)</f>
        <v>3.92253504711638</v>
      </c>
      <c r="AB581" s="44">
        <f>IFERROR(VLOOKUP($A581,'Raw data'!$AP:$AU,5,FALSE),0)</f>
        <v>0.17286713045168101</v>
      </c>
      <c r="AC581" s="44">
        <f>IFERROR(VLOOKUP($A581,'Raw data'!$AP:$AU,6,FALSE),"NA")</f>
        <v>0.527451928039253</v>
      </c>
      <c r="AD581" s="46" t="b">
        <f t="shared" si="108"/>
        <v>0</v>
      </c>
      <c r="AE581" s="46" t="b">
        <f t="shared" si="109"/>
        <v>0</v>
      </c>
    </row>
    <row r="582" spans="1:31" x14ac:dyDescent="0.25">
      <c r="A582" s="45" t="s">
        <v>648</v>
      </c>
      <c r="B582" s="2" t="str">
        <f>IFERROR(VLOOKUP(A582,'Protein names'!$A:$I,8,FALSE),"Contaminant")</f>
        <v>Protein Tppp (Similar to 25 kDa brain-specific protein (P25-alpha) (Predicted), isoform CRA_a)</v>
      </c>
      <c r="C582" t="str">
        <f>IFERROR(VLOOKUP(A582,'Protein names'!$A:$I,9,FALSE), "Contaminant")</f>
        <v>Tppp</v>
      </c>
      <c r="D582" s="42">
        <f>VLOOKUP($A582,'Raw data'!$A:$M,10,FALSE)</f>
        <v>205.36</v>
      </c>
      <c r="E582" s="42">
        <f>VLOOKUP($A582,'Raw data'!$A:$M,11,FALSE)</f>
        <v>31662.76265860067</v>
      </c>
      <c r="F582" s="42">
        <f>VLOOKUP($A582,'Raw data'!$A:$M,7,FALSE)</f>
        <v>205.36</v>
      </c>
      <c r="G582" s="42">
        <f>VLOOKUP($A582,'Raw data'!$A:$M,2,FALSE)</f>
        <v>17930.512165928809</v>
      </c>
      <c r="H582" s="42">
        <f>VLOOKUP($A582,'Raw data'!$A:$M,3,FALSE)</f>
        <v>205.36</v>
      </c>
      <c r="I582" s="42">
        <f>VLOOKUP($A582,'Raw data'!$A:$M,4,FALSE)</f>
        <v>205.36</v>
      </c>
      <c r="J582" s="42">
        <f>VLOOKUP($A582,'Raw data'!$A:$M,8,FALSE)</f>
        <v>205.36</v>
      </c>
      <c r="K582" s="42">
        <f>VLOOKUP($A582,'Raw data'!$A:$M,5,FALSE)</f>
        <v>205.36</v>
      </c>
      <c r="L582" s="42">
        <f>VLOOKUP($A582,'Raw data'!$A:$M,12,FALSE)</f>
        <v>23450.694920356284</v>
      </c>
      <c r="M582" s="42">
        <f>VLOOKUP($A582,'Raw data'!$A:$M,13,FALSE)</f>
        <v>1978.8002441335432</v>
      </c>
      <c r="N582" s="42">
        <f>VLOOKUP($A582,'Raw data'!$A:$M,6,FALSE)</f>
        <v>205.36</v>
      </c>
      <c r="O582" s="42">
        <f>VLOOKUP($A582,'Raw data'!$A:$M,9,FALSE)</f>
        <v>205.36</v>
      </c>
      <c r="P582" s="42">
        <f t="shared" si="99"/>
        <v>8402.4524707549135</v>
      </c>
      <c r="Q582" s="42">
        <f t="shared" si="100"/>
        <v>4375.1558607483048</v>
      </c>
      <c r="R582" s="42">
        <f t="shared" si="101"/>
        <v>12251.498217810109</v>
      </c>
      <c r="S582" s="42">
        <f t="shared" si="102"/>
        <v>8555.3833027044584</v>
      </c>
      <c r="T582" s="43">
        <f t="shared" si="103"/>
        <v>1.4580859886386695</v>
      </c>
      <c r="U582" s="43">
        <f t="shared" si="104"/>
        <v>1.9554465200792157</v>
      </c>
      <c r="V582" s="42">
        <f t="shared" si="105"/>
        <v>-0.94147606432601805</v>
      </c>
      <c r="W582" s="42">
        <f t="shared" si="106"/>
        <v>0.56016320867234715</v>
      </c>
      <c r="X582" s="42">
        <f>VLOOKUP($A582,'Raw data'!$A:$AN,39, FALSE)</f>
        <v>0.53839279112731997</v>
      </c>
      <c r="Y582" s="42">
        <f>VLOOKUP($A582,'Raw data'!$A:$AN,40, FALSE)</f>
        <v>0.66332267688783164</v>
      </c>
      <c r="Z582" s="42">
        <f t="shared" si="107"/>
        <v>0.60085773400757581</v>
      </c>
      <c r="AA582" s="44">
        <f>IFERROR(VLOOKUP($A582,'Raw data'!$AP:$AU,4,FALSE),0)</f>
        <v>-1.9759696696037701</v>
      </c>
      <c r="AB582" s="44">
        <f>IFERROR(VLOOKUP($A582,'Raw data'!$AP:$AU,5,FALSE),0)</f>
        <v>8.9539042136204894E-2</v>
      </c>
      <c r="AC582" s="44">
        <f>IFERROR(VLOOKUP($A582,'Raw data'!$AP:$AU,6,FALSE),"NA")</f>
        <v>0.52810662196576896</v>
      </c>
      <c r="AD582" s="46" t="b">
        <f t="shared" si="108"/>
        <v>0</v>
      </c>
      <c r="AE582" s="46" t="b">
        <f t="shared" si="109"/>
        <v>0</v>
      </c>
    </row>
    <row r="583" spans="1:31" x14ac:dyDescent="0.25">
      <c r="A583" s="45" t="s">
        <v>649</v>
      </c>
      <c r="B583" s="2" t="str">
        <f>IFERROR(VLOOKUP(A583,'Protein names'!$A:$I,8,FALSE),"Contaminant")</f>
        <v>Protein Iars2</v>
      </c>
      <c r="C583" t="str">
        <f>IFERROR(VLOOKUP(A583,'Protein names'!$A:$I,9,FALSE), "Contaminant")</f>
        <v>Iars2</v>
      </c>
      <c r="D583" s="42">
        <f>VLOOKUP($A583,'Raw data'!$A:$M,10,FALSE)</f>
        <v>215659.53755934545</v>
      </c>
      <c r="E583" s="42">
        <f>VLOOKUP($A583,'Raw data'!$A:$M,11,FALSE)</f>
        <v>186340.827291158</v>
      </c>
      <c r="F583" s="42">
        <f>VLOOKUP($A583,'Raw data'!$A:$M,7,FALSE)</f>
        <v>209399.26923587022</v>
      </c>
      <c r="G583" s="42">
        <f>VLOOKUP($A583,'Raw data'!$A:$M,2,FALSE)</f>
        <v>155259.41874057741</v>
      </c>
      <c r="H583" s="42">
        <f>VLOOKUP($A583,'Raw data'!$A:$M,3,FALSE)</f>
        <v>165198.0760832486</v>
      </c>
      <c r="I583" s="42">
        <f>VLOOKUP($A583,'Raw data'!$A:$M,4,FALSE)</f>
        <v>199495.24124656653</v>
      </c>
      <c r="J583" s="42">
        <f>VLOOKUP($A583,'Raw data'!$A:$M,8,FALSE)</f>
        <v>223278.7776782907</v>
      </c>
      <c r="K583" s="42">
        <f>VLOOKUP($A583,'Raw data'!$A:$M,5,FALSE)</f>
        <v>202477.8610977323</v>
      </c>
      <c r="L583" s="42">
        <f>VLOOKUP($A583,'Raw data'!$A:$M,12,FALSE)</f>
        <v>226628.64290562796</v>
      </c>
      <c r="M583" s="42">
        <f>VLOOKUP($A583,'Raw data'!$A:$M,13,FALSE)</f>
        <v>116530.81931645637</v>
      </c>
      <c r="N583" s="42">
        <f>VLOOKUP($A583,'Raw data'!$A:$M,6,FALSE)</f>
        <v>107766.07529358465</v>
      </c>
      <c r="O583" s="42">
        <f>VLOOKUP($A583,'Raw data'!$A:$M,9,FALSE)</f>
        <v>158388.65340963617</v>
      </c>
      <c r="P583" s="42">
        <f t="shared" si="99"/>
        <v>188558.72835946106</v>
      </c>
      <c r="Q583" s="42">
        <f t="shared" si="100"/>
        <v>172511.80495022135</v>
      </c>
      <c r="R583" s="42">
        <f t="shared" si="101"/>
        <v>22165.560743537553</v>
      </c>
      <c r="S583" s="42">
        <f t="shared" si="102"/>
        <v>48182.337465846787</v>
      </c>
      <c r="T583" s="43">
        <f t="shared" si="103"/>
        <v>0.11755255742540852</v>
      </c>
      <c r="U583" s="43">
        <f t="shared" si="104"/>
        <v>0.2792987846817202</v>
      </c>
      <c r="V583" s="42">
        <f t="shared" si="105"/>
        <v>-0.12831884557667578</v>
      </c>
      <c r="W583" s="42">
        <f t="shared" si="106"/>
        <v>0.51403175770685927</v>
      </c>
      <c r="X583" s="42">
        <f>VLOOKUP($A583,'Raw data'!$A:$AN,39, FALSE)</f>
        <v>2.5874606331575536</v>
      </c>
      <c r="Y583" s="42">
        <f>VLOOKUP($A583,'Raw data'!$A:$AN,40, FALSE)</f>
        <v>2.6251573402289261</v>
      </c>
      <c r="Z583" s="42">
        <f t="shared" si="107"/>
        <v>2.6063089866932398</v>
      </c>
      <c r="AA583" s="44">
        <f>IFERROR(VLOOKUP($A583,'Raw data'!$AP:$AU,4,FALSE),0)</f>
        <v>0.22583593765725701</v>
      </c>
      <c r="AB583" s="44">
        <f>IFERROR(VLOOKUP($A583,'Raw data'!$AP:$AU,5,FALSE),0)</f>
        <v>0.156160180874996</v>
      </c>
      <c r="AC583" s="44">
        <f>IFERROR(VLOOKUP($A583,'Raw data'!$AP:$AU,6,FALSE),"NA")</f>
        <v>0.529264393747366</v>
      </c>
      <c r="AD583" s="46" t="b">
        <f t="shared" si="108"/>
        <v>0</v>
      </c>
      <c r="AE583" s="46" t="b">
        <f t="shared" si="109"/>
        <v>0</v>
      </c>
    </row>
    <row r="584" spans="1:31" x14ac:dyDescent="0.25">
      <c r="A584" s="45" t="s">
        <v>650</v>
      </c>
      <c r="B584" s="2" t="str">
        <f>IFERROR(VLOOKUP(A584,'Protein names'!$A:$I,8,FALSE),"Contaminant")</f>
        <v>40S ribosomal protein S16</v>
      </c>
      <c r="C584" t="str">
        <f>IFERROR(VLOOKUP(A584,'Protein names'!$A:$I,9,FALSE), "Contaminant")</f>
        <v>Rps16</v>
      </c>
      <c r="D584" s="42">
        <f>VLOOKUP($A584,'Raw data'!$A:$M,10,FALSE)</f>
        <v>587045.76981966244</v>
      </c>
      <c r="E584" s="42">
        <f>VLOOKUP($A584,'Raw data'!$A:$M,11,FALSE)</f>
        <v>532439.7078687012</v>
      </c>
      <c r="F584" s="42">
        <f>VLOOKUP($A584,'Raw data'!$A:$M,7,FALSE)</f>
        <v>703255.50373832101</v>
      </c>
      <c r="G584" s="42">
        <f>VLOOKUP($A584,'Raw data'!$A:$M,2,FALSE)</f>
        <v>380160.79629489739</v>
      </c>
      <c r="H584" s="42">
        <f>VLOOKUP($A584,'Raw data'!$A:$M,3,FALSE)</f>
        <v>759571.10087715625</v>
      </c>
      <c r="I584" s="42">
        <f>VLOOKUP($A584,'Raw data'!$A:$M,4,FALSE)</f>
        <v>904640.93448698416</v>
      </c>
      <c r="J584" s="42">
        <f>VLOOKUP($A584,'Raw data'!$A:$M,8,FALSE)</f>
        <v>502247.93503100949</v>
      </c>
      <c r="K584" s="42">
        <f>VLOOKUP($A584,'Raw data'!$A:$M,5,FALSE)</f>
        <v>513764.54858753318</v>
      </c>
      <c r="L584" s="42">
        <f>VLOOKUP($A584,'Raw data'!$A:$M,12,FALSE)</f>
        <v>532852.57975765679</v>
      </c>
      <c r="M584" s="42">
        <f>VLOOKUP($A584,'Raw data'!$A:$M,13,FALSE)</f>
        <v>498410.77955904807</v>
      </c>
      <c r="N584" s="42">
        <f>VLOOKUP($A584,'Raw data'!$A:$M,6,FALSE)</f>
        <v>547960.14136473241</v>
      </c>
      <c r="O584" s="42">
        <f>VLOOKUP($A584,'Raw data'!$A:$M,9,FALSE)</f>
        <v>661131.77910115803</v>
      </c>
      <c r="P584" s="42">
        <f t="shared" si="99"/>
        <v>644518.96884762042</v>
      </c>
      <c r="Q584" s="42">
        <f t="shared" si="100"/>
        <v>542727.96056685632</v>
      </c>
      <c r="R584" s="42">
        <f t="shared" si="101"/>
        <v>168374.87112942227</v>
      </c>
      <c r="S584" s="42">
        <f t="shared" si="102"/>
        <v>55656.517047089714</v>
      </c>
      <c r="T584" s="43">
        <f t="shared" si="103"/>
        <v>0.26124114148334726</v>
      </c>
      <c r="U584" s="43">
        <f t="shared" si="104"/>
        <v>0.10254956643280151</v>
      </c>
      <c r="V584" s="42">
        <f t="shared" si="105"/>
        <v>-0.24799358301532565</v>
      </c>
      <c r="W584" s="42">
        <f t="shared" si="106"/>
        <v>0.22825722631878448</v>
      </c>
      <c r="X584" s="42">
        <f>VLOOKUP($A584,'Raw data'!$A:$AN,39, FALSE)</f>
        <v>3.1482409595487169</v>
      </c>
      <c r="Y584" s="42">
        <f>VLOOKUP($A584,'Raw data'!$A:$AN,40, FALSE)</f>
        <v>3.3755097943956471</v>
      </c>
      <c r="Z584" s="42">
        <f t="shared" si="107"/>
        <v>3.2618753769721822</v>
      </c>
      <c r="AA584" s="44">
        <f>IFERROR(VLOOKUP($A584,'Raw data'!$AP:$AU,4,FALSE),0)</f>
        <v>-0.31507343742636201</v>
      </c>
      <c r="AB584" s="44">
        <f>IFERROR(VLOOKUP($A584,'Raw data'!$AP:$AU,5,FALSE),0)</f>
        <v>0.144484457972158</v>
      </c>
      <c r="AC584" s="44">
        <f>IFERROR(VLOOKUP($A584,'Raw data'!$AP:$AU,6,FALSE),"NA")</f>
        <v>0.52931533392627295</v>
      </c>
      <c r="AD584" s="46" t="b">
        <f t="shared" si="108"/>
        <v>0</v>
      </c>
      <c r="AE584" s="46" t="b">
        <f t="shared" si="109"/>
        <v>0</v>
      </c>
    </row>
    <row r="585" spans="1:31" x14ac:dyDescent="0.25">
      <c r="A585" s="45" t="s">
        <v>651</v>
      </c>
      <c r="B585" s="2" t="str">
        <f>IFERROR(VLOOKUP(A585,'Protein names'!$A:$I,8,FALSE),"Contaminant")</f>
        <v>Protein LOC679794</v>
      </c>
      <c r="C585" t="str">
        <f>IFERROR(VLOOKUP(A585,'Protein names'!$A:$I,9,FALSE), "Contaminant")</f>
        <v>LOC679794</v>
      </c>
      <c r="D585" s="42">
        <f>VLOOKUP($A585,'Raw data'!$A:$M,10,FALSE)</f>
        <v>2398610.1792267654</v>
      </c>
      <c r="E585" s="42">
        <f>VLOOKUP($A585,'Raw data'!$A:$M,11,FALSE)</f>
        <v>2065942.5376876739</v>
      </c>
      <c r="F585" s="42">
        <f>VLOOKUP($A585,'Raw data'!$A:$M,7,FALSE)</f>
        <v>1783737.4188186855</v>
      </c>
      <c r="G585" s="42">
        <f>VLOOKUP($A585,'Raw data'!$A:$M,2,FALSE)</f>
        <v>1726670.527330979</v>
      </c>
      <c r="H585" s="42">
        <f>VLOOKUP($A585,'Raw data'!$A:$M,3,FALSE)</f>
        <v>2066788.5877796337</v>
      </c>
      <c r="I585" s="42">
        <f>VLOOKUP($A585,'Raw data'!$A:$M,4,FALSE)</f>
        <v>1879211.7382907232</v>
      </c>
      <c r="J585" s="42">
        <f>VLOOKUP($A585,'Raw data'!$A:$M,8,FALSE)</f>
        <v>1817525.3315349037</v>
      </c>
      <c r="K585" s="42">
        <f>VLOOKUP($A585,'Raw data'!$A:$M,5,FALSE)</f>
        <v>1528406.5024494596</v>
      </c>
      <c r="L585" s="42">
        <f>VLOOKUP($A585,'Raw data'!$A:$M,12,FALSE)</f>
        <v>2375626.953318343</v>
      </c>
      <c r="M585" s="42">
        <f>VLOOKUP($A585,'Raw data'!$A:$M,13,FALSE)</f>
        <v>1717984.6006962329</v>
      </c>
      <c r="N585" s="42">
        <f>VLOOKUP($A585,'Raw data'!$A:$M,6,FALSE)</f>
        <v>1664195.6254503189</v>
      </c>
      <c r="O585" s="42">
        <f>VLOOKUP($A585,'Raw data'!$A:$M,9,FALSE)</f>
        <v>1352140.7715137196</v>
      </c>
      <c r="P585" s="42">
        <f t="shared" si="99"/>
        <v>1986826.83152241</v>
      </c>
      <c r="Q585" s="42">
        <f t="shared" si="100"/>
        <v>1742646.6308271631</v>
      </c>
      <c r="R585" s="42">
        <f t="shared" si="101"/>
        <v>224620.54051463699</v>
      </c>
      <c r="S585" s="42">
        <f t="shared" si="102"/>
        <v>319224.93198917515</v>
      </c>
      <c r="T585" s="43">
        <f t="shared" si="103"/>
        <v>0.11305491598506401</v>
      </c>
      <c r="U585" s="43">
        <f t="shared" si="104"/>
        <v>0.18318397220763691</v>
      </c>
      <c r="V585" s="42">
        <f t="shared" si="105"/>
        <v>-0.1891860818789998</v>
      </c>
      <c r="W585" s="42">
        <f t="shared" si="106"/>
        <v>0.1921090845771887</v>
      </c>
      <c r="X585" s="42">
        <f>VLOOKUP($A585,'Raw data'!$A:$AN,39, FALSE)</f>
        <v>3.0705176518249275</v>
      </c>
      <c r="Y585" s="42">
        <f>VLOOKUP($A585,'Raw data'!$A:$AN,40, FALSE)</f>
        <v>3.2977537069499068</v>
      </c>
      <c r="Z585" s="42">
        <f t="shared" si="107"/>
        <v>3.1841356793874169</v>
      </c>
      <c r="AA585" s="44">
        <f>IFERROR(VLOOKUP($A585,'Raw data'!$AP:$AU,4,FALSE),0)</f>
        <v>-0.15607223365324199</v>
      </c>
      <c r="AB585" s="44">
        <f>IFERROR(VLOOKUP($A585,'Raw data'!$AP:$AU,5,FALSE),0)</f>
        <v>7.16552134688168E-2</v>
      </c>
      <c r="AC585" s="44">
        <f>IFERROR(VLOOKUP($A585,'Raw data'!$AP:$AU,6,FALSE),"NA")</f>
        <v>0.53043997312680702</v>
      </c>
      <c r="AD585" s="46" t="b">
        <f t="shared" si="108"/>
        <v>0</v>
      </c>
      <c r="AE585" s="46" t="b">
        <f t="shared" si="109"/>
        <v>0</v>
      </c>
    </row>
    <row r="586" spans="1:31" x14ac:dyDescent="0.25">
      <c r="A586" s="45" t="s">
        <v>652</v>
      </c>
      <c r="B586" s="2" t="str">
        <f>IFERROR(VLOOKUP(A586,'Protein names'!$A:$I,8,FALSE),"Contaminant")</f>
        <v>Creatine kinase B-type (EC 2.7.3.2) (B-CK) (Creatine kinase B chain)</v>
      </c>
      <c r="C586" t="str">
        <f>IFERROR(VLOOKUP(A586,'Protein names'!$A:$I,9,FALSE), "Contaminant")</f>
        <v>Ckb</v>
      </c>
      <c r="D586" s="42">
        <f>VLOOKUP($A586,'Raw data'!$A:$M,10,FALSE)</f>
        <v>128158.13234220569</v>
      </c>
      <c r="E586" s="42">
        <f>VLOOKUP($A586,'Raw data'!$A:$M,11,FALSE)</f>
        <v>162970.3828470399</v>
      </c>
      <c r="F586" s="42">
        <f>VLOOKUP($A586,'Raw data'!$A:$M,7,FALSE)</f>
        <v>161246.53256162157</v>
      </c>
      <c r="G586" s="42">
        <f>VLOOKUP($A586,'Raw data'!$A:$M,2,FALSE)</f>
        <v>94510.479231064324</v>
      </c>
      <c r="H586" s="42">
        <f>VLOOKUP($A586,'Raw data'!$A:$M,3,FALSE)</f>
        <v>113611.10216618092</v>
      </c>
      <c r="I586" s="42">
        <f>VLOOKUP($A586,'Raw data'!$A:$M,4,FALSE)</f>
        <v>205.36</v>
      </c>
      <c r="J586" s="42">
        <f>VLOOKUP($A586,'Raw data'!$A:$M,8,FALSE)</f>
        <v>205.36</v>
      </c>
      <c r="K586" s="42">
        <f>VLOOKUP($A586,'Raw data'!$A:$M,5,FALSE)</f>
        <v>205.36</v>
      </c>
      <c r="L586" s="42">
        <f>VLOOKUP($A586,'Raw data'!$A:$M,12,FALSE)</f>
        <v>103812.95190297959</v>
      </c>
      <c r="M586" s="42">
        <f>VLOOKUP($A586,'Raw data'!$A:$M,13,FALSE)</f>
        <v>148065.10771931394</v>
      </c>
      <c r="N586" s="42">
        <f>VLOOKUP($A586,'Raw data'!$A:$M,6,FALSE)</f>
        <v>205.36</v>
      </c>
      <c r="O586" s="42">
        <f>VLOOKUP($A586,'Raw data'!$A:$M,9,FALSE)</f>
        <v>205.36</v>
      </c>
      <c r="P586" s="42">
        <f t="shared" si="99"/>
        <v>110116.99819135206</v>
      </c>
      <c r="Q586" s="42">
        <f t="shared" si="100"/>
        <v>42116.583270382253</v>
      </c>
      <c r="R586" s="42">
        <f t="shared" si="101"/>
        <v>54877.944085766663</v>
      </c>
      <c r="S586" s="42">
        <f t="shared" si="102"/>
        <v>60632.409209699254</v>
      </c>
      <c r="T586" s="43">
        <f t="shared" si="103"/>
        <v>0.49836033479957731</v>
      </c>
      <c r="U586" s="43">
        <f t="shared" si="104"/>
        <v>1.4396326696410326</v>
      </c>
      <c r="V586" s="42">
        <f t="shared" si="105"/>
        <v>-1.3865768806212664</v>
      </c>
      <c r="W586" s="42">
        <f t="shared" si="106"/>
        <v>9.2619441532892199E-2</v>
      </c>
      <c r="X586" s="42">
        <f>VLOOKUP($A586,'Raw data'!$A:$AN,39, FALSE)</f>
        <v>2.1908922290734867</v>
      </c>
      <c r="Y586" s="42">
        <f>VLOOKUP($A586,'Raw data'!$A:$AN,40, FALSE)</f>
        <v>0.8679684766070116</v>
      </c>
      <c r="Z586" s="42">
        <f t="shared" si="107"/>
        <v>1.5294303528402491</v>
      </c>
      <c r="AA586" s="44">
        <f>IFERROR(VLOOKUP($A586,'Raw data'!$AP:$AU,4,FALSE),0)</f>
        <v>5.2673791373999403</v>
      </c>
      <c r="AB586" s="44">
        <f>IFERROR(VLOOKUP($A586,'Raw data'!$AP:$AU,5,FALSE),0)</f>
        <v>0.20969697480261901</v>
      </c>
      <c r="AC586" s="44">
        <f>IFERROR(VLOOKUP($A586,'Raw data'!$AP:$AU,6,FALSE),"NA")</f>
        <v>0.53099554130092597</v>
      </c>
      <c r="AD586" s="46" t="b">
        <f t="shared" si="108"/>
        <v>0</v>
      </c>
      <c r="AE586" s="46" t="b">
        <f t="shared" si="109"/>
        <v>0</v>
      </c>
    </row>
    <row r="587" spans="1:31" x14ac:dyDescent="0.25">
      <c r="A587" s="45" t="s">
        <v>653</v>
      </c>
      <c r="B587" s="2" t="str">
        <f>IFERROR(VLOOKUP(A587,'Protein names'!$A:$I,8,FALSE),"Contaminant")</f>
        <v>Ndufa4 protein (Protein Ndufa4) (RCG28086, isoform CRA_a)</v>
      </c>
      <c r="C587" t="str">
        <f>IFERROR(VLOOKUP(A587,'Protein names'!$A:$I,9,FALSE), "Contaminant")</f>
        <v>Ndufa4</v>
      </c>
      <c r="D587" s="42">
        <f>VLOOKUP($A587,'Raw data'!$A:$M,10,FALSE)</f>
        <v>3260964.4903207235</v>
      </c>
      <c r="E587" s="42">
        <f>VLOOKUP($A587,'Raw data'!$A:$M,11,FALSE)</f>
        <v>3306044.4416471357</v>
      </c>
      <c r="F587" s="42">
        <f>VLOOKUP($A587,'Raw data'!$A:$M,7,FALSE)</f>
        <v>2295757.2912415694</v>
      </c>
      <c r="G587" s="42">
        <f>VLOOKUP($A587,'Raw data'!$A:$M,2,FALSE)</f>
        <v>2288306.3871483956</v>
      </c>
      <c r="H587" s="42">
        <f>VLOOKUP($A587,'Raw data'!$A:$M,3,FALSE)</f>
        <v>2467005.4948036177</v>
      </c>
      <c r="I587" s="42">
        <f>VLOOKUP($A587,'Raw data'!$A:$M,4,FALSE)</f>
        <v>1943222.8933835351</v>
      </c>
      <c r="J587" s="42">
        <f>VLOOKUP($A587,'Raw data'!$A:$M,8,FALSE)</f>
        <v>2120014.0082799569</v>
      </c>
      <c r="K587" s="42">
        <f>VLOOKUP($A587,'Raw data'!$A:$M,5,FALSE)</f>
        <v>1832514.0201864196</v>
      </c>
      <c r="L587" s="42">
        <f>VLOOKUP($A587,'Raw data'!$A:$M,12,FALSE)</f>
        <v>3489794.511880917</v>
      </c>
      <c r="M587" s="42">
        <f>VLOOKUP($A587,'Raw data'!$A:$M,13,FALSE)</f>
        <v>2775738.5841039172</v>
      </c>
      <c r="N587" s="42">
        <f>VLOOKUP($A587,'Raw data'!$A:$M,6,FALSE)</f>
        <v>2341668.648465775</v>
      </c>
      <c r="O587" s="42">
        <f>VLOOKUP($A587,'Raw data'!$A:$M,9,FALSE)</f>
        <v>1936015.8111332748</v>
      </c>
      <c r="P587" s="42">
        <f t="shared" si="99"/>
        <v>2593550.1664241632</v>
      </c>
      <c r="Q587" s="42">
        <f t="shared" si="100"/>
        <v>2415957.5973417102</v>
      </c>
      <c r="R587" s="42">
        <f t="shared" si="101"/>
        <v>512165.89910559909</v>
      </c>
      <c r="S587" s="42">
        <f t="shared" si="102"/>
        <v>569564.16951431951</v>
      </c>
      <c r="T587" s="43">
        <f t="shared" si="103"/>
        <v>0.19747676591571151</v>
      </c>
      <c r="U587" s="43">
        <f t="shared" si="104"/>
        <v>0.23575089651449749</v>
      </c>
      <c r="V587" s="42">
        <f t="shared" si="105"/>
        <v>-0.10233314164520402</v>
      </c>
      <c r="W587" s="42">
        <f t="shared" si="106"/>
        <v>0.61543066361798693</v>
      </c>
      <c r="X587" s="42">
        <f>VLOOKUP($A587,'Raw data'!$A:$AN,39, FALSE)</f>
        <v>4.6899409765636566</v>
      </c>
      <c r="Y587" s="42">
        <f>VLOOKUP($A587,'Raw data'!$A:$AN,40, FALSE)</f>
        <v>4.7755367711713808</v>
      </c>
      <c r="Z587" s="42">
        <f t="shared" si="107"/>
        <v>4.7327388738675182</v>
      </c>
      <c r="AA587" s="44">
        <f>IFERROR(VLOOKUP($A587,'Raw data'!$AP:$AU,4,FALSE),0)</f>
        <v>-0.17584786862101601</v>
      </c>
      <c r="AB587" s="44">
        <f>IFERROR(VLOOKUP($A587,'Raw data'!$AP:$AU,5,FALSE),0)</f>
        <v>2.0100197423881801E-2</v>
      </c>
      <c r="AC587" s="44">
        <f>IFERROR(VLOOKUP($A587,'Raw data'!$AP:$AU,6,FALSE),"NA")</f>
        <v>0.53132308214990598</v>
      </c>
      <c r="AD587" s="46" t="b">
        <f t="shared" si="108"/>
        <v>0</v>
      </c>
      <c r="AE587" s="46" t="b">
        <f t="shared" si="109"/>
        <v>0</v>
      </c>
    </row>
    <row r="588" spans="1:31" x14ac:dyDescent="0.25">
      <c r="A588" s="45" t="s">
        <v>654</v>
      </c>
      <c r="B588" s="2" t="str">
        <f>IFERROR(VLOOKUP(A588,'Protein names'!$A:$I,8,FALSE),"Contaminant")</f>
        <v>40S ribosomal protein S26</v>
      </c>
      <c r="C588" t="str">
        <f>IFERROR(VLOOKUP(A588,'Protein names'!$A:$I,9,FALSE), "Contaminant")</f>
        <v>Rps26</v>
      </c>
      <c r="D588" s="42">
        <f>VLOOKUP($A588,'Raw data'!$A:$M,10,FALSE)</f>
        <v>208626.4211029791</v>
      </c>
      <c r="E588" s="42">
        <f>VLOOKUP($A588,'Raw data'!$A:$M,11,FALSE)</f>
        <v>150483.66116149724</v>
      </c>
      <c r="F588" s="42">
        <f>VLOOKUP($A588,'Raw data'!$A:$M,7,FALSE)</f>
        <v>128663.41899032563</v>
      </c>
      <c r="G588" s="42">
        <f>VLOOKUP($A588,'Raw data'!$A:$M,2,FALSE)</f>
        <v>125515.26312118604</v>
      </c>
      <c r="H588" s="42">
        <f>VLOOKUP($A588,'Raw data'!$A:$M,3,FALSE)</f>
        <v>153233.85485385617</v>
      </c>
      <c r="I588" s="42">
        <f>VLOOKUP($A588,'Raw data'!$A:$M,4,FALSE)</f>
        <v>143419.97654293888</v>
      </c>
      <c r="J588" s="42">
        <f>VLOOKUP($A588,'Raw data'!$A:$M,8,FALSE)</f>
        <v>183569.04749014135</v>
      </c>
      <c r="K588" s="42">
        <f>VLOOKUP($A588,'Raw data'!$A:$M,5,FALSE)</f>
        <v>121092.2482743663</v>
      </c>
      <c r="L588" s="42">
        <f>VLOOKUP($A588,'Raw data'!$A:$M,12,FALSE)</f>
        <v>220709.36603583052</v>
      </c>
      <c r="M588" s="42">
        <f>VLOOKUP($A588,'Raw data'!$A:$M,13,FALSE)</f>
        <v>180215.953655138</v>
      </c>
      <c r="N588" s="42">
        <f>VLOOKUP($A588,'Raw data'!$A:$M,6,FALSE)</f>
        <v>129159.6039282835</v>
      </c>
      <c r="O588" s="42">
        <f>VLOOKUP($A588,'Raw data'!$A:$M,9,FALSE)</f>
        <v>134670.44217542087</v>
      </c>
      <c r="P588" s="42">
        <f t="shared" si="99"/>
        <v>151657.09929546385</v>
      </c>
      <c r="Q588" s="42">
        <f t="shared" si="100"/>
        <v>161569.44359319677</v>
      </c>
      <c r="R588" s="42">
        <f t="shared" si="101"/>
        <v>27475.206599560712</v>
      </c>
      <c r="S588" s="42">
        <f t="shared" si="102"/>
        <v>35920.195482232804</v>
      </c>
      <c r="T588" s="43">
        <f t="shared" si="103"/>
        <v>0.18116663662432655</v>
      </c>
      <c r="U588" s="43">
        <f t="shared" si="104"/>
        <v>0.22232047522966961</v>
      </c>
      <c r="V588" s="42">
        <f t="shared" si="105"/>
        <v>9.1341343632390368E-2</v>
      </c>
      <c r="W588" s="42">
        <f t="shared" si="106"/>
        <v>0.63462627863384546</v>
      </c>
      <c r="X588" s="42">
        <f>VLOOKUP($A588,'Raw data'!$A:$AN,39, FALSE)</f>
        <v>2.156766237942735</v>
      </c>
      <c r="Y588" s="42">
        <f>VLOOKUP($A588,'Raw data'!$A:$AN,40, FALSE)</f>
        <v>3.2325429215073398</v>
      </c>
      <c r="Z588" s="42">
        <f t="shared" si="107"/>
        <v>2.6946545797250376</v>
      </c>
      <c r="AA588" s="44">
        <f>IFERROR(VLOOKUP($A588,'Raw data'!$AP:$AU,4,FALSE),0)</f>
        <v>0.24266010217547301</v>
      </c>
      <c r="AB588" s="44">
        <f>IFERROR(VLOOKUP($A588,'Raw data'!$AP:$AU,5,FALSE),0)</f>
        <v>5.3643515426742602E-2</v>
      </c>
      <c r="AC588" s="44">
        <f>IFERROR(VLOOKUP($A588,'Raw data'!$AP:$AU,6,FALSE),"NA")</f>
        <v>0.53136533006266995</v>
      </c>
      <c r="AD588" s="46" t="b">
        <f t="shared" si="108"/>
        <v>0</v>
      </c>
      <c r="AE588" s="46" t="b">
        <f t="shared" si="109"/>
        <v>0</v>
      </c>
    </row>
    <row r="589" spans="1:31" x14ac:dyDescent="0.25">
      <c r="A589" s="45" t="s">
        <v>655</v>
      </c>
      <c r="B589" s="2" t="str">
        <f>IFERROR(VLOOKUP(A589,'Protein names'!$A:$I,8,FALSE),"Contaminant")</f>
        <v>Protein kinase, cAMP-dependent, catalytic, alpha (cAMP-dependent protein kinase catalytic subunit alpha)</v>
      </c>
      <c r="C589" t="str">
        <f>IFERROR(VLOOKUP(A589,'Protein names'!$A:$I,9,FALSE), "Contaminant")</f>
        <v>Prkaca</v>
      </c>
      <c r="D589" s="42">
        <f>VLOOKUP($A589,'Raw data'!$A:$M,10,FALSE)</f>
        <v>123142.08057660289</v>
      </c>
      <c r="E589" s="42">
        <f>VLOOKUP($A589,'Raw data'!$A:$M,11,FALSE)</f>
        <v>91567.742050208981</v>
      </c>
      <c r="F589" s="42">
        <f>VLOOKUP($A589,'Raw data'!$A:$M,7,FALSE)</f>
        <v>123631.53225754411</v>
      </c>
      <c r="G589" s="42">
        <f>VLOOKUP($A589,'Raw data'!$A:$M,2,FALSE)</f>
        <v>73269.611727519004</v>
      </c>
      <c r="H589" s="42">
        <f>VLOOKUP($A589,'Raw data'!$A:$M,3,FALSE)</f>
        <v>77953.751864748789</v>
      </c>
      <c r="I589" s="42">
        <f>VLOOKUP($A589,'Raw data'!$A:$M,4,FALSE)</f>
        <v>52920.238277280674</v>
      </c>
      <c r="J589" s="42">
        <f>VLOOKUP($A589,'Raw data'!$A:$M,8,FALSE)</f>
        <v>49486.294718653327</v>
      </c>
      <c r="K589" s="42">
        <f>VLOOKUP($A589,'Raw data'!$A:$M,5,FALSE)</f>
        <v>60098.323414022008</v>
      </c>
      <c r="L589" s="42">
        <f>VLOOKUP($A589,'Raw data'!$A:$M,12,FALSE)</f>
        <v>118058.63518202772</v>
      </c>
      <c r="M589" s="42">
        <f>VLOOKUP($A589,'Raw data'!$A:$M,13,FALSE)</f>
        <v>80845.304203200998</v>
      </c>
      <c r="N589" s="42">
        <f>VLOOKUP($A589,'Raw data'!$A:$M,6,FALSE)</f>
        <v>77725.965380432885</v>
      </c>
      <c r="O589" s="42">
        <f>VLOOKUP($A589,'Raw data'!$A:$M,9,FALSE)</f>
        <v>81593.63900545951</v>
      </c>
      <c r="P589" s="42">
        <f t="shared" si="99"/>
        <v>90414.159458984082</v>
      </c>
      <c r="Q589" s="42">
        <f t="shared" si="100"/>
        <v>77968.026983966076</v>
      </c>
      <c r="R589" s="42">
        <f t="shared" si="101"/>
        <v>25919.210472238301</v>
      </c>
      <c r="S589" s="42">
        <f t="shared" si="102"/>
        <v>21444.792004694857</v>
      </c>
      <c r="T589" s="43">
        <f t="shared" si="103"/>
        <v>0.28667202822359278</v>
      </c>
      <c r="U589" s="43">
        <f t="shared" si="104"/>
        <v>0.27504597505211875</v>
      </c>
      <c r="V589" s="42">
        <f t="shared" si="105"/>
        <v>-0.21366609903137654</v>
      </c>
      <c r="W589" s="42">
        <f t="shared" si="106"/>
        <v>0.42737408644855912</v>
      </c>
      <c r="X589" s="42">
        <f>VLOOKUP($A589,'Raw data'!$A:$AN,39, FALSE)</f>
        <v>3.5343762362471711</v>
      </c>
      <c r="Y589" s="42">
        <f>VLOOKUP($A589,'Raw data'!$A:$AN,40, FALSE)</f>
        <v>3.5051332290766766</v>
      </c>
      <c r="Z589" s="42">
        <f t="shared" si="107"/>
        <v>3.5197547326619238</v>
      </c>
      <c r="AA589" s="44">
        <f>IFERROR(VLOOKUP($A589,'Raw data'!$AP:$AU,4,FALSE),0)</f>
        <v>-0.316723182328847</v>
      </c>
      <c r="AB589" s="44">
        <f>IFERROR(VLOOKUP($A589,'Raw data'!$AP:$AU,5,FALSE),0)</f>
        <v>5.10864880441491E-2</v>
      </c>
      <c r="AC589" s="44">
        <f>IFERROR(VLOOKUP($A589,'Raw data'!$AP:$AU,6,FALSE),"NA")</f>
        <v>0.53149664783207595</v>
      </c>
      <c r="AD589" s="46" t="b">
        <f t="shared" si="108"/>
        <v>0</v>
      </c>
      <c r="AE589" s="46" t="b">
        <f t="shared" si="109"/>
        <v>0</v>
      </c>
    </row>
    <row r="590" spans="1:31" x14ac:dyDescent="0.25">
      <c r="A590" s="45" t="s">
        <v>656</v>
      </c>
      <c r="B590" s="2" t="str">
        <f>IFERROR(VLOOKUP(A590,'Protein names'!$A:$I,8,FALSE),"Contaminant")</f>
        <v>Cofilin 2, muscle (Predicted), isoform CRA_b (Protein Cfl2)</v>
      </c>
      <c r="C590" t="str">
        <f>IFERROR(VLOOKUP(A590,'Protein names'!$A:$I,9,FALSE), "Contaminant")</f>
        <v>Cfl2</v>
      </c>
      <c r="D590" s="42">
        <f>VLOOKUP($A590,'Raw data'!$A:$M,10,FALSE)</f>
        <v>66502.087207163742</v>
      </c>
      <c r="E590" s="42">
        <f>VLOOKUP($A590,'Raw data'!$A:$M,11,FALSE)</f>
        <v>62476.624473631637</v>
      </c>
      <c r="F590" s="42">
        <f>VLOOKUP($A590,'Raw data'!$A:$M,7,FALSE)</f>
        <v>69071.716450569351</v>
      </c>
      <c r="G590" s="42">
        <f>VLOOKUP($A590,'Raw data'!$A:$M,2,FALSE)</f>
        <v>66503.870779283505</v>
      </c>
      <c r="H590" s="42">
        <f>VLOOKUP($A590,'Raw data'!$A:$M,3,FALSE)</f>
        <v>205.36</v>
      </c>
      <c r="I590" s="42">
        <f>VLOOKUP($A590,'Raw data'!$A:$M,4,FALSE)</f>
        <v>205.36</v>
      </c>
      <c r="J590" s="42">
        <f>VLOOKUP($A590,'Raw data'!$A:$M,8,FALSE)</f>
        <v>83523.261672682303</v>
      </c>
      <c r="K590" s="42">
        <f>VLOOKUP($A590,'Raw data'!$A:$M,5,FALSE)</f>
        <v>205.36</v>
      </c>
      <c r="L590" s="42">
        <f>VLOOKUP($A590,'Raw data'!$A:$M,12,FALSE)</f>
        <v>85465.37544541531</v>
      </c>
      <c r="M590" s="42">
        <f>VLOOKUP($A590,'Raw data'!$A:$M,13,FALSE)</f>
        <v>26866.61264248097</v>
      </c>
      <c r="N590" s="42">
        <f>VLOOKUP($A590,'Raw data'!$A:$M,6,FALSE)</f>
        <v>205.36</v>
      </c>
      <c r="O590" s="42">
        <f>VLOOKUP($A590,'Raw data'!$A:$M,9,FALSE)</f>
        <v>64616.363588381661</v>
      </c>
      <c r="P590" s="42">
        <f t="shared" si="99"/>
        <v>44160.836485108041</v>
      </c>
      <c r="Q590" s="42">
        <f t="shared" si="100"/>
        <v>43480.38889149337</v>
      </c>
      <c r="R590" s="42">
        <f t="shared" si="101"/>
        <v>31140.890914402749</v>
      </c>
      <c r="S590" s="42">
        <f t="shared" si="102"/>
        <v>36134.872342522569</v>
      </c>
      <c r="T590" s="43">
        <f t="shared" si="103"/>
        <v>0.70516986074084242</v>
      </c>
      <c r="U590" s="43">
        <f t="shared" si="104"/>
        <v>0.83106138799030149</v>
      </c>
      <c r="V590" s="42">
        <f t="shared" si="105"/>
        <v>-2.2402655611987763E-2</v>
      </c>
      <c r="W590" s="42">
        <f t="shared" si="106"/>
        <v>0.97518225195606201</v>
      </c>
      <c r="X590" s="42">
        <f>VLOOKUP($A590,'Raw data'!$A:$AN,39, FALSE)</f>
        <v>0.7306879648709016</v>
      </c>
      <c r="Y590" s="42">
        <f>VLOOKUP($A590,'Raw data'!$A:$AN,40, FALSE)</f>
        <v>0.9002322409929665</v>
      </c>
      <c r="Z590" s="42">
        <f t="shared" si="107"/>
        <v>0.81546010293193405</v>
      </c>
      <c r="AA590" s="44">
        <f>IFERROR(VLOOKUP($A590,'Raw data'!$AP:$AU,4,FALSE),0)</f>
        <v>-0.41039106835849298</v>
      </c>
      <c r="AB590" s="44">
        <f>IFERROR(VLOOKUP($A590,'Raw data'!$AP:$AU,5,FALSE),0)</f>
        <v>2.5172540208124101E-2</v>
      </c>
      <c r="AC590" s="44">
        <f>IFERROR(VLOOKUP($A590,'Raw data'!$AP:$AU,6,FALSE),"NA")</f>
        <v>0.531782073615509</v>
      </c>
      <c r="AD590" s="46" t="b">
        <f t="shared" si="108"/>
        <v>0</v>
      </c>
      <c r="AE590" s="46" t="b">
        <f t="shared" si="109"/>
        <v>0</v>
      </c>
    </row>
    <row r="591" spans="1:31" x14ac:dyDescent="0.25">
      <c r="A591" s="45" t="s">
        <v>657</v>
      </c>
      <c r="B591" s="2" t="str">
        <f>IFERROR(VLOOKUP(A591,'Protein names'!$A:$I,8,FALSE),"Contaminant")</f>
        <v>Ubiquitin-conjugating enzyme E2 D3 (Ubiquitin-conjugating enzyme E2D 3 (UBC4/5 homolog, yeast), isoform CRA_a)</v>
      </c>
      <c r="C591" t="str">
        <f>IFERROR(VLOOKUP(A591,'Protein names'!$A:$I,9,FALSE), "Contaminant")</f>
        <v>Ube2d3</v>
      </c>
      <c r="D591" s="42">
        <f>VLOOKUP($A591,'Raw data'!$A:$M,10,FALSE)</f>
        <v>151521.0835999769</v>
      </c>
      <c r="E591" s="42">
        <f>VLOOKUP($A591,'Raw data'!$A:$M,11,FALSE)</f>
        <v>205.36</v>
      </c>
      <c r="F591" s="42">
        <f>VLOOKUP($A591,'Raw data'!$A:$M,7,FALSE)</f>
        <v>88676.380933222303</v>
      </c>
      <c r="G591" s="42">
        <f>VLOOKUP($A591,'Raw data'!$A:$M,2,FALSE)</f>
        <v>74307.095104285661</v>
      </c>
      <c r="H591" s="42">
        <f>VLOOKUP($A591,'Raw data'!$A:$M,3,FALSE)</f>
        <v>205.36</v>
      </c>
      <c r="I591" s="42">
        <f>VLOOKUP($A591,'Raw data'!$A:$M,4,FALSE)</f>
        <v>44440.37447913194</v>
      </c>
      <c r="J591" s="42">
        <f>VLOOKUP($A591,'Raw data'!$A:$M,8,FALSE)</f>
        <v>205.36</v>
      </c>
      <c r="K591" s="42">
        <f>VLOOKUP($A591,'Raw data'!$A:$M,5,FALSE)</f>
        <v>106381.73547917274</v>
      </c>
      <c r="L591" s="42">
        <f>VLOOKUP($A591,'Raw data'!$A:$M,12,FALSE)</f>
        <v>174581.45762946265</v>
      </c>
      <c r="M591" s="42">
        <f>VLOOKUP($A591,'Raw data'!$A:$M,13,FALSE)</f>
        <v>58546.723155752865</v>
      </c>
      <c r="N591" s="42">
        <f>VLOOKUP($A591,'Raw data'!$A:$M,6,FALSE)</f>
        <v>121203.36894192167</v>
      </c>
      <c r="O591" s="42">
        <f>VLOOKUP($A591,'Raw data'!$A:$M,9,FALSE)</f>
        <v>80261.265963563274</v>
      </c>
      <c r="P591" s="42">
        <f t="shared" si="99"/>
        <v>59892.609019436124</v>
      </c>
      <c r="Q591" s="42">
        <f t="shared" si="100"/>
        <v>90196.651861645529</v>
      </c>
      <c r="R591" s="42">
        <f t="shared" si="101"/>
        <v>52908.674827380513</v>
      </c>
      <c r="S591" s="42">
        <f t="shared" si="102"/>
        <v>54072.530566568072</v>
      </c>
      <c r="T591" s="43">
        <f t="shared" si="103"/>
        <v>0.88339238670018183</v>
      </c>
      <c r="U591" s="43">
        <f t="shared" si="104"/>
        <v>0.59949598405837745</v>
      </c>
      <c r="V591" s="42">
        <f t="shared" si="105"/>
        <v>0.59069590118964543</v>
      </c>
      <c r="W591" s="42">
        <f t="shared" si="106"/>
        <v>0.39145886106996464</v>
      </c>
      <c r="X591" s="42">
        <f>VLOOKUP($A591,'Raw data'!$A:$AN,39, FALSE)</f>
        <v>1.6704446651978124</v>
      </c>
      <c r="Y591" s="42">
        <f>VLOOKUP($A591,'Raw data'!$A:$AN,40, FALSE)</f>
        <v>2.1517064607500487</v>
      </c>
      <c r="Z591" s="42">
        <f t="shared" si="107"/>
        <v>1.9110755629739304</v>
      </c>
      <c r="AA591" s="44">
        <f>IFERROR(VLOOKUP($A591,'Raw data'!$AP:$AU,4,FALSE),0)</f>
        <v>-5.2509484731846197</v>
      </c>
      <c r="AB591" s="44">
        <f>IFERROR(VLOOKUP($A591,'Raw data'!$AP:$AU,5,FALSE),0)</f>
        <v>0.29041141257661701</v>
      </c>
      <c r="AC591" s="44">
        <f>IFERROR(VLOOKUP($A591,'Raw data'!$AP:$AU,6,FALSE),"NA")</f>
        <v>0.53243828675879601</v>
      </c>
      <c r="AD591" s="46" t="b">
        <f t="shared" si="108"/>
        <v>0</v>
      </c>
      <c r="AE591" s="46" t="b">
        <f t="shared" si="109"/>
        <v>0</v>
      </c>
    </row>
    <row r="592" spans="1:31" x14ac:dyDescent="0.25">
      <c r="A592" s="45" t="s">
        <v>658</v>
      </c>
      <c r="B592" s="2" t="str">
        <f>IFERROR(VLOOKUP(A592,'Protein names'!$A:$I,8,FALSE),"Contaminant")</f>
        <v>40S ribosomal protein S15 (RIG protein)</v>
      </c>
      <c r="C592" t="str">
        <f>IFERROR(VLOOKUP(A592,'Protein names'!$A:$I,9,FALSE), "Contaminant")</f>
        <v>Rps15</v>
      </c>
      <c r="D592" s="42">
        <f>VLOOKUP($A592,'Raw data'!$A:$M,10,FALSE)</f>
        <v>500126.61758773972</v>
      </c>
      <c r="E592" s="42">
        <f>VLOOKUP($A592,'Raw data'!$A:$M,11,FALSE)</f>
        <v>468616.17576073291</v>
      </c>
      <c r="F592" s="42">
        <f>VLOOKUP($A592,'Raw data'!$A:$M,7,FALSE)</f>
        <v>820870.27606847452</v>
      </c>
      <c r="G592" s="42">
        <f>VLOOKUP($A592,'Raw data'!$A:$M,2,FALSE)</f>
        <v>480868.24442295043</v>
      </c>
      <c r="H592" s="42">
        <f>VLOOKUP($A592,'Raw data'!$A:$M,3,FALSE)</f>
        <v>836576.37979472929</v>
      </c>
      <c r="I592" s="42">
        <f>VLOOKUP($A592,'Raw data'!$A:$M,4,FALSE)</f>
        <v>449670.4618166422</v>
      </c>
      <c r="J592" s="42">
        <f>VLOOKUP($A592,'Raw data'!$A:$M,8,FALSE)</f>
        <v>460379.03499730962</v>
      </c>
      <c r="K592" s="42">
        <f>VLOOKUP($A592,'Raw data'!$A:$M,5,FALSE)</f>
        <v>390890.84666786203</v>
      </c>
      <c r="L592" s="42">
        <f>VLOOKUP($A592,'Raw data'!$A:$M,12,FALSE)</f>
        <v>968483.32415958249</v>
      </c>
      <c r="M592" s="42">
        <f>VLOOKUP($A592,'Raw data'!$A:$M,13,FALSE)</f>
        <v>542563.97654922854</v>
      </c>
      <c r="N592" s="42">
        <f>VLOOKUP($A592,'Raw data'!$A:$M,6,FALSE)</f>
        <v>768597.76457667025</v>
      </c>
      <c r="O592" s="42">
        <f>VLOOKUP($A592,'Raw data'!$A:$M,9,FALSE)</f>
        <v>336674.15956391231</v>
      </c>
      <c r="P592" s="42">
        <f t="shared" si="99"/>
        <v>592788.02590854478</v>
      </c>
      <c r="Q592" s="42">
        <f t="shared" si="100"/>
        <v>577931.51775242761</v>
      </c>
      <c r="R592" s="42">
        <f t="shared" si="101"/>
        <v>167564.78047263835</v>
      </c>
      <c r="S592" s="42">
        <f t="shared" si="102"/>
        <v>222539.54924104793</v>
      </c>
      <c r="T592" s="43">
        <f t="shared" si="103"/>
        <v>0.28267234348368941</v>
      </c>
      <c r="U592" s="43">
        <f t="shared" si="104"/>
        <v>0.3850621438790931</v>
      </c>
      <c r="V592" s="42">
        <f t="shared" si="105"/>
        <v>-3.661775597505991E-2</v>
      </c>
      <c r="W592" s="42">
        <f t="shared" si="106"/>
        <v>0.90743734817371835</v>
      </c>
      <c r="X592" s="42">
        <f>VLOOKUP($A592,'Raw data'!$A:$AN,39, FALSE)</f>
        <v>2.8780969711072832</v>
      </c>
      <c r="Y592" s="42">
        <f>VLOOKUP($A592,'Raw data'!$A:$AN,40, FALSE)</f>
        <v>2.817100184679644</v>
      </c>
      <c r="Z592" s="42">
        <f t="shared" si="107"/>
        <v>2.8475985778934634</v>
      </c>
      <c r="AA592" s="44">
        <f>IFERROR(VLOOKUP($A592,'Raw data'!$AP:$AU,4,FALSE),0)</f>
        <v>-0.22765190183272199</v>
      </c>
      <c r="AB592" s="44">
        <f>IFERROR(VLOOKUP($A592,'Raw data'!$AP:$AU,5,FALSE),0)</f>
        <v>5.6596087116240097E-2</v>
      </c>
      <c r="AC592" s="44">
        <f>IFERROR(VLOOKUP($A592,'Raw data'!$AP:$AU,6,FALSE),"NA")</f>
        <v>0.53252157098592601</v>
      </c>
      <c r="AD592" s="46" t="b">
        <f t="shared" si="108"/>
        <v>0</v>
      </c>
      <c r="AE592" s="46" t="b">
        <f t="shared" si="109"/>
        <v>0</v>
      </c>
    </row>
    <row r="593" spans="1:31" x14ac:dyDescent="0.25">
      <c r="A593" s="45" t="s">
        <v>659</v>
      </c>
      <c r="B593" s="2" t="str">
        <f>IFERROR(VLOOKUP(A593,'Protein names'!$A:$I,8,FALSE),"Contaminant")</f>
        <v>Importin 7 (Predicted), isoform CRA_c (Protein Ipo7)</v>
      </c>
      <c r="C593" t="str">
        <f>IFERROR(VLOOKUP(A593,'Protein names'!$A:$I,9,FALSE), "Contaminant")</f>
        <v>Ipo7</v>
      </c>
      <c r="D593" s="42">
        <f>VLOOKUP($A593,'Raw data'!$A:$M,10,FALSE)</f>
        <v>205.36</v>
      </c>
      <c r="E593" s="42">
        <f>VLOOKUP($A593,'Raw data'!$A:$M,11,FALSE)</f>
        <v>817.82061011095311</v>
      </c>
      <c r="F593" s="42">
        <f>VLOOKUP($A593,'Raw data'!$A:$M,7,FALSE)</f>
        <v>205.36</v>
      </c>
      <c r="G593" s="42">
        <f>VLOOKUP($A593,'Raw data'!$A:$M,2,FALSE)</f>
        <v>967.08391433614679</v>
      </c>
      <c r="H593" s="42">
        <f>VLOOKUP($A593,'Raw data'!$A:$M,3,FALSE)</f>
        <v>205.36</v>
      </c>
      <c r="I593" s="42">
        <f>VLOOKUP($A593,'Raw data'!$A:$M,4,FALSE)</f>
        <v>3014.7709887344272</v>
      </c>
      <c r="J593" s="42">
        <f>VLOOKUP($A593,'Raw data'!$A:$M,8,FALSE)</f>
        <v>5088.1903450787031</v>
      </c>
      <c r="K593" s="42">
        <f>VLOOKUP($A593,'Raw data'!$A:$M,5,FALSE)</f>
        <v>2794.860231994217</v>
      </c>
      <c r="L593" s="42">
        <f>VLOOKUP($A593,'Raw data'!$A:$M,12,FALSE)</f>
        <v>205.36</v>
      </c>
      <c r="M593" s="42">
        <f>VLOOKUP($A593,'Raw data'!$A:$M,13,FALSE)</f>
        <v>205.36</v>
      </c>
      <c r="N593" s="42">
        <f>VLOOKUP($A593,'Raw data'!$A:$M,6,FALSE)</f>
        <v>3376.2505150060711</v>
      </c>
      <c r="O593" s="42">
        <f>VLOOKUP($A593,'Raw data'!$A:$M,9,FALSE)</f>
        <v>3385.4201555908521</v>
      </c>
      <c r="P593" s="42">
        <f t="shared" si="99"/>
        <v>902.62591886358803</v>
      </c>
      <c r="Q593" s="42">
        <f t="shared" si="100"/>
        <v>2509.2402079449735</v>
      </c>
      <c r="R593" s="42">
        <f t="shared" si="101"/>
        <v>994.23696492827355</v>
      </c>
      <c r="S593" s="42">
        <f t="shared" si="102"/>
        <v>1773.3061780324356</v>
      </c>
      <c r="T593" s="43">
        <f t="shared" si="103"/>
        <v>1.1014939236179087</v>
      </c>
      <c r="U593" s="43">
        <f t="shared" si="104"/>
        <v>0.70671041075208352</v>
      </c>
      <c r="V593" s="42">
        <f t="shared" si="105"/>
        <v>1.4750504744402535</v>
      </c>
      <c r="W593" s="42">
        <f t="shared" si="106"/>
        <v>0.10766020226315576</v>
      </c>
      <c r="X593" s="42">
        <f>VLOOKUP($A593,'Raw data'!$A:$AN,39, FALSE)</f>
        <v>0.86496171093363794</v>
      </c>
      <c r="Y593" s="42">
        <f>VLOOKUP($A593,'Raw data'!$A:$AN,40, FALSE)</f>
        <v>1.0409298711027481</v>
      </c>
      <c r="Z593" s="42">
        <f t="shared" si="107"/>
        <v>0.9529457910181931</v>
      </c>
      <c r="AA593" s="44">
        <f>IFERROR(VLOOKUP($A593,'Raw data'!$AP:$AU,4,FALSE),0)</f>
        <v>3.1892336319972601</v>
      </c>
      <c r="AB593" s="44">
        <f>IFERROR(VLOOKUP($A593,'Raw data'!$AP:$AU,5,FALSE),0)</f>
        <v>0.28517581979828999</v>
      </c>
      <c r="AC593" s="44">
        <f>IFERROR(VLOOKUP($A593,'Raw data'!$AP:$AU,6,FALSE),"NA")</f>
        <v>0.533013706882147</v>
      </c>
      <c r="AD593" s="46" t="b">
        <f t="shared" si="108"/>
        <v>0</v>
      </c>
      <c r="AE593" s="46" t="b">
        <f t="shared" si="109"/>
        <v>0</v>
      </c>
    </row>
    <row r="594" spans="1:31" x14ac:dyDescent="0.25">
      <c r="A594" s="45" t="s">
        <v>660</v>
      </c>
      <c r="B594" s="2" t="str">
        <f>IFERROR(VLOOKUP(A594,'Protein names'!$A:$I,8,FALSE),"Contaminant")</f>
        <v>Nicotinate-nucleotide pyrophosphorylase [carboxylating] (EC 2.4.2.19) (Quinolinate phosphoribosyltransferase [decarboxylating]) (QAPRTase) (QPRTase)</v>
      </c>
      <c r="C594" t="str">
        <f>IFERROR(VLOOKUP(A594,'Protein names'!$A:$I,9,FALSE), "Contaminant")</f>
        <v>Qprt</v>
      </c>
      <c r="D594" s="42">
        <f>VLOOKUP($A594,'Raw data'!$A:$M,10,FALSE)</f>
        <v>203400.64007426475</v>
      </c>
      <c r="E594" s="42">
        <f>VLOOKUP($A594,'Raw data'!$A:$M,11,FALSE)</f>
        <v>153297.71416819849</v>
      </c>
      <c r="F594" s="42">
        <f>VLOOKUP($A594,'Raw data'!$A:$M,7,FALSE)</f>
        <v>345901.03953399416</v>
      </c>
      <c r="G594" s="42">
        <f>VLOOKUP($A594,'Raw data'!$A:$M,2,FALSE)</f>
        <v>176412.04761155896</v>
      </c>
      <c r="H594" s="42">
        <f>VLOOKUP($A594,'Raw data'!$A:$M,3,FALSE)</f>
        <v>174318.18779409083</v>
      </c>
      <c r="I594" s="42">
        <f>VLOOKUP($A594,'Raw data'!$A:$M,4,FALSE)</f>
        <v>208415.69599893448</v>
      </c>
      <c r="J594" s="42">
        <f>VLOOKUP($A594,'Raw data'!$A:$M,8,FALSE)</f>
        <v>177773.3739182977</v>
      </c>
      <c r="K594" s="42">
        <f>VLOOKUP($A594,'Raw data'!$A:$M,5,FALSE)</f>
        <v>149337.20871089661</v>
      </c>
      <c r="L594" s="42">
        <f>VLOOKUP($A594,'Raw data'!$A:$M,12,FALSE)</f>
        <v>258581.76031863951</v>
      </c>
      <c r="M594" s="42">
        <f>VLOOKUP($A594,'Raw data'!$A:$M,13,FALSE)</f>
        <v>201259.8470278882</v>
      </c>
      <c r="N594" s="42">
        <f>VLOOKUP($A594,'Raw data'!$A:$M,6,FALSE)</f>
        <v>177708.3197857604</v>
      </c>
      <c r="O594" s="42">
        <f>VLOOKUP($A594,'Raw data'!$A:$M,9,FALSE)</f>
        <v>181054.92709768921</v>
      </c>
      <c r="P594" s="42">
        <f t="shared" si="99"/>
        <v>210290.88753017364</v>
      </c>
      <c r="Q594" s="42">
        <f t="shared" si="100"/>
        <v>190952.57280986194</v>
      </c>
      <c r="R594" s="42">
        <f t="shared" si="101"/>
        <v>63418.10718055124</v>
      </c>
      <c r="S594" s="42">
        <f t="shared" si="102"/>
        <v>33810.378944504584</v>
      </c>
      <c r="T594" s="43">
        <f t="shared" si="103"/>
        <v>0.30157325372195065</v>
      </c>
      <c r="U594" s="43">
        <f t="shared" si="104"/>
        <v>0.17706165697055437</v>
      </c>
      <c r="V594" s="42">
        <f t="shared" si="105"/>
        <v>-0.13917197724588259</v>
      </c>
      <c r="W594" s="42">
        <f t="shared" si="106"/>
        <v>0.56077683054973271</v>
      </c>
      <c r="X594" s="42">
        <f>VLOOKUP($A594,'Raw data'!$A:$AN,39, FALSE)</f>
        <v>3.6910635970470711</v>
      </c>
      <c r="Y594" s="42">
        <f>VLOOKUP($A594,'Raw data'!$A:$AN,40, FALSE)</f>
        <v>3.9359993207848696</v>
      </c>
      <c r="Z594" s="42">
        <f t="shared" si="107"/>
        <v>3.8135314589159703</v>
      </c>
      <c r="AA594" s="44">
        <f>IFERROR(VLOOKUP($A594,'Raw data'!$AP:$AU,4,FALSE),0)</f>
        <v>-0.19869663987288999</v>
      </c>
      <c r="AB594" s="44">
        <f>IFERROR(VLOOKUP($A594,'Raw data'!$AP:$AU,5,FALSE),0)</f>
        <v>0.18533711831847999</v>
      </c>
      <c r="AC594" s="44">
        <f>IFERROR(VLOOKUP($A594,'Raw data'!$AP:$AU,6,FALSE),"NA")</f>
        <v>0.53312058731913103</v>
      </c>
      <c r="AD594" s="46" t="b">
        <f t="shared" si="108"/>
        <v>0</v>
      </c>
      <c r="AE594" s="46" t="b">
        <f t="shared" si="109"/>
        <v>0</v>
      </c>
    </row>
    <row r="595" spans="1:31" x14ac:dyDescent="0.25">
      <c r="A595" s="45" t="s">
        <v>661</v>
      </c>
      <c r="B595" s="2" t="str">
        <f>IFERROR(VLOOKUP(A595,'Protein names'!$A:$I,8,FALSE),"Contaminant")</f>
        <v>F-actin-capping protein subunit alpha-1 (CapZ alpha-1)</v>
      </c>
      <c r="C595" t="str">
        <f>IFERROR(VLOOKUP(A595,'Protein names'!$A:$I,9,FALSE), "Contaminant")</f>
        <v>Capza1</v>
      </c>
      <c r="D595" s="42">
        <f>VLOOKUP($A595,'Raw data'!$A:$M,10,FALSE)</f>
        <v>88267.641479032478</v>
      </c>
      <c r="E595" s="42">
        <f>VLOOKUP($A595,'Raw data'!$A:$M,11,FALSE)</f>
        <v>83022.146219387083</v>
      </c>
      <c r="F595" s="42">
        <f>VLOOKUP($A595,'Raw data'!$A:$M,7,FALSE)</f>
        <v>84733.019576610022</v>
      </c>
      <c r="G595" s="42">
        <f>VLOOKUP($A595,'Raw data'!$A:$M,2,FALSE)</f>
        <v>86085.596343478333</v>
      </c>
      <c r="H595" s="42">
        <f>VLOOKUP($A595,'Raw data'!$A:$M,3,FALSE)</f>
        <v>67871.43344820624</v>
      </c>
      <c r="I595" s="42">
        <f>VLOOKUP($A595,'Raw data'!$A:$M,4,FALSE)</f>
        <v>63388.66412995979</v>
      </c>
      <c r="J595" s="42">
        <f>VLOOKUP($A595,'Raw data'!$A:$M,8,FALSE)</f>
        <v>76602.778231178396</v>
      </c>
      <c r="K595" s="42">
        <f>VLOOKUP($A595,'Raw data'!$A:$M,5,FALSE)</f>
        <v>62428.19324998065</v>
      </c>
      <c r="L595" s="42">
        <f>VLOOKUP($A595,'Raw data'!$A:$M,12,FALSE)</f>
        <v>92117.256399677004</v>
      </c>
      <c r="M595" s="42">
        <f>VLOOKUP($A595,'Raw data'!$A:$M,13,FALSE)</f>
        <v>68687.092534209922</v>
      </c>
      <c r="N595" s="42">
        <f>VLOOKUP($A595,'Raw data'!$A:$M,6,FALSE)</f>
        <v>48897.574915383091</v>
      </c>
      <c r="O595" s="42">
        <f>VLOOKUP($A595,'Raw data'!$A:$M,9,FALSE)</f>
        <v>70531.230557419112</v>
      </c>
      <c r="P595" s="42">
        <f t="shared" si="99"/>
        <v>78894.750199445654</v>
      </c>
      <c r="Q595" s="42">
        <f t="shared" si="100"/>
        <v>69877.354314641358</v>
      </c>
      <c r="R595" s="42">
        <f t="shared" si="101"/>
        <v>9597.155514563814</v>
      </c>
      <c r="S595" s="42">
        <f t="shared" si="102"/>
        <v>13148.700779067698</v>
      </c>
      <c r="T595" s="43">
        <f t="shared" si="103"/>
        <v>0.12164504596696533</v>
      </c>
      <c r="U595" s="43">
        <f t="shared" si="104"/>
        <v>0.18816826864769634</v>
      </c>
      <c r="V595" s="42">
        <f t="shared" si="105"/>
        <v>-0.17510431767679074</v>
      </c>
      <c r="W595" s="42">
        <f t="shared" si="106"/>
        <v>0.24376253164053119</v>
      </c>
      <c r="X595" s="42">
        <f>VLOOKUP($A595,'Raw data'!$A:$AN,39, FALSE)</f>
        <v>2.9579063686986404</v>
      </c>
      <c r="Y595" s="42">
        <f>VLOOKUP($A595,'Raw data'!$A:$AN,40, FALSE)</f>
        <v>2.7589865736373178</v>
      </c>
      <c r="Z595" s="42">
        <f t="shared" si="107"/>
        <v>2.8584464711679791</v>
      </c>
      <c r="AA595" s="44">
        <f>IFERROR(VLOOKUP($A595,'Raw data'!$AP:$AU,4,FALSE),0)</f>
        <v>-0.191367811088063</v>
      </c>
      <c r="AB595" s="44">
        <f>IFERROR(VLOOKUP($A595,'Raw data'!$AP:$AU,5,FALSE),0)</f>
        <v>1.9315694147331801E-2</v>
      </c>
      <c r="AC595" s="44">
        <f>IFERROR(VLOOKUP($A595,'Raw data'!$AP:$AU,6,FALSE),"NA")</f>
        <v>0.53323278395609497</v>
      </c>
      <c r="AD595" s="46" t="b">
        <f t="shared" si="108"/>
        <v>0</v>
      </c>
      <c r="AE595" s="46" t="b">
        <f t="shared" si="109"/>
        <v>0</v>
      </c>
    </row>
    <row r="596" spans="1:31" x14ac:dyDescent="0.25">
      <c r="A596" s="45" t="s">
        <v>662</v>
      </c>
      <c r="B596" s="2" t="str">
        <f>IFERROR(VLOOKUP(A596,'Protein names'!$A:$I,8,FALSE),"Contaminant")</f>
        <v>Histone H3</v>
      </c>
      <c r="C596" t="str">
        <f>IFERROR(VLOOKUP(A596,'Protein names'!$A:$I,9,FALSE), "Contaminant")</f>
        <v>H3f3c</v>
      </c>
      <c r="D596" s="42">
        <f>VLOOKUP($A596,'Raw data'!$A:$M,10,FALSE)</f>
        <v>95690.996813488993</v>
      </c>
      <c r="E596" s="42">
        <f>VLOOKUP($A596,'Raw data'!$A:$M,11,FALSE)</f>
        <v>66760.81287397031</v>
      </c>
      <c r="F596" s="42">
        <f>VLOOKUP($A596,'Raw data'!$A:$M,7,FALSE)</f>
        <v>603730.76030269254</v>
      </c>
      <c r="G596" s="42">
        <f>VLOOKUP($A596,'Raw data'!$A:$M,2,FALSE)</f>
        <v>817609.66824970185</v>
      </c>
      <c r="H596" s="42">
        <f>VLOOKUP($A596,'Raw data'!$A:$M,3,FALSE)</f>
        <v>797969.23235284234</v>
      </c>
      <c r="I596" s="42">
        <f>VLOOKUP($A596,'Raw data'!$A:$M,4,FALSE)</f>
        <v>953839.78630121355</v>
      </c>
      <c r="J596" s="42">
        <f>VLOOKUP($A596,'Raw data'!$A:$M,8,FALSE)</f>
        <v>511614.79104316124</v>
      </c>
      <c r="K596" s="42">
        <f>VLOOKUP($A596,'Raw data'!$A:$M,5,FALSE)</f>
        <v>872920.47194852226</v>
      </c>
      <c r="L596" s="42">
        <f>VLOOKUP($A596,'Raw data'!$A:$M,12,FALSE)</f>
        <v>306739.62055326358</v>
      </c>
      <c r="M596" s="42">
        <f>VLOOKUP($A596,'Raw data'!$A:$M,13,FALSE)</f>
        <v>210968.831673832</v>
      </c>
      <c r="N596" s="42">
        <f>VLOOKUP($A596,'Raw data'!$A:$M,6,FALSE)</f>
        <v>656893.17322402797</v>
      </c>
      <c r="O596" s="42">
        <f>VLOOKUP($A596,'Raw data'!$A:$M,9,FALSE)</f>
        <v>707435.82540468103</v>
      </c>
      <c r="P596" s="42">
        <f t="shared" si="99"/>
        <v>555933.54281565163</v>
      </c>
      <c r="Q596" s="42">
        <f t="shared" si="100"/>
        <v>544428.78564124799</v>
      </c>
      <c r="R596" s="42">
        <f t="shared" si="101"/>
        <v>350899.50676923752</v>
      </c>
      <c r="S596" s="42">
        <f t="shared" si="102"/>
        <v>229453.97497881111</v>
      </c>
      <c r="T596" s="43">
        <f t="shared" si="103"/>
        <v>0.63118966521075037</v>
      </c>
      <c r="U596" s="43">
        <f t="shared" si="104"/>
        <v>0.42145819807920681</v>
      </c>
      <c r="V596" s="42">
        <f t="shared" si="105"/>
        <v>-3.0169082557554995E-2</v>
      </c>
      <c r="W596" s="42">
        <f t="shared" si="106"/>
        <v>0.95228233658586392</v>
      </c>
      <c r="X596" s="42">
        <f>VLOOKUP($A596,'Raw data'!$A:$AN,39, FALSE)</f>
        <v>3.4874434645804882</v>
      </c>
      <c r="Y596" s="42">
        <f>VLOOKUP($A596,'Raw data'!$A:$AN,40, FALSE)</f>
        <v>3.1176221995855742</v>
      </c>
      <c r="Z596" s="42">
        <f t="shared" si="107"/>
        <v>3.3025328320830312</v>
      </c>
      <c r="AA596" s="44">
        <f>IFERROR(VLOOKUP($A596,'Raw data'!$AP:$AU,4,FALSE),0)</f>
        <v>0.52246811975645902</v>
      </c>
      <c r="AB596" s="44">
        <f>IFERROR(VLOOKUP($A596,'Raw data'!$AP:$AU,5,FALSE),0)</f>
        <v>9.9252689582548001E-2</v>
      </c>
      <c r="AC596" s="44">
        <f>IFERROR(VLOOKUP($A596,'Raw data'!$AP:$AU,6,FALSE),"NA")</f>
        <v>0.53325502031122896</v>
      </c>
      <c r="AD596" s="46" t="b">
        <f t="shared" si="108"/>
        <v>0</v>
      </c>
      <c r="AE596" s="46" t="b">
        <f t="shared" si="109"/>
        <v>0</v>
      </c>
    </row>
    <row r="597" spans="1:31" x14ac:dyDescent="0.25">
      <c r="A597" s="45" t="s">
        <v>663</v>
      </c>
      <c r="B597" s="2" t="str">
        <f>IFERROR(VLOOKUP(A597,'Protein names'!$A:$I,8,FALSE),"Contaminant")</f>
        <v>Protein phosphatase 1B</v>
      </c>
      <c r="C597" t="str">
        <f>IFERROR(VLOOKUP(A597,'Protein names'!$A:$I,9,FALSE), "Contaminant")</f>
        <v>Ppm1b</v>
      </c>
      <c r="D597" s="42">
        <f>VLOOKUP($A597,'Raw data'!$A:$M,10,FALSE)</f>
        <v>205.36</v>
      </c>
      <c r="E597" s="42">
        <f>VLOOKUP($A597,'Raw data'!$A:$M,11,FALSE)</f>
        <v>61569.975428374215</v>
      </c>
      <c r="F597" s="42">
        <f>VLOOKUP($A597,'Raw data'!$A:$M,7,FALSE)</f>
        <v>109573.80821257377</v>
      </c>
      <c r="G597" s="42">
        <f>VLOOKUP($A597,'Raw data'!$A:$M,2,FALSE)</f>
        <v>46165.25350096263</v>
      </c>
      <c r="H597" s="42">
        <f>VLOOKUP($A597,'Raw data'!$A:$M,3,FALSE)</f>
        <v>106466.26474900405</v>
      </c>
      <c r="I597" s="42">
        <f>VLOOKUP($A597,'Raw data'!$A:$M,4,FALSE)</f>
        <v>77052.293346596925</v>
      </c>
      <c r="J597" s="42">
        <f>VLOOKUP($A597,'Raw data'!$A:$M,8,FALSE)</f>
        <v>76335.645631221152</v>
      </c>
      <c r="K597" s="42">
        <f>VLOOKUP($A597,'Raw data'!$A:$M,5,FALSE)</f>
        <v>60336.723255654244</v>
      </c>
      <c r="L597" s="42">
        <f>VLOOKUP($A597,'Raw data'!$A:$M,12,FALSE)</f>
        <v>22821.030448977399</v>
      </c>
      <c r="M597" s="42">
        <f>VLOOKUP($A597,'Raw data'!$A:$M,13,FALSE)</f>
        <v>20366.825838434281</v>
      </c>
      <c r="N597" s="42">
        <f>VLOOKUP($A597,'Raw data'!$A:$M,6,FALSE)</f>
        <v>73823.354517239466</v>
      </c>
      <c r="O597" s="42">
        <f>VLOOKUP($A597,'Raw data'!$A:$M,9,FALSE)</f>
        <v>94337.634888285946</v>
      </c>
      <c r="P597" s="42">
        <f t="shared" si="99"/>
        <v>66838.825872918605</v>
      </c>
      <c r="Q597" s="42">
        <f t="shared" si="100"/>
        <v>58003.535763302083</v>
      </c>
      <c r="R597" s="42">
        <f t="shared" si="101"/>
        <v>37407.895109515979</v>
      </c>
      <c r="S597" s="42">
        <f t="shared" si="102"/>
        <v>27587.056309305131</v>
      </c>
      <c r="T597" s="43">
        <f t="shared" si="103"/>
        <v>0.55967313340662239</v>
      </c>
      <c r="U597" s="43">
        <f t="shared" si="104"/>
        <v>0.47560990802148695</v>
      </c>
      <c r="V597" s="42">
        <f t="shared" si="105"/>
        <v>-0.20454554413648299</v>
      </c>
      <c r="W597" s="42">
        <f t="shared" si="106"/>
        <v>0.67980194910749803</v>
      </c>
      <c r="X597" s="42">
        <f>VLOOKUP($A597,'Raw data'!$A:$AN,39, FALSE)</f>
        <v>2.7510332088904677</v>
      </c>
      <c r="Y597" s="42">
        <f>VLOOKUP($A597,'Raw data'!$A:$AN,40, FALSE)</f>
        <v>3.1997726826278625</v>
      </c>
      <c r="Z597" s="42">
        <f t="shared" si="107"/>
        <v>2.9754029457591651</v>
      </c>
      <c r="AA597" s="44">
        <f>IFERROR(VLOOKUP($A597,'Raw data'!$AP:$AU,4,FALSE),0)</f>
        <v>-0.60602457688393796</v>
      </c>
      <c r="AB597" s="44">
        <f>IFERROR(VLOOKUP($A597,'Raw data'!$AP:$AU,5,FALSE),0)</f>
        <v>5.51428264970256E-2</v>
      </c>
      <c r="AC597" s="44">
        <f>IFERROR(VLOOKUP($A597,'Raw data'!$AP:$AU,6,FALSE),"NA")</f>
        <v>0.53340263011789002</v>
      </c>
      <c r="AD597" s="46" t="b">
        <f t="shared" si="108"/>
        <v>0</v>
      </c>
      <c r="AE597" s="46" t="b">
        <f t="shared" si="109"/>
        <v>0</v>
      </c>
    </row>
    <row r="598" spans="1:31" x14ac:dyDescent="0.25">
      <c r="A598" s="45" t="s">
        <v>664</v>
      </c>
      <c r="B598" s="2" t="str">
        <f>IFERROR(VLOOKUP(A598,'Protein names'!$A:$I,8,FALSE),"Contaminant")</f>
        <v>Transmembrane emp24 domain-containing protein 9 (p24 family protein alpha-2) (p24alpha2)</v>
      </c>
      <c r="C598" t="str">
        <f>IFERROR(VLOOKUP(A598,'Protein names'!$A:$I,9,FALSE), "Contaminant")</f>
        <v>Tmed9</v>
      </c>
      <c r="D598" s="42">
        <f>VLOOKUP($A598,'Raw data'!$A:$M,10,FALSE)</f>
        <v>205.36</v>
      </c>
      <c r="E598" s="42">
        <f>VLOOKUP($A598,'Raw data'!$A:$M,11,FALSE)</f>
        <v>406154.34309366572</v>
      </c>
      <c r="F598" s="42">
        <f>VLOOKUP($A598,'Raw data'!$A:$M,7,FALSE)</f>
        <v>383819.56048415083</v>
      </c>
      <c r="G598" s="42">
        <f>VLOOKUP($A598,'Raw data'!$A:$M,2,FALSE)</f>
        <v>222189.69081656038</v>
      </c>
      <c r="H598" s="42">
        <f>VLOOKUP($A598,'Raw data'!$A:$M,3,FALSE)</f>
        <v>219504.90988466787</v>
      </c>
      <c r="I598" s="42">
        <f>VLOOKUP($A598,'Raw data'!$A:$M,4,FALSE)</f>
        <v>423512.91371530714</v>
      </c>
      <c r="J598" s="42">
        <f>VLOOKUP($A598,'Raw data'!$A:$M,8,FALSE)</f>
        <v>316658.75152083923</v>
      </c>
      <c r="K598" s="42">
        <f>VLOOKUP($A598,'Raw data'!$A:$M,5,FALSE)</f>
        <v>280220.63865921187</v>
      </c>
      <c r="L598" s="42">
        <f>VLOOKUP($A598,'Raw data'!$A:$M,12,FALSE)</f>
        <v>205.36</v>
      </c>
      <c r="M598" s="42">
        <f>VLOOKUP($A598,'Raw data'!$A:$M,13,FALSE)</f>
        <v>205.36</v>
      </c>
      <c r="N598" s="42">
        <f>VLOOKUP($A598,'Raw data'!$A:$M,6,FALSE)</f>
        <v>238462.75551583563</v>
      </c>
      <c r="O598" s="42">
        <f>VLOOKUP($A598,'Raw data'!$A:$M,9,FALSE)</f>
        <v>180321.6089078486</v>
      </c>
      <c r="P598" s="42">
        <f t="shared" si="99"/>
        <v>275897.79633239197</v>
      </c>
      <c r="Q598" s="42">
        <f t="shared" si="100"/>
        <v>169345.74576728922</v>
      </c>
      <c r="R598" s="42">
        <f t="shared" si="101"/>
        <v>148590.67698584325</v>
      </c>
      <c r="S598" s="42">
        <f t="shared" si="102"/>
        <v>126562.85285792233</v>
      </c>
      <c r="T598" s="43">
        <f t="shared" si="103"/>
        <v>0.53857145276661222</v>
      </c>
      <c r="U598" s="43">
        <f t="shared" si="104"/>
        <v>0.74736363930772676</v>
      </c>
      <c r="V598" s="42">
        <f t="shared" si="105"/>
        <v>-0.70416218904757344</v>
      </c>
      <c r="W598" s="42">
        <f t="shared" si="106"/>
        <v>0.25021093535308764</v>
      </c>
      <c r="X598" s="42">
        <f>VLOOKUP($A598,'Raw data'!$A:$AN,39, FALSE)</f>
        <v>3.2158883326720265</v>
      </c>
      <c r="Y598" s="42">
        <f>VLOOKUP($A598,'Raw data'!$A:$AN,40, FALSE)</f>
        <v>2.1560105841311183</v>
      </c>
      <c r="Z598" s="42">
        <f t="shared" si="107"/>
        <v>2.6859494584015726</v>
      </c>
      <c r="AA598" s="44">
        <f>IFERROR(VLOOKUP($A598,'Raw data'!$AP:$AU,4,FALSE),0)</f>
        <v>-0.50723487839152404</v>
      </c>
      <c r="AB598" s="44">
        <f>IFERROR(VLOOKUP($A598,'Raw data'!$AP:$AU,5,FALSE),0)</f>
        <v>7.9246029132100201E-2</v>
      </c>
      <c r="AC598" s="44">
        <f>IFERROR(VLOOKUP($A598,'Raw data'!$AP:$AU,6,FALSE),"NA")</f>
        <v>0.53365667279886497</v>
      </c>
      <c r="AD598" s="46" t="b">
        <f t="shared" si="108"/>
        <v>0</v>
      </c>
      <c r="AE598" s="46" t="b">
        <f t="shared" si="109"/>
        <v>0</v>
      </c>
    </row>
    <row r="599" spans="1:31" x14ac:dyDescent="0.25">
      <c r="A599" s="45" t="s">
        <v>665</v>
      </c>
      <c r="B599" s="2" t="str">
        <f>IFERROR(VLOOKUP(A599,'Protein names'!$A:$I,8,FALSE),"Contaminant")</f>
        <v>Unconventional myosin-Ib</v>
      </c>
      <c r="C599" t="str">
        <f>IFERROR(VLOOKUP(A599,'Protein names'!$A:$I,9,FALSE), "Contaminant")</f>
        <v>Myo1b</v>
      </c>
      <c r="D599" s="42">
        <f>VLOOKUP($A599,'Raw data'!$A:$M,10,FALSE)</f>
        <v>62010.400939125611</v>
      </c>
      <c r="E599" s="42">
        <f>VLOOKUP($A599,'Raw data'!$A:$M,11,FALSE)</f>
        <v>87984.070189012607</v>
      </c>
      <c r="F599" s="42">
        <f>VLOOKUP($A599,'Raw data'!$A:$M,7,FALSE)</f>
        <v>35395.709571785614</v>
      </c>
      <c r="G599" s="42">
        <f>VLOOKUP($A599,'Raw data'!$A:$M,2,FALSE)</f>
        <v>46297.987267412769</v>
      </c>
      <c r="H599" s="42">
        <f>VLOOKUP($A599,'Raw data'!$A:$M,3,FALSE)</f>
        <v>47805.523174140471</v>
      </c>
      <c r="I599" s="42">
        <f>VLOOKUP($A599,'Raw data'!$A:$M,4,FALSE)</f>
        <v>21678.879147928681</v>
      </c>
      <c r="J599" s="42">
        <f>VLOOKUP($A599,'Raw data'!$A:$M,8,FALSE)</f>
        <v>36098.496295883546</v>
      </c>
      <c r="K599" s="42">
        <f>VLOOKUP($A599,'Raw data'!$A:$M,5,FALSE)</f>
        <v>47625.113126420569</v>
      </c>
      <c r="L599" s="42">
        <f>VLOOKUP($A599,'Raw data'!$A:$M,12,FALSE)</f>
        <v>133905.01434174736</v>
      </c>
      <c r="M599" s="42">
        <f>VLOOKUP($A599,'Raw data'!$A:$M,13,FALSE)</f>
        <v>42115.136156743378</v>
      </c>
      <c r="N599" s="42">
        <f>VLOOKUP($A599,'Raw data'!$A:$M,6,FALSE)</f>
        <v>15374.193400609018</v>
      </c>
      <c r="O599" s="42">
        <f>VLOOKUP($A599,'Raw data'!$A:$M,9,FALSE)</f>
        <v>56357.265204585034</v>
      </c>
      <c r="P599" s="42">
        <f t="shared" si="99"/>
        <v>50195.428381567624</v>
      </c>
      <c r="Q599" s="42">
        <f t="shared" si="100"/>
        <v>55245.869754331485</v>
      </c>
      <c r="R599" s="42">
        <f t="shared" si="101"/>
        <v>20899.369916216718</v>
      </c>
      <c r="S599" s="42">
        <f t="shared" si="102"/>
        <v>37361.657727936334</v>
      </c>
      <c r="T599" s="43">
        <f t="shared" si="103"/>
        <v>0.41636002699981384</v>
      </c>
      <c r="U599" s="43">
        <f t="shared" si="104"/>
        <v>0.67627965482445929</v>
      </c>
      <c r="V599" s="42">
        <f t="shared" si="105"/>
        <v>0.13831063626904957</v>
      </c>
      <c r="W599" s="42">
        <f t="shared" si="106"/>
        <v>0.79729205998306063</v>
      </c>
      <c r="X599" s="42">
        <f>VLOOKUP($A599,'Raw data'!$A:$AN,39, FALSE)</f>
        <v>1.4259189895444153</v>
      </c>
      <c r="Y599" s="42">
        <f>VLOOKUP($A599,'Raw data'!$A:$AN,40, FALSE)</f>
        <v>1.9978490285873549</v>
      </c>
      <c r="Z599" s="42">
        <f t="shared" si="107"/>
        <v>1.7118840090658851</v>
      </c>
      <c r="AA599" s="44">
        <f>IFERROR(VLOOKUP($A599,'Raw data'!$AP:$AU,4,FALSE),0)</f>
        <v>-0.28938038442937802</v>
      </c>
      <c r="AB599" s="44">
        <f>IFERROR(VLOOKUP($A599,'Raw data'!$AP:$AU,5,FALSE),0)</f>
        <v>2.7151078998155199E-2</v>
      </c>
      <c r="AC599" s="44">
        <f>IFERROR(VLOOKUP($A599,'Raw data'!$AP:$AU,6,FALSE),"NA")</f>
        <v>0.53457625319228597</v>
      </c>
      <c r="AD599" s="46" t="b">
        <f t="shared" si="108"/>
        <v>0</v>
      </c>
      <c r="AE599" s="46" t="b">
        <f t="shared" si="109"/>
        <v>0</v>
      </c>
    </row>
    <row r="600" spans="1:31" x14ac:dyDescent="0.25">
      <c r="A600" s="45" t="s">
        <v>666</v>
      </c>
      <c r="B600" s="2" t="str">
        <f>IFERROR(VLOOKUP(A600,'Protein names'!$A:$I,8,FALSE),"Contaminant")</f>
        <v>Eukaryotic translation elongation factor 1 beta 2 (Protein Eef1b2) (RCG22471, isoform CRA_b)</v>
      </c>
      <c r="C600" t="str">
        <f>IFERROR(VLOOKUP(A600,'Protein names'!$A:$I,9,FALSE), "Contaminant")</f>
        <v>Eef1b2</v>
      </c>
      <c r="D600" s="42">
        <f>VLOOKUP($A600,'Raw data'!$A:$M,10,FALSE)</f>
        <v>742370.80495507887</v>
      </c>
      <c r="E600" s="42">
        <f>VLOOKUP($A600,'Raw data'!$A:$M,11,FALSE)</f>
        <v>861226.3511668198</v>
      </c>
      <c r="F600" s="42">
        <f>VLOOKUP($A600,'Raw data'!$A:$M,7,FALSE)</f>
        <v>761047.49976611056</v>
      </c>
      <c r="G600" s="42">
        <f>VLOOKUP($A600,'Raw data'!$A:$M,2,FALSE)</f>
        <v>864934.28074629011</v>
      </c>
      <c r="H600" s="42">
        <f>VLOOKUP($A600,'Raw data'!$A:$M,3,FALSE)</f>
        <v>797614.71094332798</v>
      </c>
      <c r="I600" s="42">
        <f>VLOOKUP($A600,'Raw data'!$A:$M,4,FALSE)</f>
        <v>819134.74611562002</v>
      </c>
      <c r="J600" s="42">
        <f>VLOOKUP($A600,'Raw data'!$A:$M,8,FALSE)</f>
        <v>893312.87775563903</v>
      </c>
      <c r="K600" s="42">
        <f>VLOOKUP($A600,'Raw data'!$A:$M,5,FALSE)</f>
        <v>576465.09664486209</v>
      </c>
      <c r="L600" s="42">
        <f>VLOOKUP($A600,'Raw data'!$A:$M,12,FALSE)</f>
        <v>688914.77075793163</v>
      </c>
      <c r="M600" s="42">
        <f>VLOOKUP($A600,'Raw data'!$A:$M,13,FALSE)</f>
        <v>942627.58771762939</v>
      </c>
      <c r="N600" s="42">
        <f>VLOOKUP($A600,'Raw data'!$A:$M,6,FALSE)</f>
        <v>550294.6460291273</v>
      </c>
      <c r="O600" s="42">
        <f>VLOOKUP($A600,'Raw data'!$A:$M,9,FALSE)</f>
        <v>638377.16041311063</v>
      </c>
      <c r="P600" s="42">
        <f t="shared" si="99"/>
        <v>807721.39894887467</v>
      </c>
      <c r="Q600" s="42">
        <f t="shared" si="100"/>
        <v>714998.68988638336</v>
      </c>
      <c r="R600" s="42">
        <f t="shared" si="101"/>
        <v>46219.866564902783</v>
      </c>
      <c r="S600" s="42">
        <f t="shared" si="102"/>
        <v>150820.57378366494</v>
      </c>
      <c r="T600" s="43">
        <f t="shared" si="103"/>
        <v>5.7222535672635196E-2</v>
      </c>
      <c r="U600" s="43">
        <f t="shared" si="104"/>
        <v>0.210938251939498</v>
      </c>
      <c r="V600" s="42">
        <f t="shared" si="105"/>
        <v>-0.17591716281321945</v>
      </c>
      <c r="W600" s="42">
        <f t="shared" si="106"/>
        <v>0.21806848904625631</v>
      </c>
      <c r="X600" s="42">
        <f>VLOOKUP($A600,'Raw data'!$A:$AN,39, FALSE)</f>
        <v>2.5381300162219618</v>
      </c>
      <c r="Y600" s="42">
        <f>VLOOKUP($A600,'Raw data'!$A:$AN,40, FALSE)</f>
        <v>2.7062184365973425</v>
      </c>
      <c r="Z600" s="42">
        <f t="shared" si="107"/>
        <v>2.6221742264096521</v>
      </c>
      <c r="AA600" s="44">
        <f>IFERROR(VLOOKUP($A600,'Raw data'!$AP:$AU,4,FALSE),0)</f>
        <v>-0.42971634276673798</v>
      </c>
      <c r="AB600" s="44">
        <f>IFERROR(VLOOKUP($A600,'Raw data'!$AP:$AU,5,FALSE),0)</f>
        <v>0.31155334263024298</v>
      </c>
      <c r="AC600" s="44">
        <f>IFERROR(VLOOKUP($A600,'Raw data'!$AP:$AU,6,FALSE),"NA")</f>
        <v>0.53535858855232998</v>
      </c>
      <c r="AD600" s="46" t="b">
        <f t="shared" si="108"/>
        <v>0</v>
      </c>
      <c r="AE600" s="46" t="b">
        <f t="shared" si="109"/>
        <v>0</v>
      </c>
    </row>
    <row r="601" spans="1:31" x14ac:dyDescent="0.25">
      <c r="A601" s="45" t="s">
        <v>667</v>
      </c>
      <c r="B601" s="2" t="str">
        <f>IFERROR(VLOOKUP(A601,'Protein names'!$A:$I,8,FALSE),"Contaminant")</f>
        <v>T-complex protein 1 subunit epsilon (TCP-1-epsilon) (CCT-epsilon)</v>
      </c>
      <c r="C601" t="str">
        <f>IFERROR(VLOOKUP(A601,'Protein names'!$A:$I,9,FALSE), "Contaminant")</f>
        <v>Cct5</v>
      </c>
      <c r="D601" s="42">
        <f>VLOOKUP($A601,'Raw data'!$A:$M,10,FALSE)</f>
        <v>381958.57251731108</v>
      </c>
      <c r="E601" s="42">
        <f>VLOOKUP($A601,'Raw data'!$A:$M,11,FALSE)</f>
        <v>271008.21120588185</v>
      </c>
      <c r="F601" s="42">
        <f>VLOOKUP($A601,'Raw data'!$A:$M,7,FALSE)</f>
        <v>153952.87672041802</v>
      </c>
      <c r="G601" s="42">
        <f>VLOOKUP($A601,'Raw data'!$A:$M,2,FALSE)</f>
        <v>254450.04859850113</v>
      </c>
      <c r="H601" s="42">
        <f>VLOOKUP($A601,'Raw data'!$A:$M,3,FALSE)</f>
        <v>190752.14650827055</v>
      </c>
      <c r="I601" s="42">
        <f>VLOOKUP($A601,'Raw data'!$A:$M,4,FALSE)</f>
        <v>165338.80562997979</v>
      </c>
      <c r="J601" s="42">
        <f>VLOOKUP($A601,'Raw data'!$A:$M,8,FALSE)</f>
        <v>186378.9805961629</v>
      </c>
      <c r="K601" s="42">
        <f>VLOOKUP($A601,'Raw data'!$A:$M,5,FALSE)</f>
        <v>198670.86510666483</v>
      </c>
      <c r="L601" s="42">
        <f>VLOOKUP($A601,'Raw data'!$A:$M,12,FALSE)</f>
        <v>379220.05325070926</v>
      </c>
      <c r="M601" s="42">
        <f>VLOOKUP($A601,'Raw data'!$A:$M,13,FALSE)</f>
        <v>268486.57785175071</v>
      </c>
      <c r="N601" s="42">
        <f>VLOOKUP($A601,'Raw data'!$A:$M,6,FALSE)</f>
        <v>241991.91163498189</v>
      </c>
      <c r="O601" s="42">
        <f>VLOOKUP($A601,'Raw data'!$A:$M,9,FALSE)</f>
        <v>162541.39206421713</v>
      </c>
      <c r="P601" s="42">
        <f t="shared" si="99"/>
        <v>236243.44353006044</v>
      </c>
      <c r="Q601" s="42">
        <f t="shared" si="100"/>
        <v>239548.29675074774</v>
      </c>
      <c r="R601" s="42">
        <f t="shared" si="101"/>
        <v>78146.903885952168</v>
      </c>
      <c r="S601" s="42">
        <f t="shared" si="102"/>
        <v>71623.551641122191</v>
      </c>
      <c r="T601" s="43">
        <f t="shared" si="103"/>
        <v>0.33078972570939724</v>
      </c>
      <c r="U601" s="43">
        <f t="shared" si="104"/>
        <v>0.29899420122217429</v>
      </c>
      <c r="V601" s="42">
        <f t="shared" si="105"/>
        <v>2.0042264839158882E-2</v>
      </c>
      <c r="W601" s="42">
        <f t="shared" si="106"/>
        <v>0.94579637965846697</v>
      </c>
      <c r="X601" s="42">
        <f>VLOOKUP($A601,'Raw data'!$A:$AN,39, FALSE)</f>
        <v>2.33123913781878</v>
      </c>
      <c r="Y601" s="42">
        <f>VLOOKUP($A601,'Raw data'!$A:$AN,40, FALSE)</f>
        <v>2.9608694288151942</v>
      </c>
      <c r="Z601" s="42">
        <f t="shared" si="107"/>
        <v>2.6460542833169871</v>
      </c>
      <c r="AA601" s="44">
        <f>IFERROR(VLOOKUP($A601,'Raw data'!$AP:$AU,4,FALSE),0)</f>
        <v>-0.56430396589916398</v>
      </c>
      <c r="AB601" s="44">
        <f>IFERROR(VLOOKUP($A601,'Raw data'!$AP:$AU,5,FALSE),0)</f>
        <v>9.8943597884027401E-2</v>
      </c>
      <c r="AC601" s="44">
        <f>IFERROR(VLOOKUP($A601,'Raw data'!$AP:$AU,6,FALSE),"NA")</f>
        <v>0.53707951014618405</v>
      </c>
      <c r="AD601" s="46" t="b">
        <f t="shared" si="108"/>
        <v>0</v>
      </c>
      <c r="AE601" s="46" t="b">
        <f t="shared" si="109"/>
        <v>0</v>
      </c>
    </row>
    <row r="602" spans="1:31" x14ac:dyDescent="0.25">
      <c r="A602" s="45" t="s">
        <v>668</v>
      </c>
      <c r="B602" s="2" t="str">
        <f>IFERROR(VLOOKUP(A602,'Protein names'!$A:$I,8,FALSE),"Contaminant")</f>
        <v>Tyrosine--tRNA ligase (EC 6.1.1.1) (Tyrosyl-tRNA synthetase)</v>
      </c>
      <c r="C602" t="str">
        <f>IFERROR(VLOOKUP(A602,'Protein names'!$A:$I,9,FALSE), "Contaminant")</f>
        <v>Yars</v>
      </c>
      <c r="D602" s="42">
        <f>VLOOKUP($A602,'Raw data'!$A:$M,10,FALSE)</f>
        <v>53647.056011560548</v>
      </c>
      <c r="E602" s="42">
        <f>VLOOKUP($A602,'Raw data'!$A:$M,11,FALSE)</f>
        <v>73620.778373953581</v>
      </c>
      <c r="F602" s="42">
        <f>VLOOKUP($A602,'Raw data'!$A:$M,7,FALSE)</f>
        <v>205.36</v>
      </c>
      <c r="G602" s="42">
        <f>VLOOKUP($A602,'Raw data'!$A:$M,2,FALSE)</f>
        <v>10829.053695949064</v>
      </c>
      <c r="H602" s="42">
        <f>VLOOKUP($A602,'Raw data'!$A:$M,3,FALSE)</f>
        <v>79268.823332065891</v>
      </c>
      <c r="I602" s="42">
        <f>VLOOKUP($A602,'Raw data'!$A:$M,4,FALSE)</f>
        <v>100070.44197876367</v>
      </c>
      <c r="J602" s="42">
        <f>VLOOKUP($A602,'Raw data'!$A:$M,8,FALSE)</f>
        <v>205.36</v>
      </c>
      <c r="K602" s="42">
        <f>VLOOKUP($A602,'Raw data'!$A:$M,5,FALSE)</f>
        <v>71154.11534057495</v>
      </c>
      <c r="L602" s="42">
        <f>VLOOKUP($A602,'Raw data'!$A:$M,12,FALSE)</f>
        <v>58852.965883595811</v>
      </c>
      <c r="M602" s="42">
        <f>VLOOKUP($A602,'Raw data'!$A:$M,13,FALSE)</f>
        <v>38562.416997755427</v>
      </c>
      <c r="N602" s="42">
        <f>VLOOKUP($A602,'Raw data'!$A:$M,6,FALSE)</f>
        <v>15455.057714543469</v>
      </c>
      <c r="O602" s="42">
        <f>VLOOKUP($A602,'Raw data'!$A:$M,9,FALSE)</f>
        <v>17841.29126525157</v>
      </c>
      <c r="P602" s="42">
        <f t="shared" si="99"/>
        <v>52940.252232048799</v>
      </c>
      <c r="Q602" s="42">
        <f t="shared" si="100"/>
        <v>33678.534533620208</v>
      </c>
      <c r="R602" s="42">
        <f t="shared" si="101"/>
        <v>36278.905890547801</v>
      </c>
      <c r="S602" s="42">
        <f t="shared" si="102"/>
        <v>25051.248317571684</v>
      </c>
      <c r="T602" s="43">
        <f t="shared" si="103"/>
        <v>0.68528018588822281</v>
      </c>
      <c r="U602" s="43">
        <f t="shared" si="104"/>
        <v>0.74383427499090915</v>
      </c>
      <c r="V602" s="42">
        <f t="shared" si="105"/>
        <v>-0.6525357052680385</v>
      </c>
      <c r="W602" s="42">
        <f t="shared" si="106"/>
        <v>0.35164557938561902</v>
      </c>
      <c r="X602" s="42">
        <f>VLOOKUP($A602,'Raw data'!$A:$AN,39, FALSE)</f>
        <v>1.5322451455941017</v>
      </c>
      <c r="Y602" s="42">
        <f>VLOOKUP($A602,'Raw data'!$A:$AN,40, FALSE)</f>
        <v>1.719975193556049</v>
      </c>
      <c r="Z602" s="42">
        <f t="shared" si="107"/>
        <v>1.6261101695750755</v>
      </c>
      <c r="AA602" s="44">
        <f>IFERROR(VLOOKUP($A602,'Raw data'!$AP:$AU,4,FALSE),0)</f>
        <v>0.80927090413220604</v>
      </c>
      <c r="AB602" s="44">
        <f>IFERROR(VLOOKUP($A602,'Raw data'!$AP:$AU,5,FALSE),0)</f>
        <v>0.13684941312452301</v>
      </c>
      <c r="AC602" s="44">
        <f>IFERROR(VLOOKUP($A602,'Raw data'!$AP:$AU,6,FALSE),"NA")</f>
        <v>0.53774245656179498</v>
      </c>
      <c r="AD602" s="46" t="b">
        <f t="shared" si="108"/>
        <v>0</v>
      </c>
      <c r="AE602" s="46" t="b">
        <f t="shared" si="109"/>
        <v>0</v>
      </c>
    </row>
    <row r="603" spans="1:31" x14ac:dyDescent="0.25">
      <c r="A603" s="45" t="s">
        <v>669</v>
      </c>
      <c r="B603" s="2" t="str">
        <f>IFERROR(VLOOKUP(A603,'Protein names'!$A:$I,8,FALSE),"Contaminant")</f>
        <v>Protein Hbb-b1 (Protein LOC103694855) (Zero beta-1 globin)</v>
      </c>
      <c r="C603" t="str">
        <f>IFERROR(VLOOKUP(A603,'Protein names'!$A:$I,9,FALSE), "Contaminant")</f>
        <v>LOC103694855</v>
      </c>
      <c r="D603" s="42">
        <f>VLOOKUP($A603,'Raw data'!$A:$M,10,FALSE)</f>
        <v>5704231.2799409777</v>
      </c>
      <c r="E603" s="42">
        <f>VLOOKUP($A603,'Raw data'!$A:$M,11,FALSE)</f>
        <v>3149980.616002751</v>
      </c>
      <c r="F603" s="42">
        <f>VLOOKUP($A603,'Raw data'!$A:$M,7,FALSE)</f>
        <v>4183099.1439711745</v>
      </c>
      <c r="G603" s="42">
        <f>VLOOKUP($A603,'Raw data'!$A:$M,2,FALSE)</f>
        <v>5582504.4708821122</v>
      </c>
      <c r="H603" s="42">
        <f>VLOOKUP($A603,'Raw data'!$A:$M,3,FALSE)</f>
        <v>5738651.5199971832</v>
      </c>
      <c r="I603" s="42">
        <f>VLOOKUP($A603,'Raw data'!$A:$M,4,FALSE)</f>
        <v>5211509.0869542425</v>
      </c>
      <c r="J603" s="42">
        <f>VLOOKUP($A603,'Raw data'!$A:$M,8,FALSE)</f>
        <v>4724297.0249636387</v>
      </c>
      <c r="K603" s="42">
        <f>VLOOKUP($A603,'Raw data'!$A:$M,5,FALSE)</f>
        <v>5596796.5415369943</v>
      </c>
      <c r="L603" s="42">
        <f>VLOOKUP($A603,'Raw data'!$A:$M,12,FALSE)</f>
        <v>5207203.810876566</v>
      </c>
      <c r="M603" s="42">
        <f>VLOOKUP($A603,'Raw data'!$A:$M,13,FALSE)</f>
        <v>3868796.257906755</v>
      </c>
      <c r="N603" s="42">
        <f>VLOOKUP($A603,'Raw data'!$A:$M,6,FALSE)</f>
        <v>9420030.0270566382</v>
      </c>
      <c r="O603" s="42">
        <f>VLOOKUP($A603,'Raw data'!$A:$M,9,FALSE)</f>
        <v>8144085.130563139</v>
      </c>
      <c r="P603" s="42">
        <f t="shared" si="99"/>
        <v>4928329.3529580738</v>
      </c>
      <c r="Q603" s="42">
        <f t="shared" si="100"/>
        <v>6160201.4654839551</v>
      </c>
      <c r="R603" s="42">
        <f t="shared" si="101"/>
        <v>956092.21626063727</v>
      </c>
      <c r="S603" s="42">
        <f t="shared" si="102"/>
        <v>1962152.970295887</v>
      </c>
      <c r="T603" s="43">
        <f t="shared" si="103"/>
        <v>0.1939992536592087</v>
      </c>
      <c r="U603" s="43">
        <f t="shared" si="104"/>
        <v>0.31852090898162488</v>
      </c>
      <c r="V603" s="42">
        <f t="shared" si="105"/>
        <v>0.32187886168919211</v>
      </c>
      <c r="W603" s="42">
        <f t="shared" si="106"/>
        <v>0.23558987255491168</v>
      </c>
      <c r="X603" s="42">
        <f>VLOOKUP($A603,'Raw data'!$A:$AN,39, FALSE)</f>
        <v>3.8013090417014475</v>
      </c>
      <c r="Y603" s="42">
        <f>VLOOKUP($A603,'Raw data'!$A:$AN,40, FALSE)</f>
        <v>3.8207779130218609</v>
      </c>
      <c r="Z603" s="42">
        <f t="shared" si="107"/>
        <v>3.8110434773616539</v>
      </c>
      <c r="AA603" s="44">
        <f>IFERROR(VLOOKUP($A603,'Raw data'!$AP:$AU,4,FALSE),0)</f>
        <v>-0.314622769014476</v>
      </c>
      <c r="AB603" s="44">
        <f>IFERROR(VLOOKUP($A603,'Raw data'!$AP:$AU,5,FALSE),0)</f>
        <v>0.172985697199036</v>
      </c>
      <c r="AC603" s="44">
        <f>IFERROR(VLOOKUP($A603,'Raw data'!$AP:$AU,6,FALSE),"NA")</f>
        <v>0.53862228845594096</v>
      </c>
      <c r="AD603" s="46" t="b">
        <f t="shared" si="108"/>
        <v>0</v>
      </c>
      <c r="AE603" s="46" t="b">
        <f t="shared" si="109"/>
        <v>0</v>
      </c>
    </row>
    <row r="604" spans="1:31" x14ac:dyDescent="0.25">
      <c r="A604" s="45" t="s">
        <v>670</v>
      </c>
      <c r="B604" s="2" t="str">
        <f>IFERROR(VLOOKUP(A604,'Protein names'!$A:$I,8,FALSE),"Contaminant")</f>
        <v>Mitochondrial-processing peptidase subunit beta (EC 3.4.24.64) (Beta-MPP) (P-52)</v>
      </c>
      <c r="C604" t="str">
        <f>IFERROR(VLOOKUP(A604,'Protein names'!$A:$I,9,FALSE), "Contaminant")</f>
        <v>Pmpcb</v>
      </c>
      <c r="D604" s="42">
        <f>VLOOKUP($A604,'Raw data'!$A:$M,10,FALSE)</f>
        <v>205.36</v>
      </c>
      <c r="E604" s="42">
        <f>VLOOKUP($A604,'Raw data'!$A:$M,11,FALSE)</f>
        <v>205.36</v>
      </c>
      <c r="F604" s="42">
        <f>VLOOKUP($A604,'Raw data'!$A:$M,7,FALSE)</f>
        <v>205.36</v>
      </c>
      <c r="G604" s="42">
        <f>VLOOKUP($A604,'Raw data'!$A:$M,2,FALSE)</f>
        <v>29507.859051953059</v>
      </c>
      <c r="H604" s="42">
        <f>VLOOKUP($A604,'Raw data'!$A:$M,3,FALSE)</f>
        <v>95313.797203323047</v>
      </c>
      <c r="I604" s="42">
        <f>VLOOKUP($A604,'Raw data'!$A:$M,4,FALSE)</f>
        <v>112151.58607862193</v>
      </c>
      <c r="J604" s="42">
        <f>VLOOKUP($A604,'Raw data'!$A:$M,8,FALSE)</f>
        <v>205.36</v>
      </c>
      <c r="K604" s="42">
        <f>VLOOKUP($A604,'Raw data'!$A:$M,5,FALSE)</f>
        <v>59306.015764503521</v>
      </c>
      <c r="L604" s="42">
        <f>VLOOKUP($A604,'Raw data'!$A:$M,12,FALSE)</f>
        <v>157780.10255950713</v>
      </c>
      <c r="M604" s="42">
        <f>VLOOKUP($A604,'Raw data'!$A:$M,13,FALSE)</f>
        <v>71363.58978541386</v>
      </c>
      <c r="N604" s="42">
        <f>VLOOKUP($A604,'Raw data'!$A:$M,6,FALSE)</f>
        <v>68224.425330121288</v>
      </c>
      <c r="O604" s="42">
        <f>VLOOKUP($A604,'Raw data'!$A:$M,9,FALSE)</f>
        <v>205.36</v>
      </c>
      <c r="P604" s="42">
        <f t="shared" si="99"/>
        <v>39598.220388983005</v>
      </c>
      <c r="Q604" s="42">
        <f t="shared" si="100"/>
        <v>59514.142239924295</v>
      </c>
      <c r="R604" s="42">
        <f t="shared" si="101"/>
        <v>46771.472989132038</v>
      </c>
      <c r="S604" s="42">
        <f t="shared" si="102"/>
        <v>53084.184735772593</v>
      </c>
      <c r="T604" s="43">
        <f t="shared" si="103"/>
        <v>1.1811508832893098</v>
      </c>
      <c r="U604" s="43">
        <f t="shared" si="104"/>
        <v>0.89195916697866395</v>
      </c>
      <c r="V604" s="42">
        <f t="shared" si="105"/>
        <v>0.58779693961397117</v>
      </c>
      <c r="W604" s="42">
        <f t="shared" si="106"/>
        <v>0.54316617706679982</v>
      </c>
      <c r="X604" s="42">
        <f>VLOOKUP($A604,'Raw data'!$A:$AN,39, FALSE)</f>
        <v>0.81104477394313135</v>
      </c>
      <c r="Y604" s="42">
        <f>VLOOKUP($A604,'Raw data'!$A:$AN,40, FALSE)</f>
        <v>1.1994002105876334</v>
      </c>
      <c r="Z604" s="42">
        <f t="shared" si="107"/>
        <v>1.0052224922653823</v>
      </c>
      <c r="AA604" s="44">
        <f>IFERROR(VLOOKUP($A604,'Raw data'!$AP:$AU,4,FALSE),0)</f>
        <v>-1.64296405071121</v>
      </c>
      <c r="AB604" s="44">
        <f>IFERROR(VLOOKUP($A604,'Raw data'!$AP:$AU,5,FALSE),0)</f>
        <v>8.65620700076946E-2</v>
      </c>
      <c r="AC604" s="44">
        <f>IFERROR(VLOOKUP($A604,'Raw data'!$AP:$AU,6,FALSE),"NA")</f>
        <v>0.54046660134827396</v>
      </c>
      <c r="AD604" s="46" t="b">
        <f t="shared" si="108"/>
        <v>0</v>
      </c>
      <c r="AE604" s="46" t="b">
        <f t="shared" si="109"/>
        <v>0</v>
      </c>
    </row>
    <row r="605" spans="1:31" x14ac:dyDescent="0.25">
      <c r="A605" s="45" t="s">
        <v>671</v>
      </c>
      <c r="B605" s="2" t="str">
        <f>IFERROR(VLOOKUP(A605,'Protein names'!$A:$I,8,FALSE),"Contaminant")</f>
        <v>Ab1-011 (Ac1-149) (Bax inhibitor 1) (Cc1-27)</v>
      </c>
      <c r="C605" t="str">
        <f>IFERROR(VLOOKUP(A605,'Protein names'!$A:$I,9,FALSE), "Contaminant")</f>
        <v>Tmbim6</v>
      </c>
      <c r="D605" s="42">
        <f>VLOOKUP($A605,'Raw data'!$A:$M,10,FALSE)</f>
        <v>205.36</v>
      </c>
      <c r="E605" s="42">
        <f>VLOOKUP($A605,'Raw data'!$A:$M,11,FALSE)</f>
        <v>21956.652540368457</v>
      </c>
      <c r="F605" s="42">
        <f>VLOOKUP($A605,'Raw data'!$A:$M,7,FALSE)</f>
        <v>26124.706961383243</v>
      </c>
      <c r="G605" s="42">
        <f>VLOOKUP($A605,'Raw data'!$A:$M,2,FALSE)</f>
        <v>205.36</v>
      </c>
      <c r="H605" s="42">
        <f>VLOOKUP($A605,'Raw data'!$A:$M,3,FALSE)</f>
        <v>35810.564279800637</v>
      </c>
      <c r="I605" s="42">
        <f>VLOOKUP($A605,'Raw data'!$A:$M,4,FALSE)</f>
        <v>32850.000659196434</v>
      </c>
      <c r="J605" s="42">
        <f>VLOOKUP($A605,'Raw data'!$A:$M,8,FALSE)</f>
        <v>14864.654737657758</v>
      </c>
      <c r="K605" s="42">
        <f>VLOOKUP($A605,'Raw data'!$A:$M,5,FALSE)</f>
        <v>25598.615928587751</v>
      </c>
      <c r="L605" s="42">
        <f>VLOOKUP($A605,'Raw data'!$A:$M,12,FALSE)</f>
        <v>205.36</v>
      </c>
      <c r="M605" s="42">
        <f>VLOOKUP($A605,'Raw data'!$A:$M,13,FALSE)</f>
        <v>36873.717162260989</v>
      </c>
      <c r="N605" s="42">
        <f>VLOOKUP($A605,'Raw data'!$A:$M,6,FALSE)</f>
        <v>32460.320630719067</v>
      </c>
      <c r="O605" s="42">
        <f>VLOOKUP($A605,'Raw data'!$A:$M,9,FALSE)</f>
        <v>26935.28414348136</v>
      </c>
      <c r="P605" s="42">
        <f t="shared" si="99"/>
        <v>19525.440740124795</v>
      </c>
      <c r="Q605" s="42">
        <f t="shared" si="100"/>
        <v>22822.992100451153</v>
      </c>
      <c r="R605" s="42">
        <f t="shared" si="101"/>
        <v>14368.607510971056</v>
      </c>
      <c r="S605" s="42">
        <f t="shared" si="102"/>
        <v>12177.906394072621</v>
      </c>
      <c r="T605" s="43">
        <f t="shared" si="103"/>
        <v>0.73589158381677688</v>
      </c>
      <c r="U605" s="43">
        <f t="shared" si="104"/>
        <v>0.53358062520785321</v>
      </c>
      <c r="V605" s="42">
        <f t="shared" si="105"/>
        <v>0.22513282761183295</v>
      </c>
      <c r="W605" s="42">
        <f t="shared" si="106"/>
        <v>0.70365419134043694</v>
      </c>
      <c r="X605" s="42">
        <f>VLOOKUP($A605,'Raw data'!$A:$AN,39, FALSE)</f>
        <v>1.7384720209324576</v>
      </c>
      <c r="Y605" s="42">
        <f>VLOOKUP($A605,'Raw data'!$A:$AN,40, FALSE)</f>
        <v>1.9220680026386947</v>
      </c>
      <c r="Z605" s="42">
        <f t="shared" si="107"/>
        <v>1.8302700117855761</v>
      </c>
      <c r="AA605" s="44">
        <f>IFERROR(VLOOKUP($A605,'Raw data'!$AP:$AU,4,FALSE),0)</f>
        <v>0.34763058768105298</v>
      </c>
      <c r="AB605" s="44">
        <f>IFERROR(VLOOKUP($A605,'Raw data'!$AP:$AU,5,FALSE),0)</f>
        <v>0.17907770274113299</v>
      </c>
      <c r="AC605" s="44">
        <f>IFERROR(VLOOKUP($A605,'Raw data'!$AP:$AU,6,FALSE),"NA")</f>
        <v>0.54138706547925597</v>
      </c>
      <c r="AD605" s="46" t="b">
        <f t="shared" si="108"/>
        <v>0</v>
      </c>
      <c r="AE605" s="46" t="b">
        <f t="shared" si="109"/>
        <v>0</v>
      </c>
    </row>
    <row r="606" spans="1:31" x14ac:dyDescent="0.25">
      <c r="A606" s="45" t="s">
        <v>672</v>
      </c>
      <c r="B606" s="2" t="str">
        <f>IFERROR(VLOOKUP(A606,'Protein names'!$A:$I,8,FALSE),"Contaminant")</f>
        <v>Filamin, beta (Predicted) (Protein Flnb)</v>
      </c>
      <c r="C606" t="str">
        <f>IFERROR(VLOOKUP(A606,'Protein names'!$A:$I,9,FALSE), "Contaminant")</f>
        <v>Flnb</v>
      </c>
      <c r="D606" s="42">
        <f>VLOOKUP($A606,'Raw data'!$A:$M,10,FALSE)</f>
        <v>205.36</v>
      </c>
      <c r="E606" s="42">
        <f>VLOOKUP($A606,'Raw data'!$A:$M,11,FALSE)</f>
        <v>205.36</v>
      </c>
      <c r="F606" s="42">
        <f>VLOOKUP($A606,'Raw data'!$A:$M,7,FALSE)</f>
        <v>43261.834870373554</v>
      </c>
      <c r="G606" s="42">
        <f>VLOOKUP($A606,'Raw data'!$A:$M,2,FALSE)</f>
        <v>37070.558386861012</v>
      </c>
      <c r="H606" s="42">
        <f>VLOOKUP($A606,'Raw data'!$A:$M,3,FALSE)</f>
        <v>205.36</v>
      </c>
      <c r="I606" s="42">
        <f>VLOOKUP($A606,'Raw data'!$A:$M,4,FALSE)</f>
        <v>49331.270605423109</v>
      </c>
      <c r="J606" s="42">
        <f>VLOOKUP($A606,'Raw data'!$A:$M,8,FALSE)</f>
        <v>205.36</v>
      </c>
      <c r="K606" s="42">
        <f>VLOOKUP($A606,'Raw data'!$A:$M,5,FALSE)</f>
        <v>24579.589491472179</v>
      </c>
      <c r="L606" s="42">
        <f>VLOOKUP($A606,'Raw data'!$A:$M,12,FALSE)</f>
        <v>93359.133864337855</v>
      </c>
      <c r="M606" s="42">
        <f>VLOOKUP($A606,'Raw data'!$A:$M,13,FALSE)</f>
        <v>84664.045275539465</v>
      </c>
      <c r="N606" s="42">
        <f>VLOOKUP($A606,'Raw data'!$A:$M,6,FALSE)</f>
        <v>205.36</v>
      </c>
      <c r="O606" s="42">
        <f>VLOOKUP($A606,'Raw data'!$A:$M,9,FALSE)</f>
        <v>23797.508233929995</v>
      </c>
      <c r="P606" s="42">
        <f t="shared" si="99"/>
        <v>21713.290643776279</v>
      </c>
      <c r="Q606" s="42">
        <f t="shared" si="100"/>
        <v>37801.832810879911</v>
      </c>
      <c r="R606" s="42">
        <f t="shared" si="101"/>
        <v>21797.214996847677</v>
      </c>
      <c r="S606" s="42">
        <f t="shared" si="102"/>
        <v>37595.697932786818</v>
      </c>
      <c r="T606" s="43">
        <f t="shared" si="103"/>
        <v>1.0038651144337467</v>
      </c>
      <c r="U606" s="43">
        <f t="shared" si="104"/>
        <v>0.99454696074858662</v>
      </c>
      <c r="V606" s="42">
        <f t="shared" si="105"/>
        <v>0.79987780219655269</v>
      </c>
      <c r="W606" s="42">
        <f t="shared" si="106"/>
        <v>0.4270855049677702</v>
      </c>
      <c r="X606" s="42">
        <f>VLOOKUP($A606,'Raw data'!$A:$AN,39, FALSE)</f>
        <v>0.86975703182620467</v>
      </c>
      <c r="Y606" s="42">
        <f>VLOOKUP($A606,'Raw data'!$A:$AN,40, FALSE)</f>
        <v>1.2520865942108967</v>
      </c>
      <c r="Z606" s="42">
        <f t="shared" si="107"/>
        <v>1.0609218130185507</v>
      </c>
      <c r="AA606" s="44">
        <f>IFERROR(VLOOKUP($A606,'Raw data'!$AP:$AU,4,FALSE),0)</f>
        <v>2.1872379174166401</v>
      </c>
      <c r="AB606" s="44">
        <f>IFERROR(VLOOKUP($A606,'Raw data'!$AP:$AU,5,FALSE),0)</f>
        <v>0.11508355935326101</v>
      </c>
      <c r="AC606" s="44">
        <f>IFERROR(VLOOKUP($A606,'Raw data'!$AP:$AU,6,FALSE),"NA")</f>
        <v>0.54218534534915197</v>
      </c>
      <c r="AD606" s="46" t="b">
        <f t="shared" si="108"/>
        <v>0</v>
      </c>
      <c r="AE606" s="46" t="b">
        <f t="shared" si="109"/>
        <v>0</v>
      </c>
    </row>
    <row r="607" spans="1:31" x14ac:dyDescent="0.25">
      <c r="A607" s="45" t="s">
        <v>673</v>
      </c>
      <c r="B607" s="2" t="str">
        <f>IFERROR(VLOOKUP(A607,'Protein names'!$A:$I,8,FALSE),"Contaminant")</f>
        <v>Septin-7</v>
      </c>
      <c r="C607">
        <f>IFERROR(VLOOKUP(A607,'Protein names'!$A:$I,9,FALSE), "Contaminant")</f>
        <v>42620</v>
      </c>
      <c r="D607" s="42">
        <f>VLOOKUP($A607,'Raw data'!$A:$M,10,FALSE)</f>
        <v>15940.819966138346</v>
      </c>
      <c r="E607" s="42">
        <f>VLOOKUP($A607,'Raw data'!$A:$M,11,FALSE)</f>
        <v>205.36</v>
      </c>
      <c r="F607" s="42">
        <f>VLOOKUP($A607,'Raw data'!$A:$M,7,FALSE)</f>
        <v>205.36</v>
      </c>
      <c r="G607" s="42">
        <f>VLOOKUP($A607,'Raw data'!$A:$M,2,FALSE)</f>
        <v>205.36</v>
      </c>
      <c r="H607" s="42">
        <f>VLOOKUP($A607,'Raw data'!$A:$M,3,FALSE)</f>
        <v>205.36</v>
      </c>
      <c r="I607" s="42">
        <f>VLOOKUP($A607,'Raw data'!$A:$M,4,FALSE)</f>
        <v>48968.699676238728</v>
      </c>
      <c r="J607" s="42">
        <f>VLOOKUP($A607,'Raw data'!$A:$M,8,FALSE)</f>
        <v>59994.590106105854</v>
      </c>
      <c r="K607" s="42">
        <f>VLOOKUP($A607,'Raw data'!$A:$M,5,FALSE)</f>
        <v>205.36</v>
      </c>
      <c r="L607" s="42">
        <f>VLOOKUP($A607,'Raw data'!$A:$M,12,FALSE)</f>
        <v>205.36</v>
      </c>
      <c r="M607" s="42">
        <f>VLOOKUP($A607,'Raw data'!$A:$M,13,FALSE)</f>
        <v>205.36</v>
      </c>
      <c r="N607" s="42">
        <f>VLOOKUP($A607,'Raw data'!$A:$M,6,FALSE)</f>
        <v>205.36</v>
      </c>
      <c r="O607" s="42">
        <f>VLOOKUP($A607,'Raw data'!$A:$M,9,FALSE)</f>
        <v>72077.119604457082</v>
      </c>
      <c r="P607" s="42">
        <f t="shared" si="99"/>
        <v>10955.159940396179</v>
      </c>
      <c r="Q607" s="42">
        <f t="shared" si="100"/>
        <v>22148.858285093826</v>
      </c>
      <c r="R607" s="42">
        <f t="shared" si="101"/>
        <v>17944.910161263608</v>
      </c>
      <c r="S607" s="42">
        <f t="shared" si="102"/>
        <v>31228.190158344241</v>
      </c>
      <c r="T607" s="43">
        <f t="shared" si="103"/>
        <v>1.6380326949945609</v>
      </c>
      <c r="U607" s="43">
        <f t="shared" si="104"/>
        <v>1.4099232455408686</v>
      </c>
      <c r="V607" s="42">
        <f t="shared" si="105"/>
        <v>1.0156217864145161</v>
      </c>
      <c r="W607" s="42">
        <f t="shared" si="106"/>
        <v>0.50291564892442808</v>
      </c>
      <c r="X607" s="42">
        <f>VLOOKUP($A607,'Raw data'!$A:$AN,39, FALSE)</f>
        <v>0.49003952571250736</v>
      </c>
      <c r="Y607" s="42">
        <f>VLOOKUP($A607,'Raw data'!$A:$AN,40, FALSE)</f>
        <v>0.54448796776048691</v>
      </c>
      <c r="Z607" s="42">
        <f t="shared" si="107"/>
        <v>0.51726374673649711</v>
      </c>
      <c r="AA607" s="44">
        <f>IFERROR(VLOOKUP($A607,'Raw data'!$AP:$AU,4,FALSE),0)</f>
        <v>2.5354532043490399</v>
      </c>
      <c r="AB607" s="44">
        <f>IFERROR(VLOOKUP($A607,'Raw data'!$AP:$AU,5,FALSE),0)</f>
        <v>0.13759179949792799</v>
      </c>
      <c r="AC607" s="44">
        <f>IFERROR(VLOOKUP($A607,'Raw data'!$AP:$AU,6,FALSE),"NA")</f>
        <v>0.54323497505378604</v>
      </c>
      <c r="AD607" s="46" t="b">
        <f t="shared" si="108"/>
        <v>0</v>
      </c>
      <c r="AE607" s="46" t="b">
        <f t="shared" si="109"/>
        <v>0</v>
      </c>
    </row>
    <row r="608" spans="1:31" x14ac:dyDescent="0.25">
      <c r="A608" s="45" t="s">
        <v>674</v>
      </c>
      <c r="B608" s="2" t="str">
        <f>IFERROR(VLOOKUP(A608,'Protein names'!$A:$I,8,FALSE),"Contaminant")</f>
        <v>Insulin-degrading enzyme</v>
      </c>
      <c r="C608" t="str">
        <f>IFERROR(VLOOKUP(A608,'Protein names'!$A:$I,9,FALSE), "Contaminant")</f>
        <v>Ide</v>
      </c>
      <c r="D608" s="42">
        <f>VLOOKUP($A608,'Raw data'!$A:$M,10,FALSE)</f>
        <v>4989.7483738523179</v>
      </c>
      <c r="E608" s="42">
        <f>VLOOKUP($A608,'Raw data'!$A:$M,11,FALSE)</f>
        <v>205.36</v>
      </c>
      <c r="F608" s="42">
        <f>VLOOKUP($A608,'Raw data'!$A:$M,7,FALSE)</f>
        <v>205.36</v>
      </c>
      <c r="G608" s="42">
        <f>VLOOKUP($A608,'Raw data'!$A:$M,2,FALSE)</f>
        <v>205.36</v>
      </c>
      <c r="H608" s="42">
        <f>VLOOKUP($A608,'Raw data'!$A:$M,3,FALSE)</f>
        <v>205.36</v>
      </c>
      <c r="I608" s="42">
        <f>VLOOKUP($A608,'Raw data'!$A:$M,4,FALSE)</f>
        <v>69426.382459571978</v>
      </c>
      <c r="J608" s="42">
        <f>VLOOKUP($A608,'Raw data'!$A:$M,8,FALSE)</f>
        <v>49954.800740987412</v>
      </c>
      <c r="K608" s="42">
        <f>VLOOKUP($A608,'Raw data'!$A:$M,5,FALSE)</f>
        <v>10641.909307843855</v>
      </c>
      <c r="L608" s="42">
        <f>VLOOKUP($A608,'Raw data'!$A:$M,12,FALSE)</f>
        <v>205.36</v>
      </c>
      <c r="M608" s="42">
        <f>VLOOKUP($A608,'Raw data'!$A:$M,13,FALSE)</f>
        <v>67703.508999441168</v>
      </c>
      <c r="N608" s="42">
        <f>VLOOKUP($A608,'Raw data'!$A:$M,6,FALSE)</f>
        <v>70870.081206064773</v>
      </c>
      <c r="O608" s="42">
        <f>VLOOKUP($A608,'Raw data'!$A:$M,9,FALSE)</f>
        <v>205.36</v>
      </c>
      <c r="P608" s="42">
        <f t="shared" si="99"/>
        <v>12539.595138904049</v>
      </c>
      <c r="Q608" s="42">
        <f t="shared" si="100"/>
        <v>33263.503375722859</v>
      </c>
      <c r="R608" s="42">
        <f t="shared" si="101"/>
        <v>25500.45811251819</v>
      </c>
      <c r="S608" s="42">
        <f t="shared" si="102"/>
        <v>30486.024930227184</v>
      </c>
      <c r="T608" s="43">
        <f t="shared" si="103"/>
        <v>2.0335950108471295</v>
      </c>
      <c r="U608" s="43">
        <f t="shared" si="104"/>
        <v>0.91650072410824901</v>
      </c>
      <c r="V608" s="42">
        <f t="shared" si="105"/>
        <v>1.4074493548745397</v>
      </c>
      <c r="W608" s="42">
        <f t="shared" si="106"/>
        <v>0.27069668974114175</v>
      </c>
      <c r="X608" s="42">
        <f>VLOOKUP($A608,'Raw data'!$A:$AN,39, FALSE)</f>
        <v>0.47222654912142331</v>
      </c>
      <c r="Y608" s="42">
        <f>VLOOKUP($A608,'Raw data'!$A:$AN,40, FALSE)</f>
        <v>1.8509647706451908</v>
      </c>
      <c r="Z608" s="42">
        <f t="shared" si="107"/>
        <v>1.161595659883307</v>
      </c>
      <c r="AA608" s="44">
        <f>IFERROR(VLOOKUP($A608,'Raw data'!$AP:$AU,4,FALSE),0)</f>
        <v>-2.8052210373923701</v>
      </c>
      <c r="AB608" s="44">
        <f>IFERROR(VLOOKUP($A608,'Raw data'!$AP:$AU,5,FALSE),0)</f>
        <v>0.119161698341922</v>
      </c>
      <c r="AC608" s="44">
        <f>IFERROR(VLOOKUP($A608,'Raw data'!$AP:$AU,6,FALSE),"NA")</f>
        <v>0.54506354868696905</v>
      </c>
      <c r="AD608" s="46" t="b">
        <f t="shared" si="108"/>
        <v>0</v>
      </c>
      <c r="AE608" s="46" t="b">
        <f t="shared" si="109"/>
        <v>0</v>
      </c>
    </row>
    <row r="609" spans="1:31" x14ac:dyDescent="0.25">
      <c r="A609" s="45" t="s">
        <v>675</v>
      </c>
      <c r="B609" s="2" t="str">
        <f>IFERROR(VLOOKUP(A609,'Protein names'!$A:$I,8,FALSE),"Contaminant")</f>
        <v>3-hydroxyisobutyryl-CoA hydrolase, mitochondrial (EC 3.1.2.4) (3-hydroxyisobutyryl-coenzyme A hydrolase) (HIB-CoA hydrolase) (HIBYL-CoA-H)</v>
      </c>
      <c r="C609" t="str">
        <f>IFERROR(VLOOKUP(A609,'Protein names'!$A:$I,9,FALSE), "Contaminant")</f>
        <v>Hibch</v>
      </c>
      <c r="D609" s="42">
        <f>VLOOKUP($A609,'Raw data'!$A:$M,10,FALSE)</f>
        <v>768059.93251219904</v>
      </c>
      <c r="E609" s="42">
        <f>VLOOKUP($A609,'Raw data'!$A:$M,11,FALSE)</f>
        <v>687993.30942243687</v>
      </c>
      <c r="F609" s="42">
        <f>VLOOKUP($A609,'Raw data'!$A:$M,7,FALSE)</f>
        <v>395520.72357235226</v>
      </c>
      <c r="G609" s="42">
        <f>VLOOKUP($A609,'Raw data'!$A:$M,2,FALSE)</f>
        <v>424441.58992436784</v>
      </c>
      <c r="H609" s="42">
        <f>VLOOKUP($A609,'Raw data'!$A:$M,3,FALSE)</f>
        <v>437875.91179929249</v>
      </c>
      <c r="I609" s="42">
        <f>VLOOKUP($A609,'Raw data'!$A:$M,4,FALSE)</f>
        <v>403420.13377828029</v>
      </c>
      <c r="J609" s="42">
        <f>VLOOKUP($A609,'Raw data'!$A:$M,8,FALSE)</f>
        <v>417561.62402520335</v>
      </c>
      <c r="K609" s="42">
        <f>VLOOKUP($A609,'Raw data'!$A:$M,5,FALSE)</f>
        <v>311517.75911650353</v>
      </c>
      <c r="L609" s="42">
        <f>VLOOKUP($A609,'Raw data'!$A:$M,12,FALSE)</f>
        <v>792825.34763382596</v>
      </c>
      <c r="M609" s="42">
        <f>VLOOKUP($A609,'Raw data'!$A:$M,13,FALSE)</f>
        <v>627412.05191947159</v>
      </c>
      <c r="N609" s="42">
        <f>VLOOKUP($A609,'Raw data'!$A:$M,6,FALSE)</f>
        <v>379884.61706966761</v>
      </c>
      <c r="O609" s="42">
        <f>VLOOKUP($A609,'Raw data'!$A:$M,9,FALSE)</f>
        <v>353128.4706610826</v>
      </c>
      <c r="P609" s="42">
        <f t="shared" si="99"/>
        <v>519551.93350148806</v>
      </c>
      <c r="Q609" s="42">
        <f t="shared" si="100"/>
        <v>480388.3117376258</v>
      </c>
      <c r="R609" s="42">
        <f t="shared" si="101"/>
        <v>149842.14394618894</v>
      </c>
      <c r="S609" s="42">
        <f t="shared" si="102"/>
        <v>172236.94803035975</v>
      </c>
      <c r="T609" s="43">
        <f t="shared" si="103"/>
        <v>0.28840647928367258</v>
      </c>
      <c r="U609" s="43">
        <f t="shared" si="104"/>
        <v>0.35853692486263194</v>
      </c>
      <c r="V609" s="42">
        <f t="shared" si="105"/>
        <v>-0.11306691615275519</v>
      </c>
      <c r="W609" s="42">
        <f t="shared" si="106"/>
        <v>0.70930781428822964</v>
      </c>
      <c r="X609" s="42">
        <f>VLOOKUP($A609,'Raw data'!$A:$AN,39, FALSE)</f>
        <v>2.9986639219909361</v>
      </c>
      <c r="Y609" s="42">
        <f>VLOOKUP($A609,'Raw data'!$A:$AN,40, FALSE)</f>
        <v>3.4388677199137505</v>
      </c>
      <c r="Z609" s="42">
        <f t="shared" si="107"/>
        <v>3.2187658209523433</v>
      </c>
      <c r="AA609" s="44">
        <f>IFERROR(VLOOKUP($A609,'Raw data'!$AP:$AU,4,FALSE),0)</f>
        <v>-0.32530029499970597</v>
      </c>
      <c r="AB609" s="44">
        <f>IFERROR(VLOOKUP($A609,'Raw data'!$AP:$AU,5,FALSE),0)</f>
        <v>6.01126898911334E-2</v>
      </c>
      <c r="AC609" s="44">
        <f>IFERROR(VLOOKUP($A609,'Raw data'!$AP:$AU,6,FALSE),"NA")</f>
        <v>0.54555826877344604</v>
      </c>
      <c r="AD609" s="46" t="b">
        <f t="shared" si="108"/>
        <v>0</v>
      </c>
      <c r="AE609" s="46" t="b">
        <f t="shared" si="109"/>
        <v>0</v>
      </c>
    </row>
    <row r="610" spans="1:31" x14ac:dyDescent="0.25">
      <c r="A610" s="45" t="s">
        <v>676</v>
      </c>
      <c r="B610" s="2" t="str">
        <f>IFERROR(VLOOKUP(A610,'Protein names'!$A:$I,8,FALSE),"Contaminant")</f>
        <v>Proteasome subunit alpha type-6 (EC 3.4.25.1) (Macropain iota chain) (Multicatalytic endopeptidase complex iota chain) (Proteasome iota chain)</v>
      </c>
      <c r="C610" t="str">
        <f>IFERROR(VLOOKUP(A610,'Protein names'!$A:$I,9,FALSE), "Contaminant")</f>
        <v>Psma6</v>
      </c>
      <c r="D610" s="42">
        <f>VLOOKUP($A610,'Raw data'!$A:$M,10,FALSE)</f>
        <v>205.36</v>
      </c>
      <c r="E610" s="42">
        <f>VLOOKUP($A610,'Raw data'!$A:$M,11,FALSE)</f>
        <v>83004.26096505177</v>
      </c>
      <c r="F610" s="42">
        <f>VLOOKUP($A610,'Raw data'!$A:$M,7,FALSE)</f>
        <v>205.36</v>
      </c>
      <c r="G610" s="42">
        <f>VLOOKUP($A610,'Raw data'!$A:$M,2,FALSE)</f>
        <v>33632.506398476413</v>
      </c>
      <c r="H610" s="42">
        <f>VLOOKUP($A610,'Raw data'!$A:$M,3,FALSE)</f>
        <v>162403.56670712293</v>
      </c>
      <c r="I610" s="42">
        <f>VLOOKUP($A610,'Raw data'!$A:$M,4,FALSE)</f>
        <v>160970.32327883661</v>
      </c>
      <c r="J610" s="42">
        <f>VLOOKUP($A610,'Raw data'!$A:$M,8,FALSE)</f>
        <v>133880.55698487238</v>
      </c>
      <c r="K610" s="42">
        <f>VLOOKUP($A610,'Raw data'!$A:$M,5,FALSE)</f>
        <v>205564.68241235166</v>
      </c>
      <c r="L610" s="42">
        <f>VLOOKUP($A610,'Raw data'!$A:$M,12,FALSE)</f>
        <v>205.36</v>
      </c>
      <c r="M610" s="42">
        <f>VLOOKUP($A610,'Raw data'!$A:$M,13,FALSE)</f>
        <v>118001.74648437359</v>
      </c>
      <c r="N610" s="42">
        <f>VLOOKUP($A610,'Raw data'!$A:$M,6,FALSE)</f>
        <v>174438.66772320864</v>
      </c>
      <c r="O610" s="42">
        <f>VLOOKUP($A610,'Raw data'!$A:$M,9,FALSE)</f>
        <v>205.36</v>
      </c>
      <c r="P610" s="42">
        <f t="shared" si="99"/>
        <v>73403.562891581285</v>
      </c>
      <c r="Q610" s="42">
        <f t="shared" si="100"/>
        <v>105382.72893413437</v>
      </c>
      <c r="R610" s="42">
        <f t="shared" si="101"/>
        <v>68287.141731411495</v>
      </c>
      <c r="S610" s="42">
        <f t="shared" si="102"/>
        <v>79478.582192635164</v>
      </c>
      <c r="T610" s="43">
        <f t="shared" si="103"/>
        <v>0.93029737306175642</v>
      </c>
      <c r="U610" s="43">
        <f t="shared" si="104"/>
        <v>0.75418982784465893</v>
      </c>
      <c r="V610" s="42">
        <f t="shared" si="105"/>
        <v>0.52171644856672006</v>
      </c>
      <c r="W610" s="42">
        <f t="shared" si="106"/>
        <v>0.51047162570764759</v>
      </c>
      <c r="X610" s="42">
        <f>VLOOKUP($A610,'Raw data'!$A:$AN,39, FALSE)</f>
        <v>1.5222525062276766</v>
      </c>
      <c r="Y610" s="42">
        <f>VLOOKUP($A610,'Raw data'!$A:$AN,40, FALSE)</f>
        <v>1.4334557418046365</v>
      </c>
      <c r="Z610" s="42">
        <f t="shared" si="107"/>
        <v>1.4778541240161567</v>
      </c>
      <c r="AA610" s="44">
        <f>IFERROR(VLOOKUP($A610,'Raw data'!$AP:$AU,4,FALSE),0)</f>
        <v>0.42516242124342501</v>
      </c>
      <c r="AB610" s="44">
        <f>IFERROR(VLOOKUP($A610,'Raw data'!$AP:$AU,5,FALSE),0)</f>
        <v>3.0134770058849299E-2</v>
      </c>
      <c r="AC610" s="44">
        <f>IFERROR(VLOOKUP($A610,'Raw data'!$AP:$AU,6,FALSE),"NA")</f>
        <v>0.546684771372419</v>
      </c>
      <c r="AD610" s="46" t="b">
        <f t="shared" si="108"/>
        <v>0</v>
      </c>
      <c r="AE610" s="46" t="b">
        <f t="shared" si="109"/>
        <v>0</v>
      </c>
    </row>
    <row r="611" spans="1:31" x14ac:dyDescent="0.25">
      <c r="A611" s="45" t="s">
        <v>677</v>
      </c>
      <c r="B611" s="2" t="str">
        <f>IFERROR(VLOOKUP(A611,'Protein names'!$A:$I,8,FALSE),"Contaminant")</f>
        <v>ATP-dependent (S)-NAD(P)H-hydrate dehydratase (Similar to RIKEN cDNA 0710008K08 (Predicted), isoform CRA_a)</v>
      </c>
      <c r="C611" t="str">
        <f>IFERROR(VLOOKUP(A611,'Protein names'!$A:$I,9,FALSE), "Contaminant")</f>
        <v>Carkd</v>
      </c>
      <c r="D611" s="42">
        <f>VLOOKUP($A611,'Raw data'!$A:$M,10,FALSE)</f>
        <v>205.36</v>
      </c>
      <c r="E611" s="42">
        <f>VLOOKUP($A611,'Raw data'!$A:$M,11,FALSE)</f>
        <v>44977.214908201619</v>
      </c>
      <c r="F611" s="42">
        <f>VLOOKUP($A611,'Raw data'!$A:$M,7,FALSE)</f>
        <v>205.36</v>
      </c>
      <c r="G611" s="42">
        <f>VLOOKUP($A611,'Raw data'!$A:$M,2,FALSE)</f>
        <v>25950.058750810156</v>
      </c>
      <c r="H611" s="42">
        <f>VLOOKUP($A611,'Raw data'!$A:$M,3,FALSE)</f>
        <v>44387.961640639202</v>
      </c>
      <c r="I611" s="42">
        <f>VLOOKUP($A611,'Raw data'!$A:$M,4,FALSE)</f>
        <v>205.36</v>
      </c>
      <c r="J611" s="42">
        <f>VLOOKUP($A611,'Raw data'!$A:$M,8,FALSE)</f>
        <v>37564.007736890831</v>
      </c>
      <c r="K611" s="42">
        <f>VLOOKUP($A611,'Raw data'!$A:$M,5,FALSE)</f>
        <v>205.36</v>
      </c>
      <c r="L611" s="42">
        <f>VLOOKUP($A611,'Raw data'!$A:$M,12,FALSE)</f>
        <v>50564.497488030349</v>
      </c>
      <c r="M611" s="42">
        <f>VLOOKUP($A611,'Raw data'!$A:$M,13,FALSE)</f>
        <v>39740.098506002549</v>
      </c>
      <c r="N611" s="42">
        <f>VLOOKUP($A611,'Raw data'!$A:$M,6,FALSE)</f>
        <v>29828.835636194104</v>
      </c>
      <c r="O611" s="42">
        <f>VLOOKUP($A611,'Raw data'!$A:$M,9,FALSE)</f>
        <v>37261.223199871318</v>
      </c>
      <c r="P611" s="42">
        <f t="shared" si="99"/>
        <v>19321.885883275161</v>
      </c>
      <c r="Q611" s="42">
        <f t="shared" si="100"/>
        <v>32527.337094498187</v>
      </c>
      <c r="R611" s="42">
        <f t="shared" si="101"/>
        <v>20111.196808208031</v>
      </c>
      <c r="S611" s="42">
        <f t="shared" si="102"/>
        <v>15690.405372273497</v>
      </c>
      <c r="T611" s="43">
        <f t="shared" si="103"/>
        <v>1.0408506151884527</v>
      </c>
      <c r="U611" s="43">
        <f t="shared" si="104"/>
        <v>0.48237595738900618</v>
      </c>
      <c r="V611" s="42">
        <f t="shared" si="105"/>
        <v>0.75141680544162248</v>
      </c>
      <c r="W611" s="42">
        <f t="shared" si="106"/>
        <v>0.27392196894321019</v>
      </c>
      <c r="X611" s="42">
        <f>VLOOKUP($A611,'Raw data'!$A:$AN,39, FALSE)</f>
        <v>0.70959633507583664</v>
      </c>
      <c r="Y611" s="42">
        <f>VLOOKUP($A611,'Raw data'!$A:$AN,40, FALSE)</f>
        <v>1.0399168331639275</v>
      </c>
      <c r="Z611" s="42">
        <f t="shared" si="107"/>
        <v>0.87475658411988211</v>
      </c>
      <c r="AA611" s="44">
        <f>IFERROR(VLOOKUP($A611,'Raw data'!$AP:$AU,4,FALSE),0)</f>
        <v>1.7652777634177499</v>
      </c>
      <c r="AB611" s="44">
        <f>IFERROR(VLOOKUP($A611,'Raw data'!$AP:$AU,5,FALSE),0)</f>
        <v>0.31961617860508601</v>
      </c>
      <c r="AC611" s="44">
        <f>IFERROR(VLOOKUP($A611,'Raw data'!$AP:$AU,6,FALSE),"NA")</f>
        <v>0.54745987683778097</v>
      </c>
      <c r="AD611" s="46" t="b">
        <f t="shared" si="108"/>
        <v>0</v>
      </c>
      <c r="AE611" s="46" t="b">
        <f t="shared" si="109"/>
        <v>0</v>
      </c>
    </row>
    <row r="612" spans="1:31" x14ac:dyDescent="0.25">
      <c r="A612" s="45" t="s">
        <v>678</v>
      </c>
      <c r="B612" s="2" t="str">
        <f>IFERROR(VLOOKUP(A612,'Protein names'!$A:$I,8,FALSE),"Contaminant")</f>
        <v>NADH-cytochrome b5 reductase 3 (B5R) (Cytochrome b5 reductase) (EC 1.6.2.2) (Diaphorase-1) [Cleaved into: NADH-cytochrome b5 reductase 3 membrane-bound form NADH-cytochrome b5 reductase 3 soluble form]</v>
      </c>
      <c r="C612" t="str">
        <f>IFERROR(VLOOKUP(A612,'Protein names'!$A:$I,9,FALSE), "Contaminant")</f>
        <v>Cyb5r3</v>
      </c>
      <c r="D612" s="42">
        <f>VLOOKUP($A612,'Raw data'!$A:$M,10,FALSE)</f>
        <v>2058425.8842672629</v>
      </c>
      <c r="E612" s="42">
        <f>VLOOKUP($A612,'Raw data'!$A:$M,11,FALSE)</f>
        <v>1249661.1399811755</v>
      </c>
      <c r="F612" s="42">
        <f>VLOOKUP($A612,'Raw data'!$A:$M,7,FALSE)</f>
        <v>2554602.6062859651</v>
      </c>
      <c r="G612" s="42">
        <f>VLOOKUP($A612,'Raw data'!$A:$M,2,FALSE)</f>
        <v>2128417.6914304825</v>
      </c>
      <c r="H612" s="42">
        <f>VLOOKUP($A612,'Raw data'!$A:$M,3,FALSE)</f>
        <v>1716276.6109529173</v>
      </c>
      <c r="I612" s="42">
        <f>VLOOKUP($A612,'Raw data'!$A:$M,4,FALSE)</f>
        <v>1533148.5502472378</v>
      </c>
      <c r="J612" s="42">
        <f>VLOOKUP($A612,'Raw data'!$A:$M,8,FALSE)</f>
        <v>2293456.3136227224</v>
      </c>
      <c r="K612" s="42">
        <f>VLOOKUP($A612,'Raw data'!$A:$M,5,FALSE)</f>
        <v>1655615.1932534066</v>
      </c>
      <c r="L612" s="42">
        <f>VLOOKUP($A612,'Raw data'!$A:$M,12,FALSE)</f>
        <v>2045895.791404062</v>
      </c>
      <c r="M612" s="42">
        <f>VLOOKUP($A612,'Raw data'!$A:$M,13,FALSE)</f>
        <v>2267910.4794837255</v>
      </c>
      <c r="N612" s="42">
        <f>VLOOKUP($A612,'Raw data'!$A:$M,6,FALSE)</f>
        <v>1826986.7455388501</v>
      </c>
      <c r="O612" s="42">
        <f>VLOOKUP($A612,'Raw data'!$A:$M,9,FALSE)</f>
        <v>2272695.0608190033</v>
      </c>
      <c r="P612" s="42">
        <f t="shared" si="99"/>
        <v>1873422.0805275068</v>
      </c>
      <c r="Q612" s="42">
        <f t="shared" si="100"/>
        <v>2060426.5973536281</v>
      </c>
      <c r="R612" s="42">
        <f t="shared" si="101"/>
        <v>426773.66417868179</v>
      </c>
      <c r="S612" s="42">
        <f t="shared" si="102"/>
        <v>245284.83178291254</v>
      </c>
      <c r="T612" s="43">
        <f t="shared" si="103"/>
        <v>0.22780433123672456</v>
      </c>
      <c r="U612" s="43">
        <f t="shared" si="104"/>
        <v>0.11904565399124221</v>
      </c>
      <c r="V612" s="42">
        <f t="shared" si="105"/>
        <v>0.13726709429418574</v>
      </c>
      <c r="W612" s="42">
        <f t="shared" si="106"/>
        <v>0.41548083317308804</v>
      </c>
      <c r="X612" s="42">
        <f>VLOOKUP($A612,'Raw data'!$A:$AN,39, FALSE)</f>
        <v>3.1002655126125624</v>
      </c>
      <c r="Y612" s="42">
        <f>VLOOKUP($A612,'Raw data'!$A:$AN,40, FALSE)</f>
        <v>3.1483762355413396</v>
      </c>
      <c r="Z612" s="42">
        <f t="shared" si="107"/>
        <v>3.1243208740769512</v>
      </c>
      <c r="AA612" s="44">
        <f>IFERROR(VLOOKUP($A612,'Raw data'!$AP:$AU,4,FALSE),0)</f>
        <v>0.444118287731331</v>
      </c>
      <c r="AB612" s="44">
        <f>IFERROR(VLOOKUP($A612,'Raw data'!$AP:$AU,5,FALSE),0)</f>
        <v>0.147684656965788</v>
      </c>
      <c r="AC612" s="44">
        <f>IFERROR(VLOOKUP($A612,'Raw data'!$AP:$AU,6,FALSE),"NA")</f>
        <v>0.54945242845071796</v>
      </c>
      <c r="AD612" s="46" t="b">
        <f t="shared" si="108"/>
        <v>0</v>
      </c>
      <c r="AE612" s="46" t="b">
        <f t="shared" si="109"/>
        <v>0</v>
      </c>
    </row>
    <row r="613" spans="1:31" x14ac:dyDescent="0.25">
      <c r="A613" s="45" t="s">
        <v>679</v>
      </c>
      <c r="B613" s="2" t="str">
        <f>IFERROR(VLOOKUP(A613,'Protein names'!$A:$I,8,FALSE),"Contaminant")</f>
        <v>GTP:AMP phosphotransferase AK3, mitochondrial (EC 2.7.4.10) (Adenylate kinase 3) (Adenylate kinase 3 alpha-like 1)</v>
      </c>
      <c r="C613" t="str">
        <f>IFERROR(VLOOKUP(A613,'Protein names'!$A:$I,9,FALSE), "Contaminant")</f>
        <v>Ak3</v>
      </c>
      <c r="D613" s="42">
        <f>VLOOKUP($A613,'Raw data'!$A:$M,10,FALSE)</f>
        <v>448798.07848564268</v>
      </c>
      <c r="E613" s="42">
        <f>VLOOKUP($A613,'Raw data'!$A:$M,11,FALSE)</f>
        <v>314835.14933554491</v>
      </c>
      <c r="F613" s="42">
        <f>VLOOKUP($A613,'Raw data'!$A:$M,7,FALSE)</f>
        <v>580317.43596937612</v>
      </c>
      <c r="G613" s="42">
        <f>VLOOKUP($A613,'Raw data'!$A:$M,2,FALSE)</f>
        <v>348320.72158526519</v>
      </c>
      <c r="H613" s="42">
        <f>VLOOKUP($A613,'Raw data'!$A:$M,3,FALSE)</f>
        <v>255894.40427119291</v>
      </c>
      <c r="I613" s="42">
        <f>VLOOKUP($A613,'Raw data'!$A:$M,4,FALSE)</f>
        <v>465429.66909183445</v>
      </c>
      <c r="J613" s="42">
        <f>VLOOKUP($A613,'Raw data'!$A:$M,8,FALSE)</f>
        <v>467874.53929934063</v>
      </c>
      <c r="K613" s="42">
        <f>VLOOKUP($A613,'Raw data'!$A:$M,5,FALSE)</f>
        <v>446863.40123371605</v>
      </c>
      <c r="L613" s="42">
        <f>VLOOKUP($A613,'Raw data'!$A:$M,12,FALSE)</f>
        <v>387594.59421039093</v>
      </c>
      <c r="M613" s="42">
        <f>VLOOKUP($A613,'Raw data'!$A:$M,13,FALSE)</f>
        <v>373537.46987665194</v>
      </c>
      <c r="N613" s="42">
        <f>VLOOKUP($A613,'Raw data'!$A:$M,6,FALSE)</f>
        <v>299077.69541348238</v>
      </c>
      <c r="O613" s="42">
        <f>VLOOKUP($A613,'Raw data'!$A:$M,9,FALSE)</f>
        <v>415580.62614922819</v>
      </c>
      <c r="P613" s="42">
        <f t="shared" si="99"/>
        <v>402265.90978980932</v>
      </c>
      <c r="Q613" s="42">
        <f t="shared" si="100"/>
        <v>398421.38769713504</v>
      </c>
      <c r="R613" s="42">
        <f t="shared" si="101"/>
        <v>107885.81001796581</v>
      </c>
      <c r="S613" s="42">
        <f t="shared" si="102"/>
        <v>54879.271173281377</v>
      </c>
      <c r="T613" s="43">
        <f t="shared" si="103"/>
        <v>0.26819525938536015</v>
      </c>
      <c r="U613" s="43">
        <f t="shared" si="104"/>
        <v>0.13774178010493388</v>
      </c>
      <c r="V613" s="42">
        <f t="shared" si="105"/>
        <v>-1.3854386349615834E-2</v>
      </c>
      <c r="W613" s="42">
        <f t="shared" si="106"/>
        <v>0.94478059977895967</v>
      </c>
      <c r="X613" s="42">
        <f>VLOOKUP($A613,'Raw data'!$A:$AN,39, FALSE)</f>
        <v>2.3794272891308874</v>
      </c>
      <c r="Y613" s="42">
        <f>VLOOKUP($A613,'Raw data'!$A:$AN,40, FALSE)</f>
        <v>2.5886956004637791</v>
      </c>
      <c r="Z613" s="42">
        <f t="shared" si="107"/>
        <v>2.4840614447973333</v>
      </c>
      <c r="AA613" s="44">
        <f>IFERROR(VLOOKUP($A613,'Raw data'!$AP:$AU,4,FALSE),0)</f>
        <v>0.270996699247879</v>
      </c>
      <c r="AB613" s="44">
        <f>IFERROR(VLOOKUP($A613,'Raw data'!$AP:$AU,5,FALSE),0)</f>
        <v>0.16076612384097599</v>
      </c>
      <c r="AC613" s="44">
        <f>IFERROR(VLOOKUP($A613,'Raw data'!$AP:$AU,6,FALSE),"NA")</f>
        <v>0.54949648418300401</v>
      </c>
      <c r="AD613" s="46" t="b">
        <f t="shared" si="108"/>
        <v>0</v>
      </c>
      <c r="AE613" s="46" t="b">
        <f t="shared" si="109"/>
        <v>0</v>
      </c>
    </row>
    <row r="614" spans="1:31" x14ac:dyDescent="0.25">
      <c r="A614" s="45" t="s">
        <v>680</v>
      </c>
      <c r="B614" s="2" t="str">
        <f>IFERROR(VLOOKUP(A614,'Protein names'!$A:$I,8,FALSE),"Contaminant")</f>
        <v>Core histone macro-H2A.1 (Histone macroH2A1) (mH2A1) (H2A.y) (H2A/y)</v>
      </c>
      <c r="C614" t="str">
        <f>IFERROR(VLOOKUP(A614,'Protein names'!$A:$I,9,FALSE), "Contaminant")</f>
        <v>H2afy</v>
      </c>
      <c r="D614" s="42">
        <f>VLOOKUP($A614,'Raw data'!$A:$M,10,FALSE)</f>
        <v>321870.52084315004</v>
      </c>
      <c r="E614" s="42">
        <f>VLOOKUP($A614,'Raw data'!$A:$M,11,FALSE)</f>
        <v>596977.01178381476</v>
      </c>
      <c r="F614" s="42">
        <f>VLOOKUP($A614,'Raw data'!$A:$M,7,FALSE)</f>
        <v>223882.9136488933</v>
      </c>
      <c r="G614" s="42">
        <f>VLOOKUP($A614,'Raw data'!$A:$M,2,FALSE)</f>
        <v>157486.36461386079</v>
      </c>
      <c r="H614" s="42">
        <f>VLOOKUP($A614,'Raw data'!$A:$M,3,FALSE)</f>
        <v>149656.19995384387</v>
      </c>
      <c r="I614" s="42">
        <f>VLOOKUP($A614,'Raw data'!$A:$M,4,FALSE)</f>
        <v>245936.33482105253</v>
      </c>
      <c r="J614" s="42">
        <f>VLOOKUP($A614,'Raw data'!$A:$M,8,FALSE)</f>
        <v>270692.12979416427</v>
      </c>
      <c r="K614" s="42">
        <f>VLOOKUP($A614,'Raw data'!$A:$M,5,FALSE)</f>
        <v>95415.369941715981</v>
      </c>
      <c r="L614" s="42">
        <f>VLOOKUP($A614,'Raw data'!$A:$M,12,FALSE)</f>
        <v>313078.74875800562</v>
      </c>
      <c r="M614" s="42">
        <f>VLOOKUP($A614,'Raw data'!$A:$M,13,FALSE)</f>
        <v>289826.37758779916</v>
      </c>
      <c r="N614" s="42">
        <f>VLOOKUP($A614,'Raw data'!$A:$M,6,FALSE)</f>
        <v>270912.46276927501</v>
      </c>
      <c r="O614" s="42">
        <f>VLOOKUP($A614,'Raw data'!$A:$M,9,FALSE)</f>
        <v>263410.0048072738</v>
      </c>
      <c r="P614" s="42">
        <f t="shared" si="99"/>
        <v>282634.8909441026</v>
      </c>
      <c r="Q614" s="42">
        <f t="shared" si="100"/>
        <v>250555.84894303899</v>
      </c>
      <c r="R614" s="42">
        <f t="shared" si="101"/>
        <v>151928.96824136301</v>
      </c>
      <c r="S614" s="42">
        <f t="shared" si="102"/>
        <v>71303.280081212564</v>
      </c>
      <c r="T614" s="43">
        <f t="shared" si="103"/>
        <v>0.53754498510026627</v>
      </c>
      <c r="U614" s="43">
        <f t="shared" si="104"/>
        <v>0.28458038549889353</v>
      </c>
      <c r="V614" s="42">
        <f t="shared" si="105"/>
        <v>-0.17380735942254727</v>
      </c>
      <c r="W614" s="42">
        <f t="shared" si="106"/>
        <v>0.67814152400382466</v>
      </c>
      <c r="X614" s="42">
        <f>VLOOKUP($A614,'Raw data'!$A:$AN,39, FALSE)</f>
        <v>2.7828581686170479</v>
      </c>
      <c r="Y614" s="42">
        <f>VLOOKUP($A614,'Raw data'!$A:$AN,40, FALSE)</f>
        <v>2.8488541988988394</v>
      </c>
      <c r="Z614" s="42">
        <f t="shared" si="107"/>
        <v>2.8158561837579437</v>
      </c>
      <c r="AA614" s="44">
        <f>IFERROR(VLOOKUP($A614,'Raw data'!$AP:$AU,4,FALSE),0)</f>
        <v>-0.308823095090004</v>
      </c>
      <c r="AB614" s="44">
        <f>IFERROR(VLOOKUP($A614,'Raw data'!$AP:$AU,5,FALSE),0)</f>
        <v>0.104056004275952</v>
      </c>
      <c r="AC614" s="44">
        <f>IFERROR(VLOOKUP($A614,'Raw data'!$AP:$AU,6,FALSE),"NA")</f>
        <v>0.55006475667079102</v>
      </c>
      <c r="AD614" s="46" t="b">
        <f t="shared" si="108"/>
        <v>0</v>
      </c>
      <c r="AE614" s="46" t="b">
        <f t="shared" si="109"/>
        <v>0</v>
      </c>
    </row>
    <row r="615" spans="1:31" x14ac:dyDescent="0.25">
      <c r="A615" s="45" t="s">
        <v>681</v>
      </c>
      <c r="B615" s="2" t="str">
        <f>IFERROR(VLOOKUP(A615,'Protein names'!$A:$I,8,FALSE),"Contaminant")</f>
        <v>Sorbitol dehydrogenase (EC 1.1.1.14) (L-iditol 2-dehydrogenase)</v>
      </c>
      <c r="C615" t="str">
        <f>IFERROR(VLOOKUP(A615,'Protein names'!$A:$I,9,FALSE), "Contaminant")</f>
        <v>Sord</v>
      </c>
      <c r="D615" s="42">
        <f>VLOOKUP($A615,'Raw data'!$A:$M,10,FALSE)</f>
        <v>4554633.6637647403</v>
      </c>
      <c r="E615" s="42">
        <f>VLOOKUP($A615,'Raw data'!$A:$M,11,FALSE)</f>
        <v>3950465.2051405739</v>
      </c>
      <c r="F615" s="42">
        <f>VLOOKUP($A615,'Raw data'!$A:$M,7,FALSE)</f>
        <v>4491587.3190632621</v>
      </c>
      <c r="G615" s="42">
        <f>VLOOKUP($A615,'Raw data'!$A:$M,2,FALSE)</f>
        <v>3765365.7699850472</v>
      </c>
      <c r="H615" s="42">
        <f>VLOOKUP($A615,'Raw data'!$A:$M,3,FALSE)</f>
        <v>3857271.5145228999</v>
      </c>
      <c r="I615" s="42">
        <f>VLOOKUP($A615,'Raw data'!$A:$M,4,FALSE)</f>
        <v>4345334.2999283178</v>
      </c>
      <c r="J615" s="42">
        <f>VLOOKUP($A615,'Raw data'!$A:$M,8,FALSE)</f>
        <v>4470142.0962734157</v>
      </c>
      <c r="K615" s="42">
        <f>VLOOKUP($A615,'Raw data'!$A:$M,5,FALSE)</f>
        <v>4434983.4239047151</v>
      </c>
      <c r="L615" s="42">
        <f>VLOOKUP($A615,'Raw data'!$A:$M,12,FALSE)</f>
        <v>4736050.4946030127</v>
      </c>
      <c r="M615" s="42">
        <f>VLOOKUP($A615,'Raw data'!$A:$M,13,FALSE)</f>
        <v>4962796.0561476154</v>
      </c>
      <c r="N615" s="42">
        <f>VLOOKUP($A615,'Raw data'!$A:$M,6,FALSE)</f>
        <v>3989914.4900906528</v>
      </c>
      <c r="O615" s="42">
        <f>VLOOKUP($A615,'Raw data'!$A:$M,9,FALSE)</f>
        <v>5080871.1321404791</v>
      </c>
      <c r="P615" s="42">
        <f t="shared" si="99"/>
        <v>4160776.2954008062</v>
      </c>
      <c r="Q615" s="42">
        <f t="shared" si="100"/>
        <v>4612459.6155266492</v>
      </c>
      <c r="R615" s="42">
        <f t="shared" si="101"/>
        <v>313931.15151205333</v>
      </c>
      <c r="S615" s="42">
        <f t="shared" si="102"/>
        <v>364402.29234493134</v>
      </c>
      <c r="T615" s="43">
        <f t="shared" si="103"/>
        <v>7.5450139402847283E-2</v>
      </c>
      <c r="U615" s="43">
        <f t="shared" si="104"/>
        <v>7.900389872645508E-2</v>
      </c>
      <c r="V615" s="42">
        <f t="shared" si="105"/>
        <v>0.14868355587704607</v>
      </c>
      <c r="W615" s="42">
        <f t="shared" si="106"/>
        <v>6.2091015396241005E-2</v>
      </c>
      <c r="X615" s="42">
        <f>VLOOKUP($A615,'Raw data'!$A:$AN,39, FALSE)</f>
        <v>2.9107549782164917</v>
      </c>
      <c r="Y615" s="42">
        <f>VLOOKUP($A615,'Raw data'!$A:$AN,40, FALSE)</f>
        <v>2.9492144607424895</v>
      </c>
      <c r="Z615" s="42">
        <f t="shared" si="107"/>
        <v>2.9299847194794904</v>
      </c>
      <c r="AA615" s="44">
        <f>IFERROR(VLOOKUP($A615,'Raw data'!$AP:$AU,4,FALSE),0)</f>
        <v>0.49559962968606802</v>
      </c>
      <c r="AB615" s="44">
        <f>IFERROR(VLOOKUP($A615,'Raw data'!$AP:$AU,5,FALSE),0)</f>
        <v>0.222575607907602</v>
      </c>
      <c r="AC615" s="44">
        <f>IFERROR(VLOOKUP($A615,'Raw data'!$AP:$AU,6,FALSE),"NA")</f>
        <v>0.55168249596419205</v>
      </c>
      <c r="AD615" s="46" t="b">
        <f t="shared" si="108"/>
        <v>0</v>
      </c>
      <c r="AE615" s="46" t="b">
        <f t="shared" si="109"/>
        <v>0</v>
      </c>
    </row>
    <row r="616" spans="1:31" x14ac:dyDescent="0.25">
      <c r="A616" s="45" t="s">
        <v>682</v>
      </c>
      <c r="B616" s="2" t="str">
        <f>IFERROR(VLOOKUP(A616,'Protein names'!$A:$I,8,FALSE),"Contaminant")</f>
        <v>ATP synthase subunit O, mitochondrial (Oligomycin sensitivity conferral protein) (OSCP) (Sperm flagella protein 4)</v>
      </c>
      <c r="C616" t="str">
        <f>IFERROR(VLOOKUP(A616,'Protein names'!$A:$I,9,FALSE), "Contaminant")</f>
        <v>Atp5o</v>
      </c>
      <c r="D616" s="42">
        <f>VLOOKUP($A616,'Raw data'!$A:$M,10,FALSE)</f>
        <v>5453352.4646637728</v>
      </c>
      <c r="E616" s="42">
        <f>VLOOKUP($A616,'Raw data'!$A:$M,11,FALSE)</f>
        <v>4862673.7999073574</v>
      </c>
      <c r="F616" s="42">
        <f>VLOOKUP($A616,'Raw data'!$A:$M,7,FALSE)</f>
        <v>6284145.0260434961</v>
      </c>
      <c r="G616" s="42">
        <f>VLOOKUP($A616,'Raw data'!$A:$M,2,FALSE)</f>
        <v>5657474.6019190671</v>
      </c>
      <c r="H616" s="42">
        <f>VLOOKUP($A616,'Raw data'!$A:$M,3,FALSE)</f>
        <v>4163471.2310956526</v>
      </c>
      <c r="I616" s="42">
        <f>VLOOKUP($A616,'Raw data'!$A:$M,4,FALSE)</f>
        <v>3294586.5581909595</v>
      </c>
      <c r="J616" s="42">
        <f>VLOOKUP($A616,'Raw data'!$A:$M,8,FALSE)</f>
        <v>5190866.3473155666</v>
      </c>
      <c r="K616" s="42">
        <f>VLOOKUP($A616,'Raw data'!$A:$M,5,FALSE)</f>
        <v>4530964.068728256</v>
      </c>
      <c r="L616" s="42">
        <f>VLOOKUP($A616,'Raw data'!$A:$M,12,FALSE)</f>
        <v>5396601.8333863467</v>
      </c>
      <c r="M616" s="42">
        <f>VLOOKUP($A616,'Raw data'!$A:$M,13,FALSE)</f>
        <v>4276423.1073068716</v>
      </c>
      <c r="N616" s="42">
        <f>VLOOKUP($A616,'Raw data'!$A:$M,6,FALSE)</f>
        <v>4700400.7871239921</v>
      </c>
      <c r="O616" s="42">
        <f>VLOOKUP($A616,'Raw data'!$A:$M,9,FALSE)</f>
        <v>4619651.0402968042</v>
      </c>
      <c r="P616" s="42">
        <f t="shared" si="99"/>
        <v>4952617.2803033842</v>
      </c>
      <c r="Q616" s="42">
        <f t="shared" si="100"/>
        <v>4785817.8640263062</v>
      </c>
      <c r="R616" s="42">
        <f t="shared" si="101"/>
        <v>991668.03068382386</v>
      </c>
      <c r="S616" s="42">
        <f t="shared" si="102"/>
        <v>386536.39253592002</v>
      </c>
      <c r="T616" s="43">
        <f t="shared" si="103"/>
        <v>0.2002311050013291</v>
      </c>
      <c r="U616" s="43">
        <f t="shared" si="104"/>
        <v>8.0767050380543978E-2</v>
      </c>
      <c r="V616" s="42">
        <f t="shared" si="105"/>
        <v>-4.9425646573495213E-2</v>
      </c>
      <c r="W616" s="42">
        <f t="shared" si="106"/>
        <v>0.73328614605175246</v>
      </c>
      <c r="X616" s="42">
        <f>VLOOKUP($A616,'Raw data'!$A:$AN,39, FALSE)</f>
        <v>2.8243855661267188</v>
      </c>
      <c r="Y616" s="42">
        <f>VLOOKUP($A616,'Raw data'!$A:$AN,40, FALSE)</f>
        <v>3.0554016961685302</v>
      </c>
      <c r="Z616" s="42">
        <f t="shared" si="107"/>
        <v>2.9398936311476245</v>
      </c>
      <c r="AA616" s="44">
        <f>IFERROR(VLOOKUP($A616,'Raw data'!$AP:$AU,4,FALSE),0)</f>
        <v>-0.195673963668832</v>
      </c>
      <c r="AB616" s="44">
        <f>IFERROR(VLOOKUP($A616,'Raw data'!$AP:$AU,5,FALSE),0)</f>
        <v>0.173943509180641</v>
      </c>
      <c r="AC616" s="44">
        <f>IFERROR(VLOOKUP($A616,'Raw data'!$AP:$AU,6,FALSE),"NA")</f>
        <v>0.55190475954158702</v>
      </c>
      <c r="AD616" s="46" t="b">
        <f t="shared" si="108"/>
        <v>0</v>
      </c>
      <c r="AE616" s="46" t="b">
        <f t="shared" si="109"/>
        <v>0</v>
      </c>
    </row>
    <row r="617" spans="1:31" x14ac:dyDescent="0.25">
      <c r="A617" s="45" t="s">
        <v>683</v>
      </c>
      <c r="B617" s="2" t="str">
        <f>IFERROR(VLOOKUP(A617,'Protein names'!$A:$I,8,FALSE),"Contaminant")</f>
        <v>Prostaglandin reductase 1 (PRG-1) (EC 1.3.1.-) (15-oxoprostaglandin 13-reductase) (EC 1.3.1.48) (Dithiolethione-inducible gene 1 protein) (D3T-inducible gene 1 protein) (DIG-1) (NADP-dependent leukotriene B4 12-hydroxydehydrogenase) (EC 1.3.1.74)</v>
      </c>
      <c r="C617" t="str">
        <f>IFERROR(VLOOKUP(A617,'Protein names'!$A:$I,9,FALSE), "Contaminant")</f>
        <v>Ptgr1</v>
      </c>
      <c r="D617" s="42">
        <f>VLOOKUP($A617,'Raw data'!$A:$M,10,FALSE)</f>
        <v>1154947.7923467243</v>
      </c>
      <c r="E617" s="42">
        <f>VLOOKUP($A617,'Raw data'!$A:$M,11,FALSE)</f>
        <v>884059.35909641441</v>
      </c>
      <c r="F617" s="42">
        <f>VLOOKUP($A617,'Raw data'!$A:$M,7,FALSE)</f>
        <v>691078.37399371015</v>
      </c>
      <c r="G617" s="42">
        <f>VLOOKUP($A617,'Raw data'!$A:$M,2,FALSE)</f>
        <v>626544.4719399797</v>
      </c>
      <c r="H617" s="42">
        <f>VLOOKUP($A617,'Raw data'!$A:$M,3,FALSE)</f>
        <v>744170.68719311233</v>
      </c>
      <c r="I617" s="42">
        <f>VLOOKUP($A617,'Raw data'!$A:$M,4,FALSE)</f>
        <v>517401.7978328914</v>
      </c>
      <c r="J617" s="42">
        <f>VLOOKUP($A617,'Raw data'!$A:$M,8,FALSE)</f>
        <v>694167.80339481239</v>
      </c>
      <c r="K617" s="42">
        <f>VLOOKUP($A617,'Raw data'!$A:$M,5,FALSE)</f>
        <v>612910.02279476833</v>
      </c>
      <c r="L617" s="42">
        <f>VLOOKUP($A617,'Raw data'!$A:$M,12,FALSE)</f>
        <v>847308.25669890759</v>
      </c>
      <c r="M617" s="42">
        <f>VLOOKUP($A617,'Raw data'!$A:$M,13,FALSE)</f>
        <v>1041626.6820662845</v>
      </c>
      <c r="N617" s="42">
        <f>VLOOKUP($A617,'Raw data'!$A:$M,6,FALSE)</f>
        <v>697936.58239206823</v>
      </c>
      <c r="O617" s="42">
        <f>VLOOKUP($A617,'Raw data'!$A:$M,9,FALSE)</f>
        <v>738102.93895248033</v>
      </c>
      <c r="P617" s="42">
        <f t="shared" si="99"/>
        <v>769700.41373380541</v>
      </c>
      <c r="Q617" s="42">
        <f t="shared" si="100"/>
        <v>772008.7143832203</v>
      </c>
      <c r="R617" s="42">
        <f t="shared" si="101"/>
        <v>205132.03814417659</v>
      </c>
      <c r="S617" s="42">
        <f t="shared" si="102"/>
        <v>139266.98161231796</v>
      </c>
      <c r="T617" s="43">
        <f t="shared" si="103"/>
        <v>0.26650893579371238</v>
      </c>
      <c r="U617" s="43">
        <f t="shared" si="104"/>
        <v>0.18039560825888126</v>
      </c>
      <c r="V617" s="42">
        <f t="shared" si="105"/>
        <v>4.3201098410734981E-3</v>
      </c>
      <c r="W617" s="42">
        <f t="shared" si="106"/>
        <v>0.98380070377293372</v>
      </c>
      <c r="X617" s="42">
        <f>VLOOKUP($A617,'Raw data'!$A:$AN,39, FALSE)</f>
        <v>2.992944104118521</v>
      </c>
      <c r="Y617" s="42">
        <f>VLOOKUP($A617,'Raw data'!$A:$AN,40, FALSE)</f>
        <v>3.317940128564635</v>
      </c>
      <c r="Z617" s="42">
        <f t="shared" si="107"/>
        <v>3.155442116341578</v>
      </c>
      <c r="AA617" s="44">
        <f>IFERROR(VLOOKUP($A617,'Raw data'!$AP:$AU,4,FALSE),0)</f>
        <v>0.35357631538456402</v>
      </c>
      <c r="AB617" s="44">
        <f>IFERROR(VLOOKUP($A617,'Raw data'!$AP:$AU,5,FALSE),0)</f>
        <v>0.17009490101423799</v>
      </c>
      <c r="AC617" s="44">
        <f>IFERROR(VLOOKUP($A617,'Raw data'!$AP:$AU,6,FALSE),"NA")</f>
        <v>0.55218916959861797</v>
      </c>
      <c r="AD617" s="46" t="b">
        <f t="shared" si="108"/>
        <v>0</v>
      </c>
      <c r="AE617" s="46" t="b">
        <f t="shared" si="109"/>
        <v>0</v>
      </c>
    </row>
    <row r="618" spans="1:31" x14ac:dyDescent="0.25">
      <c r="A618" s="45" t="s">
        <v>684</v>
      </c>
      <c r="B618" s="2" t="str">
        <f>IFERROR(VLOOKUP(A618,'Protein names'!$A:$I,8,FALSE),"Contaminant")</f>
        <v>Protein disulfide-isomerase A6 (RCG62282, isoform CRA_a)</v>
      </c>
      <c r="C618" t="str">
        <f>IFERROR(VLOOKUP(A618,'Protein names'!$A:$I,9,FALSE), "Contaminant")</f>
        <v>Pdia6</v>
      </c>
      <c r="D618" s="42">
        <f>VLOOKUP($A618,'Raw data'!$A:$M,10,FALSE)</f>
        <v>6665513.0487808213</v>
      </c>
      <c r="E618" s="42">
        <f>VLOOKUP($A618,'Raw data'!$A:$M,11,FALSE)</f>
        <v>6050504.3332387256</v>
      </c>
      <c r="F618" s="42">
        <f>VLOOKUP($A618,'Raw data'!$A:$M,7,FALSE)</f>
        <v>5508621.2103128023</v>
      </c>
      <c r="G618" s="42">
        <f>VLOOKUP($A618,'Raw data'!$A:$M,2,FALSE)</f>
        <v>6018249.6721402006</v>
      </c>
      <c r="H618" s="42">
        <f>VLOOKUP($A618,'Raw data'!$A:$M,3,FALSE)</f>
        <v>6063181.3468164997</v>
      </c>
      <c r="I618" s="42">
        <f>VLOOKUP($A618,'Raw data'!$A:$M,4,FALSE)</f>
        <v>6982978.7909085741</v>
      </c>
      <c r="J618" s="42">
        <f>VLOOKUP($A618,'Raw data'!$A:$M,8,FALSE)</f>
        <v>5137256.8349298229</v>
      </c>
      <c r="K618" s="42">
        <f>VLOOKUP($A618,'Raw data'!$A:$M,5,FALSE)</f>
        <v>5262100.9398706993</v>
      </c>
      <c r="L618" s="42">
        <f>VLOOKUP($A618,'Raw data'!$A:$M,12,FALSE)</f>
        <v>6648952.0148572717</v>
      </c>
      <c r="M618" s="42">
        <f>VLOOKUP($A618,'Raw data'!$A:$M,13,FALSE)</f>
        <v>6124768.1567880763</v>
      </c>
      <c r="N618" s="42">
        <f>VLOOKUP($A618,'Raw data'!$A:$M,6,FALSE)</f>
        <v>5396415.8498153705</v>
      </c>
      <c r="O618" s="42">
        <f>VLOOKUP($A618,'Raw data'!$A:$M,9,FALSE)</f>
        <v>5653977.6181041021</v>
      </c>
      <c r="P618" s="42">
        <f t="shared" si="99"/>
        <v>6214841.40036627</v>
      </c>
      <c r="Q618" s="42">
        <f t="shared" si="100"/>
        <v>5703911.902394224</v>
      </c>
      <c r="R618" s="42">
        <f t="shared" si="101"/>
        <v>479677.44255118986</v>
      </c>
      <c r="S618" s="42">
        <f t="shared" si="102"/>
        <v>529711.07662806532</v>
      </c>
      <c r="T618" s="43">
        <f t="shared" si="103"/>
        <v>7.7182571790636562E-2</v>
      </c>
      <c r="U618" s="43">
        <f t="shared" si="104"/>
        <v>9.2868032622614394E-2</v>
      </c>
      <c r="V618" s="42">
        <f t="shared" si="105"/>
        <v>-0.12376587553872469</v>
      </c>
      <c r="W618" s="42">
        <f t="shared" si="106"/>
        <v>0.14096855997528934</v>
      </c>
      <c r="X618" s="42">
        <f>VLOOKUP($A618,'Raw data'!$A:$AN,39, FALSE)</f>
        <v>3.2852437453277794</v>
      </c>
      <c r="Y618" s="42">
        <f>VLOOKUP($A618,'Raw data'!$A:$AN,40, FALSE)</f>
        <v>3.6046107286355173</v>
      </c>
      <c r="Z618" s="42">
        <f t="shared" si="107"/>
        <v>3.4449272369816484</v>
      </c>
      <c r="AA618" s="44">
        <f>IFERROR(VLOOKUP($A618,'Raw data'!$AP:$AU,4,FALSE),0)</f>
        <v>-4.0174628716969902</v>
      </c>
      <c r="AB618" s="44">
        <f>IFERROR(VLOOKUP($A618,'Raw data'!$AP:$AU,5,FALSE),0)</f>
        <v>0.114505980945229</v>
      </c>
      <c r="AC618" s="44">
        <f>IFERROR(VLOOKUP($A618,'Raw data'!$AP:$AU,6,FALSE),"NA")</f>
        <v>0.55239672538087903</v>
      </c>
      <c r="AD618" s="46" t="b">
        <f t="shared" si="108"/>
        <v>0</v>
      </c>
      <c r="AE618" s="46" t="b">
        <f t="shared" si="109"/>
        <v>0</v>
      </c>
    </row>
    <row r="619" spans="1:31" x14ac:dyDescent="0.25">
      <c r="A619" s="45" t="s">
        <v>685</v>
      </c>
      <c r="B619" s="2" t="str">
        <f>IFERROR(VLOOKUP(A619,'Protein names'!$A:$I,8,FALSE),"Contaminant")</f>
        <v>Basigin (Glycoprotein CE9) (OX-47 antigen) (CD antigen CD147)</v>
      </c>
      <c r="C619" t="str">
        <f>IFERROR(VLOOKUP(A619,'Protein names'!$A:$I,9,FALSE), "Contaminant")</f>
        <v>Bsg</v>
      </c>
      <c r="D619" s="42">
        <f>VLOOKUP($A619,'Raw data'!$A:$M,10,FALSE)</f>
        <v>205.36</v>
      </c>
      <c r="E619" s="42">
        <f>VLOOKUP($A619,'Raw data'!$A:$M,11,FALSE)</f>
        <v>148438.90954103397</v>
      </c>
      <c r="F619" s="42">
        <f>VLOOKUP($A619,'Raw data'!$A:$M,7,FALSE)</f>
        <v>258958.93324416879</v>
      </c>
      <c r="G619" s="42">
        <f>VLOOKUP($A619,'Raw data'!$A:$M,2,FALSE)</f>
        <v>203500.58218261681</v>
      </c>
      <c r="H619" s="42">
        <f>VLOOKUP($A619,'Raw data'!$A:$M,3,FALSE)</f>
        <v>77585.559669606402</v>
      </c>
      <c r="I619" s="42">
        <f>VLOOKUP($A619,'Raw data'!$A:$M,4,FALSE)</f>
        <v>206355.16239611903</v>
      </c>
      <c r="J619" s="42">
        <f>VLOOKUP($A619,'Raw data'!$A:$M,8,FALSE)</f>
        <v>144822.29315985076</v>
      </c>
      <c r="K619" s="42">
        <f>VLOOKUP($A619,'Raw data'!$A:$M,5,FALSE)</f>
        <v>153595.31930019968</v>
      </c>
      <c r="L619" s="42">
        <f>VLOOKUP($A619,'Raw data'!$A:$M,12,FALSE)</f>
        <v>205.36</v>
      </c>
      <c r="M619" s="42">
        <f>VLOOKUP($A619,'Raw data'!$A:$M,13,FALSE)</f>
        <v>183689.45948989896</v>
      </c>
      <c r="N619" s="42">
        <f>VLOOKUP($A619,'Raw data'!$A:$M,6,FALSE)</f>
        <v>178365.49802388661</v>
      </c>
      <c r="O619" s="42">
        <f>VLOOKUP($A619,'Raw data'!$A:$M,9,FALSE)</f>
        <v>204048.39235930282</v>
      </c>
      <c r="P619" s="42">
        <f t="shared" si="99"/>
        <v>149174.08450559084</v>
      </c>
      <c r="Q619" s="42">
        <f t="shared" si="100"/>
        <v>144121.0537221898</v>
      </c>
      <c r="R619" s="42">
        <f t="shared" si="101"/>
        <v>87169.275246853736</v>
      </c>
      <c r="S619" s="42">
        <f t="shared" si="102"/>
        <v>67245.330644821326</v>
      </c>
      <c r="T619" s="43">
        <f t="shared" si="103"/>
        <v>0.5843459709222264</v>
      </c>
      <c r="U619" s="43">
        <f t="shared" si="104"/>
        <v>0.46658922418402915</v>
      </c>
      <c r="V619" s="42">
        <f t="shared" si="105"/>
        <v>-4.9715817982728283E-2</v>
      </c>
      <c r="W619" s="42">
        <f t="shared" si="106"/>
        <v>0.92028482425015423</v>
      </c>
      <c r="X619" s="42">
        <f>VLOOKUP($A619,'Raw data'!$A:$AN,39, FALSE)</f>
        <v>2.5636189569423884</v>
      </c>
      <c r="Y619" s="42">
        <f>VLOOKUP($A619,'Raw data'!$A:$AN,40, FALSE)</f>
        <v>2.9659404600557742</v>
      </c>
      <c r="Z619" s="42">
        <f t="shared" si="107"/>
        <v>2.7647797084990815</v>
      </c>
      <c r="AA619" s="44">
        <f>IFERROR(VLOOKUP($A619,'Raw data'!$AP:$AU,4,FALSE),0)</f>
        <v>0.45720849257673302</v>
      </c>
      <c r="AB619" s="44">
        <f>IFERROR(VLOOKUP($A619,'Raw data'!$AP:$AU,5,FALSE),0)</f>
        <v>4.3238748620413298E-2</v>
      </c>
      <c r="AC619" s="44">
        <f>IFERROR(VLOOKUP($A619,'Raw data'!$AP:$AU,6,FALSE),"NA")</f>
        <v>0.55406463871460099</v>
      </c>
      <c r="AD619" s="46" t="b">
        <f t="shared" si="108"/>
        <v>0</v>
      </c>
      <c r="AE619" s="46" t="b">
        <f t="shared" si="109"/>
        <v>0</v>
      </c>
    </row>
    <row r="620" spans="1:31" x14ac:dyDescent="0.25">
      <c r="A620" s="45" t="s">
        <v>686</v>
      </c>
      <c r="B620" s="2" t="str">
        <f>IFERROR(VLOOKUP(A620,'Protein names'!$A:$I,8,FALSE),"Contaminant")</f>
        <v>Fumarylacetoacetase (FAA) (EC 3.7.1.2) (Beta-diketonase) (Fumarylacetoacetate hydrolase)</v>
      </c>
      <c r="C620" t="str">
        <f>IFERROR(VLOOKUP(A620,'Protein names'!$A:$I,9,FALSE), "Contaminant")</f>
        <v>Fah</v>
      </c>
      <c r="D620" s="42">
        <f>VLOOKUP($A620,'Raw data'!$A:$M,10,FALSE)</f>
        <v>8728869.8213705774</v>
      </c>
      <c r="E620" s="42">
        <f>VLOOKUP($A620,'Raw data'!$A:$M,11,FALSE)</f>
        <v>7309628.2718790267</v>
      </c>
      <c r="F620" s="42">
        <f>VLOOKUP($A620,'Raw data'!$A:$M,7,FALSE)</f>
        <v>6722695.3924607979</v>
      </c>
      <c r="G620" s="42">
        <f>VLOOKUP($A620,'Raw data'!$A:$M,2,FALSE)</f>
        <v>6332793.2114989134</v>
      </c>
      <c r="H620" s="42">
        <f>VLOOKUP($A620,'Raw data'!$A:$M,3,FALSE)</f>
        <v>6248843.0851603122</v>
      </c>
      <c r="I620" s="42">
        <f>VLOOKUP($A620,'Raw data'!$A:$M,4,FALSE)</f>
        <v>6880212.8581384225</v>
      </c>
      <c r="J620" s="42">
        <f>VLOOKUP($A620,'Raw data'!$A:$M,8,FALSE)</f>
        <v>7580725.1347406022</v>
      </c>
      <c r="K620" s="42">
        <f>VLOOKUP($A620,'Raw data'!$A:$M,5,FALSE)</f>
        <v>7881657.2963851532</v>
      </c>
      <c r="L620" s="42">
        <f>VLOOKUP($A620,'Raw data'!$A:$M,12,FALSE)</f>
        <v>9424239.7400135156</v>
      </c>
      <c r="M620" s="42">
        <f>VLOOKUP($A620,'Raw data'!$A:$M,13,FALSE)</f>
        <v>6910090.6376112709</v>
      </c>
      <c r="N620" s="42">
        <f>VLOOKUP($A620,'Raw data'!$A:$M,6,FALSE)</f>
        <v>7778097.2101456458</v>
      </c>
      <c r="O620" s="42">
        <f>VLOOKUP($A620,'Raw data'!$A:$M,9,FALSE)</f>
        <v>7125109.8366978494</v>
      </c>
      <c r="P620" s="42">
        <f t="shared" si="99"/>
        <v>7037173.7734180083</v>
      </c>
      <c r="Q620" s="42">
        <f t="shared" si="100"/>
        <v>7783319.9759323383</v>
      </c>
      <c r="R620" s="42">
        <f t="shared" si="101"/>
        <v>834387.75992372271</v>
      </c>
      <c r="S620" s="42">
        <f t="shared" si="102"/>
        <v>810260.23724910268</v>
      </c>
      <c r="T620" s="43">
        <f t="shared" si="103"/>
        <v>0.11856858829826143</v>
      </c>
      <c r="U620" s="43">
        <f t="shared" si="104"/>
        <v>0.1041021363318735</v>
      </c>
      <c r="V620" s="42">
        <f t="shared" si="105"/>
        <v>0.14538952936781877</v>
      </c>
      <c r="W620" s="42">
        <f t="shared" si="106"/>
        <v>0.18195046604491222</v>
      </c>
      <c r="X620" s="42">
        <f>VLOOKUP($A620,'Raw data'!$A:$AN,39, FALSE)</f>
        <v>3.2011313704870283</v>
      </c>
      <c r="Y620" s="42">
        <f>VLOOKUP($A620,'Raw data'!$A:$AN,40, FALSE)</f>
        <v>3.25669850536215</v>
      </c>
      <c r="Z620" s="42">
        <f t="shared" si="107"/>
        <v>3.2289149379245892</v>
      </c>
      <c r="AA620" s="44">
        <f>IFERROR(VLOOKUP($A620,'Raw data'!$AP:$AU,4,FALSE),0)</f>
        <v>0.37872087170171298</v>
      </c>
      <c r="AB620" s="44">
        <f>IFERROR(VLOOKUP($A620,'Raw data'!$AP:$AU,5,FALSE),0)</f>
        <v>0.22502398338673399</v>
      </c>
      <c r="AC620" s="44">
        <f>IFERROR(VLOOKUP($A620,'Raw data'!$AP:$AU,6,FALSE),"NA")</f>
        <v>0.554348867627523</v>
      </c>
      <c r="AD620" s="46" t="b">
        <f t="shared" si="108"/>
        <v>0</v>
      </c>
      <c r="AE620" s="46" t="b">
        <f t="shared" si="109"/>
        <v>0</v>
      </c>
    </row>
    <row r="621" spans="1:31" x14ac:dyDescent="0.25">
      <c r="A621" s="45" t="s">
        <v>687</v>
      </c>
      <c r="B621" s="2" t="str">
        <f>IFERROR(VLOOKUP(A621,'Protein names'!$A:$I,8,FALSE),"Contaminant")</f>
        <v>Protein Diaph1</v>
      </c>
      <c r="C621" t="str">
        <f>IFERROR(VLOOKUP(A621,'Protein names'!$A:$I,9,FALSE), "Contaminant")</f>
        <v>Diaph1</v>
      </c>
      <c r="D621" s="42">
        <f>VLOOKUP($A621,'Raw data'!$A:$M,10,FALSE)</f>
        <v>36005.049566652691</v>
      </c>
      <c r="E621" s="42">
        <f>VLOOKUP($A621,'Raw data'!$A:$M,11,FALSE)</f>
        <v>205.36</v>
      </c>
      <c r="F621" s="42">
        <f>VLOOKUP($A621,'Raw data'!$A:$M,7,FALSE)</f>
        <v>205.36</v>
      </c>
      <c r="G621" s="42">
        <f>VLOOKUP($A621,'Raw data'!$A:$M,2,FALSE)</f>
        <v>205.36</v>
      </c>
      <c r="H621" s="42">
        <f>VLOOKUP($A621,'Raw data'!$A:$M,3,FALSE)</f>
        <v>205.36</v>
      </c>
      <c r="I621" s="42">
        <f>VLOOKUP($A621,'Raw data'!$A:$M,4,FALSE)</f>
        <v>205.36</v>
      </c>
      <c r="J621" s="42">
        <f>VLOOKUP($A621,'Raw data'!$A:$M,8,FALSE)</f>
        <v>205.36</v>
      </c>
      <c r="K621" s="42">
        <f>VLOOKUP($A621,'Raw data'!$A:$M,5,FALSE)</f>
        <v>205.36</v>
      </c>
      <c r="L621" s="42">
        <f>VLOOKUP($A621,'Raw data'!$A:$M,12,FALSE)</f>
        <v>49331.987595607679</v>
      </c>
      <c r="M621" s="42">
        <f>VLOOKUP($A621,'Raw data'!$A:$M,13,FALSE)</f>
        <v>205.36</v>
      </c>
      <c r="N621" s="42">
        <f>VLOOKUP($A621,'Raw data'!$A:$M,6,FALSE)</f>
        <v>205.36</v>
      </c>
      <c r="O621" s="42">
        <f>VLOOKUP($A621,'Raw data'!$A:$M,9,FALSE)</f>
        <v>12032.841882670038</v>
      </c>
      <c r="P621" s="42">
        <f t="shared" si="99"/>
        <v>6171.974927775449</v>
      </c>
      <c r="Q621" s="42">
        <f t="shared" si="100"/>
        <v>10364.37824637962</v>
      </c>
      <c r="R621" s="42">
        <f t="shared" si="101"/>
        <v>13341.7565740709</v>
      </c>
      <c r="S621" s="42">
        <f t="shared" si="102"/>
        <v>17954.019773766384</v>
      </c>
      <c r="T621" s="43">
        <f t="shared" si="103"/>
        <v>2.161667331801628</v>
      </c>
      <c r="U621" s="43">
        <f t="shared" si="104"/>
        <v>1.7322814110955378</v>
      </c>
      <c r="V621" s="42">
        <f t="shared" si="105"/>
        <v>0.74782946610624002</v>
      </c>
      <c r="W621" s="42">
        <f t="shared" si="106"/>
        <v>0.68400741598821457</v>
      </c>
      <c r="X621" s="42">
        <f>VLOOKUP($A621,'Raw data'!$A:$AN,39, FALSE)</f>
        <v>0.32450881770657997</v>
      </c>
      <c r="Y621" s="42">
        <f>VLOOKUP($A621,'Raw data'!$A:$AN,40, FALSE)</f>
        <v>0.47131387370825767</v>
      </c>
      <c r="Z621" s="42">
        <f t="shared" si="107"/>
        <v>0.39791134570741882</v>
      </c>
      <c r="AA621" s="44">
        <f>IFERROR(VLOOKUP($A621,'Raw data'!$AP:$AU,4,FALSE),0)</f>
        <v>-0.92273442748802204</v>
      </c>
      <c r="AB621" s="44">
        <f>IFERROR(VLOOKUP($A621,'Raw data'!$AP:$AU,5,FALSE),0)</f>
        <v>7.9632364172637998E-2</v>
      </c>
      <c r="AC621" s="44">
        <f>IFERROR(VLOOKUP($A621,'Raw data'!$AP:$AU,6,FALSE),"NA")</f>
        <v>0.55441609559262095</v>
      </c>
      <c r="AD621" s="46" t="b">
        <f t="shared" si="108"/>
        <v>0</v>
      </c>
      <c r="AE621" s="46" t="b">
        <f t="shared" si="109"/>
        <v>0</v>
      </c>
    </row>
    <row r="622" spans="1:31" x14ac:dyDescent="0.25">
      <c r="A622" s="45" t="s">
        <v>688</v>
      </c>
      <c r="B622" s="2" t="str">
        <f>IFERROR(VLOOKUP(A622,'Protein names'!$A:$I,8,FALSE),"Contaminant")</f>
        <v>Retinol binding protein 4, plasma (Retinol binding protein 4, plasma, isoform CRA_a) (Retinol-binding protein 4)</v>
      </c>
      <c r="C622" t="str">
        <f>IFERROR(VLOOKUP(A622,'Protein names'!$A:$I,9,FALSE), "Contaminant")</f>
        <v>Rbp4</v>
      </c>
      <c r="D622" s="42">
        <f>VLOOKUP($A622,'Raw data'!$A:$M,10,FALSE)</f>
        <v>421005.11421743117</v>
      </c>
      <c r="E622" s="42">
        <f>VLOOKUP($A622,'Raw data'!$A:$M,11,FALSE)</f>
        <v>773885.64820499474</v>
      </c>
      <c r="F622" s="42">
        <f>VLOOKUP($A622,'Raw data'!$A:$M,7,FALSE)</f>
        <v>494305.90691945527</v>
      </c>
      <c r="G622" s="42">
        <f>VLOOKUP($A622,'Raw data'!$A:$M,2,FALSE)</f>
        <v>678519.62114448764</v>
      </c>
      <c r="H622" s="42">
        <f>VLOOKUP($A622,'Raw data'!$A:$M,3,FALSE)</f>
        <v>521780.73054085317</v>
      </c>
      <c r="I622" s="42">
        <f>VLOOKUP($A622,'Raw data'!$A:$M,4,FALSE)</f>
        <v>483739.47858013096</v>
      </c>
      <c r="J622" s="42">
        <f>VLOOKUP($A622,'Raw data'!$A:$M,8,FALSE)</f>
        <v>461591.28487119538</v>
      </c>
      <c r="K622" s="42">
        <f>VLOOKUP($A622,'Raw data'!$A:$M,5,FALSE)</f>
        <v>426380.82478480006</v>
      </c>
      <c r="L622" s="42">
        <f>VLOOKUP($A622,'Raw data'!$A:$M,12,FALSE)</f>
        <v>620518.53724859096</v>
      </c>
      <c r="M622" s="42">
        <f>VLOOKUP($A622,'Raw data'!$A:$M,13,FALSE)</f>
        <v>423268.9968196596</v>
      </c>
      <c r="N622" s="42">
        <f>VLOOKUP($A622,'Raw data'!$A:$M,6,FALSE)</f>
        <v>589446.01568737219</v>
      </c>
      <c r="O622" s="42">
        <f>VLOOKUP($A622,'Raw data'!$A:$M,9,FALSE)</f>
        <v>439541.15549199533</v>
      </c>
      <c r="P622" s="42">
        <f t="shared" si="99"/>
        <v>562206.08326789213</v>
      </c>
      <c r="Q622" s="42">
        <f t="shared" si="100"/>
        <v>493457.80248393555</v>
      </c>
      <c r="R622" s="42">
        <f t="shared" si="101"/>
        <v>122933.88609912845</v>
      </c>
      <c r="S622" s="42">
        <f t="shared" si="102"/>
        <v>80318.570432961089</v>
      </c>
      <c r="T622" s="43">
        <f t="shared" si="103"/>
        <v>0.21866338653712192</v>
      </c>
      <c r="U622" s="43">
        <f t="shared" si="104"/>
        <v>0.16276684658477125</v>
      </c>
      <c r="V622" s="42">
        <f t="shared" si="105"/>
        <v>-0.1881723448379958</v>
      </c>
      <c r="W622" s="42">
        <f t="shared" si="106"/>
        <v>0.31981264509432816</v>
      </c>
      <c r="X622" s="42">
        <f>VLOOKUP($A622,'Raw data'!$A:$AN,39, FALSE)</f>
        <v>2.6738546983507265</v>
      </c>
      <c r="Y622" s="42">
        <f>VLOOKUP($A622,'Raw data'!$A:$AN,40, FALSE)</f>
        <v>2.7469592154804605</v>
      </c>
      <c r="Z622" s="42">
        <f t="shared" si="107"/>
        <v>2.7104069569155937</v>
      </c>
      <c r="AA622" s="44">
        <f>IFERROR(VLOOKUP($A622,'Raw data'!$AP:$AU,4,FALSE),0)</f>
        <v>-0.487223474286544</v>
      </c>
      <c r="AB622" s="44">
        <f>IFERROR(VLOOKUP($A622,'Raw data'!$AP:$AU,5,FALSE),0)</f>
        <v>0.27456013031181398</v>
      </c>
      <c r="AC622" s="44">
        <f>IFERROR(VLOOKUP($A622,'Raw data'!$AP:$AU,6,FALSE),"NA")</f>
        <v>0.55477559207900196</v>
      </c>
      <c r="AD622" s="46" t="b">
        <f t="shared" si="108"/>
        <v>0</v>
      </c>
      <c r="AE622" s="46" t="b">
        <f t="shared" si="109"/>
        <v>0</v>
      </c>
    </row>
    <row r="623" spans="1:31" x14ac:dyDescent="0.25">
      <c r="A623" s="45" t="s">
        <v>689</v>
      </c>
      <c r="B623" s="2" t="str">
        <f>IFERROR(VLOOKUP(A623,'Protein names'!$A:$I,8,FALSE),"Contaminant")</f>
        <v>Aspartate--tRNA ligase, cytoplasmic (Aspartyl-tRNA synthetase) (RCG46287)</v>
      </c>
      <c r="C623" t="str">
        <f>IFERROR(VLOOKUP(A623,'Protein names'!$A:$I,9,FALSE), "Contaminant")</f>
        <v>Dars</v>
      </c>
      <c r="D623" s="42">
        <f>VLOOKUP($A623,'Raw data'!$A:$M,10,FALSE)</f>
        <v>75341.989594737432</v>
      </c>
      <c r="E623" s="42">
        <f>VLOOKUP($A623,'Raw data'!$A:$M,11,FALSE)</f>
        <v>32506.057659294234</v>
      </c>
      <c r="F623" s="42">
        <f>VLOOKUP($A623,'Raw data'!$A:$M,7,FALSE)</f>
        <v>205.36</v>
      </c>
      <c r="G623" s="42">
        <f>VLOOKUP($A623,'Raw data'!$A:$M,2,FALSE)</f>
        <v>25588.880917591887</v>
      </c>
      <c r="H623" s="42">
        <f>VLOOKUP($A623,'Raw data'!$A:$M,3,FALSE)</f>
        <v>28851.546407544032</v>
      </c>
      <c r="I623" s="42">
        <f>VLOOKUP($A623,'Raw data'!$A:$M,4,FALSE)</f>
        <v>205.36</v>
      </c>
      <c r="J623" s="42">
        <f>VLOOKUP($A623,'Raw data'!$A:$M,8,FALSE)</f>
        <v>159322.8742873843</v>
      </c>
      <c r="K623" s="42">
        <f>VLOOKUP($A623,'Raw data'!$A:$M,5,FALSE)</f>
        <v>22752.186306936092</v>
      </c>
      <c r="L623" s="42">
        <f>VLOOKUP($A623,'Raw data'!$A:$M,12,FALSE)</f>
        <v>26828.077504065113</v>
      </c>
      <c r="M623" s="42">
        <f>VLOOKUP($A623,'Raw data'!$A:$M,13,FALSE)</f>
        <v>28813.567172731044</v>
      </c>
      <c r="N623" s="42">
        <f>VLOOKUP($A623,'Raw data'!$A:$M,6,FALSE)</f>
        <v>43700.364599216562</v>
      </c>
      <c r="O623" s="42">
        <f>VLOOKUP($A623,'Raw data'!$A:$M,9,FALSE)</f>
        <v>205.36</v>
      </c>
      <c r="P623" s="42">
        <f t="shared" si="99"/>
        <v>27116.532429861258</v>
      </c>
      <c r="Q623" s="42">
        <f t="shared" si="100"/>
        <v>46937.071645055519</v>
      </c>
      <c r="R623" s="42">
        <f t="shared" si="101"/>
        <v>25194.272155608258</v>
      </c>
      <c r="S623" s="42">
        <f t="shared" si="102"/>
        <v>51869.45073913355</v>
      </c>
      <c r="T623" s="43">
        <f t="shared" si="103"/>
        <v>0.92911113250836719</v>
      </c>
      <c r="U623" s="43">
        <f t="shared" si="104"/>
        <v>1.1050849343857101</v>
      </c>
      <c r="V623" s="42">
        <f t="shared" si="105"/>
        <v>0.79155513310641989</v>
      </c>
      <c r="W623" s="42">
        <f t="shared" si="106"/>
        <v>0.45990562664502255</v>
      </c>
      <c r="X623" s="42">
        <f>VLOOKUP($A623,'Raw data'!$A:$AN,39, FALSE)</f>
        <v>0.96800027886454532</v>
      </c>
      <c r="Y623" s="42">
        <f>VLOOKUP($A623,'Raw data'!$A:$AN,40, FALSE)</f>
        <v>1.9048173556556485</v>
      </c>
      <c r="Z623" s="42">
        <f t="shared" si="107"/>
        <v>1.4364088172600968</v>
      </c>
      <c r="AA623" s="44">
        <f>IFERROR(VLOOKUP($A623,'Raw data'!$AP:$AU,4,FALSE),0)</f>
        <v>0.76095959394254697</v>
      </c>
      <c r="AB623" s="44">
        <f>IFERROR(VLOOKUP($A623,'Raw data'!$AP:$AU,5,FALSE),0)</f>
        <v>4.5481096528999801E-2</v>
      </c>
      <c r="AC623" s="44">
        <f>IFERROR(VLOOKUP($A623,'Raw data'!$AP:$AU,6,FALSE),"NA")</f>
        <v>0.55699099665487595</v>
      </c>
      <c r="AD623" s="46" t="b">
        <f t="shared" si="108"/>
        <v>0</v>
      </c>
      <c r="AE623" s="46" t="b">
        <f t="shared" si="109"/>
        <v>0</v>
      </c>
    </row>
    <row r="624" spans="1:31" x14ac:dyDescent="0.25">
      <c r="A624" s="45" t="s">
        <v>690</v>
      </c>
      <c r="B624" s="2" t="str">
        <f>IFERROR(VLOOKUP(A624,'Protein names'!$A:$I,8,FALSE),"Contaminant")</f>
        <v>Protein Cab39</v>
      </c>
      <c r="C624" t="str">
        <f>IFERROR(VLOOKUP(A624,'Protein names'!$A:$I,9,FALSE), "Contaminant")</f>
        <v>Cab39</v>
      </c>
      <c r="D624" s="42">
        <f>VLOOKUP($A624,'Raw data'!$A:$M,10,FALSE)</f>
        <v>58976.547242350069</v>
      </c>
      <c r="E624" s="42">
        <f>VLOOKUP($A624,'Raw data'!$A:$M,11,FALSE)</f>
        <v>205.36</v>
      </c>
      <c r="F624" s="42">
        <f>VLOOKUP($A624,'Raw data'!$A:$M,7,FALSE)</f>
        <v>205.36</v>
      </c>
      <c r="G624" s="42">
        <f>VLOOKUP($A624,'Raw data'!$A:$M,2,FALSE)</f>
        <v>25534.464183891527</v>
      </c>
      <c r="H624" s="42">
        <f>VLOOKUP($A624,'Raw data'!$A:$M,3,FALSE)</f>
        <v>205.36</v>
      </c>
      <c r="I624" s="42">
        <f>VLOOKUP($A624,'Raw data'!$A:$M,4,FALSE)</f>
        <v>205.36</v>
      </c>
      <c r="J624" s="42">
        <f>VLOOKUP($A624,'Raw data'!$A:$M,8,FALSE)</f>
        <v>2569.5242962713291</v>
      </c>
      <c r="K624" s="42">
        <f>VLOOKUP($A624,'Raw data'!$A:$M,5,FALSE)</f>
        <v>205.36</v>
      </c>
      <c r="L624" s="42">
        <f>VLOOKUP($A624,'Raw data'!$A:$M,12,FALSE)</f>
        <v>205.36</v>
      </c>
      <c r="M624" s="42">
        <f>VLOOKUP($A624,'Raw data'!$A:$M,13,FALSE)</f>
        <v>205.36</v>
      </c>
      <c r="N624" s="42">
        <f>VLOOKUP($A624,'Raw data'!$A:$M,6,FALSE)</f>
        <v>205.36</v>
      </c>
      <c r="O624" s="42">
        <f>VLOOKUP($A624,'Raw data'!$A:$M,9,FALSE)</f>
        <v>205.36</v>
      </c>
      <c r="P624" s="42">
        <f t="shared" si="99"/>
        <v>14222.075237706935</v>
      </c>
      <c r="Q624" s="42">
        <f t="shared" si="100"/>
        <v>599.38738271188834</v>
      </c>
      <c r="R624" s="42">
        <f t="shared" si="101"/>
        <v>22048.454716464854</v>
      </c>
      <c r="S624" s="42">
        <f t="shared" si="102"/>
        <v>881.07201274010743</v>
      </c>
      <c r="T624" s="43">
        <f t="shared" si="103"/>
        <v>1.5502979943466948</v>
      </c>
      <c r="U624" s="43">
        <f t="shared" si="104"/>
        <v>1.4699542201802043</v>
      </c>
      <c r="V624" s="42">
        <f t="shared" si="105"/>
        <v>-4.5684994683346476</v>
      </c>
      <c r="W624" s="42">
        <f t="shared" si="106"/>
        <v>0.19751985824505691</v>
      </c>
      <c r="X624" s="42">
        <f>VLOOKUP($A624,'Raw data'!$A:$AN,39, FALSE)</f>
        <v>0.65336028583192995</v>
      </c>
      <c r="Y624" s="42">
        <f>VLOOKUP($A624,'Raw data'!$A:$AN,40, FALSE)</f>
        <v>0.16186916221333933</v>
      </c>
      <c r="Z624" s="42">
        <f t="shared" si="107"/>
        <v>0.40761472402263466</v>
      </c>
      <c r="AA624" s="44">
        <f>IFERROR(VLOOKUP($A624,'Raw data'!$AP:$AU,4,FALSE),0)</f>
        <v>-2.0226742136872602</v>
      </c>
      <c r="AB624" s="44">
        <f>IFERROR(VLOOKUP($A624,'Raw data'!$AP:$AU,5,FALSE),0)</f>
        <v>0.206615745832648</v>
      </c>
      <c r="AC624" s="44">
        <f>IFERROR(VLOOKUP($A624,'Raw data'!$AP:$AU,6,FALSE),"NA")</f>
        <v>0.55718594232259699</v>
      </c>
      <c r="AD624" s="46" t="b">
        <f t="shared" si="108"/>
        <v>0</v>
      </c>
      <c r="AE624" s="46" t="b">
        <f t="shared" si="109"/>
        <v>0</v>
      </c>
    </row>
    <row r="625" spans="1:31" x14ac:dyDescent="0.25">
      <c r="A625" s="45" t="s">
        <v>691</v>
      </c>
      <c r="B625" s="2" t="str">
        <f>IFERROR(VLOOKUP(A625,'Protein names'!$A:$I,8,FALSE),"Contaminant")</f>
        <v>Propionyl-CoA carboxylase alpha chain, mitochondrial (PCCase subunit alpha) (EC 6.4.1.3) (Propanoyl-CoA:carbon dioxide ligase subunit alpha)</v>
      </c>
      <c r="C625" t="str">
        <f>IFERROR(VLOOKUP(A625,'Protein names'!$A:$I,9,FALSE), "Contaminant")</f>
        <v>Pcca</v>
      </c>
      <c r="D625" s="42">
        <f>VLOOKUP($A625,'Raw data'!$A:$M,10,FALSE)</f>
        <v>1077354.0797764079</v>
      </c>
      <c r="E625" s="42">
        <f>VLOOKUP($A625,'Raw data'!$A:$M,11,FALSE)</f>
        <v>1155476.5476291373</v>
      </c>
      <c r="F625" s="42">
        <f>VLOOKUP($A625,'Raw data'!$A:$M,7,FALSE)</f>
        <v>1447582.0796725943</v>
      </c>
      <c r="G625" s="42">
        <f>VLOOKUP($A625,'Raw data'!$A:$M,2,FALSE)</f>
        <v>1199982.5617130462</v>
      </c>
      <c r="H625" s="42">
        <f>VLOOKUP($A625,'Raw data'!$A:$M,3,FALSE)</f>
        <v>1101066.4576746318</v>
      </c>
      <c r="I625" s="42">
        <f>VLOOKUP($A625,'Raw data'!$A:$M,4,FALSE)</f>
        <v>1029413.1721884691</v>
      </c>
      <c r="J625" s="42">
        <f>VLOOKUP($A625,'Raw data'!$A:$M,8,FALSE)</f>
        <v>1230483.9766444615</v>
      </c>
      <c r="K625" s="42">
        <f>VLOOKUP($A625,'Raw data'!$A:$M,5,FALSE)</f>
        <v>1228678.3169887483</v>
      </c>
      <c r="L625" s="42">
        <f>VLOOKUP($A625,'Raw data'!$A:$M,12,FALSE)</f>
        <v>1054361.6919895275</v>
      </c>
      <c r="M625" s="42">
        <f>VLOOKUP($A625,'Raw data'!$A:$M,13,FALSE)</f>
        <v>1015152.8082020946</v>
      </c>
      <c r="N625" s="42">
        <f>VLOOKUP($A625,'Raw data'!$A:$M,6,FALSE)</f>
        <v>961774.52593262051</v>
      </c>
      <c r="O625" s="42">
        <f>VLOOKUP($A625,'Raw data'!$A:$M,9,FALSE)</f>
        <v>960935.61285087862</v>
      </c>
      <c r="P625" s="42">
        <f t="shared" si="99"/>
        <v>1168479.1497757144</v>
      </c>
      <c r="Q625" s="42">
        <f t="shared" si="100"/>
        <v>1075231.1554347218</v>
      </c>
      <c r="R625" s="42">
        <f t="shared" si="101"/>
        <v>136166.30375163048</v>
      </c>
      <c r="S625" s="42">
        <f t="shared" si="102"/>
        <v>113747.00730552478</v>
      </c>
      <c r="T625" s="43">
        <f t="shared" si="103"/>
        <v>0.11653293409451691</v>
      </c>
      <c r="U625" s="43">
        <f t="shared" si="104"/>
        <v>0.10578842208077224</v>
      </c>
      <c r="V625" s="42">
        <f t="shared" si="105"/>
        <v>-0.11998514430047447</v>
      </c>
      <c r="W625" s="42">
        <f t="shared" si="106"/>
        <v>0.26713981814937476</v>
      </c>
      <c r="X625" s="42">
        <f>VLOOKUP($A625,'Raw data'!$A:$AN,39, FALSE)</f>
        <v>2.3987053867278139</v>
      </c>
      <c r="Y625" s="42">
        <f>VLOOKUP($A625,'Raw data'!$A:$AN,40, FALSE)</f>
        <v>2.8432603946458639</v>
      </c>
      <c r="Z625" s="42">
        <f t="shared" si="107"/>
        <v>2.6209828906868387</v>
      </c>
      <c r="AA625" s="44">
        <f>IFERROR(VLOOKUP($A625,'Raw data'!$AP:$AU,4,FALSE),0)</f>
        <v>-0.22468625135238199</v>
      </c>
      <c r="AB625" s="44">
        <f>IFERROR(VLOOKUP($A625,'Raw data'!$AP:$AU,5,FALSE),0)</f>
        <v>9.6480179326822596E-2</v>
      </c>
      <c r="AC625" s="44">
        <f>IFERROR(VLOOKUP($A625,'Raw data'!$AP:$AU,6,FALSE),"NA")</f>
        <v>0.55921195163469195</v>
      </c>
      <c r="AD625" s="46" t="b">
        <f t="shared" si="108"/>
        <v>0</v>
      </c>
      <c r="AE625" s="46" t="b">
        <f t="shared" si="109"/>
        <v>0</v>
      </c>
    </row>
    <row r="626" spans="1:31" x14ac:dyDescent="0.25">
      <c r="A626" s="45" t="s">
        <v>692</v>
      </c>
      <c r="B626" s="2" t="str">
        <f>IFERROR(VLOOKUP(A626,'Protein names'!$A:$I,8,FALSE),"Contaminant")</f>
        <v>[Pyruvate dehydrogenase (acetyl-transferring)] kinase isozyme 2, mitochondrial (EC 2.7.11.2) (PDK P45) (Pyruvate dehydrogenase kinase isoform 2) (PDH kinase 2)</v>
      </c>
      <c r="C626" t="str">
        <f>IFERROR(VLOOKUP(A626,'Protein names'!$A:$I,9,FALSE), "Contaminant")</f>
        <v>Pdk2</v>
      </c>
      <c r="D626" s="42">
        <f>VLOOKUP($A626,'Raw data'!$A:$M,10,FALSE)</f>
        <v>119510.25394113568</v>
      </c>
      <c r="E626" s="42">
        <f>VLOOKUP($A626,'Raw data'!$A:$M,11,FALSE)</f>
        <v>113067.47373314867</v>
      </c>
      <c r="F626" s="42">
        <f>VLOOKUP($A626,'Raw data'!$A:$M,7,FALSE)</f>
        <v>90313.322161025048</v>
      </c>
      <c r="G626" s="42">
        <f>VLOOKUP($A626,'Raw data'!$A:$M,2,FALSE)</f>
        <v>83945.88073510192</v>
      </c>
      <c r="H626" s="42">
        <f>VLOOKUP($A626,'Raw data'!$A:$M,3,FALSE)</f>
        <v>56442.443879113212</v>
      </c>
      <c r="I626" s="42">
        <f>VLOOKUP($A626,'Raw data'!$A:$M,4,FALSE)</f>
        <v>47565.2519312738</v>
      </c>
      <c r="J626" s="42">
        <f>VLOOKUP($A626,'Raw data'!$A:$M,8,FALSE)</f>
        <v>87521.01202049866</v>
      </c>
      <c r="K626" s="42">
        <f>VLOOKUP($A626,'Raw data'!$A:$M,5,FALSE)</f>
        <v>62931.106640336526</v>
      </c>
      <c r="L626" s="42">
        <f>VLOOKUP($A626,'Raw data'!$A:$M,12,FALSE)</f>
        <v>133572.44742656211</v>
      </c>
      <c r="M626" s="42">
        <f>VLOOKUP($A626,'Raw data'!$A:$M,13,FALSE)</f>
        <v>99861.211893069267</v>
      </c>
      <c r="N626" s="42">
        <f>VLOOKUP($A626,'Raw data'!$A:$M,6,FALSE)</f>
        <v>65360.917462966179</v>
      </c>
      <c r="O626" s="42">
        <f>VLOOKUP($A626,'Raw data'!$A:$M,9,FALSE)</f>
        <v>54607.956452387414</v>
      </c>
      <c r="P626" s="42">
        <f t="shared" si="99"/>
        <v>85140.771063466396</v>
      </c>
      <c r="Q626" s="42">
        <f t="shared" si="100"/>
        <v>83975.775315970022</v>
      </c>
      <c r="R626" s="42">
        <f t="shared" si="101"/>
        <v>26535.695280969703</v>
      </c>
      <c r="S626" s="42">
        <f t="shared" si="102"/>
        <v>27008.040408801378</v>
      </c>
      <c r="T626" s="43">
        <f t="shared" si="103"/>
        <v>0.31166848678395487</v>
      </c>
      <c r="U626" s="43">
        <f t="shared" si="104"/>
        <v>0.32161704142867431</v>
      </c>
      <c r="V626" s="42">
        <f t="shared" si="105"/>
        <v>-1.9876945341861275E-2</v>
      </c>
      <c r="W626" s="42">
        <f t="shared" si="106"/>
        <v>0.94650383562192231</v>
      </c>
      <c r="X626" s="42">
        <f>VLOOKUP($A626,'Raw data'!$A:$AN,39, FALSE)</f>
        <v>2.9568699762491879</v>
      </c>
      <c r="Y626" s="42">
        <f>VLOOKUP($A626,'Raw data'!$A:$AN,40, FALSE)</f>
        <v>2.918132559008106</v>
      </c>
      <c r="Z626" s="42">
        <f t="shared" si="107"/>
        <v>2.9375012676286469</v>
      </c>
      <c r="AA626" s="44">
        <f>IFERROR(VLOOKUP($A626,'Raw data'!$AP:$AU,4,FALSE),0)</f>
        <v>0.31345621621237701</v>
      </c>
      <c r="AB626" s="44">
        <f>IFERROR(VLOOKUP($A626,'Raw data'!$AP:$AU,5,FALSE),0)</f>
        <v>7.2183708608683297E-2</v>
      </c>
      <c r="AC626" s="44">
        <f>IFERROR(VLOOKUP($A626,'Raw data'!$AP:$AU,6,FALSE),"NA")</f>
        <v>0.55945761891312695</v>
      </c>
      <c r="AD626" s="46" t="b">
        <f t="shared" si="108"/>
        <v>0</v>
      </c>
      <c r="AE626" s="46" t="b">
        <f t="shared" si="109"/>
        <v>0</v>
      </c>
    </row>
    <row r="627" spans="1:31" x14ac:dyDescent="0.25">
      <c r="A627" s="45" t="s">
        <v>693</v>
      </c>
      <c r="B627" s="2" t="str">
        <f>IFERROR(VLOOKUP(A627,'Protein names'!$A:$I,8,FALSE),"Contaminant")</f>
        <v>NADH dehydrogenase (Ubiquinone) flavoprotein 1 (NADH dehydrogenase (Ubiquinone) flavoprotein 1, isoform CRA_a) (Protein Ndufv1)</v>
      </c>
      <c r="C627" t="str">
        <f>IFERROR(VLOOKUP(A627,'Protein names'!$A:$I,9,FALSE), "Contaminant")</f>
        <v>Ndufv1</v>
      </c>
      <c r="D627" s="42">
        <f>VLOOKUP($A627,'Raw data'!$A:$M,10,FALSE)</f>
        <v>337146.74039947189</v>
      </c>
      <c r="E627" s="42">
        <f>VLOOKUP($A627,'Raw data'!$A:$M,11,FALSE)</f>
        <v>407177.3318740353</v>
      </c>
      <c r="F627" s="42">
        <f>VLOOKUP($A627,'Raw data'!$A:$M,7,FALSE)</f>
        <v>318289.32015405805</v>
      </c>
      <c r="G627" s="42">
        <f>VLOOKUP($A627,'Raw data'!$A:$M,2,FALSE)</f>
        <v>622908.1084479983</v>
      </c>
      <c r="H627" s="42">
        <f>VLOOKUP($A627,'Raw data'!$A:$M,3,FALSE)</f>
        <v>543860.8103201685</v>
      </c>
      <c r="I627" s="42">
        <f>VLOOKUP($A627,'Raw data'!$A:$M,4,FALSE)</f>
        <v>585072.29199597996</v>
      </c>
      <c r="J627" s="42">
        <f>VLOOKUP($A627,'Raw data'!$A:$M,8,FALSE)</f>
        <v>403097.23351330718</v>
      </c>
      <c r="K627" s="42">
        <f>VLOOKUP($A627,'Raw data'!$A:$M,5,FALSE)</f>
        <v>492060.02352731256</v>
      </c>
      <c r="L627" s="42">
        <f>VLOOKUP($A627,'Raw data'!$A:$M,12,FALSE)</f>
        <v>440200.87119909708</v>
      </c>
      <c r="M627" s="42">
        <f>VLOOKUP($A627,'Raw data'!$A:$M,13,FALSE)</f>
        <v>348129.68344854831</v>
      </c>
      <c r="N627" s="42">
        <f>VLOOKUP($A627,'Raw data'!$A:$M,6,FALSE)</f>
        <v>334723.00286727719</v>
      </c>
      <c r="O627" s="42">
        <f>VLOOKUP($A627,'Raw data'!$A:$M,9,FALSE)</f>
        <v>516189.5037654629</v>
      </c>
      <c r="P627" s="42">
        <f t="shared" si="99"/>
        <v>469075.76719861868</v>
      </c>
      <c r="Q627" s="42">
        <f t="shared" si="100"/>
        <v>422400.05305350089</v>
      </c>
      <c r="R627" s="42">
        <f t="shared" si="101"/>
        <v>120198.18542317678</v>
      </c>
      <c r="S627" s="42">
        <f t="shared" si="102"/>
        <v>67751.744689382293</v>
      </c>
      <c r="T627" s="43">
        <f t="shared" si="103"/>
        <v>0.25624471317505043</v>
      </c>
      <c r="U627" s="43">
        <f t="shared" si="104"/>
        <v>0.16039710269828233</v>
      </c>
      <c r="V627" s="42">
        <f t="shared" si="105"/>
        <v>-0.15121095616611124</v>
      </c>
      <c r="W627" s="42">
        <f t="shared" si="106"/>
        <v>0.46684027243156079</v>
      </c>
      <c r="X627" s="42">
        <f>VLOOKUP($A627,'Raw data'!$A:$AN,39, FALSE)</f>
        <v>2.3727052753370885</v>
      </c>
      <c r="Y627" s="42">
        <f>VLOOKUP($A627,'Raw data'!$A:$AN,40, FALSE)</f>
        <v>2.8343587693297132</v>
      </c>
      <c r="Z627" s="42">
        <f t="shared" si="107"/>
        <v>2.6035320223334009</v>
      </c>
      <c r="AA627" s="44">
        <f>IFERROR(VLOOKUP($A627,'Raw data'!$AP:$AU,4,FALSE),0)</f>
        <v>5.2176468038434001</v>
      </c>
      <c r="AB627" s="44">
        <f>IFERROR(VLOOKUP($A627,'Raw data'!$AP:$AU,5,FALSE),0)</f>
        <v>0.13785713903033001</v>
      </c>
      <c r="AC627" s="44">
        <f>IFERROR(VLOOKUP($A627,'Raw data'!$AP:$AU,6,FALSE),"NA")</f>
        <v>0.55980193968627201</v>
      </c>
      <c r="AD627" s="46" t="b">
        <f t="shared" si="108"/>
        <v>0</v>
      </c>
      <c r="AE627" s="46" t="b">
        <f t="shared" si="109"/>
        <v>0</v>
      </c>
    </row>
    <row r="628" spans="1:31" x14ac:dyDescent="0.25">
      <c r="A628" s="45" t="s">
        <v>694</v>
      </c>
      <c r="B628" s="2" t="str">
        <f>IFERROR(VLOOKUP(A628,'Protein names'!$A:$I,8,FALSE),"Contaminant")</f>
        <v>IlvB (Bacterial acetolactate synthase)-like (Predicted), isoform CRA_c (Protein Ilvbl)</v>
      </c>
      <c r="C628" t="str">
        <f>IFERROR(VLOOKUP(A628,'Protein names'!$A:$I,9,FALSE), "Contaminant")</f>
        <v>Ilvbl</v>
      </c>
      <c r="D628" s="42">
        <f>VLOOKUP($A628,'Raw data'!$A:$M,10,FALSE)</f>
        <v>205.36</v>
      </c>
      <c r="E628" s="42">
        <f>VLOOKUP($A628,'Raw data'!$A:$M,11,FALSE)</f>
        <v>15187.950646826243</v>
      </c>
      <c r="F628" s="42">
        <f>VLOOKUP($A628,'Raw data'!$A:$M,7,FALSE)</f>
        <v>68984.228897270543</v>
      </c>
      <c r="G628" s="42">
        <f>VLOOKUP($A628,'Raw data'!$A:$M,2,FALSE)</f>
        <v>59387.276986819372</v>
      </c>
      <c r="H628" s="42">
        <f>VLOOKUP($A628,'Raw data'!$A:$M,3,FALSE)</f>
        <v>66909.764889806509</v>
      </c>
      <c r="I628" s="42">
        <f>VLOOKUP($A628,'Raw data'!$A:$M,4,FALSE)</f>
        <v>115524.8866399734</v>
      </c>
      <c r="J628" s="42">
        <f>VLOOKUP($A628,'Raw data'!$A:$M,8,FALSE)</f>
        <v>50643.442527611864</v>
      </c>
      <c r="K628" s="42">
        <f>VLOOKUP($A628,'Raw data'!$A:$M,5,FALSE)</f>
        <v>54336.139672222969</v>
      </c>
      <c r="L628" s="42">
        <f>VLOOKUP($A628,'Raw data'!$A:$M,12,FALSE)</f>
        <v>205.36</v>
      </c>
      <c r="M628" s="42">
        <f>VLOOKUP($A628,'Raw data'!$A:$M,13,FALSE)</f>
        <v>55627.858969704874</v>
      </c>
      <c r="N628" s="42">
        <f>VLOOKUP($A628,'Raw data'!$A:$M,6,FALSE)</f>
        <v>40648.019181876036</v>
      </c>
      <c r="O628" s="42">
        <f>VLOOKUP($A628,'Raw data'!$A:$M,9,FALSE)</f>
        <v>72645.757772799829</v>
      </c>
      <c r="P628" s="42">
        <f t="shared" si="99"/>
        <v>54366.578010116005</v>
      </c>
      <c r="Q628" s="42">
        <f t="shared" si="100"/>
        <v>45684.429687369266</v>
      </c>
      <c r="R628" s="42">
        <f t="shared" si="101"/>
        <v>37870.295671867425</v>
      </c>
      <c r="S628" s="42">
        <f t="shared" si="102"/>
        <v>22431.15431137081</v>
      </c>
      <c r="T628" s="43">
        <f t="shared" si="103"/>
        <v>0.69657309799452316</v>
      </c>
      <c r="U628" s="43">
        <f t="shared" si="104"/>
        <v>0.49100217437041854</v>
      </c>
      <c r="V628" s="42">
        <f t="shared" si="105"/>
        <v>-0.25101747844546757</v>
      </c>
      <c r="W628" s="42">
        <f t="shared" si="106"/>
        <v>0.66854231526107344</v>
      </c>
      <c r="X628" s="42">
        <f>VLOOKUP($A628,'Raw data'!$A:$AN,39, FALSE)</f>
        <v>1.6212366459875991</v>
      </c>
      <c r="Y628" s="42">
        <f>VLOOKUP($A628,'Raw data'!$A:$AN,40, FALSE)</f>
        <v>2.2722788649670025</v>
      </c>
      <c r="Z628" s="42">
        <f t="shared" si="107"/>
        <v>1.9467577554773008</v>
      </c>
      <c r="AA628" s="44">
        <f>IFERROR(VLOOKUP($A628,'Raw data'!$AP:$AU,4,FALSE),0)</f>
        <v>2.2360829224507799</v>
      </c>
      <c r="AB628" s="44">
        <f>IFERROR(VLOOKUP($A628,'Raw data'!$AP:$AU,5,FALSE),0)</f>
        <v>6.1035453124251397E-2</v>
      </c>
      <c r="AC628" s="44">
        <f>IFERROR(VLOOKUP($A628,'Raw data'!$AP:$AU,6,FALSE),"NA")</f>
        <v>0.56089122551391302</v>
      </c>
      <c r="AD628" s="46" t="b">
        <f t="shared" si="108"/>
        <v>0</v>
      </c>
      <c r="AE628" s="46" t="b">
        <f t="shared" si="109"/>
        <v>0</v>
      </c>
    </row>
    <row r="629" spans="1:31" x14ac:dyDescent="0.25">
      <c r="A629" s="45" t="s">
        <v>695</v>
      </c>
      <c r="B629" s="2" t="str">
        <f>IFERROR(VLOOKUP(A629,'Protein names'!$A:$I,8,FALSE),"Contaminant")</f>
        <v>Choline/ethanolaminephosphotransferase 1 (EC 2.7.8.1) (EC 2.7.8.2)</v>
      </c>
      <c r="C629" t="str">
        <f>IFERROR(VLOOKUP(A629,'Protein names'!$A:$I,9,FALSE), "Contaminant")</f>
        <v>Cept1</v>
      </c>
      <c r="D629" s="42">
        <f>VLOOKUP($A629,'Raw data'!$A:$M,10,FALSE)</f>
        <v>205.36</v>
      </c>
      <c r="E629" s="42">
        <f>VLOOKUP($A629,'Raw data'!$A:$M,11,FALSE)</f>
        <v>132495.82830605938</v>
      </c>
      <c r="F629" s="42">
        <f>VLOOKUP($A629,'Raw data'!$A:$M,7,FALSE)</f>
        <v>254215.52015486502</v>
      </c>
      <c r="G629" s="42">
        <f>VLOOKUP($A629,'Raw data'!$A:$M,2,FALSE)</f>
        <v>27592.480164937311</v>
      </c>
      <c r="H629" s="42">
        <f>VLOOKUP($A629,'Raw data'!$A:$M,3,FALSE)</f>
        <v>205.36</v>
      </c>
      <c r="I629" s="42">
        <f>VLOOKUP($A629,'Raw data'!$A:$M,4,FALSE)</f>
        <v>160500.30158602161</v>
      </c>
      <c r="J629" s="42">
        <f>VLOOKUP($A629,'Raw data'!$A:$M,8,FALSE)</f>
        <v>177661.84618037424</v>
      </c>
      <c r="K629" s="42">
        <f>VLOOKUP($A629,'Raw data'!$A:$M,5,FALSE)</f>
        <v>104879.24333843713</v>
      </c>
      <c r="L629" s="42">
        <f>VLOOKUP($A629,'Raw data'!$A:$M,12,FALSE)</f>
        <v>187788.40898785595</v>
      </c>
      <c r="M629" s="42">
        <f>VLOOKUP($A629,'Raw data'!$A:$M,13,FALSE)</f>
        <v>145566.26319737337</v>
      </c>
      <c r="N629" s="42">
        <f>VLOOKUP($A629,'Raw data'!$A:$M,6,FALSE)</f>
        <v>205.36</v>
      </c>
      <c r="O629" s="42">
        <f>VLOOKUP($A629,'Raw data'!$A:$M,9,FALSE)</f>
        <v>179881.82033250266</v>
      </c>
      <c r="P629" s="42">
        <f t="shared" si="99"/>
        <v>95869.141701980552</v>
      </c>
      <c r="Q629" s="42">
        <f t="shared" si="100"/>
        <v>132663.82367275722</v>
      </c>
      <c r="R629" s="42">
        <f t="shared" si="101"/>
        <v>94478.478447374757</v>
      </c>
      <c r="S629" s="42">
        <f t="shared" si="102"/>
        <v>65544.872152474229</v>
      </c>
      <c r="T629" s="43">
        <f t="shared" si="103"/>
        <v>0.98549415140349517</v>
      </c>
      <c r="U629" s="43">
        <f t="shared" si="104"/>
        <v>0.49406741293809098</v>
      </c>
      <c r="V629" s="42">
        <f t="shared" si="105"/>
        <v>0.46863659201642144</v>
      </c>
      <c r="W629" s="42">
        <f t="shared" si="106"/>
        <v>0.4906620746786764</v>
      </c>
      <c r="X629" s="42">
        <f>VLOOKUP($A629,'Raw data'!$A:$AN,39, FALSE)</f>
        <v>2.07198173352158</v>
      </c>
      <c r="Y629" s="42">
        <f>VLOOKUP($A629,'Raw data'!$A:$AN,40, FALSE)</f>
        <v>1.9911039652512883</v>
      </c>
      <c r="Z629" s="42">
        <f t="shared" si="107"/>
        <v>2.031542849386434</v>
      </c>
      <c r="AA629" s="44">
        <f>IFERROR(VLOOKUP($A629,'Raw data'!$AP:$AU,4,FALSE),0)</f>
        <v>-0.26691253357309602</v>
      </c>
      <c r="AB629" s="44">
        <f>IFERROR(VLOOKUP($A629,'Raw data'!$AP:$AU,5,FALSE),0)</f>
        <v>4.5243085808652599E-2</v>
      </c>
      <c r="AC629" s="44">
        <f>IFERROR(VLOOKUP($A629,'Raw data'!$AP:$AU,6,FALSE),"NA")</f>
        <v>0.56148405444267202</v>
      </c>
      <c r="AD629" s="46" t="b">
        <f t="shared" si="108"/>
        <v>0</v>
      </c>
      <c r="AE629" s="46" t="b">
        <f t="shared" si="109"/>
        <v>0</v>
      </c>
    </row>
    <row r="630" spans="1:31" x14ac:dyDescent="0.25">
      <c r="A630" s="45" t="s">
        <v>696</v>
      </c>
      <c r="B630" s="2" t="str">
        <f>IFERROR(VLOOKUP(A630,'Protein names'!$A:$I,8,FALSE),"Contaminant")</f>
        <v>Junction plakoglobin</v>
      </c>
      <c r="C630" t="str">
        <f>IFERROR(VLOOKUP(A630,'Protein names'!$A:$I,9,FALSE), "Contaminant")</f>
        <v>Jup</v>
      </c>
      <c r="D630" s="42">
        <f>VLOOKUP($A630,'Raw data'!$A:$M,10,FALSE)</f>
        <v>159071.96870571727</v>
      </c>
      <c r="E630" s="42">
        <f>VLOOKUP($A630,'Raw data'!$A:$M,11,FALSE)</f>
        <v>189401.66124290798</v>
      </c>
      <c r="F630" s="42">
        <f>VLOOKUP($A630,'Raw data'!$A:$M,7,FALSE)</f>
        <v>24616.772942577485</v>
      </c>
      <c r="G630" s="42">
        <f>VLOOKUP($A630,'Raw data'!$A:$M,2,FALSE)</f>
        <v>90655.265051718627</v>
      </c>
      <c r="H630" s="42">
        <f>VLOOKUP($A630,'Raw data'!$A:$M,3,FALSE)</f>
        <v>56068.147680761263</v>
      </c>
      <c r="I630" s="42">
        <f>VLOOKUP($A630,'Raw data'!$A:$M,4,FALSE)</f>
        <v>88508.619744094132</v>
      </c>
      <c r="J630" s="42">
        <f>VLOOKUP($A630,'Raw data'!$A:$M,8,FALSE)</f>
        <v>61899.214116561612</v>
      </c>
      <c r="K630" s="42">
        <f>VLOOKUP($A630,'Raw data'!$A:$M,5,FALSE)</f>
        <v>105049.85838643473</v>
      </c>
      <c r="L630" s="42">
        <f>VLOOKUP($A630,'Raw data'!$A:$M,12,FALSE)</f>
        <v>236961.0778789219</v>
      </c>
      <c r="M630" s="42">
        <f>VLOOKUP($A630,'Raw data'!$A:$M,13,FALSE)</f>
        <v>182998.92392790795</v>
      </c>
      <c r="N630" s="42">
        <f>VLOOKUP($A630,'Raw data'!$A:$M,6,FALSE)</f>
        <v>59529.088727626979</v>
      </c>
      <c r="O630" s="42">
        <f>VLOOKUP($A630,'Raw data'!$A:$M,9,FALSE)</f>
        <v>202811.45332461072</v>
      </c>
      <c r="P630" s="42">
        <f t="shared" si="99"/>
        <v>101387.07256129611</v>
      </c>
      <c r="Q630" s="42">
        <f t="shared" si="100"/>
        <v>141541.60272701064</v>
      </c>
      <c r="R630" s="42">
        <f t="shared" si="101"/>
        <v>56719.522152501871</v>
      </c>
      <c r="S630" s="42">
        <f t="shared" si="102"/>
        <v>69496.031340846675</v>
      </c>
      <c r="T630" s="43">
        <f t="shared" si="103"/>
        <v>0.55943544595599848</v>
      </c>
      <c r="U630" s="43">
        <f t="shared" si="104"/>
        <v>0.49099367254504472</v>
      </c>
      <c r="V630" s="42">
        <f t="shared" si="105"/>
        <v>0.48135244856602105</v>
      </c>
      <c r="W630" s="42">
        <f t="shared" si="106"/>
        <v>0.34046043246218349</v>
      </c>
      <c r="X630" s="42">
        <f>VLOOKUP($A630,'Raw data'!$A:$AN,39, FALSE)</f>
        <v>2.7812332950387955</v>
      </c>
      <c r="Y630" s="42">
        <f>VLOOKUP($A630,'Raw data'!$A:$AN,40, FALSE)</f>
        <v>2.9887579383428338</v>
      </c>
      <c r="Z630" s="42">
        <f t="shared" si="107"/>
        <v>2.8849956166908148</v>
      </c>
      <c r="AA630" s="44">
        <f>IFERROR(VLOOKUP($A630,'Raw data'!$AP:$AU,4,FALSE),0)</f>
        <v>0.38120115662343201</v>
      </c>
      <c r="AB630" s="44">
        <f>IFERROR(VLOOKUP($A630,'Raw data'!$AP:$AU,5,FALSE),0)</f>
        <v>2.09671690664852E-2</v>
      </c>
      <c r="AC630" s="44">
        <f>IFERROR(VLOOKUP($A630,'Raw data'!$AP:$AU,6,FALSE),"NA")</f>
        <v>0.56173623006023699</v>
      </c>
      <c r="AD630" s="46" t="b">
        <f t="shared" si="108"/>
        <v>0</v>
      </c>
      <c r="AE630" s="46" t="b">
        <f t="shared" si="109"/>
        <v>0</v>
      </c>
    </row>
    <row r="631" spans="1:31" x14ac:dyDescent="0.25">
      <c r="A631" s="45" t="s">
        <v>697</v>
      </c>
      <c r="B631" s="2" t="str">
        <f>IFERROR(VLOOKUP(A631,'Protein names'!$A:$I,8,FALSE),"Contaminant")</f>
        <v>Evolutionarily conserved signaling intermediate in Toll pathway, mitochondrial</v>
      </c>
      <c r="C631" t="str">
        <f>IFERROR(VLOOKUP(A631,'Protein names'!$A:$I,9,FALSE), "Contaminant")</f>
        <v>Ecsit</v>
      </c>
      <c r="D631" s="42">
        <f>VLOOKUP($A631,'Raw data'!$A:$M,10,FALSE)</f>
        <v>205.36</v>
      </c>
      <c r="E631" s="42">
        <f>VLOOKUP($A631,'Raw data'!$A:$M,11,FALSE)</f>
        <v>205.36</v>
      </c>
      <c r="F631" s="42">
        <f>VLOOKUP($A631,'Raw data'!$A:$M,7,FALSE)</f>
        <v>205.36</v>
      </c>
      <c r="G631" s="42">
        <f>VLOOKUP($A631,'Raw data'!$A:$M,2,FALSE)</f>
        <v>205.36</v>
      </c>
      <c r="H631" s="42">
        <f>VLOOKUP($A631,'Raw data'!$A:$M,3,FALSE)</f>
        <v>7344.4808429891573</v>
      </c>
      <c r="I631" s="42">
        <f>VLOOKUP($A631,'Raw data'!$A:$M,4,FALSE)</f>
        <v>12494.099629305923</v>
      </c>
      <c r="J631" s="42">
        <f>VLOOKUP($A631,'Raw data'!$A:$M,8,FALSE)</f>
        <v>23335.30184000633</v>
      </c>
      <c r="K631" s="42">
        <f>VLOOKUP($A631,'Raw data'!$A:$M,5,FALSE)</f>
        <v>11906.48868888238</v>
      </c>
      <c r="L631" s="42">
        <f>VLOOKUP($A631,'Raw data'!$A:$M,12,FALSE)</f>
        <v>4191.5428446152664</v>
      </c>
      <c r="M631" s="42">
        <f>VLOOKUP($A631,'Raw data'!$A:$M,13,FALSE)</f>
        <v>572.62742144859772</v>
      </c>
      <c r="N631" s="42">
        <f>VLOOKUP($A631,'Raw data'!$A:$M,6,FALSE)</f>
        <v>12904.847284338679</v>
      </c>
      <c r="O631" s="42">
        <f>VLOOKUP($A631,'Raw data'!$A:$M,9,FALSE)</f>
        <v>205.36</v>
      </c>
      <c r="P631" s="42">
        <f t="shared" si="99"/>
        <v>3443.3367453825135</v>
      </c>
      <c r="Q631" s="42">
        <f t="shared" si="100"/>
        <v>8852.6946798818753</v>
      </c>
      <c r="R631" s="42">
        <f t="shared" si="101"/>
        <v>4814.4436796278014</v>
      </c>
      <c r="S631" s="42">
        <f t="shared" si="102"/>
        <v>8170.6156034411651</v>
      </c>
      <c r="T631" s="43">
        <f t="shared" si="103"/>
        <v>1.398191357869349</v>
      </c>
      <c r="U631" s="43">
        <f t="shared" si="104"/>
        <v>0.9229523776539178</v>
      </c>
      <c r="V631" s="42">
        <f t="shared" si="105"/>
        <v>1.362309387360195</v>
      </c>
      <c r="W631" s="42">
        <f t="shared" si="106"/>
        <v>0.23098609512039298</v>
      </c>
      <c r="X631" s="42">
        <f>VLOOKUP($A631,'Raw data'!$A:$AN,39, FALSE)</f>
        <v>0.63005746434764254</v>
      </c>
      <c r="Y631" s="42">
        <f>VLOOKUP($A631,'Raw data'!$A:$AN,40, FALSE)</f>
        <v>1.5592808409613494</v>
      </c>
      <c r="Z631" s="42">
        <f t="shared" si="107"/>
        <v>1.094669152654496</v>
      </c>
      <c r="AA631" s="44">
        <f>IFERROR(VLOOKUP($A631,'Raw data'!$AP:$AU,4,FALSE),0)</f>
        <v>1.0042525723215101</v>
      </c>
      <c r="AB631" s="44">
        <f>IFERROR(VLOOKUP($A631,'Raw data'!$AP:$AU,5,FALSE),0)</f>
        <v>0.178399585822548</v>
      </c>
      <c r="AC631" s="44">
        <f>IFERROR(VLOOKUP($A631,'Raw data'!$AP:$AU,6,FALSE),"NA")</f>
        <v>0.562840083330852</v>
      </c>
      <c r="AD631" s="46" t="b">
        <f t="shared" si="108"/>
        <v>0</v>
      </c>
      <c r="AE631" s="46" t="b">
        <f t="shared" si="109"/>
        <v>0</v>
      </c>
    </row>
    <row r="632" spans="1:31" x14ac:dyDescent="0.25">
      <c r="A632" s="45" t="s">
        <v>698</v>
      </c>
      <c r="B632" s="2" t="str">
        <f>IFERROR(VLOOKUP(A632,'Protein names'!$A:$I,8,FALSE),"Contaminant")</f>
        <v>Phosphoribosyl pyrophosphate synthase-associated protein 1 (Phosphoribosyl pyrophosphate synthetase-associated protein 1, isoform CRA_a)</v>
      </c>
      <c r="C632" t="str">
        <f>IFERROR(VLOOKUP(A632,'Protein names'!$A:$I,9,FALSE), "Contaminant")</f>
        <v>Prpsap1</v>
      </c>
      <c r="D632" s="42">
        <f>VLOOKUP($A632,'Raw data'!$A:$M,10,FALSE)</f>
        <v>80895.911306796494</v>
      </c>
      <c r="E632" s="42">
        <f>VLOOKUP($A632,'Raw data'!$A:$M,11,FALSE)</f>
        <v>41945.46144697359</v>
      </c>
      <c r="F632" s="42">
        <f>VLOOKUP($A632,'Raw data'!$A:$M,7,FALSE)</f>
        <v>38369.425392497964</v>
      </c>
      <c r="G632" s="42">
        <f>VLOOKUP($A632,'Raw data'!$A:$M,2,FALSE)</f>
        <v>24373.409571338529</v>
      </c>
      <c r="H632" s="42">
        <f>VLOOKUP($A632,'Raw data'!$A:$M,3,FALSE)</f>
        <v>205.36</v>
      </c>
      <c r="I632" s="42">
        <f>VLOOKUP($A632,'Raw data'!$A:$M,4,FALSE)</f>
        <v>24461.410185797708</v>
      </c>
      <c r="J632" s="42">
        <f>VLOOKUP($A632,'Raw data'!$A:$M,8,FALSE)</f>
        <v>49105.962013341814</v>
      </c>
      <c r="K632" s="42">
        <f>VLOOKUP($A632,'Raw data'!$A:$M,5,FALSE)</f>
        <v>31898.026696060191</v>
      </c>
      <c r="L632" s="42">
        <f>VLOOKUP($A632,'Raw data'!$A:$M,12,FALSE)</f>
        <v>96641.760354344035</v>
      </c>
      <c r="M632" s="42">
        <f>VLOOKUP($A632,'Raw data'!$A:$M,13,FALSE)</f>
        <v>51062.259274729535</v>
      </c>
      <c r="N632" s="42">
        <f>VLOOKUP($A632,'Raw data'!$A:$M,6,FALSE)</f>
        <v>30498.760121645741</v>
      </c>
      <c r="O632" s="42">
        <f>VLOOKUP($A632,'Raw data'!$A:$M,9,FALSE)</f>
        <v>27982.114325903924</v>
      </c>
      <c r="P632" s="42">
        <f t="shared" si="99"/>
        <v>35041.829650567379</v>
      </c>
      <c r="Q632" s="42">
        <f t="shared" si="100"/>
        <v>47864.813797670875</v>
      </c>
      <c r="R632" s="42">
        <f t="shared" si="101"/>
        <v>24497.17640426636</v>
      </c>
      <c r="S632" s="42">
        <f t="shared" si="102"/>
        <v>23603.652509643238</v>
      </c>
      <c r="T632" s="43">
        <f t="shared" si="103"/>
        <v>0.69908382777238098</v>
      </c>
      <c r="U632" s="43">
        <f t="shared" si="104"/>
        <v>0.49313160622368918</v>
      </c>
      <c r="V632" s="42">
        <f t="shared" si="105"/>
        <v>0.44988739220232832</v>
      </c>
      <c r="W632" s="42">
        <f t="shared" si="106"/>
        <v>0.41900346184748327</v>
      </c>
      <c r="X632" s="42">
        <f>VLOOKUP($A632,'Raw data'!$A:$AN,39, FALSE)</f>
        <v>2.3505879420669564</v>
      </c>
      <c r="Y632" s="42">
        <f>VLOOKUP($A632,'Raw data'!$A:$AN,40, FALSE)</f>
        <v>2.3066183964467868</v>
      </c>
      <c r="Z632" s="42">
        <f t="shared" si="107"/>
        <v>2.3286031692568718</v>
      </c>
      <c r="AA632" s="44">
        <f>IFERROR(VLOOKUP($A632,'Raw data'!$AP:$AU,4,FALSE),0)</f>
        <v>0.45770787615452002</v>
      </c>
      <c r="AB632" s="44">
        <f>IFERROR(VLOOKUP($A632,'Raw data'!$AP:$AU,5,FALSE),0)</f>
        <v>2.4705969599659101E-2</v>
      </c>
      <c r="AC632" s="44">
        <f>IFERROR(VLOOKUP($A632,'Raw data'!$AP:$AU,6,FALSE),"NA")</f>
        <v>0.56433528036939296</v>
      </c>
      <c r="AD632" s="46" t="b">
        <f t="shared" si="108"/>
        <v>0</v>
      </c>
      <c r="AE632" s="46" t="b">
        <f t="shared" si="109"/>
        <v>0</v>
      </c>
    </row>
    <row r="633" spans="1:31" x14ac:dyDescent="0.25">
      <c r="A633" s="45" t="s">
        <v>699</v>
      </c>
      <c r="B633" s="2" t="str">
        <f>IFERROR(VLOOKUP(A633,'Protein names'!$A:$I,8,FALSE),"Contaminant")</f>
        <v>Serine hydroxymethyltransferase (EC 2.1.2.1)</v>
      </c>
      <c r="C633" t="str">
        <f>IFERROR(VLOOKUP(A633,'Protein names'!$A:$I,9,FALSE), "Contaminant")</f>
        <v>Shmt2</v>
      </c>
      <c r="D633" s="42">
        <f>VLOOKUP($A633,'Raw data'!$A:$M,10,FALSE)</f>
        <v>787637.72353596613</v>
      </c>
      <c r="E633" s="42">
        <f>VLOOKUP($A633,'Raw data'!$A:$M,11,FALSE)</f>
        <v>900714.77558671264</v>
      </c>
      <c r="F633" s="42">
        <f>VLOOKUP($A633,'Raw data'!$A:$M,7,FALSE)</f>
        <v>735737.92201042292</v>
      </c>
      <c r="G633" s="42">
        <f>VLOOKUP($A633,'Raw data'!$A:$M,2,FALSE)</f>
        <v>890879.03362590645</v>
      </c>
      <c r="H633" s="42">
        <f>VLOOKUP($A633,'Raw data'!$A:$M,3,FALSE)</f>
        <v>548173.01958594215</v>
      </c>
      <c r="I633" s="42">
        <f>VLOOKUP($A633,'Raw data'!$A:$M,4,FALSE)</f>
        <v>914359.13456873375</v>
      </c>
      <c r="J633" s="42">
        <f>VLOOKUP($A633,'Raw data'!$A:$M,8,FALSE)</f>
        <v>800739.32366527291</v>
      </c>
      <c r="K633" s="42">
        <f>VLOOKUP($A633,'Raw data'!$A:$M,5,FALSE)</f>
        <v>939529.765287127</v>
      </c>
      <c r="L633" s="42">
        <f>VLOOKUP($A633,'Raw data'!$A:$M,12,FALSE)</f>
        <v>920629.85973264661</v>
      </c>
      <c r="M633" s="42">
        <f>VLOOKUP($A633,'Raw data'!$A:$M,13,FALSE)</f>
        <v>1099975.2489915274</v>
      </c>
      <c r="N633" s="42">
        <f>VLOOKUP($A633,'Raw data'!$A:$M,6,FALSE)</f>
        <v>622023.27371010627</v>
      </c>
      <c r="O633" s="42">
        <f>VLOOKUP($A633,'Raw data'!$A:$M,9,FALSE)</f>
        <v>874035.73812075623</v>
      </c>
      <c r="P633" s="42">
        <f t="shared" si="99"/>
        <v>796250.26815228071</v>
      </c>
      <c r="Q633" s="42">
        <f t="shared" si="100"/>
        <v>876155.53491790604</v>
      </c>
      <c r="R633" s="42">
        <f t="shared" si="101"/>
        <v>128514.18995021863</v>
      </c>
      <c r="S633" s="42">
        <f t="shared" si="102"/>
        <v>145123.41167397713</v>
      </c>
      <c r="T633" s="43">
        <f t="shared" si="103"/>
        <v>0.16139924228652269</v>
      </c>
      <c r="U633" s="43">
        <f t="shared" si="104"/>
        <v>0.16563658607438334</v>
      </c>
      <c r="V633" s="42">
        <f t="shared" si="105"/>
        <v>0.13796504621089684</v>
      </c>
      <c r="W633" s="42">
        <f t="shared" si="106"/>
        <v>0.37837328872503628</v>
      </c>
      <c r="X633" s="42">
        <f>VLOOKUP($A633,'Raw data'!$A:$AN,39, FALSE)</f>
        <v>2.5495686902226358</v>
      </c>
      <c r="Y633" s="42">
        <f>VLOOKUP($A633,'Raw data'!$A:$AN,40, FALSE)</f>
        <v>2.8801456032617296</v>
      </c>
      <c r="Z633" s="42">
        <f t="shared" si="107"/>
        <v>2.7148571467421827</v>
      </c>
      <c r="AA633" s="44">
        <f>IFERROR(VLOOKUP($A633,'Raw data'!$AP:$AU,4,FALSE),0)</f>
        <v>1.2978850593820801</v>
      </c>
      <c r="AB633" s="44">
        <f>IFERROR(VLOOKUP($A633,'Raw data'!$AP:$AU,5,FALSE),0)</f>
        <v>6.8706059457856197E-2</v>
      </c>
      <c r="AC633" s="44">
        <f>IFERROR(VLOOKUP($A633,'Raw data'!$AP:$AU,6,FALSE),"NA")</f>
        <v>0.56459654265619497</v>
      </c>
      <c r="AD633" s="46" t="b">
        <f t="shared" si="108"/>
        <v>0</v>
      </c>
      <c r="AE633" s="46" t="b">
        <f t="shared" si="109"/>
        <v>0</v>
      </c>
    </row>
    <row r="634" spans="1:31" x14ac:dyDescent="0.25">
      <c r="A634" s="45" t="s">
        <v>700</v>
      </c>
      <c r="B634" s="2" t="str">
        <f>IFERROR(VLOOKUP(A634,'Protein names'!$A:$I,8,FALSE),"Contaminant")</f>
        <v>ATP-dependent RNA helicase DDX1 (EC 3.6.4.13) (DEAD box protein 1)</v>
      </c>
      <c r="C634" t="str">
        <f>IFERROR(VLOOKUP(A634,'Protein names'!$A:$I,9,FALSE), "Contaminant")</f>
        <v>Ddx1</v>
      </c>
      <c r="D634" s="42">
        <f>VLOOKUP($A634,'Raw data'!$A:$M,10,FALSE)</f>
        <v>125648.93246162886</v>
      </c>
      <c r="E634" s="42">
        <f>VLOOKUP($A634,'Raw data'!$A:$M,11,FALSE)</f>
        <v>74856.18524171802</v>
      </c>
      <c r="F634" s="42">
        <f>VLOOKUP($A634,'Raw data'!$A:$M,7,FALSE)</f>
        <v>205.36</v>
      </c>
      <c r="G634" s="42">
        <f>VLOOKUP($A634,'Raw data'!$A:$M,2,FALSE)</f>
        <v>99824.69257463525</v>
      </c>
      <c r="H634" s="42">
        <f>VLOOKUP($A634,'Raw data'!$A:$M,3,FALSE)</f>
        <v>77369.253470251118</v>
      </c>
      <c r="I634" s="42">
        <f>VLOOKUP($A634,'Raw data'!$A:$M,4,FALSE)</f>
        <v>94206.962529121825</v>
      </c>
      <c r="J634" s="42">
        <f>VLOOKUP($A634,'Raw data'!$A:$M,8,FALSE)</f>
        <v>83167.709401714441</v>
      </c>
      <c r="K634" s="42">
        <f>VLOOKUP($A634,'Raw data'!$A:$M,5,FALSE)</f>
        <v>71192.613744955757</v>
      </c>
      <c r="L634" s="42">
        <f>VLOOKUP($A634,'Raw data'!$A:$M,12,FALSE)</f>
        <v>116258.66678016764</v>
      </c>
      <c r="M634" s="42">
        <f>VLOOKUP($A634,'Raw data'!$A:$M,13,FALSE)</f>
        <v>190969.48179939081</v>
      </c>
      <c r="N634" s="42">
        <f>VLOOKUP($A634,'Raw data'!$A:$M,6,FALSE)</f>
        <v>82501.351328551027</v>
      </c>
      <c r="O634" s="42">
        <f>VLOOKUP($A634,'Raw data'!$A:$M,9,FALSE)</f>
        <v>67939.981935907461</v>
      </c>
      <c r="P634" s="42">
        <f t="shared" si="99"/>
        <v>78685.231046225847</v>
      </c>
      <c r="Q634" s="42">
        <f t="shared" si="100"/>
        <v>102004.96749844786</v>
      </c>
      <c r="R634" s="42">
        <f t="shared" si="101"/>
        <v>38877.743806191284</v>
      </c>
      <c r="S634" s="42">
        <f t="shared" si="102"/>
        <v>42745.195577063401</v>
      </c>
      <c r="T634" s="43">
        <f t="shared" si="103"/>
        <v>0.49409200798243147</v>
      </c>
      <c r="U634" s="43">
        <f t="shared" si="104"/>
        <v>0.41905013672705521</v>
      </c>
      <c r="V634" s="42">
        <f t="shared" si="105"/>
        <v>0.37447463388859697</v>
      </c>
      <c r="W634" s="42">
        <f t="shared" si="106"/>
        <v>0.38803699335584607</v>
      </c>
      <c r="X634" s="42">
        <f>VLOOKUP($A634,'Raw data'!$A:$AN,39, FALSE)</f>
        <v>1.9232361886899307</v>
      </c>
      <c r="Y634" s="42">
        <f>VLOOKUP($A634,'Raw data'!$A:$AN,40, FALSE)</f>
        <v>2.0147532179054344</v>
      </c>
      <c r="Z634" s="42">
        <f t="shared" si="107"/>
        <v>1.9689947032976827</v>
      </c>
      <c r="AA634" s="44">
        <f>IFERROR(VLOOKUP($A634,'Raw data'!$AP:$AU,4,FALSE),0)</f>
        <v>-0.50365668595070301</v>
      </c>
      <c r="AB634" s="44">
        <f>IFERROR(VLOOKUP($A634,'Raw data'!$AP:$AU,5,FALSE),0)</f>
        <v>9.9336649356669304E-2</v>
      </c>
      <c r="AC634" s="44">
        <f>IFERROR(VLOOKUP($A634,'Raw data'!$AP:$AU,6,FALSE),"NA")</f>
        <v>0.56599612219397599</v>
      </c>
      <c r="AD634" s="46" t="b">
        <f t="shared" si="108"/>
        <v>0</v>
      </c>
      <c r="AE634" s="46" t="b">
        <f t="shared" si="109"/>
        <v>0</v>
      </c>
    </row>
    <row r="635" spans="1:31" x14ac:dyDescent="0.25">
      <c r="A635" s="45" t="s">
        <v>701</v>
      </c>
      <c r="B635" s="2" t="str">
        <f>IFERROR(VLOOKUP(A635,'Protein names'!$A:$I,8,FALSE),"Contaminant")</f>
        <v>Putative L-aspartate dehydrogenase</v>
      </c>
      <c r="C635" t="str">
        <f>IFERROR(VLOOKUP(A635,'Protein names'!$A:$I,9,FALSE), "Contaminant")</f>
        <v>Aspdh</v>
      </c>
      <c r="D635" s="42">
        <f>VLOOKUP($A635,'Raw data'!$A:$M,10,FALSE)</f>
        <v>481654.88433681248</v>
      </c>
      <c r="E635" s="42">
        <f>VLOOKUP($A635,'Raw data'!$A:$M,11,FALSE)</f>
        <v>516807.11481943779</v>
      </c>
      <c r="F635" s="42">
        <f>VLOOKUP($A635,'Raw data'!$A:$M,7,FALSE)</f>
        <v>477239.71141120064</v>
      </c>
      <c r="G635" s="42">
        <f>VLOOKUP($A635,'Raw data'!$A:$M,2,FALSE)</f>
        <v>596227.42512156616</v>
      </c>
      <c r="H635" s="42">
        <f>VLOOKUP($A635,'Raw data'!$A:$M,3,FALSE)</f>
        <v>613660.81821992667</v>
      </c>
      <c r="I635" s="42">
        <f>VLOOKUP($A635,'Raw data'!$A:$M,4,FALSE)</f>
        <v>527525.27913811931</v>
      </c>
      <c r="J635" s="42">
        <f>VLOOKUP($A635,'Raw data'!$A:$M,8,FALSE)</f>
        <v>617255.27846031904</v>
      </c>
      <c r="K635" s="42">
        <f>VLOOKUP($A635,'Raw data'!$A:$M,5,FALSE)</f>
        <v>507420.34777640289</v>
      </c>
      <c r="L635" s="42">
        <f>VLOOKUP($A635,'Raw data'!$A:$M,12,FALSE)</f>
        <v>473392.25639302417</v>
      </c>
      <c r="M635" s="42">
        <f>VLOOKUP($A635,'Raw data'!$A:$M,13,FALSE)</f>
        <v>553967.75740281609</v>
      </c>
      <c r="N635" s="42">
        <f>VLOOKUP($A635,'Raw data'!$A:$M,6,FALSE)</f>
        <v>645213.52794784307</v>
      </c>
      <c r="O635" s="42">
        <f>VLOOKUP($A635,'Raw data'!$A:$M,9,FALSE)</f>
        <v>564092.49289970531</v>
      </c>
      <c r="P635" s="42">
        <f t="shared" si="99"/>
        <v>535519.20550784387</v>
      </c>
      <c r="Q635" s="42">
        <f t="shared" si="100"/>
        <v>560223.61014668515</v>
      </c>
      <c r="R635" s="42">
        <f t="shared" si="101"/>
        <v>52446.018739947402</v>
      </c>
      <c r="S635" s="42">
        <f t="shared" si="102"/>
        <v>58960.254659998594</v>
      </c>
      <c r="T635" s="43">
        <f t="shared" si="103"/>
        <v>9.7934897946772542E-2</v>
      </c>
      <c r="U635" s="43">
        <f t="shared" si="104"/>
        <v>0.10524414464531553</v>
      </c>
      <c r="V635" s="42">
        <f t="shared" si="105"/>
        <v>6.5064470079393852E-2</v>
      </c>
      <c r="W635" s="42">
        <f t="shared" si="106"/>
        <v>0.49986295453630059</v>
      </c>
      <c r="X635" s="42">
        <f>VLOOKUP($A635,'Raw data'!$A:$AN,39, FALSE)</f>
        <v>2.8995165881016161</v>
      </c>
      <c r="Y635" s="42">
        <f>VLOOKUP($A635,'Raw data'!$A:$AN,40, FALSE)</f>
        <v>3.0718971290605182</v>
      </c>
      <c r="Z635" s="42">
        <f t="shared" si="107"/>
        <v>2.9857068585810671</v>
      </c>
      <c r="AA635" s="44">
        <f>IFERROR(VLOOKUP($A635,'Raw data'!$AP:$AU,4,FALSE),0)</f>
        <v>-0.52910694365802802</v>
      </c>
      <c r="AB635" s="44">
        <f>IFERROR(VLOOKUP($A635,'Raw data'!$AP:$AU,5,FALSE),0)</f>
        <v>8.9722876775235896E-2</v>
      </c>
      <c r="AC635" s="44">
        <f>IFERROR(VLOOKUP($A635,'Raw data'!$AP:$AU,6,FALSE),"NA")</f>
        <v>0.56662152375938502</v>
      </c>
      <c r="AD635" s="46" t="b">
        <f t="shared" si="108"/>
        <v>0</v>
      </c>
      <c r="AE635" s="46" t="b">
        <f t="shared" si="109"/>
        <v>0</v>
      </c>
    </row>
    <row r="636" spans="1:31" x14ac:dyDescent="0.25">
      <c r="A636" s="45" t="s">
        <v>702</v>
      </c>
      <c r="B636" s="2" t="str">
        <f>IFERROR(VLOOKUP(A636,'Protein names'!$A:$I,8,FALSE),"Contaminant")</f>
        <v>Proteasome subunit alpha type-1 (EC 3.4.25.1) (Macropain subunit C2) (Multicatalytic endopeptidase complex subunit C2) (Proteasome component C2) (Proteasome nu chain)</v>
      </c>
      <c r="C636" t="str">
        <f>IFERROR(VLOOKUP(A636,'Protein names'!$A:$I,9,FALSE), "Contaminant")</f>
        <v>Psma1</v>
      </c>
      <c r="D636" s="42">
        <f>VLOOKUP($A636,'Raw data'!$A:$M,10,FALSE)</f>
        <v>116262.08022039743</v>
      </c>
      <c r="E636" s="42">
        <f>VLOOKUP($A636,'Raw data'!$A:$M,11,FALSE)</f>
        <v>79278.242210343902</v>
      </c>
      <c r="F636" s="42">
        <f>VLOOKUP($A636,'Raw data'!$A:$M,7,FALSE)</f>
        <v>104359.996438521</v>
      </c>
      <c r="G636" s="42">
        <f>VLOOKUP($A636,'Raw data'!$A:$M,2,FALSE)</f>
        <v>219090.5875554872</v>
      </c>
      <c r="H636" s="42">
        <f>VLOOKUP($A636,'Raw data'!$A:$M,3,FALSE)</f>
        <v>175630.81434867642</v>
      </c>
      <c r="I636" s="42">
        <f>VLOOKUP($A636,'Raw data'!$A:$M,4,FALSE)</f>
        <v>142904.16190363769</v>
      </c>
      <c r="J636" s="42">
        <f>VLOOKUP($A636,'Raw data'!$A:$M,8,FALSE)</f>
        <v>69163.353098745793</v>
      </c>
      <c r="K636" s="42">
        <f>VLOOKUP($A636,'Raw data'!$A:$M,5,FALSE)</f>
        <v>192835.81149533129</v>
      </c>
      <c r="L636" s="42">
        <f>VLOOKUP($A636,'Raw data'!$A:$M,12,FALSE)</f>
        <v>89342.264983706162</v>
      </c>
      <c r="M636" s="42">
        <f>VLOOKUP($A636,'Raw data'!$A:$M,13,FALSE)</f>
        <v>91539.198841652105</v>
      </c>
      <c r="N636" s="42">
        <f>VLOOKUP($A636,'Raw data'!$A:$M,6,FALSE)</f>
        <v>156067.57102301976</v>
      </c>
      <c r="O636" s="42">
        <f>VLOOKUP($A636,'Raw data'!$A:$M,9,FALSE)</f>
        <v>145101.61528455254</v>
      </c>
      <c r="P636" s="42">
        <f t="shared" si="99"/>
        <v>139587.64711284393</v>
      </c>
      <c r="Q636" s="42">
        <f t="shared" si="100"/>
        <v>124008.30245450127</v>
      </c>
      <c r="R636" s="42">
        <f t="shared" si="101"/>
        <v>46642.470768521089</v>
      </c>
      <c r="S636" s="42">
        <f t="shared" si="102"/>
        <v>43730.035180343009</v>
      </c>
      <c r="T636" s="43">
        <f t="shared" si="103"/>
        <v>0.33414468782337803</v>
      </c>
      <c r="U636" s="43">
        <f t="shared" si="104"/>
        <v>0.35263796306209083</v>
      </c>
      <c r="V636" s="42">
        <f t="shared" si="105"/>
        <v>-0.17073456166291726</v>
      </c>
      <c r="W636" s="42">
        <f t="shared" si="106"/>
        <v>0.59778815787776596</v>
      </c>
      <c r="X636" s="42">
        <f>VLOOKUP($A636,'Raw data'!$A:$AN,39, FALSE)</f>
        <v>3.3739821380440436</v>
      </c>
      <c r="Y636" s="42">
        <f>VLOOKUP($A636,'Raw data'!$A:$AN,40, FALSE)</f>
        <v>3.0053960756279232</v>
      </c>
      <c r="Z636" s="42">
        <f t="shared" si="107"/>
        <v>3.1896891068359832</v>
      </c>
      <c r="AA636" s="44">
        <f>IFERROR(VLOOKUP($A636,'Raw data'!$AP:$AU,4,FALSE),0)</f>
        <v>2.86840113166827</v>
      </c>
      <c r="AB636" s="44">
        <f>IFERROR(VLOOKUP($A636,'Raw data'!$AP:$AU,5,FALSE),0)</f>
        <v>0.28766205364653002</v>
      </c>
      <c r="AC636" s="44">
        <f>IFERROR(VLOOKUP($A636,'Raw data'!$AP:$AU,6,FALSE),"NA")</f>
        <v>0.56676224162895095</v>
      </c>
      <c r="AD636" s="46" t="b">
        <f t="shared" si="108"/>
        <v>0</v>
      </c>
      <c r="AE636" s="46" t="b">
        <f t="shared" si="109"/>
        <v>0</v>
      </c>
    </row>
    <row r="637" spans="1:31" x14ac:dyDescent="0.25">
      <c r="A637" s="45" t="s">
        <v>703</v>
      </c>
      <c r="B637" s="2" t="str">
        <f>IFERROR(VLOOKUP(A637,'Protein names'!$A:$I,8,FALSE),"Contaminant")</f>
        <v>T-complex protein 1 subunit beta (TCP-1-beta) (CCT-beta)</v>
      </c>
      <c r="C637" t="str">
        <f>IFERROR(VLOOKUP(A637,'Protein names'!$A:$I,9,FALSE), "Contaminant")</f>
        <v>Cct2</v>
      </c>
      <c r="D637" s="42">
        <f>VLOOKUP($A637,'Raw data'!$A:$M,10,FALSE)</f>
        <v>781680.01446312678</v>
      </c>
      <c r="E637" s="42">
        <f>VLOOKUP($A637,'Raw data'!$A:$M,11,FALSE)</f>
        <v>600896.31775864912</v>
      </c>
      <c r="F637" s="42">
        <f>VLOOKUP($A637,'Raw data'!$A:$M,7,FALSE)</f>
        <v>551146.52012569818</v>
      </c>
      <c r="G637" s="42">
        <f>VLOOKUP($A637,'Raw data'!$A:$M,2,FALSE)</f>
        <v>572478.99225695501</v>
      </c>
      <c r="H637" s="42">
        <f>VLOOKUP($A637,'Raw data'!$A:$M,3,FALSE)</f>
        <v>467864.12442560249</v>
      </c>
      <c r="I637" s="42">
        <f>VLOOKUP($A637,'Raw data'!$A:$M,4,FALSE)</f>
        <v>681540.65850846423</v>
      </c>
      <c r="J637" s="42">
        <f>VLOOKUP($A637,'Raw data'!$A:$M,8,FALSE)</f>
        <v>772539.5644962145</v>
      </c>
      <c r="K637" s="42">
        <f>VLOOKUP($A637,'Raw data'!$A:$M,5,FALSE)</f>
        <v>612079.5472473565</v>
      </c>
      <c r="L637" s="42">
        <f>VLOOKUP($A637,'Raw data'!$A:$M,12,FALSE)</f>
        <v>756769.79049312952</v>
      </c>
      <c r="M637" s="42">
        <f>VLOOKUP($A637,'Raw data'!$A:$M,13,FALSE)</f>
        <v>595260.02794942679</v>
      </c>
      <c r="N637" s="42">
        <f>VLOOKUP($A637,'Raw data'!$A:$M,6,FALSE)</f>
        <v>558914.66475066636</v>
      </c>
      <c r="O637" s="42">
        <f>VLOOKUP($A637,'Raw data'!$A:$M,9,FALSE)</f>
        <v>554315.25084511167</v>
      </c>
      <c r="P637" s="42">
        <f t="shared" si="99"/>
        <v>609267.77125641599</v>
      </c>
      <c r="Q637" s="42">
        <f t="shared" si="100"/>
        <v>641646.47429698426</v>
      </c>
      <c r="R637" s="42">
        <f t="shared" si="101"/>
        <v>99788.040785880774</v>
      </c>
      <c r="S637" s="42">
        <f t="shared" si="102"/>
        <v>89334.184828861369</v>
      </c>
      <c r="T637" s="43">
        <f t="shared" si="103"/>
        <v>0.16378355378965886</v>
      </c>
      <c r="U637" s="43">
        <f t="shared" si="104"/>
        <v>0.13922648749335026</v>
      </c>
      <c r="V637" s="42">
        <f t="shared" si="105"/>
        <v>7.4702212216984185E-2</v>
      </c>
      <c r="W637" s="42">
        <f t="shared" si="106"/>
        <v>0.60063410800981343</v>
      </c>
      <c r="X637" s="42">
        <f>VLOOKUP($A637,'Raw data'!$A:$AN,39, FALSE)</f>
        <v>2.5920434628079589</v>
      </c>
      <c r="Y637" s="42">
        <f>VLOOKUP($A637,'Raw data'!$A:$AN,40, FALSE)</f>
        <v>3.0375158703190679</v>
      </c>
      <c r="Z637" s="42">
        <f t="shared" si="107"/>
        <v>2.8147796665635134</v>
      </c>
      <c r="AA637" s="44">
        <f>IFERROR(VLOOKUP($A637,'Raw data'!$AP:$AU,4,FALSE),0)</f>
        <v>0.30070356136873999</v>
      </c>
      <c r="AB637" s="44">
        <f>IFERROR(VLOOKUP($A637,'Raw data'!$AP:$AU,5,FALSE),0)</f>
        <v>0.115445836374761</v>
      </c>
      <c r="AC637" s="44">
        <f>IFERROR(VLOOKUP($A637,'Raw data'!$AP:$AU,6,FALSE),"NA")</f>
        <v>0.56707266919958799</v>
      </c>
      <c r="AD637" s="46" t="b">
        <f t="shared" si="108"/>
        <v>0</v>
      </c>
      <c r="AE637" s="46" t="b">
        <f t="shared" si="109"/>
        <v>0</v>
      </c>
    </row>
    <row r="638" spans="1:31" x14ac:dyDescent="0.25">
      <c r="A638" s="45" t="s">
        <v>704</v>
      </c>
      <c r="B638" s="2" t="str">
        <f>IFERROR(VLOOKUP(A638,'Protein names'!$A:$I,8,FALSE),"Contaminant")</f>
        <v>Oligosaccharyltransferase complex subunit OSTC</v>
      </c>
      <c r="C638" t="str">
        <f>IFERROR(VLOOKUP(A638,'Protein names'!$A:$I,9,FALSE), "Contaminant")</f>
        <v>Ostc</v>
      </c>
      <c r="D638" s="42">
        <f>VLOOKUP($A638,'Raw data'!$A:$M,10,FALSE)</f>
        <v>255511.02386847578</v>
      </c>
      <c r="E638" s="42">
        <f>VLOOKUP($A638,'Raw data'!$A:$M,11,FALSE)</f>
        <v>220753.83795569511</v>
      </c>
      <c r="F638" s="42">
        <f>VLOOKUP($A638,'Raw data'!$A:$M,7,FALSE)</f>
        <v>216511.95948333576</v>
      </c>
      <c r="G638" s="42">
        <f>VLOOKUP($A638,'Raw data'!$A:$M,2,FALSE)</f>
        <v>244641.54011938427</v>
      </c>
      <c r="H638" s="42">
        <f>VLOOKUP($A638,'Raw data'!$A:$M,3,FALSE)</f>
        <v>177181.29872162204</v>
      </c>
      <c r="I638" s="42">
        <f>VLOOKUP($A638,'Raw data'!$A:$M,4,FALSE)</f>
        <v>264895.4797699565</v>
      </c>
      <c r="J638" s="42">
        <f>VLOOKUP($A638,'Raw data'!$A:$M,8,FALSE)</f>
        <v>62578.489164086546</v>
      </c>
      <c r="K638" s="42">
        <f>VLOOKUP($A638,'Raw data'!$A:$M,5,FALSE)</f>
        <v>198422.20531640833</v>
      </c>
      <c r="L638" s="42">
        <f>VLOOKUP($A638,'Raw data'!$A:$M,12,FALSE)</f>
        <v>291040.61074437824</v>
      </c>
      <c r="M638" s="42">
        <f>VLOOKUP($A638,'Raw data'!$A:$M,13,FALSE)</f>
        <v>265485.47209716169</v>
      </c>
      <c r="N638" s="42">
        <f>VLOOKUP($A638,'Raw data'!$A:$M,6,FALSE)</f>
        <v>189254.2055757028</v>
      </c>
      <c r="O638" s="42">
        <f>VLOOKUP($A638,'Raw data'!$A:$M,9,FALSE)</f>
        <v>228964.28466311362</v>
      </c>
      <c r="P638" s="42">
        <f t="shared" si="99"/>
        <v>229915.85665307826</v>
      </c>
      <c r="Q638" s="42">
        <f t="shared" si="100"/>
        <v>205957.54459347521</v>
      </c>
      <c r="R638" s="42">
        <f t="shared" si="101"/>
        <v>29269.076451399309</v>
      </c>
      <c r="S638" s="42">
        <f t="shared" si="102"/>
        <v>73263.620798845077</v>
      </c>
      <c r="T638" s="43">
        <f t="shared" si="103"/>
        <v>0.1273034269035373</v>
      </c>
      <c r="U638" s="43">
        <f t="shared" si="104"/>
        <v>0.35572195688900288</v>
      </c>
      <c r="V638" s="42">
        <f t="shared" si="105"/>
        <v>-0.15875899245045746</v>
      </c>
      <c r="W638" s="42">
        <f t="shared" si="106"/>
        <v>0.51251892535814525</v>
      </c>
      <c r="X638" s="42">
        <f>VLOOKUP($A638,'Raw data'!$A:$AN,39, FALSE)</f>
        <v>3.6423681803456964</v>
      </c>
      <c r="Y638" s="42">
        <f>VLOOKUP($A638,'Raw data'!$A:$AN,40, FALSE)</f>
        <v>4.4526252785757503</v>
      </c>
      <c r="Z638" s="42">
        <f t="shared" si="107"/>
        <v>4.0474967294607236</v>
      </c>
      <c r="AA638" s="44">
        <f>IFERROR(VLOOKUP($A638,'Raw data'!$AP:$AU,4,FALSE),0)</f>
        <v>0.14450299779536899</v>
      </c>
      <c r="AB638" s="44">
        <f>IFERROR(VLOOKUP($A638,'Raw data'!$AP:$AU,5,FALSE),0)</f>
        <v>2.6134571044676799E-2</v>
      </c>
      <c r="AC638" s="44">
        <f>IFERROR(VLOOKUP($A638,'Raw data'!$AP:$AU,6,FALSE),"NA")</f>
        <v>0.56780634578138001</v>
      </c>
      <c r="AD638" s="46" t="b">
        <f t="shared" si="108"/>
        <v>0</v>
      </c>
      <c r="AE638" s="46" t="b">
        <f t="shared" si="109"/>
        <v>0</v>
      </c>
    </row>
    <row r="639" spans="1:31" x14ac:dyDescent="0.25">
      <c r="A639" s="45" t="s">
        <v>705</v>
      </c>
      <c r="B639" s="2" t="str">
        <f>IFERROR(VLOOKUP(A639,'Protein names'!$A:$I,8,FALSE),"Contaminant")</f>
        <v>Keratin, type I cytoskeletal 18 (Cytokeratin-18) (CK-18) (Keratin-18) (K18)</v>
      </c>
      <c r="C639" t="str">
        <f>IFERROR(VLOOKUP(A639,'Protein names'!$A:$I,9,FALSE), "Contaminant")</f>
        <v>Krt18</v>
      </c>
      <c r="D639" s="42">
        <f>VLOOKUP($A639,'Raw data'!$A:$M,10,FALSE)</f>
        <v>4756857.1174987657</v>
      </c>
      <c r="E639" s="42">
        <f>VLOOKUP($A639,'Raw data'!$A:$M,11,FALSE)</f>
        <v>8485835.6682364717</v>
      </c>
      <c r="F639" s="42">
        <f>VLOOKUP($A639,'Raw data'!$A:$M,7,FALSE)</f>
        <v>7047216.6215946861</v>
      </c>
      <c r="G639" s="42">
        <f>VLOOKUP($A639,'Raw data'!$A:$M,2,FALSE)</f>
        <v>7547665.8792834505</v>
      </c>
      <c r="H639" s="42">
        <f>VLOOKUP($A639,'Raw data'!$A:$M,3,FALSE)</f>
        <v>6834912.1298251329</v>
      </c>
      <c r="I639" s="42">
        <f>VLOOKUP($A639,'Raw data'!$A:$M,4,FALSE)</f>
        <v>7204909.9719875902</v>
      </c>
      <c r="J639" s="42">
        <f>VLOOKUP($A639,'Raw data'!$A:$M,8,FALSE)</f>
        <v>7066574.2697619637</v>
      </c>
      <c r="K639" s="42">
        <f>VLOOKUP($A639,'Raw data'!$A:$M,5,FALSE)</f>
        <v>6629386.3367270045</v>
      </c>
      <c r="L639" s="42">
        <f>VLOOKUP($A639,'Raw data'!$A:$M,12,FALSE)</f>
        <v>5299884.4861513739</v>
      </c>
      <c r="M639" s="42">
        <f>VLOOKUP($A639,'Raw data'!$A:$M,13,FALSE)</f>
        <v>5832513.1686608195</v>
      </c>
      <c r="N639" s="42">
        <f>VLOOKUP($A639,'Raw data'!$A:$M,6,FALSE)</f>
        <v>5325141.1502094688</v>
      </c>
      <c r="O639" s="42">
        <f>VLOOKUP($A639,'Raw data'!$A:$M,9,FALSE)</f>
        <v>6489402.5782110114</v>
      </c>
      <c r="P639" s="42">
        <f t="shared" si="99"/>
        <v>6979566.2314043492</v>
      </c>
      <c r="Q639" s="42">
        <f t="shared" si="100"/>
        <v>6107150.3316202732</v>
      </c>
      <c r="R639" s="42">
        <f t="shared" si="101"/>
        <v>1126077.39647493</v>
      </c>
      <c r="S639" s="42">
        <f t="shared" si="102"/>
        <v>668079.78496617044</v>
      </c>
      <c r="T639" s="43">
        <f t="shared" si="103"/>
        <v>0.16133916623760636</v>
      </c>
      <c r="U639" s="43">
        <f t="shared" si="104"/>
        <v>0.10939304727888102</v>
      </c>
      <c r="V639" s="42">
        <f t="shared" si="105"/>
        <v>-0.19263801956126395</v>
      </c>
      <c r="W639" s="42">
        <f t="shared" si="106"/>
        <v>0.16710123223821755</v>
      </c>
      <c r="X639" s="42">
        <f>VLOOKUP($A639,'Raw data'!$A:$AN,39, FALSE)</f>
        <v>3.6741803860894966</v>
      </c>
      <c r="Y639" s="42">
        <f>VLOOKUP($A639,'Raw data'!$A:$AN,40, FALSE)</f>
        <v>4.0105180482045162</v>
      </c>
      <c r="Z639" s="42">
        <f t="shared" si="107"/>
        <v>3.8423492171470066</v>
      </c>
      <c r="AA639" s="44">
        <f>IFERROR(VLOOKUP($A639,'Raw data'!$AP:$AU,4,FALSE),0)</f>
        <v>-4.5841593495411503</v>
      </c>
      <c r="AB639" s="44">
        <f>IFERROR(VLOOKUP($A639,'Raw data'!$AP:$AU,5,FALSE),0)</f>
        <v>0.19445759725161799</v>
      </c>
      <c r="AC639" s="44">
        <f>IFERROR(VLOOKUP($A639,'Raw data'!$AP:$AU,6,FALSE),"NA")</f>
        <v>0.56813102137387494</v>
      </c>
      <c r="AD639" s="46" t="b">
        <f t="shared" si="108"/>
        <v>0</v>
      </c>
      <c r="AE639" s="46" t="b">
        <f t="shared" si="109"/>
        <v>0</v>
      </c>
    </row>
    <row r="640" spans="1:31" x14ac:dyDescent="0.25">
      <c r="A640" s="45" t="s">
        <v>706</v>
      </c>
      <c r="B640" s="2" t="str">
        <f>IFERROR(VLOOKUP(A640,'Protein names'!$A:$I,8,FALSE),"Contaminant")</f>
        <v>ADP/ATP translocase 2 (ADP,ATP carrier protein 2) (Adenine nucleotide translocator 2) (ANT 2) (Solute carrier family 25 member 5) [Cleaved into: ADP/ATP translocase 2, N-terminally processed]</v>
      </c>
      <c r="C640" t="str">
        <f>IFERROR(VLOOKUP(A640,'Protein names'!$A:$I,9,FALSE), "Contaminant")</f>
        <v>Slc25a5</v>
      </c>
      <c r="D640" s="42">
        <f>VLOOKUP($A640,'Raw data'!$A:$M,10,FALSE)</f>
        <v>8641247.6992777847</v>
      </c>
      <c r="E640" s="42">
        <f>VLOOKUP($A640,'Raw data'!$A:$M,11,FALSE)</f>
        <v>8025441.4675647067</v>
      </c>
      <c r="F640" s="42">
        <f>VLOOKUP($A640,'Raw data'!$A:$M,7,FALSE)</f>
        <v>8461230.8949894998</v>
      </c>
      <c r="G640" s="42">
        <f>VLOOKUP($A640,'Raw data'!$A:$M,2,FALSE)</f>
        <v>7853577.4025591267</v>
      </c>
      <c r="H640" s="42">
        <f>VLOOKUP($A640,'Raw data'!$A:$M,3,FALSE)</f>
        <v>7194481.2810051432</v>
      </c>
      <c r="I640" s="42">
        <f>VLOOKUP($A640,'Raw data'!$A:$M,4,FALSE)</f>
        <v>8953911.3074248228</v>
      </c>
      <c r="J640" s="42">
        <f>VLOOKUP($A640,'Raw data'!$A:$M,8,FALSE)</f>
        <v>6844278.570147601</v>
      </c>
      <c r="K640" s="42">
        <f>VLOOKUP($A640,'Raw data'!$A:$M,5,FALSE)</f>
        <v>7472846.2991975024</v>
      </c>
      <c r="L640" s="42">
        <f>VLOOKUP($A640,'Raw data'!$A:$M,12,FALSE)</f>
        <v>8587213.9141237102</v>
      </c>
      <c r="M640" s="42">
        <f>VLOOKUP($A640,'Raw data'!$A:$M,13,FALSE)</f>
        <v>10227783.340013735</v>
      </c>
      <c r="N640" s="42">
        <f>VLOOKUP($A640,'Raw data'!$A:$M,6,FALSE)</f>
        <v>6327104.4697158579</v>
      </c>
      <c r="O640" s="42">
        <f>VLOOKUP($A640,'Raw data'!$A:$M,9,FALSE)</f>
        <v>7544623.9210636923</v>
      </c>
      <c r="P640" s="42">
        <f t="shared" si="99"/>
        <v>8188315.0088035129</v>
      </c>
      <c r="Q640" s="42">
        <f t="shared" si="100"/>
        <v>7833975.0857103495</v>
      </c>
      <c r="R640" s="42">
        <f t="shared" si="101"/>
        <v>576201.83522140479</v>
      </c>
      <c r="S640" s="42">
        <f t="shared" si="102"/>
        <v>1275537.9933055644</v>
      </c>
      <c r="T640" s="43">
        <f t="shared" si="103"/>
        <v>7.0368791943386674E-2</v>
      </c>
      <c r="U640" s="43">
        <f t="shared" si="104"/>
        <v>0.16282129817239574</v>
      </c>
      <c r="V640" s="42">
        <f t="shared" si="105"/>
        <v>-6.3822064557621697E-2</v>
      </c>
      <c r="W640" s="42">
        <f t="shared" si="106"/>
        <v>0.58381034616093486</v>
      </c>
      <c r="X640" s="42">
        <f>VLOOKUP($A640,'Raw data'!$A:$AN,39, FALSE)</f>
        <v>3.590703089710622</v>
      </c>
      <c r="Y640" s="42">
        <f>VLOOKUP($A640,'Raw data'!$A:$AN,40, FALSE)</f>
        <v>3.5568813821953977</v>
      </c>
      <c r="Z640" s="42">
        <f t="shared" si="107"/>
        <v>3.5737922359530101</v>
      </c>
      <c r="AA640" s="44">
        <f>IFERROR(VLOOKUP($A640,'Raw data'!$AP:$AU,4,FALSE),0)</f>
        <v>-0.21557199589198001</v>
      </c>
      <c r="AB640" s="44">
        <f>IFERROR(VLOOKUP($A640,'Raw data'!$AP:$AU,5,FALSE),0)</f>
        <v>4.7133554033951898E-2</v>
      </c>
      <c r="AC640" s="44">
        <f>IFERROR(VLOOKUP($A640,'Raw data'!$AP:$AU,6,FALSE),"NA")</f>
        <v>0.56890716816625997</v>
      </c>
      <c r="AD640" s="46" t="b">
        <f t="shared" si="108"/>
        <v>0</v>
      </c>
      <c r="AE640" s="46" t="b">
        <f t="shared" si="109"/>
        <v>0</v>
      </c>
    </row>
    <row r="641" spans="1:31" x14ac:dyDescent="0.25">
      <c r="A641" s="45" t="s">
        <v>707</v>
      </c>
      <c r="B641" s="2" t="str">
        <f>IFERROR(VLOOKUP(A641,'Protein names'!$A:$I,8,FALSE),"Contaminant")</f>
        <v>Stromal interaction molecule 1 (Stromal interaction molecule 1 (Predicted), isoform CRA_b)</v>
      </c>
      <c r="C641" t="str">
        <f>IFERROR(VLOOKUP(A641,'Protein names'!$A:$I,9,FALSE), "Contaminant")</f>
        <v>Stim1</v>
      </c>
      <c r="D641" s="42">
        <f>VLOOKUP($A641,'Raw data'!$A:$M,10,FALSE)</f>
        <v>103021.99649430158</v>
      </c>
      <c r="E641" s="42">
        <f>VLOOKUP($A641,'Raw data'!$A:$M,11,FALSE)</f>
        <v>78465.261630633511</v>
      </c>
      <c r="F641" s="42">
        <f>VLOOKUP($A641,'Raw data'!$A:$M,7,FALSE)</f>
        <v>67781.574058080383</v>
      </c>
      <c r="G641" s="42">
        <f>VLOOKUP($A641,'Raw data'!$A:$M,2,FALSE)</f>
        <v>205.36</v>
      </c>
      <c r="H641" s="42">
        <f>VLOOKUP($A641,'Raw data'!$A:$M,3,FALSE)</f>
        <v>205.36</v>
      </c>
      <c r="I641" s="42">
        <f>VLOOKUP($A641,'Raw data'!$A:$M,4,FALSE)</f>
        <v>55313.365803382891</v>
      </c>
      <c r="J641" s="42">
        <f>VLOOKUP($A641,'Raw data'!$A:$M,8,FALSE)</f>
        <v>40867.96534144113</v>
      </c>
      <c r="K641" s="42">
        <f>VLOOKUP($A641,'Raw data'!$A:$M,5,FALSE)</f>
        <v>41423.38422988019</v>
      </c>
      <c r="L641" s="42">
        <f>VLOOKUP($A641,'Raw data'!$A:$M,12,FALSE)</f>
        <v>102404.17981268223</v>
      </c>
      <c r="M641" s="42">
        <f>VLOOKUP($A641,'Raw data'!$A:$M,13,FALSE)</f>
        <v>80328.392102631726</v>
      </c>
      <c r="N641" s="42">
        <f>VLOOKUP($A641,'Raw data'!$A:$M,6,FALSE)</f>
        <v>7864.296915620539</v>
      </c>
      <c r="O641" s="42">
        <f>VLOOKUP($A641,'Raw data'!$A:$M,9,FALSE)</f>
        <v>33477.630043319543</v>
      </c>
      <c r="P641" s="42">
        <f t="shared" si="99"/>
        <v>50832.152997733057</v>
      </c>
      <c r="Q641" s="42">
        <f t="shared" si="100"/>
        <v>51060.974740929232</v>
      </c>
      <c r="R641" s="42">
        <f t="shared" si="101"/>
        <v>38559.211908170277</v>
      </c>
      <c r="S641" s="42">
        <f t="shared" si="102"/>
        <v>31263.967554357081</v>
      </c>
      <c r="T641" s="43">
        <f t="shared" si="103"/>
        <v>0.75855948713976151</v>
      </c>
      <c r="U641" s="43">
        <f t="shared" si="104"/>
        <v>0.61228693171218773</v>
      </c>
      <c r="V641" s="42">
        <f t="shared" si="105"/>
        <v>6.4797412040780043E-3</v>
      </c>
      <c r="W641" s="42">
        <f t="shared" si="106"/>
        <v>0.99197893255927105</v>
      </c>
      <c r="X641" s="42">
        <f>VLOOKUP($A641,'Raw data'!$A:$AN,39, FALSE)</f>
        <v>1.68182451179661</v>
      </c>
      <c r="Y641" s="42">
        <f>VLOOKUP($A641,'Raw data'!$A:$AN,40, FALSE)</f>
        <v>2.0667206394296849</v>
      </c>
      <c r="Z641" s="42">
        <f t="shared" si="107"/>
        <v>1.8742725756131473</v>
      </c>
      <c r="AA641" s="44">
        <f>IFERROR(VLOOKUP($A641,'Raw data'!$AP:$AU,4,FALSE),0)</f>
        <v>-0.41795554595974099</v>
      </c>
      <c r="AB641" s="44">
        <f>IFERROR(VLOOKUP($A641,'Raw data'!$AP:$AU,5,FALSE),0)</f>
        <v>6.2471055119151797E-2</v>
      </c>
      <c r="AC641" s="44">
        <f>IFERROR(VLOOKUP($A641,'Raw data'!$AP:$AU,6,FALSE),"NA")</f>
        <v>0.571583248116878</v>
      </c>
      <c r="AD641" s="46" t="b">
        <f t="shared" si="108"/>
        <v>0</v>
      </c>
      <c r="AE641" s="46" t="b">
        <f t="shared" si="109"/>
        <v>0</v>
      </c>
    </row>
    <row r="642" spans="1:31" x14ac:dyDescent="0.25">
      <c r="A642" s="45" t="s">
        <v>708</v>
      </c>
      <c r="B642" s="2" t="str">
        <f>IFERROR(VLOOKUP(A642,'Protein names'!$A:$I,8,FALSE),"Contaminant")</f>
        <v>Phenazine biosynthesis-like domain-containing protein (EC 5.1.-.-)</v>
      </c>
      <c r="C642" t="str">
        <f>IFERROR(VLOOKUP(A642,'Protein names'!$A:$I,9,FALSE), "Contaminant")</f>
        <v>Pbld</v>
      </c>
      <c r="D642" s="42">
        <f>VLOOKUP($A642,'Raw data'!$A:$M,10,FALSE)</f>
        <v>1223319.3128018533</v>
      </c>
      <c r="E642" s="42">
        <f>VLOOKUP($A642,'Raw data'!$A:$M,11,FALSE)</f>
        <v>1758237.0758468788</v>
      </c>
      <c r="F642" s="42">
        <f>VLOOKUP($A642,'Raw data'!$A:$M,7,FALSE)</f>
        <v>1827797.8312684842</v>
      </c>
      <c r="G642" s="42">
        <f>VLOOKUP($A642,'Raw data'!$A:$M,2,FALSE)</f>
        <v>1618842.1297668025</v>
      </c>
      <c r="H642" s="42">
        <f>VLOOKUP($A642,'Raw data'!$A:$M,3,FALSE)</f>
        <v>1614075.6188367445</v>
      </c>
      <c r="I642" s="42">
        <f>VLOOKUP($A642,'Raw data'!$A:$M,4,FALSE)</f>
        <v>1384159.9738346729</v>
      </c>
      <c r="J642" s="42">
        <f>VLOOKUP($A642,'Raw data'!$A:$M,8,FALSE)</f>
        <v>1699057.2469838671</v>
      </c>
      <c r="K642" s="42">
        <f>VLOOKUP($A642,'Raw data'!$A:$M,5,FALSE)</f>
        <v>1440341.5086088916</v>
      </c>
      <c r="L642" s="42">
        <f>VLOOKUP($A642,'Raw data'!$A:$M,12,FALSE)</f>
        <v>1381620.8718689135</v>
      </c>
      <c r="M642" s="42">
        <f>VLOOKUP($A642,'Raw data'!$A:$M,13,FALSE)</f>
        <v>1756305.9485748927</v>
      </c>
      <c r="N642" s="42">
        <f>VLOOKUP($A642,'Raw data'!$A:$M,6,FALSE)</f>
        <v>1298966.1068186478</v>
      </c>
      <c r="O642" s="42">
        <f>VLOOKUP($A642,'Raw data'!$A:$M,9,FALSE)</f>
        <v>1548774.8759319792</v>
      </c>
      <c r="P642" s="42">
        <f t="shared" ref="P642:P705" si="110">AVERAGE(D642:I642)</f>
        <v>1571071.9903925725</v>
      </c>
      <c r="Q642" s="42">
        <f t="shared" ref="Q642:Q705" si="111">AVERAGE(J642:O642)</f>
        <v>1520844.4264645323</v>
      </c>
      <c r="R642" s="42">
        <f t="shared" ref="R642:R705" si="112">_xlfn.STDEV.P(D642:I642)</f>
        <v>208541.86293045105</v>
      </c>
      <c r="S642" s="42">
        <f t="shared" ref="S642:S705" si="113">_xlfn.STDEV.P(J642:O642)</f>
        <v>164861.53506595714</v>
      </c>
      <c r="T642" s="43">
        <f t="shared" ref="T642:T705" si="114">R642/P642</f>
        <v>0.13273857863021385</v>
      </c>
      <c r="U642" s="43">
        <f t="shared" ref="U642:U705" si="115">S642/Q642</f>
        <v>0.10840131455733872</v>
      </c>
      <c r="V642" s="42">
        <f t="shared" ref="V642:V705" si="116">LOG(Q642/P642,2)</f>
        <v>-4.6876708688865426E-2</v>
      </c>
      <c r="W642" s="42">
        <f t="shared" ref="W642:W705" si="117">_xlfn.T.TEST(D642:I642,J642:O642,2,2)</f>
        <v>0.68161044271086724</v>
      </c>
      <c r="X642" s="42">
        <f>VLOOKUP($A642,'Raw data'!$A:$AN,39, FALSE)</f>
        <v>3.2436656403575985</v>
      </c>
      <c r="Y642" s="42">
        <f>VLOOKUP($A642,'Raw data'!$A:$AN,40, FALSE)</f>
        <v>3.483809275279151</v>
      </c>
      <c r="Z642" s="42">
        <f t="shared" ref="Z642:Z705" si="118">AVERAGE(X642:Y642)</f>
        <v>3.3637374578183747</v>
      </c>
      <c r="AA642" s="44">
        <f>IFERROR(VLOOKUP($A642,'Raw data'!$AP:$AU,4,FALSE),0)</f>
        <v>-0.42124259027716698</v>
      </c>
      <c r="AB642" s="44">
        <f>IFERROR(VLOOKUP($A642,'Raw data'!$AP:$AU,5,FALSE),0)</f>
        <v>8.0581460675638997E-2</v>
      </c>
      <c r="AC642" s="44">
        <f>IFERROR(VLOOKUP($A642,'Raw data'!$AP:$AU,6,FALSE),"NA")</f>
        <v>0.57182536174785503</v>
      </c>
      <c r="AD642" s="46" t="b">
        <f t="shared" ref="AD642:AD705" si="119">IF(OR(W642&lt;=0.05,AC642&lt;=0.05),TRUE,FALSE)</f>
        <v>0</v>
      </c>
      <c r="AE642" s="46" t="b">
        <f t="shared" ref="AE642:AE705" si="120">IF(AND(W642&lt;=0.05,AC642&lt;=0.05),TRUE,FALSE)</f>
        <v>0</v>
      </c>
    </row>
    <row r="643" spans="1:31" x14ac:dyDescent="0.25">
      <c r="A643" s="45" t="s">
        <v>709</v>
      </c>
      <c r="B643" s="2" t="str">
        <f>IFERROR(VLOOKUP(A643,'Protein names'!$A:$I,8,FALSE),"Contaminant")</f>
        <v>Cytochrome b-c1 complex subunit 1, mitochondrial (Complex III subunit 1) (Core protein I) (Ubiquinol-cytochrome-c reductase complex core protein 1)</v>
      </c>
      <c r="C643" t="str">
        <f>IFERROR(VLOOKUP(A643,'Protein names'!$A:$I,9,FALSE), "Contaminant")</f>
        <v>Uqcrc1</v>
      </c>
      <c r="D643" s="42">
        <f>VLOOKUP($A643,'Raw data'!$A:$M,10,FALSE)</f>
        <v>933168.94706388901</v>
      </c>
      <c r="E643" s="42">
        <f>VLOOKUP($A643,'Raw data'!$A:$M,11,FALSE)</f>
        <v>1223315.1107561667</v>
      </c>
      <c r="F643" s="42">
        <f>VLOOKUP($A643,'Raw data'!$A:$M,7,FALSE)</f>
        <v>1245961.5145599472</v>
      </c>
      <c r="G643" s="42">
        <f>VLOOKUP($A643,'Raw data'!$A:$M,2,FALSE)</f>
        <v>1183223.2784118496</v>
      </c>
      <c r="H643" s="42">
        <f>VLOOKUP($A643,'Raw data'!$A:$M,3,FALSE)</f>
        <v>1385624.341605447</v>
      </c>
      <c r="I643" s="42">
        <f>VLOOKUP($A643,'Raw data'!$A:$M,4,FALSE)</f>
        <v>1116296.3169997723</v>
      </c>
      <c r="J643" s="42">
        <f>VLOOKUP($A643,'Raw data'!$A:$M,8,FALSE)</f>
        <v>925304.50708361238</v>
      </c>
      <c r="K643" s="42">
        <f>VLOOKUP($A643,'Raw data'!$A:$M,5,FALSE)</f>
        <v>1235961.4324435762</v>
      </c>
      <c r="L643" s="42">
        <f>VLOOKUP($A643,'Raw data'!$A:$M,12,FALSE)</f>
        <v>1081902.7857474561</v>
      </c>
      <c r="M643" s="42">
        <f>VLOOKUP($A643,'Raw data'!$A:$M,13,FALSE)</f>
        <v>676499.98487690662</v>
      </c>
      <c r="N643" s="42">
        <f>VLOOKUP($A643,'Raw data'!$A:$M,6,FALSE)</f>
        <v>1055799.4218700719</v>
      </c>
      <c r="O643" s="42">
        <f>VLOOKUP($A643,'Raw data'!$A:$M,9,FALSE)</f>
        <v>1069741.4551452273</v>
      </c>
      <c r="P643" s="42">
        <f t="shared" si="110"/>
        <v>1181264.9182328454</v>
      </c>
      <c r="Q643" s="42">
        <f t="shared" si="111"/>
        <v>1007534.9311944749</v>
      </c>
      <c r="R643" s="42">
        <f t="shared" si="112"/>
        <v>137533.63674618083</v>
      </c>
      <c r="S643" s="42">
        <f t="shared" si="113"/>
        <v>173327.40468011177</v>
      </c>
      <c r="T643" s="43">
        <f t="shared" si="114"/>
        <v>0.11642912154872853</v>
      </c>
      <c r="U643" s="43">
        <f t="shared" si="115"/>
        <v>0.17203116171329649</v>
      </c>
      <c r="V643" s="42">
        <f t="shared" si="116"/>
        <v>-0.22950269149323574</v>
      </c>
      <c r="W643" s="42">
        <f t="shared" si="117"/>
        <v>0.10966601989942065</v>
      </c>
      <c r="X643" s="42">
        <f>VLOOKUP($A643,'Raw data'!$A:$AN,39, FALSE)</f>
        <v>3.401951872260129</v>
      </c>
      <c r="Y643" s="42">
        <f>VLOOKUP($A643,'Raw data'!$A:$AN,40, FALSE)</f>
        <v>3.1203750193503645</v>
      </c>
      <c r="Z643" s="42">
        <f t="shared" si="118"/>
        <v>3.2611634458052468</v>
      </c>
      <c r="AA643" s="44">
        <f>IFERROR(VLOOKUP($A643,'Raw data'!$AP:$AU,4,FALSE),0)</f>
        <v>-0.36149439526951999</v>
      </c>
      <c r="AB643" s="44">
        <f>IFERROR(VLOOKUP($A643,'Raw data'!$AP:$AU,5,FALSE),0)</f>
        <v>0.116438368119198</v>
      </c>
      <c r="AC643" s="44">
        <f>IFERROR(VLOOKUP($A643,'Raw data'!$AP:$AU,6,FALSE),"NA")</f>
        <v>0.57235287168795501</v>
      </c>
      <c r="AD643" s="46" t="b">
        <f t="shared" si="119"/>
        <v>0</v>
      </c>
      <c r="AE643" s="46" t="b">
        <f t="shared" si="120"/>
        <v>0</v>
      </c>
    </row>
    <row r="644" spans="1:31" x14ac:dyDescent="0.25">
      <c r="A644" s="45" t="s">
        <v>710</v>
      </c>
      <c r="B644" s="2" t="str">
        <f>IFERROR(VLOOKUP(A644,'Protein names'!$A:$I,8,FALSE),"Contaminant")</f>
        <v>Vesicle-trafficking protein SEC22b (ER-Golgi SNARE of 24 kDa) (ERS-24) (ERS24) (SEC22 vesicle-trafficking protein homolog B) (SEC22 vesicle-trafficking protein-like 1)</v>
      </c>
      <c r="C644" t="str">
        <f>IFERROR(VLOOKUP(A644,'Protein names'!$A:$I,9,FALSE), "Contaminant")</f>
        <v>Sec22b</v>
      </c>
      <c r="D644" s="42">
        <f>VLOOKUP($A644,'Raw data'!$A:$M,10,FALSE)</f>
        <v>326282.01030744403</v>
      </c>
      <c r="E644" s="42">
        <f>VLOOKUP($A644,'Raw data'!$A:$M,11,FALSE)</f>
        <v>253520.31513695611</v>
      </c>
      <c r="F644" s="42">
        <f>VLOOKUP($A644,'Raw data'!$A:$M,7,FALSE)</f>
        <v>188690.83681177846</v>
      </c>
      <c r="G644" s="42">
        <f>VLOOKUP($A644,'Raw data'!$A:$M,2,FALSE)</f>
        <v>174496.90498515611</v>
      </c>
      <c r="H644" s="42">
        <f>VLOOKUP($A644,'Raw data'!$A:$M,3,FALSE)</f>
        <v>105324.45294728826</v>
      </c>
      <c r="I644" s="42">
        <f>VLOOKUP($A644,'Raw data'!$A:$M,4,FALSE)</f>
        <v>169792.35739090721</v>
      </c>
      <c r="J644" s="42">
        <f>VLOOKUP($A644,'Raw data'!$A:$M,8,FALSE)</f>
        <v>139568.75281222913</v>
      </c>
      <c r="K644" s="42">
        <f>VLOOKUP($A644,'Raw data'!$A:$M,5,FALSE)</f>
        <v>143886.45308590934</v>
      </c>
      <c r="L644" s="42">
        <f>VLOOKUP($A644,'Raw data'!$A:$M,12,FALSE)</f>
        <v>603060.46178478503</v>
      </c>
      <c r="M644" s="42">
        <f>VLOOKUP($A644,'Raw data'!$A:$M,13,FALSE)</f>
        <v>309610.60956740432</v>
      </c>
      <c r="N644" s="42">
        <f>VLOOKUP($A644,'Raw data'!$A:$M,6,FALSE)</f>
        <v>119827.52443250481</v>
      </c>
      <c r="O644" s="42">
        <f>VLOOKUP($A644,'Raw data'!$A:$M,9,FALSE)</f>
        <v>164409.2003724738</v>
      </c>
      <c r="P644" s="42">
        <f t="shared" si="110"/>
        <v>203017.8129299217</v>
      </c>
      <c r="Q644" s="42">
        <f t="shared" si="111"/>
        <v>246727.16700921775</v>
      </c>
      <c r="R644" s="42">
        <f t="shared" si="112"/>
        <v>70013.323731333847</v>
      </c>
      <c r="S644" s="42">
        <f t="shared" si="113"/>
        <v>171204.87210958436</v>
      </c>
      <c r="T644" s="43">
        <f t="shared" si="114"/>
        <v>0.34486295917049042</v>
      </c>
      <c r="U644" s="43">
        <f t="shared" si="115"/>
        <v>0.69390361095982644</v>
      </c>
      <c r="V644" s="42">
        <f t="shared" si="116"/>
        <v>0.28131026276702614</v>
      </c>
      <c r="W644" s="42">
        <f t="shared" si="117"/>
        <v>0.60874685380523974</v>
      </c>
      <c r="X644" s="42">
        <f>VLOOKUP($A644,'Raw data'!$A:$AN,39, FALSE)</f>
        <v>2.5307041753412669</v>
      </c>
      <c r="Y644" s="42">
        <f>VLOOKUP($A644,'Raw data'!$A:$AN,40, FALSE)</f>
        <v>2.7030538682376637</v>
      </c>
      <c r="Z644" s="42">
        <f t="shared" si="118"/>
        <v>2.6168790217894653</v>
      </c>
      <c r="AA644" s="44">
        <f>IFERROR(VLOOKUP($A644,'Raw data'!$AP:$AU,4,FALSE),0)</f>
        <v>0.50102131896081104</v>
      </c>
      <c r="AB644" s="44">
        <f>IFERROR(VLOOKUP($A644,'Raw data'!$AP:$AU,5,FALSE),0)</f>
        <v>6.9582865520058199E-2</v>
      </c>
      <c r="AC644" s="44">
        <f>IFERROR(VLOOKUP($A644,'Raw data'!$AP:$AU,6,FALSE),"NA")</f>
        <v>0.57290956082122801</v>
      </c>
      <c r="AD644" s="46" t="b">
        <f t="shared" si="119"/>
        <v>0</v>
      </c>
      <c r="AE644" s="46" t="b">
        <f t="shared" si="120"/>
        <v>0</v>
      </c>
    </row>
    <row r="645" spans="1:31" x14ac:dyDescent="0.25">
      <c r="A645" s="45" t="s">
        <v>711</v>
      </c>
      <c r="B645" s="2" t="str">
        <f>IFERROR(VLOOKUP(A645,'Protein names'!$A:$I,8,FALSE),"Contaminant")</f>
        <v>3-hydroxy-3-methylglutaryl-Coenzyme A synthase 2 (Mitochondrial) (3-hydroxy-3-methylglutaryl-Coenzyme A synthase 2, isoform CRA_a) (Hydroxymethylglutaryl-CoA synthase, mitochondrial)</v>
      </c>
      <c r="C645" t="str">
        <f>IFERROR(VLOOKUP(A645,'Protein names'!$A:$I,9,FALSE), "Contaminant")</f>
        <v>Hmgcs2</v>
      </c>
      <c r="D645" s="42">
        <f>VLOOKUP($A645,'Raw data'!$A:$M,10,FALSE)</f>
        <v>32245308.576225273</v>
      </c>
      <c r="E645" s="42">
        <f>VLOOKUP($A645,'Raw data'!$A:$M,11,FALSE)</f>
        <v>32480220.242345493</v>
      </c>
      <c r="F645" s="42">
        <f>VLOOKUP($A645,'Raw data'!$A:$M,7,FALSE)</f>
        <v>43393267.972773895</v>
      </c>
      <c r="G645" s="42">
        <f>VLOOKUP($A645,'Raw data'!$A:$M,2,FALSE)</f>
        <v>48085311.349976718</v>
      </c>
      <c r="H645" s="42">
        <f>VLOOKUP($A645,'Raw data'!$A:$M,3,FALSE)</f>
        <v>35424051.558847822</v>
      </c>
      <c r="I645" s="42">
        <f>VLOOKUP($A645,'Raw data'!$A:$M,4,FALSE)</f>
        <v>46763084.048174538</v>
      </c>
      <c r="J645" s="42">
        <f>VLOOKUP($A645,'Raw data'!$A:$M,8,FALSE)</f>
        <v>43354653.45269312</v>
      </c>
      <c r="K645" s="42">
        <f>VLOOKUP($A645,'Raw data'!$A:$M,5,FALSE)</f>
        <v>46603032.679647028</v>
      </c>
      <c r="L645" s="42">
        <f>VLOOKUP($A645,'Raw data'!$A:$M,12,FALSE)</f>
        <v>42083922.050081722</v>
      </c>
      <c r="M645" s="42">
        <f>VLOOKUP($A645,'Raw data'!$A:$M,13,FALSE)</f>
        <v>34054312.867130972</v>
      </c>
      <c r="N645" s="42">
        <f>VLOOKUP($A645,'Raw data'!$A:$M,6,FALSE)</f>
        <v>49263707.304640964</v>
      </c>
      <c r="O645" s="42">
        <f>VLOOKUP($A645,'Raw data'!$A:$M,9,FALSE)</f>
        <v>49802915.884271391</v>
      </c>
      <c r="P645" s="42">
        <f t="shared" si="110"/>
        <v>39731873.958057284</v>
      </c>
      <c r="Q645" s="42">
        <f t="shared" si="111"/>
        <v>44193757.373077534</v>
      </c>
      <c r="R645" s="42">
        <f t="shared" si="112"/>
        <v>6580477.6216632379</v>
      </c>
      <c r="S645" s="42">
        <f t="shared" si="113"/>
        <v>5337532.1136214249</v>
      </c>
      <c r="T645" s="43">
        <f t="shared" si="114"/>
        <v>0.16562213070065307</v>
      </c>
      <c r="U645" s="43">
        <f t="shared" si="115"/>
        <v>0.12077570297005352</v>
      </c>
      <c r="V645" s="42">
        <f t="shared" si="116"/>
        <v>0.15354575499339523</v>
      </c>
      <c r="W645" s="42">
        <f t="shared" si="117"/>
        <v>0.2662554302435009</v>
      </c>
      <c r="X645" s="42">
        <f>VLOOKUP($A645,'Raw data'!$A:$AN,39, FALSE)</f>
        <v>4.4051069447488294</v>
      </c>
      <c r="Y645" s="42">
        <f>VLOOKUP($A645,'Raw data'!$A:$AN,40, FALSE)</f>
        <v>4.5027741362940459</v>
      </c>
      <c r="Z645" s="42">
        <f t="shared" si="118"/>
        <v>4.4539405405214376</v>
      </c>
      <c r="AA645" s="44">
        <f>IFERROR(VLOOKUP($A645,'Raw data'!$AP:$AU,4,FALSE),0)</f>
        <v>0.359056895564697</v>
      </c>
      <c r="AB645" s="44">
        <f>IFERROR(VLOOKUP($A645,'Raw data'!$AP:$AU,5,FALSE),0)</f>
        <v>0.215466467786325</v>
      </c>
      <c r="AC645" s="44">
        <f>IFERROR(VLOOKUP($A645,'Raw data'!$AP:$AU,6,FALSE),"NA")</f>
        <v>0.57291851246777203</v>
      </c>
      <c r="AD645" s="46" t="b">
        <f t="shared" si="119"/>
        <v>0</v>
      </c>
      <c r="AE645" s="46" t="b">
        <f t="shared" si="120"/>
        <v>0</v>
      </c>
    </row>
    <row r="646" spans="1:31" x14ac:dyDescent="0.25">
      <c r="A646" s="45" t="s">
        <v>712</v>
      </c>
      <c r="B646" s="2" t="str">
        <f>IFERROR(VLOOKUP(A646,'Protein names'!$A:$I,8,FALSE),"Contaminant")</f>
        <v>Apolipoprotein O-like (Protein Apool)</v>
      </c>
      <c r="C646" t="str">
        <f>IFERROR(VLOOKUP(A646,'Protein names'!$A:$I,9,FALSE), "Contaminant")</f>
        <v>Apool</v>
      </c>
      <c r="D646" s="42">
        <f>VLOOKUP($A646,'Raw data'!$A:$M,10,FALSE)</f>
        <v>266301.57350597618</v>
      </c>
      <c r="E646" s="42">
        <f>VLOOKUP($A646,'Raw data'!$A:$M,11,FALSE)</f>
        <v>185951.52046462157</v>
      </c>
      <c r="F646" s="42">
        <f>VLOOKUP($A646,'Raw data'!$A:$M,7,FALSE)</f>
        <v>146931.78856379987</v>
      </c>
      <c r="G646" s="42">
        <f>VLOOKUP($A646,'Raw data'!$A:$M,2,FALSE)</f>
        <v>184743.28481639005</v>
      </c>
      <c r="H646" s="42">
        <f>VLOOKUP($A646,'Raw data'!$A:$M,3,FALSE)</f>
        <v>172779.15104174451</v>
      </c>
      <c r="I646" s="42">
        <f>VLOOKUP($A646,'Raw data'!$A:$M,4,FALSE)</f>
        <v>165374.0799584107</v>
      </c>
      <c r="J646" s="42">
        <f>VLOOKUP($A646,'Raw data'!$A:$M,8,FALSE)</f>
        <v>178185.1271546816</v>
      </c>
      <c r="K646" s="42">
        <f>VLOOKUP($A646,'Raw data'!$A:$M,5,FALSE)</f>
        <v>151799.35583611357</v>
      </c>
      <c r="L646" s="42">
        <f>VLOOKUP($A646,'Raw data'!$A:$M,12,FALSE)</f>
        <v>215352.18889091539</v>
      </c>
      <c r="M646" s="42">
        <f>VLOOKUP($A646,'Raw data'!$A:$M,13,FALSE)</f>
        <v>156942.52712042214</v>
      </c>
      <c r="N646" s="42">
        <f>VLOOKUP($A646,'Raw data'!$A:$M,6,FALSE)</f>
        <v>186824.62182849579</v>
      </c>
      <c r="O646" s="42">
        <f>VLOOKUP($A646,'Raw data'!$A:$M,9,FALSE)</f>
        <v>158625.69122299502</v>
      </c>
      <c r="P646" s="42">
        <f t="shared" si="110"/>
        <v>187013.56639182381</v>
      </c>
      <c r="Q646" s="42">
        <f t="shared" si="111"/>
        <v>174621.58534227058</v>
      </c>
      <c r="R646" s="42">
        <f t="shared" si="112"/>
        <v>37793.970108631212</v>
      </c>
      <c r="S646" s="42">
        <f t="shared" si="113"/>
        <v>22022.211829151627</v>
      </c>
      <c r="T646" s="43">
        <f t="shared" si="114"/>
        <v>0.20209213073583498</v>
      </c>
      <c r="U646" s="43">
        <f t="shared" si="115"/>
        <v>0.12611391533289854</v>
      </c>
      <c r="V646" s="42">
        <f t="shared" si="116"/>
        <v>-9.891102574129193E-2</v>
      </c>
      <c r="W646" s="42">
        <f t="shared" si="117"/>
        <v>0.54064241902430976</v>
      </c>
      <c r="X646" s="42">
        <f>VLOOKUP($A646,'Raw data'!$A:$AN,39, FALSE)</f>
        <v>3.3206180163681425</v>
      </c>
      <c r="Y646" s="42">
        <f>VLOOKUP($A646,'Raw data'!$A:$AN,40, FALSE)</f>
        <v>2.9611489641894102</v>
      </c>
      <c r="Z646" s="42">
        <f t="shared" si="118"/>
        <v>3.1408834902787763</v>
      </c>
      <c r="AA646" s="44">
        <f>IFERROR(VLOOKUP($A646,'Raw data'!$AP:$AU,4,FALSE),0)</f>
        <v>0.17016192758468099</v>
      </c>
      <c r="AB646" s="44">
        <f>IFERROR(VLOOKUP($A646,'Raw data'!$AP:$AU,5,FALSE),0)</f>
        <v>4.1544185917184902E-2</v>
      </c>
      <c r="AC646" s="44">
        <f>IFERROR(VLOOKUP($A646,'Raw data'!$AP:$AU,6,FALSE),"NA")</f>
        <v>0.574420620145628</v>
      </c>
      <c r="AD646" s="46" t="b">
        <f t="shared" si="119"/>
        <v>0</v>
      </c>
      <c r="AE646" s="46" t="b">
        <f t="shared" si="120"/>
        <v>0</v>
      </c>
    </row>
    <row r="647" spans="1:31" x14ac:dyDescent="0.25">
      <c r="A647" s="45" t="s">
        <v>713</v>
      </c>
      <c r="B647" s="2" t="str">
        <f>IFERROR(VLOOKUP(A647,'Protein names'!$A:$I,8,FALSE),"Contaminant")</f>
        <v>Dynamin-like 120 kDa protein, mitochondrial (EC 3.6.5.5) (Optic atrophy protein 1 homolog) [Cleaved into: Dynamin-like 120 kDa protein, form S1]</v>
      </c>
      <c r="C647" t="str">
        <f>IFERROR(VLOOKUP(A647,'Protein names'!$A:$I,9,FALSE), "Contaminant")</f>
        <v>Opa1</v>
      </c>
      <c r="D647" s="42">
        <f>VLOOKUP($A647,'Raw data'!$A:$M,10,FALSE)</f>
        <v>109059.54129902519</v>
      </c>
      <c r="E647" s="42">
        <f>VLOOKUP($A647,'Raw data'!$A:$M,11,FALSE)</f>
        <v>102039.69007973067</v>
      </c>
      <c r="F647" s="42">
        <f>VLOOKUP($A647,'Raw data'!$A:$M,7,FALSE)</f>
        <v>121290.80190014325</v>
      </c>
      <c r="G647" s="42">
        <f>VLOOKUP($A647,'Raw data'!$A:$M,2,FALSE)</f>
        <v>186931.7802066982</v>
      </c>
      <c r="H647" s="42">
        <f>VLOOKUP($A647,'Raw data'!$A:$M,3,FALSE)</f>
        <v>205.36</v>
      </c>
      <c r="I647" s="42">
        <f>VLOOKUP($A647,'Raw data'!$A:$M,4,FALSE)</f>
        <v>183433.82090923408</v>
      </c>
      <c r="J647" s="42">
        <f>VLOOKUP($A647,'Raw data'!$A:$M,8,FALSE)</f>
        <v>205.36</v>
      </c>
      <c r="K647" s="42">
        <f>VLOOKUP($A647,'Raw data'!$A:$M,5,FALSE)</f>
        <v>133158.9514170347</v>
      </c>
      <c r="L647" s="42">
        <f>VLOOKUP($A647,'Raw data'!$A:$M,12,FALSE)</f>
        <v>84824.764131165546</v>
      </c>
      <c r="M647" s="42">
        <f>VLOOKUP($A647,'Raw data'!$A:$M,13,FALSE)</f>
        <v>82424.298482592232</v>
      </c>
      <c r="N647" s="42">
        <f>VLOOKUP($A647,'Raw data'!$A:$M,6,FALSE)</f>
        <v>195216.47987914269</v>
      </c>
      <c r="O647" s="42">
        <f>VLOOKUP($A647,'Raw data'!$A:$M,9,FALSE)</f>
        <v>144020.61364588799</v>
      </c>
      <c r="P647" s="42">
        <f t="shared" si="110"/>
        <v>117160.16573247191</v>
      </c>
      <c r="Q647" s="42">
        <f t="shared" si="111"/>
        <v>106641.74459263717</v>
      </c>
      <c r="R647" s="42">
        <f t="shared" si="112"/>
        <v>62249.515655512318</v>
      </c>
      <c r="S647" s="42">
        <f t="shared" si="113"/>
        <v>61015.018831764486</v>
      </c>
      <c r="T647" s="43">
        <f t="shared" si="114"/>
        <v>0.53131979855384714</v>
      </c>
      <c r="U647" s="43">
        <f t="shared" si="115"/>
        <v>0.57214948109520258</v>
      </c>
      <c r="V647" s="42">
        <f t="shared" si="116"/>
        <v>-0.13570985181300721</v>
      </c>
      <c r="W647" s="42">
        <f t="shared" si="117"/>
        <v>0.79277723157070934</v>
      </c>
      <c r="X647" s="42">
        <f>VLOOKUP($A647,'Raw data'!$A:$AN,39, FALSE)</f>
        <v>1.6040887794517282</v>
      </c>
      <c r="Y647" s="42">
        <f>VLOOKUP($A647,'Raw data'!$A:$AN,40, FALSE)</f>
        <v>2.2266131202546267</v>
      </c>
      <c r="Z647" s="42">
        <f t="shared" si="118"/>
        <v>1.9153509498531776</v>
      </c>
      <c r="AA647" s="44">
        <f>IFERROR(VLOOKUP($A647,'Raw data'!$AP:$AU,4,FALSE),0)</f>
        <v>-3.04379997866902</v>
      </c>
      <c r="AB647" s="44">
        <f>IFERROR(VLOOKUP($A647,'Raw data'!$AP:$AU,5,FALSE),0)</f>
        <v>0.44130892698192198</v>
      </c>
      <c r="AC647" s="44">
        <f>IFERROR(VLOOKUP($A647,'Raw data'!$AP:$AU,6,FALSE),"NA")</f>
        <v>0.57454951811681598</v>
      </c>
      <c r="AD647" s="46" t="b">
        <f t="shared" si="119"/>
        <v>0</v>
      </c>
      <c r="AE647" s="46" t="b">
        <f t="shared" si="120"/>
        <v>0</v>
      </c>
    </row>
    <row r="648" spans="1:31" x14ac:dyDescent="0.25">
      <c r="A648" s="45" t="s">
        <v>714</v>
      </c>
      <c r="B648" s="2" t="str">
        <f>IFERROR(VLOOKUP(A648,'Protein names'!$A:$I,8,FALSE),"Contaminant")</f>
        <v>Histone H2B</v>
      </c>
      <c r="C648" t="str">
        <f>IFERROR(VLOOKUP(A648,'Protein names'!$A:$I,9,FALSE), "Contaminant")</f>
        <v>Hist1h2bd</v>
      </c>
      <c r="D648" s="42">
        <f>VLOOKUP($A648,'Raw data'!$A:$M,10,FALSE)</f>
        <v>8486332.321205968</v>
      </c>
      <c r="E648" s="42">
        <f>VLOOKUP($A648,'Raw data'!$A:$M,11,FALSE)</f>
        <v>6640224.4638403542</v>
      </c>
      <c r="F648" s="42">
        <f>VLOOKUP($A648,'Raw data'!$A:$M,7,FALSE)</f>
        <v>7895394.1303254962</v>
      </c>
      <c r="G648" s="42">
        <f>VLOOKUP($A648,'Raw data'!$A:$M,2,FALSE)</f>
        <v>8273205.2542509371</v>
      </c>
      <c r="H648" s="42">
        <f>VLOOKUP($A648,'Raw data'!$A:$M,3,FALSE)</f>
        <v>7302689.3747358527</v>
      </c>
      <c r="I648" s="42">
        <f>VLOOKUP($A648,'Raw data'!$A:$M,4,FALSE)</f>
        <v>8184600.3489879016</v>
      </c>
      <c r="J648" s="42">
        <f>VLOOKUP($A648,'Raw data'!$A:$M,8,FALSE)</f>
        <v>7194792.1297457237</v>
      </c>
      <c r="K648" s="42">
        <f>VLOOKUP($A648,'Raw data'!$A:$M,5,FALSE)</f>
        <v>8132875.1833041674</v>
      </c>
      <c r="L648" s="42">
        <f>VLOOKUP($A648,'Raw data'!$A:$M,12,FALSE)</f>
        <v>13891192.713733718</v>
      </c>
      <c r="M648" s="42">
        <f>VLOOKUP($A648,'Raw data'!$A:$M,13,FALSE)</f>
        <v>9621756.9377790149</v>
      </c>
      <c r="N648" s="42">
        <f>VLOOKUP($A648,'Raw data'!$A:$M,6,FALSE)</f>
        <v>8840387.3279850706</v>
      </c>
      <c r="O648" s="42">
        <f>VLOOKUP($A648,'Raw data'!$A:$M,9,FALSE)</f>
        <v>5904113.8659378216</v>
      </c>
      <c r="P648" s="42">
        <f t="shared" si="110"/>
        <v>7797074.3155577518</v>
      </c>
      <c r="Q648" s="42">
        <f t="shared" si="111"/>
        <v>8930853.0264142528</v>
      </c>
      <c r="R648" s="42">
        <f t="shared" si="112"/>
        <v>638270.91045823647</v>
      </c>
      <c r="S648" s="42">
        <f t="shared" si="113"/>
        <v>2513375.1574170003</v>
      </c>
      <c r="T648" s="43">
        <f t="shared" si="114"/>
        <v>8.1860308703826781E-2</v>
      </c>
      <c r="U648" s="43">
        <f t="shared" si="115"/>
        <v>0.28142610229765735</v>
      </c>
      <c r="V648" s="42">
        <f t="shared" si="116"/>
        <v>0.19586509506929223</v>
      </c>
      <c r="W648" s="42">
        <f t="shared" si="117"/>
        <v>0.3513037379191899</v>
      </c>
      <c r="X648" s="42">
        <f>VLOOKUP($A648,'Raw data'!$A:$AN,39, FALSE)</f>
        <v>2.8978180813168346</v>
      </c>
      <c r="Y648" s="42">
        <f>VLOOKUP($A648,'Raw data'!$A:$AN,40, FALSE)</f>
        <v>3.3036905690114957</v>
      </c>
      <c r="Z648" s="42">
        <f t="shared" si="118"/>
        <v>3.1007543251641652</v>
      </c>
      <c r="AA648" s="44">
        <f>IFERROR(VLOOKUP($A648,'Raw data'!$AP:$AU,4,FALSE),0)</f>
        <v>0.39573630518778002</v>
      </c>
      <c r="AB648" s="44">
        <f>IFERROR(VLOOKUP($A648,'Raw data'!$AP:$AU,5,FALSE),0)</f>
        <v>9.5649754890760094E-2</v>
      </c>
      <c r="AC648" s="44">
        <f>IFERROR(VLOOKUP($A648,'Raw data'!$AP:$AU,6,FALSE),"NA")</f>
        <v>0.57461723362883099</v>
      </c>
      <c r="AD648" s="46" t="b">
        <f t="shared" si="119"/>
        <v>0</v>
      </c>
      <c r="AE648" s="46" t="b">
        <f t="shared" si="120"/>
        <v>0</v>
      </c>
    </row>
    <row r="649" spans="1:31" x14ac:dyDescent="0.25">
      <c r="A649" s="45" t="s">
        <v>715</v>
      </c>
      <c r="B649" s="2" t="str">
        <f>IFERROR(VLOOKUP(A649,'Protein names'!$A:$I,8,FALSE),"Contaminant")</f>
        <v>Serum paraoxonase/arylesterase 1 (PON 1) (EC 3.1.1.2) (EC 3.1.1.81) (EC 3.1.8.1) (Aromatic esterase 1) (A-esterase 1) (Serum aryldialkylphosphatase 1)</v>
      </c>
      <c r="C649" t="str">
        <f>IFERROR(VLOOKUP(A649,'Protein names'!$A:$I,9,FALSE), "Contaminant")</f>
        <v>Pon1</v>
      </c>
      <c r="D649" s="42">
        <f>VLOOKUP($A649,'Raw data'!$A:$M,10,FALSE)</f>
        <v>1518281.7088193677</v>
      </c>
      <c r="E649" s="42">
        <f>VLOOKUP($A649,'Raw data'!$A:$M,11,FALSE)</f>
        <v>1221263.301362315</v>
      </c>
      <c r="F649" s="42">
        <f>VLOOKUP($A649,'Raw data'!$A:$M,7,FALSE)</f>
        <v>1701796.8432247899</v>
      </c>
      <c r="G649" s="42">
        <f>VLOOKUP($A649,'Raw data'!$A:$M,2,FALSE)</f>
        <v>1276006.0919649093</v>
      </c>
      <c r="H649" s="42">
        <f>VLOOKUP($A649,'Raw data'!$A:$M,3,FALSE)</f>
        <v>1440219.7051464068</v>
      </c>
      <c r="I649" s="42">
        <f>VLOOKUP($A649,'Raw data'!$A:$M,4,FALSE)</f>
        <v>2325052.8600557297</v>
      </c>
      <c r="J649" s="42">
        <f>VLOOKUP($A649,'Raw data'!$A:$M,8,FALSE)</f>
        <v>1368983.942294284</v>
      </c>
      <c r="K649" s="42">
        <f>VLOOKUP($A649,'Raw data'!$A:$M,5,FALSE)</f>
        <v>1469607.4763469605</v>
      </c>
      <c r="L649" s="42">
        <f>VLOOKUP($A649,'Raw data'!$A:$M,12,FALSE)</f>
        <v>1119702.8359210533</v>
      </c>
      <c r="M649" s="42">
        <f>VLOOKUP($A649,'Raw data'!$A:$M,13,FALSE)</f>
        <v>1418404.361904734</v>
      </c>
      <c r="N649" s="42">
        <f>VLOOKUP($A649,'Raw data'!$A:$M,6,FALSE)</f>
        <v>850782.71075429895</v>
      </c>
      <c r="O649" s="42">
        <f>VLOOKUP($A649,'Raw data'!$A:$M,9,FALSE)</f>
        <v>805833.38303271087</v>
      </c>
      <c r="P649" s="42">
        <f t="shared" si="110"/>
        <v>1580436.751762253</v>
      </c>
      <c r="Q649" s="42">
        <f t="shared" si="111"/>
        <v>1172219.1183756737</v>
      </c>
      <c r="R649" s="42">
        <f t="shared" si="112"/>
        <v>368417.58104802459</v>
      </c>
      <c r="S649" s="42">
        <f t="shared" si="113"/>
        <v>267108.35399709811</v>
      </c>
      <c r="T649" s="43">
        <f t="shared" si="114"/>
        <v>0.23311124639263392</v>
      </c>
      <c r="U649" s="43">
        <f t="shared" si="115"/>
        <v>0.22786554988731639</v>
      </c>
      <c r="V649" s="42">
        <f t="shared" si="116"/>
        <v>-0.43108102815033861</v>
      </c>
      <c r="W649" s="42">
        <f t="shared" si="117"/>
        <v>7.2669795806694762E-2</v>
      </c>
      <c r="X649" s="42">
        <f>VLOOKUP($A649,'Raw data'!$A:$AN,39, FALSE)</f>
        <v>2.6287090871990189</v>
      </c>
      <c r="Y649" s="42">
        <f>VLOOKUP($A649,'Raw data'!$A:$AN,40, FALSE)</f>
        <v>2.5566560285817483</v>
      </c>
      <c r="Z649" s="42">
        <f t="shared" si="118"/>
        <v>2.5926825578903836</v>
      </c>
      <c r="AA649" s="44">
        <f>IFERROR(VLOOKUP($A649,'Raw data'!$AP:$AU,4,FALSE),0)</f>
        <v>-0.27141152702619997</v>
      </c>
      <c r="AB649" s="44">
        <f>IFERROR(VLOOKUP($A649,'Raw data'!$AP:$AU,5,FALSE),0)</f>
        <v>0.120042842554099</v>
      </c>
      <c r="AC649" s="44">
        <f>IFERROR(VLOOKUP($A649,'Raw data'!$AP:$AU,6,FALSE),"NA")</f>
        <v>0.57685140153117498</v>
      </c>
      <c r="AD649" s="46" t="b">
        <f t="shared" si="119"/>
        <v>0</v>
      </c>
      <c r="AE649" s="46" t="b">
        <f t="shared" si="120"/>
        <v>0</v>
      </c>
    </row>
    <row r="650" spans="1:31" x14ac:dyDescent="0.25">
      <c r="A650" s="45" t="s">
        <v>716</v>
      </c>
      <c r="B650" s="2" t="str">
        <f>IFERROR(VLOOKUP(A650,'Protein names'!$A:$I,8,FALSE),"Contaminant")</f>
        <v>Protein Hgd (RCG52860, isoform CRA_b)</v>
      </c>
      <c r="C650" t="str">
        <f>IFERROR(VLOOKUP(A650,'Protein names'!$A:$I,9,FALSE), "Contaminant")</f>
        <v>Hgd</v>
      </c>
      <c r="D650" s="42">
        <f>VLOOKUP($A650,'Raw data'!$A:$M,10,FALSE)</f>
        <v>2606379.5736815301</v>
      </c>
      <c r="E650" s="42">
        <f>VLOOKUP($A650,'Raw data'!$A:$M,11,FALSE)</f>
        <v>2139272.1947435653</v>
      </c>
      <c r="F650" s="42">
        <f>VLOOKUP($A650,'Raw data'!$A:$M,7,FALSE)</f>
        <v>1576297.645330664</v>
      </c>
      <c r="G650" s="42">
        <f>VLOOKUP($A650,'Raw data'!$A:$M,2,FALSE)</f>
        <v>1311950.7286688534</v>
      </c>
      <c r="H650" s="42">
        <f>VLOOKUP($A650,'Raw data'!$A:$M,3,FALSE)</f>
        <v>1718348.4973350747</v>
      </c>
      <c r="I650" s="42">
        <f>VLOOKUP($A650,'Raw data'!$A:$M,4,FALSE)</f>
        <v>1438186.8281040036</v>
      </c>
      <c r="J650" s="42">
        <f>VLOOKUP($A650,'Raw data'!$A:$M,8,FALSE)</f>
        <v>1373577.4580431802</v>
      </c>
      <c r="K650" s="42">
        <f>VLOOKUP($A650,'Raw data'!$A:$M,5,FALSE)</f>
        <v>1348567.9444886048</v>
      </c>
      <c r="L650" s="42">
        <f>VLOOKUP($A650,'Raw data'!$A:$M,12,FALSE)</f>
        <v>2467508.8103283639</v>
      </c>
      <c r="M650" s="42">
        <f>VLOOKUP($A650,'Raw data'!$A:$M,13,FALSE)</f>
        <v>2219818.4359995369</v>
      </c>
      <c r="N650" s="42">
        <f>VLOOKUP($A650,'Raw data'!$A:$M,6,FALSE)</f>
        <v>1300789.2959167592</v>
      </c>
      <c r="O650" s="42">
        <f>VLOOKUP($A650,'Raw data'!$A:$M,9,FALSE)</f>
        <v>1175267.3910640874</v>
      </c>
      <c r="P650" s="42">
        <f t="shared" si="110"/>
        <v>1798405.9113106153</v>
      </c>
      <c r="Q650" s="42">
        <f t="shared" si="111"/>
        <v>1647588.2226400885</v>
      </c>
      <c r="R650" s="42">
        <f t="shared" si="112"/>
        <v>445561.25023030845</v>
      </c>
      <c r="S650" s="42">
        <f t="shared" si="113"/>
        <v>501259.85885140195</v>
      </c>
      <c r="T650" s="43">
        <f t="shared" si="114"/>
        <v>0.24775343954780432</v>
      </c>
      <c r="U650" s="43">
        <f t="shared" si="115"/>
        <v>0.30423855424760515</v>
      </c>
      <c r="V650" s="42">
        <f t="shared" si="116"/>
        <v>-0.12636296415619383</v>
      </c>
      <c r="W650" s="42">
        <f t="shared" si="117"/>
        <v>0.6259621800280486</v>
      </c>
      <c r="X650" s="42">
        <f>VLOOKUP($A650,'Raw data'!$A:$AN,39, FALSE)</f>
        <v>3.1538094112792461</v>
      </c>
      <c r="Y650" s="42">
        <f>VLOOKUP($A650,'Raw data'!$A:$AN,40, FALSE)</f>
        <v>3.5212130297712592</v>
      </c>
      <c r="Z650" s="42">
        <f t="shared" si="118"/>
        <v>3.3375112205252524</v>
      </c>
      <c r="AA650" s="44">
        <f>IFERROR(VLOOKUP($A650,'Raw data'!$AP:$AU,4,FALSE),0)</f>
        <v>-0.35005886893523103</v>
      </c>
      <c r="AB650" s="44">
        <f>IFERROR(VLOOKUP($A650,'Raw data'!$AP:$AU,5,FALSE),0)</f>
        <v>0.136906896953574</v>
      </c>
      <c r="AC650" s="44">
        <f>IFERROR(VLOOKUP($A650,'Raw data'!$AP:$AU,6,FALSE),"NA")</f>
        <v>0.57712212010213304</v>
      </c>
      <c r="AD650" s="46" t="b">
        <f t="shared" si="119"/>
        <v>0</v>
      </c>
      <c r="AE650" s="46" t="b">
        <f t="shared" si="120"/>
        <v>0</v>
      </c>
    </row>
    <row r="651" spans="1:31" x14ac:dyDescent="0.25">
      <c r="A651" s="45" t="s">
        <v>717</v>
      </c>
      <c r="B651" s="2" t="str">
        <f>IFERROR(VLOOKUP(A651,'Protein names'!$A:$I,8,FALSE),"Contaminant")</f>
        <v>RCG44419, isoform CRA_a (Tubulin-specific chaperone A)</v>
      </c>
      <c r="C651" t="str">
        <f>IFERROR(VLOOKUP(A651,'Protein names'!$A:$I,9,FALSE), "Contaminant")</f>
        <v>Tbca</v>
      </c>
      <c r="D651" s="42">
        <f>VLOOKUP($A651,'Raw data'!$A:$M,10,FALSE)</f>
        <v>205.36</v>
      </c>
      <c r="E651" s="42">
        <f>VLOOKUP($A651,'Raw data'!$A:$M,11,FALSE)</f>
        <v>205.36</v>
      </c>
      <c r="F651" s="42">
        <f>VLOOKUP($A651,'Raw data'!$A:$M,7,FALSE)</f>
        <v>205.36</v>
      </c>
      <c r="G651" s="42">
        <f>VLOOKUP($A651,'Raw data'!$A:$M,2,FALSE)</f>
        <v>205.36</v>
      </c>
      <c r="H651" s="42">
        <f>VLOOKUP($A651,'Raw data'!$A:$M,3,FALSE)</f>
        <v>57741.482987650583</v>
      </c>
      <c r="I651" s="42">
        <f>VLOOKUP($A651,'Raw data'!$A:$M,4,FALSE)</f>
        <v>205.36</v>
      </c>
      <c r="J651" s="42">
        <f>VLOOKUP($A651,'Raw data'!$A:$M,8,FALSE)</f>
        <v>205.36</v>
      </c>
      <c r="K651" s="42">
        <f>VLOOKUP($A651,'Raw data'!$A:$M,5,FALSE)</f>
        <v>205.36</v>
      </c>
      <c r="L651" s="42">
        <f>VLOOKUP($A651,'Raw data'!$A:$M,12,FALSE)</f>
        <v>205.36</v>
      </c>
      <c r="M651" s="42">
        <f>VLOOKUP($A651,'Raw data'!$A:$M,13,FALSE)</f>
        <v>205.36</v>
      </c>
      <c r="N651" s="42">
        <f>VLOOKUP($A651,'Raw data'!$A:$M,6,FALSE)</f>
        <v>44953.123475527034</v>
      </c>
      <c r="O651" s="42">
        <f>VLOOKUP($A651,'Raw data'!$A:$M,9,FALSE)</f>
        <v>47719.001788390073</v>
      </c>
      <c r="P651" s="42">
        <f t="shared" si="110"/>
        <v>9794.7138312750976</v>
      </c>
      <c r="Q651" s="42">
        <f t="shared" si="111"/>
        <v>15582.260877319519</v>
      </c>
      <c r="R651" s="42">
        <f t="shared" si="112"/>
        <v>21442.447027029164</v>
      </c>
      <c r="S651" s="42">
        <f t="shared" si="113"/>
        <v>21760.874708643569</v>
      </c>
      <c r="T651" s="43">
        <f t="shared" si="114"/>
        <v>2.1891856563039309</v>
      </c>
      <c r="U651" s="43">
        <f t="shared" si="115"/>
        <v>1.3965158766092294</v>
      </c>
      <c r="V651" s="42">
        <f t="shared" si="116"/>
        <v>0.66982932606477097</v>
      </c>
      <c r="W651" s="42">
        <f t="shared" si="117"/>
        <v>0.68081760091400412</v>
      </c>
      <c r="X651" s="42">
        <f>VLOOKUP($A651,'Raw data'!$A:$AN,39, FALSE)</f>
        <v>0.31045068270477832</v>
      </c>
      <c r="Y651" s="42">
        <f>VLOOKUP($A651,'Raw data'!$A:$AN,40, FALSE)</f>
        <v>0.76454401668503003</v>
      </c>
      <c r="Z651" s="42">
        <f t="shared" si="118"/>
        <v>0.53749734969490415</v>
      </c>
      <c r="AA651" s="44">
        <f>IFERROR(VLOOKUP($A651,'Raw data'!$AP:$AU,4,FALSE),0)</f>
        <v>-0.44482948250302601</v>
      </c>
      <c r="AB651" s="44">
        <f>IFERROR(VLOOKUP($A651,'Raw data'!$AP:$AU,5,FALSE),0)</f>
        <v>1.85014007731115E-2</v>
      </c>
      <c r="AC651" s="44">
        <f>IFERROR(VLOOKUP($A651,'Raw data'!$AP:$AU,6,FALSE),"NA")</f>
        <v>0.578367088723023</v>
      </c>
      <c r="AD651" s="46" t="b">
        <f t="shared" si="119"/>
        <v>0</v>
      </c>
      <c r="AE651" s="46" t="b">
        <f t="shared" si="120"/>
        <v>0</v>
      </c>
    </row>
    <row r="652" spans="1:31" x14ac:dyDescent="0.25">
      <c r="A652" s="45" t="s">
        <v>718</v>
      </c>
      <c r="B652" s="2" t="str">
        <f>IFERROR(VLOOKUP(A652,'Protein names'!$A:$I,8,FALSE),"Contaminant")</f>
        <v>Adenylyl cyclase-associated protein 1 (CAP 1)</v>
      </c>
      <c r="C652" t="str">
        <f>IFERROR(VLOOKUP(A652,'Protein names'!$A:$I,9,FALSE), "Contaminant")</f>
        <v>Cap1</v>
      </c>
      <c r="D652" s="42">
        <f>VLOOKUP($A652,'Raw data'!$A:$M,10,FALSE)</f>
        <v>233401.07782335265</v>
      </c>
      <c r="E652" s="42">
        <f>VLOOKUP($A652,'Raw data'!$A:$M,11,FALSE)</f>
        <v>166404.58791691723</v>
      </c>
      <c r="F652" s="42">
        <f>VLOOKUP($A652,'Raw data'!$A:$M,7,FALSE)</f>
        <v>371421.87408420991</v>
      </c>
      <c r="G652" s="42">
        <f>VLOOKUP($A652,'Raw data'!$A:$M,2,FALSE)</f>
        <v>375137.90248253196</v>
      </c>
      <c r="H652" s="42">
        <f>VLOOKUP($A652,'Raw data'!$A:$M,3,FALSE)</f>
        <v>284545.63116533251</v>
      </c>
      <c r="I652" s="42">
        <f>VLOOKUP($A652,'Raw data'!$A:$M,4,FALSE)</f>
        <v>457174.44180977484</v>
      </c>
      <c r="J652" s="42">
        <f>VLOOKUP($A652,'Raw data'!$A:$M,8,FALSE)</f>
        <v>291404.0883069415</v>
      </c>
      <c r="K652" s="42">
        <f>VLOOKUP($A652,'Raw data'!$A:$M,5,FALSE)</f>
        <v>316545.46145642246</v>
      </c>
      <c r="L652" s="42">
        <f>VLOOKUP($A652,'Raw data'!$A:$M,12,FALSE)</f>
        <v>224124.44713619965</v>
      </c>
      <c r="M652" s="42">
        <f>VLOOKUP($A652,'Raw data'!$A:$M,13,FALSE)</f>
        <v>157168.26437164505</v>
      </c>
      <c r="N652" s="42">
        <f>VLOOKUP($A652,'Raw data'!$A:$M,6,FALSE)</f>
        <v>307864.53268033796</v>
      </c>
      <c r="O652" s="42">
        <f>VLOOKUP($A652,'Raw data'!$A:$M,9,FALSE)</f>
        <v>259043.35138746901</v>
      </c>
      <c r="P652" s="42">
        <f t="shared" si="110"/>
        <v>314680.91921368655</v>
      </c>
      <c r="Q652" s="42">
        <f t="shared" si="111"/>
        <v>259358.35755650265</v>
      </c>
      <c r="R652" s="42">
        <f t="shared" si="112"/>
        <v>97193.45433417357</v>
      </c>
      <c r="S652" s="42">
        <f t="shared" si="113"/>
        <v>55278.81685066504</v>
      </c>
      <c r="T652" s="43">
        <f t="shared" si="114"/>
        <v>0.30886351348228264</v>
      </c>
      <c r="U652" s="43">
        <f t="shared" si="115"/>
        <v>0.21313682493775912</v>
      </c>
      <c r="V652" s="42">
        <f t="shared" si="116"/>
        <v>-0.27894284316057466</v>
      </c>
      <c r="W652" s="42">
        <f t="shared" si="117"/>
        <v>0.29447975756970879</v>
      </c>
      <c r="X652" s="42">
        <f>VLOOKUP($A652,'Raw data'!$A:$AN,39, FALSE)</f>
        <v>2.4455235428845774</v>
      </c>
      <c r="Y652" s="42">
        <f>VLOOKUP($A652,'Raw data'!$A:$AN,40, FALSE)</f>
        <v>2.4466343942936732</v>
      </c>
      <c r="Z652" s="42">
        <f t="shared" si="118"/>
        <v>2.4460789685891253</v>
      </c>
      <c r="AA652" s="44">
        <f>IFERROR(VLOOKUP($A652,'Raw data'!$AP:$AU,4,FALSE),0)</f>
        <v>-0.27689338859056301</v>
      </c>
      <c r="AB652" s="44">
        <f>IFERROR(VLOOKUP($A652,'Raw data'!$AP:$AU,5,FALSE),0)</f>
        <v>0.21926412464755499</v>
      </c>
      <c r="AC652" s="44">
        <f>IFERROR(VLOOKUP($A652,'Raw data'!$AP:$AU,6,FALSE),"NA")</f>
        <v>0.57947969879811101</v>
      </c>
      <c r="AD652" s="46" t="b">
        <f t="shared" si="119"/>
        <v>0</v>
      </c>
      <c r="AE652" s="46" t="b">
        <f t="shared" si="120"/>
        <v>0</v>
      </c>
    </row>
    <row r="653" spans="1:31" x14ac:dyDescent="0.25">
      <c r="A653" s="45" t="s">
        <v>719</v>
      </c>
      <c r="B653" s="2" t="str">
        <f>IFERROR(VLOOKUP(A653,'Protein names'!$A:$I,8,FALSE),"Contaminant")</f>
        <v>Unconventional myosin-Ic (Myosin I beta) (MMI-beta) (MMIb) (Myosin heavy chain myr 2)</v>
      </c>
      <c r="C653" t="str">
        <f>IFERROR(VLOOKUP(A653,'Protein names'!$A:$I,9,FALSE), "Contaminant")</f>
        <v>Myo1c</v>
      </c>
      <c r="D653" s="42">
        <f>VLOOKUP($A653,'Raw data'!$A:$M,10,FALSE)</f>
        <v>111016.58769283282</v>
      </c>
      <c r="E653" s="42">
        <f>VLOOKUP($A653,'Raw data'!$A:$M,11,FALSE)</f>
        <v>87417.546747094049</v>
      </c>
      <c r="F653" s="42">
        <f>VLOOKUP($A653,'Raw data'!$A:$M,7,FALSE)</f>
        <v>37983.825560383077</v>
      </c>
      <c r="G653" s="42">
        <f>VLOOKUP($A653,'Raw data'!$A:$M,2,FALSE)</f>
        <v>51435.976746719534</v>
      </c>
      <c r="H653" s="42">
        <f>VLOOKUP($A653,'Raw data'!$A:$M,3,FALSE)</f>
        <v>41704.153430059429</v>
      </c>
      <c r="I653" s="42">
        <f>VLOOKUP($A653,'Raw data'!$A:$M,4,FALSE)</f>
        <v>44602.581616685289</v>
      </c>
      <c r="J653" s="42">
        <f>VLOOKUP($A653,'Raw data'!$A:$M,8,FALSE)</f>
        <v>57746.730981894558</v>
      </c>
      <c r="K653" s="42">
        <f>VLOOKUP($A653,'Raw data'!$A:$M,5,FALSE)</f>
        <v>35118.286580872089</v>
      </c>
      <c r="L653" s="42">
        <f>VLOOKUP($A653,'Raw data'!$A:$M,12,FALSE)</f>
        <v>92000.313239014053</v>
      </c>
      <c r="M653" s="42">
        <f>VLOOKUP($A653,'Raw data'!$A:$M,13,FALSE)</f>
        <v>56761.066432673964</v>
      </c>
      <c r="N653" s="42">
        <f>VLOOKUP($A653,'Raw data'!$A:$M,6,FALSE)</f>
        <v>47237.436806661433</v>
      </c>
      <c r="O653" s="42">
        <f>VLOOKUP($A653,'Raw data'!$A:$M,9,FALSE)</f>
        <v>41931.583810938529</v>
      </c>
      <c r="P653" s="42">
        <f t="shared" si="110"/>
        <v>62360.111965629039</v>
      </c>
      <c r="Q653" s="42">
        <f t="shared" si="111"/>
        <v>55132.569642009097</v>
      </c>
      <c r="R653" s="42">
        <f t="shared" si="112"/>
        <v>27236.208266227037</v>
      </c>
      <c r="S653" s="42">
        <f t="shared" si="113"/>
        <v>18284.26935507626</v>
      </c>
      <c r="T653" s="43">
        <f t="shared" si="114"/>
        <v>0.43675688525445222</v>
      </c>
      <c r="U653" s="43">
        <f t="shared" si="115"/>
        <v>0.33164188561862867</v>
      </c>
      <c r="V653" s="42">
        <f t="shared" si="116"/>
        <v>-0.17771867361807941</v>
      </c>
      <c r="W653" s="42">
        <f t="shared" si="117"/>
        <v>0.63289253738259865</v>
      </c>
      <c r="X653" s="42">
        <f>VLOOKUP($A653,'Raw data'!$A:$AN,39, FALSE)</f>
        <v>2.3601934643567453</v>
      </c>
      <c r="Y653" s="42">
        <f>VLOOKUP($A653,'Raw data'!$A:$AN,40, FALSE)</f>
        <v>3.5479797333048118</v>
      </c>
      <c r="Z653" s="42">
        <f t="shared" si="118"/>
        <v>2.9540865988307785</v>
      </c>
      <c r="AA653" s="44">
        <f>IFERROR(VLOOKUP($A653,'Raw data'!$AP:$AU,4,FALSE),0)</f>
        <v>-0.481387189908905</v>
      </c>
      <c r="AB653" s="44">
        <f>IFERROR(VLOOKUP($A653,'Raw data'!$AP:$AU,5,FALSE),0)</f>
        <v>0.185623320521245</v>
      </c>
      <c r="AC653" s="44">
        <f>IFERROR(VLOOKUP($A653,'Raw data'!$AP:$AU,6,FALSE),"NA")</f>
        <v>0.57949561937875704</v>
      </c>
      <c r="AD653" s="46" t="b">
        <f t="shared" si="119"/>
        <v>0</v>
      </c>
      <c r="AE653" s="46" t="b">
        <f t="shared" si="120"/>
        <v>0</v>
      </c>
    </row>
    <row r="654" spans="1:31" x14ac:dyDescent="0.25">
      <c r="A654" s="45" t="s">
        <v>720</v>
      </c>
      <c r="B654" s="2" t="str">
        <f>IFERROR(VLOOKUP(A654,'Protein names'!$A:$I,8,FALSE),"Contaminant")</f>
        <v>Protein LOC299282</v>
      </c>
      <c r="C654" t="str">
        <f>IFERROR(VLOOKUP(A654,'Protein names'!$A:$I,9,FALSE), "Contaminant")</f>
        <v>LOC299282</v>
      </c>
      <c r="D654" s="42">
        <f>VLOOKUP($A654,'Raw data'!$A:$M,10,FALSE)</f>
        <v>113560.18477660726</v>
      </c>
      <c r="E654" s="42">
        <f>VLOOKUP($A654,'Raw data'!$A:$M,11,FALSE)</f>
        <v>86639.221213264158</v>
      </c>
      <c r="F654" s="42">
        <f>VLOOKUP($A654,'Raw data'!$A:$M,7,FALSE)</f>
        <v>205.36</v>
      </c>
      <c r="G654" s="42">
        <f>VLOOKUP($A654,'Raw data'!$A:$M,2,FALSE)</f>
        <v>39185.653117537033</v>
      </c>
      <c r="H654" s="42">
        <f>VLOOKUP($A654,'Raw data'!$A:$M,3,FALSE)</f>
        <v>205.36</v>
      </c>
      <c r="I654" s="42">
        <f>VLOOKUP($A654,'Raw data'!$A:$M,4,FALSE)</f>
        <v>205.36</v>
      </c>
      <c r="J654" s="42">
        <f>VLOOKUP($A654,'Raw data'!$A:$M,8,FALSE)</f>
        <v>205.36</v>
      </c>
      <c r="K654" s="42">
        <f>VLOOKUP($A654,'Raw data'!$A:$M,5,FALSE)</f>
        <v>205.36</v>
      </c>
      <c r="L654" s="42">
        <f>VLOOKUP($A654,'Raw data'!$A:$M,12,FALSE)</f>
        <v>72529.371716249283</v>
      </c>
      <c r="M654" s="42">
        <f>VLOOKUP($A654,'Raw data'!$A:$M,13,FALSE)</f>
        <v>78141.39163756273</v>
      </c>
      <c r="N654" s="42">
        <f>VLOOKUP($A654,'Raw data'!$A:$M,6,FALSE)</f>
        <v>80243.520750419862</v>
      </c>
      <c r="O654" s="42">
        <f>VLOOKUP($A654,'Raw data'!$A:$M,9,FALSE)</f>
        <v>205.36</v>
      </c>
      <c r="P654" s="42">
        <f t="shared" si="110"/>
        <v>40000.189851234732</v>
      </c>
      <c r="Q654" s="42">
        <f t="shared" si="111"/>
        <v>38588.394017371982</v>
      </c>
      <c r="R654" s="42">
        <f t="shared" si="112"/>
        <v>45346.48280841986</v>
      </c>
      <c r="S654" s="42">
        <f t="shared" si="113"/>
        <v>38452.028711501865</v>
      </c>
      <c r="T654" s="43">
        <f t="shared" si="114"/>
        <v>1.1336566895574396</v>
      </c>
      <c r="U654" s="43">
        <f t="shared" si="115"/>
        <v>0.99646615752371748</v>
      </c>
      <c r="V654" s="42">
        <f t="shared" si="116"/>
        <v>-5.1839844778757416E-2</v>
      </c>
      <c r="W654" s="42">
        <f t="shared" si="117"/>
        <v>0.95870030538468887</v>
      </c>
      <c r="X654" s="42">
        <f>VLOOKUP($A654,'Raw data'!$A:$AN,39, FALSE)</f>
        <v>1.0419652810920643</v>
      </c>
      <c r="Y654" s="42">
        <f>VLOOKUP($A654,'Raw data'!$A:$AN,40, FALSE)</f>
        <v>1.5058648128289758</v>
      </c>
      <c r="Z654" s="42">
        <f t="shared" si="118"/>
        <v>1.27391504696052</v>
      </c>
      <c r="AA654" s="44">
        <f>IFERROR(VLOOKUP($A654,'Raw data'!$AP:$AU,4,FALSE),0)</f>
        <v>1.1947278909042001</v>
      </c>
      <c r="AB654" s="44">
        <f>IFERROR(VLOOKUP($A654,'Raw data'!$AP:$AU,5,FALSE),0)</f>
        <v>5.8132708820989198E-2</v>
      </c>
      <c r="AC654" s="44">
        <f>IFERROR(VLOOKUP($A654,'Raw data'!$AP:$AU,6,FALSE),"NA")</f>
        <v>0.57984316940897096</v>
      </c>
      <c r="AD654" s="46" t="b">
        <f t="shared" si="119"/>
        <v>0</v>
      </c>
      <c r="AE654" s="46" t="b">
        <f t="shared" si="120"/>
        <v>0</v>
      </c>
    </row>
    <row r="655" spans="1:31" x14ac:dyDescent="0.25">
      <c r="A655" s="45" t="s">
        <v>721</v>
      </c>
      <c r="B655" s="2" t="str">
        <f>IFERROR(VLOOKUP(A655,'Protein names'!$A:$I,8,FALSE),"Contaminant")</f>
        <v>Cytochrome P450 4A14 (CYPIVA14) (Cytochrome P450-LA-omega 3) (Lauric acid omega-hydroxylase) (Long-chain fatty acid omega-monooxygenase) (EC 1.14.13.205)</v>
      </c>
      <c r="C655" t="str">
        <f>IFERROR(VLOOKUP(A655,'Protein names'!$A:$I,9,FALSE), "Contaminant")</f>
        <v>Cyp4a14</v>
      </c>
      <c r="D655" s="42">
        <f>VLOOKUP($A655,'Raw data'!$A:$M,10,FALSE)</f>
        <v>1558806.8275315647</v>
      </c>
      <c r="E655" s="42">
        <f>VLOOKUP($A655,'Raw data'!$A:$M,11,FALSE)</f>
        <v>1453394.8035226762</v>
      </c>
      <c r="F655" s="42">
        <f>VLOOKUP($A655,'Raw data'!$A:$M,7,FALSE)</f>
        <v>1285046.2247806226</v>
      </c>
      <c r="G655" s="42">
        <f>VLOOKUP($A655,'Raw data'!$A:$M,2,FALSE)</f>
        <v>1440042.260191479</v>
      </c>
      <c r="H655" s="42">
        <f>VLOOKUP($A655,'Raw data'!$A:$M,3,FALSE)</f>
        <v>1168094.0035671717</v>
      </c>
      <c r="I655" s="42">
        <f>VLOOKUP($A655,'Raw data'!$A:$M,4,FALSE)</f>
        <v>960001.08864137565</v>
      </c>
      <c r="J655" s="42">
        <f>VLOOKUP($A655,'Raw data'!$A:$M,8,FALSE)</f>
        <v>1080439.0631398137</v>
      </c>
      <c r="K655" s="42">
        <f>VLOOKUP($A655,'Raw data'!$A:$M,5,FALSE)</f>
        <v>792082.4357259816</v>
      </c>
      <c r="L655" s="42">
        <f>VLOOKUP($A655,'Raw data'!$A:$M,12,FALSE)</f>
        <v>1328637.1104807889</v>
      </c>
      <c r="M655" s="42">
        <f>VLOOKUP($A655,'Raw data'!$A:$M,13,FALSE)</f>
        <v>1075108.1750896305</v>
      </c>
      <c r="N655" s="42">
        <f>VLOOKUP($A655,'Raw data'!$A:$M,6,FALSE)</f>
        <v>1248877.69991599</v>
      </c>
      <c r="O655" s="42">
        <f>VLOOKUP($A655,'Raw data'!$A:$M,9,FALSE)</f>
        <v>1245282.2148870458</v>
      </c>
      <c r="P655" s="42">
        <f t="shared" si="110"/>
        <v>1310897.5347058149</v>
      </c>
      <c r="Q655" s="42">
        <f t="shared" si="111"/>
        <v>1128404.4498732083</v>
      </c>
      <c r="R655" s="42">
        <f t="shared" si="112"/>
        <v>201093.80224228959</v>
      </c>
      <c r="S655" s="42">
        <f t="shared" si="113"/>
        <v>176314.58756761518</v>
      </c>
      <c r="T655" s="43">
        <f t="shared" si="114"/>
        <v>0.15340161753177609</v>
      </c>
      <c r="U655" s="43">
        <f t="shared" si="115"/>
        <v>0.15625123384388154</v>
      </c>
      <c r="V655" s="42">
        <f t="shared" si="116"/>
        <v>-0.21627066249371629</v>
      </c>
      <c r="W655" s="42">
        <f t="shared" si="117"/>
        <v>0.15804176310165743</v>
      </c>
      <c r="X655" s="42">
        <f>VLOOKUP($A655,'Raw data'!$A:$AN,39, FALSE)</f>
        <v>3.0972465747735316</v>
      </c>
      <c r="Y655" s="42">
        <f>VLOOKUP($A655,'Raw data'!$A:$AN,40, FALSE)</f>
        <v>3.5798301382502209</v>
      </c>
      <c r="Z655" s="42">
        <f t="shared" si="118"/>
        <v>3.3385383565118762</v>
      </c>
      <c r="AA655" s="44">
        <f>IFERROR(VLOOKUP($A655,'Raw data'!$AP:$AU,4,FALSE),0)</f>
        <v>-0.20303127132457899</v>
      </c>
      <c r="AB655" s="44">
        <f>IFERROR(VLOOKUP($A655,'Raw data'!$AP:$AU,5,FALSE),0)</f>
        <v>4.4035132532133203E-2</v>
      </c>
      <c r="AC655" s="44">
        <f>IFERROR(VLOOKUP($A655,'Raw data'!$AP:$AU,6,FALSE),"NA")</f>
        <v>0.58070716233949604</v>
      </c>
      <c r="AD655" s="46" t="b">
        <f t="shared" si="119"/>
        <v>0</v>
      </c>
      <c r="AE655" s="46" t="b">
        <f t="shared" si="120"/>
        <v>0</v>
      </c>
    </row>
    <row r="656" spans="1:31" x14ac:dyDescent="0.25">
      <c r="A656" s="45" t="s">
        <v>722</v>
      </c>
      <c r="B656" s="2" t="str">
        <f>IFERROR(VLOOKUP(A656,'Protein names'!$A:$I,8,FALSE),"Contaminant")</f>
        <v>Sulfite oxidase (Sulfite oxidase, mitochondrial)</v>
      </c>
      <c r="C656" t="str">
        <f>IFERROR(VLOOKUP(A656,'Protein names'!$A:$I,9,FALSE), "Contaminant")</f>
        <v>Suox</v>
      </c>
      <c r="D656" s="42">
        <f>VLOOKUP($A656,'Raw data'!$A:$M,10,FALSE)</f>
        <v>1387945.9790789234</v>
      </c>
      <c r="E656" s="42">
        <f>VLOOKUP($A656,'Raw data'!$A:$M,11,FALSE)</f>
        <v>1368981.7438724891</v>
      </c>
      <c r="F656" s="42">
        <f>VLOOKUP($A656,'Raw data'!$A:$M,7,FALSE)</f>
        <v>1128990.0249498801</v>
      </c>
      <c r="G656" s="42">
        <f>VLOOKUP($A656,'Raw data'!$A:$M,2,FALSE)</f>
        <v>983012.87487957848</v>
      </c>
      <c r="H656" s="42">
        <f>VLOOKUP($A656,'Raw data'!$A:$M,3,FALSE)</f>
        <v>1112861.6251442349</v>
      </c>
      <c r="I656" s="42">
        <f>VLOOKUP($A656,'Raw data'!$A:$M,4,FALSE)</f>
        <v>1151690.4394965053</v>
      </c>
      <c r="J656" s="42">
        <f>VLOOKUP($A656,'Raw data'!$A:$M,8,FALSE)</f>
        <v>971611.46630501747</v>
      </c>
      <c r="K656" s="42">
        <f>VLOOKUP($A656,'Raw data'!$A:$M,5,FALSE)</f>
        <v>1017670.1363971015</v>
      </c>
      <c r="L656" s="42">
        <f>VLOOKUP($A656,'Raw data'!$A:$M,12,FALSE)</f>
        <v>1742530.0035643633</v>
      </c>
      <c r="M656" s="42">
        <f>VLOOKUP($A656,'Raw data'!$A:$M,13,FALSE)</f>
        <v>1169675.910293669</v>
      </c>
      <c r="N656" s="42">
        <f>VLOOKUP($A656,'Raw data'!$A:$M,6,FALSE)</f>
        <v>1010319.9020573568</v>
      </c>
      <c r="O656" s="42">
        <f>VLOOKUP($A656,'Raw data'!$A:$M,9,FALSE)</f>
        <v>1172802.4136440761</v>
      </c>
      <c r="P656" s="42">
        <f t="shared" si="110"/>
        <v>1188913.7812369352</v>
      </c>
      <c r="Q656" s="42">
        <f t="shared" si="111"/>
        <v>1180768.3053769309</v>
      </c>
      <c r="R656" s="42">
        <f t="shared" si="112"/>
        <v>144449.4342717304</v>
      </c>
      <c r="S656" s="42">
        <f t="shared" si="113"/>
        <v>263047.19362994266</v>
      </c>
      <c r="T656" s="43">
        <f t="shared" si="114"/>
        <v>0.12149698031210178</v>
      </c>
      <c r="U656" s="43">
        <f t="shared" si="115"/>
        <v>0.22277629949253372</v>
      </c>
      <c r="V656" s="42">
        <f t="shared" si="116"/>
        <v>-9.9181944942962497E-3</v>
      </c>
      <c r="W656" s="42">
        <f t="shared" si="117"/>
        <v>0.95279976229633467</v>
      </c>
      <c r="X656" s="42">
        <f>VLOOKUP($A656,'Raw data'!$A:$AN,39, FALSE)</f>
        <v>2.6184671497010537</v>
      </c>
      <c r="Y656" s="42">
        <f>VLOOKUP($A656,'Raw data'!$A:$AN,40, FALSE)</f>
        <v>2.8196476111933806</v>
      </c>
      <c r="Z656" s="42">
        <f t="shared" si="118"/>
        <v>2.7190573804472171</v>
      </c>
      <c r="AA656" s="44">
        <f>IFERROR(VLOOKUP($A656,'Raw data'!$AP:$AU,4,FALSE),0)</f>
        <v>-0.324896838065102</v>
      </c>
      <c r="AB656" s="44">
        <f>IFERROR(VLOOKUP($A656,'Raw data'!$AP:$AU,5,FALSE),0)</f>
        <v>0.18661453367275499</v>
      </c>
      <c r="AC656" s="44">
        <f>IFERROR(VLOOKUP($A656,'Raw data'!$AP:$AU,6,FALSE),"NA")</f>
        <v>0.58114810904825198</v>
      </c>
      <c r="AD656" s="46" t="b">
        <f t="shared" si="119"/>
        <v>0</v>
      </c>
      <c r="AE656" s="46" t="b">
        <f t="shared" si="120"/>
        <v>0</v>
      </c>
    </row>
    <row r="657" spans="1:31" x14ac:dyDescent="0.25">
      <c r="A657" s="45" t="s">
        <v>723</v>
      </c>
      <c r="B657" s="2" t="str">
        <f>IFERROR(VLOOKUP(A657,'Protein names'!$A:$I,8,FALSE),"Contaminant")</f>
        <v>Protein Hnrnpa0</v>
      </c>
      <c r="C657" t="str">
        <f>IFERROR(VLOOKUP(A657,'Protein names'!$A:$I,9,FALSE), "Contaminant")</f>
        <v>Hnrnpa0</v>
      </c>
      <c r="D657" s="42">
        <f>VLOOKUP($A657,'Raw data'!$A:$M,10,FALSE)</f>
        <v>108744.21815747158</v>
      </c>
      <c r="E657" s="42">
        <f>VLOOKUP($A657,'Raw data'!$A:$M,11,FALSE)</f>
        <v>97891.468336990161</v>
      </c>
      <c r="F657" s="42">
        <f>VLOOKUP($A657,'Raw data'!$A:$M,7,FALSE)</f>
        <v>205.36</v>
      </c>
      <c r="G657" s="42">
        <f>VLOOKUP($A657,'Raw data'!$A:$M,2,FALSE)</f>
        <v>53364.682909987459</v>
      </c>
      <c r="H657" s="42">
        <f>VLOOKUP($A657,'Raw data'!$A:$M,3,FALSE)</f>
        <v>57872.39920569407</v>
      </c>
      <c r="I657" s="42">
        <f>VLOOKUP($A657,'Raw data'!$A:$M,4,FALSE)</f>
        <v>61299.283690633609</v>
      </c>
      <c r="J657" s="42">
        <f>VLOOKUP($A657,'Raw data'!$A:$M,8,FALSE)</f>
        <v>79093.230355591077</v>
      </c>
      <c r="K657" s="42">
        <f>VLOOKUP($A657,'Raw data'!$A:$M,5,FALSE)</f>
        <v>80293.321085822361</v>
      </c>
      <c r="L657" s="42">
        <f>VLOOKUP($A657,'Raw data'!$A:$M,12,FALSE)</f>
        <v>133896.80154724116</v>
      </c>
      <c r="M657" s="42">
        <f>VLOOKUP($A657,'Raw data'!$A:$M,13,FALSE)</f>
        <v>85491.99096647148</v>
      </c>
      <c r="N657" s="42">
        <f>VLOOKUP($A657,'Raw data'!$A:$M,6,FALSE)</f>
        <v>205.36</v>
      </c>
      <c r="O657" s="42">
        <f>VLOOKUP($A657,'Raw data'!$A:$M,9,FALSE)</f>
        <v>66720.563984458568</v>
      </c>
      <c r="P657" s="42">
        <f t="shared" si="110"/>
        <v>63229.568716796144</v>
      </c>
      <c r="Q657" s="42">
        <f t="shared" si="111"/>
        <v>74283.544656597442</v>
      </c>
      <c r="R657" s="42">
        <f t="shared" si="112"/>
        <v>35059.051900093153</v>
      </c>
      <c r="S657" s="42">
        <f t="shared" si="113"/>
        <v>39334.879080589672</v>
      </c>
      <c r="T657" s="43">
        <f t="shared" si="114"/>
        <v>0.55447241870527186</v>
      </c>
      <c r="U657" s="43">
        <f t="shared" si="115"/>
        <v>0.52952345317431171</v>
      </c>
      <c r="V657" s="42">
        <f t="shared" si="116"/>
        <v>0.23244328027706401</v>
      </c>
      <c r="W657" s="42">
        <f t="shared" si="117"/>
        <v>0.64905873732657027</v>
      </c>
      <c r="X657" s="42">
        <f>VLOOKUP($A657,'Raw data'!$A:$AN,39, FALSE)</f>
        <v>2.2930882101009966</v>
      </c>
      <c r="Y657" s="42">
        <f>VLOOKUP($A657,'Raw data'!$A:$AN,40, FALSE)</f>
        <v>1.9452193300419498</v>
      </c>
      <c r="Z657" s="42">
        <f t="shared" si="118"/>
        <v>2.1191537700714731</v>
      </c>
      <c r="AA657" s="44">
        <f>IFERROR(VLOOKUP($A657,'Raw data'!$AP:$AU,4,FALSE),0)</f>
        <v>0.29730819414119702</v>
      </c>
      <c r="AB657" s="44">
        <f>IFERROR(VLOOKUP($A657,'Raw data'!$AP:$AU,5,FALSE),0)</f>
        <v>7.9142688485368401E-2</v>
      </c>
      <c r="AC657" s="44">
        <f>IFERROR(VLOOKUP($A657,'Raw data'!$AP:$AU,6,FALSE),"NA")</f>
        <v>0.58132775751633303</v>
      </c>
      <c r="AD657" s="46" t="b">
        <f t="shared" si="119"/>
        <v>0</v>
      </c>
      <c r="AE657" s="46" t="b">
        <f t="shared" si="120"/>
        <v>0</v>
      </c>
    </row>
    <row r="658" spans="1:31" x14ac:dyDescent="0.25">
      <c r="A658" s="45" t="s">
        <v>724</v>
      </c>
      <c r="B658" s="2" t="str">
        <f>IFERROR(VLOOKUP(A658,'Protein names'!$A:$I,8,FALSE),"Contaminant")</f>
        <v>Alanine aminotransferase 1 (ALT1) (EC 2.6.1.2) (Glutamate pyruvate transaminase 1) (GPT 1) (Glutamic--alanine transaminase 1) (Glutamic--pyruvic transaminase 1)</v>
      </c>
      <c r="C658" t="str">
        <f>IFERROR(VLOOKUP(A658,'Protein names'!$A:$I,9,FALSE), "Contaminant")</f>
        <v>Gpt</v>
      </c>
      <c r="D658" s="42">
        <f>VLOOKUP($A658,'Raw data'!$A:$M,10,FALSE)</f>
        <v>133887.26605831264</v>
      </c>
      <c r="E658" s="42">
        <f>VLOOKUP($A658,'Raw data'!$A:$M,11,FALSE)</f>
        <v>85849.123696105991</v>
      </c>
      <c r="F658" s="42">
        <f>VLOOKUP($A658,'Raw data'!$A:$M,7,FALSE)</f>
        <v>113029.309827308</v>
      </c>
      <c r="G658" s="42">
        <f>VLOOKUP($A658,'Raw data'!$A:$M,2,FALSE)</f>
        <v>130987.93937061269</v>
      </c>
      <c r="H658" s="42">
        <f>VLOOKUP($A658,'Raw data'!$A:$M,3,FALSE)</f>
        <v>200975.06465782167</v>
      </c>
      <c r="I658" s="42">
        <f>VLOOKUP($A658,'Raw data'!$A:$M,4,FALSE)</f>
        <v>98968.017766457298</v>
      </c>
      <c r="J658" s="42">
        <f>VLOOKUP($A658,'Raw data'!$A:$M,8,FALSE)</f>
        <v>133976.15161977266</v>
      </c>
      <c r="K658" s="42">
        <f>VLOOKUP($A658,'Raw data'!$A:$M,5,FALSE)</f>
        <v>141037.92628760633</v>
      </c>
      <c r="L658" s="42">
        <f>VLOOKUP($A658,'Raw data'!$A:$M,12,FALSE)</f>
        <v>205.36</v>
      </c>
      <c r="M658" s="42">
        <f>VLOOKUP($A658,'Raw data'!$A:$M,13,FALSE)</f>
        <v>141307.85012431812</v>
      </c>
      <c r="N658" s="42">
        <f>VLOOKUP($A658,'Raw data'!$A:$M,6,FALSE)</f>
        <v>180112.70669952332</v>
      </c>
      <c r="O658" s="42">
        <f>VLOOKUP($A658,'Raw data'!$A:$M,9,FALSE)</f>
        <v>159017.80597867022</v>
      </c>
      <c r="P658" s="42">
        <f t="shared" si="110"/>
        <v>127282.78689610305</v>
      </c>
      <c r="Q658" s="42">
        <f t="shared" si="111"/>
        <v>125942.96678498178</v>
      </c>
      <c r="R658" s="42">
        <f t="shared" si="112"/>
        <v>36989.943018700593</v>
      </c>
      <c r="S658" s="42">
        <f t="shared" si="113"/>
        <v>58261.938649400894</v>
      </c>
      <c r="T658" s="43">
        <f t="shared" si="114"/>
        <v>0.29061229660923693</v>
      </c>
      <c r="U658" s="43">
        <f t="shared" si="115"/>
        <v>0.46260573445811831</v>
      </c>
      <c r="V658" s="42">
        <f t="shared" si="116"/>
        <v>-1.5266771564343137E-2</v>
      </c>
      <c r="W658" s="42">
        <f t="shared" si="117"/>
        <v>0.96622813710016908</v>
      </c>
      <c r="X658" s="42">
        <f>VLOOKUP($A658,'Raw data'!$A:$AN,39, FALSE)</f>
        <v>2.9444607414577404</v>
      </c>
      <c r="Y658" s="42">
        <f>VLOOKUP($A658,'Raw data'!$A:$AN,40, FALSE)</f>
        <v>2.8982859928718594</v>
      </c>
      <c r="Z658" s="42">
        <f t="shared" si="118"/>
        <v>2.9213733671647999</v>
      </c>
      <c r="AA658" s="44">
        <f>IFERROR(VLOOKUP($A658,'Raw data'!$AP:$AU,4,FALSE),0)</f>
        <v>0.47301847588169998</v>
      </c>
      <c r="AB658" s="44">
        <f>IFERROR(VLOOKUP($A658,'Raw data'!$AP:$AU,5,FALSE),0)</f>
        <v>0.557953641624369</v>
      </c>
      <c r="AC658" s="44">
        <f>IFERROR(VLOOKUP($A658,'Raw data'!$AP:$AU,6,FALSE),"NA")</f>
        <v>0.58197187214966595</v>
      </c>
      <c r="AD658" s="46" t="b">
        <f t="shared" si="119"/>
        <v>0</v>
      </c>
      <c r="AE658" s="46" t="b">
        <f t="shared" si="120"/>
        <v>0</v>
      </c>
    </row>
    <row r="659" spans="1:31" x14ac:dyDescent="0.25">
      <c r="A659" s="45" t="s">
        <v>725</v>
      </c>
      <c r="B659" s="2" t="str">
        <f>IFERROR(VLOOKUP(A659,'Protein names'!$A:$I,8,FALSE),"Contaminant")</f>
        <v>Protein Gas2 (Similar to growth arrest-specific protein 2-mouse (Predicted), isoform CRA_b)</v>
      </c>
      <c r="C659" t="str">
        <f>IFERROR(VLOOKUP(A659,'Protein names'!$A:$I,9,FALSE), "Contaminant")</f>
        <v>Gas2</v>
      </c>
      <c r="D659" s="42">
        <f>VLOOKUP($A659,'Raw data'!$A:$M,10,FALSE)</f>
        <v>329947.28593824507</v>
      </c>
      <c r="E659" s="42">
        <f>VLOOKUP($A659,'Raw data'!$A:$M,11,FALSE)</f>
        <v>236699.71724789156</v>
      </c>
      <c r="F659" s="42">
        <f>VLOOKUP($A659,'Raw data'!$A:$M,7,FALSE)</f>
        <v>173961.59420678249</v>
      </c>
      <c r="G659" s="42">
        <f>VLOOKUP($A659,'Raw data'!$A:$M,2,FALSE)</f>
        <v>211095.03537645118</v>
      </c>
      <c r="H659" s="42">
        <f>VLOOKUP($A659,'Raw data'!$A:$M,3,FALSE)</f>
        <v>191456.55826239454</v>
      </c>
      <c r="I659" s="42">
        <f>VLOOKUP($A659,'Raw data'!$A:$M,4,FALSE)</f>
        <v>216578.30552603226</v>
      </c>
      <c r="J659" s="42">
        <f>VLOOKUP($A659,'Raw data'!$A:$M,8,FALSE)</f>
        <v>62530.104398822339</v>
      </c>
      <c r="K659" s="42">
        <f>VLOOKUP($A659,'Raw data'!$A:$M,5,FALSE)</f>
        <v>187992.26503975081</v>
      </c>
      <c r="L659" s="42">
        <f>VLOOKUP($A659,'Raw data'!$A:$M,12,FALSE)</f>
        <v>393502.51529063052</v>
      </c>
      <c r="M659" s="42">
        <f>VLOOKUP($A659,'Raw data'!$A:$M,13,FALSE)</f>
        <v>254958.74152990972</v>
      </c>
      <c r="N659" s="42">
        <f>VLOOKUP($A659,'Raw data'!$A:$M,6,FALSE)</f>
        <v>31199.599153459199</v>
      </c>
      <c r="O659" s="42">
        <f>VLOOKUP($A659,'Raw data'!$A:$M,9,FALSE)</f>
        <v>162286.13013658125</v>
      </c>
      <c r="P659" s="42">
        <f t="shared" si="110"/>
        <v>226623.08275963287</v>
      </c>
      <c r="Q659" s="42">
        <f t="shared" si="111"/>
        <v>182078.22592485897</v>
      </c>
      <c r="R659" s="42">
        <f t="shared" si="112"/>
        <v>50215.144050589734</v>
      </c>
      <c r="S659" s="42">
        <f t="shared" si="113"/>
        <v>120757.75750088257</v>
      </c>
      <c r="T659" s="43">
        <f t="shared" si="114"/>
        <v>0.22158000605723946</v>
      </c>
      <c r="U659" s="43">
        <f t="shared" si="115"/>
        <v>0.66321910205077206</v>
      </c>
      <c r="V659" s="42">
        <f t="shared" si="116"/>
        <v>-0.31573640880456871</v>
      </c>
      <c r="W659" s="42">
        <f t="shared" si="117"/>
        <v>0.46387446846464708</v>
      </c>
      <c r="X659" s="42">
        <f>VLOOKUP($A659,'Raw data'!$A:$AN,39, FALSE)</f>
        <v>2.7416706925180843</v>
      </c>
      <c r="Y659" s="42">
        <f>VLOOKUP($A659,'Raw data'!$A:$AN,40, FALSE)</f>
        <v>2.3250615335089742</v>
      </c>
      <c r="Z659" s="42">
        <f t="shared" si="118"/>
        <v>2.5333661130135292</v>
      </c>
      <c r="AA659" s="44">
        <f>IFERROR(VLOOKUP($A659,'Raw data'!$AP:$AU,4,FALSE),0)</f>
        <v>2.6635661166490401</v>
      </c>
      <c r="AB659" s="44">
        <f>IFERROR(VLOOKUP($A659,'Raw data'!$AP:$AU,5,FALSE),0)</f>
        <v>7.8176014764665097E-2</v>
      </c>
      <c r="AC659" s="44">
        <f>IFERROR(VLOOKUP($A659,'Raw data'!$AP:$AU,6,FALSE),"NA")</f>
        <v>0.58237346410879798</v>
      </c>
      <c r="AD659" s="46" t="b">
        <f t="shared" si="119"/>
        <v>0</v>
      </c>
      <c r="AE659" s="46" t="b">
        <f t="shared" si="120"/>
        <v>0</v>
      </c>
    </row>
    <row r="660" spans="1:31" x14ac:dyDescent="0.25">
      <c r="A660" s="45" t="s">
        <v>726</v>
      </c>
      <c r="B660" s="2" t="str">
        <f>IFERROR(VLOOKUP(A660,'Protein names'!$A:$I,8,FALSE),"Contaminant")</f>
        <v>Glycine cleavage system H protein, mitochondrial (Lipoic acid-containing protein)</v>
      </c>
      <c r="C660" t="str">
        <f>IFERROR(VLOOKUP(A660,'Protein names'!$A:$I,9,FALSE), "Contaminant")</f>
        <v>Gcsh</v>
      </c>
      <c r="D660" s="42">
        <f>VLOOKUP($A660,'Raw data'!$A:$M,10,FALSE)</f>
        <v>418339.69985800382</v>
      </c>
      <c r="E660" s="42">
        <f>VLOOKUP($A660,'Raw data'!$A:$M,11,FALSE)</f>
        <v>469019.60282957554</v>
      </c>
      <c r="F660" s="42">
        <f>VLOOKUP($A660,'Raw data'!$A:$M,7,FALSE)</f>
        <v>493375.79064234666</v>
      </c>
      <c r="G660" s="42">
        <f>VLOOKUP($A660,'Raw data'!$A:$M,2,FALSE)</f>
        <v>278148.56708739011</v>
      </c>
      <c r="H660" s="42">
        <f>VLOOKUP($A660,'Raw data'!$A:$M,3,FALSE)</f>
        <v>276921.95281339862</v>
      </c>
      <c r="I660" s="42">
        <f>VLOOKUP($A660,'Raw data'!$A:$M,4,FALSE)</f>
        <v>352462.97222421947</v>
      </c>
      <c r="J660" s="42">
        <f>VLOOKUP($A660,'Raw data'!$A:$M,8,FALSE)</f>
        <v>366303.3650641187</v>
      </c>
      <c r="K660" s="42">
        <f>VLOOKUP($A660,'Raw data'!$A:$M,5,FALSE)</f>
        <v>325631.05998483568</v>
      </c>
      <c r="L660" s="42">
        <f>VLOOKUP($A660,'Raw data'!$A:$M,12,FALSE)</f>
        <v>587751.32094008347</v>
      </c>
      <c r="M660" s="42">
        <f>VLOOKUP($A660,'Raw data'!$A:$M,13,FALSE)</f>
        <v>428777.90064650535</v>
      </c>
      <c r="N660" s="42">
        <f>VLOOKUP($A660,'Raw data'!$A:$M,6,FALSE)</f>
        <v>268441.53181095194</v>
      </c>
      <c r="O660" s="42">
        <f>VLOOKUP($A660,'Raw data'!$A:$M,9,FALSE)</f>
        <v>247196.60917944476</v>
      </c>
      <c r="P660" s="42">
        <f t="shared" si="110"/>
        <v>381378.09757582238</v>
      </c>
      <c r="Q660" s="42">
        <f t="shared" si="111"/>
        <v>370683.63127098995</v>
      </c>
      <c r="R660" s="42">
        <f t="shared" si="112"/>
        <v>85629.223356887785</v>
      </c>
      <c r="S660" s="42">
        <f t="shared" si="113"/>
        <v>114196.27728252513</v>
      </c>
      <c r="T660" s="43">
        <f t="shared" si="114"/>
        <v>0.22452580234989428</v>
      </c>
      <c r="U660" s="43">
        <f t="shared" si="115"/>
        <v>0.30806938221407848</v>
      </c>
      <c r="V660" s="42">
        <f t="shared" si="116"/>
        <v>-4.1033582787425707E-2</v>
      </c>
      <c r="W660" s="42">
        <f t="shared" si="117"/>
        <v>0.87028591124993304</v>
      </c>
      <c r="X660" s="42">
        <f>VLOOKUP($A660,'Raw data'!$A:$AN,39, FALSE)</f>
        <v>3.3784951729545534</v>
      </c>
      <c r="Y660" s="42">
        <f>VLOOKUP($A660,'Raw data'!$A:$AN,40, FALSE)</f>
        <v>3.1965387706244086</v>
      </c>
      <c r="Z660" s="42">
        <f t="shared" si="118"/>
        <v>3.287516971789481</v>
      </c>
      <c r="AA660" s="44">
        <f>IFERROR(VLOOKUP($A660,'Raw data'!$AP:$AU,4,FALSE),0)</f>
        <v>-0.16392166633743699</v>
      </c>
      <c r="AB660" s="44">
        <f>IFERROR(VLOOKUP($A660,'Raw data'!$AP:$AU,5,FALSE),0)</f>
        <v>9.1126210033794994E-3</v>
      </c>
      <c r="AC660" s="44">
        <f>IFERROR(VLOOKUP($A660,'Raw data'!$AP:$AU,6,FALSE),"NA")</f>
        <v>0.58257716768816503</v>
      </c>
      <c r="AD660" s="46" t="b">
        <f t="shared" si="119"/>
        <v>0</v>
      </c>
      <c r="AE660" s="46" t="b">
        <f t="shared" si="120"/>
        <v>0</v>
      </c>
    </row>
    <row r="661" spans="1:31" x14ac:dyDescent="0.25">
      <c r="A661" s="45" t="s">
        <v>727</v>
      </c>
      <c r="B661" s="2" t="str">
        <f>IFERROR(VLOOKUP(A661,'Protein names'!$A:$I,8,FALSE),"Contaminant")</f>
        <v>Fibronectin (Fibronectin 1, isoform CRA_c)</v>
      </c>
      <c r="C661" t="str">
        <f>IFERROR(VLOOKUP(A661,'Protein names'!$A:$I,9,FALSE), "Contaminant")</f>
        <v>Fn1</v>
      </c>
      <c r="D661" s="42">
        <f>VLOOKUP($A661,'Raw data'!$A:$M,10,FALSE)</f>
        <v>290488.63665226719</v>
      </c>
      <c r="E661" s="42">
        <f>VLOOKUP($A661,'Raw data'!$A:$M,11,FALSE)</f>
        <v>395116.90796372487</v>
      </c>
      <c r="F661" s="42">
        <f>VLOOKUP($A661,'Raw data'!$A:$M,7,FALSE)</f>
        <v>131517.21397210404</v>
      </c>
      <c r="G661" s="42">
        <f>VLOOKUP($A661,'Raw data'!$A:$M,2,FALSE)</f>
        <v>301723.6462505642</v>
      </c>
      <c r="H661" s="42">
        <f>VLOOKUP($A661,'Raw data'!$A:$M,3,FALSE)</f>
        <v>226280.12744860019</v>
      </c>
      <c r="I661" s="42">
        <f>VLOOKUP($A661,'Raw data'!$A:$M,4,FALSE)</f>
        <v>415231.48448968143</v>
      </c>
      <c r="J661" s="42">
        <f>VLOOKUP($A661,'Raw data'!$A:$M,8,FALSE)</f>
        <v>102590.81656459496</v>
      </c>
      <c r="K661" s="42">
        <f>VLOOKUP($A661,'Raw data'!$A:$M,5,FALSE)</f>
        <v>288161.26011798036</v>
      </c>
      <c r="L661" s="42">
        <f>VLOOKUP($A661,'Raw data'!$A:$M,12,FALSE)</f>
        <v>369812.61915680609</v>
      </c>
      <c r="M661" s="42">
        <f>VLOOKUP($A661,'Raw data'!$A:$M,13,FALSE)</f>
        <v>269982.35024585837</v>
      </c>
      <c r="N661" s="42">
        <f>VLOOKUP($A661,'Raw data'!$A:$M,6,FALSE)</f>
        <v>342352.3632454683</v>
      </c>
      <c r="O661" s="42">
        <f>VLOOKUP($A661,'Raw data'!$A:$M,9,FALSE)</f>
        <v>197078.85349590756</v>
      </c>
      <c r="P661" s="42">
        <f t="shared" si="110"/>
        <v>293393.00279615697</v>
      </c>
      <c r="Q661" s="42">
        <f t="shared" si="111"/>
        <v>261663.04380443596</v>
      </c>
      <c r="R661" s="42">
        <f t="shared" si="112"/>
        <v>96590.296710566749</v>
      </c>
      <c r="S661" s="42">
        <f t="shared" si="113"/>
        <v>89864.299886989262</v>
      </c>
      <c r="T661" s="43">
        <f t="shared" si="114"/>
        <v>0.32921813332295308</v>
      </c>
      <c r="U661" s="43">
        <f t="shared" si="115"/>
        <v>0.34343520040282355</v>
      </c>
      <c r="V661" s="42">
        <f t="shared" si="116"/>
        <v>-0.16512428567205018</v>
      </c>
      <c r="W661" s="42">
        <f t="shared" si="117"/>
        <v>0.60248304675470721</v>
      </c>
      <c r="X661" s="42">
        <f>VLOOKUP($A661,'Raw data'!$A:$AN,39, FALSE)</f>
        <v>1.9378682571613064</v>
      </c>
      <c r="Y661" s="42">
        <f>VLOOKUP($A661,'Raw data'!$A:$AN,40, FALSE)</f>
        <v>1.8358291772142084</v>
      </c>
      <c r="Z661" s="42">
        <f t="shared" si="118"/>
        <v>1.8868487171877573</v>
      </c>
      <c r="AA661" s="44">
        <f>IFERROR(VLOOKUP($A661,'Raw data'!$AP:$AU,4,FALSE),0)</f>
        <v>0.91569469465824804</v>
      </c>
      <c r="AB661" s="44">
        <f>IFERROR(VLOOKUP($A661,'Raw data'!$AP:$AU,5,FALSE),0)</f>
        <v>0.147423074662628</v>
      </c>
      <c r="AC661" s="44">
        <f>IFERROR(VLOOKUP($A661,'Raw data'!$AP:$AU,6,FALSE),"NA")</f>
        <v>0.58296384171659499</v>
      </c>
      <c r="AD661" s="46" t="b">
        <f t="shared" si="119"/>
        <v>0</v>
      </c>
      <c r="AE661" s="46" t="b">
        <f t="shared" si="120"/>
        <v>0</v>
      </c>
    </row>
    <row r="662" spans="1:31" x14ac:dyDescent="0.25">
      <c r="A662" s="45" t="s">
        <v>728</v>
      </c>
      <c r="B662" s="2" t="str">
        <f>IFERROR(VLOOKUP(A662,'Protein names'!$A:$I,8,FALSE),"Contaminant")</f>
        <v>Sulfotransferase 1C2A (ST1C2A) (rSULT1C2A) (EC 2.8.2.-) (Sulfotransferase K2)</v>
      </c>
      <c r="C662" t="str">
        <f>IFERROR(VLOOKUP(A662,'Protein names'!$A:$I,9,FALSE), "Contaminant")</f>
        <v>Sult1c2a</v>
      </c>
      <c r="D662" s="42">
        <f>VLOOKUP($A662,'Raw data'!$A:$M,10,FALSE)</f>
        <v>124276.41799476185</v>
      </c>
      <c r="E662" s="42">
        <f>VLOOKUP($A662,'Raw data'!$A:$M,11,FALSE)</f>
        <v>112744.60692651743</v>
      </c>
      <c r="F662" s="42">
        <f>VLOOKUP($A662,'Raw data'!$A:$M,7,FALSE)</f>
        <v>39696.357181871266</v>
      </c>
      <c r="G662" s="42">
        <f>VLOOKUP($A662,'Raw data'!$A:$M,2,FALSE)</f>
        <v>7856.3636894534775</v>
      </c>
      <c r="H662" s="42">
        <f>VLOOKUP($A662,'Raw data'!$A:$M,3,FALSE)</f>
        <v>205.36</v>
      </c>
      <c r="I662" s="42">
        <f>VLOOKUP($A662,'Raw data'!$A:$M,4,FALSE)</f>
        <v>63420.868002847434</v>
      </c>
      <c r="J662" s="42">
        <f>VLOOKUP($A662,'Raw data'!$A:$M,8,FALSE)</f>
        <v>37431.826847411467</v>
      </c>
      <c r="K662" s="42">
        <f>VLOOKUP($A662,'Raw data'!$A:$M,5,FALSE)</f>
        <v>56680.267289288713</v>
      </c>
      <c r="L662" s="42">
        <f>VLOOKUP($A662,'Raw data'!$A:$M,12,FALSE)</f>
        <v>51000.192274346256</v>
      </c>
      <c r="M662" s="42">
        <f>VLOOKUP($A662,'Raw data'!$A:$M,13,FALSE)</f>
        <v>205.36</v>
      </c>
      <c r="N662" s="42">
        <f>VLOOKUP($A662,'Raw data'!$A:$M,6,FALSE)</f>
        <v>77550.257616224335</v>
      </c>
      <c r="O662" s="42">
        <f>VLOOKUP($A662,'Raw data'!$A:$M,9,FALSE)</f>
        <v>38689.83812825974</v>
      </c>
      <c r="P662" s="42">
        <f t="shared" si="110"/>
        <v>58033.328965908564</v>
      </c>
      <c r="Q662" s="42">
        <f t="shared" si="111"/>
        <v>43592.957025921751</v>
      </c>
      <c r="R662" s="42">
        <f t="shared" si="112"/>
        <v>47624.473278500023</v>
      </c>
      <c r="S662" s="42">
        <f t="shared" si="113"/>
        <v>23536.237178091415</v>
      </c>
      <c r="T662" s="43">
        <f t="shared" si="114"/>
        <v>0.82064003783889117</v>
      </c>
      <c r="U662" s="43">
        <f t="shared" si="115"/>
        <v>0.53990916844883963</v>
      </c>
      <c r="V662" s="42">
        <f t="shared" si="116"/>
        <v>-0.4127866197389739</v>
      </c>
      <c r="W662" s="42">
        <f t="shared" si="117"/>
        <v>0.55685205454034259</v>
      </c>
      <c r="X662" s="42">
        <f>VLOOKUP($A662,'Raw data'!$A:$AN,39, FALSE)</f>
        <v>2.0134502948067516</v>
      </c>
      <c r="Y662" s="42">
        <f>VLOOKUP($A662,'Raw data'!$A:$AN,40, FALSE)</f>
        <v>2.5291977958133982</v>
      </c>
      <c r="Z662" s="42">
        <f t="shared" si="118"/>
        <v>2.2713240453100747</v>
      </c>
      <c r="AA662" s="44">
        <f>IFERROR(VLOOKUP($A662,'Raw data'!$AP:$AU,4,FALSE),0)</f>
        <v>2.5835635464225799</v>
      </c>
      <c r="AB662" s="44">
        <f>IFERROR(VLOOKUP($A662,'Raw data'!$AP:$AU,5,FALSE),0)</f>
        <v>0.221577729427441</v>
      </c>
      <c r="AC662" s="44">
        <f>IFERROR(VLOOKUP($A662,'Raw data'!$AP:$AU,6,FALSE),"NA")</f>
        <v>0.58444729549392305</v>
      </c>
      <c r="AD662" s="46" t="b">
        <f t="shared" si="119"/>
        <v>0</v>
      </c>
      <c r="AE662" s="46" t="b">
        <f t="shared" si="120"/>
        <v>0</v>
      </c>
    </row>
    <row r="663" spans="1:31" x14ac:dyDescent="0.25">
      <c r="A663" s="45" t="s">
        <v>729</v>
      </c>
      <c r="B663" s="2" t="str">
        <f>IFERROR(VLOOKUP(A663,'Protein names'!$A:$I,8,FALSE),"Contaminant")</f>
        <v>Eukaryotic translation initiation factor 3 subunit K (eIF3k) (Eukaryotic translation initiation factor 3 subunit 12) (eIF-3 p25)</v>
      </c>
      <c r="C663" t="str">
        <f>IFERROR(VLOOKUP(A663,'Protein names'!$A:$I,9,FALSE), "Contaminant")</f>
        <v>Eif3k</v>
      </c>
      <c r="D663" s="42">
        <f>VLOOKUP($A663,'Raw data'!$A:$M,10,FALSE)</f>
        <v>74617.73239183698</v>
      </c>
      <c r="E663" s="42">
        <f>VLOOKUP($A663,'Raw data'!$A:$M,11,FALSE)</f>
        <v>42756.583149955062</v>
      </c>
      <c r="F663" s="42">
        <f>VLOOKUP($A663,'Raw data'!$A:$M,7,FALSE)</f>
        <v>205.36</v>
      </c>
      <c r="G663" s="42">
        <f>VLOOKUP($A663,'Raw data'!$A:$M,2,FALSE)</f>
        <v>20582.868066934443</v>
      </c>
      <c r="H663" s="42">
        <f>VLOOKUP($A663,'Raw data'!$A:$M,3,FALSE)</f>
        <v>68751.675142730106</v>
      </c>
      <c r="I663" s="42">
        <f>VLOOKUP($A663,'Raw data'!$A:$M,4,FALSE)</f>
        <v>48767.462394553622</v>
      </c>
      <c r="J663" s="42">
        <f>VLOOKUP($A663,'Raw data'!$A:$M,8,FALSE)</f>
        <v>205.36</v>
      </c>
      <c r="K663" s="42">
        <f>VLOOKUP($A663,'Raw data'!$A:$M,5,FALSE)</f>
        <v>28743.221983487936</v>
      </c>
      <c r="L663" s="42">
        <f>VLOOKUP($A663,'Raw data'!$A:$M,12,FALSE)</f>
        <v>48494.373880040461</v>
      </c>
      <c r="M663" s="42">
        <f>VLOOKUP($A663,'Raw data'!$A:$M,13,FALSE)</f>
        <v>50254.528370268279</v>
      </c>
      <c r="N663" s="42">
        <f>VLOOKUP($A663,'Raw data'!$A:$M,6,FALSE)</f>
        <v>40388.157081902493</v>
      </c>
      <c r="O663" s="42">
        <f>VLOOKUP($A663,'Raw data'!$A:$M,9,FALSE)</f>
        <v>27439.760520682561</v>
      </c>
      <c r="P663" s="42">
        <f t="shared" si="110"/>
        <v>42613.613524335036</v>
      </c>
      <c r="Q663" s="42">
        <f t="shared" si="111"/>
        <v>32587.566972730285</v>
      </c>
      <c r="R663" s="42">
        <f t="shared" si="112"/>
        <v>25913.850538134378</v>
      </c>
      <c r="S663" s="42">
        <f t="shared" si="113"/>
        <v>16910.960278020208</v>
      </c>
      <c r="T663" s="43">
        <f t="shared" si="114"/>
        <v>0.60811201855331865</v>
      </c>
      <c r="U663" s="43">
        <f t="shared" si="115"/>
        <v>0.51893902641370948</v>
      </c>
      <c r="V663" s="42">
        <f t="shared" si="116"/>
        <v>-0.38699275077968104</v>
      </c>
      <c r="W663" s="42">
        <f t="shared" si="117"/>
        <v>0.48535943806369553</v>
      </c>
      <c r="X663" s="42">
        <f>VLOOKUP($A663,'Raw data'!$A:$AN,39, FALSE)</f>
        <v>1.1883411075094428</v>
      </c>
      <c r="Y663" s="42">
        <f>VLOOKUP($A663,'Raw data'!$A:$AN,40, FALSE)</f>
        <v>1.4855182074944213</v>
      </c>
      <c r="Z663" s="42">
        <f t="shared" si="118"/>
        <v>1.336929657501932</v>
      </c>
      <c r="AA663" s="44">
        <f>IFERROR(VLOOKUP($A663,'Raw data'!$AP:$AU,4,FALSE),0)</f>
        <v>-2.6375684510319801</v>
      </c>
      <c r="AB663" s="44">
        <f>IFERROR(VLOOKUP($A663,'Raw data'!$AP:$AU,5,FALSE),0)</f>
        <v>9.6678853888119795E-2</v>
      </c>
      <c r="AC663" s="44">
        <f>IFERROR(VLOOKUP($A663,'Raw data'!$AP:$AU,6,FALSE),"NA")</f>
        <v>0.58531017929737095</v>
      </c>
      <c r="AD663" s="46" t="b">
        <f t="shared" si="119"/>
        <v>0</v>
      </c>
      <c r="AE663" s="46" t="b">
        <f t="shared" si="120"/>
        <v>0</v>
      </c>
    </row>
    <row r="664" spans="1:31" x14ac:dyDescent="0.25">
      <c r="A664" s="45" t="s">
        <v>730</v>
      </c>
      <c r="B664" s="2" t="str">
        <f>IFERROR(VLOOKUP(A664,'Protein names'!$A:$I,8,FALSE),"Contaminant")</f>
        <v>Multifunctional protein ADE2 [Includes: Phosphoribosylaminoimidazole-succinocarboxamide synthase (EC 6.3.2.6) (SAICAR synthetase) Phosphoribosylaminoimidazole carboxylase (EC 4.1.1.21) (AIR carboxylase) (AIRC)]</v>
      </c>
      <c r="C664" t="str">
        <f>IFERROR(VLOOKUP(A664,'Protein names'!$A:$I,9,FALSE), "Contaminant")</f>
        <v>Paics</v>
      </c>
      <c r="D664" s="42">
        <f>VLOOKUP($A664,'Raw data'!$A:$M,10,FALSE)</f>
        <v>205.36</v>
      </c>
      <c r="E664" s="42">
        <f>VLOOKUP($A664,'Raw data'!$A:$M,11,FALSE)</f>
        <v>42651.161837249885</v>
      </c>
      <c r="F664" s="42">
        <f>VLOOKUP($A664,'Raw data'!$A:$M,7,FALSE)</f>
        <v>205.36</v>
      </c>
      <c r="G664" s="42">
        <f>VLOOKUP($A664,'Raw data'!$A:$M,2,FALSE)</f>
        <v>145765.85498558643</v>
      </c>
      <c r="H664" s="42">
        <f>VLOOKUP($A664,'Raw data'!$A:$M,3,FALSE)</f>
        <v>41743.24593989295</v>
      </c>
      <c r="I664" s="42">
        <f>VLOOKUP($A664,'Raw data'!$A:$M,4,FALSE)</f>
        <v>118761.61871789281</v>
      </c>
      <c r="J664" s="42">
        <f>VLOOKUP($A664,'Raw data'!$A:$M,8,FALSE)</f>
        <v>78561.89748678352</v>
      </c>
      <c r="K664" s="42">
        <f>VLOOKUP($A664,'Raw data'!$A:$M,5,FALSE)</f>
        <v>145321.71841936288</v>
      </c>
      <c r="L664" s="42">
        <f>VLOOKUP($A664,'Raw data'!$A:$M,12,FALSE)</f>
        <v>205.36</v>
      </c>
      <c r="M664" s="42">
        <f>VLOOKUP($A664,'Raw data'!$A:$M,13,FALSE)</f>
        <v>54939.61285607874</v>
      </c>
      <c r="N664" s="42">
        <f>VLOOKUP($A664,'Raw data'!$A:$M,6,FALSE)</f>
        <v>113515.34830840396</v>
      </c>
      <c r="O664" s="42">
        <f>VLOOKUP($A664,'Raw data'!$A:$M,9,FALSE)</f>
        <v>127638.64450139426</v>
      </c>
      <c r="P664" s="42">
        <f t="shared" si="110"/>
        <v>58222.100246770344</v>
      </c>
      <c r="Q664" s="42">
        <f t="shared" si="111"/>
        <v>86697.096928670551</v>
      </c>
      <c r="R664" s="42">
        <f t="shared" si="112"/>
        <v>55639.963680835528</v>
      </c>
      <c r="S664" s="42">
        <f t="shared" si="113"/>
        <v>48969.063348134536</v>
      </c>
      <c r="T664" s="43">
        <f t="shared" si="114"/>
        <v>0.95565023324492571</v>
      </c>
      <c r="U664" s="43">
        <f t="shared" si="115"/>
        <v>0.56482933204122743</v>
      </c>
      <c r="V664" s="42">
        <f t="shared" si="116"/>
        <v>0.5744168025345805</v>
      </c>
      <c r="W664" s="42">
        <f t="shared" si="117"/>
        <v>0.41043783502720987</v>
      </c>
      <c r="X664" s="42">
        <f>VLOOKUP($A664,'Raw data'!$A:$AN,39, FALSE)</f>
        <v>1.8922011804098002</v>
      </c>
      <c r="Y664" s="42">
        <f>VLOOKUP($A664,'Raw data'!$A:$AN,40, FALSE)</f>
        <v>2.1161509276550023</v>
      </c>
      <c r="Z664" s="42">
        <f t="shared" si="118"/>
        <v>2.0041760540324014</v>
      </c>
      <c r="AA664" s="44">
        <f>IFERROR(VLOOKUP($A664,'Raw data'!$AP:$AU,4,FALSE),0)</f>
        <v>-3.1630961689809798</v>
      </c>
      <c r="AB664" s="44">
        <f>IFERROR(VLOOKUP($A664,'Raw data'!$AP:$AU,5,FALSE),0)</f>
        <v>0.10290252451347701</v>
      </c>
      <c r="AC664" s="44">
        <f>IFERROR(VLOOKUP($A664,'Raw data'!$AP:$AU,6,FALSE),"NA")</f>
        <v>0.58765211825849595</v>
      </c>
      <c r="AD664" s="46" t="b">
        <f t="shared" si="119"/>
        <v>0</v>
      </c>
      <c r="AE664" s="46" t="b">
        <f t="shared" si="120"/>
        <v>0</v>
      </c>
    </row>
    <row r="665" spans="1:31" x14ac:dyDescent="0.25">
      <c r="A665" s="45" t="s">
        <v>731</v>
      </c>
      <c r="B665" s="2" t="str">
        <f>IFERROR(VLOOKUP(A665,'Protein names'!$A:$I,8,FALSE),"Contaminant")</f>
        <v>Regulator of microtubule dynamics protein 1 (RMD-1) (Protein FAM82B)</v>
      </c>
      <c r="C665" t="str">
        <f>IFERROR(VLOOKUP(A665,'Protein names'!$A:$I,9,FALSE), "Contaminant")</f>
        <v>Rmdn1</v>
      </c>
      <c r="D665" s="42">
        <f>VLOOKUP($A665,'Raw data'!$A:$M,10,FALSE)</f>
        <v>205.36</v>
      </c>
      <c r="E665" s="42">
        <f>VLOOKUP($A665,'Raw data'!$A:$M,11,FALSE)</f>
        <v>54433.77142596052</v>
      </c>
      <c r="F665" s="42">
        <f>VLOOKUP($A665,'Raw data'!$A:$M,7,FALSE)</f>
        <v>112192.52611426612</v>
      </c>
      <c r="G665" s="42">
        <f>VLOOKUP($A665,'Raw data'!$A:$M,2,FALSE)</f>
        <v>62731.780357682779</v>
      </c>
      <c r="H665" s="42">
        <f>VLOOKUP($A665,'Raw data'!$A:$M,3,FALSE)</f>
        <v>61553.581031056034</v>
      </c>
      <c r="I665" s="42">
        <f>VLOOKUP($A665,'Raw data'!$A:$M,4,FALSE)</f>
        <v>205.36</v>
      </c>
      <c r="J665" s="42">
        <f>VLOOKUP($A665,'Raw data'!$A:$M,8,FALSE)</f>
        <v>25696.13263794317</v>
      </c>
      <c r="K665" s="42">
        <f>VLOOKUP($A665,'Raw data'!$A:$M,5,FALSE)</f>
        <v>40279.650053652615</v>
      </c>
      <c r="L665" s="42">
        <f>VLOOKUP($A665,'Raw data'!$A:$M,12,FALSE)</f>
        <v>205.36</v>
      </c>
      <c r="M665" s="42">
        <f>VLOOKUP($A665,'Raw data'!$A:$M,13,FALSE)</f>
        <v>205.36</v>
      </c>
      <c r="N665" s="42">
        <f>VLOOKUP($A665,'Raw data'!$A:$M,6,FALSE)</f>
        <v>112224.27659342717</v>
      </c>
      <c r="O665" s="42">
        <f>VLOOKUP($A665,'Raw data'!$A:$M,9,FALSE)</f>
        <v>205.36</v>
      </c>
      <c r="P665" s="42">
        <f t="shared" si="110"/>
        <v>48553.729821494235</v>
      </c>
      <c r="Q665" s="42">
        <f t="shared" si="111"/>
        <v>29802.689880837159</v>
      </c>
      <c r="R665" s="42">
        <f t="shared" si="112"/>
        <v>39007.722013580395</v>
      </c>
      <c r="S665" s="42">
        <f t="shared" si="113"/>
        <v>39891.42403929741</v>
      </c>
      <c r="T665" s="43">
        <f t="shared" si="114"/>
        <v>0.80339290425247778</v>
      </c>
      <c r="U665" s="43">
        <f t="shared" si="115"/>
        <v>1.3385175700179737</v>
      </c>
      <c r="V665" s="42">
        <f t="shared" si="116"/>
        <v>-0.70413957657945503</v>
      </c>
      <c r="W665" s="42">
        <f t="shared" si="117"/>
        <v>0.46967173244348148</v>
      </c>
      <c r="X665" s="42">
        <f>VLOOKUP($A665,'Raw data'!$A:$AN,39, FALSE)</f>
        <v>2.1665437801040137</v>
      </c>
      <c r="Y665" s="42">
        <f>VLOOKUP($A665,'Raw data'!$A:$AN,40, FALSE)</f>
        <v>1.2949993713009145</v>
      </c>
      <c r="Z665" s="42">
        <f t="shared" si="118"/>
        <v>1.7307715757024642</v>
      </c>
      <c r="AA665" s="44">
        <f>IFERROR(VLOOKUP($A665,'Raw data'!$AP:$AU,4,FALSE),0)</f>
        <v>-1.2337237658275799</v>
      </c>
      <c r="AB665" s="44">
        <f>IFERROR(VLOOKUP($A665,'Raw data'!$AP:$AU,5,FALSE),0)</f>
        <v>0.261204535322272</v>
      </c>
      <c r="AC665" s="44">
        <f>IFERROR(VLOOKUP($A665,'Raw data'!$AP:$AU,6,FALSE),"NA")</f>
        <v>0.58987903628473104</v>
      </c>
      <c r="AD665" s="46" t="b">
        <f t="shared" si="119"/>
        <v>0</v>
      </c>
      <c r="AE665" s="46" t="b">
        <f t="shared" si="120"/>
        <v>0</v>
      </c>
    </row>
    <row r="666" spans="1:31" x14ac:dyDescent="0.25">
      <c r="A666" s="45" t="s">
        <v>732</v>
      </c>
      <c r="B666" s="2" t="str">
        <f>IFERROR(VLOOKUP(A666,'Protein names'!$A:$I,8,FALSE),"Contaminant")</f>
        <v>UDP-glucuronosyltransferase 2B15 (UDPGT 2B15) (EC 2.4.1.17) (UDP-glucuronosyltransferase 2B36) (UDPGT 2B36)</v>
      </c>
      <c r="C666" t="str">
        <f>IFERROR(VLOOKUP(A666,'Protein names'!$A:$I,9,FALSE), "Contaminant")</f>
        <v>Ugt2b15</v>
      </c>
      <c r="D666" s="42">
        <f>VLOOKUP($A666,'Raw data'!$A:$M,10,FALSE)</f>
        <v>1919942.444454394</v>
      </c>
      <c r="E666" s="42">
        <f>VLOOKUP($A666,'Raw data'!$A:$M,11,FALSE)</f>
        <v>1173188.7543888914</v>
      </c>
      <c r="F666" s="42">
        <f>VLOOKUP($A666,'Raw data'!$A:$M,7,FALSE)</f>
        <v>949739.61604751856</v>
      </c>
      <c r="G666" s="42">
        <f>VLOOKUP($A666,'Raw data'!$A:$M,2,FALSE)</f>
        <v>1462285.2009841588</v>
      </c>
      <c r="H666" s="42">
        <f>VLOOKUP($A666,'Raw data'!$A:$M,3,FALSE)</f>
        <v>1577284.0466757333</v>
      </c>
      <c r="I666" s="42">
        <f>VLOOKUP($A666,'Raw data'!$A:$M,4,FALSE)</f>
        <v>2000177.4610971101</v>
      </c>
      <c r="J666" s="42">
        <f>VLOOKUP($A666,'Raw data'!$A:$M,8,FALSE)</f>
        <v>1564545.0569679856</v>
      </c>
      <c r="K666" s="42">
        <f>VLOOKUP($A666,'Raw data'!$A:$M,5,FALSE)</f>
        <v>1197784.9522466783</v>
      </c>
      <c r="L666" s="42">
        <f>VLOOKUP($A666,'Raw data'!$A:$M,12,FALSE)</f>
        <v>1937452.9059490347</v>
      </c>
      <c r="M666" s="42">
        <f>VLOOKUP($A666,'Raw data'!$A:$M,13,FALSE)</f>
        <v>1480567.6244979505</v>
      </c>
      <c r="N666" s="42">
        <f>VLOOKUP($A666,'Raw data'!$A:$M,6,FALSE)</f>
        <v>1204813.8394118252</v>
      </c>
      <c r="O666" s="42">
        <f>VLOOKUP($A666,'Raw data'!$A:$M,9,FALSE)</f>
        <v>1355408.1594565203</v>
      </c>
      <c r="P666" s="42">
        <f t="shared" si="110"/>
        <v>1513769.5872746343</v>
      </c>
      <c r="Q666" s="42">
        <f t="shared" si="111"/>
        <v>1456762.0897549994</v>
      </c>
      <c r="R666" s="42">
        <f t="shared" si="112"/>
        <v>374695.17619490786</v>
      </c>
      <c r="S666" s="42">
        <f t="shared" si="113"/>
        <v>253004.35769266135</v>
      </c>
      <c r="T666" s="43">
        <f t="shared" si="114"/>
        <v>0.24752457662298716</v>
      </c>
      <c r="U666" s="43">
        <f t="shared" si="115"/>
        <v>0.17367582494902242</v>
      </c>
      <c r="V666" s="42">
        <f t="shared" si="116"/>
        <v>-5.5380343906175578E-2</v>
      </c>
      <c r="W666" s="42">
        <f t="shared" si="117"/>
        <v>0.78373255790445229</v>
      </c>
      <c r="X666" s="42">
        <f>VLOOKUP($A666,'Raw data'!$A:$AN,39, FALSE)</f>
        <v>2.5066590436684222</v>
      </c>
      <c r="Y666" s="42">
        <f>VLOOKUP($A666,'Raw data'!$A:$AN,40, FALSE)</f>
        <v>2.4215969698600674</v>
      </c>
      <c r="Z666" s="42">
        <f t="shared" si="118"/>
        <v>2.4641280067642448</v>
      </c>
      <c r="AA666" s="44">
        <f>IFERROR(VLOOKUP($A666,'Raw data'!$AP:$AU,4,FALSE),0)</f>
        <v>-0.250703447514949</v>
      </c>
      <c r="AB666" s="44">
        <f>IFERROR(VLOOKUP($A666,'Raw data'!$AP:$AU,5,FALSE),0)</f>
        <v>9.1115699860469496E-2</v>
      </c>
      <c r="AC666" s="44">
        <f>IFERROR(VLOOKUP($A666,'Raw data'!$AP:$AU,6,FALSE),"NA")</f>
        <v>0.59020482470047797</v>
      </c>
      <c r="AD666" s="46" t="b">
        <f t="shared" si="119"/>
        <v>0</v>
      </c>
      <c r="AE666" s="46" t="b">
        <f t="shared" si="120"/>
        <v>0</v>
      </c>
    </row>
    <row r="667" spans="1:31" x14ac:dyDescent="0.25">
      <c r="A667" s="45" t="s">
        <v>733</v>
      </c>
      <c r="B667" s="2" t="str">
        <f>IFERROR(VLOOKUP(A667,'Protein names'!$A:$I,8,FALSE),"Contaminant")</f>
        <v>B-cell receptor-associated protein 31 (B-cell receptor-associated protein 31, isoform CRA_a) (Protein Bcap31)</v>
      </c>
      <c r="C667" t="str">
        <f>IFERROR(VLOOKUP(A667,'Protein names'!$A:$I,9,FALSE), "Contaminant")</f>
        <v>Bcap31</v>
      </c>
      <c r="D667" s="42">
        <f>VLOOKUP($A667,'Raw data'!$A:$M,10,FALSE)</f>
        <v>205.36</v>
      </c>
      <c r="E667" s="42">
        <f>VLOOKUP($A667,'Raw data'!$A:$M,11,FALSE)</f>
        <v>31261.361639079609</v>
      </c>
      <c r="F667" s="42">
        <f>VLOOKUP($A667,'Raw data'!$A:$M,7,FALSE)</f>
        <v>16033.223477874226</v>
      </c>
      <c r="G667" s="42">
        <f>VLOOKUP($A667,'Raw data'!$A:$M,2,FALSE)</f>
        <v>205.36</v>
      </c>
      <c r="H667" s="42">
        <f>VLOOKUP($A667,'Raw data'!$A:$M,3,FALSE)</f>
        <v>205.36</v>
      </c>
      <c r="I667" s="42">
        <f>VLOOKUP($A667,'Raw data'!$A:$M,4,FALSE)</f>
        <v>37889.814103040539</v>
      </c>
      <c r="J667" s="42">
        <f>VLOOKUP($A667,'Raw data'!$A:$M,8,FALSE)</f>
        <v>205.36</v>
      </c>
      <c r="K667" s="42">
        <f>VLOOKUP($A667,'Raw data'!$A:$M,5,FALSE)</f>
        <v>25919.779996469191</v>
      </c>
      <c r="L667" s="42">
        <f>VLOOKUP($A667,'Raw data'!$A:$M,12,FALSE)</f>
        <v>205.36</v>
      </c>
      <c r="M667" s="42">
        <f>VLOOKUP($A667,'Raw data'!$A:$M,13,FALSE)</f>
        <v>38239.352665333172</v>
      </c>
      <c r="N667" s="42">
        <f>VLOOKUP($A667,'Raw data'!$A:$M,6,FALSE)</f>
        <v>205.36</v>
      </c>
      <c r="O667" s="42">
        <f>VLOOKUP($A667,'Raw data'!$A:$M,9,FALSE)</f>
        <v>14846.320197749059</v>
      </c>
      <c r="P667" s="42">
        <f t="shared" si="110"/>
        <v>14300.079869999063</v>
      </c>
      <c r="Q667" s="42">
        <f t="shared" si="111"/>
        <v>13270.255476591903</v>
      </c>
      <c r="R667" s="42">
        <f t="shared" si="112"/>
        <v>15508.856673110104</v>
      </c>
      <c r="S667" s="42">
        <f t="shared" si="113"/>
        <v>14708.414521671344</v>
      </c>
      <c r="T667" s="43">
        <f t="shared" si="114"/>
        <v>1.0845293742482516</v>
      </c>
      <c r="U667" s="43">
        <f t="shared" si="115"/>
        <v>1.1083746313412191</v>
      </c>
      <c r="V667" s="42">
        <f t="shared" si="116"/>
        <v>-0.10782705940375473</v>
      </c>
      <c r="W667" s="42">
        <f t="shared" si="117"/>
        <v>0.91633705128756548</v>
      </c>
      <c r="X667" s="42">
        <f>VLOOKUP($A667,'Raw data'!$A:$AN,39, FALSE)</f>
        <v>0.82822204047098469</v>
      </c>
      <c r="Y667" s="42">
        <f>VLOOKUP($A667,'Raw data'!$A:$AN,40, FALSE)</f>
        <v>0.356191694713337</v>
      </c>
      <c r="Z667" s="42">
        <f t="shared" si="118"/>
        <v>0.59220686759216079</v>
      </c>
      <c r="AA667" s="44">
        <f>IFERROR(VLOOKUP($A667,'Raw data'!$AP:$AU,4,FALSE),0)</f>
        <v>2.2372345912577201</v>
      </c>
      <c r="AB667" s="44">
        <f>IFERROR(VLOOKUP($A667,'Raw data'!$AP:$AU,5,FALSE),0)</f>
        <v>0.19231668384498601</v>
      </c>
      <c r="AC667" s="44">
        <f>IFERROR(VLOOKUP($A667,'Raw data'!$AP:$AU,6,FALSE),"NA")</f>
        <v>0.59109179075832596</v>
      </c>
      <c r="AD667" s="46" t="b">
        <f t="shared" si="119"/>
        <v>0</v>
      </c>
      <c r="AE667" s="46" t="b">
        <f t="shared" si="120"/>
        <v>0</v>
      </c>
    </row>
    <row r="668" spans="1:31" x14ac:dyDescent="0.25">
      <c r="A668" s="45" t="s">
        <v>734</v>
      </c>
      <c r="B668" s="2" t="str">
        <f>IFERROR(VLOOKUP(A668,'Protein names'!$A:$I,8,FALSE),"Contaminant")</f>
        <v>Actin-related protein 2/3 complex subunit 5 (Arp2/3 complex 16 kDa subunit) (p16-ARC)</v>
      </c>
      <c r="C668" t="str">
        <f>IFERROR(VLOOKUP(A668,'Protein names'!$A:$I,9,FALSE), "Contaminant")</f>
        <v>Arpc5</v>
      </c>
      <c r="D668" s="42">
        <f>VLOOKUP($A668,'Raw data'!$A:$M,10,FALSE)</f>
        <v>205.36</v>
      </c>
      <c r="E668" s="42">
        <f>VLOOKUP($A668,'Raw data'!$A:$M,11,FALSE)</f>
        <v>21813.776093413322</v>
      </c>
      <c r="F668" s="42">
        <f>VLOOKUP($A668,'Raw data'!$A:$M,7,FALSE)</f>
        <v>13466.71601245787</v>
      </c>
      <c r="G668" s="42">
        <f>VLOOKUP($A668,'Raw data'!$A:$M,2,FALSE)</f>
        <v>205.36</v>
      </c>
      <c r="H668" s="42">
        <f>VLOOKUP($A668,'Raw data'!$A:$M,3,FALSE)</f>
        <v>7252.220812771996</v>
      </c>
      <c r="I668" s="42">
        <f>VLOOKUP($A668,'Raw data'!$A:$M,4,FALSE)</f>
        <v>14647.939183478577</v>
      </c>
      <c r="J668" s="42">
        <f>VLOOKUP($A668,'Raw data'!$A:$M,8,FALSE)</f>
        <v>205.36</v>
      </c>
      <c r="K668" s="42">
        <f>VLOOKUP($A668,'Raw data'!$A:$M,5,FALSE)</f>
        <v>7992.8339590320038</v>
      </c>
      <c r="L668" s="42">
        <f>VLOOKUP($A668,'Raw data'!$A:$M,12,FALSE)</f>
        <v>13159.789440892757</v>
      </c>
      <c r="M668" s="42">
        <f>VLOOKUP($A668,'Raw data'!$A:$M,13,FALSE)</f>
        <v>6826.7115872871937</v>
      </c>
      <c r="N668" s="42">
        <f>VLOOKUP($A668,'Raw data'!$A:$M,6,FALSE)</f>
        <v>15685.959225349186</v>
      </c>
      <c r="O668" s="42">
        <f>VLOOKUP($A668,'Raw data'!$A:$M,9,FALSE)</f>
        <v>205.36</v>
      </c>
      <c r="P668" s="42">
        <f t="shared" si="110"/>
        <v>9598.5620170202947</v>
      </c>
      <c r="Q668" s="42">
        <f t="shared" si="111"/>
        <v>7346.0023687601906</v>
      </c>
      <c r="R668" s="42">
        <f t="shared" si="112"/>
        <v>7870.1978516589397</v>
      </c>
      <c r="S668" s="42">
        <f t="shared" si="113"/>
        <v>5859.7582627730771</v>
      </c>
      <c r="T668" s="43">
        <f t="shared" si="114"/>
        <v>0.81993509420509059</v>
      </c>
      <c r="U668" s="43">
        <f t="shared" si="115"/>
        <v>0.79767987656693995</v>
      </c>
      <c r="V668" s="42">
        <f t="shared" si="116"/>
        <v>-0.38585892723559378</v>
      </c>
      <c r="W668" s="42">
        <f t="shared" si="117"/>
        <v>0.61886682719140607</v>
      </c>
      <c r="X668" s="42">
        <f>VLOOKUP($A668,'Raw data'!$A:$AN,39, FALSE)</f>
        <v>0.5674489265095638</v>
      </c>
      <c r="Y668" s="42">
        <f>VLOOKUP($A668,'Raw data'!$A:$AN,40, FALSE)</f>
        <v>0.97181585599138165</v>
      </c>
      <c r="Z668" s="42">
        <f t="shared" si="118"/>
        <v>0.76963239125047278</v>
      </c>
      <c r="AA668" s="44">
        <f>IFERROR(VLOOKUP($A668,'Raw data'!$AP:$AU,4,FALSE),0)</f>
        <v>-1.4866543343074301</v>
      </c>
      <c r="AB668" s="44">
        <f>IFERROR(VLOOKUP($A668,'Raw data'!$AP:$AU,5,FALSE),0)</f>
        <v>0.49687892666146899</v>
      </c>
      <c r="AC668" s="44">
        <f>IFERROR(VLOOKUP($A668,'Raw data'!$AP:$AU,6,FALSE),"NA")</f>
        <v>0.591722867050963</v>
      </c>
      <c r="AD668" s="46" t="b">
        <f t="shared" si="119"/>
        <v>0</v>
      </c>
      <c r="AE668" s="46" t="b">
        <f t="shared" si="120"/>
        <v>0</v>
      </c>
    </row>
    <row r="669" spans="1:31" x14ac:dyDescent="0.25">
      <c r="A669" s="45" t="s">
        <v>735</v>
      </c>
      <c r="B669" s="2" t="str">
        <f>IFERROR(VLOOKUP(A669,'Protein names'!$A:$I,8,FALSE),"Contaminant")</f>
        <v>Uncharacterized protein</v>
      </c>
      <c r="C669" t="str">
        <f>IFERROR(VLOOKUP(A669,'Protein names'!$A:$I,9,FALSE), "Contaminant")</f>
        <v>LOC100911422</v>
      </c>
      <c r="D669" s="42">
        <f>VLOOKUP($A669,'Raw data'!$A:$M,10,FALSE)</f>
        <v>81759.676467538229</v>
      </c>
      <c r="E669" s="42">
        <f>VLOOKUP($A669,'Raw data'!$A:$M,11,FALSE)</f>
        <v>41993.601990562602</v>
      </c>
      <c r="F669" s="42">
        <f>VLOOKUP($A669,'Raw data'!$A:$M,7,FALSE)</f>
        <v>205.36</v>
      </c>
      <c r="G669" s="42">
        <f>VLOOKUP($A669,'Raw data'!$A:$M,2,FALSE)</f>
        <v>52911.087764711381</v>
      </c>
      <c r="H669" s="42">
        <f>VLOOKUP($A669,'Raw data'!$A:$M,3,FALSE)</f>
        <v>74319.44429508748</v>
      </c>
      <c r="I669" s="42">
        <f>VLOOKUP($A669,'Raw data'!$A:$M,4,FALSE)</f>
        <v>56036.952407517936</v>
      </c>
      <c r="J669" s="42">
        <f>VLOOKUP($A669,'Raw data'!$A:$M,8,FALSE)</f>
        <v>66111.612597436382</v>
      </c>
      <c r="K669" s="42">
        <f>VLOOKUP($A669,'Raw data'!$A:$M,5,FALSE)</f>
        <v>59214.683181003726</v>
      </c>
      <c r="L669" s="42">
        <f>VLOOKUP($A669,'Raw data'!$A:$M,12,FALSE)</f>
        <v>42627.25511609768</v>
      </c>
      <c r="M669" s="42">
        <f>VLOOKUP($A669,'Raw data'!$A:$M,13,FALSE)</f>
        <v>46618.852840574</v>
      </c>
      <c r="N669" s="42">
        <f>VLOOKUP($A669,'Raw data'!$A:$M,6,FALSE)</f>
        <v>67133.830298108573</v>
      </c>
      <c r="O669" s="42">
        <f>VLOOKUP($A669,'Raw data'!$A:$M,9,FALSE)</f>
        <v>59215.215984834249</v>
      </c>
      <c r="P669" s="42">
        <f t="shared" si="110"/>
        <v>51204.353820902936</v>
      </c>
      <c r="Q669" s="42">
        <f t="shared" si="111"/>
        <v>56820.241669675765</v>
      </c>
      <c r="R669" s="42">
        <f t="shared" si="112"/>
        <v>26394.246278146296</v>
      </c>
      <c r="S669" s="42">
        <f t="shared" si="113"/>
        <v>9216.6347581224836</v>
      </c>
      <c r="T669" s="43">
        <f t="shared" si="114"/>
        <v>0.5154687894405473</v>
      </c>
      <c r="U669" s="43">
        <f t="shared" si="115"/>
        <v>0.1622068911938698</v>
      </c>
      <c r="V669" s="42">
        <f t="shared" si="116"/>
        <v>0.15013848226066942</v>
      </c>
      <c r="W669" s="42">
        <f t="shared" si="117"/>
        <v>0.66288694478678356</v>
      </c>
      <c r="X669" s="42">
        <f>VLOOKUP($A669,'Raw data'!$A:$AN,39, FALSE)</f>
        <v>2.0170594170176552</v>
      </c>
      <c r="Y669" s="42">
        <f>VLOOKUP($A669,'Raw data'!$A:$AN,40, FALSE)</f>
        <v>1.3822626218106373</v>
      </c>
      <c r="Z669" s="42">
        <f t="shared" si="118"/>
        <v>1.6996610194141462</v>
      </c>
      <c r="AA669" s="44">
        <f>IFERROR(VLOOKUP($A669,'Raw data'!$AP:$AU,4,FALSE),0)</f>
        <v>0.40551865278575799</v>
      </c>
      <c r="AB669" s="44">
        <f>IFERROR(VLOOKUP($A669,'Raw data'!$AP:$AU,5,FALSE),0)</f>
        <v>3.9136200130379203E-2</v>
      </c>
      <c r="AC669" s="44">
        <f>IFERROR(VLOOKUP($A669,'Raw data'!$AP:$AU,6,FALSE),"NA")</f>
        <v>0.59181349090519497</v>
      </c>
      <c r="AD669" s="46" t="b">
        <f t="shared" si="119"/>
        <v>0</v>
      </c>
      <c r="AE669" s="46" t="b">
        <f t="shared" si="120"/>
        <v>0</v>
      </c>
    </row>
    <row r="670" spans="1:31" x14ac:dyDescent="0.25">
      <c r="A670" s="45" t="s">
        <v>736</v>
      </c>
      <c r="B670" s="2" t="str">
        <f>IFERROR(VLOOKUP(A670,'Protein names'!$A:$I,8,FALSE),"Contaminant")</f>
        <v>Alpha/beta hydrolase domain-containing protein 14B (Abhydrolase domain-containing protein 14B) (EC 3.-.-.-)</v>
      </c>
      <c r="C670" t="str">
        <f>IFERROR(VLOOKUP(A670,'Protein names'!$A:$I,9,FALSE), "Contaminant")</f>
        <v>Abhd14b</v>
      </c>
      <c r="D670" s="42">
        <f>VLOOKUP($A670,'Raw data'!$A:$M,10,FALSE)</f>
        <v>4225485.3896615766</v>
      </c>
      <c r="E670" s="42">
        <f>VLOOKUP($A670,'Raw data'!$A:$M,11,FALSE)</f>
        <v>3768815.0721539124</v>
      </c>
      <c r="F670" s="42">
        <f>VLOOKUP($A670,'Raw data'!$A:$M,7,FALSE)</f>
        <v>3115708.8210391514</v>
      </c>
      <c r="G670" s="42">
        <f>VLOOKUP($A670,'Raw data'!$A:$M,2,FALSE)</f>
        <v>3223397.6430915892</v>
      </c>
      <c r="H670" s="42">
        <f>VLOOKUP($A670,'Raw data'!$A:$M,3,FALSE)</f>
        <v>2682000.8635505312</v>
      </c>
      <c r="I670" s="42">
        <f>VLOOKUP($A670,'Raw data'!$A:$M,4,FALSE)</f>
        <v>3480347.9941740809</v>
      </c>
      <c r="J670" s="42">
        <f>VLOOKUP($A670,'Raw data'!$A:$M,8,FALSE)</f>
        <v>3173908.7854705397</v>
      </c>
      <c r="K670" s="42">
        <f>VLOOKUP($A670,'Raw data'!$A:$M,5,FALSE)</f>
        <v>3371173.5004121913</v>
      </c>
      <c r="L670" s="42">
        <f>VLOOKUP($A670,'Raw data'!$A:$M,12,FALSE)</f>
        <v>3850412.1434072671</v>
      </c>
      <c r="M670" s="42">
        <f>VLOOKUP($A670,'Raw data'!$A:$M,13,FALSE)</f>
        <v>3854154.9863049765</v>
      </c>
      <c r="N670" s="42">
        <f>VLOOKUP($A670,'Raw data'!$A:$M,6,FALSE)</f>
        <v>3441636.673029494</v>
      </c>
      <c r="O670" s="42">
        <f>VLOOKUP($A670,'Raw data'!$A:$M,9,FALSE)</f>
        <v>3254148.9446558268</v>
      </c>
      <c r="P670" s="42">
        <f t="shared" si="110"/>
        <v>3415959.2972784736</v>
      </c>
      <c r="Q670" s="42">
        <f t="shared" si="111"/>
        <v>3490905.8388800495</v>
      </c>
      <c r="R670" s="42">
        <f t="shared" si="112"/>
        <v>491580.93907741975</v>
      </c>
      <c r="S670" s="42">
        <f t="shared" si="113"/>
        <v>269103.13032718998</v>
      </c>
      <c r="T670" s="43">
        <f t="shared" si="114"/>
        <v>0.14390714182954897</v>
      </c>
      <c r="U670" s="43">
        <f t="shared" si="115"/>
        <v>7.7086906020221821E-2</v>
      </c>
      <c r="V670" s="42">
        <f t="shared" si="116"/>
        <v>3.1310658535458287E-2</v>
      </c>
      <c r="W670" s="42">
        <f t="shared" si="117"/>
        <v>0.77103430604167822</v>
      </c>
      <c r="X670" s="42">
        <f>VLOOKUP($A670,'Raw data'!$A:$AN,39, FALSE)</f>
        <v>3.7737059452479613</v>
      </c>
      <c r="Y670" s="42">
        <f>VLOOKUP($A670,'Raw data'!$A:$AN,40, FALSE)</f>
        <v>4.0699987366163866</v>
      </c>
      <c r="Z670" s="42">
        <f t="shared" si="118"/>
        <v>3.9218523409321739</v>
      </c>
      <c r="AA670" s="44">
        <f>IFERROR(VLOOKUP($A670,'Raw data'!$AP:$AU,4,FALSE),0)</f>
        <v>0.30936226090287</v>
      </c>
      <c r="AB670" s="44">
        <f>IFERROR(VLOOKUP($A670,'Raw data'!$AP:$AU,5,FALSE),0)</f>
        <v>0.216998814568968</v>
      </c>
      <c r="AC670" s="44">
        <f>IFERROR(VLOOKUP($A670,'Raw data'!$AP:$AU,6,FALSE),"NA")</f>
        <v>0.591918528541442</v>
      </c>
      <c r="AD670" s="46" t="b">
        <f t="shared" si="119"/>
        <v>0</v>
      </c>
      <c r="AE670" s="46" t="b">
        <f t="shared" si="120"/>
        <v>0</v>
      </c>
    </row>
    <row r="671" spans="1:31" x14ac:dyDescent="0.25">
      <c r="A671" s="45" t="s">
        <v>737</v>
      </c>
      <c r="B671" s="2" t="str">
        <f>IFERROR(VLOOKUP(A671,'Protein names'!$A:$I,8,FALSE),"Contaminant")</f>
        <v>Ras-related protein Rab-6A (Rab-6)</v>
      </c>
      <c r="C671" t="str">
        <f>IFERROR(VLOOKUP(A671,'Protein names'!$A:$I,9,FALSE), "Contaminant")</f>
        <v>Rab6a</v>
      </c>
      <c r="D671" s="42">
        <f>VLOOKUP($A671,'Raw data'!$A:$M,10,FALSE)</f>
        <v>67420.586974916776</v>
      </c>
      <c r="E671" s="42">
        <f>VLOOKUP($A671,'Raw data'!$A:$M,11,FALSE)</f>
        <v>58128.824405455634</v>
      </c>
      <c r="F671" s="42">
        <f>VLOOKUP($A671,'Raw data'!$A:$M,7,FALSE)</f>
        <v>205.36</v>
      </c>
      <c r="G671" s="42">
        <f>VLOOKUP($A671,'Raw data'!$A:$M,2,FALSE)</f>
        <v>205.36</v>
      </c>
      <c r="H671" s="42">
        <f>VLOOKUP($A671,'Raw data'!$A:$M,3,FALSE)</f>
        <v>205.36</v>
      </c>
      <c r="I671" s="42">
        <f>VLOOKUP($A671,'Raw data'!$A:$M,4,FALSE)</f>
        <v>34921.273236380781</v>
      </c>
      <c r="J671" s="42">
        <f>VLOOKUP($A671,'Raw data'!$A:$M,8,FALSE)</f>
        <v>205.36</v>
      </c>
      <c r="K671" s="42">
        <f>VLOOKUP($A671,'Raw data'!$A:$M,5,FALSE)</f>
        <v>62501.514117130202</v>
      </c>
      <c r="L671" s="42">
        <f>VLOOKUP($A671,'Raw data'!$A:$M,12,FALSE)</f>
        <v>123736.18323065607</v>
      </c>
      <c r="M671" s="42">
        <f>VLOOKUP($A671,'Raw data'!$A:$M,13,FALSE)</f>
        <v>92786.955723814986</v>
      </c>
      <c r="N671" s="42">
        <f>VLOOKUP($A671,'Raw data'!$A:$M,6,FALSE)</f>
        <v>205.36</v>
      </c>
      <c r="O671" s="42">
        <f>VLOOKUP($A671,'Raw data'!$A:$M,9,FALSE)</f>
        <v>33439.507013189548</v>
      </c>
      <c r="P671" s="42">
        <f t="shared" si="110"/>
        <v>26847.794102792202</v>
      </c>
      <c r="Q671" s="42">
        <f t="shared" si="111"/>
        <v>52145.813347465133</v>
      </c>
      <c r="R671" s="42">
        <f t="shared" si="112"/>
        <v>28341.057755859649</v>
      </c>
      <c r="S671" s="42">
        <f t="shared" si="113"/>
        <v>45879.682025652408</v>
      </c>
      <c r="T671" s="43">
        <f t="shared" si="114"/>
        <v>1.055619603135743</v>
      </c>
      <c r="U671" s="43">
        <f t="shared" si="115"/>
        <v>0.87983443119279048</v>
      </c>
      <c r="V671" s="42">
        <f t="shared" si="116"/>
        <v>0.95774787031450737</v>
      </c>
      <c r="W671" s="42">
        <f t="shared" si="117"/>
        <v>0.31888284963434027</v>
      </c>
      <c r="X671" s="42">
        <f>VLOOKUP($A671,'Raw data'!$A:$AN,39, FALSE)</f>
        <v>1.1396486127002716</v>
      </c>
      <c r="Y671" s="42">
        <f>VLOOKUP($A671,'Raw data'!$A:$AN,40, FALSE)</f>
        <v>1.1805503927085259</v>
      </c>
      <c r="Z671" s="42">
        <f t="shared" si="118"/>
        <v>1.1600995027043988</v>
      </c>
      <c r="AA671" s="44">
        <f>IFERROR(VLOOKUP($A671,'Raw data'!$AP:$AU,4,FALSE),0)</f>
        <v>3.7232249689608001</v>
      </c>
      <c r="AB671" s="44">
        <f>IFERROR(VLOOKUP($A671,'Raw data'!$AP:$AU,5,FALSE),0)</f>
        <v>0.24612396916596699</v>
      </c>
      <c r="AC671" s="44">
        <f>IFERROR(VLOOKUP($A671,'Raw data'!$AP:$AU,6,FALSE),"NA")</f>
        <v>0.59302579136650801</v>
      </c>
      <c r="AD671" s="46" t="b">
        <f t="shared" si="119"/>
        <v>0</v>
      </c>
      <c r="AE671" s="46" t="b">
        <f t="shared" si="120"/>
        <v>0</v>
      </c>
    </row>
    <row r="672" spans="1:31" x14ac:dyDescent="0.25">
      <c r="A672" s="45" t="s">
        <v>738</v>
      </c>
      <c r="B672" s="2" t="str">
        <f>IFERROR(VLOOKUP(A672,'Protein names'!$A:$I,8,FALSE),"Contaminant")</f>
        <v>UDP-glucuronosyltransferase (EC 2.4.1.17)</v>
      </c>
      <c r="C672" t="str">
        <f>IFERROR(VLOOKUP(A672,'Protein names'!$A:$I,9,FALSE), "Contaminant")</f>
        <v>Ugt2b10</v>
      </c>
      <c r="D672" s="42">
        <f>VLOOKUP($A672,'Raw data'!$A:$M,10,FALSE)</f>
        <v>145077.17095356245</v>
      </c>
      <c r="E672" s="42">
        <f>VLOOKUP($A672,'Raw data'!$A:$M,11,FALSE)</f>
        <v>107662.51649152396</v>
      </c>
      <c r="F672" s="42">
        <f>VLOOKUP($A672,'Raw data'!$A:$M,7,FALSE)</f>
        <v>126101.35403930776</v>
      </c>
      <c r="G672" s="42">
        <f>VLOOKUP($A672,'Raw data'!$A:$M,2,FALSE)</f>
        <v>69908.402710513707</v>
      </c>
      <c r="H672" s="42">
        <f>VLOOKUP($A672,'Raw data'!$A:$M,3,FALSE)</f>
        <v>81962.410420406159</v>
      </c>
      <c r="I672" s="42">
        <f>VLOOKUP($A672,'Raw data'!$A:$M,4,FALSE)</f>
        <v>205.36</v>
      </c>
      <c r="J672" s="42">
        <f>VLOOKUP($A672,'Raw data'!$A:$M,8,FALSE)</f>
        <v>205.36</v>
      </c>
      <c r="K672" s="42">
        <f>VLOOKUP($A672,'Raw data'!$A:$M,5,FALSE)</f>
        <v>32492.541586670261</v>
      </c>
      <c r="L672" s="42">
        <f>VLOOKUP($A672,'Raw data'!$A:$M,12,FALSE)</f>
        <v>163288.92882751746</v>
      </c>
      <c r="M672" s="42">
        <f>VLOOKUP($A672,'Raw data'!$A:$M,13,FALSE)</f>
        <v>136333.5160964446</v>
      </c>
      <c r="N672" s="42">
        <f>VLOOKUP($A672,'Raw data'!$A:$M,6,FALSE)</f>
        <v>66347.978742346517</v>
      </c>
      <c r="O672" s="42">
        <f>VLOOKUP($A672,'Raw data'!$A:$M,9,FALSE)</f>
        <v>96058.457923624039</v>
      </c>
      <c r="P672" s="42">
        <f t="shared" si="110"/>
        <v>88486.202435885672</v>
      </c>
      <c r="Q672" s="42">
        <f t="shared" si="111"/>
        <v>82454.463862767137</v>
      </c>
      <c r="R672" s="42">
        <f t="shared" si="112"/>
        <v>46844.370018826747</v>
      </c>
      <c r="S672" s="42">
        <f t="shared" si="113"/>
        <v>56484.156003888907</v>
      </c>
      <c r="T672" s="43">
        <f t="shared" si="114"/>
        <v>0.52939745100676805</v>
      </c>
      <c r="U672" s="43">
        <f t="shared" si="115"/>
        <v>0.68503454340444392</v>
      </c>
      <c r="V672" s="42">
        <f t="shared" si="116"/>
        <v>-0.10185491534910363</v>
      </c>
      <c r="W672" s="42">
        <f t="shared" si="117"/>
        <v>0.85784546006368456</v>
      </c>
      <c r="X672" s="42">
        <f>VLOOKUP($A672,'Raw data'!$A:$AN,39, FALSE)</f>
        <v>1.6646028194247984</v>
      </c>
      <c r="Y672" s="42">
        <f>VLOOKUP($A672,'Raw data'!$A:$AN,40, FALSE)</f>
        <v>1.5266768222451059</v>
      </c>
      <c r="Z672" s="42">
        <f t="shared" si="118"/>
        <v>1.5956398208349523</v>
      </c>
      <c r="AA672" s="44">
        <f>IFERROR(VLOOKUP($A672,'Raw data'!$AP:$AU,4,FALSE),0)</f>
        <v>-0.32686700926185602</v>
      </c>
      <c r="AB672" s="44">
        <f>IFERROR(VLOOKUP($A672,'Raw data'!$AP:$AU,5,FALSE),0)</f>
        <v>0.31830393545791003</v>
      </c>
      <c r="AC672" s="44">
        <f>IFERROR(VLOOKUP($A672,'Raw data'!$AP:$AU,6,FALSE),"NA")</f>
        <v>0.59353536865152001</v>
      </c>
      <c r="AD672" s="46" t="b">
        <f t="shared" si="119"/>
        <v>0</v>
      </c>
      <c r="AE672" s="46" t="b">
        <f t="shared" si="120"/>
        <v>0</v>
      </c>
    </row>
    <row r="673" spans="1:31" x14ac:dyDescent="0.25">
      <c r="A673" s="45" t="s">
        <v>739</v>
      </c>
      <c r="B673" s="2" t="str">
        <f>IFERROR(VLOOKUP(A673,'Protein names'!$A:$I,8,FALSE),"Contaminant")</f>
        <v>Dynamin-1-like protein (EC 3.6.5.5) (Dynamin-like protein)</v>
      </c>
      <c r="C673" t="str">
        <f>IFERROR(VLOOKUP(A673,'Protein names'!$A:$I,9,FALSE), "Contaminant")</f>
        <v>Dnm1l</v>
      </c>
      <c r="D673" s="42">
        <f>VLOOKUP($A673,'Raw data'!$A:$M,10,FALSE)</f>
        <v>105798.27119498892</v>
      </c>
      <c r="E673" s="42">
        <f>VLOOKUP($A673,'Raw data'!$A:$M,11,FALSE)</f>
        <v>79883.289902355726</v>
      </c>
      <c r="F673" s="42">
        <f>VLOOKUP($A673,'Raw data'!$A:$M,7,FALSE)</f>
        <v>30288.123261514829</v>
      </c>
      <c r="G673" s="42">
        <f>VLOOKUP($A673,'Raw data'!$A:$M,2,FALSE)</f>
        <v>205.36</v>
      </c>
      <c r="H673" s="42">
        <f>VLOOKUP($A673,'Raw data'!$A:$M,3,FALSE)</f>
        <v>205.36</v>
      </c>
      <c r="I673" s="42">
        <f>VLOOKUP($A673,'Raw data'!$A:$M,4,FALSE)</f>
        <v>205.36</v>
      </c>
      <c r="J673" s="42">
        <f>VLOOKUP($A673,'Raw data'!$A:$M,8,FALSE)</f>
        <v>205.36</v>
      </c>
      <c r="K673" s="42">
        <f>VLOOKUP($A673,'Raw data'!$A:$M,5,FALSE)</f>
        <v>205.36</v>
      </c>
      <c r="L673" s="42">
        <f>VLOOKUP($A673,'Raw data'!$A:$M,12,FALSE)</f>
        <v>58248.02352547957</v>
      </c>
      <c r="M673" s="42">
        <f>VLOOKUP($A673,'Raw data'!$A:$M,13,FALSE)</f>
        <v>95768.492331297384</v>
      </c>
      <c r="N673" s="42">
        <f>VLOOKUP($A673,'Raw data'!$A:$M,6,FALSE)</f>
        <v>205.36</v>
      </c>
      <c r="O673" s="42">
        <f>VLOOKUP($A673,'Raw data'!$A:$M,9,FALSE)</f>
        <v>205.36</v>
      </c>
      <c r="P673" s="42">
        <f t="shared" si="110"/>
        <v>36097.627393143237</v>
      </c>
      <c r="Q673" s="42">
        <f t="shared" si="111"/>
        <v>25806.325976129487</v>
      </c>
      <c r="R673" s="42">
        <f t="shared" si="112"/>
        <v>42177.954158305089</v>
      </c>
      <c r="S673" s="42">
        <f t="shared" si="113"/>
        <v>37790.665286186428</v>
      </c>
      <c r="T673" s="43">
        <f t="shared" si="114"/>
        <v>1.1684411747880363</v>
      </c>
      <c r="U673" s="43">
        <f t="shared" si="115"/>
        <v>1.464395409138918</v>
      </c>
      <c r="V673" s="42">
        <f t="shared" si="116"/>
        <v>-0.48417925465740597</v>
      </c>
      <c r="W673" s="42">
        <f t="shared" si="117"/>
        <v>0.69304656313893243</v>
      </c>
      <c r="X673" s="42">
        <f>VLOOKUP($A673,'Raw data'!$A:$AN,39, FALSE)</f>
        <v>0.7765909980183473</v>
      </c>
      <c r="Y673" s="42">
        <f>VLOOKUP($A673,'Raw data'!$A:$AN,40, FALSE)</f>
        <v>0.32914395405200164</v>
      </c>
      <c r="Z673" s="42">
        <f t="shared" si="118"/>
        <v>0.5528674760351745</v>
      </c>
      <c r="AA673" s="44">
        <f>IFERROR(VLOOKUP($A673,'Raw data'!$AP:$AU,4,FALSE),0)</f>
        <v>-0.60037097692474595</v>
      </c>
      <c r="AB673" s="44">
        <f>IFERROR(VLOOKUP($A673,'Raw data'!$AP:$AU,5,FALSE),0)</f>
        <v>9.8983330125332294E-2</v>
      </c>
      <c r="AC673" s="44">
        <f>IFERROR(VLOOKUP($A673,'Raw data'!$AP:$AU,6,FALSE),"NA")</f>
        <v>0.59545448743974005</v>
      </c>
      <c r="AD673" s="46" t="b">
        <f t="shared" si="119"/>
        <v>0</v>
      </c>
      <c r="AE673" s="46" t="b">
        <f t="shared" si="120"/>
        <v>0</v>
      </c>
    </row>
    <row r="674" spans="1:31" x14ac:dyDescent="0.25">
      <c r="A674" s="45" t="s">
        <v>740</v>
      </c>
      <c r="B674" s="2" t="str">
        <f>IFERROR(VLOOKUP(A674,'Protein names'!$A:$I,8,FALSE),"Contaminant")</f>
        <v>Hemopexin</v>
      </c>
      <c r="C674" t="str">
        <f>IFERROR(VLOOKUP(A674,'Protein names'!$A:$I,9,FALSE), "Contaminant")</f>
        <v>Hpx</v>
      </c>
      <c r="D674" s="42">
        <f>VLOOKUP($A674,'Raw data'!$A:$M,10,FALSE)</f>
        <v>773081.78655846452</v>
      </c>
      <c r="E674" s="42">
        <f>VLOOKUP($A674,'Raw data'!$A:$M,11,FALSE)</f>
        <v>677625.78957636899</v>
      </c>
      <c r="F674" s="42">
        <f>VLOOKUP($A674,'Raw data'!$A:$M,7,FALSE)</f>
        <v>477430.69171606976</v>
      </c>
      <c r="G674" s="42">
        <f>VLOOKUP($A674,'Raw data'!$A:$M,2,FALSE)</f>
        <v>642992.50477269827</v>
      </c>
      <c r="H674" s="42">
        <f>VLOOKUP($A674,'Raw data'!$A:$M,3,FALSE)</f>
        <v>616602.39502438402</v>
      </c>
      <c r="I674" s="42">
        <f>VLOOKUP($A674,'Raw data'!$A:$M,4,FALSE)</f>
        <v>1825816.880442899</v>
      </c>
      <c r="J674" s="42">
        <f>VLOOKUP($A674,'Raw data'!$A:$M,8,FALSE)</f>
        <v>224528.44877818669</v>
      </c>
      <c r="K674" s="42">
        <f>VLOOKUP($A674,'Raw data'!$A:$M,5,FALSE)</f>
        <v>837230.26633530925</v>
      </c>
      <c r="L674" s="42">
        <f>VLOOKUP($A674,'Raw data'!$A:$M,12,FALSE)</f>
        <v>626665.6415664698</v>
      </c>
      <c r="M674" s="42">
        <f>VLOOKUP($A674,'Raw data'!$A:$M,13,FALSE)</f>
        <v>501846.52245986741</v>
      </c>
      <c r="N674" s="42">
        <f>VLOOKUP($A674,'Raw data'!$A:$M,6,FALSE)</f>
        <v>597760.79559107812</v>
      </c>
      <c r="O674" s="42">
        <f>VLOOKUP($A674,'Raw data'!$A:$M,9,FALSE)</f>
        <v>696822.32112394506</v>
      </c>
      <c r="P674" s="42">
        <f t="shared" si="110"/>
        <v>835591.67468181404</v>
      </c>
      <c r="Q674" s="42">
        <f t="shared" si="111"/>
        <v>580808.9993091427</v>
      </c>
      <c r="R674" s="42">
        <f t="shared" si="112"/>
        <v>451430.4486238666</v>
      </c>
      <c r="S674" s="42">
        <f t="shared" si="113"/>
        <v>189196.57127571644</v>
      </c>
      <c r="T674" s="43">
        <f t="shared" si="114"/>
        <v>0.54025244901556413</v>
      </c>
      <c r="U674" s="43">
        <f t="shared" si="115"/>
        <v>0.32574662496752094</v>
      </c>
      <c r="V674" s="42">
        <f t="shared" si="116"/>
        <v>-0.52473431110032986</v>
      </c>
      <c r="W674" s="42">
        <f t="shared" si="117"/>
        <v>0.27147220092837354</v>
      </c>
      <c r="X674" s="42">
        <f>VLOOKUP($A674,'Raw data'!$A:$AN,39, FALSE)</f>
        <v>2.716478385498569</v>
      </c>
      <c r="Y674" s="42">
        <f>VLOOKUP($A674,'Raw data'!$A:$AN,40, FALSE)</f>
        <v>2.58267686845458</v>
      </c>
      <c r="Z674" s="42">
        <f t="shared" si="118"/>
        <v>2.6495776269765745</v>
      </c>
      <c r="AA674" s="44">
        <f>IFERROR(VLOOKUP($A674,'Raw data'!$AP:$AU,4,FALSE),0)</f>
        <v>-0.57157235342287405</v>
      </c>
      <c r="AB674" s="44">
        <f>IFERROR(VLOOKUP($A674,'Raw data'!$AP:$AU,5,FALSE),0)</f>
        <v>0.131600851904011</v>
      </c>
      <c r="AC674" s="44">
        <f>IFERROR(VLOOKUP($A674,'Raw data'!$AP:$AU,6,FALSE),"NA")</f>
        <v>0.59624651201581802</v>
      </c>
      <c r="AD674" s="46" t="b">
        <f t="shared" si="119"/>
        <v>0</v>
      </c>
      <c r="AE674" s="46" t="b">
        <f t="shared" si="120"/>
        <v>0</v>
      </c>
    </row>
    <row r="675" spans="1:31" x14ac:dyDescent="0.25">
      <c r="A675" s="45" t="s">
        <v>741</v>
      </c>
      <c r="B675" s="2" t="str">
        <f>IFERROR(VLOOKUP(A675,'Protein names'!$A:$I,8,FALSE),"Contaminant")</f>
        <v>Ras-related protein Rab-2A</v>
      </c>
      <c r="C675" t="str">
        <f>IFERROR(VLOOKUP(A675,'Protein names'!$A:$I,9,FALSE), "Contaminant")</f>
        <v>Rab2a</v>
      </c>
      <c r="D675" s="42">
        <f>VLOOKUP($A675,'Raw data'!$A:$M,10,FALSE)</f>
        <v>66104.485574990875</v>
      </c>
      <c r="E675" s="42">
        <f>VLOOKUP($A675,'Raw data'!$A:$M,11,FALSE)</f>
        <v>205399.9792285102</v>
      </c>
      <c r="F675" s="42">
        <f>VLOOKUP($A675,'Raw data'!$A:$M,7,FALSE)</f>
        <v>204029.96980774507</v>
      </c>
      <c r="G675" s="42">
        <f>VLOOKUP($A675,'Raw data'!$A:$M,2,FALSE)</f>
        <v>162458.02690097943</v>
      </c>
      <c r="H675" s="42">
        <f>VLOOKUP($A675,'Raw data'!$A:$M,3,FALSE)</f>
        <v>172018.04609550501</v>
      </c>
      <c r="I675" s="42">
        <f>VLOOKUP($A675,'Raw data'!$A:$M,4,FALSE)</f>
        <v>202818.62444532846</v>
      </c>
      <c r="J675" s="42">
        <f>VLOOKUP($A675,'Raw data'!$A:$M,8,FALSE)</f>
        <v>97437.881673045456</v>
      </c>
      <c r="K675" s="42">
        <f>VLOOKUP($A675,'Raw data'!$A:$M,5,FALSE)</f>
        <v>159698.3714275962</v>
      </c>
      <c r="L675" s="42">
        <f>VLOOKUP($A675,'Raw data'!$A:$M,12,FALSE)</f>
        <v>30735.092153755228</v>
      </c>
      <c r="M675" s="42">
        <f>VLOOKUP($A675,'Raw data'!$A:$M,13,FALSE)</f>
        <v>274496.74224544142</v>
      </c>
      <c r="N675" s="42">
        <f>VLOOKUP($A675,'Raw data'!$A:$M,6,FALSE)</f>
        <v>141972.77707732929</v>
      </c>
      <c r="O675" s="42">
        <f>VLOOKUP($A675,'Raw data'!$A:$M,9,FALSE)</f>
        <v>85393.716417930802</v>
      </c>
      <c r="P675" s="42">
        <f t="shared" si="110"/>
        <v>168804.85534217651</v>
      </c>
      <c r="Q675" s="42">
        <f t="shared" si="111"/>
        <v>131622.43016584974</v>
      </c>
      <c r="R675" s="42">
        <f t="shared" si="112"/>
        <v>48878.967948677346</v>
      </c>
      <c r="S675" s="42">
        <f t="shared" si="113"/>
        <v>76149.40305385206</v>
      </c>
      <c r="T675" s="43">
        <f t="shared" si="114"/>
        <v>0.28955901682802343</v>
      </c>
      <c r="U675" s="43">
        <f t="shared" si="115"/>
        <v>0.5785442721115287</v>
      </c>
      <c r="V675" s="42">
        <f t="shared" si="116"/>
        <v>-0.35895103701536213</v>
      </c>
      <c r="W675" s="42">
        <f t="shared" si="117"/>
        <v>0.37981189018000405</v>
      </c>
      <c r="X675" s="42">
        <f>VLOOKUP($A675,'Raw data'!$A:$AN,39, FALSE)</f>
        <v>2.7828237934959823</v>
      </c>
      <c r="Y675" s="42">
        <f>VLOOKUP($A675,'Raw data'!$A:$AN,40, FALSE)</f>
        <v>2.8394841691294022</v>
      </c>
      <c r="Z675" s="42">
        <f t="shared" si="118"/>
        <v>2.8111539813126925</v>
      </c>
      <c r="AA675" s="44">
        <f>IFERROR(VLOOKUP($A675,'Raw data'!$AP:$AU,4,FALSE),0)</f>
        <v>-0.39977394586251203</v>
      </c>
      <c r="AB675" s="44">
        <f>IFERROR(VLOOKUP($A675,'Raw data'!$AP:$AU,5,FALSE),0)</f>
        <v>5.9711863799873498E-2</v>
      </c>
      <c r="AC675" s="44">
        <f>IFERROR(VLOOKUP($A675,'Raw data'!$AP:$AU,6,FALSE),"NA")</f>
        <v>0.59631445521354598</v>
      </c>
      <c r="AD675" s="46" t="b">
        <f t="shared" si="119"/>
        <v>0</v>
      </c>
      <c r="AE675" s="46" t="b">
        <f t="shared" si="120"/>
        <v>0</v>
      </c>
    </row>
    <row r="676" spans="1:31" x14ac:dyDescent="0.25">
      <c r="A676" s="45" t="s">
        <v>742</v>
      </c>
      <c r="B676" s="2" t="str">
        <f>IFERROR(VLOOKUP(A676,'Protein names'!$A:$I,8,FALSE),"Contaminant")</f>
        <v>Fibrinogen beta chain (Liver regeneration-related protein LRRG036/LRRG043/LRRG189) [Cleaved into: Fibrinopeptide B Fibrinogen beta chain]</v>
      </c>
      <c r="C676" t="str">
        <f>IFERROR(VLOOKUP(A676,'Protein names'!$A:$I,9,FALSE), "Contaminant")</f>
        <v>Fgb</v>
      </c>
      <c r="D676" s="42">
        <f>VLOOKUP($A676,'Raw data'!$A:$M,10,FALSE)</f>
        <v>1229865.8929345731</v>
      </c>
      <c r="E676" s="42">
        <f>VLOOKUP($A676,'Raw data'!$A:$M,11,FALSE)</f>
        <v>929670.03648537467</v>
      </c>
      <c r="F676" s="42">
        <f>VLOOKUP($A676,'Raw data'!$A:$M,7,FALSE)</f>
        <v>815370.13287474809</v>
      </c>
      <c r="G676" s="42">
        <f>VLOOKUP($A676,'Raw data'!$A:$M,2,FALSE)</f>
        <v>1225064.601950482</v>
      </c>
      <c r="H676" s="42">
        <f>VLOOKUP($A676,'Raw data'!$A:$M,3,FALSE)</f>
        <v>741419.06989713071</v>
      </c>
      <c r="I676" s="42">
        <f>VLOOKUP($A676,'Raw data'!$A:$M,4,FALSE)</f>
        <v>1410094.3726054642</v>
      </c>
      <c r="J676" s="42">
        <f>VLOOKUP($A676,'Raw data'!$A:$M,8,FALSE)</f>
        <v>554833.57856226864</v>
      </c>
      <c r="K676" s="42">
        <f>VLOOKUP($A676,'Raw data'!$A:$M,5,FALSE)</f>
        <v>616605.878660077</v>
      </c>
      <c r="L676" s="42">
        <f>VLOOKUP($A676,'Raw data'!$A:$M,12,FALSE)</f>
        <v>1245865.4238412608</v>
      </c>
      <c r="M676" s="42">
        <f>VLOOKUP($A676,'Raw data'!$A:$M,13,FALSE)</f>
        <v>762915.69498690974</v>
      </c>
      <c r="N676" s="42">
        <f>VLOOKUP($A676,'Raw data'!$A:$M,6,FALSE)</f>
        <v>951376.95654115209</v>
      </c>
      <c r="O676" s="42">
        <f>VLOOKUP($A676,'Raw data'!$A:$M,9,FALSE)</f>
        <v>825289.59454922448</v>
      </c>
      <c r="P676" s="42">
        <f t="shared" si="110"/>
        <v>1058580.6844579622</v>
      </c>
      <c r="Q676" s="42">
        <f t="shared" si="111"/>
        <v>826147.85452348215</v>
      </c>
      <c r="R676" s="42">
        <f t="shared" si="112"/>
        <v>243918.77326087706</v>
      </c>
      <c r="S676" s="42">
        <f t="shared" si="113"/>
        <v>228532.81477908712</v>
      </c>
      <c r="T676" s="43">
        <f t="shared" si="114"/>
        <v>0.23042057808354374</v>
      </c>
      <c r="U676" s="43">
        <f t="shared" si="115"/>
        <v>0.27662459392441763</v>
      </c>
      <c r="V676" s="42">
        <f t="shared" si="116"/>
        <v>-0.35765932801277828</v>
      </c>
      <c r="W676" s="42">
        <f t="shared" si="117"/>
        <v>0.15101611915121746</v>
      </c>
      <c r="X676" s="42">
        <f>VLOOKUP($A676,'Raw data'!$A:$AN,39, FALSE)</f>
        <v>2.817470103790185</v>
      </c>
      <c r="Y676" s="42">
        <f>VLOOKUP($A676,'Raw data'!$A:$AN,40, FALSE)</f>
        <v>2.8269038454331983</v>
      </c>
      <c r="Z676" s="42">
        <f t="shared" si="118"/>
        <v>2.8221869746116917</v>
      </c>
      <c r="AA676" s="44">
        <f>IFERROR(VLOOKUP($A676,'Raw data'!$AP:$AU,4,FALSE),0)</f>
        <v>-0.341205889609349</v>
      </c>
      <c r="AB676" s="44">
        <f>IFERROR(VLOOKUP($A676,'Raw data'!$AP:$AU,5,FALSE),0)</f>
        <v>0.10193903988478099</v>
      </c>
      <c r="AC676" s="44">
        <f>IFERROR(VLOOKUP($A676,'Raw data'!$AP:$AU,6,FALSE),"NA")</f>
        <v>0.59718935769596104</v>
      </c>
      <c r="AD676" s="46" t="b">
        <f t="shared" si="119"/>
        <v>0</v>
      </c>
      <c r="AE676" s="46" t="b">
        <f t="shared" si="120"/>
        <v>0</v>
      </c>
    </row>
    <row r="677" spans="1:31" x14ac:dyDescent="0.25">
      <c r="A677" s="45" t="s">
        <v>743</v>
      </c>
      <c r="B677" s="2" t="str">
        <f>IFERROR(VLOOKUP(A677,'Protein names'!$A:$I,8,FALSE),"Contaminant")</f>
        <v>Mpp6 protein (Protein Mpp6) (RCG52465, isoform CRA_b)</v>
      </c>
      <c r="C677" t="str">
        <f>IFERROR(VLOOKUP(A677,'Protein names'!$A:$I,9,FALSE), "Contaminant")</f>
        <v>Mpp6</v>
      </c>
      <c r="D677" s="42">
        <f>VLOOKUP($A677,'Raw data'!$A:$M,10,FALSE)</f>
        <v>205.36</v>
      </c>
      <c r="E677" s="42">
        <f>VLOOKUP($A677,'Raw data'!$A:$M,11,FALSE)</f>
        <v>65274.204671886269</v>
      </c>
      <c r="F677" s="42">
        <f>VLOOKUP($A677,'Raw data'!$A:$M,7,FALSE)</f>
        <v>205.36</v>
      </c>
      <c r="G677" s="42">
        <f>VLOOKUP($A677,'Raw data'!$A:$M,2,FALSE)</f>
        <v>48609.768296026712</v>
      </c>
      <c r="H677" s="42">
        <f>VLOOKUP($A677,'Raw data'!$A:$M,3,FALSE)</f>
        <v>11250.392528845039</v>
      </c>
      <c r="I677" s="42">
        <f>VLOOKUP($A677,'Raw data'!$A:$M,4,FALSE)</f>
        <v>205.36</v>
      </c>
      <c r="J677" s="42">
        <f>VLOOKUP($A677,'Raw data'!$A:$M,8,FALSE)</f>
        <v>205.36</v>
      </c>
      <c r="K677" s="42">
        <f>VLOOKUP($A677,'Raw data'!$A:$M,5,FALSE)</f>
        <v>33707.128565025676</v>
      </c>
      <c r="L677" s="42">
        <f>VLOOKUP($A677,'Raw data'!$A:$M,12,FALSE)</f>
        <v>205.36</v>
      </c>
      <c r="M677" s="42">
        <f>VLOOKUP($A677,'Raw data'!$A:$M,13,FALSE)</f>
        <v>205.36</v>
      </c>
      <c r="N677" s="42">
        <f>VLOOKUP($A677,'Raw data'!$A:$M,6,FALSE)</f>
        <v>129394.70515728716</v>
      </c>
      <c r="O677" s="42">
        <f>VLOOKUP($A677,'Raw data'!$A:$M,9,FALSE)</f>
        <v>205.36</v>
      </c>
      <c r="P677" s="42">
        <f t="shared" si="110"/>
        <v>20958.407582793003</v>
      </c>
      <c r="Q677" s="42">
        <f t="shared" si="111"/>
        <v>27320.54562038547</v>
      </c>
      <c r="R677" s="42">
        <f t="shared" si="112"/>
        <v>26187.783822308393</v>
      </c>
      <c r="S677" s="42">
        <f t="shared" si="113"/>
        <v>47259.665064029425</v>
      </c>
      <c r="T677" s="43">
        <f t="shared" si="114"/>
        <v>1.2495120976561571</v>
      </c>
      <c r="U677" s="43">
        <f t="shared" si="115"/>
        <v>1.7298214216031689</v>
      </c>
      <c r="V677" s="42">
        <f t="shared" si="116"/>
        <v>0.38245719082248664</v>
      </c>
      <c r="W677" s="42">
        <f t="shared" si="117"/>
        <v>0.79766522697506859</v>
      </c>
      <c r="X677" s="42">
        <f>VLOOKUP($A677,'Raw data'!$A:$AN,39, FALSE)</f>
        <v>0.45178086164109371</v>
      </c>
      <c r="Y677" s="42">
        <f>VLOOKUP($A677,'Raw data'!$A:$AN,40, FALSE)</f>
        <v>0.92324672523752493</v>
      </c>
      <c r="Z677" s="42">
        <f t="shared" si="118"/>
        <v>0.6875137934393093</v>
      </c>
      <c r="AA677" s="44">
        <f>IFERROR(VLOOKUP($A677,'Raw data'!$AP:$AU,4,FALSE),0)</f>
        <v>1.10117556604059</v>
      </c>
      <c r="AB677" s="44">
        <f>IFERROR(VLOOKUP($A677,'Raw data'!$AP:$AU,5,FALSE),0)</f>
        <v>0.17785522447018101</v>
      </c>
      <c r="AC677" s="44">
        <f>IFERROR(VLOOKUP($A677,'Raw data'!$AP:$AU,6,FALSE),"NA")</f>
        <v>0.59944776940525402</v>
      </c>
      <c r="AD677" s="46" t="b">
        <f t="shared" si="119"/>
        <v>0</v>
      </c>
      <c r="AE677" s="46" t="b">
        <f t="shared" si="120"/>
        <v>0</v>
      </c>
    </row>
    <row r="678" spans="1:31" x14ac:dyDescent="0.25">
      <c r="A678" s="45" t="s">
        <v>744</v>
      </c>
      <c r="B678" s="2" t="str">
        <f>IFERROR(VLOOKUP(A678,'Protein names'!$A:$I,8,FALSE),"Contaminant")</f>
        <v>UDP-glucuronosyltransferase (EC 2.4.1.17)</v>
      </c>
      <c r="C678" t="str">
        <f>IFERROR(VLOOKUP(A678,'Protein names'!$A:$I,9,FALSE), "Contaminant")</f>
        <v>Ugt2b</v>
      </c>
      <c r="D678" s="42">
        <f>VLOOKUP($A678,'Raw data'!$A:$M,10,FALSE)</f>
        <v>8832251.6555356868</v>
      </c>
      <c r="E678" s="42">
        <f>VLOOKUP($A678,'Raw data'!$A:$M,11,FALSE)</f>
        <v>6694685.6194149265</v>
      </c>
      <c r="F678" s="42">
        <f>VLOOKUP($A678,'Raw data'!$A:$M,7,FALSE)</f>
        <v>5855929.16934817</v>
      </c>
      <c r="G678" s="42">
        <f>VLOOKUP($A678,'Raw data'!$A:$M,2,FALSE)</f>
        <v>6708475.2284046095</v>
      </c>
      <c r="H678" s="42">
        <f>VLOOKUP($A678,'Raw data'!$A:$M,3,FALSE)</f>
        <v>7043362.5696353232</v>
      </c>
      <c r="I678" s="42">
        <f>VLOOKUP($A678,'Raw data'!$A:$M,4,FALSE)</f>
        <v>7686839.0267449105</v>
      </c>
      <c r="J678" s="42">
        <f>VLOOKUP($A678,'Raw data'!$A:$M,8,FALSE)</f>
        <v>7515176.895902304</v>
      </c>
      <c r="K678" s="42">
        <f>VLOOKUP($A678,'Raw data'!$A:$M,5,FALSE)</f>
        <v>6483438.3492684597</v>
      </c>
      <c r="L678" s="42">
        <f>VLOOKUP($A678,'Raw data'!$A:$M,12,FALSE)</f>
        <v>9099672.6217960734</v>
      </c>
      <c r="M678" s="42">
        <f>VLOOKUP($A678,'Raw data'!$A:$M,13,FALSE)</f>
        <v>8221953.9400257356</v>
      </c>
      <c r="N678" s="42">
        <f>VLOOKUP($A678,'Raw data'!$A:$M,6,FALSE)</f>
        <v>5521913.6656602053</v>
      </c>
      <c r="O678" s="42">
        <f>VLOOKUP($A678,'Raw data'!$A:$M,9,FALSE)</f>
        <v>6542120.868796315</v>
      </c>
      <c r="P678" s="42">
        <f t="shared" si="110"/>
        <v>7136923.8781806044</v>
      </c>
      <c r="Q678" s="42">
        <f t="shared" si="111"/>
        <v>7230712.7235748498</v>
      </c>
      <c r="R678" s="42">
        <f t="shared" si="112"/>
        <v>931431.42785862496</v>
      </c>
      <c r="S678" s="42">
        <f t="shared" si="113"/>
        <v>1190872.3741428894</v>
      </c>
      <c r="T678" s="43">
        <f t="shared" si="114"/>
        <v>0.13050880796224382</v>
      </c>
      <c r="U678" s="43">
        <f t="shared" si="115"/>
        <v>0.16469640264647722</v>
      </c>
      <c r="V678" s="42">
        <f t="shared" si="116"/>
        <v>1.8835474179165319E-2</v>
      </c>
      <c r="W678" s="42">
        <f t="shared" si="117"/>
        <v>0.89242924553327818</v>
      </c>
      <c r="X678" s="42">
        <f>VLOOKUP($A678,'Raw data'!$A:$AN,39, FALSE)</f>
        <v>2.906602581889997</v>
      </c>
      <c r="Y678" s="42">
        <f>VLOOKUP($A678,'Raw data'!$A:$AN,40, FALSE)</f>
        <v>3.4362585284709386</v>
      </c>
      <c r="Z678" s="42">
        <f t="shared" si="118"/>
        <v>3.1714305551804678</v>
      </c>
      <c r="AA678" s="44">
        <f>IFERROR(VLOOKUP($A678,'Raw data'!$AP:$AU,4,FALSE),0)</f>
        <v>-0.321966887603921</v>
      </c>
      <c r="AB678" s="44">
        <f>IFERROR(VLOOKUP($A678,'Raw data'!$AP:$AU,5,FALSE),0)</f>
        <v>0.110464989706553</v>
      </c>
      <c r="AC678" s="44">
        <f>IFERROR(VLOOKUP($A678,'Raw data'!$AP:$AU,6,FALSE),"NA")</f>
        <v>0.60132519376696902</v>
      </c>
      <c r="AD678" s="46" t="b">
        <f t="shared" si="119"/>
        <v>0</v>
      </c>
      <c r="AE678" s="46" t="b">
        <f t="shared" si="120"/>
        <v>0</v>
      </c>
    </row>
    <row r="679" spans="1:31" x14ac:dyDescent="0.25">
      <c r="A679" s="45" t="s">
        <v>745</v>
      </c>
      <c r="B679" s="2" t="str">
        <f>IFERROR(VLOOKUP(A679,'Protein names'!$A:$I,8,FALSE),"Contaminant")</f>
        <v>Malate dehydrogenase, mitochondrial (EC 1.1.1.37)</v>
      </c>
      <c r="C679" t="str">
        <f>IFERROR(VLOOKUP(A679,'Protein names'!$A:$I,9,FALSE), "Contaminant")</f>
        <v>Mdh2</v>
      </c>
      <c r="D679" s="42">
        <f>VLOOKUP($A679,'Raw data'!$A:$M,10,FALSE)</f>
        <v>21420857.232493013</v>
      </c>
      <c r="E679" s="42">
        <f>VLOOKUP($A679,'Raw data'!$A:$M,11,FALSE)</f>
        <v>21685828.529552359</v>
      </c>
      <c r="F679" s="42">
        <f>VLOOKUP($A679,'Raw data'!$A:$M,7,FALSE)</f>
        <v>19628870.341596421</v>
      </c>
      <c r="G679" s="42">
        <f>VLOOKUP($A679,'Raw data'!$A:$M,2,FALSE)</f>
        <v>19017429.469262697</v>
      </c>
      <c r="H679" s="42">
        <f>VLOOKUP($A679,'Raw data'!$A:$M,3,FALSE)</f>
        <v>17065166.744557451</v>
      </c>
      <c r="I679" s="42">
        <f>VLOOKUP($A679,'Raw data'!$A:$M,4,FALSE)</f>
        <v>17617160.494116247</v>
      </c>
      <c r="J679" s="42">
        <f>VLOOKUP($A679,'Raw data'!$A:$M,8,FALSE)</f>
        <v>17970669.645350844</v>
      </c>
      <c r="K679" s="42">
        <f>VLOOKUP($A679,'Raw data'!$A:$M,5,FALSE)</f>
        <v>19450796.961348224</v>
      </c>
      <c r="L679" s="42">
        <f>VLOOKUP($A679,'Raw data'!$A:$M,12,FALSE)</f>
        <v>21640125.50446362</v>
      </c>
      <c r="M679" s="42">
        <f>VLOOKUP($A679,'Raw data'!$A:$M,13,FALSE)</f>
        <v>19210731.15171187</v>
      </c>
      <c r="N679" s="42">
        <f>VLOOKUP($A679,'Raw data'!$A:$M,6,FALSE)</f>
        <v>17122190.654829811</v>
      </c>
      <c r="O679" s="42">
        <f>VLOOKUP($A679,'Raw data'!$A:$M,9,FALSE)</f>
        <v>18771790.962850664</v>
      </c>
      <c r="P679" s="42">
        <f t="shared" si="110"/>
        <v>19405885.468596365</v>
      </c>
      <c r="Q679" s="42">
        <f t="shared" si="111"/>
        <v>19027717.480092507</v>
      </c>
      <c r="R679" s="42">
        <f t="shared" si="112"/>
        <v>1738647.6098250707</v>
      </c>
      <c r="S679" s="42">
        <f t="shared" si="113"/>
        <v>1405409.0108228931</v>
      </c>
      <c r="T679" s="43">
        <f t="shared" si="114"/>
        <v>8.9593830317026377E-2</v>
      </c>
      <c r="U679" s="43">
        <f t="shared" si="115"/>
        <v>7.3861145578458548E-2</v>
      </c>
      <c r="V679" s="42">
        <f t="shared" si="116"/>
        <v>-2.8391753455393024E-2</v>
      </c>
      <c r="W679" s="42">
        <f t="shared" si="117"/>
        <v>0.7131570452163527</v>
      </c>
      <c r="X679" s="42">
        <f>VLOOKUP($A679,'Raw data'!$A:$AN,39, FALSE)</f>
        <v>3.6163937139984363</v>
      </c>
      <c r="Y679" s="42">
        <f>VLOOKUP($A679,'Raw data'!$A:$AN,40, FALSE)</f>
        <v>3.9557246255063134</v>
      </c>
      <c r="Z679" s="42">
        <f t="shared" si="118"/>
        <v>3.7860591697523747</v>
      </c>
      <c r="AA679" s="44">
        <f>IFERROR(VLOOKUP($A679,'Raw data'!$AP:$AU,4,FALSE),0)</f>
        <v>0.35873584899726002</v>
      </c>
      <c r="AB679" s="44">
        <f>IFERROR(VLOOKUP($A679,'Raw data'!$AP:$AU,5,FALSE),0)</f>
        <v>7.3888412227711794E-2</v>
      </c>
      <c r="AC679" s="44">
        <f>IFERROR(VLOOKUP($A679,'Raw data'!$AP:$AU,6,FALSE),"NA")</f>
        <v>0.60222184388078404</v>
      </c>
      <c r="AD679" s="46" t="b">
        <f t="shared" si="119"/>
        <v>0</v>
      </c>
      <c r="AE679" s="46" t="b">
        <f t="shared" si="120"/>
        <v>0</v>
      </c>
    </row>
    <row r="680" spans="1:31" x14ac:dyDescent="0.25">
      <c r="A680" s="45" t="s">
        <v>746</v>
      </c>
      <c r="B680" s="2" t="str">
        <f>IFERROR(VLOOKUP(A680,'Protein names'!$A:$I,8,FALSE),"Contaminant")</f>
        <v>Septin-2 (Vascular endothelial cell specific protein 11)</v>
      </c>
      <c r="C680">
        <f>IFERROR(VLOOKUP(A680,'Protein names'!$A:$I,9,FALSE), "Contaminant")</f>
        <v>42615</v>
      </c>
      <c r="D680" s="42">
        <f>VLOOKUP($A680,'Raw data'!$A:$M,10,FALSE)</f>
        <v>205.36</v>
      </c>
      <c r="E680" s="42">
        <f>VLOOKUP($A680,'Raw data'!$A:$M,11,FALSE)</f>
        <v>205.36</v>
      </c>
      <c r="F680" s="42">
        <f>VLOOKUP($A680,'Raw data'!$A:$M,7,FALSE)</f>
        <v>18762.342942480238</v>
      </c>
      <c r="G680" s="42">
        <f>VLOOKUP($A680,'Raw data'!$A:$M,2,FALSE)</f>
        <v>56450.688038794535</v>
      </c>
      <c r="H680" s="42">
        <f>VLOOKUP($A680,'Raw data'!$A:$M,3,FALSE)</f>
        <v>205.36</v>
      </c>
      <c r="I680" s="42">
        <f>VLOOKUP($A680,'Raw data'!$A:$M,4,FALSE)</f>
        <v>49049.657631444854</v>
      </c>
      <c r="J680" s="42">
        <f>VLOOKUP($A680,'Raw data'!$A:$M,8,FALSE)</f>
        <v>205.36</v>
      </c>
      <c r="K680" s="42">
        <f>VLOOKUP($A680,'Raw data'!$A:$M,5,FALSE)</f>
        <v>205.36</v>
      </c>
      <c r="L680" s="42">
        <f>VLOOKUP($A680,'Raw data'!$A:$M,12,FALSE)</f>
        <v>205.36</v>
      </c>
      <c r="M680" s="42">
        <f>VLOOKUP($A680,'Raw data'!$A:$M,13,FALSE)</f>
        <v>205.36</v>
      </c>
      <c r="N680" s="42">
        <f>VLOOKUP($A680,'Raw data'!$A:$M,6,FALSE)</f>
        <v>205.36</v>
      </c>
      <c r="O680" s="42">
        <f>VLOOKUP($A680,'Raw data'!$A:$M,9,FALSE)</f>
        <v>205.36</v>
      </c>
      <c r="P680" s="42">
        <f t="shared" si="110"/>
        <v>20813.128102119939</v>
      </c>
      <c r="Q680" s="42">
        <f t="shared" si="111"/>
        <v>205.36000000000004</v>
      </c>
      <c r="R680" s="42">
        <f t="shared" si="112"/>
        <v>23613.49655149136</v>
      </c>
      <c r="S680" s="42">
        <f t="shared" si="113"/>
        <v>2.8421709430404007E-14</v>
      </c>
      <c r="T680" s="43">
        <f t="shared" si="114"/>
        <v>1.1345481772673174</v>
      </c>
      <c r="U680" s="43">
        <f t="shared" si="115"/>
        <v>1.383994421036424E-16</v>
      </c>
      <c r="V680" s="42">
        <f t="shared" si="116"/>
        <v>-6.6631947994859457</v>
      </c>
      <c r="W680" s="42">
        <f t="shared" si="117"/>
        <v>7.9557848362156167E-2</v>
      </c>
      <c r="X680" s="42">
        <f>VLOOKUP($A680,'Raw data'!$A:$AN,39, FALSE)</f>
        <v>0.54178102954776286</v>
      </c>
      <c r="Y680" s="42">
        <f>VLOOKUP($A680,'Raw data'!$A:$AN,40, FALSE)</f>
        <v>0</v>
      </c>
      <c r="Z680" s="42">
        <f t="shared" si="118"/>
        <v>0.27089051477388143</v>
      </c>
      <c r="AA680" s="44">
        <f>IFERROR(VLOOKUP($A680,'Raw data'!$AP:$AU,4,FALSE),0)</f>
        <v>-1.37730868619793</v>
      </c>
      <c r="AB680" s="44">
        <f>IFERROR(VLOOKUP($A680,'Raw data'!$AP:$AU,5,FALSE),0)</f>
        <v>3.54687233655398E-2</v>
      </c>
      <c r="AC680" s="44">
        <f>IFERROR(VLOOKUP($A680,'Raw data'!$AP:$AU,6,FALSE),"NA")</f>
        <v>0.60291274299846398</v>
      </c>
      <c r="AD680" s="46" t="b">
        <f t="shared" si="119"/>
        <v>0</v>
      </c>
      <c r="AE680" s="46" t="b">
        <f t="shared" si="120"/>
        <v>0</v>
      </c>
    </row>
    <row r="681" spans="1:31" x14ac:dyDescent="0.25">
      <c r="A681" s="45" t="s">
        <v>747</v>
      </c>
      <c r="B681" s="2" t="str">
        <f>IFERROR(VLOOKUP(A681,'Protein names'!$A:$I,8,FALSE),"Contaminant")</f>
        <v>Cytochrome P450 3A2 (EC 1.14.14.1) (CYPIIIA2) (Cytochrome P450-PCN2) (Cytochrome P450/6-beta-A) (Testosterone 6-beta-hydroxylase)</v>
      </c>
      <c r="C681" t="str">
        <f>IFERROR(VLOOKUP(A681,'Protein names'!$A:$I,9,FALSE), "Contaminant")</f>
        <v>Cyp3a2</v>
      </c>
      <c r="D681" s="42">
        <f>VLOOKUP($A681,'Raw data'!$A:$M,10,FALSE)</f>
        <v>819413.63722802862</v>
      </c>
      <c r="E681" s="42">
        <f>VLOOKUP($A681,'Raw data'!$A:$M,11,FALSE)</f>
        <v>505289.29639292258</v>
      </c>
      <c r="F681" s="42">
        <f>VLOOKUP($A681,'Raw data'!$A:$M,7,FALSE)</f>
        <v>1041881.1019323356</v>
      </c>
      <c r="G681" s="42">
        <f>VLOOKUP($A681,'Raw data'!$A:$M,2,FALSE)</f>
        <v>1203565.686981986</v>
      </c>
      <c r="H681" s="42">
        <f>VLOOKUP($A681,'Raw data'!$A:$M,3,FALSE)</f>
        <v>844076.08285296091</v>
      </c>
      <c r="I681" s="42">
        <f>VLOOKUP($A681,'Raw data'!$A:$M,4,FALSE)</f>
        <v>878880.593287403</v>
      </c>
      <c r="J681" s="42">
        <f>VLOOKUP($A681,'Raw data'!$A:$M,8,FALSE)</f>
        <v>957485.28065387509</v>
      </c>
      <c r="K681" s="42">
        <f>VLOOKUP($A681,'Raw data'!$A:$M,5,FALSE)</f>
        <v>875762.97867850051</v>
      </c>
      <c r="L681" s="42">
        <f>VLOOKUP($A681,'Raw data'!$A:$M,12,FALSE)</f>
        <v>1059669.0044055248</v>
      </c>
      <c r="M681" s="42">
        <f>VLOOKUP($A681,'Raw data'!$A:$M,13,FALSE)</f>
        <v>757253.9201005795</v>
      </c>
      <c r="N681" s="42">
        <f>VLOOKUP($A681,'Raw data'!$A:$M,6,FALSE)</f>
        <v>699165.99460072198</v>
      </c>
      <c r="O681" s="42">
        <f>VLOOKUP($A681,'Raw data'!$A:$M,9,FALSE)</f>
        <v>1359853.1561128059</v>
      </c>
      <c r="P681" s="42">
        <f t="shared" si="110"/>
        <v>882184.39977927273</v>
      </c>
      <c r="Q681" s="42">
        <f t="shared" si="111"/>
        <v>951531.72242533462</v>
      </c>
      <c r="R681" s="42">
        <f t="shared" si="112"/>
        <v>214570.19635649986</v>
      </c>
      <c r="S681" s="42">
        <f t="shared" si="113"/>
        <v>218185.2184894722</v>
      </c>
      <c r="T681" s="43">
        <f t="shared" si="114"/>
        <v>0.24322601534348881</v>
      </c>
      <c r="U681" s="43">
        <f t="shared" si="115"/>
        <v>0.22929894332197936</v>
      </c>
      <c r="V681" s="42">
        <f t="shared" si="116"/>
        <v>0.10917150569037866</v>
      </c>
      <c r="W681" s="42">
        <f t="shared" si="117"/>
        <v>0.62333320837891937</v>
      </c>
      <c r="X681" s="42">
        <f>VLOOKUP($A681,'Raw data'!$A:$AN,39, FALSE)</f>
        <v>2.937050190830901</v>
      </c>
      <c r="Y681" s="42">
        <f>VLOOKUP($A681,'Raw data'!$A:$AN,40, FALSE)</f>
        <v>2.877769910432098</v>
      </c>
      <c r="Z681" s="42">
        <f t="shared" si="118"/>
        <v>2.9074100506314995</v>
      </c>
      <c r="AA681" s="44">
        <f>IFERROR(VLOOKUP($A681,'Raw data'!$AP:$AU,4,FALSE),0)</f>
        <v>0.32890047396107103</v>
      </c>
      <c r="AB681" s="44">
        <f>IFERROR(VLOOKUP($A681,'Raw data'!$AP:$AU,5,FALSE),0)</f>
        <v>0.172562378887193</v>
      </c>
      <c r="AC681" s="44">
        <f>IFERROR(VLOOKUP($A681,'Raw data'!$AP:$AU,6,FALSE),"NA")</f>
        <v>0.60398204583595805</v>
      </c>
      <c r="AD681" s="46" t="b">
        <f t="shared" si="119"/>
        <v>0</v>
      </c>
      <c r="AE681" s="46" t="b">
        <f t="shared" si="120"/>
        <v>0</v>
      </c>
    </row>
    <row r="682" spans="1:31" x14ac:dyDescent="0.25">
      <c r="A682" s="45" t="s">
        <v>748</v>
      </c>
      <c r="B682" s="2" t="str">
        <f>IFERROR(VLOOKUP(A682,'Protein names'!$A:$I,8,FALSE),"Contaminant")</f>
        <v>Protein Abcg3l3</v>
      </c>
      <c r="C682" t="str">
        <f>IFERROR(VLOOKUP(A682,'Protein names'!$A:$I,9,FALSE), "Contaminant")</f>
        <v>Abcg3l3</v>
      </c>
      <c r="D682" s="42">
        <f>VLOOKUP($A682,'Raw data'!$A:$M,10,FALSE)</f>
        <v>180738.26434667851</v>
      </c>
      <c r="E682" s="42">
        <f>VLOOKUP($A682,'Raw data'!$A:$M,11,FALSE)</f>
        <v>124222.77618667576</v>
      </c>
      <c r="F682" s="42">
        <f>VLOOKUP($A682,'Raw data'!$A:$M,7,FALSE)</f>
        <v>119672.0366701788</v>
      </c>
      <c r="G682" s="42">
        <f>VLOOKUP($A682,'Raw data'!$A:$M,2,FALSE)</f>
        <v>127476.66910498179</v>
      </c>
      <c r="H682" s="42">
        <f>VLOOKUP($A682,'Raw data'!$A:$M,3,FALSE)</f>
        <v>61542.643604446137</v>
      </c>
      <c r="I682" s="42">
        <f>VLOOKUP($A682,'Raw data'!$A:$M,4,FALSE)</f>
        <v>139244.06451606535</v>
      </c>
      <c r="J682" s="42">
        <f>VLOOKUP($A682,'Raw data'!$A:$M,8,FALSE)</f>
        <v>92835.348583633182</v>
      </c>
      <c r="K682" s="42">
        <f>VLOOKUP($A682,'Raw data'!$A:$M,5,FALSE)</f>
        <v>104996.2694098581</v>
      </c>
      <c r="L682" s="42">
        <f>VLOOKUP($A682,'Raw data'!$A:$M,12,FALSE)</f>
        <v>35335.045161944028</v>
      </c>
      <c r="M682" s="42">
        <f>VLOOKUP($A682,'Raw data'!$A:$M,13,FALSE)</f>
        <v>54873.784418056719</v>
      </c>
      <c r="N682" s="42">
        <f>VLOOKUP($A682,'Raw data'!$A:$M,6,FALSE)</f>
        <v>74802.295189310738</v>
      </c>
      <c r="O682" s="42">
        <f>VLOOKUP($A682,'Raw data'!$A:$M,9,FALSE)</f>
        <v>150812.65645498727</v>
      </c>
      <c r="P682" s="42">
        <f t="shared" si="110"/>
        <v>125482.7424048377</v>
      </c>
      <c r="Q682" s="42">
        <f t="shared" si="111"/>
        <v>85609.233202965013</v>
      </c>
      <c r="R682" s="42">
        <f t="shared" si="112"/>
        <v>35048.087169890248</v>
      </c>
      <c r="S682" s="42">
        <f t="shared" si="113"/>
        <v>37122.571805190353</v>
      </c>
      <c r="T682" s="43">
        <f t="shared" si="114"/>
        <v>0.27930603442516927</v>
      </c>
      <c r="U682" s="43">
        <f t="shared" si="115"/>
        <v>0.43362813117574611</v>
      </c>
      <c r="V682" s="42">
        <f t="shared" si="116"/>
        <v>-0.55165065554720627</v>
      </c>
      <c r="W682" s="42">
        <f t="shared" si="117"/>
        <v>0.11132668312263196</v>
      </c>
      <c r="X682" s="42">
        <f>VLOOKUP($A682,'Raw data'!$A:$AN,39, FALSE)</f>
        <v>2.8170901714847765</v>
      </c>
      <c r="Y682" s="42">
        <f>VLOOKUP($A682,'Raw data'!$A:$AN,40, FALSE)</f>
        <v>2.5031853877475672</v>
      </c>
      <c r="Z682" s="42">
        <f t="shared" si="118"/>
        <v>2.6601377796161718</v>
      </c>
      <c r="AA682" s="44">
        <f>IFERROR(VLOOKUP($A682,'Raw data'!$AP:$AU,4,FALSE),0)</f>
        <v>-0.233214623360952</v>
      </c>
      <c r="AB682" s="44">
        <f>IFERROR(VLOOKUP($A682,'Raw data'!$AP:$AU,5,FALSE),0)</f>
        <v>1.1304081249053801E-2</v>
      </c>
      <c r="AC682" s="44">
        <f>IFERROR(VLOOKUP($A682,'Raw data'!$AP:$AU,6,FALSE),"NA")</f>
        <v>0.60717023406876702</v>
      </c>
      <c r="AD682" s="46" t="b">
        <f t="shared" si="119"/>
        <v>0</v>
      </c>
      <c r="AE682" s="46" t="b">
        <f t="shared" si="120"/>
        <v>0</v>
      </c>
    </row>
    <row r="683" spans="1:31" x14ac:dyDescent="0.25">
      <c r="A683" s="45" t="s">
        <v>749</v>
      </c>
      <c r="B683" s="2" t="str">
        <f>IFERROR(VLOOKUP(A683,'Protein names'!$A:$I,8,FALSE),"Contaminant")</f>
        <v>Pyruvate dehydrogenase E1 component subunit alpha (EC 1.2.4.1)</v>
      </c>
      <c r="C683" t="str">
        <f>IFERROR(VLOOKUP(A683,'Protein names'!$A:$I,9,FALSE), "Contaminant")</f>
        <v>Pdha1</v>
      </c>
      <c r="D683" s="42">
        <f>VLOOKUP($A683,'Raw data'!$A:$M,10,FALSE)</f>
        <v>96765.252430796027</v>
      </c>
      <c r="E683" s="42">
        <f>VLOOKUP($A683,'Raw data'!$A:$M,11,FALSE)</f>
        <v>186950.15579535204</v>
      </c>
      <c r="F683" s="42">
        <f>VLOOKUP($A683,'Raw data'!$A:$M,7,FALSE)</f>
        <v>161711.26013392161</v>
      </c>
      <c r="G683" s="42">
        <f>VLOOKUP($A683,'Raw data'!$A:$M,2,FALSE)</f>
        <v>252927.66399698579</v>
      </c>
      <c r="H683" s="42">
        <f>VLOOKUP($A683,'Raw data'!$A:$M,3,FALSE)</f>
        <v>424733.44882369728</v>
      </c>
      <c r="I683" s="42">
        <f>VLOOKUP($A683,'Raw data'!$A:$M,4,FALSE)</f>
        <v>223454.61479256346</v>
      </c>
      <c r="J683" s="42">
        <f>VLOOKUP($A683,'Raw data'!$A:$M,8,FALSE)</f>
        <v>49137.388594585151</v>
      </c>
      <c r="K683" s="42">
        <f>VLOOKUP($A683,'Raw data'!$A:$M,5,FALSE)</f>
        <v>247072.30064119629</v>
      </c>
      <c r="L683" s="42">
        <f>VLOOKUP($A683,'Raw data'!$A:$M,12,FALSE)</f>
        <v>149462.75294391281</v>
      </c>
      <c r="M683" s="42">
        <f>VLOOKUP($A683,'Raw data'!$A:$M,13,FALSE)</f>
        <v>134503.56117667205</v>
      </c>
      <c r="N683" s="42">
        <f>VLOOKUP($A683,'Raw data'!$A:$M,6,FALSE)</f>
        <v>79061.694072583647</v>
      </c>
      <c r="O683" s="42">
        <f>VLOOKUP($A683,'Raw data'!$A:$M,9,FALSE)</f>
        <v>185437.57314203048</v>
      </c>
      <c r="P683" s="42">
        <f t="shared" si="110"/>
        <v>224423.73266221935</v>
      </c>
      <c r="Q683" s="42">
        <f t="shared" si="111"/>
        <v>140779.21176183008</v>
      </c>
      <c r="R683" s="42">
        <f t="shared" si="112"/>
        <v>102120.19587107503</v>
      </c>
      <c r="S683" s="42">
        <f t="shared" si="113"/>
        <v>65338.418261576575</v>
      </c>
      <c r="T683" s="43">
        <f t="shared" si="114"/>
        <v>0.45503296224368733</v>
      </c>
      <c r="U683" s="43">
        <f t="shared" si="115"/>
        <v>0.46411979044261126</v>
      </c>
      <c r="V683" s="42">
        <f t="shared" si="116"/>
        <v>-0.67279093470431306</v>
      </c>
      <c r="W683" s="42">
        <f t="shared" si="117"/>
        <v>0.1539177267508251</v>
      </c>
      <c r="X683" s="42">
        <f>VLOOKUP($A683,'Raw data'!$A:$AN,39, FALSE)</f>
        <v>2.1738580791811377</v>
      </c>
      <c r="Y683" s="42">
        <f>VLOOKUP($A683,'Raw data'!$A:$AN,40, FALSE)</f>
        <v>2.9626165377806615</v>
      </c>
      <c r="Z683" s="42">
        <f t="shared" si="118"/>
        <v>2.5682373084808994</v>
      </c>
      <c r="AA683" s="44">
        <f>IFERROR(VLOOKUP($A683,'Raw data'!$AP:$AU,4,FALSE),0)</f>
        <v>0.97294716503896395</v>
      </c>
      <c r="AB683" s="44">
        <f>IFERROR(VLOOKUP($A683,'Raw data'!$AP:$AU,5,FALSE),0)</f>
        <v>6.8501986842465196E-2</v>
      </c>
      <c r="AC683" s="44">
        <f>IFERROR(VLOOKUP($A683,'Raw data'!$AP:$AU,6,FALSE),"NA")</f>
        <v>0.60767694798650296</v>
      </c>
      <c r="AD683" s="46" t="b">
        <f t="shared" si="119"/>
        <v>0</v>
      </c>
      <c r="AE683" s="46" t="b">
        <f t="shared" si="120"/>
        <v>0</v>
      </c>
    </row>
    <row r="684" spans="1:31" x14ac:dyDescent="0.25">
      <c r="A684" s="45" t="s">
        <v>750</v>
      </c>
      <c r="B684" s="2" t="str">
        <f>IFERROR(VLOOKUP(A684,'Protein names'!$A:$I,8,FALSE),"Contaminant")</f>
        <v>Protein Rangap1 (RCG59652, isoform CRA_b)</v>
      </c>
      <c r="C684" t="str">
        <f>IFERROR(VLOOKUP(A684,'Protein names'!$A:$I,9,FALSE), "Contaminant")</f>
        <v>Rangap1</v>
      </c>
      <c r="D684" s="42">
        <f>VLOOKUP($A684,'Raw data'!$A:$M,10,FALSE)</f>
        <v>47028.083338480137</v>
      </c>
      <c r="E684" s="42">
        <f>VLOOKUP($A684,'Raw data'!$A:$M,11,FALSE)</f>
        <v>36773.128225683526</v>
      </c>
      <c r="F684" s="42">
        <f>VLOOKUP($A684,'Raw data'!$A:$M,7,FALSE)</f>
        <v>205.36</v>
      </c>
      <c r="G684" s="42">
        <f>VLOOKUP($A684,'Raw data'!$A:$M,2,FALSE)</f>
        <v>26904.648759567532</v>
      </c>
      <c r="H684" s="42">
        <f>VLOOKUP($A684,'Raw data'!$A:$M,3,FALSE)</f>
        <v>25692.811843723663</v>
      </c>
      <c r="I684" s="42">
        <f>VLOOKUP($A684,'Raw data'!$A:$M,4,FALSE)</f>
        <v>26794.377205084853</v>
      </c>
      <c r="J684" s="42">
        <f>VLOOKUP($A684,'Raw data'!$A:$M,8,FALSE)</f>
        <v>205.36</v>
      </c>
      <c r="K684" s="42">
        <f>VLOOKUP($A684,'Raw data'!$A:$M,5,FALSE)</f>
        <v>25555.397490729116</v>
      </c>
      <c r="L684" s="42">
        <f>VLOOKUP($A684,'Raw data'!$A:$M,12,FALSE)</f>
        <v>52510.746007853784</v>
      </c>
      <c r="M684" s="42">
        <f>VLOOKUP($A684,'Raw data'!$A:$M,13,FALSE)</f>
        <v>35010.610522767834</v>
      </c>
      <c r="N684" s="42">
        <f>VLOOKUP($A684,'Raw data'!$A:$M,6,FALSE)</f>
        <v>27359.783493890536</v>
      </c>
      <c r="O684" s="42">
        <f>VLOOKUP($A684,'Raw data'!$A:$M,9,FALSE)</f>
        <v>22332.417181514877</v>
      </c>
      <c r="P684" s="42">
        <f t="shared" si="110"/>
        <v>27233.06822875662</v>
      </c>
      <c r="Q684" s="42">
        <f t="shared" si="111"/>
        <v>27162.385782792688</v>
      </c>
      <c r="R684" s="42">
        <f t="shared" si="112"/>
        <v>14236.251138856582</v>
      </c>
      <c r="S684" s="42">
        <f t="shared" si="113"/>
        <v>15581.854888722723</v>
      </c>
      <c r="T684" s="43">
        <f t="shared" si="114"/>
        <v>0.52275604861239555</v>
      </c>
      <c r="U684" s="43">
        <f t="shared" si="115"/>
        <v>0.57365560644506397</v>
      </c>
      <c r="V684" s="42">
        <f t="shared" si="116"/>
        <v>-3.749330657006127E-3</v>
      </c>
      <c r="W684" s="42">
        <f t="shared" si="117"/>
        <v>0.99417245180205183</v>
      </c>
      <c r="X684" s="42">
        <f>VLOOKUP($A684,'Raw data'!$A:$AN,39, FALSE)</f>
        <v>1.8906522889996478</v>
      </c>
      <c r="Y684" s="42">
        <f>VLOOKUP($A684,'Raw data'!$A:$AN,40, FALSE)</f>
        <v>1.7846361335004515</v>
      </c>
      <c r="Z684" s="42">
        <f t="shared" si="118"/>
        <v>1.8376442112500495</v>
      </c>
      <c r="AA684" s="44">
        <f>IFERROR(VLOOKUP($A684,'Raw data'!$AP:$AU,4,FALSE),0)</f>
        <v>-0.994698643408923</v>
      </c>
      <c r="AB684" s="44">
        <f>IFERROR(VLOOKUP($A684,'Raw data'!$AP:$AU,5,FALSE),0)</f>
        <v>2.9372272557295E-2</v>
      </c>
      <c r="AC684" s="44">
        <f>IFERROR(VLOOKUP($A684,'Raw data'!$AP:$AU,6,FALSE),"NA")</f>
        <v>0.60801253399115196</v>
      </c>
      <c r="AD684" s="46" t="b">
        <f t="shared" si="119"/>
        <v>0</v>
      </c>
      <c r="AE684" s="46" t="b">
        <f t="shared" si="120"/>
        <v>0</v>
      </c>
    </row>
    <row r="685" spans="1:31" x14ac:dyDescent="0.25">
      <c r="A685" s="45" t="s">
        <v>751</v>
      </c>
      <c r="B685" s="2" t="str">
        <f>IFERROR(VLOOKUP(A685,'Protein names'!$A:$I,8,FALSE),"Contaminant")</f>
        <v>Carboxylic ester hydrolase (EC 3.1.1.-)</v>
      </c>
      <c r="C685" t="str">
        <f>IFERROR(VLOOKUP(A685,'Protein names'!$A:$I,9,FALSE), "Contaminant")</f>
        <v>LOC501233</v>
      </c>
      <c r="D685" s="42">
        <f>VLOOKUP($A685,'Raw data'!$A:$M,10,FALSE)</f>
        <v>205.36</v>
      </c>
      <c r="E685" s="42">
        <f>VLOOKUP($A685,'Raw data'!$A:$M,11,FALSE)</f>
        <v>205.36</v>
      </c>
      <c r="F685" s="42">
        <f>VLOOKUP($A685,'Raw data'!$A:$M,7,FALSE)</f>
        <v>205.36</v>
      </c>
      <c r="G685" s="42">
        <f>VLOOKUP($A685,'Raw data'!$A:$M,2,FALSE)</f>
        <v>7325.7153854219414</v>
      </c>
      <c r="H685" s="42">
        <f>VLOOKUP($A685,'Raw data'!$A:$M,3,FALSE)</f>
        <v>205.36</v>
      </c>
      <c r="I685" s="42">
        <f>VLOOKUP($A685,'Raw data'!$A:$M,4,FALSE)</f>
        <v>205.36</v>
      </c>
      <c r="J685" s="42">
        <f>VLOOKUP($A685,'Raw data'!$A:$M,8,FALSE)</f>
        <v>9486.9959251591845</v>
      </c>
      <c r="K685" s="42">
        <f>VLOOKUP($A685,'Raw data'!$A:$M,5,FALSE)</f>
        <v>205.36</v>
      </c>
      <c r="L685" s="42">
        <f>VLOOKUP($A685,'Raw data'!$A:$M,12,FALSE)</f>
        <v>7316.7178119806476</v>
      </c>
      <c r="M685" s="42">
        <f>VLOOKUP($A685,'Raw data'!$A:$M,13,FALSE)</f>
        <v>20764.281750369548</v>
      </c>
      <c r="N685" s="42">
        <f>VLOOKUP($A685,'Raw data'!$A:$M,6,FALSE)</f>
        <v>205.36</v>
      </c>
      <c r="O685" s="42">
        <f>VLOOKUP($A685,'Raw data'!$A:$M,9,FALSE)</f>
        <v>9562.4262920805504</v>
      </c>
      <c r="P685" s="42">
        <f t="shared" si="110"/>
        <v>1392.0858975703234</v>
      </c>
      <c r="Q685" s="42">
        <f t="shared" si="111"/>
        <v>7923.5236299316557</v>
      </c>
      <c r="R685" s="42">
        <f t="shared" si="112"/>
        <v>2653.5997776266959</v>
      </c>
      <c r="S685" s="42">
        <f t="shared" si="113"/>
        <v>6946.5078708541632</v>
      </c>
      <c r="T685" s="43">
        <f t="shared" si="114"/>
        <v>1.9062040512429264</v>
      </c>
      <c r="U685" s="43">
        <f t="shared" si="115"/>
        <v>0.87669428341366351</v>
      </c>
      <c r="V685" s="42">
        <f t="shared" si="116"/>
        <v>2.5088939122824154</v>
      </c>
      <c r="W685" s="42">
        <f t="shared" si="117"/>
        <v>7.7912908971768849E-2</v>
      </c>
      <c r="X685" s="42">
        <f>VLOOKUP($A685,'Raw data'!$A:$AN,39, FALSE)</f>
        <v>0.11204151247177267</v>
      </c>
      <c r="Y685" s="42">
        <f>VLOOKUP($A685,'Raw data'!$A:$AN,40, FALSE)</f>
        <v>0.9617592178969856</v>
      </c>
      <c r="Z685" s="42">
        <f t="shared" si="118"/>
        <v>0.53690036518437911</v>
      </c>
      <c r="AA685" s="44">
        <f>IFERROR(VLOOKUP($A685,'Raw data'!$AP:$AU,4,FALSE),0)</f>
        <v>0.78438028450229502</v>
      </c>
      <c r="AB685" s="44">
        <f>IFERROR(VLOOKUP($A685,'Raw data'!$AP:$AU,5,FALSE),0)</f>
        <v>3.0998164560016399E-2</v>
      </c>
      <c r="AC685" s="44">
        <f>IFERROR(VLOOKUP($A685,'Raw data'!$AP:$AU,6,FALSE),"NA")</f>
        <v>0.60836402153175695</v>
      </c>
      <c r="AD685" s="46" t="b">
        <f t="shared" si="119"/>
        <v>0</v>
      </c>
      <c r="AE685" s="46" t="b">
        <f t="shared" si="120"/>
        <v>0</v>
      </c>
    </row>
    <row r="686" spans="1:31" x14ac:dyDescent="0.25">
      <c r="A686" s="45" t="s">
        <v>752</v>
      </c>
      <c r="B686" s="2" t="str">
        <f>IFERROR(VLOOKUP(A686,'Protein names'!$A:$I,8,FALSE),"Contaminant")</f>
        <v>Aldehyde oxidase 1</v>
      </c>
      <c r="C686" t="str">
        <f>IFERROR(VLOOKUP(A686,'Protein names'!$A:$I,9,FALSE), "Contaminant")</f>
        <v>Aox1</v>
      </c>
      <c r="D686" s="42">
        <f>VLOOKUP($A686,'Raw data'!$A:$M,10,FALSE)</f>
        <v>52341.180980992511</v>
      </c>
      <c r="E686" s="42">
        <f>VLOOKUP($A686,'Raw data'!$A:$M,11,FALSE)</f>
        <v>205.36</v>
      </c>
      <c r="F686" s="42">
        <f>VLOOKUP($A686,'Raw data'!$A:$M,7,FALSE)</f>
        <v>205.36</v>
      </c>
      <c r="G686" s="42">
        <f>VLOOKUP($A686,'Raw data'!$A:$M,2,FALSE)</f>
        <v>205.36</v>
      </c>
      <c r="H686" s="42">
        <f>VLOOKUP($A686,'Raw data'!$A:$M,3,FALSE)</f>
        <v>205.36</v>
      </c>
      <c r="I686" s="42">
        <f>VLOOKUP($A686,'Raw data'!$A:$M,4,FALSE)</f>
        <v>205.36</v>
      </c>
      <c r="J686" s="42">
        <f>VLOOKUP($A686,'Raw data'!$A:$M,8,FALSE)</f>
        <v>205.36</v>
      </c>
      <c r="K686" s="42">
        <f>VLOOKUP($A686,'Raw data'!$A:$M,5,FALSE)</f>
        <v>205.36</v>
      </c>
      <c r="L686" s="42">
        <f>VLOOKUP($A686,'Raw data'!$A:$M,12,FALSE)</f>
        <v>53290.566702720229</v>
      </c>
      <c r="M686" s="42">
        <f>VLOOKUP($A686,'Raw data'!$A:$M,13,FALSE)</f>
        <v>41126.633943175184</v>
      </c>
      <c r="N686" s="42">
        <f>VLOOKUP($A686,'Raw data'!$A:$M,6,FALSE)</f>
        <v>10502.399123268751</v>
      </c>
      <c r="O686" s="42">
        <f>VLOOKUP($A686,'Raw data'!$A:$M,9,FALSE)</f>
        <v>205.36</v>
      </c>
      <c r="P686" s="42">
        <f t="shared" si="110"/>
        <v>8894.663496832085</v>
      </c>
      <c r="Q686" s="42">
        <f t="shared" si="111"/>
        <v>17589.279961527362</v>
      </c>
      <c r="R686" s="42">
        <f t="shared" si="112"/>
        <v>19429.87329604317</v>
      </c>
      <c r="S686" s="42">
        <f t="shared" si="113"/>
        <v>21546.131931030806</v>
      </c>
      <c r="T686" s="43">
        <f t="shared" si="114"/>
        <v>2.1844416377261822</v>
      </c>
      <c r="U686" s="43">
        <f t="shared" si="115"/>
        <v>1.2249581550898148</v>
      </c>
      <c r="V686" s="42">
        <f t="shared" si="116"/>
        <v>0.98368449399354763</v>
      </c>
      <c r="W686" s="42">
        <f t="shared" si="117"/>
        <v>0.51796582818927195</v>
      </c>
      <c r="X686" s="42">
        <f>VLOOKUP($A686,'Raw data'!$A:$AN,39, FALSE)</f>
        <v>0.31782656191204667</v>
      </c>
      <c r="Y686" s="42">
        <f>VLOOKUP($A686,'Raw data'!$A:$AN,40, FALSE)</f>
        <v>1.3698740169878969</v>
      </c>
      <c r="Z686" s="42">
        <f t="shared" si="118"/>
        <v>0.84385028944997176</v>
      </c>
      <c r="AA686" s="44">
        <f>IFERROR(VLOOKUP($A686,'Raw data'!$AP:$AU,4,FALSE),0)</f>
        <v>0.64002187300353197</v>
      </c>
      <c r="AB686" s="44">
        <f>IFERROR(VLOOKUP($A686,'Raw data'!$AP:$AU,5,FALSE),0)</f>
        <v>0.23617929220835801</v>
      </c>
      <c r="AC686" s="44">
        <f>IFERROR(VLOOKUP($A686,'Raw data'!$AP:$AU,6,FALSE),"NA")</f>
        <v>0.60898182279535296</v>
      </c>
      <c r="AD686" s="46" t="b">
        <f t="shared" si="119"/>
        <v>0</v>
      </c>
      <c r="AE686" s="46" t="b">
        <f t="shared" si="120"/>
        <v>0</v>
      </c>
    </row>
    <row r="687" spans="1:31" x14ac:dyDescent="0.25">
      <c r="A687" s="45" t="s">
        <v>753</v>
      </c>
      <c r="B687" s="2" t="str">
        <f>IFERROR(VLOOKUP(A687,'Protein names'!$A:$I,8,FALSE),"Contaminant")</f>
        <v>Protein Ppidl1</v>
      </c>
      <c r="C687" t="str">
        <f>IFERROR(VLOOKUP(A687,'Protein names'!$A:$I,9,FALSE), "Contaminant")</f>
        <v>Ppidl1</v>
      </c>
      <c r="D687" s="42">
        <f>VLOOKUP($A687,'Raw data'!$A:$M,10,FALSE)</f>
        <v>144874.62164750948</v>
      </c>
      <c r="E687" s="42">
        <f>VLOOKUP($A687,'Raw data'!$A:$M,11,FALSE)</f>
        <v>78424.482193895878</v>
      </c>
      <c r="F687" s="42">
        <f>VLOOKUP($A687,'Raw data'!$A:$M,7,FALSE)</f>
        <v>29745.497308646118</v>
      </c>
      <c r="G687" s="42">
        <f>VLOOKUP($A687,'Raw data'!$A:$M,2,FALSE)</f>
        <v>205.36</v>
      </c>
      <c r="H687" s="42">
        <f>VLOOKUP($A687,'Raw data'!$A:$M,3,FALSE)</f>
        <v>205.36</v>
      </c>
      <c r="I687" s="42">
        <f>VLOOKUP($A687,'Raw data'!$A:$M,4,FALSE)</f>
        <v>39051.816174161177</v>
      </c>
      <c r="J687" s="42">
        <f>VLOOKUP($A687,'Raw data'!$A:$M,8,FALSE)</f>
        <v>52792.882558934354</v>
      </c>
      <c r="K687" s="42">
        <f>VLOOKUP($A687,'Raw data'!$A:$M,5,FALSE)</f>
        <v>33035.661666989952</v>
      </c>
      <c r="L687" s="42">
        <f>VLOOKUP($A687,'Raw data'!$A:$M,12,FALSE)</f>
        <v>156942.82100150725</v>
      </c>
      <c r="M687" s="42">
        <f>VLOOKUP($A687,'Raw data'!$A:$M,13,FALSE)</f>
        <v>82176.821954857427</v>
      </c>
      <c r="N687" s="42">
        <f>VLOOKUP($A687,'Raw data'!$A:$M,6,FALSE)</f>
        <v>45467.733845170929</v>
      </c>
      <c r="O687" s="42">
        <f>VLOOKUP($A687,'Raw data'!$A:$M,9,FALSE)</f>
        <v>43983.360145778337</v>
      </c>
      <c r="P687" s="42">
        <f t="shared" si="110"/>
        <v>48751.189554035438</v>
      </c>
      <c r="Q687" s="42">
        <f t="shared" si="111"/>
        <v>69066.546862206378</v>
      </c>
      <c r="R687" s="42">
        <f t="shared" si="112"/>
        <v>50479.216530811136</v>
      </c>
      <c r="S687" s="42">
        <f t="shared" si="113"/>
        <v>42117.387421113854</v>
      </c>
      <c r="T687" s="43">
        <f t="shared" si="114"/>
        <v>1.0354458422980708</v>
      </c>
      <c r="U687" s="43">
        <f t="shared" si="115"/>
        <v>0.60980879071805361</v>
      </c>
      <c r="V687" s="42">
        <f t="shared" si="116"/>
        <v>0.50254967286915353</v>
      </c>
      <c r="W687" s="42">
        <f t="shared" si="117"/>
        <v>0.50530072112802493</v>
      </c>
      <c r="X687" s="42">
        <f>VLOOKUP($A687,'Raw data'!$A:$AN,39, FALSE)</f>
        <v>2.0921032614491382</v>
      </c>
      <c r="Y687" s="42">
        <f>VLOOKUP($A687,'Raw data'!$A:$AN,40, FALSE)</f>
        <v>2.9816560072846863</v>
      </c>
      <c r="Z687" s="42">
        <f t="shared" si="118"/>
        <v>2.5368796343669122</v>
      </c>
      <c r="AA687" s="44">
        <f>IFERROR(VLOOKUP($A687,'Raw data'!$AP:$AU,4,FALSE),0)</f>
        <v>-0.76331722328776297</v>
      </c>
      <c r="AB687" s="44">
        <f>IFERROR(VLOOKUP($A687,'Raw data'!$AP:$AU,5,FALSE),0)</f>
        <v>0.30638079265611901</v>
      </c>
      <c r="AC687" s="44">
        <f>IFERROR(VLOOKUP($A687,'Raw data'!$AP:$AU,6,FALSE),"NA")</f>
        <v>0.61030814214440898</v>
      </c>
      <c r="AD687" s="46" t="b">
        <f t="shared" si="119"/>
        <v>0</v>
      </c>
      <c r="AE687" s="46" t="b">
        <f t="shared" si="120"/>
        <v>0</v>
      </c>
    </row>
    <row r="688" spans="1:31" x14ac:dyDescent="0.25">
      <c r="A688" s="45" t="s">
        <v>754</v>
      </c>
      <c r="B688" s="2" t="str">
        <f>IFERROR(VLOOKUP(A688,'Protein names'!$A:$I,8,FALSE),"Contaminant")</f>
        <v>26S protease regulatory subunit 4 (P26s4) (26S proteasome AAA-ATPase subunit RPT2) (Proteasome 26S subunit ATPase 1)</v>
      </c>
      <c r="C688" t="str">
        <f>IFERROR(VLOOKUP(A688,'Protein names'!$A:$I,9,FALSE), "Contaminant")</f>
        <v>Psmc1</v>
      </c>
      <c r="D688" s="42">
        <f>VLOOKUP($A688,'Raw data'!$A:$M,10,FALSE)</f>
        <v>694212.24424250587</v>
      </c>
      <c r="E688" s="42">
        <f>VLOOKUP($A688,'Raw data'!$A:$M,11,FALSE)</f>
        <v>462830.54731472954</v>
      </c>
      <c r="F688" s="42">
        <f>VLOOKUP($A688,'Raw data'!$A:$M,7,FALSE)</f>
        <v>60848.909218271758</v>
      </c>
      <c r="G688" s="42">
        <f>VLOOKUP($A688,'Raw data'!$A:$M,2,FALSE)</f>
        <v>293311.41575198848</v>
      </c>
      <c r="H688" s="42">
        <f>VLOOKUP($A688,'Raw data'!$A:$M,3,FALSE)</f>
        <v>220417.27588020943</v>
      </c>
      <c r="I688" s="42">
        <f>VLOOKUP($A688,'Raw data'!$A:$M,4,FALSE)</f>
        <v>229088.54755009335</v>
      </c>
      <c r="J688" s="42">
        <f>VLOOKUP($A688,'Raw data'!$A:$M,8,FALSE)</f>
        <v>293597.27759857563</v>
      </c>
      <c r="K688" s="42">
        <f>VLOOKUP($A688,'Raw data'!$A:$M,5,FALSE)</f>
        <v>227010.62869036422</v>
      </c>
      <c r="L688" s="42">
        <f>VLOOKUP($A688,'Raw data'!$A:$M,12,FALSE)</f>
        <v>598944.08395687293</v>
      </c>
      <c r="M688" s="42">
        <f>VLOOKUP($A688,'Raw data'!$A:$M,13,FALSE)</f>
        <v>419497.38812821405</v>
      </c>
      <c r="N688" s="42">
        <f>VLOOKUP($A688,'Raw data'!$A:$M,6,FALSE)</f>
        <v>184381.44201065868</v>
      </c>
      <c r="O688" s="42">
        <f>VLOOKUP($A688,'Raw data'!$A:$M,9,FALSE)</f>
        <v>213022.22410152713</v>
      </c>
      <c r="P688" s="42">
        <f t="shared" si="110"/>
        <v>326784.82332629972</v>
      </c>
      <c r="Q688" s="42">
        <f t="shared" si="111"/>
        <v>322742.17408103542</v>
      </c>
      <c r="R688" s="42">
        <f t="shared" si="112"/>
        <v>202571.94011594003</v>
      </c>
      <c r="S688" s="42">
        <f t="shared" si="113"/>
        <v>145398.97973094092</v>
      </c>
      <c r="T688" s="43">
        <f t="shared" si="114"/>
        <v>0.61989396586410261</v>
      </c>
      <c r="U688" s="43">
        <f t="shared" si="115"/>
        <v>0.45051124832056672</v>
      </c>
      <c r="V688" s="42">
        <f t="shared" si="116"/>
        <v>-1.7958869620483642E-2</v>
      </c>
      <c r="W688" s="42">
        <f t="shared" si="117"/>
        <v>0.97179443888832795</v>
      </c>
      <c r="X688" s="42">
        <f>VLOOKUP($A688,'Raw data'!$A:$AN,39, FALSE)</f>
        <v>2.0123384624341072</v>
      </c>
      <c r="Y688" s="42">
        <f>VLOOKUP($A688,'Raw data'!$A:$AN,40, FALSE)</f>
        <v>2.3249940782554415</v>
      </c>
      <c r="Z688" s="42">
        <f t="shared" si="118"/>
        <v>2.1686662703447741</v>
      </c>
      <c r="AA688" s="44">
        <f>IFERROR(VLOOKUP($A688,'Raw data'!$AP:$AU,4,FALSE),0)</f>
        <v>-0.48155535068395899</v>
      </c>
      <c r="AB688" s="44">
        <f>IFERROR(VLOOKUP($A688,'Raw data'!$AP:$AU,5,FALSE),0)</f>
        <v>0.21401079008972601</v>
      </c>
      <c r="AC688" s="44">
        <f>IFERROR(VLOOKUP($A688,'Raw data'!$AP:$AU,6,FALSE),"NA")</f>
        <v>0.61104270040761799</v>
      </c>
      <c r="AD688" s="46" t="b">
        <f t="shared" si="119"/>
        <v>0</v>
      </c>
      <c r="AE688" s="46" t="b">
        <f t="shared" si="120"/>
        <v>0</v>
      </c>
    </row>
    <row r="689" spans="1:31" x14ac:dyDescent="0.25">
      <c r="A689" s="45" t="s">
        <v>755</v>
      </c>
      <c r="B689" s="2" t="str">
        <f>IFERROR(VLOOKUP(A689,'Protein names'!$A:$I,8,FALSE),"Contaminant")</f>
        <v>Actin, aortic smooth muscle</v>
      </c>
      <c r="C689" t="str">
        <f>IFERROR(VLOOKUP(A689,'Protein names'!$A:$I,9,FALSE), "Contaminant")</f>
        <v>Acta2</v>
      </c>
      <c r="D689" s="42">
        <f>VLOOKUP($A689,'Raw data'!$A:$M,10,FALSE)</f>
        <v>3073017.2381112813</v>
      </c>
      <c r="E689" s="42">
        <f>VLOOKUP($A689,'Raw data'!$A:$M,11,FALSE)</f>
        <v>2711511.1942416583</v>
      </c>
      <c r="F689" s="42">
        <f>VLOOKUP($A689,'Raw data'!$A:$M,7,FALSE)</f>
        <v>3763238.5231958372</v>
      </c>
      <c r="G689" s="42">
        <f>VLOOKUP($A689,'Raw data'!$A:$M,2,FALSE)</f>
        <v>159014.96792749065</v>
      </c>
      <c r="H689" s="42">
        <f>VLOOKUP($A689,'Raw data'!$A:$M,3,FALSE)</f>
        <v>138607.50677246469</v>
      </c>
      <c r="I689" s="42">
        <f>VLOOKUP($A689,'Raw data'!$A:$M,4,FALSE)</f>
        <v>3101773.6389936432</v>
      </c>
      <c r="J689" s="42">
        <f>VLOOKUP($A689,'Raw data'!$A:$M,8,FALSE)</f>
        <v>2466446.7830960122</v>
      </c>
      <c r="K689" s="42">
        <f>VLOOKUP($A689,'Raw data'!$A:$M,5,FALSE)</f>
        <v>2215133.746917414</v>
      </c>
      <c r="L689" s="42">
        <f>VLOOKUP($A689,'Raw data'!$A:$M,12,FALSE)</f>
        <v>2962077.3337185457</v>
      </c>
      <c r="M689" s="42">
        <f>VLOOKUP($A689,'Raw data'!$A:$M,13,FALSE)</f>
        <v>2387866.3812255114</v>
      </c>
      <c r="N689" s="42">
        <f>VLOOKUP($A689,'Raw data'!$A:$M,6,FALSE)</f>
        <v>2453011.2304149098</v>
      </c>
      <c r="O689" s="42">
        <f>VLOOKUP($A689,'Raw data'!$A:$M,9,FALSE)</f>
        <v>1744037.8296925188</v>
      </c>
      <c r="P689" s="42">
        <f t="shared" si="110"/>
        <v>2157860.5115403957</v>
      </c>
      <c r="Q689" s="42">
        <f t="shared" si="111"/>
        <v>2371428.8841774855</v>
      </c>
      <c r="R689" s="42">
        <f t="shared" si="112"/>
        <v>1454018.4357849085</v>
      </c>
      <c r="S689" s="42">
        <f t="shared" si="113"/>
        <v>361217.28635403886</v>
      </c>
      <c r="T689" s="43">
        <f t="shared" si="114"/>
        <v>0.67382410865239506</v>
      </c>
      <c r="U689" s="43">
        <f t="shared" si="115"/>
        <v>0.15232052235010399</v>
      </c>
      <c r="V689" s="42">
        <f t="shared" si="116"/>
        <v>0.13615499554739652</v>
      </c>
      <c r="W689" s="42">
        <f t="shared" si="117"/>
        <v>0.75647529319289053</v>
      </c>
      <c r="X689" s="42">
        <f>VLOOKUP($A689,'Raw data'!$A:$AN,39, FALSE)</f>
        <v>3.2729668927200315</v>
      </c>
      <c r="Y689" s="42">
        <f>VLOOKUP($A689,'Raw data'!$A:$AN,40, FALSE)</f>
        <v>3.1936691076960049</v>
      </c>
      <c r="Z689" s="42">
        <f t="shared" si="118"/>
        <v>3.2333180002080182</v>
      </c>
      <c r="AA689" s="44">
        <f>IFERROR(VLOOKUP($A689,'Raw data'!$AP:$AU,4,FALSE),0)</f>
        <v>-0.35674831667010998</v>
      </c>
      <c r="AB689" s="44">
        <f>IFERROR(VLOOKUP($A689,'Raw data'!$AP:$AU,5,FALSE),0)</f>
        <v>0.33901630122437798</v>
      </c>
      <c r="AC689" s="44">
        <f>IFERROR(VLOOKUP($A689,'Raw data'!$AP:$AU,6,FALSE),"NA")</f>
        <v>0.61140979474037505</v>
      </c>
      <c r="AD689" s="46" t="b">
        <f t="shared" si="119"/>
        <v>0</v>
      </c>
      <c r="AE689" s="46" t="b">
        <f t="shared" si="120"/>
        <v>0</v>
      </c>
    </row>
    <row r="690" spans="1:31" x14ac:dyDescent="0.25">
      <c r="A690" s="45" t="s">
        <v>756</v>
      </c>
      <c r="B690" s="2" t="str">
        <f>IFERROR(VLOOKUP(A690,'Protein names'!$A:$I,8,FALSE),"Contaminant")</f>
        <v>Protein LOC100362751</v>
      </c>
      <c r="C690" t="str">
        <f>IFERROR(VLOOKUP(A690,'Protein names'!$A:$I,9,FALSE), "Contaminant")</f>
        <v>LOC498555</v>
      </c>
      <c r="D690" s="42">
        <f>VLOOKUP($A690,'Raw data'!$A:$M,10,FALSE)</f>
        <v>2631281.6879320564</v>
      </c>
      <c r="E690" s="42">
        <f>VLOOKUP($A690,'Raw data'!$A:$M,11,FALSE)</f>
        <v>1704140.1627419221</v>
      </c>
      <c r="F690" s="42">
        <f>VLOOKUP($A690,'Raw data'!$A:$M,7,FALSE)</f>
        <v>1626322.0886520282</v>
      </c>
      <c r="G690" s="42">
        <f>VLOOKUP($A690,'Raw data'!$A:$M,2,FALSE)</f>
        <v>2192399.976263165</v>
      </c>
      <c r="H690" s="42">
        <f>VLOOKUP($A690,'Raw data'!$A:$M,3,FALSE)</f>
        <v>1846229.5883650442</v>
      </c>
      <c r="I690" s="42">
        <f>VLOOKUP($A690,'Raw data'!$A:$M,4,FALSE)</f>
        <v>2111174.5980161126</v>
      </c>
      <c r="J690" s="42">
        <f>VLOOKUP($A690,'Raw data'!$A:$M,8,FALSE)</f>
        <v>2251100.4149820548</v>
      </c>
      <c r="K690" s="42">
        <f>VLOOKUP($A690,'Raw data'!$A:$M,5,FALSE)</f>
        <v>2252748.0978687014</v>
      </c>
      <c r="L690" s="42">
        <f>VLOOKUP($A690,'Raw data'!$A:$M,12,FALSE)</f>
        <v>1148876.5929828424</v>
      </c>
      <c r="M690" s="42">
        <f>VLOOKUP($A690,'Raw data'!$A:$M,13,FALSE)</f>
        <v>2107370.5386572755</v>
      </c>
      <c r="N690" s="42">
        <f>VLOOKUP($A690,'Raw data'!$A:$M,6,FALSE)</f>
        <v>1508549.2089670775</v>
      </c>
      <c r="O690" s="42">
        <f>VLOOKUP($A690,'Raw data'!$A:$M,9,FALSE)</f>
        <v>1658187.101705367</v>
      </c>
      <c r="P690" s="42">
        <f t="shared" si="110"/>
        <v>2018591.3503283884</v>
      </c>
      <c r="Q690" s="42">
        <f t="shared" si="111"/>
        <v>1821138.6591938862</v>
      </c>
      <c r="R690" s="42">
        <f t="shared" si="112"/>
        <v>340742.77835644124</v>
      </c>
      <c r="S690" s="42">
        <f t="shared" si="113"/>
        <v>414182.7631940124</v>
      </c>
      <c r="T690" s="43">
        <f t="shared" si="114"/>
        <v>0.1688022582188359</v>
      </c>
      <c r="U690" s="43">
        <f t="shared" si="115"/>
        <v>0.2274306577937055</v>
      </c>
      <c r="V690" s="42">
        <f t="shared" si="116"/>
        <v>-0.14850810525638861</v>
      </c>
      <c r="W690" s="42">
        <f t="shared" si="117"/>
        <v>0.42957992423676994</v>
      </c>
      <c r="X690" s="42">
        <f>VLOOKUP($A690,'Raw data'!$A:$AN,39, FALSE)</f>
        <v>3.2708142214046183</v>
      </c>
      <c r="Y690" s="42">
        <f>VLOOKUP($A690,'Raw data'!$A:$AN,40, FALSE)</f>
        <v>3.5209948813927228</v>
      </c>
      <c r="Z690" s="42">
        <f t="shared" si="118"/>
        <v>3.3959045513986705</v>
      </c>
      <c r="AA690" s="44">
        <f>IFERROR(VLOOKUP($A690,'Raw data'!$AP:$AU,4,FALSE),0)</f>
        <v>-0.21984984425898199</v>
      </c>
      <c r="AB690" s="44">
        <f>IFERROR(VLOOKUP($A690,'Raw data'!$AP:$AU,5,FALSE),0)</f>
        <v>0.124912168096386</v>
      </c>
      <c r="AC690" s="44">
        <f>IFERROR(VLOOKUP($A690,'Raw data'!$AP:$AU,6,FALSE),"NA")</f>
        <v>0.61168058696111105</v>
      </c>
      <c r="AD690" s="46" t="b">
        <f t="shared" si="119"/>
        <v>0</v>
      </c>
      <c r="AE690" s="46" t="b">
        <f t="shared" si="120"/>
        <v>0</v>
      </c>
    </row>
    <row r="691" spans="1:31" x14ac:dyDescent="0.25">
      <c r="A691" s="45" t="s">
        <v>757</v>
      </c>
      <c r="B691" s="2" t="str">
        <f>IFERROR(VLOOKUP(A691,'Protein names'!$A:$I,8,FALSE),"Contaminant")</f>
        <v>Glutathione S-transferase theta 1 (Glutathione S-transferase theta 1, isoform CRA_a) (Glutathione S-transferase theta-1)</v>
      </c>
      <c r="C691" t="str">
        <f>IFERROR(VLOOKUP(A691,'Protein names'!$A:$I,9,FALSE), "Contaminant")</f>
        <v>Gstt1</v>
      </c>
      <c r="D691" s="42">
        <f>VLOOKUP($A691,'Raw data'!$A:$M,10,FALSE)</f>
        <v>250843.92188098922</v>
      </c>
      <c r="E691" s="42">
        <f>VLOOKUP($A691,'Raw data'!$A:$M,11,FALSE)</f>
        <v>185877.65471096474</v>
      </c>
      <c r="F691" s="42">
        <f>VLOOKUP($A691,'Raw data'!$A:$M,7,FALSE)</f>
        <v>125917.68680670222</v>
      </c>
      <c r="G691" s="42">
        <f>VLOOKUP($A691,'Raw data'!$A:$M,2,FALSE)</f>
        <v>109286.07234485942</v>
      </c>
      <c r="H691" s="42">
        <f>VLOOKUP($A691,'Raw data'!$A:$M,3,FALSE)</f>
        <v>57555.196269900829</v>
      </c>
      <c r="I691" s="42">
        <f>VLOOKUP($A691,'Raw data'!$A:$M,4,FALSE)</f>
        <v>160972.70983187229</v>
      </c>
      <c r="J691" s="42">
        <f>VLOOKUP($A691,'Raw data'!$A:$M,8,FALSE)</f>
        <v>32397.840624987941</v>
      </c>
      <c r="K691" s="42">
        <f>VLOOKUP($A691,'Raw data'!$A:$M,5,FALSE)</f>
        <v>125614.45377499329</v>
      </c>
      <c r="L691" s="42">
        <f>VLOOKUP($A691,'Raw data'!$A:$M,12,FALSE)</f>
        <v>160129.69539792588</v>
      </c>
      <c r="M691" s="42">
        <f>VLOOKUP($A691,'Raw data'!$A:$M,13,FALSE)</f>
        <v>151976.75578299526</v>
      </c>
      <c r="N691" s="42">
        <f>VLOOKUP($A691,'Raw data'!$A:$M,6,FALSE)</f>
        <v>87075.355340554801</v>
      </c>
      <c r="O691" s="42">
        <f>VLOOKUP($A691,'Raw data'!$A:$M,9,FALSE)</f>
        <v>86782.863890037261</v>
      </c>
      <c r="P691" s="42">
        <f t="shared" si="110"/>
        <v>148408.87364088141</v>
      </c>
      <c r="Q691" s="42">
        <f t="shared" si="111"/>
        <v>107329.49413524907</v>
      </c>
      <c r="R691" s="42">
        <f t="shared" si="112"/>
        <v>61026.683236315257</v>
      </c>
      <c r="S691" s="42">
        <f t="shared" si="113"/>
        <v>43898.98598976701</v>
      </c>
      <c r="T691" s="43">
        <f t="shared" si="114"/>
        <v>0.41120643084986364</v>
      </c>
      <c r="U691" s="43">
        <f t="shared" si="115"/>
        <v>0.40901139377819667</v>
      </c>
      <c r="V691" s="42">
        <f t="shared" si="116"/>
        <v>-0.46753077289763784</v>
      </c>
      <c r="W691" s="42">
        <f t="shared" si="117"/>
        <v>0.24977056661023825</v>
      </c>
      <c r="X691" s="42">
        <f>VLOOKUP($A691,'Raw data'!$A:$AN,39, FALSE)</f>
        <v>2.8816409523244872</v>
      </c>
      <c r="Y691" s="42">
        <f>VLOOKUP($A691,'Raw data'!$A:$AN,40, FALSE)</f>
        <v>2.5792835307520332</v>
      </c>
      <c r="Z691" s="42">
        <f t="shared" si="118"/>
        <v>2.7304622415382602</v>
      </c>
      <c r="AA691" s="44">
        <f>IFERROR(VLOOKUP($A691,'Raw data'!$AP:$AU,4,FALSE),0)</f>
        <v>-3.4180251838471301</v>
      </c>
      <c r="AB691" s="44">
        <f>IFERROR(VLOOKUP($A691,'Raw data'!$AP:$AU,5,FALSE),0)</f>
        <v>0.30000068136476599</v>
      </c>
      <c r="AC691" s="44">
        <f>IFERROR(VLOOKUP($A691,'Raw data'!$AP:$AU,6,FALSE),"NA")</f>
        <v>0.61192624557450703</v>
      </c>
      <c r="AD691" s="46" t="b">
        <f t="shared" si="119"/>
        <v>0</v>
      </c>
      <c r="AE691" s="46" t="b">
        <f t="shared" si="120"/>
        <v>0</v>
      </c>
    </row>
    <row r="692" spans="1:31" x14ac:dyDescent="0.25">
      <c r="A692" s="45" t="s">
        <v>758</v>
      </c>
      <c r="B692" s="2" t="str">
        <f>IFERROR(VLOOKUP(A692,'Protein names'!$A:$I,8,FALSE),"Contaminant")</f>
        <v>Alpha-N-acetylgalactosaminidase (EC 3.2.1.49) (Alpha-galactosidase B)</v>
      </c>
      <c r="C692" t="str">
        <f>IFERROR(VLOOKUP(A692,'Protein names'!$A:$I,9,FALSE), "Contaminant")</f>
        <v>Naga</v>
      </c>
      <c r="D692" s="42">
        <f>VLOOKUP($A692,'Raw data'!$A:$M,10,FALSE)</f>
        <v>94264.399638389965</v>
      </c>
      <c r="E692" s="42">
        <f>VLOOKUP($A692,'Raw data'!$A:$M,11,FALSE)</f>
        <v>173870.4651994076</v>
      </c>
      <c r="F692" s="42">
        <f>VLOOKUP($A692,'Raw data'!$A:$M,7,FALSE)</f>
        <v>87774.905935694289</v>
      </c>
      <c r="G692" s="42">
        <f>VLOOKUP($A692,'Raw data'!$A:$M,2,FALSE)</f>
        <v>80711.43197135668</v>
      </c>
      <c r="H692" s="42">
        <f>VLOOKUP($A692,'Raw data'!$A:$M,3,FALSE)</f>
        <v>49670.827632318491</v>
      </c>
      <c r="I692" s="42">
        <f>VLOOKUP($A692,'Raw data'!$A:$M,4,FALSE)</f>
        <v>210486.54751917202</v>
      </c>
      <c r="J692" s="42">
        <f>VLOOKUP($A692,'Raw data'!$A:$M,8,FALSE)</f>
        <v>117700.34983553951</v>
      </c>
      <c r="K692" s="42">
        <f>VLOOKUP($A692,'Raw data'!$A:$M,5,FALSE)</f>
        <v>56432.099339876018</v>
      </c>
      <c r="L692" s="42">
        <f>VLOOKUP($A692,'Raw data'!$A:$M,12,FALSE)</f>
        <v>54117.731152962973</v>
      </c>
      <c r="M692" s="42">
        <f>VLOOKUP($A692,'Raw data'!$A:$M,13,FALSE)</f>
        <v>38369.722018556997</v>
      </c>
      <c r="N692" s="42">
        <f>VLOOKUP($A692,'Raw data'!$A:$M,6,FALSE)</f>
        <v>38338.550329216545</v>
      </c>
      <c r="O692" s="42">
        <f>VLOOKUP($A692,'Raw data'!$A:$M,9,FALSE)</f>
        <v>49155.041749096126</v>
      </c>
      <c r="P692" s="42">
        <f t="shared" si="110"/>
        <v>116129.76298272319</v>
      </c>
      <c r="Q692" s="42">
        <f t="shared" si="111"/>
        <v>59018.915737541363</v>
      </c>
      <c r="R692" s="42">
        <f t="shared" si="112"/>
        <v>56554.592758399951</v>
      </c>
      <c r="S692" s="42">
        <f t="shared" si="113"/>
        <v>27158.751388613055</v>
      </c>
      <c r="T692" s="43">
        <f t="shared" si="114"/>
        <v>0.48699481774378262</v>
      </c>
      <c r="U692" s="43">
        <f t="shared" si="115"/>
        <v>0.46017028691934497</v>
      </c>
      <c r="V692" s="42">
        <f t="shared" si="116"/>
        <v>-0.9764884472298917</v>
      </c>
      <c r="W692" s="42">
        <f t="shared" si="117"/>
        <v>6.9163754144401818E-2</v>
      </c>
      <c r="X692" s="42">
        <f>VLOOKUP($A692,'Raw data'!$A:$AN,39, FALSE)</f>
        <v>2.3589126450664728</v>
      </c>
      <c r="Y692" s="42">
        <f>VLOOKUP($A692,'Raw data'!$A:$AN,40, FALSE)</f>
        <v>2.5836018672011769</v>
      </c>
      <c r="Z692" s="42">
        <f t="shared" si="118"/>
        <v>2.4712572561338249</v>
      </c>
      <c r="AA692" s="44">
        <f>IFERROR(VLOOKUP($A692,'Raw data'!$AP:$AU,4,FALSE),0)</f>
        <v>-0.66545807244075705</v>
      </c>
      <c r="AB692" s="44">
        <f>IFERROR(VLOOKUP($A692,'Raw data'!$AP:$AU,5,FALSE),0)</f>
        <v>0.35222703146673201</v>
      </c>
      <c r="AC692" s="44">
        <f>IFERROR(VLOOKUP($A692,'Raw data'!$AP:$AU,6,FALSE),"NA")</f>
        <v>0.61267662332903805</v>
      </c>
      <c r="AD692" s="46" t="b">
        <f t="shared" si="119"/>
        <v>0</v>
      </c>
      <c r="AE692" s="46" t="b">
        <f t="shared" si="120"/>
        <v>0</v>
      </c>
    </row>
    <row r="693" spans="1:31" x14ac:dyDescent="0.25">
      <c r="A693" s="45" t="s">
        <v>759</v>
      </c>
      <c r="B693" s="2" t="str">
        <f>IFERROR(VLOOKUP(A693,'Protein names'!$A:$I,8,FALSE),"Contaminant")</f>
        <v>2-oxoisovalerate dehydrogenase subunit alpha, mitochondrial</v>
      </c>
      <c r="C693" t="str">
        <f>IFERROR(VLOOKUP(A693,'Protein names'!$A:$I,9,FALSE), "Contaminant")</f>
        <v>Bckdha</v>
      </c>
      <c r="D693" s="42">
        <f>VLOOKUP($A693,'Raw data'!$A:$M,10,FALSE)</f>
        <v>1446054.6090141521</v>
      </c>
      <c r="E693" s="42">
        <f>VLOOKUP($A693,'Raw data'!$A:$M,11,FALSE)</f>
        <v>1891199.9786732784</v>
      </c>
      <c r="F693" s="42">
        <f>VLOOKUP($A693,'Raw data'!$A:$M,7,FALSE)</f>
        <v>2465891.3238478815</v>
      </c>
      <c r="G693" s="42">
        <f>VLOOKUP($A693,'Raw data'!$A:$M,2,FALSE)</f>
        <v>1794777.1686514136</v>
      </c>
      <c r="H693" s="42">
        <f>VLOOKUP($A693,'Raw data'!$A:$M,3,FALSE)</f>
        <v>1775191.339553704</v>
      </c>
      <c r="I693" s="42">
        <f>VLOOKUP($A693,'Raw data'!$A:$M,4,FALSE)</f>
        <v>1131324.2507550784</v>
      </c>
      <c r="J693" s="42">
        <f>VLOOKUP($A693,'Raw data'!$A:$M,8,FALSE)</f>
        <v>1598235.8799306098</v>
      </c>
      <c r="K693" s="42">
        <f>VLOOKUP($A693,'Raw data'!$A:$M,5,FALSE)</f>
        <v>1545950.3980897726</v>
      </c>
      <c r="L693" s="42">
        <f>VLOOKUP($A693,'Raw data'!$A:$M,12,FALSE)</f>
        <v>1951434.3413143121</v>
      </c>
      <c r="M693" s="42">
        <f>VLOOKUP($A693,'Raw data'!$A:$M,13,FALSE)</f>
        <v>1655910.2189584053</v>
      </c>
      <c r="N693" s="42">
        <f>VLOOKUP($A693,'Raw data'!$A:$M,6,FALSE)</f>
        <v>1223688.1414909733</v>
      </c>
      <c r="O693" s="42">
        <f>VLOOKUP($A693,'Raw data'!$A:$M,9,FALSE)</f>
        <v>1549898.9880458373</v>
      </c>
      <c r="P693" s="42">
        <f t="shared" si="110"/>
        <v>1750739.7784159181</v>
      </c>
      <c r="Q693" s="42">
        <f t="shared" si="111"/>
        <v>1587519.6613049852</v>
      </c>
      <c r="R693" s="42">
        <f t="shared" si="112"/>
        <v>410328.44968627067</v>
      </c>
      <c r="S693" s="42">
        <f t="shared" si="113"/>
        <v>213206.74377818068</v>
      </c>
      <c r="T693" s="43">
        <f t="shared" si="114"/>
        <v>0.23437432264064897</v>
      </c>
      <c r="U693" s="43">
        <f t="shared" si="115"/>
        <v>0.13430179730997399</v>
      </c>
      <c r="V693" s="42">
        <f t="shared" si="116"/>
        <v>-0.14119020475903712</v>
      </c>
      <c r="W693" s="42">
        <f t="shared" si="117"/>
        <v>0.44826080151473036</v>
      </c>
      <c r="X693" s="42">
        <f>VLOOKUP($A693,'Raw data'!$A:$AN,39, FALSE)</f>
        <v>2.8848336596643285</v>
      </c>
      <c r="Y693" s="42">
        <f>VLOOKUP($A693,'Raw data'!$A:$AN,40, FALSE)</f>
        <v>2.7010197109308698</v>
      </c>
      <c r="Z693" s="42">
        <f t="shared" si="118"/>
        <v>2.7929266852975991</v>
      </c>
      <c r="AA693" s="44">
        <f>IFERROR(VLOOKUP($A693,'Raw data'!$AP:$AU,4,FALSE),0)</f>
        <v>-0.27834931721344902</v>
      </c>
      <c r="AB693" s="44">
        <f>IFERROR(VLOOKUP($A693,'Raw data'!$AP:$AU,5,FALSE),0)</f>
        <v>0.12629301994891101</v>
      </c>
      <c r="AC693" s="44">
        <f>IFERROR(VLOOKUP($A693,'Raw data'!$AP:$AU,6,FALSE),"NA")</f>
        <v>0.61338882088050795</v>
      </c>
      <c r="AD693" s="46" t="b">
        <f t="shared" si="119"/>
        <v>0</v>
      </c>
      <c r="AE693" s="46" t="b">
        <f t="shared" si="120"/>
        <v>0</v>
      </c>
    </row>
    <row r="694" spans="1:31" x14ac:dyDescent="0.25">
      <c r="A694" s="45" t="s">
        <v>760</v>
      </c>
      <c r="B694" s="2" t="str">
        <f>IFERROR(VLOOKUP(A694,'Protein names'!$A:$I,8,FALSE),"Contaminant")</f>
        <v>Probable proline dehydrogenase 2 (EC 1.5.5.2) (Probable proline oxidase 2) (Proline oxidase-like protein)</v>
      </c>
      <c r="C694" t="str">
        <f>IFERROR(VLOOKUP(A694,'Protein names'!$A:$I,9,FALSE), "Contaminant")</f>
        <v>Prodh2</v>
      </c>
      <c r="D694" s="42">
        <f>VLOOKUP($A694,'Raw data'!$A:$M,10,FALSE)</f>
        <v>245150.5917237885</v>
      </c>
      <c r="E694" s="42">
        <f>VLOOKUP($A694,'Raw data'!$A:$M,11,FALSE)</f>
        <v>167937.77940043656</v>
      </c>
      <c r="F694" s="42">
        <f>VLOOKUP($A694,'Raw data'!$A:$M,7,FALSE)</f>
        <v>286320.99925903307</v>
      </c>
      <c r="G694" s="42">
        <f>VLOOKUP($A694,'Raw data'!$A:$M,2,FALSE)</f>
        <v>289196.5386978836</v>
      </c>
      <c r="H694" s="42">
        <f>VLOOKUP($A694,'Raw data'!$A:$M,3,FALSE)</f>
        <v>274877.31206824275</v>
      </c>
      <c r="I694" s="42">
        <f>VLOOKUP($A694,'Raw data'!$A:$M,4,FALSE)</f>
        <v>276309.36801533581</v>
      </c>
      <c r="J694" s="42">
        <f>VLOOKUP($A694,'Raw data'!$A:$M,8,FALSE)</f>
        <v>248837.96717953437</v>
      </c>
      <c r="K694" s="42">
        <f>VLOOKUP($A694,'Raw data'!$A:$M,5,FALSE)</f>
        <v>220356.06271611017</v>
      </c>
      <c r="L694" s="42">
        <f>VLOOKUP($A694,'Raw data'!$A:$M,12,FALSE)</f>
        <v>275807.60005552782</v>
      </c>
      <c r="M694" s="42">
        <f>VLOOKUP($A694,'Raw data'!$A:$M,13,FALSE)</f>
        <v>214921.94059810587</v>
      </c>
      <c r="N694" s="42">
        <f>VLOOKUP($A694,'Raw data'!$A:$M,6,FALSE)</f>
        <v>274709.05705670093</v>
      </c>
      <c r="O694" s="42">
        <f>VLOOKUP($A694,'Raw data'!$A:$M,9,FALSE)</f>
        <v>278165.6023249696</v>
      </c>
      <c r="P694" s="42">
        <f t="shared" si="110"/>
        <v>256632.09819412007</v>
      </c>
      <c r="Q694" s="42">
        <f t="shared" si="111"/>
        <v>252133.03832182477</v>
      </c>
      <c r="R694" s="42">
        <f t="shared" si="112"/>
        <v>42151.440437622419</v>
      </c>
      <c r="S694" s="42">
        <f t="shared" si="113"/>
        <v>26309.552606297966</v>
      </c>
      <c r="T694" s="43">
        <f t="shared" si="114"/>
        <v>0.16424851269282179</v>
      </c>
      <c r="U694" s="43">
        <f t="shared" si="115"/>
        <v>0.10434789816285887</v>
      </c>
      <c r="V694" s="42">
        <f t="shared" si="116"/>
        <v>-2.5516451903156316E-2</v>
      </c>
      <c r="W694" s="42">
        <f t="shared" si="117"/>
        <v>0.8436123963086718</v>
      </c>
      <c r="X694" s="42">
        <f>VLOOKUP($A694,'Raw data'!$A:$AN,39, FALSE)</f>
        <v>2.6332484271047627</v>
      </c>
      <c r="Y694" s="42">
        <f>VLOOKUP($A694,'Raw data'!$A:$AN,40, FALSE)</f>
        <v>3.5207532323947639</v>
      </c>
      <c r="Z694" s="42">
        <f t="shared" si="118"/>
        <v>3.0770008297497631</v>
      </c>
      <c r="AA694" s="44">
        <f>IFERROR(VLOOKUP($A694,'Raw data'!$AP:$AU,4,FALSE),0)</f>
        <v>0.59638972190250295</v>
      </c>
      <c r="AB694" s="44">
        <f>IFERROR(VLOOKUP($A694,'Raw data'!$AP:$AU,5,FALSE),0)</f>
        <v>5.46937729163453E-2</v>
      </c>
      <c r="AC694" s="44">
        <f>IFERROR(VLOOKUP($A694,'Raw data'!$AP:$AU,6,FALSE),"NA")</f>
        <v>0.61359366547093297</v>
      </c>
      <c r="AD694" s="46" t="b">
        <f t="shared" si="119"/>
        <v>0</v>
      </c>
      <c r="AE694" s="46" t="b">
        <f t="shared" si="120"/>
        <v>0</v>
      </c>
    </row>
    <row r="695" spans="1:31" x14ac:dyDescent="0.25">
      <c r="A695" s="45" t="s">
        <v>761</v>
      </c>
      <c r="B695" s="2" t="str">
        <f>IFERROR(VLOOKUP(A695,'Protein names'!$A:$I,8,FALSE),"Contaminant")</f>
        <v>Eukaryotic peptide chain release factor subunit 1 (Eukaryotic release factor 1) (eRF1)</v>
      </c>
      <c r="C695" t="str">
        <f>IFERROR(VLOOKUP(A695,'Protein names'!$A:$I,9,FALSE), "Contaminant")</f>
        <v>Etf1</v>
      </c>
      <c r="D695" s="42">
        <f>VLOOKUP($A695,'Raw data'!$A:$M,10,FALSE)</f>
        <v>205.36</v>
      </c>
      <c r="E695" s="42">
        <f>VLOOKUP($A695,'Raw data'!$A:$M,11,FALSE)</f>
        <v>297998.49756204913</v>
      </c>
      <c r="F695" s="42">
        <f>VLOOKUP($A695,'Raw data'!$A:$M,7,FALSE)</f>
        <v>205.36</v>
      </c>
      <c r="G695" s="42">
        <f>VLOOKUP($A695,'Raw data'!$A:$M,2,FALSE)</f>
        <v>177884.01005165253</v>
      </c>
      <c r="H695" s="42">
        <f>VLOOKUP($A695,'Raw data'!$A:$M,3,FALSE)</f>
        <v>205.36</v>
      </c>
      <c r="I695" s="42">
        <f>VLOOKUP($A695,'Raw data'!$A:$M,4,FALSE)</f>
        <v>216329.36340777669</v>
      </c>
      <c r="J695" s="42">
        <f>VLOOKUP($A695,'Raw data'!$A:$M,8,FALSE)</f>
        <v>205.36</v>
      </c>
      <c r="K695" s="42">
        <f>VLOOKUP($A695,'Raw data'!$A:$M,5,FALSE)</f>
        <v>197652.73576461594</v>
      </c>
      <c r="L695" s="42">
        <f>VLOOKUP($A695,'Raw data'!$A:$M,12,FALSE)</f>
        <v>267292.76176952937</v>
      </c>
      <c r="M695" s="42">
        <f>VLOOKUP($A695,'Raw data'!$A:$M,13,FALSE)</f>
        <v>289557.79085322446</v>
      </c>
      <c r="N695" s="42">
        <f>VLOOKUP($A695,'Raw data'!$A:$M,6,FALSE)</f>
        <v>228002.85205757525</v>
      </c>
      <c r="O695" s="42">
        <f>VLOOKUP($A695,'Raw data'!$A:$M,9,FALSE)</f>
        <v>186245.62826356807</v>
      </c>
      <c r="P695" s="42">
        <f t="shared" si="110"/>
        <v>115471.32517024637</v>
      </c>
      <c r="Q695" s="42">
        <f t="shared" si="111"/>
        <v>194826.1881180855</v>
      </c>
      <c r="R695" s="42">
        <f t="shared" si="112"/>
        <v>120583.70809833104</v>
      </c>
      <c r="S695" s="42">
        <f t="shared" si="113"/>
        <v>94238.221191551464</v>
      </c>
      <c r="T695" s="43">
        <f t="shared" si="114"/>
        <v>1.0442740474359948</v>
      </c>
      <c r="U695" s="43">
        <f t="shared" si="115"/>
        <v>0.48370407542148813</v>
      </c>
      <c r="V695" s="42">
        <f t="shared" si="116"/>
        <v>0.75465298071384335</v>
      </c>
      <c r="W695" s="42">
        <f t="shared" si="117"/>
        <v>0.27320703594670809</v>
      </c>
      <c r="X695" s="42">
        <f>VLOOKUP($A695,'Raw data'!$A:$AN,39, FALSE)</f>
        <v>1.2685254597620952</v>
      </c>
      <c r="Y695" s="42">
        <f>VLOOKUP($A695,'Raw data'!$A:$AN,40, FALSE)</f>
        <v>1.9364193140591766</v>
      </c>
      <c r="Z695" s="42">
        <f t="shared" si="118"/>
        <v>1.6024723869106359</v>
      </c>
      <c r="AA695" s="44">
        <f>IFERROR(VLOOKUP($A695,'Raw data'!$AP:$AU,4,FALSE),0)</f>
        <v>3.5785107917719201</v>
      </c>
      <c r="AB695" s="44">
        <f>IFERROR(VLOOKUP($A695,'Raw data'!$AP:$AU,5,FALSE),0)</f>
        <v>0.14102138547999901</v>
      </c>
      <c r="AC695" s="44">
        <f>IFERROR(VLOOKUP($A695,'Raw data'!$AP:$AU,6,FALSE),"NA")</f>
        <v>0.61381217393738396</v>
      </c>
      <c r="AD695" s="46" t="b">
        <f t="shared" si="119"/>
        <v>0</v>
      </c>
      <c r="AE695" s="46" t="b">
        <f t="shared" si="120"/>
        <v>0</v>
      </c>
    </row>
    <row r="696" spans="1:31" x14ac:dyDescent="0.25">
      <c r="A696" s="45" t="s">
        <v>762</v>
      </c>
      <c r="B696" s="2" t="str">
        <f>IFERROR(VLOOKUP(A696,'Protein names'!$A:$I,8,FALSE),"Contaminant")</f>
        <v>Translationally-controlled tumor protein (TCTP) (Lens epithelial protein)</v>
      </c>
      <c r="C696" t="str">
        <f>IFERROR(VLOOKUP(A696,'Protein names'!$A:$I,9,FALSE), "Contaminant")</f>
        <v>Tpt1</v>
      </c>
      <c r="D696" s="42">
        <f>VLOOKUP($A696,'Raw data'!$A:$M,10,FALSE)</f>
        <v>155692.08519300746</v>
      </c>
      <c r="E696" s="42">
        <f>VLOOKUP($A696,'Raw data'!$A:$M,11,FALSE)</f>
        <v>163256.41092391088</v>
      </c>
      <c r="F696" s="42">
        <f>VLOOKUP($A696,'Raw data'!$A:$M,7,FALSE)</f>
        <v>200492.21969962859</v>
      </c>
      <c r="G696" s="42">
        <f>VLOOKUP($A696,'Raw data'!$A:$M,2,FALSE)</f>
        <v>123096.77743630452</v>
      </c>
      <c r="H696" s="42">
        <f>VLOOKUP($A696,'Raw data'!$A:$M,3,FALSE)</f>
        <v>134841.39021251636</v>
      </c>
      <c r="I696" s="42">
        <f>VLOOKUP($A696,'Raw data'!$A:$M,4,FALSE)</f>
        <v>180492.39677971575</v>
      </c>
      <c r="J696" s="42">
        <f>VLOOKUP($A696,'Raw data'!$A:$M,8,FALSE)</f>
        <v>147900.75331266364</v>
      </c>
      <c r="K696" s="42">
        <f>VLOOKUP($A696,'Raw data'!$A:$M,5,FALSE)</f>
        <v>215829.50388888962</v>
      </c>
      <c r="L696" s="42">
        <f>VLOOKUP($A696,'Raw data'!$A:$M,12,FALSE)</f>
        <v>174161.63389227158</v>
      </c>
      <c r="M696" s="42">
        <f>VLOOKUP($A696,'Raw data'!$A:$M,13,FALSE)</f>
        <v>133991.07486052712</v>
      </c>
      <c r="N696" s="42">
        <f>VLOOKUP($A696,'Raw data'!$A:$M,6,FALSE)</f>
        <v>162366.8016530181</v>
      </c>
      <c r="O696" s="42">
        <f>VLOOKUP($A696,'Raw data'!$A:$M,9,FALSE)</f>
        <v>166445.83221778061</v>
      </c>
      <c r="P696" s="42">
        <f t="shared" si="110"/>
        <v>159645.2133741806</v>
      </c>
      <c r="Q696" s="42">
        <f t="shared" si="111"/>
        <v>166782.59997085846</v>
      </c>
      <c r="R696" s="42">
        <f t="shared" si="112"/>
        <v>26085.65622711496</v>
      </c>
      <c r="S696" s="42">
        <f t="shared" si="113"/>
        <v>25532.560470721834</v>
      </c>
      <c r="T696" s="43">
        <f t="shared" si="114"/>
        <v>0.16339767209916103</v>
      </c>
      <c r="U696" s="43">
        <f t="shared" si="115"/>
        <v>0.15308887423018397</v>
      </c>
      <c r="V696" s="42">
        <f t="shared" si="116"/>
        <v>6.3099486334405999E-2</v>
      </c>
      <c r="W696" s="42">
        <f t="shared" si="117"/>
        <v>0.67123486037620439</v>
      </c>
      <c r="X696" s="42">
        <f>VLOOKUP($A696,'Raw data'!$A:$AN,39, FALSE)</f>
        <v>2.5836870759555821</v>
      </c>
      <c r="Y696" s="42">
        <f>VLOOKUP($A696,'Raw data'!$A:$AN,40, FALSE)</f>
        <v>2.2393237404363799</v>
      </c>
      <c r="Z696" s="42">
        <f t="shared" si="118"/>
        <v>2.411505408195981</v>
      </c>
      <c r="AA696" s="44">
        <f>IFERROR(VLOOKUP($A696,'Raw data'!$AP:$AU,4,FALSE),0)</f>
        <v>0.30460271919889997</v>
      </c>
      <c r="AB696" s="44">
        <f>IFERROR(VLOOKUP($A696,'Raw data'!$AP:$AU,5,FALSE),0)</f>
        <v>5.7617194345135202E-2</v>
      </c>
      <c r="AC696" s="44">
        <f>IFERROR(VLOOKUP($A696,'Raw data'!$AP:$AU,6,FALSE),"NA")</f>
        <v>0.61502829057973096</v>
      </c>
      <c r="AD696" s="46" t="b">
        <f t="shared" si="119"/>
        <v>0</v>
      </c>
      <c r="AE696" s="46" t="b">
        <f t="shared" si="120"/>
        <v>0</v>
      </c>
    </row>
    <row r="697" spans="1:31" x14ac:dyDescent="0.25">
      <c r="A697" s="45" t="s">
        <v>763</v>
      </c>
      <c r="B697" s="2" t="str">
        <f>IFERROR(VLOOKUP(A697,'Protein names'!$A:$I,8,FALSE),"Contaminant")</f>
        <v>Transcriptional activator protein Pur-alpha</v>
      </c>
      <c r="C697" t="str">
        <f>IFERROR(VLOOKUP(A697,'Protein names'!$A:$I,9,FALSE), "Contaminant")</f>
        <v>Pura</v>
      </c>
      <c r="D697" s="42">
        <f>VLOOKUP($A697,'Raw data'!$A:$M,10,FALSE)</f>
        <v>205.36</v>
      </c>
      <c r="E697" s="42">
        <f>VLOOKUP($A697,'Raw data'!$A:$M,11,FALSE)</f>
        <v>86743.934465309474</v>
      </c>
      <c r="F697" s="42">
        <f>VLOOKUP($A697,'Raw data'!$A:$M,7,FALSE)</f>
        <v>205.36</v>
      </c>
      <c r="G697" s="42">
        <f>VLOOKUP($A697,'Raw data'!$A:$M,2,FALSE)</f>
        <v>94128.481325232846</v>
      </c>
      <c r="H697" s="42">
        <f>VLOOKUP($A697,'Raw data'!$A:$M,3,FALSE)</f>
        <v>205.36</v>
      </c>
      <c r="I697" s="42">
        <f>VLOOKUP($A697,'Raw data'!$A:$M,4,FALSE)</f>
        <v>205.36</v>
      </c>
      <c r="J697" s="42">
        <f>VLOOKUP($A697,'Raw data'!$A:$M,8,FALSE)</f>
        <v>85538.759756604893</v>
      </c>
      <c r="K697" s="42">
        <f>VLOOKUP($A697,'Raw data'!$A:$M,5,FALSE)</f>
        <v>89673.371249677206</v>
      </c>
      <c r="L697" s="42">
        <f>VLOOKUP($A697,'Raw data'!$A:$M,12,FALSE)</f>
        <v>109904.05756489071</v>
      </c>
      <c r="M697" s="42">
        <f>VLOOKUP($A697,'Raw data'!$A:$M,13,FALSE)</f>
        <v>89903.643924737975</v>
      </c>
      <c r="N697" s="42">
        <f>VLOOKUP($A697,'Raw data'!$A:$M,6,FALSE)</f>
        <v>91133.792971453906</v>
      </c>
      <c r="O697" s="42">
        <f>VLOOKUP($A697,'Raw data'!$A:$M,9,FALSE)</f>
        <v>205.36</v>
      </c>
      <c r="P697" s="42">
        <f t="shared" si="110"/>
        <v>30282.309298423716</v>
      </c>
      <c r="Q697" s="42">
        <f t="shared" si="111"/>
        <v>77726.497577894115</v>
      </c>
      <c r="R697" s="42">
        <f t="shared" si="112"/>
        <v>42588.614118804529</v>
      </c>
      <c r="S697" s="42">
        <f t="shared" si="113"/>
        <v>35535.709344940682</v>
      </c>
      <c r="T697" s="43">
        <f t="shared" si="114"/>
        <v>1.4063859429974646</v>
      </c>
      <c r="U697" s="43">
        <f t="shared" si="115"/>
        <v>0.45718912407352896</v>
      </c>
      <c r="V697" s="42">
        <f t="shared" si="116"/>
        <v>1.3599312806475503</v>
      </c>
      <c r="W697" s="42">
        <f t="shared" si="117"/>
        <v>8.4833694706417828E-2</v>
      </c>
      <c r="X697" s="42">
        <f>VLOOKUP($A697,'Raw data'!$A:$AN,39, FALSE)</f>
        <v>0.34174288475044201</v>
      </c>
      <c r="Y697" s="42">
        <f>VLOOKUP($A697,'Raw data'!$A:$AN,40, FALSE)</f>
        <v>1.4063924516759017</v>
      </c>
      <c r="Z697" s="42">
        <f t="shared" si="118"/>
        <v>0.87406766821317183</v>
      </c>
      <c r="AA697" s="44">
        <f>IFERROR(VLOOKUP($A697,'Raw data'!$AP:$AU,4,FALSE),0)</f>
        <v>-0.51328130355546198</v>
      </c>
      <c r="AB697" s="44">
        <f>IFERROR(VLOOKUP($A697,'Raw data'!$AP:$AU,5,FALSE),0)</f>
        <v>0.20916465007902099</v>
      </c>
      <c r="AC697" s="44">
        <f>IFERROR(VLOOKUP($A697,'Raw data'!$AP:$AU,6,FALSE),"NA")</f>
        <v>0.61646482537087099</v>
      </c>
      <c r="AD697" s="46" t="b">
        <f t="shared" si="119"/>
        <v>0</v>
      </c>
      <c r="AE697" s="46" t="b">
        <f t="shared" si="120"/>
        <v>0</v>
      </c>
    </row>
    <row r="698" spans="1:31" x14ac:dyDescent="0.25">
      <c r="A698" s="45" t="s">
        <v>764</v>
      </c>
      <c r="B698" s="2" t="str">
        <f>IFERROR(VLOOKUP(A698,'Protein names'!$A:$I,8,FALSE),"Contaminant")</f>
        <v>78 kDa glucose-regulated protein (GRP-78) (Heat shock 70 kDa protein 5) (Immunoglobulin heavy chain-binding protein) (BiP) (Steroidogenesis-activator polypeptide)</v>
      </c>
      <c r="C698" t="str">
        <f>IFERROR(VLOOKUP(A698,'Protein names'!$A:$I,9,FALSE), "Contaminant")</f>
        <v>Hspa5</v>
      </c>
      <c r="D698" s="42">
        <f>VLOOKUP($A698,'Raw data'!$A:$M,10,FALSE)</f>
        <v>9976736.7251317482</v>
      </c>
      <c r="E698" s="42">
        <f>VLOOKUP($A698,'Raw data'!$A:$M,11,FALSE)</f>
        <v>10442797.07305067</v>
      </c>
      <c r="F698" s="42">
        <f>VLOOKUP($A698,'Raw data'!$A:$M,7,FALSE)</f>
        <v>8508011.2527407091</v>
      </c>
      <c r="G698" s="42">
        <f>VLOOKUP($A698,'Raw data'!$A:$M,2,FALSE)</f>
        <v>8701528.666497957</v>
      </c>
      <c r="H698" s="42">
        <f>VLOOKUP($A698,'Raw data'!$A:$M,3,FALSE)</f>
        <v>8601457.3962172735</v>
      </c>
      <c r="I698" s="42">
        <f>VLOOKUP($A698,'Raw data'!$A:$M,4,FALSE)</f>
        <v>11024601.290730095</v>
      </c>
      <c r="J698" s="42">
        <f>VLOOKUP($A698,'Raw data'!$A:$M,8,FALSE)</f>
        <v>6929744.0732243257</v>
      </c>
      <c r="K698" s="42">
        <f>VLOOKUP($A698,'Raw data'!$A:$M,5,FALSE)</f>
        <v>6629855.1015333328</v>
      </c>
      <c r="L698" s="42">
        <f>VLOOKUP($A698,'Raw data'!$A:$M,12,FALSE)</f>
        <v>10054564.533190141</v>
      </c>
      <c r="M698" s="42">
        <f>VLOOKUP($A698,'Raw data'!$A:$M,13,FALSE)</f>
        <v>9625568.0367440619</v>
      </c>
      <c r="N698" s="42">
        <f>VLOOKUP($A698,'Raw data'!$A:$M,6,FALSE)</f>
        <v>8817322.371584015</v>
      </c>
      <c r="O698" s="42">
        <f>VLOOKUP($A698,'Raw data'!$A:$M,9,FALSE)</f>
        <v>7757032.5034312392</v>
      </c>
      <c r="P698" s="42">
        <f t="shared" si="110"/>
        <v>9542522.0673947427</v>
      </c>
      <c r="Q698" s="42">
        <f t="shared" si="111"/>
        <v>8302347.7699511861</v>
      </c>
      <c r="R698" s="42">
        <f t="shared" si="112"/>
        <v>988153.28773518791</v>
      </c>
      <c r="S698" s="42">
        <f t="shared" si="113"/>
        <v>1295184.3931935746</v>
      </c>
      <c r="T698" s="43">
        <f t="shared" si="114"/>
        <v>0.10355263323011304</v>
      </c>
      <c r="U698" s="43">
        <f t="shared" si="115"/>
        <v>0.15600218505435959</v>
      </c>
      <c r="V698" s="42">
        <f t="shared" si="116"/>
        <v>-0.20085125269721724</v>
      </c>
      <c r="W698" s="42">
        <f t="shared" si="117"/>
        <v>0.11953811271651409</v>
      </c>
      <c r="X698" s="42">
        <f>VLOOKUP($A698,'Raw data'!$A:$AN,39, FALSE)</f>
        <v>3.1571247481885156</v>
      </c>
      <c r="Y698" s="42">
        <f>VLOOKUP($A698,'Raw data'!$A:$AN,40, FALSE)</f>
        <v>3.5492876724431404</v>
      </c>
      <c r="Z698" s="42">
        <f t="shared" si="118"/>
        <v>3.353206210315828</v>
      </c>
      <c r="AA698" s="44">
        <f>IFERROR(VLOOKUP($A698,'Raw data'!$AP:$AU,4,FALSE),0)</f>
        <v>-0.27023278076909901</v>
      </c>
      <c r="AB698" s="44">
        <f>IFERROR(VLOOKUP($A698,'Raw data'!$AP:$AU,5,FALSE),0)</f>
        <v>0.141038970242162</v>
      </c>
      <c r="AC698" s="44">
        <f>IFERROR(VLOOKUP($A698,'Raw data'!$AP:$AU,6,FALSE),"NA")</f>
        <v>0.61869542405423905</v>
      </c>
      <c r="AD698" s="46" t="b">
        <f t="shared" si="119"/>
        <v>0</v>
      </c>
      <c r="AE698" s="46" t="b">
        <f t="shared" si="120"/>
        <v>0</v>
      </c>
    </row>
    <row r="699" spans="1:31" x14ac:dyDescent="0.25">
      <c r="A699" s="45" t="s">
        <v>765</v>
      </c>
      <c r="B699" s="2" t="str">
        <f>IFERROR(VLOOKUP(A699,'Protein names'!$A:$I,8,FALSE),"Contaminant")</f>
        <v>Dihydropteridine reductase (EC 1.5.1.34) (HDHPR) (Quinoid dihydropteridine reductase)</v>
      </c>
      <c r="C699" t="str">
        <f>IFERROR(VLOOKUP(A699,'Protein names'!$A:$I,9,FALSE), "Contaminant")</f>
        <v>Qdpr</v>
      </c>
      <c r="D699" s="42">
        <f>VLOOKUP($A699,'Raw data'!$A:$M,10,FALSE)</f>
        <v>950139.86580611218</v>
      </c>
      <c r="E699" s="42">
        <f>VLOOKUP($A699,'Raw data'!$A:$M,11,FALSE)</f>
        <v>1327495.5406649297</v>
      </c>
      <c r="F699" s="42">
        <f>VLOOKUP($A699,'Raw data'!$A:$M,7,FALSE)</f>
        <v>2562226.1445943885</v>
      </c>
      <c r="G699" s="42">
        <f>VLOOKUP($A699,'Raw data'!$A:$M,2,FALSE)</f>
        <v>1407490.3636741596</v>
      </c>
      <c r="H699" s="42">
        <f>VLOOKUP($A699,'Raw data'!$A:$M,3,FALSE)</f>
        <v>2179805.2004605243</v>
      </c>
      <c r="I699" s="42">
        <f>VLOOKUP($A699,'Raw data'!$A:$M,4,FALSE)</f>
        <v>1761173.6833186443</v>
      </c>
      <c r="J699" s="42">
        <f>VLOOKUP($A699,'Raw data'!$A:$M,8,FALSE)</f>
        <v>2429423.804666461</v>
      </c>
      <c r="K699" s="42">
        <f>VLOOKUP($A699,'Raw data'!$A:$M,5,FALSE)</f>
        <v>2615016.5594519218</v>
      </c>
      <c r="L699" s="42">
        <f>VLOOKUP($A699,'Raw data'!$A:$M,12,FALSE)</f>
        <v>1112592.1521349177</v>
      </c>
      <c r="M699" s="42">
        <f>VLOOKUP($A699,'Raw data'!$A:$M,13,FALSE)</f>
        <v>1657998.0491958342</v>
      </c>
      <c r="N699" s="42">
        <f>VLOOKUP($A699,'Raw data'!$A:$M,6,FALSE)</f>
        <v>1993196.488025778</v>
      </c>
      <c r="O699" s="42">
        <f>VLOOKUP($A699,'Raw data'!$A:$M,9,FALSE)</f>
        <v>2858588.1914105471</v>
      </c>
      <c r="P699" s="42">
        <f t="shared" si="110"/>
        <v>1698055.1330864597</v>
      </c>
      <c r="Q699" s="42">
        <f t="shared" si="111"/>
        <v>2111135.8741475767</v>
      </c>
      <c r="R699" s="42">
        <f t="shared" si="112"/>
        <v>542214.3118299311</v>
      </c>
      <c r="S699" s="42">
        <f t="shared" si="113"/>
        <v>595849.68326615088</v>
      </c>
      <c r="T699" s="43">
        <f t="shared" si="114"/>
        <v>0.31931490401279167</v>
      </c>
      <c r="U699" s="43">
        <f t="shared" si="115"/>
        <v>0.28224127615980182</v>
      </c>
      <c r="V699" s="42">
        <f t="shared" si="116"/>
        <v>0.31413613290068693</v>
      </c>
      <c r="W699" s="42">
        <f t="shared" si="117"/>
        <v>0.27826816814799993</v>
      </c>
      <c r="X699" s="42">
        <f>VLOOKUP($A699,'Raw data'!$A:$AN,39, FALSE)</f>
        <v>3.1329312650002943</v>
      </c>
      <c r="Y699" s="42">
        <f>VLOOKUP($A699,'Raw data'!$A:$AN,40, FALSE)</f>
        <v>3.2959223496003602</v>
      </c>
      <c r="Z699" s="42">
        <f t="shared" si="118"/>
        <v>3.2144268073003275</v>
      </c>
      <c r="AA699" s="44">
        <f>IFERROR(VLOOKUP($A699,'Raw data'!$AP:$AU,4,FALSE),0)</f>
        <v>0.44038959844157599</v>
      </c>
      <c r="AB699" s="44">
        <f>IFERROR(VLOOKUP($A699,'Raw data'!$AP:$AU,5,FALSE),0)</f>
        <v>0.16150815230111401</v>
      </c>
      <c r="AC699" s="44">
        <f>IFERROR(VLOOKUP($A699,'Raw data'!$AP:$AU,6,FALSE),"NA")</f>
        <v>0.61873346262149098</v>
      </c>
      <c r="AD699" s="46" t="b">
        <f t="shared" si="119"/>
        <v>0</v>
      </c>
      <c r="AE699" s="46" t="b">
        <f t="shared" si="120"/>
        <v>0</v>
      </c>
    </row>
    <row r="700" spans="1:31" x14ac:dyDescent="0.25">
      <c r="A700" s="45" t="s">
        <v>766</v>
      </c>
      <c r="B700" s="2" t="str">
        <f>IFERROR(VLOOKUP(A700,'Protein names'!$A:$I,8,FALSE),"Contaminant")</f>
        <v>Protein Zadh2</v>
      </c>
      <c r="C700" t="str">
        <f>IFERROR(VLOOKUP(A700,'Protein names'!$A:$I,9,FALSE), "Contaminant")</f>
        <v>Zadh2</v>
      </c>
      <c r="D700" s="42">
        <f>VLOOKUP($A700,'Raw data'!$A:$M,10,FALSE)</f>
        <v>227311.95954561891</v>
      </c>
      <c r="E700" s="42">
        <f>VLOOKUP($A700,'Raw data'!$A:$M,11,FALSE)</f>
        <v>163031.52024069158</v>
      </c>
      <c r="F700" s="42">
        <f>VLOOKUP($A700,'Raw data'!$A:$M,7,FALSE)</f>
        <v>146658.72535832308</v>
      </c>
      <c r="G700" s="42">
        <f>VLOOKUP($A700,'Raw data'!$A:$M,2,FALSE)</f>
        <v>179129.42749873723</v>
      </c>
      <c r="H700" s="42">
        <f>VLOOKUP($A700,'Raw data'!$A:$M,3,FALSE)</f>
        <v>212598.48309875323</v>
      </c>
      <c r="I700" s="42">
        <f>VLOOKUP($A700,'Raw data'!$A:$M,4,FALSE)</f>
        <v>219477.0387394712</v>
      </c>
      <c r="J700" s="42">
        <f>VLOOKUP($A700,'Raw data'!$A:$M,8,FALSE)</f>
        <v>208435.85176304495</v>
      </c>
      <c r="K700" s="42">
        <f>VLOOKUP($A700,'Raw data'!$A:$M,5,FALSE)</f>
        <v>196062.43586554032</v>
      </c>
      <c r="L700" s="42">
        <f>VLOOKUP($A700,'Raw data'!$A:$M,12,FALSE)</f>
        <v>225174.97098484298</v>
      </c>
      <c r="M700" s="42">
        <f>VLOOKUP($A700,'Raw data'!$A:$M,13,FALSE)</f>
        <v>204512.68466329458</v>
      </c>
      <c r="N700" s="42">
        <f>VLOOKUP($A700,'Raw data'!$A:$M,6,FALSE)</f>
        <v>174754.41029900993</v>
      </c>
      <c r="O700" s="42">
        <f>VLOOKUP($A700,'Raw data'!$A:$M,9,FALSE)</f>
        <v>181099.95372095006</v>
      </c>
      <c r="P700" s="42">
        <f t="shared" si="110"/>
        <v>191367.85908026586</v>
      </c>
      <c r="Q700" s="42">
        <f t="shared" si="111"/>
        <v>198340.05121611382</v>
      </c>
      <c r="R700" s="42">
        <f t="shared" si="112"/>
        <v>30233.749574950165</v>
      </c>
      <c r="S700" s="42">
        <f t="shared" si="113"/>
        <v>16925.476173258689</v>
      </c>
      <c r="T700" s="43">
        <f t="shared" si="114"/>
        <v>0.15798760418942218</v>
      </c>
      <c r="U700" s="43">
        <f t="shared" si="115"/>
        <v>8.5335644865879745E-2</v>
      </c>
      <c r="V700" s="42">
        <f t="shared" si="116"/>
        <v>5.1627489021188182E-2</v>
      </c>
      <c r="W700" s="42">
        <f t="shared" si="117"/>
        <v>0.66234317015870581</v>
      </c>
      <c r="X700" s="42">
        <f>VLOOKUP($A700,'Raw data'!$A:$AN,39, FALSE)</f>
        <v>2.1691590589836829</v>
      </c>
      <c r="Y700" s="42">
        <f>VLOOKUP($A700,'Raw data'!$A:$AN,40, FALSE)</f>
        <v>2.4908963327552169</v>
      </c>
      <c r="Z700" s="42">
        <f t="shared" si="118"/>
        <v>2.3300276958694499</v>
      </c>
      <c r="AA700" s="44">
        <f>IFERROR(VLOOKUP($A700,'Raw data'!$AP:$AU,4,FALSE),0)</f>
        <v>0.18590197840276099</v>
      </c>
      <c r="AB700" s="44">
        <f>IFERROR(VLOOKUP($A700,'Raw data'!$AP:$AU,5,FALSE),0)</f>
        <v>2.9659757339023599E-2</v>
      </c>
      <c r="AC700" s="44">
        <f>IFERROR(VLOOKUP($A700,'Raw data'!$AP:$AU,6,FALSE),"NA")</f>
        <v>0.61999207162052306</v>
      </c>
      <c r="AD700" s="46" t="b">
        <f t="shared" si="119"/>
        <v>0</v>
      </c>
      <c r="AE700" s="46" t="b">
        <f t="shared" si="120"/>
        <v>0</v>
      </c>
    </row>
    <row r="701" spans="1:31" x14ac:dyDescent="0.25">
      <c r="A701" s="45" t="s">
        <v>767</v>
      </c>
      <c r="B701" s="2" t="str">
        <f>IFERROR(VLOOKUP(A701,'Protein names'!$A:$I,8,FALSE),"Contaminant")</f>
        <v>Prothrombin (EC 3.4.21.5) (Coagulation factor II)</v>
      </c>
      <c r="C701" t="str">
        <f>IFERROR(VLOOKUP(A701,'Protein names'!$A:$I,9,FALSE), "Contaminant")</f>
        <v>F2</v>
      </c>
      <c r="D701" s="42">
        <f>VLOOKUP($A701,'Raw data'!$A:$M,10,FALSE)</f>
        <v>131653.43832008317</v>
      </c>
      <c r="E701" s="42">
        <f>VLOOKUP($A701,'Raw data'!$A:$M,11,FALSE)</f>
        <v>54490.310684675256</v>
      </c>
      <c r="F701" s="42">
        <f>VLOOKUP($A701,'Raw data'!$A:$M,7,FALSE)</f>
        <v>205.36</v>
      </c>
      <c r="G701" s="42">
        <f>VLOOKUP($A701,'Raw data'!$A:$M,2,FALSE)</f>
        <v>78191.395554941104</v>
      </c>
      <c r="H701" s="42">
        <f>VLOOKUP($A701,'Raw data'!$A:$M,3,FALSE)</f>
        <v>205.36</v>
      </c>
      <c r="I701" s="42">
        <f>VLOOKUP($A701,'Raw data'!$A:$M,4,FALSE)</f>
        <v>105396.32492476392</v>
      </c>
      <c r="J701" s="42">
        <f>VLOOKUP($A701,'Raw data'!$A:$M,8,FALSE)</f>
        <v>95258.506660548053</v>
      </c>
      <c r="K701" s="42">
        <f>VLOOKUP($A701,'Raw data'!$A:$M,5,FALSE)</f>
        <v>139706.89865236936</v>
      </c>
      <c r="L701" s="42">
        <f>VLOOKUP($A701,'Raw data'!$A:$M,12,FALSE)</f>
        <v>146657.86819747736</v>
      </c>
      <c r="M701" s="42">
        <f>VLOOKUP($A701,'Raw data'!$A:$M,13,FALSE)</f>
        <v>86646.186838455702</v>
      </c>
      <c r="N701" s="42">
        <f>VLOOKUP($A701,'Raw data'!$A:$M,6,FALSE)</f>
        <v>205.36</v>
      </c>
      <c r="O701" s="42">
        <f>VLOOKUP($A701,'Raw data'!$A:$M,9,FALSE)</f>
        <v>66751.754277874687</v>
      </c>
      <c r="P701" s="42">
        <f t="shared" si="110"/>
        <v>61690.36491407724</v>
      </c>
      <c r="Q701" s="42">
        <f t="shared" si="111"/>
        <v>89204.42910445419</v>
      </c>
      <c r="R701" s="42">
        <f t="shared" si="112"/>
        <v>49480.600630542031</v>
      </c>
      <c r="S701" s="42">
        <f t="shared" si="113"/>
        <v>48852.755740981644</v>
      </c>
      <c r="T701" s="43">
        <f t="shared" si="114"/>
        <v>0.80207988231969363</v>
      </c>
      <c r="U701" s="43">
        <f t="shared" si="115"/>
        <v>0.54764944108074909</v>
      </c>
      <c r="V701" s="42">
        <f t="shared" si="116"/>
        <v>0.53207016322464051</v>
      </c>
      <c r="W701" s="42">
        <f t="shared" si="117"/>
        <v>0.39704029382526684</v>
      </c>
      <c r="X701" s="42">
        <f>VLOOKUP($A701,'Raw data'!$A:$AN,39, FALSE)</f>
        <v>1.4022893655418915</v>
      </c>
      <c r="Y701" s="42">
        <f>VLOOKUP($A701,'Raw data'!$A:$AN,40, FALSE)</f>
        <v>1.8294841590543049</v>
      </c>
      <c r="Z701" s="42">
        <f t="shared" si="118"/>
        <v>1.6158867622980981</v>
      </c>
      <c r="AA701" s="44">
        <f>IFERROR(VLOOKUP($A701,'Raw data'!$AP:$AU,4,FALSE),0)</f>
        <v>0.63551059098171303</v>
      </c>
      <c r="AB701" s="44">
        <f>IFERROR(VLOOKUP($A701,'Raw data'!$AP:$AU,5,FALSE),0)</f>
        <v>9.9198944719888105E-2</v>
      </c>
      <c r="AC701" s="44">
        <f>IFERROR(VLOOKUP($A701,'Raw data'!$AP:$AU,6,FALSE),"NA")</f>
        <v>0.62101062393367901</v>
      </c>
      <c r="AD701" s="46" t="b">
        <f t="shared" si="119"/>
        <v>0</v>
      </c>
      <c r="AE701" s="46" t="b">
        <f t="shared" si="120"/>
        <v>0</v>
      </c>
    </row>
    <row r="702" spans="1:31" x14ac:dyDescent="0.25">
      <c r="A702" s="45" t="s">
        <v>768</v>
      </c>
      <c r="B702" s="2" t="str">
        <f>IFERROR(VLOOKUP(A702,'Protein names'!$A:$I,8,FALSE),"Contaminant")</f>
        <v>Alanine--glyoxylate aminotransferase 2, mitochondrial (AGT 2) (EC 2.6.1.44) ((R)-3-amino-2-methylpropionate--pyruvate transaminase) (EC 2.6.1.40) (Beta-ALAAT II) (Beta-alanine-pyruvate aminotransferase) (D-AIBAT)</v>
      </c>
      <c r="C702" t="str">
        <f>IFERROR(VLOOKUP(A702,'Protein names'!$A:$I,9,FALSE), "Contaminant")</f>
        <v>Agxt2</v>
      </c>
      <c r="D702" s="42">
        <f>VLOOKUP($A702,'Raw data'!$A:$M,10,FALSE)</f>
        <v>2851817.3285311102</v>
      </c>
      <c r="E702" s="42">
        <f>VLOOKUP($A702,'Raw data'!$A:$M,11,FALSE)</f>
        <v>2098651.4641198623</v>
      </c>
      <c r="F702" s="42">
        <f>VLOOKUP($A702,'Raw data'!$A:$M,7,FALSE)</f>
        <v>1333261.5949370298</v>
      </c>
      <c r="G702" s="42">
        <f>VLOOKUP($A702,'Raw data'!$A:$M,2,FALSE)</f>
        <v>1328272.3725152751</v>
      </c>
      <c r="H702" s="42">
        <f>VLOOKUP($A702,'Raw data'!$A:$M,3,FALSE)</f>
        <v>1028870.8925457101</v>
      </c>
      <c r="I702" s="42">
        <f>VLOOKUP($A702,'Raw data'!$A:$M,4,FALSE)</f>
        <v>1329726.8491647716</v>
      </c>
      <c r="J702" s="42">
        <f>VLOOKUP($A702,'Raw data'!$A:$M,8,FALSE)</f>
        <v>1816623.8394419753</v>
      </c>
      <c r="K702" s="42">
        <f>VLOOKUP($A702,'Raw data'!$A:$M,5,FALSE)</f>
        <v>1682330.9252759879</v>
      </c>
      <c r="L702" s="42">
        <f>VLOOKUP($A702,'Raw data'!$A:$M,12,FALSE)</f>
        <v>3200649.9536045492</v>
      </c>
      <c r="M702" s="42">
        <f>VLOOKUP($A702,'Raw data'!$A:$M,13,FALSE)</f>
        <v>2109781.9032723587</v>
      </c>
      <c r="N702" s="42">
        <f>VLOOKUP($A702,'Raw data'!$A:$M,6,FALSE)</f>
        <v>1513590.2796856752</v>
      </c>
      <c r="O702" s="42">
        <f>VLOOKUP($A702,'Raw data'!$A:$M,9,FALSE)</f>
        <v>1459139.6202057302</v>
      </c>
      <c r="P702" s="42">
        <f t="shared" si="110"/>
        <v>1661766.7503022931</v>
      </c>
      <c r="Q702" s="42">
        <f t="shared" si="111"/>
        <v>1963686.0869143798</v>
      </c>
      <c r="R702" s="42">
        <f t="shared" si="112"/>
        <v>624103.41447286995</v>
      </c>
      <c r="S702" s="42">
        <f t="shared" si="113"/>
        <v>592925.65574159927</v>
      </c>
      <c r="T702" s="43">
        <f t="shared" si="114"/>
        <v>0.3755661944489736</v>
      </c>
      <c r="U702" s="43">
        <f t="shared" si="115"/>
        <v>0.30194523436955628</v>
      </c>
      <c r="V702" s="42">
        <f t="shared" si="116"/>
        <v>0.24084642408865814</v>
      </c>
      <c r="W702" s="42">
        <f t="shared" si="117"/>
        <v>0.45107787771355567</v>
      </c>
      <c r="X702" s="42">
        <f>VLOOKUP($A702,'Raw data'!$A:$AN,39, FALSE)</f>
        <v>2.6200126068691021</v>
      </c>
      <c r="Y702" s="42">
        <f>VLOOKUP($A702,'Raw data'!$A:$AN,40, FALSE)</f>
        <v>2.8384315850517408</v>
      </c>
      <c r="Z702" s="42">
        <f t="shared" si="118"/>
        <v>2.7292220959604214</v>
      </c>
      <c r="AA702" s="44">
        <f>IFERROR(VLOOKUP($A702,'Raw data'!$AP:$AU,4,FALSE),0)</f>
        <v>-1.7887276083028301</v>
      </c>
      <c r="AB702" s="44">
        <f>IFERROR(VLOOKUP($A702,'Raw data'!$AP:$AU,5,FALSE),0)</f>
        <v>8.6482973227774804E-2</v>
      </c>
      <c r="AC702" s="44">
        <f>IFERROR(VLOOKUP($A702,'Raw data'!$AP:$AU,6,FALSE),"NA")</f>
        <v>0.62112489100479995</v>
      </c>
      <c r="AD702" s="46" t="b">
        <f t="shared" si="119"/>
        <v>0</v>
      </c>
      <c r="AE702" s="46" t="b">
        <f t="shared" si="120"/>
        <v>0</v>
      </c>
    </row>
    <row r="703" spans="1:31" x14ac:dyDescent="0.25">
      <c r="A703" s="45" t="s">
        <v>769</v>
      </c>
      <c r="B703" s="2" t="str">
        <f>IFERROR(VLOOKUP(A703,'Protein names'!$A:$I,8,FALSE),"Contaminant")</f>
        <v>Membrane-associated progesterone receptor component 1 (25-DX) (Acidic 25 kDa protein) (Ventral midline antigen) (VEMA)</v>
      </c>
      <c r="C703" t="str">
        <f>IFERROR(VLOOKUP(A703,'Protein names'!$A:$I,9,FALSE), "Contaminant")</f>
        <v>Pgrmc1</v>
      </c>
      <c r="D703" s="42">
        <f>VLOOKUP($A703,'Raw data'!$A:$M,10,FALSE)</f>
        <v>1237766.6405131205</v>
      </c>
      <c r="E703" s="42">
        <f>VLOOKUP($A703,'Raw data'!$A:$M,11,FALSE)</f>
        <v>1305770.5261767565</v>
      </c>
      <c r="F703" s="42">
        <f>VLOOKUP($A703,'Raw data'!$A:$M,7,FALSE)</f>
        <v>1746566.9781123949</v>
      </c>
      <c r="G703" s="42">
        <f>VLOOKUP($A703,'Raw data'!$A:$M,2,FALSE)</f>
        <v>1460943.8368332663</v>
      </c>
      <c r="H703" s="42">
        <f>VLOOKUP($A703,'Raw data'!$A:$M,3,FALSE)</f>
        <v>1356417.4911334259</v>
      </c>
      <c r="I703" s="42">
        <f>VLOOKUP($A703,'Raw data'!$A:$M,4,FALSE)</f>
        <v>1852515.0909580749</v>
      </c>
      <c r="J703" s="42">
        <f>VLOOKUP($A703,'Raw data'!$A:$M,8,FALSE)</f>
        <v>1546577.6887563057</v>
      </c>
      <c r="K703" s="42">
        <f>VLOOKUP($A703,'Raw data'!$A:$M,5,FALSE)</f>
        <v>1551819.3007498113</v>
      </c>
      <c r="L703" s="42">
        <f>VLOOKUP($A703,'Raw data'!$A:$M,12,FALSE)</f>
        <v>1388722.735718942</v>
      </c>
      <c r="M703" s="42">
        <f>VLOOKUP($A703,'Raw data'!$A:$M,13,FALSE)</f>
        <v>1744232.2518230109</v>
      </c>
      <c r="N703" s="42">
        <f>VLOOKUP($A703,'Raw data'!$A:$M,6,FALSE)</f>
        <v>1538389.9368552845</v>
      </c>
      <c r="O703" s="42">
        <f>VLOOKUP($A703,'Raw data'!$A:$M,9,FALSE)</f>
        <v>1793139.123578686</v>
      </c>
      <c r="P703" s="42">
        <f t="shared" si="110"/>
        <v>1493330.0939545066</v>
      </c>
      <c r="Q703" s="42">
        <f t="shared" si="111"/>
        <v>1593813.5062470066</v>
      </c>
      <c r="R703" s="42">
        <f t="shared" si="112"/>
        <v>228556.33230922709</v>
      </c>
      <c r="S703" s="42">
        <f t="shared" si="113"/>
        <v>136311.67270547277</v>
      </c>
      <c r="T703" s="43">
        <f t="shared" si="114"/>
        <v>0.15305144738895882</v>
      </c>
      <c r="U703" s="43">
        <f t="shared" si="115"/>
        <v>8.552548473908303E-2</v>
      </c>
      <c r="V703" s="42">
        <f t="shared" si="116"/>
        <v>9.3949725952180235E-2</v>
      </c>
      <c r="W703" s="42">
        <f t="shared" si="117"/>
        <v>0.41823366160942121</v>
      </c>
      <c r="X703" s="42">
        <f>VLOOKUP($A703,'Raw data'!$A:$AN,39, FALSE)</f>
        <v>3.5727813550378933</v>
      </c>
      <c r="Y703" s="42">
        <f>VLOOKUP($A703,'Raw data'!$A:$AN,40, FALSE)</f>
        <v>4.1291143820747527</v>
      </c>
      <c r="Z703" s="42">
        <f t="shared" si="118"/>
        <v>3.850947868556323</v>
      </c>
      <c r="AA703" s="44">
        <f>IFERROR(VLOOKUP($A703,'Raw data'!$AP:$AU,4,FALSE),0)</f>
        <v>-1.4548052582017901</v>
      </c>
      <c r="AB703" s="44">
        <f>IFERROR(VLOOKUP($A703,'Raw data'!$AP:$AU,5,FALSE),0)</f>
        <v>0.104882513737522</v>
      </c>
      <c r="AC703" s="44">
        <f>IFERROR(VLOOKUP($A703,'Raw data'!$AP:$AU,6,FALSE),"NA")</f>
        <v>0.62169973327009798</v>
      </c>
      <c r="AD703" s="46" t="b">
        <f t="shared" si="119"/>
        <v>0</v>
      </c>
      <c r="AE703" s="46" t="b">
        <f t="shared" si="120"/>
        <v>0</v>
      </c>
    </row>
    <row r="704" spans="1:31" x14ac:dyDescent="0.25">
      <c r="A704" s="45" t="s">
        <v>770</v>
      </c>
      <c r="B704" s="2" t="str">
        <f>IFERROR(VLOOKUP(A704,'Protein names'!$A:$I,8,FALSE),"Contaminant")</f>
        <v>26S proteasome non-ATPase regulatory subunit 11 (Proteasome (Prosome, macropain) 26S subunit, non-ATPase, 11 (Predicted), isoform CRA_b)</v>
      </c>
      <c r="C704" t="str">
        <f>IFERROR(VLOOKUP(A704,'Protein names'!$A:$I,9,FALSE), "Contaminant")</f>
        <v>Psmd11</v>
      </c>
      <c r="D704" s="42">
        <f>VLOOKUP($A704,'Raw data'!$A:$M,10,FALSE)</f>
        <v>407587.01924271387</v>
      </c>
      <c r="E704" s="42">
        <f>VLOOKUP($A704,'Raw data'!$A:$M,11,FALSE)</f>
        <v>329468.7349549614</v>
      </c>
      <c r="F704" s="42">
        <f>VLOOKUP($A704,'Raw data'!$A:$M,7,FALSE)</f>
        <v>208907.53438529346</v>
      </c>
      <c r="G704" s="42">
        <f>VLOOKUP($A704,'Raw data'!$A:$M,2,FALSE)</f>
        <v>296144.68539264612</v>
      </c>
      <c r="H704" s="42">
        <f>VLOOKUP($A704,'Raw data'!$A:$M,3,FALSE)</f>
        <v>225337.77310615103</v>
      </c>
      <c r="I704" s="42">
        <f>VLOOKUP($A704,'Raw data'!$A:$M,4,FALSE)</f>
        <v>273997.40098361386</v>
      </c>
      <c r="J704" s="42">
        <f>VLOOKUP($A704,'Raw data'!$A:$M,8,FALSE)</f>
        <v>250409.19933170109</v>
      </c>
      <c r="K704" s="42">
        <f>VLOOKUP($A704,'Raw data'!$A:$M,5,FALSE)</f>
        <v>272926.4530001586</v>
      </c>
      <c r="L704" s="42">
        <f>VLOOKUP($A704,'Raw data'!$A:$M,12,FALSE)</f>
        <v>388059.52546875615</v>
      </c>
      <c r="M704" s="42">
        <f>VLOOKUP($A704,'Raw data'!$A:$M,13,FALSE)</f>
        <v>377696.65808669134</v>
      </c>
      <c r="N704" s="42">
        <f>VLOOKUP($A704,'Raw data'!$A:$M,6,FALSE)</f>
        <v>305120.12281617109</v>
      </c>
      <c r="O704" s="42">
        <f>VLOOKUP($A704,'Raw data'!$A:$M,9,FALSE)</f>
        <v>315822.93186527235</v>
      </c>
      <c r="P704" s="42">
        <f t="shared" si="110"/>
        <v>290240.52467756328</v>
      </c>
      <c r="Q704" s="42">
        <f t="shared" si="111"/>
        <v>318339.14842812507</v>
      </c>
      <c r="R704" s="42">
        <f t="shared" si="112"/>
        <v>66376.668743374466</v>
      </c>
      <c r="S704" s="42">
        <f t="shared" si="113"/>
        <v>50401.901091379514</v>
      </c>
      <c r="T704" s="43">
        <f t="shared" si="114"/>
        <v>0.22869538572228759</v>
      </c>
      <c r="U704" s="43">
        <f t="shared" si="115"/>
        <v>0.15832768712315415</v>
      </c>
      <c r="V704" s="42">
        <f t="shared" si="116"/>
        <v>0.13331561735929029</v>
      </c>
      <c r="W704" s="42">
        <f t="shared" si="117"/>
        <v>0.46830692649857031</v>
      </c>
      <c r="X704" s="42">
        <f>VLOOKUP($A704,'Raw data'!$A:$AN,39, FALSE)</f>
        <v>2.6388245908266912</v>
      </c>
      <c r="Y704" s="42">
        <f>VLOOKUP($A704,'Raw data'!$A:$AN,40, FALSE)</f>
        <v>2.6617449042522039</v>
      </c>
      <c r="Z704" s="42">
        <f t="shared" si="118"/>
        <v>2.6502847475394473</v>
      </c>
      <c r="AA704" s="44">
        <f>IFERROR(VLOOKUP($A704,'Raw data'!$AP:$AU,4,FALSE),0)</f>
        <v>0.24781691239319201</v>
      </c>
      <c r="AB704" s="44">
        <f>IFERROR(VLOOKUP($A704,'Raw data'!$AP:$AU,5,FALSE),0)</f>
        <v>0.19179317265093801</v>
      </c>
      <c r="AC704" s="44">
        <f>IFERROR(VLOOKUP($A704,'Raw data'!$AP:$AU,6,FALSE),"NA")</f>
        <v>0.62240782460961297</v>
      </c>
      <c r="AD704" s="46" t="b">
        <f t="shared" si="119"/>
        <v>0</v>
      </c>
      <c r="AE704" s="46" t="b">
        <f t="shared" si="120"/>
        <v>0</v>
      </c>
    </row>
    <row r="705" spans="1:31" x14ac:dyDescent="0.25">
      <c r="A705" s="45" t="s">
        <v>771</v>
      </c>
      <c r="B705" s="2" t="str">
        <f>IFERROR(VLOOKUP(A705,'Protein names'!$A:$I,8,FALSE),"Contaminant")</f>
        <v>Protein Tfg (RCG52996, isoform CRA_a) (Trk-fused protein)</v>
      </c>
      <c r="C705" t="str">
        <f>IFERROR(VLOOKUP(A705,'Protein names'!$A:$I,9,FALSE), "Contaminant")</f>
        <v>Tfg</v>
      </c>
      <c r="D705" s="42">
        <f>VLOOKUP($A705,'Raw data'!$A:$M,10,FALSE)</f>
        <v>205.36</v>
      </c>
      <c r="E705" s="42">
        <f>VLOOKUP($A705,'Raw data'!$A:$M,11,FALSE)</f>
        <v>104510.66847400744</v>
      </c>
      <c r="F705" s="42">
        <f>VLOOKUP($A705,'Raw data'!$A:$M,7,FALSE)</f>
        <v>36279.9150470268</v>
      </c>
      <c r="G705" s="42">
        <f>VLOOKUP($A705,'Raw data'!$A:$M,2,FALSE)</f>
        <v>205.36</v>
      </c>
      <c r="H705" s="42">
        <f>VLOOKUP($A705,'Raw data'!$A:$M,3,FALSE)</f>
        <v>54782.581075680777</v>
      </c>
      <c r="I705" s="42">
        <f>VLOOKUP($A705,'Raw data'!$A:$M,4,FALSE)</f>
        <v>53851.641242354483</v>
      </c>
      <c r="J705" s="42">
        <f>VLOOKUP($A705,'Raw data'!$A:$M,8,FALSE)</f>
        <v>205.36</v>
      </c>
      <c r="K705" s="42">
        <f>VLOOKUP($A705,'Raw data'!$A:$M,5,FALSE)</f>
        <v>205.36</v>
      </c>
      <c r="L705" s="42">
        <f>VLOOKUP($A705,'Raw data'!$A:$M,12,FALSE)</f>
        <v>138624.30401322345</v>
      </c>
      <c r="M705" s="42">
        <f>VLOOKUP($A705,'Raw data'!$A:$M,13,FALSE)</f>
        <v>205.36</v>
      </c>
      <c r="N705" s="42">
        <f>VLOOKUP($A705,'Raw data'!$A:$M,6,FALSE)</f>
        <v>205.36</v>
      </c>
      <c r="O705" s="42">
        <f>VLOOKUP($A705,'Raw data'!$A:$M,9,FALSE)</f>
        <v>205.36</v>
      </c>
      <c r="P705" s="42">
        <f t="shared" si="110"/>
        <v>41639.254306511575</v>
      </c>
      <c r="Q705" s="42">
        <f t="shared" si="111"/>
        <v>23275.1840022039</v>
      </c>
      <c r="R705" s="42">
        <f t="shared" si="112"/>
        <v>35909.520243609746</v>
      </c>
      <c r="S705" s="42">
        <f t="shared" si="113"/>
        <v>51585.694697884195</v>
      </c>
      <c r="T705" s="43">
        <f t="shared" si="114"/>
        <v>0.86239585318400358</v>
      </c>
      <c r="U705" s="43">
        <f t="shared" si="115"/>
        <v>2.2163388565692803</v>
      </c>
      <c r="V705" s="42">
        <f t="shared" si="116"/>
        <v>-0.83915165940237335</v>
      </c>
      <c r="W705" s="42">
        <f t="shared" si="117"/>
        <v>0.52828694301938761</v>
      </c>
      <c r="X705" s="42">
        <f>VLOOKUP($A705,'Raw data'!$A:$AN,39, FALSE)</f>
        <v>0.97119825388693426</v>
      </c>
      <c r="Y705" s="42">
        <f>VLOOKUP($A705,'Raw data'!$A:$AN,40, FALSE)</f>
        <v>0.14289644669471116</v>
      </c>
      <c r="Z705" s="42">
        <f t="shared" si="118"/>
        <v>0.55704735029082275</v>
      </c>
      <c r="AA705" s="44">
        <f>IFERROR(VLOOKUP($A705,'Raw data'!$AP:$AU,4,FALSE),0)</f>
        <v>-0.97801702042166105</v>
      </c>
      <c r="AB705" s="44">
        <f>IFERROR(VLOOKUP($A705,'Raw data'!$AP:$AU,5,FALSE),0)</f>
        <v>7.2885263909029593E-2</v>
      </c>
      <c r="AC705" s="44">
        <f>IFERROR(VLOOKUP($A705,'Raw data'!$AP:$AU,6,FALSE),"NA")</f>
        <v>0.62296685974088295</v>
      </c>
      <c r="AD705" s="46" t="b">
        <f t="shared" si="119"/>
        <v>0</v>
      </c>
      <c r="AE705" s="46" t="b">
        <f t="shared" si="120"/>
        <v>0</v>
      </c>
    </row>
    <row r="706" spans="1:31" x14ac:dyDescent="0.25">
      <c r="A706" s="45" t="s">
        <v>772</v>
      </c>
      <c r="B706" s="2" t="str">
        <f>IFERROR(VLOOKUP(A706,'Protein names'!$A:$I,8,FALSE),"Contaminant")</f>
        <v>Protein kish</v>
      </c>
      <c r="C706" t="str">
        <f>IFERROR(VLOOKUP(A706,'Protein names'!$A:$I,9,FALSE), "Contaminant")</f>
        <v>Tmem167a</v>
      </c>
      <c r="D706" s="42">
        <f>VLOOKUP($A706,'Raw data'!$A:$M,10,FALSE)</f>
        <v>73024.558623102261</v>
      </c>
      <c r="E706" s="42">
        <f>VLOOKUP($A706,'Raw data'!$A:$M,11,FALSE)</f>
        <v>47251.546804285041</v>
      </c>
      <c r="F706" s="42">
        <f>VLOOKUP($A706,'Raw data'!$A:$M,7,FALSE)</f>
        <v>24892.742921291589</v>
      </c>
      <c r="G706" s="42">
        <f>VLOOKUP($A706,'Raw data'!$A:$M,2,FALSE)</f>
        <v>33593.659686212042</v>
      </c>
      <c r="H706" s="42">
        <f>VLOOKUP($A706,'Raw data'!$A:$M,3,FALSE)</f>
        <v>33129.902379372579</v>
      </c>
      <c r="I706" s="42">
        <f>VLOOKUP($A706,'Raw data'!$A:$M,4,FALSE)</f>
        <v>205.36</v>
      </c>
      <c r="J706" s="42">
        <f>VLOOKUP($A706,'Raw data'!$A:$M,8,FALSE)</f>
        <v>27875.315736382276</v>
      </c>
      <c r="K706" s="42">
        <f>VLOOKUP($A706,'Raw data'!$A:$M,5,FALSE)</f>
        <v>24212.944136602175</v>
      </c>
      <c r="L706" s="42">
        <f>VLOOKUP($A706,'Raw data'!$A:$M,12,FALSE)</f>
        <v>55958.843182345576</v>
      </c>
      <c r="M706" s="42">
        <f>VLOOKUP($A706,'Raw data'!$A:$M,13,FALSE)</f>
        <v>45556.858079093792</v>
      </c>
      <c r="N706" s="42">
        <f>VLOOKUP($A706,'Raw data'!$A:$M,6,FALSE)</f>
        <v>30775.187052300382</v>
      </c>
      <c r="O706" s="42">
        <f>VLOOKUP($A706,'Raw data'!$A:$M,9,FALSE)</f>
        <v>16443.878125886964</v>
      </c>
      <c r="P706" s="42">
        <f t="shared" ref="P706:P769" si="121">AVERAGE(D706:I706)</f>
        <v>35349.628402377253</v>
      </c>
      <c r="Q706" s="42">
        <f t="shared" ref="Q706:Q769" si="122">AVERAGE(J706:O706)</f>
        <v>33470.50438543519</v>
      </c>
      <c r="R706" s="42">
        <f t="shared" ref="R706:R769" si="123">_xlfn.STDEV.P(D706:I706)</f>
        <v>22036.079105391374</v>
      </c>
      <c r="S706" s="42">
        <f t="shared" ref="S706:S769" si="124">_xlfn.STDEV.P(J706:O706)</f>
        <v>13329.069875906194</v>
      </c>
      <c r="T706" s="43">
        <f t="shared" ref="T706:T769" si="125">R706/P706</f>
        <v>0.62337512730146416</v>
      </c>
      <c r="U706" s="43">
        <f t="shared" ref="U706:U769" si="126">S706/Q706</f>
        <v>0.39823331379811494</v>
      </c>
      <c r="V706" s="42">
        <f t="shared" ref="V706:V769" si="127">LOG(Q706/P706,2)</f>
        <v>-7.8804757455934821E-2</v>
      </c>
      <c r="W706" s="42">
        <f t="shared" ref="W706:W769" si="128">_xlfn.T.TEST(D706:I706,J706:O706,2,2)</f>
        <v>0.87364634797975538</v>
      </c>
      <c r="X706" s="42">
        <f>VLOOKUP($A706,'Raw data'!$A:$AN,39, FALSE)</f>
        <v>4.5071872605410723</v>
      </c>
      <c r="Y706" s="42">
        <f>VLOOKUP($A706,'Raw data'!$A:$AN,40, FALSE)</f>
        <v>4.7319504421532228</v>
      </c>
      <c r="Z706" s="42">
        <f t="shared" ref="Z706:Z769" si="129">AVERAGE(X706:Y706)</f>
        <v>4.6195688513471476</v>
      </c>
      <c r="AA706" s="44">
        <f>IFERROR(VLOOKUP($A706,'Raw data'!$AP:$AU,4,FALSE),0)</f>
        <v>-0.288339584033864</v>
      </c>
      <c r="AB706" s="44">
        <f>IFERROR(VLOOKUP($A706,'Raw data'!$AP:$AU,5,FALSE),0)</f>
        <v>0.18920277523442</v>
      </c>
      <c r="AC706" s="44">
        <f>IFERROR(VLOOKUP($A706,'Raw data'!$AP:$AU,6,FALSE),"NA")</f>
        <v>0.62332878232201905</v>
      </c>
      <c r="AD706" s="46" t="b">
        <f t="shared" ref="AD706:AD769" si="130">IF(OR(W706&lt;=0.05,AC706&lt;=0.05),TRUE,FALSE)</f>
        <v>0</v>
      </c>
      <c r="AE706" s="46" t="b">
        <f t="shared" ref="AE706:AE769" si="131">IF(AND(W706&lt;=0.05,AC706&lt;=0.05),TRUE,FALSE)</f>
        <v>0</v>
      </c>
    </row>
    <row r="707" spans="1:31" x14ac:dyDescent="0.25">
      <c r="A707" s="45" t="s">
        <v>773</v>
      </c>
      <c r="B707" s="2" t="str">
        <f>IFERROR(VLOOKUP(A707,'Protein names'!$A:$I,8,FALSE),"Contaminant")</f>
        <v>Isocitrate dehydrogenase [NAD] subunit beta, mitochondrial (EC 1.1.1.41) (Isocitric dehydrogenase subunit beta) (NAD(+)-specific ICDH subunit beta)</v>
      </c>
      <c r="C707" t="str">
        <f>IFERROR(VLOOKUP(A707,'Protein names'!$A:$I,9,FALSE), "Contaminant")</f>
        <v>Idh3B</v>
      </c>
      <c r="D707" s="42">
        <f>VLOOKUP($A707,'Raw data'!$A:$M,10,FALSE)</f>
        <v>14497.591715188526</v>
      </c>
      <c r="E707" s="42">
        <f>VLOOKUP($A707,'Raw data'!$A:$M,11,FALSE)</f>
        <v>13236.031415350968</v>
      </c>
      <c r="F707" s="42">
        <f>VLOOKUP($A707,'Raw data'!$A:$M,7,FALSE)</f>
        <v>205.36</v>
      </c>
      <c r="G707" s="42">
        <f>VLOOKUP($A707,'Raw data'!$A:$M,2,FALSE)</f>
        <v>22543.340400149853</v>
      </c>
      <c r="H707" s="42">
        <f>VLOOKUP($A707,'Raw data'!$A:$M,3,FALSE)</f>
        <v>22041.482539480592</v>
      </c>
      <c r="I707" s="42">
        <f>VLOOKUP($A707,'Raw data'!$A:$M,4,FALSE)</f>
        <v>18064.913038205625</v>
      </c>
      <c r="J707" s="42">
        <f>VLOOKUP($A707,'Raw data'!$A:$M,8,FALSE)</f>
        <v>205.36</v>
      </c>
      <c r="K707" s="42">
        <f>VLOOKUP($A707,'Raw data'!$A:$M,5,FALSE)</f>
        <v>21795.312049823664</v>
      </c>
      <c r="L707" s="42">
        <f>VLOOKUP($A707,'Raw data'!$A:$M,12,FALSE)</f>
        <v>15933.090228519497</v>
      </c>
      <c r="M707" s="42">
        <f>VLOOKUP($A707,'Raw data'!$A:$M,13,FALSE)</f>
        <v>205.36</v>
      </c>
      <c r="N707" s="42">
        <f>VLOOKUP($A707,'Raw data'!$A:$M,6,FALSE)</f>
        <v>16937.776243904522</v>
      </c>
      <c r="O707" s="42">
        <f>VLOOKUP($A707,'Raw data'!$A:$M,9,FALSE)</f>
        <v>9613.9648765067359</v>
      </c>
      <c r="P707" s="42">
        <f t="shared" si="121"/>
        <v>15098.11985139593</v>
      </c>
      <c r="Q707" s="42">
        <f t="shared" si="122"/>
        <v>10781.810566459069</v>
      </c>
      <c r="R707" s="42">
        <f t="shared" si="123"/>
        <v>7506.2835858649514</v>
      </c>
      <c r="S707" s="42">
        <f t="shared" si="124"/>
        <v>8274.6126518381807</v>
      </c>
      <c r="T707" s="43">
        <f t="shared" si="125"/>
        <v>0.49716677703886036</v>
      </c>
      <c r="U707" s="43">
        <f t="shared" si="126"/>
        <v>0.76746040016502581</v>
      </c>
      <c r="V707" s="42">
        <f t="shared" si="127"/>
        <v>-0.48576943672165246</v>
      </c>
      <c r="W707" s="42">
        <f t="shared" si="128"/>
        <v>0.40788310559275531</v>
      </c>
      <c r="X707" s="42">
        <f>VLOOKUP($A707,'Raw data'!$A:$AN,39, FALSE)</f>
        <v>1.9882222137340666</v>
      </c>
      <c r="Y707" s="42">
        <f>VLOOKUP($A707,'Raw data'!$A:$AN,40, FALSE)</f>
        <v>1.218052558210448</v>
      </c>
      <c r="Z707" s="42">
        <f t="shared" si="129"/>
        <v>1.6031373859722573</v>
      </c>
      <c r="AA707" s="44">
        <f>IFERROR(VLOOKUP($A707,'Raw data'!$AP:$AU,4,FALSE),0)</f>
        <v>0.28429558326523402</v>
      </c>
      <c r="AB707" s="44">
        <f>IFERROR(VLOOKUP($A707,'Raw data'!$AP:$AU,5,FALSE),0)</f>
        <v>1.9699595901939999E-2</v>
      </c>
      <c r="AC707" s="44">
        <f>IFERROR(VLOOKUP($A707,'Raw data'!$AP:$AU,6,FALSE),"NA")</f>
        <v>0.62507166048135698</v>
      </c>
      <c r="AD707" s="46" t="b">
        <f t="shared" si="130"/>
        <v>0</v>
      </c>
      <c r="AE707" s="46" t="b">
        <f t="shared" si="131"/>
        <v>0</v>
      </c>
    </row>
    <row r="708" spans="1:31" x14ac:dyDescent="0.25">
      <c r="A708" s="45" t="s">
        <v>774</v>
      </c>
      <c r="B708" s="2" t="str">
        <f>IFERROR(VLOOKUP(A708,'Protein names'!$A:$I,8,FALSE),"Contaminant")</f>
        <v>Protein LOC100911440 (RCG47744, isoform CRA_c)</v>
      </c>
      <c r="C708" t="str">
        <f>IFERROR(VLOOKUP(A708,'Protein names'!$A:$I,9,FALSE), "Contaminant")</f>
        <v>LOC100911440</v>
      </c>
      <c r="D708" s="42">
        <f>VLOOKUP($A708,'Raw data'!$A:$M,10,FALSE)</f>
        <v>205.36</v>
      </c>
      <c r="E708" s="42">
        <f>VLOOKUP($A708,'Raw data'!$A:$M,11,FALSE)</f>
        <v>236013.83175355929</v>
      </c>
      <c r="F708" s="42">
        <f>VLOOKUP($A708,'Raw data'!$A:$M,7,FALSE)</f>
        <v>278649.46726966591</v>
      </c>
      <c r="G708" s="42">
        <f>VLOOKUP($A708,'Raw data'!$A:$M,2,FALSE)</f>
        <v>237902.25923946913</v>
      </c>
      <c r="H708" s="42">
        <f>VLOOKUP($A708,'Raw data'!$A:$M,3,FALSE)</f>
        <v>87899.911184661658</v>
      </c>
      <c r="I708" s="42">
        <f>VLOOKUP($A708,'Raw data'!$A:$M,4,FALSE)</f>
        <v>108517.30486682401</v>
      </c>
      <c r="J708" s="42">
        <f>VLOOKUP($A708,'Raw data'!$A:$M,8,FALSE)</f>
        <v>214166.31550954303</v>
      </c>
      <c r="K708" s="42">
        <f>VLOOKUP($A708,'Raw data'!$A:$M,5,FALSE)</f>
        <v>219995.74480935858</v>
      </c>
      <c r="L708" s="42">
        <f>VLOOKUP($A708,'Raw data'!$A:$M,12,FALSE)</f>
        <v>205.36</v>
      </c>
      <c r="M708" s="42">
        <f>VLOOKUP($A708,'Raw data'!$A:$M,13,FALSE)</f>
        <v>205.36</v>
      </c>
      <c r="N708" s="42">
        <f>VLOOKUP($A708,'Raw data'!$A:$M,6,FALSE)</f>
        <v>199644.31366514118</v>
      </c>
      <c r="O708" s="42">
        <f>VLOOKUP($A708,'Raw data'!$A:$M,9,FALSE)</f>
        <v>264083.97312944982</v>
      </c>
      <c r="P708" s="42">
        <f t="shared" si="121"/>
        <v>158198.02238569665</v>
      </c>
      <c r="Q708" s="42">
        <f t="shared" si="122"/>
        <v>149716.84451891543</v>
      </c>
      <c r="R708" s="42">
        <f t="shared" si="123"/>
        <v>99405.14375859157</v>
      </c>
      <c r="S708" s="42">
        <f t="shared" si="124"/>
        <v>107527.37513851329</v>
      </c>
      <c r="T708" s="43">
        <f t="shared" si="125"/>
        <v>0.62835895328852864</v>
      </c>
      <c r="U708" s="43">
        <f t="shared" si="126"/>
        <v>0.71820492533108482</v>
      </c>
      <c r="V708" s="42">
        <f t="shared" si="127"/>
        <v>-7.9495018008243865E-2</v>
      </c>
      <c r="W708" s="42">
        <f t="shared" si="128"/>
        <v>0.89952439324017774</v>
      </c>
      <c r="X708" s="42">
        <f>VLOOKUP($A708,'Raw data'!$A:$AN,39, FALSE)</f>
        <v>3.7717453677457251</v>
      </c>
      <c r="Y708" s="42">
        <f>VLOOKUP($A708,'Raw data'!$A:$AN,40, FALSE)</f>
        <v>1.9191817856550264</v>
      </c>
      <c r="Z708" s="42">
        <f t="shared" si="129"/>
        <v>2.845463576700376</v>
      </c>
      <c r="AA708" s="44">
        <f>IFERROR(VLOOKUP($A708,'Raw data'!$AP:$AU,4,FALSE),0)</f>
        <v>0.55133980425291396</v>
      </c>
      <c r="AB708" s="44">
        <f>IFERROR(VLOOKUP($A708,'Raw data'!$AP:$AU,5,FALSE),0)</f>
        <v>0.243083194710181</v>
      </c>
      <c r="AC708" s="44">
        <f>IFERROR(VLOOKUP($A708,'Raw data'!$AP:$AU,6,FALSE),"NA")</f>
        <v>0.62515774182654504</v>
      </c>
      <c r="AD708" s="46" t="b">
        <f t="shared" si="130"/>
        <v>0</v>
      </c>
      <c r="AE708" s="46" t="b">
        <f t="shared" si="131"/>
        <v>0</v>
      </c>
    </row>
    <row r="709" spans="1:31" x14ac:dyDescent="0.25">
      <c r="A709" s="45" t="s">
        <v>775</v>
      </c>
      <c r="B709" s="2" t="str">
        <f>IFERROR(VLOOKUP(A709,'Protein names'!$A:$I,8,FALSE),"Contaminant")</f>
        <v>Microsomal triglyceride transfer protein (Protein Mttp)</v>
      </c>
      <c r="C709" t="str">
        <f>IFERROR(VLOOKUP(A709,'Protein names'!$A:$I,9,FALSE), "Contaminant")</f>
        <v>Mttp</v>
      </c>
      <c r="D709" s="42">
        <f>VLOOKUP($A709,'Raw data'!$A:$M,10,FALSE)</f>
        <v>3772558.9426613501</v>
      </c>
      <c r="E709" s="42">
        <f>VLOOKUP($A709,'Raw data'!$A:$M,11,FALSE)</f>
        <v>3937630.2725029988</v>
      </c>
      <c r="F709" s="42">
        <f>VLOOKUP($A709,'Raw data'!$A:$M,7,FALSE)</f>
        <v>2515104.2767787278</v>
      </c>
      <c r="G709" s="42">
        <f>VLOOKUP($A709,'Raw data'!$A:$M,2,FALSE)</f>
        <v>3146441.8340495299</v>
      </c>
      <c r="H709" s="42">
        <f>VLOOKUP($A709,'Raw data'!$A:$M,3,FALSE)</f>
        <v>3137117.6083771177</v>
      </c>
      <c r="I709" s="42">
        <f>VLOOKUP($A709,'Raw data'!$A:$M,4,FALSE)</f>
        <v>2434375.5252010771</v>
      </c>
      <c r="J709" s="42">
        <f>VLOOKUP($A709,'Raw data'!$A:$M,8,FALSE)</f>
        <v>2417144.7022475898</v>
      </c>
      <c r="K709" s="42">
        <f>VLOOKUP($A709,'Raw data'!$A:$M,5,FALSE)</f>
        <v>2515326.856476807</v>
      </c>
      <c r="L709" s="42">
        <f>VLOOKUP($A709,'Raw data'!$A:$M,12,FALSE)</f>
        <v>4604709.4299043799</v>
      </c>
      <c r="M709" s="42">
        <f>VLOOKUP($A709,'Raw data'!$A:$M,13,FALSE)</f>
        <v>3912269.3663829146</v>
      </c>
      <c r="N709" s="42">
        <f>VLOOKUP($A709,'Raw data'!$A:$M,6,FALSE)</f>
        <v>2857618.8907849672</v>
      </c>
      <c r="O709" s="42">
        <f>VLOOKUP($A709,'Raw data'!$A:$M,9,FALSE)</f>
        <v>2630523.1749720681</v>
      </c>
      <c r="P709" s="42">
        <f t="shared" si="121"/>
        <v>3157204.7432618006</v>
      </c>
      <c r="Q709" s="42">
        <f t="shared" si="122"/>
        <v>3156265.4034614544</v>
      </c>
      <c r="R709" s="42">
        <f t="shared" si="123"/>
        <v>566130.023073719</v>
      </c>
      <c r="S709" s="42">
        <f t="shared" si="124"/>
        <v>815703.00477723149</v>
      </c>
      <c r="T709" s="43">
        <f t="shared" si="125"/>
        <v>0.17931368698275599</v>
      </c>
      <c r="U709" s="43">
        <f t="shared" si="126"/>
        <v>0.25843929470654009</v>
      </c>
      <c r="V709" s="42">
        <f t="shared" si="127"/>
        <v>-4.292982623421242E-4</v>
      </c>
      <c r="W709" s="42">
        <f t="shared" si="128"/>
        <v>0.99835374496486773</v>
      </c>
      <c r="X709" s="42">
        <f>VLOOKUP($A709,'Raw data'!$A:$AN,39, FALSE)</f>
        <v>2.7003978771839705</v>
      </c>
      <c r="Y709" s="42">
        <f>VLOOKUP($A709,'Raw data'!$A:$AN,40, FALSE)</f>
        <v>3.2477348603880216</v>
      </c>
      <c r="Z709" s="42">
        <f t="shared" si="129"/>
        <v>2.9740663687859961</v>
      </c>
      <c r="AA709" s="44">
        <f>IFERROR(VLOOKUP($A709,'Raw data'!$AP:$AU,4,FALSE),0)</f>
        <v>-2.4376794701218398</v>
      </c>
      <c r="AB709" s="44">
        <f>IFERROR(VLOOKUP($A709,'Raw data'!$AP:$AU,5,FALSE),0)</f>
        <v>5.5183946501482603E-2</v>
      </c>
      <c r="AC709" s="44">
        <f>IFERROR(VLOOKUP($A709,'Raw data'!$AP:$AU,6,FALSE),"NA")</f>
        <v>0.62569394011643997</v>
      </c>
      <c r="AD709" s="46" t="b">
        <f t="shared" si="130"/>
        <v>0</v>
      </c>
      <c r="AE709" s="46" t="b">
        <f t="shared" si="131"/>
        <v>0</v>
      </c>
    </row>
    <row r="710" spans="1:31" x14ac:dyDescent="0.25">
      <c r="A710" s="45" t="s">
        <v>776</v>
      </c>
      <c r="B710" s="2" t="str">
        <f>IFERROR(VLOOKUP(A710,'Protein names'!$A:$I,8,FALSE),"Contaminant")</f>
        <v>Protein Naglu (RCG33377, isoform CRA_b)</v>
      </c>
      <c r="C710" t="str">
        <f>IFERROR(VLOOKUP(A710,'Protein names'!$A:$I,9,FALSE), "Contaminant")</f>
        <v>Naglu</v>
      </c>
      <c r="D710" s="42">
        <f>VLOOKUP($A710,'Raw data'!$A:$M,10,FALSE)</f>
        <v>205.36</v>
      </c>
      <c r="E710" s="42">
        <f>VLOOKUP($A710,'Raw data'!$A:$M,11,FALSE)</f>
        <v>110053.2292009894</v>
      </c>
      <c r="F710" s="42">
        <f>VLOOKUP($A710,'Raw data'!$A:$M,7,FALSE)</f>
        <v>9782.3916970377286</v>
      </c>
      <c r="G710" s="42">
        <f>VLOOKUP($A710,'Raw data'!$A:$M,2,FALSE)</f>
        <v>205.36</v>
      </c>
      <c r="H710" s="42">
        <f>VLOOKUP($A710,'Raw data'!$A:$M,3,FALSE)</f>
        <v>205.36</v>
      </c>
      <c r="I710" s="42">
        <f>VLOOKUP($A710,'Raw data'!$A:$M,4,FALSE)</f>
        <v>205.36</v>
      </c>
      <c r="J710" s="42">
        <f>VLOOKUP($A710,'Raw data'!$A:$M,8,FALSE)</f>
        <v>205.36</v>
      </c>
      <c r="K710" s="42">
        <f>VLOOKUP($A710,'Raw data'!$A:$M,5,FALSE)</f>
        <v>205.36</v>
      </c>
      <c r="L710" s="42">
        <f>VLOOKUP($A710,'Raw data'!$A:$M,12,FALSE)</f>
        <v>205.36</v>
      </c>
      <c r="M710" s="42">
        <f>VLOOKUP($A710,'Raw data'!$A:$M,13,FALSE)</f>
        <v>205.36</v>
      </c>
      <c r="N710" s="42">
        <f>VLOOKUP($A710,'Raw data'!$A:$M,6,FALSE)</f>
        <v>205.36</v>
      </c>
      <c r="O710" s="42">
        <f>VLOOKUP($A710,'Raw data'!$A:$M,9,FALSE)</f>
        <v>205.36</v>
      </c>
      <c r="P710" s="42">
        <f t="shared" si="121"/>
        <v>20109.51014967119</v>
      </c>
      <c r="Q710" s="42">
        <f t="shared" si="122"/>
        <v>205.36000000000004</v>
      </c>
      <c r="R710" s="42">
        <f t="shared" si="123"/>
        <v>40375.782231926707</v>
      </c>
      <c r="S710" s="42">
        <f t="shared" si="124"/>
        <v>2.8421709430404007E-14</v>
      </c>
      <c r="T710" s="43">
        <f t="shared" si="125"/>
        <v>2.0077954127881572</v>
      </c>
      <c r="U710" s="43">
        <f t="shared" si="126"/>
        <v>1.383994421036424E-16</v>
      </c>
      <c r="V710" s="42">
        <f t="shared" si="127"/>
        <v>-6.6135789280127346</v>
      </c>
      <c r="W710" s="42">
        <f t="shared" si="128"/>
        <v>0.29614473130190783</v>
      </c>
      <c r="X710" s="42">
        <f>VLOOKUP($A710,'Raw data'!$A:$AN,39, FALSE)</f>
        <v>0.67053091692643951</v>
      </c>
      <c r="Y710" s="42">
        <f>VLOOKUP($A710,'Raw data'!$A:$AN,40, FALSE)</f>
        <v>0</v>
      </c>
      <c r="Z710" s="42">
        <f t="shared" si="129"/>
        <v>0.33526545846321976</v>
      </c>
      <c r="AA710" s="44">
        <f>IFERROR(VLOOKUP($A710,'Raw data'!$AP:$AU,4,FALSE),0)</f>
        <v>-2.2422877008698099</v>
      </c>
      <c r="AB710" s="44">
        <f>IFERROR(VLOOKUP($A710,'Raw data'!$AP:$AU,5,FALSE),0)</f>
        <v>0.14695192664742299</v>
      </c>
      <c r="AC710" s="44">
        <f>IFERROR(VLOOKUP($A710,'Raw data'!$AP:$AU,6,FALSE),"NA")</f>
        <v>0.62634449673582604</v>
      </c>
      <c r="AD710" s="46" t="b">
        <f t="shared" si="130"/>
        <v>0</v>
      </c>
      <c r="AE710" s="46" t="b">
        <f t="shared" si="131"/>
        <v>0</v>
      </c>
    </row>
    <row r="711" spans="1:31" x14ac:dyDescent="0.25">
      <c r="A711" s="45" t="s">
        <v>777</v>
      </c>
      <c r="B711" s="2" t="str">
        <f>IFERROR(VLOOKUP(A711,'Protein names'!$A:$I,8,FALSE),"Contaminant")</f>
        <v>Lumican (Keratan sulfate proteoglycan lumican) (KSPG lumican)</v>
      </c>
      <c r="C711" t="str">
        <f>IFERROR(VLOOKUP(A711,'Protein names'!$A:$I,9,FALSE), "Contaminant")</f>
        <v>Lum</v>
      </c>
      <c r="D711" s="42">
        <f>VLOOKUP($A711,'Raw data'!$A:$M,10,FALSE)</f>
        <v>57919.04887611515</v>
      </c>
      <c r="E711" s="42">
        <f>VLOOKUP($A711,'Raw data'!$A:$M,11,FALSE)</f>
        <v>273492.75287897489</v>
      </c>
      <c r="F711" s="42">
        <f>VLOOKUP($A711,'Raw data'!$A:$M,7,FALSE)</f>
        <v>167125.85090286532</v>
      </c>
      <c r="G711" s="42">
        <f>VLOOKUP($A711,'Raw data'!$A:$M,2,FALSE)</f>
        <v>101045.49280640791</v>
      </c>
      <c r="H711" s="42">
        <f>VLOOKUP($A711,'Raw data'!$A:$M,3,FALSE)</f>
        <v>205.36</v>
      </c>
      <c r="I711" s="42">
        <f>VLOOKUP($A711,'Raw data'!$A:$M,4,FALSE)</f>
        <v>180386.75089062599</v>
      </c>
      <c r="J711" s="42">
        <f>VLOOKUP($A711,'Raw data'!$A:$M,8,FALSE)</f>
        <v>81843.778072742527</v>
      </c>
      <c r="K711" s="42">
        <f>VLOOKUP($A711,'Raw data'!$A:$M,5,FALSE)</f>
        <v>190968.80328285325</v>
      </c>
      <c r="L711" s="42">
        <f>VLOOKUP($A711,'Raw data'!$A:$M,12,FALSE)</f>
        <v>112665.40073205759</v>
      </c>
      <c r="M711" s="42">
        <f>VLOOKUP($A711,'Raw data'!$A:$M,13,FALSE)</f>
        <v>183396.30953285616</v>
      </c>
      <c r="N711" s="42">
        <f>VLOOKUP($A711,'Raw data'!$A:$M,6,FALSE)</f>
        <v>138672.16799761722</v>
      </c>
      <c r="O711" s="42">
        <f>VLOOKUP($A711,'Raw data'!$A:$M,9,FALSE)</f>
        <v>90052.009300085643</v>
      </c>
      <c r="P711" s="42">
        <f t="shared" si="121"/>
        <v>130029.2093924982</v>
      </c>
      <c r="Q711" s="42">
        <f t="shared" si="122"/>
        <v>132933.0781530354</v>
      </c>
      <c r="R711" s="42">
        <f t="shared" si="123"/>
        <v>88870.687007122819</v>
      </c>
      <c r="S711" s="42">
        <f t="shared" si="124"/>
        <v>42440.746265799353</v>
      </c>
      <c r="T711" s="43">
        <f t="shared" si="125"/>
        <v>0.68346710267893118</v>
      </c>
      <c r="U711" s="43">
        <f t="shared" si="126"/>
        <v>0.31926400001766797</v>
      </c>
      <c r="V711" s="42">
        <f t="shared" si="127"/>
        <v>3.1864397020447056E-2</v>
      </c>
      <c r="W711" s="42">
        <f t="shared" si="128"/>
        <v>0.94873177250997853</v>
      </c>
      <c r="X711" s="42">
        <f>VLOOKUP($A711,'Raw data'!$A:$AN,39, FALSE)</f>
        <v>1.6288758413317401</v>
      </c>
      <c r="Y711" s="42">
        <f>VLOOKUP($A711,'Raw data'!$A:$AN,40, FALSE)</f>
        <v>2.6222726320136265</v>
      </c>
      <c r="Z711" s="42">
        <f t="shared" si="129"/>
        <v>2.1255742366726835</v>
      </c>
      <c r="AA711" s="44">
        <f>IFERROR(VLOOKUP($A711,'Raw data'!$AP:$AU,4,FALSE),0)</f>
        <v>1.3035310148911901</v>
      </c>
      <c r="AB711" s="44">
        <f>IFERROR(VLOOKUP($A711,'Raw data'!$AP:$AU,5,FALSE),0)</f>
        <v>0.105918060538056</v>
      </c>
      <c r="AC711" s="44">
        <f>IFERROR(VLOOKUP($A711,'Raw data'!$AP:$AU,6,FALSE),"NA")</f>
        <v>0.62674755652362302</v>
      </c>
      <c r="AD711" s="46" t="b">
        <f t="shared" si="130"/>
        <v>0</v>
      </c>
      <c r="AE711" s="46" t="b">
        <f t="shared" si="131"/>
        <v>0</v>
      </c>
    </row>
    <row r="712" spans="1:31" x14ac:dyDescent="0.25">
      <c r="A712" s="45" t="s">
        <v>778</v>
      </c>
      <c r="B712" s="2" t="str">
        <f>IFERROR(VLOOKUP(A712,'Protein names'!$A:$I,8,FALSE),"Contaminant")</f>
        <v>Actin, cytoplasmic 1</v>
      </c>
      <c r="C712" t="str">
        <f>IFERROR(VLOOKUP(A712,'Protein names'!$A:$I,9,FALSE), "Contaminant")</f>
        <v>Actb</v>
      </c>
      <c r="D712" s="42">
        <f>VLOOKUP($A712,'Raw data'!$A:$M,10,FALSE)</f>
        <v>14428419.512948103</v>
      </c>
      <c r="E712" s="42">
        <f>VLOOKUP($A712,'Raw data'!$A:$M,11,FALSE)</f>
        <v>12876617.548130795</v>
      </c>
      <c r="F712" s="42">
        <f>VLOOKUP($A712,'Raw data'!$A:$M,7,FALSE)</f>
        <v>13931106.05495107</v>
      </c>
      <c r="G712" s="42">
        <f>VLOOKUP($A712,'Raw data'!$A:$M,2,FALSE)</f>
        <v>5939461.3925027372</v>
      </c>
      <c r="H712" s="42">
        <f>VLOOKUP($A712,'Raw data'!$A:$M,3,FALSE)</f>
        <v>9927805.2544781566</v>
      </c>
      <c r="I712" s="42">
        <f>VLOOKUP($A712,'Raw data'!$A:$M,4,FALSE)</f>
        <v>14636186.792490903</v>
      </c>
      <c r="J712" s="42">
        <f>VLOOKUP($A712,'Raw data'!$A:$M,8,FALSE)</f>
        <v>12147434.349066496</v>
      </c>
      <c r="K712" s="42">
        <f>VLOOKUP($A712,'Raw data'!$A:$M,5,FALSE)</f>
        <v>10919985.818872575</v>
      </c>
      <c r="L712" s="42">
        <f>VLOOKUP($A712,'Raw data'!$A:$M,12,FALSE)</f>
        <v>13943203.240694627</v>
      </c>
      <c r="M712" s="42">
        <f>VLOOKUP($A712,'Raw data'!$A:$M,13,FALSE)</f>
        <v>14368853.857125347</v>
      </c>
      <c r="N712" s="42">
        <f>VLOOKUP($A712,'Raw data'!$A:$M,6,FALSE)</f>
        <v>6055035.1624259697</v>
      </c>
      <c r="O712" s="42">
        <f>VLOOKUP($A712,'Raw data'!$A:$M,9,FALSE)</f>
        <v>10512178.618645402</v>
      </c>
      <c r="P712" s="42">
        <f t="shared" si="121"/>
        <v>11956599.425916962</v>
      </c>
      <c r="Q712" s="42">
        <f t="shared" si="122"/>
        <v>11324448.50780507</v>
      </c>
      <c r="R712" s="42">
        <f t="shared" si="123"/>
        <v>3118684.2491206308</v>
      </c>
      <c r="S712" s="42">
        <f t="shared" si="124"/>
        <v>2750565.8636285341</v>
      </c>
      <c r="T712" s="43">
        <f t="shared" si="125"/>
        <v>0.26083371517495296</v>
      </c>
      <c r="U712" s="43">
        <f t="shared" si="126"/>
        <v>0.24288740080656299</v>
      </c>
      <c r="V712" s="42">
        <f t="shared" si="127"/>
        <v>-7.8366337452240253E-2</v>
      </c>
      <c r="W712" s="42">
        <f t="shared" si="128"/>
        <v>0.74094342731257079</v>
      </c>
      <c r="X712" s="42">
        <f>VLOOKUP($A712,'Raw data'!$A:$AN,39, FALSE)</f>
        <v>3.2661788471622053</v>
      </c>
      <c r="Y712" s="42">
        <f>VLOOKUP($A712,'Raw data'!$A:$AN,40, FALSE)</f>
        <v>3.6687379604695942</v>
      </c>
      <c r="Z712" s="42">
        <f t="shared" si="129"/>
        <v>3.4674584038158995</v>
      </c>
      <c r="AA712" s="44">
        <f>IFERROR(VLOOKUP($A712,'Raw data'!$AP:$AU,4,FALSE),0)</f>
        <v>-0.25931474309385899</v>
      </c>
      <c r="AB712" s="44">
        <f>IFERROR(VLOOKUP($A712,'Raw data'!$AP:$AU,5,FALSE),0)</f>
        <v>0.15512528949458501</v>
      </c>
      <c r="AC712" s="44">
        <f>IFERROR(VLOOKUP($A712,'Raw data'!$AP:$AU,6,FALSE),"NA")</f>
        <v>0.628678646825791</v>
      </c>
      <c r="AD712" s="46" t="b">
        <f t="shared" si="130"/>
        <v>0</v>
      </c>
      <c r="AE712" s="46" t="b">
        <f t="shared" si="131"/>
        <v>0</v>
      </c>
    </row>
    <row r="713" spans="1:31" x14ac:dyDescent="0.25">
      <c r="A713" s="45" t="s">
        <v>779</v>
      </c>
      <c r="B713" s="2" t="str">
        <f>IFERROR(VLOOKUP(A713,'Protein names'!$A:$I,8,FALSE),"Contaminant")</f>
        <v>Fructose-1,6-bisphosphatase 1 (FBPase 1) (EC 3.1.3.11) (D-fructose-1,6-bisphosphate 1-phosphohydrolase 1) (Liver FBPase)</v>
      </c>
      <c r="C713" t="str">
        <f>IFERROR(VLOOKUP(A713,'Protein names'!$A:$I,9,FALSE), "Contaminant")</f>
        <v>Fbp1</v>
      </c>
      <c r="D713" s="42">
        <f>VLOOKUP($A713,'Raw data'!$A:$M,10,FALSE)</f>
        <v>12860711.617532624</v>
      </c>
      <c r="E713" s="42">
        <f>VLOOKUP($A713,'Raw data'!$A:$M,11,FALSE)</f>
        <v>11670470.571510606</v>
      </c>
      <c r="F713" s="42">
        <f>VLOOKUP($A713,'Raw data'!$A:$M,7,FALSE)</f>
        <v>11530385.731559964</v>
      </c>
      <c r="G713" s="42">
        <f>VLOOKUP($A713,'Raw data'!$A:$M,2,FALSE)</f>
        <v>10475217.115848005</v>
      </c>
      <c r="H713" s="42">
        <f>VLOOKUP($A713,'Raw data'!$A:$M,3,FALSE)</f>
        <v>9631501.801838588</v>
      </c>
      <c r="I713" s="42">
        <f>VLOOKUP($A713,'Raw data'!$A:$M,4,FALSE)</f>
        <v>11791859.242606141</v>
      </c>
      <c r="J713" s="42">
        <f>VLOOKUP($A713,'Raw data'!$A:$M,8,FALSE)</f>
        <v>12816813.886811621</v>
      </c>
      <c r="K713" s="42">
        <f>VLOOKUP($A713,'Raw data'!$A:$M,5,FALSE)</f>
        <v>9863727.9433826171</v>
      </c>
      <c r="L713" s="42">
        <f>VLOOKUP($A713,'Raw data'!$A:$M,12,FALSE)</f>
        <v>15670634.724114975</v>
      </c>
      <c r="M713" s="42">
        <f>VLOOKUP($A713,'Raw data'!$A:$M,13,FALSE)</f>
        <v>11736274.852167618</v>
      </c>
      <c r="N713" s="42">
        <f>VLOOKUP($A713,'Raw data'!$A:$M,6,FALSE)</f>
        <v>11880771.608737757</v>
      </c>
      <c r="O713" s="42">
        <f>VLOOKUP($A713,'Raw data'!$A:$M,9,FALSE)</f>
        <v>10562721.639393898</v>
      </c>
      <c r="P713" s="42">
        <f t="shared" si="121"/>
        <v>11326691.013482654</v>
      </c>
      <c r="Q713" s="42">
        <f t="shared" si="122"/>
        <v>12088490.775768081</v>
      </c>
      <c r="R713" s="42">
        <f t="shared" si="123"/>
        <v>1026965.6663648965</v>
      </c>
      <c r="S713" s="42">
        <f t="shared" si="124"/>
        <v>1862209.8990099402</v>
      </c>
      <c r="T713" s="43">
        <f t="shared" si="125"/>
        <v>9.0667756818161138E-2</v>
      </c>
      <c r="U713" s="43">
        <f t="shared" si="126"/>
        <v>0.15404817140141455</v>
      </c>
      <c r="V713" s="42">
        <f t="shared" si="127"/>
        <v>9.3907685310026245E-2</v>
      </c>
      <c r="W713" s="42">
        <f t="shared" si="128"/>
        <v>0.44174251366037964</v>
      </c>
      <c r="X713" s="42">
        <f>VLOOKUP($A713,'Raw data'!$A:$AN,39, FALSE)</f>
        <v>3.0366746326020966</v>
      </c>
      <c r="Y713" s="42">
        <f>VLOOKUP($A713,'Raw data'!$A:$AN,40, FALSE)</f>
        <v>3.2263880855638676</v>
      </c>
      <c r="Z713" s="42">
        <f t="shared" si="129"/>
        <v>3.1315313590829819</v>
      </c>
      <c r="AA713" s="44">
        <f>IFERROR(VLOOKUP($A713,'Raw data'!$AP:$AU,4,FALSE),0)</f>
        <v>0.34781490554398797</v>
      </c>
      <c r="AB713" s="44">
        <f>IFERROR(VLOOKUP($A713,'Raw data'!$AP:$AU,5,FALSE),0)</f>
        <v>0.14787505969753401</v>
      </c>
      <c r="AC713" s="44">
        <f>IFERROR(VLOOKUP($A713,'Raw data'!$AP:$AU,6,FALSE),"NA")</f>
        <v>0.62877390733459704</v>
      </c>
      <c r="AD713" s="46" t="b">
        <f t="shared" si="130"/>
        <v>0</v>
      </c>
      <c r="AE713" s="46" t="b">
        <f t="shared" si="131"/>
        <v>0</v>
      </c>
    </row>
    <row r="714" spans="1:31" x14ac:dyDescent="0.25">
      <c r="A714" s="45" t="s">
        <v>780</v>
      </c>
      <c r="B714" s="2" t="str">
        <f>IFERROR(VLOOKUP(A714,'Protein names'!$A:$I,8,FALSE),"Contaminant")</f>
        <v>60S ribosomal protein L10</v>
      </c>
      <c r="C714" t="str">
        <f>IFERROR(VLOOKUP(A714,'Protein names'!$A:$I,9,FALSE), "Contaminant")</f>
        <v>Rpl10</v>
      </c>
      <c r="D714" s="42">
        <f>VLOOKUP($A714,'Raw data'!$A:$M,10,FALSE)</f>
        <v>137075.50412860251</v>
      </c>
      <c r="E714" s="42">
        <f>VLOOKUP($A714,'Raw data'!$A:$M,11,FALSE)</f>
        <v>274467.32285699813</v>
      </c>
      <c r="F714" s="42">
        <f>VLOOKUP($A714,'Raw data'!$A:$M,7,FALSE)</f>
        <v>153162.25936758899</v>
      </c>
      <c r="G714" s="42">
        <f>VLOOKUP($A714,'Raw data'!$A:$M,2,FALSE)</f>
        <v>319618.72419229924</v>
      </c>
      <c r="H714" s="42">
        <f>VLOOKUP($A714,'Raw data'!$A:$M,3,FALSE)</f>
        <v>147517.84624522118</v>
      </c>
      <c r="I714" s="42">
        <f>VLOOKUP($A714,'Raw data'!$A:$M,4,FALSE)</f>
        <v>361488.65525058057</v>
      </c>
      <c r="J714" s="42">
        <f>VLOOKUP($A714,'Raw data'!$A:$M,8,FALSE)</f>
        <v>307813.93088945502</v>
      </c>
      <c r="K714" s="42">
        <f>VLOOKUP($A714,'Raw data'!$A:$M,5,FALSE)</f>
        <v>314947.9735942572</v>
      </c>
      <c r="L714" s="42">
        <f>VLOOKUP($A714,'Raw data'!$A:$M,12,FALSE)</f>
        <v>98402.193859229941</v>
      </c>
      <c r="M714" s="42">
        <f>VLOOKUP($A714,'Raw data'!$A:$M,13,FALSE)</f>
        <v>170880.08942879498</v>
      </c>
      <c r="N714" s="42">
        <f>VLOOKUP($A714,'Raw data'!$A:$M,6,FALSE)</f>
        <v>276514.15325915167</v>
      </c>
      <c r="O714" s="42">
        <f>VLOOKUP($A714,'Raw data'!$A:$M,9,FALSE)</f>
        <v>286912.29439031932</v>
      </c>
      <c r="P714" s="42">
        <f t="shared" si="121"/>
        <v>232221.71867354846</v>
      </c>
      <c r="Q714" s="42">
        <f t="shared" si="122"/>
        <v>242578.43923686803</v>
      </c>
      <c r="R714" s="42">
        <f t="shared" si="123"/>
        <v>90010.013138185081</v>
      </c>
      <c r="S714" s="42">
        <f t="shared" si="124"/>
        <v>80143.189947351158</v>
      </c>
      <c r="T714" s="43">
        <f t="shared" si="125"/>
        <v>0.38760376786599759</v>
      </c>
      <c r="U714" s="43">
        <f t="shared" si="126"/>
        <v>0.33038051608986807</v>
      </c>
      <c r="V714" s="42">
        <f t="shared" si="127"/>
        <v>6.2948419673084358E-2</v>
      </c>
      <c r="W714" s="42">
        <f t="shared" si="128"/>
        <v>0.85146628623339038</v>
      </c>
      <c r="X714" s="42">
        <f>VLOOKUP($A714,'Raw data'!$A:$AN,39, FALSE)</f>
        <v>3.4093277448155317</v>
      </c>
      <c r="Y714" s="42">
        <f>VLOOKUP($A714,'Raw data'!$A:$AN,40, FALSE)</f>
        <v>3.3740939030868593</v>
      </c>
      <c r="Z714" s="42">
        <f t="shared" si="129"/>
        <v>3.3917108239511955</v>
      </c>
      <c r="AA714" s="44">
        <f>IFERROR(VLOOKUP($A714,'Raw data'!$AP:$AU,4,FALSE),0)</f>
        <v>-0.94107218050026398</v>
      </c>
      <c r="AB714" s="44">
        <f>IFERROR(VLOOKUP($A714,'Raw data'!$AP:$AU,5,FALSE),0)</f>
        <v>4.1645171942625597E-2</v>
      </c>
      <c r="AC714" s="44">
        <f>IFERROR(VLOOKUP($A714,'Raw data'!$AP:$AU,6,FALSE),"NA")</f>
        <v>0.62883013773123497</v>
      </c>
      <c r="AD714" s="46" t="b">
        <f t="shared" si="130"/>
        <v>0</v>
      </c>
      <c r="AE714" s="46" t="b">
        <f t="shared" si="131"/>
        <v>0</v>
      </c>
    </row>
    <row r="715" spans="1:31" x14ac:dyDescent="0.25">
      <c r="A715" s="45" t="s">
        <v>781</v>
      </c>
      <c r="B715" s="2" t="str">
        <f>IFERROR(VLOOKUP(A715,'Protein names'!$A:$I,8,FALSE),"Contaminant")</f>
        <v>Polyadenylate-binding protein 1 (PABP-1) (Poly(A)-binding protein 1)</v>
      </c>
      <c r="C715" t="str">
        <f>IFERROR(VLOOKUP(A715,'Protein names'!$A:$I,9,FALSE), "Contaminant")</f>
        <v>Pabpc1</v>
      </c>
      <c r="D715" s="42">
        <f>VLOOKUP($A715,'Raw data'!$A:$M,10,FALSE)</f>
        <v>650205.98764478229</v>
      </c>
      <c r="E715" s="42">
        <f>VLOOKUP($A715,'Raw data'!$A:$M,11,FALSE)</f>
        <v>675166.42475562938</v>
      </c>
      <c r="F715" s="42">
        <f>VLOOKUP($A715,'Raw data'!$A:$M,7,FALSE)</f>
        <v>741118.3844770299</v>
      </c>
      <c r="G715" s="42">
        <f>VLOOKUP($A715,'Raw data'!$A:$M,2,FALSE)</f>
        <v>834859.5299591145</v>
      </c>
      <c r="H715" s="42">
        <f>VLOOKUP($A715,'Raw data'!$A:$M,3,FALSE)</f>
        <v>558173.34758381837</v>
      </c>
      <c r="I715" s="42">
        <f>VLOOKUP($A715,'Raw data'!$A:$M,4,FALSE)</f>
        <v>876952.77215516637</v>
      </c>
      <c r="J715" s="42">
        <f>VLOOKUP($A715,'Raw data'!$A:$M,8,FALSE)</f>
        <v>787891.53361954191</v>
      </c>
      <c r="K715" s="42">
        <f>VLOOKUP($A715,'Raw data'!$A:$M,5,FALSE)</f>
        <v>737511.05020504736</v>
      </c>
      <c r="L715" s="42">
        <f>VLOOKUP($A715,'Raw data'!$A:$M,12,FALSE)</f>
        <v>582776.39560965146</v>
      </c>
      <c r="M715" s="42">
        <f>VLOOKUP($A715,'Raw data'!$A:$M,13,FALSE)</f>
        <v>589608.4108932435</v>
      </c>
      <c r="N715" s="42">
        <f>VLOOKUP($A715,'Raw data'!$A:$M,6,FALSE)</f>
        <v>737026.24144358165</v>
      </c>
      <c r="O715" s="42">
        <f>VLOOKUP($A715,'Raw data'!$A:$M,9,FALSE)</f>
        <v>810549.33744276699</v>
      </c>
      <c r="P715" s="42">
        <f t="shared" si="121"/>
        <v>722746.07442925684</v>
      </c>
      <c r="Q715" s="42">
        <f t="shared" si="122"/>
        <v>707560.49486897222</v>
      </c>
      <c r="R715" s="42">
        <f t="shared" si="123"/>
        <v>109008.21374708059</v>
      </c>
      <c r="S715" s="42">
        <f t="shared" si="124"/>
        <v>89729.973633629706</v>
      </c>
      <c r="T715" s="43">
        <f t="shared" si="125"/>
        <v>0.15082505129227158</v>
      </c>
      <c r="U715" s="43">
        <f t="shared" si="126"/>
        <v>0.12681597444222226</v>
      </c>
      <c r="V715" s="42">
        <f t="shared" si="127"/>
        <v>-3.0635367297951896E-2</v>
      </c>
      <c r="W715" s="42">
        <f t="shared" si="128"/>
        <v>0.81480085641701594</v>
      </c>
      <c r="X715" s="42">
        <f>VLOOKUP($A715,'Raw data'!$A:$AN,39, FALSE)</f>
        <v>2.7761960184553192</v>
      </c>
      <c r="Y715" s="42">
        <f>VLOOKUP($A715,'Raw data'!$A:$AN,40, FALSE)</f>
        <v>2.6172174877717715</v>
      </c>
      <c r="Z715" s="42">
        <f t="shared" si="129"/>
        <v>2.6967067531135456</v>
      </c>
      <c r="AA715" s="44">
        <f>IFERROR(VLOOKUP($A715,'Raw data'!$AP:$AU,4,FALSE),0)</f>
        <v>-0.36273218231709897</v>
      </c>
      <c r="AB715" s="44">
        <f>IFERROR(VLOOKUP($A715,'Raw data'!$AP:$AU,5,FALSE),0)</f>
        <v>5.4774914343381199E-2</v>
      </c>
      <c r="AC715" s="44">
        <f>IFERROR(VLOOKUP($A715,'Raw data'!$AP:$AU,6,FALSE),"NA")</f>
        <v>0.62895918425503194</v>
      </c>
      <c r="AD715" s="46" t="b">
        <f t="shared" si="130"/>
        <v>0</v>
      </c>
      <c r="AE715" s="46" t="b">
        <f t="shared" si="131"/>
        <v>0</v>
      </c>
    </row>
    <row r="716" spans="1:31" x14ac:dyDescent="0.25">
      <c r="A716" s="45" t="s">
        <v>782</v>
      </c>
      <c r="B716" s="2" t="str">
        <f>IFERROR(VLOOKUP(A716,'Protein names'!$A:$I,8,FALSE),"Contaminant")</f>
        <v>3-ketoacyl-CoA thiolase A, peroxisomal (EC 2.3.1.16) (Acetyl-CoA acyltransferase A) (Beta-ketothiolase A) (Peroxisomal 3-oxoacyl-CoA thiolase A)</v>
      </c>
      <c r="C716" t="str">
        <f>IFERROR(VLOOKUP(A716,'Protein names'!$A:$I,9,FALSE), "Contaminant")</f>
        <v>Acaa1a</v>
      </c>
      <c r="D716" s="42">
        <f>VLOOKUP($A716,'Raw data'!$A:$M,10,FALSE)</f>
        <v>3279959.5313575449</v>
      </c>
      <c r="E716" s="42">
        <f>VLOOKUP($A716,'Raw data'!$A:$M,11,FALSE)</f>
        <v>3171591.5908963359</v>
      </c>
      <c r="F716" s="42">
        <f>VLOOKUP($A716,'Raw data'!$A:$M,7,FALSE)</f>
        <v>2650645.9902138761</v>
      </c>
      <c r="G716" s="42">
        <f>VLOOKUP($A716,'Raw data'!$A:$M,2,FALSE)</f>
        <v>3905689.8700386765</v>
      </c>
      <c r="H716" s="42">
        <f>VLOOKUP($A716,'Raw data'!$A:$M,3,FALSE)</f>
        <v>3689971.8574612159</v>
      </c>
      <c r="I716" s="42">
        <f>VLOOKUP($A716,'Raw data'!$A:$M,4,FALSE)</f>
        <v>2846853.7421388905</v>
      </c>
      <c r="J716" s="42">
        <f>VLOOKUP($A716,'Raw data'!$A:$M,8,FALSE)</f>
        <v>3581945.7229130794</v>
      </c>
      <c r="K716" s="42">
        <f>VLOOKUP($A716,'Raw data'!$A:$M,5,FALSE)</f>
        <v>3261225.5758782038</v>
      </c>
      <c r="L716" s="42">
        <f>VLOOKUP($A716,'Raw data'!$A:$M,12,FALSE)</f>
        <v>3152031.1614218182</v>
      </c>
      <c r="M716" s="42">
        <f>VLOOKUP($A716,'Raw data'!$A:$M,13,FALSE)</f>
        <v>2746679.7638352849</v>
      </c>
      <c r="N716" s="42">
        <f>VLOOKUP($A716,'Raw data'!$A:$M,6,FALSE)</f>
        <v>4113917.4278059928</v>
      </c>
      <c r="O716" s="42">
        <f>VLOOKUP($A716,'Raw data'!$A:$M,9,FALSE)</f>
        <v>3611708.0264275512</v>
      </c>
      <c r="P716" s="42">
        <f t="shared" si="121"/>
        <v>3257452.0970177562</v>
      </c>
      <c r="Q716" s="42">
        <f t="shared" si="122"/>
        <v>3411251.2797136554</v>
      </c>
      <c r="R716" s="42">
        <f t="shared" si="123"/>
        <v>438172.11704627669</v>
      </c>
      <c r="S716" s="42">
        <f t="shared" si="124"/>
        <v>427086.50512759609</v>
      </c>
      <c r="T716" s="43">
        <f t="shared" si="125"/>
        <v>0.13451375614930133</v>
      </c>
      <c r="U716" s="43">
        <f t="shared" si="126"/>
        <v>0.12519936823986952</v>
      </c>
      <c r="V716" s="42">
        <f t="shared" si="127"/>
        <v>6.6557067552274821E-2</v>
      </c>
      <c r="W716" s="42">
        <f t="shared" si="128"/>
        <v>0.58646042703754542</v>
      </c>
      <c r="X716" s="42">
        <f>VLOOKUP($A716,'Raw data'!$A:$AN,39, FALSE)</f>
        <v>3.0418088185928966</v>
      </c>
      <c r="Y716" s="42">
        <f>VLOOKUP($A716,'Raw data'!$A:$AN,40, FALSE)</f>
        <v>3.3816745491677853</v>
      </c>
      <c r="Z716" s="42">
        <f t="shared" si="129"/>
        <v>3.2117416838803408</v>
      </c>
      <c r="AA716" s="44">
        <f>IFERROR(VLOOKUP($A716,'Raw data'!$AP:$AU,4,FALSE),0)</f>
        <v>0.50135322584091002</v>
      </c>
      <c r="AB716" s="44">
        <f>IFERROR(VLOOKUP($A716,'Raw data'!$AP:$AU,5,FALSE),0)</f>
        <v>0.21895031020671801</v>
      </c>
      <c r="AC716" s="44">
        <f>IFERROR(VLOOKUP($A716,'Raw data'!$AP:$AU,6,FALSE),"NA")</f>
        <v>0.63040931246225795</v>
      </c>
      <c r="AD716" s="46" t="b">
        <f t="shared" si="130"/>
        <v>0</v>
      </c>
      <c r="AE716" s="46" t="b">
        <f t="shared" si="131"/>
        <v>0</v>
      </c>
    </row>
    <row r="717" spans="1:31" x14ac:dyDescent="0.25">
      <c r="A717" s="45" t="s">
        <v>783</v>
      </c>
      <c r="B717" s="2" t="str">
        <f>IFERROR(VLOOKUP(A717,'Protein names'!$A:$I,8,FALSE),"Contaminant")</f>
        <v>Integral membrane transport protein UST5r (Protein Ust5r) (RCG47373)</v>
      </c>
      <c r="C717" t="str">
        <f>IFERROR(VLOOKUP(A717,'Protein names'!$A:$I,9,FALSE), "Contaminant")</f>
        <v>Ust5r</v>
      </c>
      <c r="D717" s="42">
        <f>VLOOKUP($A717,'Raw data'!$A:$M,10,FALSE)</f>
        <v>39824.224471441637</v>
      </c>
      <c r="E717" s="42">
        <f>VLOOKUP($A717,'Raw data'!$A:$M,11,FALSE)</f>
        <v>23338.625566495357</v>
      </c>
      <c r="F717" s="42">
        <f>VLOOKUP($A717,'Raw data'!$A:$M,7,FALSE)</f>
        <v>85968.296414093231</v>
      </c>
      <c r="G717" s="42">
        <f>VLOOKUP($A717,'Raw data'!$A:$M,2,FALSE)</f>
        <v>66148.566820985216</v>
      </c>
      <c r="H717" s="42">
        <f>VLOOKUP($A717,'Raw data'!$A:$M,3,FALSE)</f>
        <v>53007.133075559395</v>
      </c>
      <c r="I717" s="42">
        <f>VLOOKUP($A717,'Raw data'!$A:$M,4,FALSE)</f>
        <v>79312.875347760535</v>
      </c>
      <c r="J717" s="42">
        <f>VLOOKUP($A717,'Raw data'!$A:$M,8,FALSE)</f>
        <v>63094.811650794618</v>
      </c>
      <c r="K717" s="42">
        <f>VLOOKUP($A717,'Raw data'!$A:$M,5,FALSE)</f>
        <v>57526.586437732898</v>
      </c>
      <c r="L717" s="42">
        <f>VLOOKUP($A717,'Raw data'!$A:$M,12,FALSE)</f>
        <v>29601.926837544772</v>
      </c>
      <c r="M717" s="42">
        <f>VLOOKUP($A717,'Raw data'!$A:$M,13,FALSE)</f>
        <v>42527.520729394098</v>
      </c>
      <c r="N717" s="42">
        <f>VLOOKUP($A717,'Raw data'!$A:$M,6,FALSE)</f>
        <v>77914.817061514885</v>
      </c>
      <c r="O717" s="42">
        <f>VLOOKUP($A717,'Raw data'!$A:$M,9,FALSE)</f>
        <v>68392.11715782962</v>
      </c>
      <c r="P717" s="42">
        <f t="shared" si="121"/>
        <v>57933.286949389229</v>
      </c>
      <c r="Q717" s="42">
        <f t="shared" si="122"/>
        <v>56509.629979135148</v>
      </c>
      <c r="R717" s="42">
        <f t="shared" si="123"/>
        <v>21830.922683029268</v>
      </c>
      <c r="S717" s="42">
        <f t="shared" si="124"/>
        <v>16141.552078918376</v>
      </c>
      <c r="T717" s="43">
        <f t="shared" si="125"/>
        <v>0.37682865641821528</v>
      </c>
      <c r="U717" s="43">
        <f t="shared" si="126"/>
        <v>0.28564250172719702</v>
      </c>
      <c r="V717" s="42">
        <f t="shared" si="127"/>
        <v>-3.5895778674208394E-2</v>
      </c>
      <c r="W717" s="42">
        <f t="shared" si="128"/>
        <v>0.90898285011136626</v>
      </c>
      <c r="X717" s="42">
        <f>VLOOKUP($A717,'Raw data'!$A:$AN,39, FALSE)</f>
        <v>3.945741598490347</v>
      </c>
      <c r="Y717" s="42">
        <f>VLOOKUP($A717,'Raw data'!$A:$AN,40, FALSE)</f>
        <v>3.0836575386644394</v>
      </c>
      <c r="Z717" s="42">
        <f t="shared" si="129"/>
        <v>3.5146995685773934</v>
      </c>
      <c r="AA717" s="44">
        <f>IFERROR(VLOOKUP($A717,'Raw data'!$AP:$AU,4,FALSE),0)</f>
        <v>-0.76420643966166502</v>
      </c>
      <c r="AB717" s="44">
        <f>IFERROR(VLOOKUP($A717,'Raw data'!$AP:$AU,5,FALSE),0)</f>
        <v>3.6456772981914201E-2</v>
      </c>
      <c r="AC717" s="44">
        <f>IFERROR(VLOOKUP($A717,'Raw data'!$AP:$AU,6,FALSE),"NA")</f>
        <v>0.630465447197463</v>
      </c>
      <c r="AD717" s="46" t="b">
        <f t="shared" si="130"/>
        <v>0</v>
      </c>
      <c r="AE717" s="46" t="b">
        <f t="shared" si="131"/>
        <v>0</v>
      </c>
    </row>
    <row r="718" spans="1:31" x14ac:dyDescent="0.25">
      <c r="A718" s="45" t="s">
        <v>784</v>
      </c>
      <c r="B718" s="2" t="str">
        <f>IFERROR(VLOOKUP(A718,'Protein names'!$A:$I,8,FALSE),"Contaminant")</f>
        <v>Biglycan (Bone/cartilage proteoglycan I) (PG-S1)</v>
      </c>
      <c r="C718" t="str">
        <f>IFERROR(VLOOKUP(A718,'Protein names'!$A:$I,9,FALSE), "Contaminant")</f>
        <v>Bgn</v>
      </c>
      <c r="D718" s="42">
        <f>VLOOKUP($A718,'Raw data'!$A:$M,10,FALSE)</f>
        <v>151087.64106266908</v>
      </c>
      <c r="E718" s="42">
        <f>VLOOKUP($A718,'Raw data'!$A:$M,11,FALSE)</f>
        <v>149877.6959013789</v>
      </c>
      <c r="F718" s="42">
        <f>VLOOKUP($A718,'Raw data'!$A:$M,7,FALSE)</f>
        <v>75288.872762484389</v>
      </c>
      <c r="G718" s="42">
        <f>VLOOKUP($A718,'Raw data'!$A:$M,2,FALSE)</f>
        <v>58581.134700535185</v>
      </c>
      <c r="H718" s="42">
        <f>VLOOKUP($A718,'Raw data'!$A:$M,3,FALSE)</f>
        <v>58875.856060997234</v>
      </c>
      <c r="I718" s="42">
        <f>VLOOKUP($A718,'Raw data'!$A:$M,4,FALSE)</f>
        <v>205.36</v>
      </c>
      <c r="J718" s="42">
        <f>VLOOKUP($A718,'Raw data'!$A:$M,8,FALSE)</f>
        <v>97214.96781356135</v>
      </c>
      <c r="K718" s="42">
        <f>VLOOKUP($A718,'Raw data'!$A:$M,5,FALSE)</f>
        <v>60488.393006589642</v>
      </c>
      <c r="L718" s="42">
        <f>VLOOKUP($A718,'Raw data'!$A:$M,12,FALSE)</f>
        <v>182351.55967140905</v>
      </c>
      <c r="M718" s="42">
        <f>VLOOKUP($A718,'Raw data'!$A:$M,13,FALSE)</f>
        <v>205.36</v>
      </c>
      <c r="N718" s="42">
        <f>VLOOKUP($A718,'Raw data'!$A:$M,6,FALSE)</f>
        <v>83974.718494909117</v>
      </c>
      <c r="O718" s="42">
        <f>VLOOKUP($A718,'Raw data'!$A:$M,9,FALSE)</f>
        <v>43376.725111876702</v>
      </c>
      <c r="P718" s="42">
        <f t="shared" si="121"/>
        <v>82319.426748010796</v>
      </c>
      <c r="Q718" s="42">
        <f t="shared" si="122"/>
        <v>77935.287349724313</v>
      </c>
      <c r="R718" s="42">
        <f t="shared" si="123"/>
        <v>53538.838230070774</v>
      </c>
      <c r="S718" s="42">
        <f t="shared" si="124"/>
        <v>56052.904600419584</v>
      </c>
      <c r="T718" s="43">
        <f t="shared" si="125"/>
        <v>0.65037914311477529</v>
      </c>
      <c r="U718" s="43">
        <f t="shared" si="126"/>
        <v>0.71922368552886162</v>
      </c>
      <c r="V718" s="42">
        <f t="shared" si="127"/>
        <v>-7.8956239535253825E-2</v>
      </c>
      <c r="W718" s="42">
        <f t="shared" si="128"/>
        <v>0.90186556458083822</v>
      </c>
      <c r="X718" s="42">
        <f>VLOOKUP($A718,'Raw data'!$A:$AN,39, FALSE)</f>
        <v>1.9772851570595531</v>
      </c>
      <c r="Y718" s="42">
        <f>VLOOKUP($A718,'Raw data'!$A:$AN,40, FALSE)</f>
        <v>1.7515532278459769</v>
      </c>
      <c r="Z718" s="42">
        <f t="shared" si="129"/>
        <v>1.8644191924527651</v>
      </c>
      <c r="AA718" s="44">
        <f>IFERROR(VLOOKUP($A718,'Raw data'!$AP:$AU,4,FALSE),0)</f>
        <v>0.39354975478127102</v>
      </c>
      <c r="AB718" s="44">
        <f>IFERROR(VLOOKUP($A718,'Raw data'!$AP:$AU,5,FALSE),0)</f>
        <v>3.0909770709377199E-2</v>
      </c>
      <c r="AC718" s="44">
        <f>IFERROR(VLOOKUP($A718,'Raw data'!$AP:$AU,6,FALSE),"NA")</f>
        <v>0.63168008038935897</v>
      </c>
      <c r="AD718" s="46" t="b">
        <f t="shared" si="130"/>
        <v>0</v>
      </c>
      <c r="AE718" s="46" t="b">
        <f t="shared" si="131"/>
        <v>0</v>
      </c>
    </row>
    <row r="719" spans="1:31" x14ac:dyDescent="0.25">
      <c r="A719" s="45" t="s">
        <v>785</v>
      </c>
      <c r="B719" s="2" t="str">
        <f>IFERROR(VLOOKUP(A719,'Protein names'!$A:$I,8,FALSE),"Contaminant")</f>
        <v>ATP-binding cassette sub-family D member 3</v>
      </c>
      <c r="C719" t="str">
        <f>IFERROR(VLOOKUP(A719,'Protein names'!$A:$I,9,FALSE), "Contaminant")</f>
        <v>Abcd3</v>
      </c>
      <c r="D719" s="42">
        <f>VLOOKUP($A719,'Raw data'!$A:$M,10,FALSE)</f>
        <v>466654.62193628855</v>
      </c>
      <c r="E719" s="42">
        <f>VLOOKUP($A719,'Raw data'!$A:$M,11,FALSE)</f>
        <v>280965.32561994251</v>
      </c>
      <c r="F719" s="42">
        <f>VLOOKUP($A719,'Raw data'!$A:$M,7,FALSE)</f>
        <v>150142.61893850967</v>
      </c>
      <c r="G719" s="42">
        <f>VLOOKUP($A719,'Raw data'!$A:$M,2,FALSE)</f>
        <v>443515.54588138498</v>
      </c>
      <c r="H719" s="42">
        <f>VLOOKUP($A719,'Raw data'!$A:$M,3,FALSE)</f>
        <v>219100.02056523837</v>
      </c>
      <c r="I719" s="42">
        <f>VLOOKUP($A719,'Raw data'!$A:$M,4,FALSE)</f>
        <v>406748.5178319072</v>
      </c>
      <c r="J719" s="42">
        <f>VLOOKUP($A719,'Raw data'!$A:$M,8,FALSE)</f>
        <v>464869.39458261186</v>
      </c>
      <c r="K719" s="42">
        <f>VLOOKUP($A719,'Raw data'!$A:$M,5,FALSE)</f>
        <v>300800.24206711957</v>
      </c>
      <c r="L719" s="42">
        <f>VLOOKUP($A719,'Raw data'!$A:$M,12,FALSE)</f>
        <v>546719.14293822588</v>
      </c>
      <c r="M719" s="42">
        <f>VLOOKUP($A719,'Raw data'!$A:$M,13,FALSE)</f>
        <v>409364.57696131745</v>
      </c>
      <c r="N719" s="42">
        <f>VLOOKUP($A719,'Raw data'!$A:$M,6,FALSE)</f>
        <v>487752.03872635739</v>
      </c>
      <c r="O719" s="42">
        <f>VLOOKUP($A719,'Raw data'!$A:$M,9,FALSE)</f>
        <v>427967.22946130979</v>
      </c>
      <c r="P719" s="42">
        <f t="shared" si="121"/>
        <v>327854.44179554522</v>
      </c>
      <c r="Q719" s="42">
        <f t="shared" si="122"/>
        <v>439578.77078949031</v>
      </c>
      <c r="R719" s="42">
        <f t="shared" si="123"/>
        <v>118655.56706642422</v>
      </c>
      <c r="S719" s="42">
        <f t="shared" si="124"/>
        <v>76099.216131289504</v>
      </c>
      <c r="T719" s="43">
        <f t="shared" si="125"/>
        <v>0.361915386647162</v>
      </c>
      <c r="U719" s="43">
        <f t="shared" si="126"/>
        <v>0.17311849704346305</v>
      </c>
      <c r="V719" s="42">
        <f t="shared" si="127"/>
        <v>0.42306627309017075</v>
      </c>
      <c r="W719" s="42">
        <f t="shared" si="128"/>
        <v>0.10675755831681259</v>
      </c>
      <c r="X719" s="42">
        <f>VLOOKUP($A719,'Raw data'!$A:$AN,39, FALSE)</f>
        <v>2.5649648504529852</v>
      </c>
      <c r="Y719" s="42">
        <f>VLOOKUP($A719,'Raw data'!$A:$AN,40, FALSE)</f>
        <v>2.6818564211958016</v>
      </c>
      <c r="Z719" s="42">
        <f t="shared" si="129"/>
        <v>2.6234106358243934</v>
      </c>
      <c r="AA719" s="44">
        <f>IFERROR(VLOOKUP($A719,'Raw data'!$AP:$AU,4,FALSE),0)</f>
        <v>0.377632599273382</v>
      </c>
      <c r="AB719" s="44">
        <f>IFERROR(VLOOKUP($A719,'Raw data'!$AP:$AU,5,FALSE),0)</f>
        <v>0.13852147972909101</v>
      </c>
      <c r="AC719" s="44">
        <f>IFERROR(VLOOKUP($A719,'Raw data'!$AP:$AU,6,FALSE),"NA")</f>
        <v>0.63315346860643895</v>
      </c>
      <c r="AD719" s="46" t="b">
        <f t="shared" si="130"/>
        <v>0</v>
      </c>
      <c r="AE719" s="46" t="b">
        <f t="shared" si="131"/>
        <v>0</v>
      </c>
    </row>
    <row r="720" spans="1:31" x14ac:dyDescent="0.25">
      <c r="A720" s="45" t="s">
        <v>786</v>
      </c>
      <c r="B720" s="2" t="str">
        <f>IFERROR(VLOOKUP(A720,'Protein names'!$A:$I,8,FALSE),"Contaminant")</f>
        <v>Signal transducer and activator of transcription</v>
      </c>
      <c r="C720" t="str">
        <f>IFERROR(VLOOKUP(A720,'Protein names'!$A:$I,9,FALSE), "Contaminant")</f>
        <v>Stat1</v>
      </c>
      <c r="D720" s="42">
        <f>VLOOKUP($A720,'Raw data'!$A:$M,10,FALSE)</f>
        <v>205.36</v>
      </c>
      <c r="E720" s="42">
        <f>VLOOKUP($A720,'Raw data'!$A:$M,11,FALSE)</f>
        <v>73822.341000149041</v>
      </c>
      <c r="F720" s="42">
        <f>VLOOKUP($A720,'Raw data'!$A:$M,7,FALSE)</f>
        <v>66425.055183186647</v>
      </c>
      <c r="G720" s="42">
        <f>VLOOKUP($A720,'Raw data'!$A:$M,2,FALSE)</f>
        <v>68821.506018253451</v>
      </c>
      <c r="H720" s="42">
        <f>VLOOKUP($A720,'Raw data'!$A:$M,3,FALSE)</f>
        <v>205.36</v>
      </c>
      <c r="I720" s="42">
        <f>VLOOKUP($A720,'Raw data'!$A:$M,4,FALSE)</f>
        <v>77755.901244250403</v>
      </c>
      <c r="J720" s="42">
        <f>VLOOKUP($A720,'Raw data'!$A:$M,8,FALSE)</f>
        <v>205.36</v>
      </c>
      <c r="K720" s="42">
        <f>VLOOKUP($A720,'Raw data'!$A:$M,5,FALSE)</f>
        <v>205.36</v>
      </c>
      <c r="L720" s="42">
        <f>VLOOKUP($A720,'Raw data'!$A:$M,12,FALSE)</f>
        <v>205.36</v>
      </c>
      <c r="M720" s="42">
        <f>VLOOKUP($A720,'Raw data'!$A:$M,13,FALSE)</f>
        <v>44619.555749722451</v>
      </c>
      <c r="N720" s="42">
        <f>VLOOKUP($A720,'Raw data'!$A:$M,6,FALSE)</f>
        <v>205.36</v>
      </c>
      <c r="O720" s="42">
        <f>VLOOKUP($A720,'Raw data'!$A:$M,9,FALSE)</f>
        <v>104824.34227432373</v>
      </c>
      <c r="P720" s="42">
        <f t="shared" si="121"/>
        <v>47872.587240973255</v>
      </c>
      <c r="Q720" s="42">
        <f t="shared" si="122"/>
        <v>25044.223004007697</v>
      </c>
      <c r="R720" s="42">
        <f t="shared" si="123"/>
        <v>33896.367913463873</v>
      </c>
      <c r="S720" s="42">
        <f t="shared" si="124"/>
        <v>39191.70308500417</v>
      </c>
      <c r="T720" s="43">
        <f t="shared" si="125"/>
        <v>0.70805381256797006</v>
      </c>
      <c r="U720" s="43">
        <f t="shared" si="126"/>
        <v>1.5648999403468227</v>
      </c>
      <c r="V720" s="42">
        <f t="shared" si="127"/>
        <v>-0.93472192488790939</v>
      </c>
      <c r="W720" s="42">
        <f t="shared" si="128"/>
        <v>0.34779732889220105</v>
      </c>
      <c r="X720" s="42">
        <f>VLOOKUP($A720,'Raw data'!$A:$AN,39, FALSE)</f>
        <v>1.3605198805893697</v>
      </c>
      <c r="Y720" s="42">
        <f>VLOOKUP($A720,'Raw data'!$A:$AN,40, FALSE)</f>
        <v>0.82134879203080491</v>
      </c>
      <c r="Z720" s="42">
        <f t="shared" si="129"/>
        <v>1.0909343363100872</v>
      </c>
      <c r="AA720" s="44">
        <f>IFERROR(VLOOKUP($A720,'Raw data'!$AP:$AU,4,FALSE),0)</f>
        <v>-0.438988398127164</v>
      </c>
      <c r="AB720" s="44">
        <f>IFERROR(VLOOKUP($A720,'Raw data'!$AP:$AU,5,FALSE),0)</f>
        <v>0.196979930046251</v>
      </c>
      <c r="AC720" s="44">
        <f>IFERROR(VLOOKUP($A720,'Raw data'!$AP:$AU,6,FALSE),"NA")</f>
        <v>0.63471512970325505</v>
      </c>
      <c r="AD720" s="46" t="b">
        <f t="shared" si="130"/>
        <v>0</v>
      </c>
      <c r="AE720" s="46" t="b">
        <f t="shared" si="131"/>
        <v>0</v>
      </c>
    </row>
    <row r="721" spans="1:31" x14ac:dyDescent="0.25">
      <c r="A721" s="45" t="s">
        <v>787</v>
      </c>
      <c r="B721" s="2" t="str">
        <f>IFERROR(VLOOKUP(A721,'Protein names'!$A:$I,8,FALSE),"Contaminant")</f>
        <v>Eukaryotic translation initiation factor 3 subunit G (eIF3g) (Eukaryotic translation initiation factor 3 RNA-binding subunit) (eIF-3 RNA-binding subunit) (Eukaryotic translation initiation factor 3 subunit 4) (eIF-3-delta) (eIF3 p42) (eIF3 p44)</v>
      </c>
      <c r="C721" t="str">
        <f>IFERROR(VLOOKUP(A721,'Protein names'!$A:$I,9,FALSE), "Contaminant")</f>
        <v>Eif3g</v>
      </c>
      <c r="D721" s="42">
        <f>VLOOKUP($A721,'Raw data'!$A:$M,10,FALSE)</f>
        <v>205.36</v>
      </c>
      <c r="E721" s="42">
        <f>VLOOKUP($A721,'Raw data'!$A:$M,11,FALSE)</f>
        <v>28237.366170724978</v>
      </c>
      <c r="F721" s="42">
        <f>VLOOKUP($A721,'Raw data'!$A:$M,7,FALSE)</f>
        <v>205.36</v>
      </c>
      <c r="G721" s="42">
        <f>VLOOKUP($A721,'Raw data'!$A:$M,2,FALSE)</f>
        <v>28702.608752055556</v>
      </c>
      <c r="H721" s="42">
        <f>VLOOKUP($A721,'Raw data'!$A:$M,3,FALSE)</f>
        <v>205.36</v>
      </c>
      <c r="I721" s="42">
        <f>VLOOKUP($A721,'Raw data'!$A:$M,4,FALSE)</f>
        <v>32893.562160940055</v>
      </c>
      <c r="J721" s="42">
        <f>VLOOKUP($A721,'Raw data'!$A:$M,8,FALSE)</f>
        <v>205.36</v>
      </c>
      <c r="K721" s="42">
        <f>VLOOKUP($A721,'Raw data'!$A:$M,5,FALSE)</f>
        <v>36977.998203350682</v>
      </c>
      <c r="L721" s="42">
        <f>VLOOKUP($A721,'Raw data'!$A:$M,12,FALSE)</f>
        <v>205.36</v>
      </c>
      <c r="M721" s="42">
        <f>VLOOKUP($A721,'Raw data'!$A:$M,13,FALSE)</f>
        <v>205.36</v>
      </c>
      <c r="N721" s="42">
        <f>VLOOKUP($A721,'Raw data'!$A:$M,6,FALSE)</f>
        <v>29668.551986932896</v>
      </c>
      <c r="O721" s="42">
        <f>VLOOKUP($A721,'Raw data'!$A:$M,9,FALSE)</f>
        <v>10985.75588893476</v>
      </c>
      <c r="P721" s="42">
        <f t="shared" si="121"/>
        <v>15074.936180620098</v>
      </c>
      <c r="Q721" s="42">
        <f t="shared" si="122"/>
        <v>13041.397679869724</v>
      </c>
      <c r="R721" s="42">
        <f t="shared" si="123"/>
        <v>14943.110687755041</v>
      </c>
      <c r="S721" s="42">
        <f t="shared" si="124"/>
        <v>14988.553177349166</v>
      </c>
      <c r="T721" s="43">
        <f t="shared" si="125"/>
        <v>0.99125532000364103</v>
      </c>
      <c r="U721" s="43">
        <f t="shared" si="126"/>
        <v>1.1493057374122566</v>
      </c>
      <c r="V721" s="42">
        <f t="shared" si="127"/>
        <v>-0.20905339935941963</v>
      </c>
      <c r="W721" s="42">
        <f t="shared" si="128"/>
        <v>0.83420784242427293</v>
      </c>
      <c r="X721" s="42">
        <f>VLOOKUP($A721,'Raw data'!$A:$AN,39, FALSE)</f>
        <v>1.1112783663100485</v>
      </c>
      <c r="Y721" s="42">
        <f>VLOOKUP($A721,'Raw data'!$A:$AN,40, FALSE)</f>
        <v>1.040821600205315</v>
      </c>
      <c r="Z721" s="42">
        <f t="shared" si="129"/>
        <v>1.0760499832576818</v>
      </c>
      <c r="AA721" s="44">
        <f>IFERROR(VLOOKUP($A721,'Raw data'!$AP:$AU,4,FALSE),0)</f>
        <v>2.2304450077728899</v>
      </c>
      <c r="AB721" s="44">
        <f>IFERROR(VLOOKUP($A721,'Raw data'!$AP:$AU,5,FALSE),0)</f>
        <v>0.283776980045987</v>
      </c>
      <c r="AC721" s="44">
        <f>IFERROR(VLOOKUP($A721,'Raw data'!$AP:$AU,6,FALSE),"NA")</f>
        <v>0.63476924822390002</v>
      </c>
      <c r="AD721" s="46" t="b">
        <f t="shared" si="130"/>
        <v>0</v>
      </c>
      <c r="AE721" s="46" t="b">
        <f t="shared" si="131"/>
        <v>0</v>
      </c>
    </row>
    <row r="722" spans="1:31" x14ac:dyDescent="0.25">
      <c r="A722" s="45" t="s">
        <v>788</v>
      </c>
      <c r="B722" s="2" t="str">
        <f>IFERROR(VLOOKUP(A722,'Protein names'!$A:$I,8,FALSE),"Contaminant")</f>
        <v>Apolipoprotein E</v>
      </c>
      <c r="C722" t="str">
        <f>IFERROR(VLOOKUP(A722,'Protein names'!$A:$I,9,FALSE), "Contaminant")</f>
        <v>Apoe</v>
      </c>
      <c r="D722" s="42">
        <f>VLOOKUP($A722,'Raw data'!$A:$M,10,FALSE)</f>
        <v>1024950.5194871952</v>
      </c>
      <c r="E722" s="42">
        <f>VLOOKUP($A722,'Raw data'!$A:$M,11,FALSE)</f>
        <v>909483.49031504651</v>
      </c>
      <c r="F722" s="42">
        <f>VLOOKUP($A722,'Raw data'!$A:$M,7,FALSE)</f>
        <v>1787826.5620169293</v>
      </c>
      <c r="G722" s="42">
        <f>VLOOKUP($A722,'Raw data'!$A:$M,2,FALSE)</f>
        <v>2198254.9843638395</v>
      </c>
      <c r="H722" s="42">
        <f>VLOOKUP($A722,'Raw data'!$A:$M,3,FALSE)</f>
        <v>1706565.8968496376</v>
      </c>
      <c r="I722" s="42">
        <f>VLOOKUP($A722,'Raw data'!$A:$M,4,FALSE)</f>
        <v>1745519.2097422055</v>
      </c>
      <c r="J722" s="42">
        <f>VLOOKUP($A722,'Raw data'!$A:$M,8,FALSE)</f>
        <v>1222898.2926607789</v>
      </c>
      <c r="K722" s="42">
        <f>VLOOKUP($A722,'Raw data'!$A:$M,5,FALSE)</f>
        <v>1467612.8520815624</v>
      </c>
      <c r="L722" s="42">
        <f>VLOOKUP($A722,'Raw data'!$A:$M,12,FALSE)</f>
        <v>1136948.5022206295</v>
      </c>
      <c r="M722" s="42">
        <f>VLOOKUP($A722,'Raw data'!$A:$M,13,FALSE)</f>
        <v>904330.32015416538</v>
      </c>
      <c r="N722" s="42">
        <f>VLOOKUP($A722,'Raw data'!$A:$M,6,FALSE)</f>
        <v>1238308.0997053648</v>
      </c>
      <c r="O722" s="42">
        <f>VLOOKUP($A722,'Raw data'!$A:$M,9,FALSE)</f>
        <v>1437805.4411795395</v>
      </c>
      <c r="P722" s="42">
        <f t="shared" si="121"/>
        <v>1562100.1104624756</v>
      </c>
      <c r="Q722" s="42">
        <f t="shared" si="122"/>
        <v>1234650.5846670067</v>
      </c>
      <c r="R722" s="42">
        <f t="shared" si="123"/>
        <v>451773.63799334242</v>
      </c>
      <c r="S722" s="42">
        <f t="shared" si="124"/>
        <v>189011.45538891066</v>
      </c>
      <c r="T722" s="43">
        <f t="shared" si="125"/>
        <v>0.28920914541103915</v>
      </c>
      <c r="U722" s="43">
        <f t="shared" si="126"/>
        <v>0.15308902594484922</v>
      </c>
      <c r="V722" s="42">
        <f t="shared" si="127"/>
        <v>-0.33938410847401301</v>
      </c>
      <c r="W722" s="42">
        <f t="shared" si="128"/>
        <v>0.16574970258119123</v>
      </c>
      <c r="X722" s="42">
        <f>VLOOKUP($A722,'Raw data'!$A:$AN,39, FALSE)</f>
        <v>3.7012824940328297</v>
      </c>
      <c r="Y722" s="42">
        <f>VLOOKUP($A722,'Raw data'!$A:$AN,40, FALSE)</f>
        <v>3.5553171477540122</v>
      </c>
      <c r="Z722" s="42">
        <f t="shared" si="129"/>
        <v>3.628299820893421</v>
      </c>
      <c r="AA722" s="44">
        <f>IFERROR(VLOOKUP($A722,'Raw data'!$AP:$AU,4,FALSE),0)</f>
        <v>-0.39140228396961502</v>
      </c>
      <c r="AB722" s="44">
        <f>IFERROR(VLOOKUP($A722,'Raw data'!$AP:$AU,5,FALSE),0)</f>
        <v>0.15460018570536599</v>
      </c>
      <c r="AC722" s="44">
        <f>IFERROR(VLOOKUP($A722,'Raw data'!$AP:$AU,6,FALSE),"NA")</f>
        <v>0.63493381129262305</v>
      </c>
      <c r="AD722" s="46" t="b">
        <f t="shared" si="130"/>
        <v>0</v>
      </c>
      <c r="AE722" s="46" t="b">
        <f t="shared" si="131"/>
        <v>0</v>
      </c>
    </row>
    <row r="723" spans="1:31" x14ac:dyDescent="0.25">
      <c r="A723" s="45" t="s">
        <v>789</v>
      </c>
      <c r="B723" s="2" t="str">
        <f>IFERROR(VLOOKUP(A723,'Protein names'!$A:$I,8,FALSE),"Contaminant")</f>
        <v>Sulfotransferase family cytosolic 1B member 1 (ST1B1) (Sulfotransferase 1B1) (EC 2.8.2.-) (DOPA/tyrosine sulfotransferase)</v>
      </c>
      <c r="C723" t="str">
        <f>IFERROR(VLOOKUP(A723,'Protein names'!$A:$I,9,FALSE), "Contaminant")</f>
        <v>Sult1b1</v>
      </c>
      <c r="D723" s="42">
        <f>VLOOKUP($A723,'Raw data'!$A:$M,10,FALSE)</f>
        <v>425006.18621439417</v>
      </c>
      <c r="E723" s="42">
        <f>VLOOKUP($A723,'Raw data'!$A:$M,11,FALSE)</f>
        <v>947823.77445006231</v>
      </c>
      <c r="F723" s="42">
        <f>VLOOKUP($A723,'Raw data'!$A:$M,7,FALSE)</f>
        <v>641953.33743964497</v>
      </c>
      <c r="G723" s="42">
        <f>VLOOKUP($A723,'Raw data'!$A:$M,2,FALSE)</f>
        <v>1139228.6539728735</v>
      </c>
      <c r="H723" s="42">
        <f>VLOOKUP($A723,'Raw data'!$A:$M,3,FALSE)</f>
        <v>755757.01257050387</v>
      </c>
      <c r="I723" s="42">
        <f>VLOOKUP($A723,'Raw data'!$A:$M,4,FALSE)</f>
        <v>978229.74841640634</v>
      </c>
      <c r="J723" s="42">
        <f>VLOOKUP($A723,'Raw data'!$A:$M,8,FALSE)</f>
        <v>869651.25535542064</v>
      </c>
      <c r="K723" s="42">
        <f>VLOOKUP($A723,'Raw data'!$A:$M,5,FALSE)</f>
        <v>578029.84853743401</v>
      </c>
      <c r="L723" s="42">
        <f>VLOOKUP($A723,'Raw data'!$A:$M,12,FALSE)</f>
        <v>1047623.957661647</v>
      </c>
      <c r="M723" s="42">
        <f>VLOOKUP($A723,'Raw data'!$A:$M,13,FALSE)</f>
        <v>926149.93470428896</v>
      </c>
      <c r="N723" s="42">
        <f>VLOOKUP($A723,'Raw data'!$A:$M,6,FALSE)</f>
        <v>883439.85678265162</v>
      </c>
      <c r="O723" s="42">
        <f>VLOOKUP($A723,'Raw data'!$A:$M,9,FALSE)</f>
        <v>950721.31591197045</v>
      </c>
      <c r="P723" s="42">
        <f t="shared" si="121"/>
        <v>814666.45217731409</v>
      </c>
      <c r="Q723" s="42">
        <f t="shared" si="122"/>
        <v>875936.02815890207</v>
      </c>
      <c r="R723" s="42">
        <f t="shared" si="123"/>
        <v>236276.57245034457</v>
      </c>
      <c r="S723" s="42">
        <f t="shared" si="124"/>
        <v>145163.65390003953</v>
      </c>
      <c r="T723" s="43">
        <f t="shared" si="125"/>
        <v>0.29002860228116822</v>
      </c>
      <c r="U723" s="43">
        <f t="shared" si="126"/>
        <v>0.16572403604079822</v>
      </c>
      <c r="V723" s="42">
        <f t="shared" si="127"/>
        <v>0.1046160104940355</v>
      </c>
      <c r="W723" s="42">
        <f t="shared" si="128"/>
        <v>0.63194370779575082</v>
      </c>
      <c r="X723" s="42">
        <f>VLOOKUP($A723,'Raw data'!$A:$AN,39, FALSE)</f>
        <v>2.7474271217017994</v>
      </c>
      <c r="Y723" s="42">
        <f>VLOOKUP($A723,'Raw data'!$A:$AN,40, FALSE)</f>
        <v>2.6634816144855775</v>
      </c>
      <c r="Z723" s="42">
        <f t="shared" si="129"/>
        <v>2.7054543680936884</v>
      </c>
      <c r="AA723" s="44">
        <f>IFERROR(VLOOKUP($A723,'Raw data'!$AP:$AU,4,FALSE),0)</f>
        <v>0.44099274294569502</v>
      </c>
      <c r="AB723" s="44">
        <f>IFERROR(VLOOKUP($A723,'Raw data'!$AP:$AU,5,FALSE),0)</f>
        <v>5.77905020801842E-2</v>
      </c>
      <c r="AC723" s="44">
        <f>IFERROR(VLOOKUP($A723,'Raw data'!$AP:$AU,6,FALSE),"NA")</f>
        <v>0.63577853769862003</v>
      </c>
      <c r="AD723" s="46" t="b">
        <f t="shared" si="130"/>
        <v>0</v>
      </c>
      <c r="AE723" s="46" t="b">
        <f t="shared" si="131"/>
        <v>0</v>
      </c>
    </row>
    <row r="724" spans="1:31" x14ac:dyDescent="0.25">
      <c r="A724" s="45" t="s">
        <v>790</v>
      </c>
      <c r="B724" s="2" t="str">
        <f>IFERROR(VLOOKUP(A724,'Protein names'!$A:$I,8,FALSE),"Contaminant")</f>
        <v>Aldehyde dehydrogenase family 6, subfamily A1, isoform CRA_b (Methylmalonate-semialdehyde dehydrogenase [acylating], mitochondrial)</v>
      </c>
      <c r="C724" t="str">
        <f>IFERROR(VLOOKUP(A724,'Protein names'!$A:$I,9,FALSE), "Contaminant")</f>
        <v>Aldh6a1</v>
      </c>
      <c r="D724" s="42">
        <f>VLOOKUP($A724,'Raw data'!$A:$M,10,FALSE)</f>
        <v>15449294.603341183</v>
      </c>
      <c r="E724" s="42">
        <f>VLOOKUP($A724,'Raw data'!$A:$M,11,FALSE)</f>
        <v>12678492.643549405</v>
      </c>
      <c r="F724" s="42">
        <f>VLOOKUP($A724,'Raw data'!$A:$M,7,FALSE)</f>
        <v>16980273.266134948</v>
      </c>
      <c r="G724" s="42">
        <f>VLOOKUP($A724,'Raw data'!$A:$M,2,FALSE)</f>
        <v>13907718.921229428</v>
      </c>
      <c r="H724" s="42">
        <f>VLOOKUP($A724,'Raw data'!$A:$M,3,FALSE)</f>
        <v>14240744.048749588</v>
      </c>
      <c r="I724" s="42">
        <f>VLOOKUP($A724,'Raw data'!$A:$M,4,FALSE)</f>
        <v>13721097.344107863</v>
      </c>
      <c r="J724" s="42">
        <f>VLOOKUP($A724,'Raw data'!$A:$M,8,FALSE)</f>
        <v>15599747.933846237</v>
      </c>
      <c r="K724" s="42">
        <f>VLOOKUP($A724,'Raw data'!$A:$M,5,FALSE)</f>
        <v>14205190.97588598</v>
      </c>
      <c r="L724" s="42">
        <f>VLOOKUP($A724,'Raw data'!$A:$M,12,FALSE)</f>
        <v>15425309.752571881</v>
      </c>
      <c r="M724" s="42">
        <f>VLOOKUP($A724,'Raw data'!$A:$M,13,FALSE)</f>
        <v>13472513.369484954</v>
      </c>
      <c r="N724" s="42">
        <f>VLOOKUP($A724,'Raw data'!$A:$M,6,FALSE)</f>
        <v>15172059.763867835</v>
      </c>
      <c r="O724" s="42">
        <f>VLOOKUP($A724,'Raw data'!$A:$M,9,FALSE)</f>
        <v>14489840.868408458</v>
      </c>
      <c r="P724" s="42">
        <f t="shared" si="121"/>
        <v>14496270.137852071</v>
      </c>
      <c r="Q724" s="42">
        <f t="shared" si="122"/>
        <v>14727443.777344225</v>
      </c>
      <c r="R724" s="42">
        <f t="shared" si="123"/>
        <v>1378128.027972148</v>
      </c>
      <c r="S724" s="42">
        <f t="shared" si="124"/>
        <v>747180.06484816596</v>
      </c>
      <c r="T724" s="43">
        <f t="shared" si="125"/>
        <v>9.5067766733570744E-2</v>
      </c>
      <c r="U724" s="43">
        <f t="shared" si="126"/>
        <v>5.0733859598743186E-2</v>
      </c>
      <c r="V724" s="42">
        <f t="shared" si="127"/>
        <v>2.2825300104874095E-2</v>
      </c>
      <c r="W724" s="42">
        <f t="shared" si="128"/>
        <v>0.74839754968965011</v>
      </c>
      <c r="X724" s="42">
        <f>VLOOKUP($A724,'Raw data'!$A:$AN,39, FALSE)</f>
        <v>3.3377719373626444</v>
      </c>
      <c r="Y724" s="42">
        <f>VLOOKUP($A724,'Raw data'!$A:$AN,40, FALSE)</f>
        <v>3.6800059228030784</v>
      </c>
      <c r="Z724" s="42">
        <f t="shared" si="129"/>
        <v>3.5088889300828612</v>
      </c>
      <c r="AA724" s="44">
        <f>IFERROR(VLOOKUP($A724,'Raw data'!$AP:$AU,4,FALSE),0)</f>
        <v>0.46512859490967601</v>
      </c>
      <c r="AB724" s="44">
        <f>IFERROR(VLOOKUP($A724,'Raw data'!$AP:$AU,5,FALSE),0)</f>
        <v>7.2086428853311804E-2</v>
      </c>
      <c r="AC724" s="44">
        <f>IFERROR(VLOOKUP($A724,'Raw data'!$AP:$AU,6,FALSE),"NA")</f>
        <v>0.63641111286494301</v>
      </c>
      <c r="AD724" s="46" t="b">
        <f t="shared" si="130"/>
        <v>0</v>
      </c>
      <c r="AE724" s="46" t="b">
        <f t="shared" si="131"/>
        <v>0</v>
      </c>
    </row>
    <row r="725" spans="1:31" x14ac:dyDescent="0.25">
      <c r="A725" s="45" t="s">
        <v>791</v>
      </c>
      <c r="B725" s="2" t="str">
        <f>IFERROR(VLOOKUP(A725,'Protein names'!$A:$I,8,FALSE),"Contaminant")</f>
        <v>Signal recognition particle subunit SRP72</v>
      </c>
      <c r="C725" t="str">
        <f>IFERROR(VLOOKUP(A725,'Protein names'!$A:$I,9,FALSE), "Contaminant")</f>
        <v>Srp72</v>
      </c>
      <c r="D725" s="42">
        <f>VLOOKUP($A725,'Raw data'!$A:$M,10,FALSE)</f>
        <v>60592.953270223195</v>
      </c>
      <c r="E725" s="42">
        <f>VLOOKUP($A725,'Raw data'!$A:$M,11,FALSE)</f>
        <v>59019.474806057333</v>
      </c>
      <c r="F725" s="42">
        <f>VLOOKUP($A725,'Raw data'!$A:$M,7,FALSE)</f>
        <v>205.36</v>
      </c>
      <c r="G725" s="42">
        <f>VLOOKUP($A725,'Raw data'!$A:$M,2,FALSE)</f>
        <v>26912.004707717446</v>
      </c>
      <c r="H725" s="42">
        <f>VLOOKUP($A725,'Raw data'!$A:$M,3,FALSE)</f>
        <v>52816.405608762572</v>
      </c>
      <c r="I725" s="42">
        <f>VLOOKUP($A725,'Raw data'!$A:$M,4,FALSE)</f>
        <v>56958.514541090211</v>
      </c>
      <c r="J725" s="42">
        <f>VLOOKUP($A725,'Raw data'!$A:$M,8,FALSE)</f>
        <v>33353.368983903682</v>
      </c>
      <c r="K725" s="42">
        <f>VLOOKUP($A725,'Raw data'!$A:$M,5,FALSE)</f>
        <v>47353.194559778218</v>
      </c>
      <c r="L725" s="42">
        <f>VLOOKUP($A725,'Raw data'!$A:$M,12,FALSE)</f>
        <v>86479.554689297904</v>
      </c>
      <c r="M725" s="42">
        <f>VLOOKUP($A725,'Raw data'!$A:$M,13,FALSE)</f>
        <v>54361.901098467679</v>
      </c>
      <c r="N725" s="42">
        <f>VLOOKUP($A725,'Raw data'!$A:$M,6,FALSE)</f>
        <v>12440.016429511612</v>
      </c>
      <c r="O725" s="42">
        <f>VLOOKUP($A725,'Raw data'!$A:$M,9,FALSE)</f>
        <v>48425.29640092433</v>
      </c>
      <c r="P725" s="42">
        <f t="shared" si="121"/>
        <v>42750.785488975125</v>
      </c>
      <c r="Q725" s="42">
        <f t="shared" si="122"/>
        <v>47068.888693647234</v>
      </c>
      <c r="R725" s="42">
        <f t="shared" si="123"/>
        <v>22162.918291291604</v>
      </c>
      <c r="S725" s="42">
        <f t="shared" si="124"/>
        <v>22344.214654080162</v>
      </c>
      <c r="T725" s="43">
        <f t="shared" si="125"/>
        <v>0.51842131174425166</v>
      </c>
      <c r="U725" s="43">
        <f t="shared" si="126"/>
        <v>0.4747130275267345</v>
      </c>
      <c r="V725" s="42">
        <f t="shared" si="127"/>
        <v>0.1388228632464733</v>
      </c>
      <c r="W725" s="42">
        <f t="shared" si="128"/>
        <v>0.76528650863836845</v>
      </c>
      <c r="X725" s="42">
        <f>VLOOKUP($A725,'Raw data'!$A:$AN,39, FALSE)</f>
        <v>1.722168545053455</v>
      </c>
      <c r="Y725" s="42">
        <f>VLOOKUP($A725,'Raw data'!$A:$AN,40, FALSE)</f>
        <v>2.1450888930793579</v>
      </c>
      <c r="Z725" s="42">
        <f t="shared" si="129"/>
        <v>1.9336287190664065</v>
      </c>
      <c r="AA725" s="44">
        <f>IFERROR(VLOOKUP($A725,'Raw data'!$AP:$AU,4,FALSE),0)</f>
        <v>-0.482897855147225</v>
      </c>
      <c r="AB725" s="44">
        <f>IFERROR(VLOOKUP($A725,'Raw data'!$AP:$AU,5,FALSE),0)</f>
        <v>1.50231880999544E-2</v>
      </c>
      <c r="AC725" s="44">
        <f>IFERROR(VLOOKUP($A725,'Raw data'!$AP:$AU,6,FALSE),"NA")</f>
        <v>0.63649288118110003</v>
      </c>
      <c r="AD725" s="46" t="b">
        <f t="shared" si="130"/>
        <v>0</v>
      </c>
      <c r="AE725" s="46" t="b">
        <f t="shared" si="131"/>
        <v>0</v>
      </c>
    </row>
    <row r="726" spans="1:31" x14ac:dyDescent="0.25">
      <c r="A726" s="45" t="s">
        <v>792</v>
      </c>
      <c r="B726" s="2" t="str">
        <f>IFERROR(VLOOKUP(A726,'Protein names'!$A:$I,8,FALSE),"Contaminant")</f>
        <v>Serum paraoxonase/lactonase 3 (EC 3.1.1.2) (EC 3.1.1.81) (EC 3.1.8.1)</v>
      </c>
      <c r="C726" t="str">
        <f>IFERROR(VLOOKUP(A726,'Protein names'!$A:$I,9,FALSE), "Contaminant")</f>
        <v>Pon3</v>
      </c>
      <c r="D726" s="42">
        <f>VLOOKUP($A726,'Raw data'!$A:$M,10,FALSE)</f>
        <v>2960590.5241918</v>
      </c>
      <c r="E726" s="42">
        <f>VLOOKUP($A726,'Raw data'!$A:$M,11,FALSE)</f>
        <v>2888852.6829510927</v>
      </c>
      <c r="F726" s="42">
        <f>VLOOKUP($A726,'Raw data'!$A:$M,7,FALSE)</f>
        <v>2168769.3470159094</v>
      </c>
      <c r="G726" s="42">
        <f>VLOOKUP($A726,'Raw data'!$A:$M,2,FALSE)</f>
        <v>1730203.7191295708</v>
      </c>
      <c r="H726" s="42">
        <f>VLOOKUP($A726,'Raw data'!$A:$M,3,FALSE)</f>
        <v>1590133.8486596404</v>
      </c>
      <c r="I726" s="42">
        <f>VLOOKUP($A726,'Raw data'!$A:$M,4,FALSE)</f>
        <v>1948570.485967343</v>
      </c>
      <c r="J726" s="42">
        <f>VLOOKUP($A726,'Raw data'!$A:$M,8,FALSE)</f>
        <v>2328312.4100251291</v>
      </c>
      <c r="K726" s="42">
        <f>VLOOKUP($A726,'Raw data'!$A:$M,5,FALSE)</f>
        <v>2222226.8243537424</v>
      </c>
      <c r="L726" s="42">
        <f>VLOOKUP($A726,'Raw data'!$A:$M,12,FALSE)</f>
        <v>3600240.5628975015</v>
      </c>
      <c r="M726" s="42">
        <f>VLOOKUP($A726,'Raw data'!$A:$M,13,FALSE)</f>
        <v>2573394.6608093064</v>
      </c>
      <c r="N726" s="42">
        <f>VLOOKUP($A726,'Raw data'!$A:$M,6,FALSE)</f>
        <v>1699108.9169180384</v>
      </c>
      <c r="O726" s="42">
        <f>VLOOKUP($A726,'Raw data'!$A:$M,9,FALSE)</f>
        <v>1647342.3411549935</v>
      </c>
      <c r="P726" s="42">
        <f t="shared" si="121"/>
        <v>2214520.101319226</v>
      </c>
      <c r="Q726" s="42">
        <f t="shared" si="122"/>
        <v>2345104.2860264517</v>
      </c>
      <c r="R726" s="42">
        <f t="shared" si="123"/>
        <v>533633.51758303342</v>
      </c>
      <c r="S726" s="42">
        <f t="shared" si="124"/>
        <v>651542.54850103066</v>
      </c>
      <c r="T726" s="43">
        <f t="shared" si="125"/>
        <v>0.24097027489844827</v>
      </c>
      <c r="U726" s="43">
        <f t="shared" si="126"/>
        <v>0.27783094866327046</v>
      </c>
      <c r="V726" s="42">
        <f t="shared" si="127"/>
        <v>8.265798764351126E-2</v>
      </c>
      <c r="W726" s="42">
        <f t="shared" si="128"/>
        <v>0.73599267913431765</v>
      </c>
      <c r="X726" s="42">
        <f>VLOOKUP($A726,'Raw data'!$A:$AN,39, FALSE)</f>
        <v>2.7293835891144327</v>
      </c>
      <c r="Y726" s="42">
        <f>VLOOKUP($A726,'Raw data'!$A:$AN,40, FALSE)</f>
        <v>2.8785189605933996</v>
      </c>
      <c r="Z726" s="42">
        <f t="shared" si="129"/>
        <v>2.8039512748539162</v>
      </c>
      <c r="AA726" s="44">
        <f>IFERROR(VLOOKUP($A726,'Raw data'!$AP:$AU,4,FALSE),0)</f>
        <v>0.23392109868282099</v>
      </c>
      <c r="AB726" s="44">
        <f>IFERROR(VLOOKUP($A726,'Raw data'!$AP:$AU,5,FALSE),0)</f>
        <v>0.11052799260290699</v>
      </c>
      <c r="AC726" s="44">
        <f>IFERROR(VLOOKUP($A726,'Raw data'!$AP:$AU,6,FALSE),"NA")</f>
        <v>0.63654801613919698</v>
      </c>
      <c r="AD726" s="46" t="b">
        <f t="shared" si="130"/>
        <v>0</v>
      </c>
      <c r="AE726" s="46" t="b">
        <f t="shared" si="131"/>
        <v>0</v>
      </c>
    </row>
    <row r="727" spans="1:31" x14ac:dyDescent="0.25">
      <c r="A727" s="45" t="s">
        <v>793</v>
      </c>
      <c r="B727" s="2" t="str">
        <f>IFERROR(VLOOKUP(A727,'Protein names'!$A:$I,8,FALSE),"Contaminant")</f>
        <v>Glucokinase regulatory protein (Glucokinase regulator)</v>
      </c>
      <c r="C727" t="str">
        <f>IFERROR(VLOOKUP(A727,'Protein names'!$A:$I,9,FALSE), "Contaminant")</f>
        <v>Gckr</v>
      </c>
      <c r="D727" s="42">
        <f>VLOOKUP($A727,'Raw data'!$A:$M,10,FALSE)</f>
        <v>1526755.1836262322</v>
      </c>
      <c r="E727" s="42">
        <f>VLOOKUP($A727,'Raw data'!$A:$M,11,FALSE)</f>
        <v>1104602.0372274073</v>
      </c>
      <c r="F727" s="42">
        <f>VLOOKUP($A727,'Raw data'!$A:$M,7,FALSE)</f>
        <v>830625.3016945658</v>
      </c>
      <c r="G727" s="42">
        <f>VLOOKUP($A727,'Raw data'!$A:$M,2,FALSE)</f>
        <v>873110.46524028212</v>
      </c>
      <c r="H727" s="42">
        <f>VLOOKUP($A727,'Raw data'!$A:$M,3,FALSE)</f>
        <v>821784.12546893442</v>
      </c>
      <c r="I727" s="42">
        <f>VLOOKUP($A727,'Raw data'!$A:$M,4,FALSE)</f>
        <v>942625.78842552355</v>
      </c>
      <c r="J727" s="42">
        <f>VLOOKUP($A727,'Raw data'!$A:$M,8,FALSE)</f>
        <v>940944.48518985789</v>
      </c>
      <c r="K727" s="42">
        <f>VLOOKUP($A727,'Raw data'!$A:$M,5,FALSE)</f>
        <v>958051.52510150266</v>
      </c>
      <c r="L727" s="42">
        <f>VLOOKUP($A727,'Raw data'!$A:$M,12,FALSE)</f>
        <v>821426.14736201882</v>
      </c>
      <c r="M727" s="42">
        <f>VLOOKUP($A727,'Raw data'!$A:$M,13,FALSE)</f>
        <v>1153289.9111773777</v>
      </c>
      <c r="N727" s="42">
        <f>VLOOKUP($A727,'Raw data'!$A:$M,6,FALSE)</f>
        <v>883572.38440886617</v>
      </c>
      <c r="O727" s="42">
        <f>VLOOKUP($A727,'Raw data'!$A:$M,9,FALSE)</f>
        <v>940772.26210620138</v>
      </c>
      <c r="P727" s="42">
        <f t="shared" si="121"/>
        <v>1016583.8169471578</v>
      </c>
      <c r="Q727" s="42">
        <f t="shared" si="122"/>
        <v>949676.11922430422</v>
      </c>
      <c r="R727" s="42">
        <f t="shared" si="123"/>
        <v>247185.46084140468</v>
      </c>
      <c r="S727" s="42">
        <f t="shared" si="124"/>
        <v>102063.70791555797</v>
      </c>
      <c r="T727" s="43">
        <f t="shared" si="125"/>
        <v>0.24315305508572091</v>
      </c>
      <c r="U727" s="43">
        <f t="shared" si="126"/>
        <v>0.10747212217879465</v>
      </c>
      <c r="V727" s="42">
        <f t="shared" si="127"/>
        <v>-9.8221688930394263E-2</v>
      </c>
      <c r="W727" s="42">
        <f t="shared" si="128"/>
        <v>0.58817063538953751</v>
      </c>
      <c r="X727" s="42">
        <f>VLOOKUP($A727,'Raw data'!$A:$AN,39, FALSE)</f>
        <v>2.6456746724560358</v>
      </c>
      <c r="Y727" s="42">
        <f>VLOOKUP($A727,'Raw data'!$A:$AN,40, FALSE)</f>
        <v>2.7751169877652466</v>
      </c>
      <c r="Z727" s="42">
        <f t="shared" si="129"/>
        <v>2.7103958301106412</v>
      </c>
      <c r="AA727" s="44">
        <f>IFERROR(VLOOKUP($A727,'Raw data'!$AP:$AU,4,FALSE),0)</f>
        <v>0.26308394512868299</v>
      </c>
      <c r="AB727" s="44">
        <f>IFERROR(VLOOKUP($A727,'Raw data'!$AP:$AU,5,FALSE),0)</f>
        <v>6.5106938245722001E-2</v>
      </c>
      <c r="AC727" s="44">
        <f>IFERROR(VLOOKUP($A727,'Raw data'!$AP:$AU,6,FALSE),"NA")</f>
        <v>0.63743885108687104</v>
      </c>
      <c r="AD727" s="46" t="b">
        <f t="shared" si="130"/>
        <v>0</v>
      </c>
      <c r="AE727" s="46" t="b">
        <f t="shared" si="131"/>
        <v>0</v>
      </c>
    </row>
    <row r="728" spans="1:31" x14ac:dyDescent="0.25">
      <c r="A728" s="45" t="s">
        <v>794</v>
      </c>
      <c r="B728" s="2" t="str">
        <f>IFERROR(VLOOKUP(A728,'Protein names'!$A:$I,8,FALSE),"Contaminant")</f>
        <v>Importin subunit beta-1</v>
      </c>
      <c r="C728" t="str">
        <f>IFERROR(VLOOKUP(A728,'Protein names'!$A:$I,9,FALSE), "Contaminant")</f>
        <v>Kpnb1</v>
      </c>
      <c r="D728" s="42">
        <f>VLOOKUP($A728,'Raw data'!$A:$M,10,FALSE)</f>
        <v>408316.60797022621</v>
      </c>
      <c r="E728" s="42">
        <f>VLOOKUP($A728,'Raw data'!$A:$M,11,FALSE)</f>
        <v>378395.0265783483</v>
      </c>
      <c r="F728" s="42">
        <f>VLOOKUP($A728,'Raw data'!$A:$M,7,FALSE)</f>
        <v>90992.171836064517</v>
      </c>
      <c r="G728" s="42">
        <f>VLOOKUP($A728,'Raw data'!$A:$M,2,FALSE)</f>
        <v>287222.96669715369</v>
      </c>
      <c r="H728" s="42">
        <f>VLOOKUP($A728,'Raw data'!$A:$M,3,FALSE)</f>
        <v>248777.03628770477</v>
      </c>
      <c r="I728" s="42">
        <f>VLOOKUP($A728,'Raw data'!$A:$M,4,FALSE)</f>
        <v>299927.90936692897</v>
      </c>
      <c r="J728" s="42">
        <f>VLOOKUP($A728,'Raw data'!$A:$M,8,FALSE)</f>
        <v>239926.63549368584</v>
      </c>
      <c r="K728" s="42">
        <f>VLOOKUP($A728,'Raw data'!$A:$M,5,FALSE)</f>
        <v>282727.37883374625</v>
      </c>
      <c r="L728" s="42">
        <f>VLOOKUP($A728,'Raw data'!$A:$M,12,FALSE)</f>
        <v>420942.89868079557</v>
      </c>
      <c r="M728" s="42">
        <f>VLOOKUP($A728,'Raw data'!$A:$M,13,FALSE)</f>
        <v>409046.83527273504</v>
      </c>
      <c r="N728" s="42">
        <f>VLOOKUP($A728,'Raw data'!$A:$M,6,FALSE)</f>
        <v>240440.52871281875</v>
      </c>
      <c r="O728" s="42">
        <f>VLOOKUP($A728,'Raw data'!$A:$M,9,FALSE)</f>
        <v>241874.93872980835</v>
      </c>
      <c r="P728" s="42">
        <f t="shared" si="121"/>
        <v>285605.28645607107</v>
      </c>
      <c r="Q728" s="42">
        <f t="shared" si="122"/>
        <v>305826.53595393163</v>
      </c>
      <c r="R728" s="42">
        <f t="shared" si="123"/>
        <v>102555.95473421871</v>
      </c>
      <c r="S728" s="42">
        <f t="shared" si="124"/>
        <v>78684.720911698125</v>
      </c>
      <c r="T728" s="43">
        <f t="shared" si="125"/>
        <v>0.35908283073742348</v>
      </c>
      <c r="U728" s="43">
        <f t="shared" si="126"/>
        <v>0.25728545976648293</v>
      </c>
      <c r="V728" s="42">
        <f t="shared" si="127"/>
        <v>9.8690908473834854E-2</v>
      </c>
      <c r="W728" s="42">
        <f t="shared" si="128"/>
        <v>0.73374508574353325</v>
      </c>
      <c r="X728" s="42">
        <f>VLOOKUP($A728,'Raw data'!$A:$AN,39, FALSE)</f>
        <v>2.2662997029171952</v>
      </c>
      <c r="Y728" s="42">
        <f>VLOOKUP($A728,'Raw data'!$A:$AN,40, FALSE)</f>
        <v>2.329575875083131</v>
      </c>
      <c r="Z728" s="42">
        <f t="shared" si="129"/>
        <v>2.2979377890001631</v>
      </c>
      <c r="AA728" s="44">
        <f>IFERROR(VLOOKUP($A728,'Raw data'!$AP:$AU,4,FALSE),0)</f>
        <v>0.83834953519871402</v>
      </c>
      <c r="AB728" s="44">
        <f>IFERROR(VLOOKUP($A728,'Raw data'!$AP:$AU,5,FALSE),0)</f>
        <v>0.14668959917015001</v>
      </c>
      <c r="AC728" s="44">
        <f>IFERROR(VLOOKUP($A728,'Raw data'!$AP:$AU,6,FALSE),"NA")</f>
        <v>0.63873398544609705</v>
      </c>
      <c r="AD728" s="46" t="b">
        <f t="shared" si="130"/>
        <v>0</v>
      </c>
      <c r="AE728" s="46" t="b">
        <f t="shared" si="131"/>
        <v>0</v>
      </c>
    </row>
    <row r="729" spans="1:31" x14ac:dyDescent="0.25">
      <c r="A729" s="45" t="s">
        <v>795</v>
      </c>
      <c r="B729" s="2" t="str">
        <f>IFERROR(VLOOKUP(A729,'Protein names'!$A:$I,8,FALSE),"Contaminant")</f>
        <v>Galactose-4-epimerase, UDP, isoform CRA_a (Gale protein) (UDP-glucose 4-epimerase)</v>
      </c>
      <c r="C729" t="str">
        <f>IFERROR(VLOOKUP(A729,'Protein names'!$A:$I,9,FALSE), "Contaminant")</f>
        <v>Gale</v>
      </c>
      <c r="D729" s="42">
        <f>VLOOKUP($A729,'Raw data'!$A:$M,10,FALSE)</f>
        <v>40091.999390730431</v>
      </c>
      <c r="E729" s="42">
        <f>VLOOKUP($A729,'Raw data'!$A:$M,11,FALSE)</f>
        <v>29652.438141083636</v>
      </c>
      <c r="F729" s="42">
        <f>VLOOKUP($A729,'Raw data'!$A:$M,7,FALSE)</f>
        <v>205.36</v>
      </c>
      <c r="G729" s="42">
        <f>VLOOKUP($A729,'Raw data'!$A:$M,2,FALSE)</f>
        <v>27647.204458622786</v>
      </c>
      <c r="H729" s="42">
        <f>VLOOKUP($A729,'Raw data'!$A:$M,3,FALSE)</f>
        <v>22542.838291184307</v>
      </c>
      <c r="I729" s="42">
        <f>VLOOKUP($A729,'Raw data'!$A:$M,4,FALSE)</f>
        <v>22045.286858942145</v>
      </c>
      <c r="J729" s="42">
        <f>VLOOKUP($A729,'Raw data'!$A:$M,8,FALSE)</f>
        <v>205.36</v>
      </c>
      <c r="K729" s="42">
        <f>VLOOKUP($A729,'Raw data'!$A:$M,5,FALSE)</f>
        <v>20589.426029109523</v>
      </c>
      <c r="L729" s="42">
        <f>VLOOKUP($A729,'Raw data'!$A:$M,12,FALSE)</f>
        <v>52439.307499853174</v>
      </c>
      <c r="M729" s="42">
        <f>VLOOKUP($A729,'Raw data'!$A:$M,13,FALSE)</f>
        <v>14303.849949323017</v>
      </c>
      <c r="N729" s="42">
        <f>VLOOKUP($A729,'Raw data'!$A:$M,6,FALSE)</f>
        <v>27085.986743935544</v>
      </c>
      <c r="O729" s="42">
        <f>VLOOKUP($A729,'Raw data'!$A:$M,9,FALSE)</f>
        <v>205.36</v>
      </c>
      <c r="P729" s="42">
        <f t="shared" si="121"/>
        <v>23697.521190093885</v>
      </c>
      <c r="Q729" s="42">
        <f t="shared" si="122"/>
        <v>19138.215037036876</v>
      </c>
      <c r="R729" s="42">
        <f t="shared" si="123"/>
        <v>12081.561416399876</v>
      </c>
      <c r="S729" s="42">
        <f t="shared" si="124"/>
        <v>17862.96416786113</v>
      </c>
      <c r="T729" s="43">
        <f t="shared" si="125"/>
        <v>0.50982384695367422</v>
      </c>
      <c r="U729" s="43">
        <f t="shared" si="126"/>
        <v>0.93336625872852608</v>
      </c>
      <c r="V729" s="42">
        <f t="shared" si="127"/>
        <v>-0.30827987778901744</v>
      </c>
      <c r="W729" s="42">
        <f t="shared" si="128"/>
        <v>0.64653870233763344</v>
      </c>
      <c r="X729" s="42">
        <f>VLOOKUP($A729,'Raw data'!$A:$AN,39, FALSE)</f>
        <v>1.7426130760776377</v>
      </c>
      <c r="Y729" s="42">
        <f>VLOOKUP($A729,'Raw data'!$A:$AN,40, FALSE)</f>
        <v>1.4897559388416399</v>
      </c>
      <c r="Z729" s="42">
        <f t="shared" si="129"/>
        <v>1.6161845074596388</v>
      </c>
      <c r="AA729" s="44">
        <f>IFERROR(VLOOKUP($A729,'Raw data'!$AP:$AU,4,FALSE),0)</f>
        <v>0.87730822855325197</v>
      </c>
      <c r="AB729" s="44">
        <f>IFERROR(VLOOKUP($A729,'Raw data'!$AP:$AU,5,FALSE),0)</f>
        <v>5.0235916265898302E-2</v>
      </c>
      <c r="AC729" s="44">
        <f>IFERROR(VLOOKUP($A729,'Raw data'!$AP:$AU,6,FALSE),"NA")</f>
        <v>0.63909304212595597</v>
      </c>
      <c r="AD729" s="46" t="b">
        <f t="shared" si="130"/>
        <v>0</v>
      </c>
      <c r="AE729" s="46" t="b">
        <f t="shared" si="131"/>
        <v>0</v>
      </c>
    </row>
    <row r="730" spans="1:31" x14ac:dyDescent="0.25">
      <c r="A730" s="45" t="s">
        <v>796</v>
      </c>
      <c r="B730" s="2" t="str">
        <f>IFERROR(VLOOKUP(A730,'Protein names'!$A:$I,8,FALSE),"Contaminant")</f>
        <v>Pyridine nucleotide-disulfide oxidoreductase domain-containing protein 2 (EC 1.-.-.-)</v>
      </c>
      <c r="C730" t="str">
        <f>IFERROR(VLOOKUP(A730,'Protein names'!$A:$I,9,FALSE), "Contaminant")</f>
        <v>Pyroxd2</v>
      </c>
      <c r="D730" s="42">
        <f>VLOOKUP($A730,'Raw data'!$A:$M,10,FALSE)</f>
        <v>77720.55726449989</v>
      </c>
      <c r="E730" s="42">
        <f>VLOOKUP($A730,'Raw data'!$A:$M,11,FALSE)</f>
        <v>55344.172659997414</v>
      </c>
      <c r="F730" s="42">
        <f>VLOOKUP($A730,'Raw data'!$A:$M,7,FALSE)</f>
        <v>205.36</v>
      </c>
      <c r="G730" s="42">
        <f>VLOOKUP($A730,'Raw data'!$A:$M,2,FALSE)</f>
        <v>43134.874394663719</v>
      </c>
      <c r="H730" s="42">
        <f>VLOOKUP($A730,'Raw data'!$A:$M,3,FALSE)</f>
        <v>62974.634928989311</v>
      </c>
      <c r="I730" s="42">
        <f>VLOOKUP($A730,'Raw data'!$A:$M,4,FALSE)</f>
        <v>53520.451874674982</v>
      </c>
      <c r="J730" s="42">
        <f>VLOOKUP($A730,'Raw data'!$A:$M,8,FALSE)</f>
        <v>205.36</v>
      </c>
      <c r="K730" s="42">
        <f>VLOOKUP($A730,'Raw data'!$A:$M,5,FALSE)</f>
        <v>55900.337675683491</v>
      </c>
      <c r="L730" s="42">
        <f>VLOOKUP($A730,'Raw data'!$A:$M,12,FALSE)</f>
        <v>99682.003328247563</v>
      </c>
      <c r="M730" s="42">
        <f>VLOOKUP($A730,'Raw data'!$A:$M,13,FALSE)</f>
        <v>48340.301405785351</v>
      </c>
      <c r="N730" s="42">
        <f>VLOOKUP($A730,'Raw data'!$A:$M,6,FALSE)</f>
        <v>44029.926144844838</v>
      </c>
      <c r="O730" s="42">
        <f>VLOOKUP($A730,'Raw data'!$A:$M,9,FALSE)</f>
        <v>55018.442377841609</v>
      </c>
      <c r="P730" s="42">
        <f t="shared" si="121"/>
        <v>48816.675187137553</v>
      </c>
      <c r="Q730" s="42">
        <f t="shared" si="122"/>
        <v>50529.395155400474</v>
      </c>
      <c r="R730" s="42">
        <f t="shared" si="123"/>
        <v>24138.347036913983</v>
      </c>
      <c r="S730" s="42">
        <f t="shared" si="124"/>
        <v>28995.750268791355</v>
      </c>
      <c r="T730" s="43">
        <f t="shared" si="125"/>
        <v>0.4944692964930571</v>
      </c>
      <c r="U730" s="43">
        <f t="shared" si="126"/>
        <v>0.5738392509868061</v>
      </c>
      <c r="V730" s="42">
        <f t="shared" si="127"/>
        <v>4.9748871586859242E-2</v>
      </c>
      <c r="W730" s="42">
        <f t="shared" si="128"/>
        <v>0.92115268963255237</v>
      </c>
      <c r="X730" s="42">
        <f>VLOOKUP($A730,'Raw data'!$A:$AN,39, FALSE)</f>
        <v>1.8207075524892644</v>
      </c>
      <c r="Y730" s="42">
        <f>VLOOKUP($A730,'Raw data'!$A:$AN,40, FALSE)</f>
        <v>2.2149720027209994</v>
      </c>
      <c r="Z730" s="42">
        <f t="shared" si="129"/>
        <v>2.0178397776051318</v>
      </c>
      <c r="AA730" s="44">
        <f>IFERROR(VLOOKUP($A730,'Raw data'!$AP:$AU,4,FALSE),0)</f>
        <v>-0.42258653553330999</v>
      </c>
      <c r="AB730" s="44">
        <f>IFERROR(VLOOKUP($A730,'Raw data'!$AP:$AU,5,FALSE),0)</f>
        <v>7.3750592034876994E-2</v>
      </c>
      <c r="AC730" s="44">
        <f>IFERROR(VLOOKUP($A730,'Raw data'!$AP:$AU,6,FALSE),"NA")</f>
        <v>0.64190706445302503</v>
      </c>
      <c r="AD730" s="46" t="b">
        <f t="shared" si="130"/>
        <v>0</v>
      </c>
      <c r="AE730" s="46" t="b">
        <f t="shared" si="131"/>
        <v>0</v>
      </c>
    </row>
    <row r="731" spans="1:31" x14ac:dyDescent="0.25">
      <c r="A731" s="45" t="s">
        <v>797</v>
      </c>
      <c r="B731" s="2" t="str">
        <f>IFERROR(VLOOKUP(A731,'Protein names'!$A:$I,8,FALSE),"Contaminant")</f>
        <v>Protein disulfide-isomerase A5</v>
      </c>
      <c r="C731" t="str">
        <f>IFERROR(VLOOKUP(A731,'Protein names'!$A:$I,9,FALSE), "Contaminant")</f>
        <v>Pdia5</v>
      </c>
      <c r="D731" s="42">
        <f>VLOOKUP($A731,'Raw data'!$A:$M,10,FALSE)</f>
        <v>313458.62724899646</v>
      </c>
      <c r="E731" s="42">
        <f>VLOOKUP($A731,'Raw data'!$A:$M,11,FALSE)</f>
        <v>312362.51338844042</v>
      </c>
      <c r="F731" s="42">
        <f>VLOOKUP($A731,'Raw data'!$A:$M,7,FALSE)</f>
        <v>364198.26470968977</v>
      </c>
      <c r="G731" s="42">
        <f>VLOOKUP($A731,'Raw data'!$A:$M,2,FALSE)</f>
        <v>419625.9929446039</v>
      </c>
      <c r="H731" s="42">
        <f>VLOOKUP($A731,'Raw data'!$A:$M,3,FALSE)</f>
        <v>385060.62274206278</v>
      </c>
      <c r="I731" s="42">
        <f>VLOOKUP($A731,'Raw data'!$A:$M,4,FALSE)</f>
        <v>550458.75618641789</v>
      </c>
      <c r="J731" s="42">
        <f>VLOOKUP($A731,'Raw data'!$A:$M,8,FALSE)</f>
        <v>355307.81214460154</v>
      </c>
      <c r="K731" s="42">
        <f>VLOOKUP($A731,'Raw data'!$A:$M,5,FALSE)</f>
        <v>431795.21035188221</v>
      </c>
      <c r="L731" s="42">
        <f>VLOOKUP($A731,'Raw data'!$A:$M,12,FALSE)</f>
        <v>354825.73508780485</v>
      </c>
      <c r="M731" s="42">
        <f>VLOOKUP($A731,'Raw data'!$A:$M,13,FALSE)</f>
        <v>271299.43127027526</v>
      </c>
      <c r="N731" s="42">
        <f>VLOOKUP($A731,'Raw data'!$A:$M,6,FALSE)</f>
        <v>171516.52673005188</v>
      </c>
      <c r="O731" s="42">
        <f>VLOOKUP($A731,'Raw data'!$A:$M,9,FALSE)</f>
        <v>457831.91660279589</v>
      </c>
      <c r="P731" s="42">
        <f t="shared" si="121"/>
        <v>390860.79620336852</v>
      </c>
      <c r="Q731" s="42">
        <f t="shared" si="122"/>
        <v>340429.43869790196</v>
      </c>
      <c r="R731" s="42">
        <f t="shared" si="123"/>
        <v>80825.484982439404</v>
      </c>
      <c r="S731" s="42">
        <f t="shared" si="124"/>
        <v>96497.146029216718</v>
      </c>
      <c r="T731" s="43">
        <f t="shared" si="125"/>
        <v>0.20678841615106661</v>
      </c>
      <c r="U731" s="43">
        <f t="shared" si="126"/>
        <v>0.28345711345736041</v>
      </c>
      <c r="V731" s="42">
        <f t="shared" si="127"/>
        <v>-0.19929908814213823</v>
      </c>
      <c r="W731" s="42">
        <f t="shared" si="128"/>
        <v>0.39137531084408583</v>
      </c>
      <c r="X731" s="42">
        <f>VLOOKUP($A731,'Raw data'!$A:$AN,39, FALSE)</f>
        <v>2.4316785993140009</v>
      </c>
      <c r="Y731" s="42">
        <f>VLOOKUP($A731,'Raw data'!$A:$AN,40, FALSE)</f>
        <v>2.3589227971568785</v>
      </c>
      <c r="Z731" s="42">
        <f t="shared" si="129"/>
        <v>2.3953006982354399</v>
      </c>
      <c r="AA731" s="44">
        <f>IFERROR(VLOOKUP($A731,'Raw data'!$AP:$AU,4,FALSE),0)</f>
        <v>-0.48649881291784702</v>
      </c>
      <c r="AB731" s="44">
        <f>IFERROR(VLOOKUP($A731,'Raw data'!$AP:$AU,5,FALSE),0)</f>
        <v>7.2809321721973005E-2</v>
      </c>
      <c r="AC731" s="44">
        <f>IFERROR(VLOOKUP($A731,'Raw data'!$AP:$AU,6,FALSE),"NA")</f>
        <v>0.64227709727031301</v>
      </c>
      <c r="AD731" s="46" t="b">
        <f t="shared" si="130"/>
        <v>0</v>
      </c>
      <c r="AE731" s="46" t="b">
        <f t="shared" si="131"/>
        <v>0</v>
      </c>
    </row>
    <row r="732" spans="1:31" x14ac:dyDescent="0.25">
      <c r="A732" s="45" t="s">
        <v>798</v>
      </c>
      <c r="B732" s="2" t="str">
        <f>IFERROR(VLOOKUP(A732,'Protein names'!$A:$I,8,FALSE),"Contaminant")</f>
        <v>Nucleoside diphosphate kinase (EC 2.7.4.6)</v>
      </c>
      <c r="C732" t="str">
        <f>IFERROR(VLOOKUP(A732,'Protein names'!$A:$I,9,FALSE), "Contaminant")</f>
        <v>Nme3</v>
      </c>
      <c r="D732" s="42">
        <f>VLOOKUP($A732,'Raw data'!$A:$M,10,FALSE)</f>
        <v>16527.394146467654</v>
      </c>
      <c r="E732" s="42">
        <f>VLOOKUP($A732,'Raw data'!$A:$M,11,FALSE)</f>
        <v>205.36</v>
      </c>
      <c r="F732" s="42">
        <f>VLOOKUP($A732,'Raw data'!$A:$M,7,FALSE)</f>
        <v>45031.414475395235</v>
      </c>
      <c r="G732" s="42">
        <f>VLOOKUP($A732,'Raw data'!$A:$M,2,FALSE)</f>
        <v>36813.508019850458</v>
      </c>
      <c r="H732" s="42">
        <f>VLOOKUP($A732,'Raw data'!$A:$M,3,FALSE)</f>
        <v>25268.835700076077</v>
      </c>
      <c r="I732" s="42">
        <f>VLOOKUP($A732,'Raw data'!$A:$M,4,FALSE)</f>
        <v>77107.412204805791</v>
      </c>
      <c r="J732" s="42">
        <f>VLOOKUP($A732,'Raw data'!$A:$M,8,FALSE)</f>
        <v>205.36</v>
      </c>
      <c r="K732" s="42">
        <f>VLOOKUP($A732,'Raw data'!$A:$M,5,FALSE)</f>
        <v>30059.431269110482</v>
      </c>
      <c r="L732" s="42">
        <f>VLOOKUP($A732,'Raw data'!$A:$M,12,FALSE)</f>
        <v>205.36</v>
      </c>
      <c r="M732" s="42">
        <f>VLOOKUP($A732,'Raw data'!$A:$M,13,FALSE)</f>
        <v>205.36</v>
      </c>
      <c r="N732" s="42">
        <f>VLOOKUP($A732,'Raw data'!$A:$M,6,FALSE)</f>
        <v>30554.085003778207</v>
      </c>
      <c r="O732" s="42">
        <f>VLOOKUP($A732,'Raw data'!$A:$M,9,FALSE)</f>
        <v>33107.717910948413</v>
      </c>
      <c r="P732" s="42">
        <f t="shared" si="121"/>
        <v>33492.320757765869</v>
      </c>
      <c r="Q732" s="42">
        <f t="shared" si="122"/>
        <v>15722.885697306185</v>
      </c>
      <c r="R732" s="42">
        <f t="shared" si="123"/>
        <v>24186.474762070193</v>
      </c>
      <c r="S732" s="42">
        <f t="shared" si="124"/>
        <v>15546.24399545264</v>
      </c>
      <c r="T732" s="43">
        <f t="shared" si="125"/>
        <v>0.72214986047098784</v>
      </c>
      <c r="U732" s="43">
        <f t="shared" si="126"/>
        <v>0.98876531285323732</v>
      </c>
      <c r="V732" s="42">
        <f t="shared" si="127"/>
        <v>-1.0909643203711219</v>
      </c>
      <c r="W732" s="42">
        <f t="shared" si="128"/>
        <v>0.19707551863604883</v>
      </c>
      <c r="X732" s="42">
        <f>VLOOKUP($A732,'Raw data'!$A:$AN,39, FALSE)</f>
        <v>2.0654584740977771</v>
      </c>
      <c r="Y732" s="42">
        <f>VLOOKUP($A732,'Raw data'!$A:$AN,40, FALSE)</f>
        <v>1.6362392133233652</v>
      </c>
      <c r="Z732" s="42">
        <f t="shared" si="129"/>
        <v>1.8508488437105712</v>
      </c>
      <c r="AA732" s="44">
        <f>IFERROR(VLOOKUP($A732,'Raw data'!$AP:$AU,4,FALSE),0)</f>
        <v>-0.71629122048423699</v>
      </c>
      <c r="AB732" s="44">
        <f>IFERROR(VLOOKUP($A732,'Raw data'!$AP:$AU,5,FALSE),0)</f>
        <v>9.0453097862893701E-3</v>
      </c>
      <c r="AC732" s="44">
        <f>IFERROR(VLOOKUP($A732,'Raw data'!$AP:$AU,6,FALSE),"NA")</f>
        <v>0.64541249043870397</v>
      </c>
      <c r="AD732" s="46" t="b">
        <f t="shared" si="130"/>
        <v>0</v>
      </c>
      <c r="AE732" s="46" t="b">
        <f t="shared" si="131"/>
        <v>0</v>
      </c>
    </row>
    <row r="733" spans="1:31" x14ac:dyDescent="0.25">
      <c r="A733" s="45" t="s">
        <v>799</v>
      </c>
      <c r="B733" s="2" t="str">
        <f>IFERROR(VLOOKUP(A733,'Protein names'!$A:$I,8,FALSE),"Contaminant")</f>
        <v>Protein Mcu (Similar to CG18769-PB, isoform B, isoform CRA_b)</v>
      </c>
      <c r="C733" t="str">
        <f>IFERROR(VLOOKUP(A733,'Protein names'!$A:$I,9,FALSE), "Contaminant")</f>
        <v>Mcu</v>
      </c>
      <c r="D733" s="42">
        <f>VLOOKUP($A733,'Raw data'!$A:$M,10,FALSE)</f>
        <v>205.36</v>
      </c>
      <c r="E733" s="42">
        <f>VLOOKUP($A733,'Raw data'!$A:$M,11,FALSE)</f>
        <v>205.36</v>
      </c>
      <c r="F733" s="42">
        <f>VLOOKUP($A733,'Raw data'!$A:$M,7,FALSE)</f>
        <v>205.36</v>
      </c>
      <c r="G733" s="42">
        <f>VLOOKUP($A733,'Raw data'!$A:$M,2,FALSE)</f>
        <v>205.36</v>
      </c>
      <c r="H733" s="42">
        <f>VLOOKUP($A733,'Raw data'!$A:$M,3,FALSE)</f>
        <v>30176.063341174198</v>
      </c>
      <c r="I733" s="42">
        <f>VLOOKUP($A733,'Raw data'!$A:$M,4,FALSE)</f>
        <v>13116.460094216047</v>
      </c>
      <c r="J733" s="42">
        <f>VLOOKUP($A733,'Raw data'!$A:$M,8,FALSE)</f>
        <v>31214.332126870893</v>
      </c>
      <c r="K733" s="42">
        <f>VLOOKUP($A733,'Raw data'!$A:$M,5,FALSE)</f>
        <v>205.36</v>
      </c>
      <c r="L733" s="42">
        <f>VLOOKUP($A733,'Raw data'!$A:$M,12,FALSE)</f>
        <v>205.36</v>
      </c>
      <c r="M733" s="42">
        <f>VLOOKUP($A733,'Raw data'!$A:$M,13,FALSE)</f>
        <v>205.36</v>
      </c>
      <c r="N733" s="42">
        <f>VLOOKUP($A733,'Raw data'!$A:$M,6,FALSE)</f>
        <v>33019.442640712819</v>
      </c>
      <c r="O733" s="42">
        <f>VLOOKUP($A733,'Raw data'!$A:$M,9,FALSE)</f>
        <v>205.36</v>
      </c>
      <c r="P733" s="42">
        <f t="shared" si="121"/>
        <v>7352.3272392317076</v>
      </c>
      <c r="Q733" s="42">
        <f t="shared" si="122"/>
        <v>10842.535794597286</v>
      </c>
      <c r="R733" s="42">
        <f t="shared" si="123"/>
        <v>11243.255163990752</v>
      </c>
      <c r="S733" s="42">
        <f t="shared" si="124"/>
        <v>15052.260730565735</v>
      </c>
      <c r="T733" s="43">
        <f t="shared" si="125"/>
        <v>1.5292103844340901</v>
      </c>
      <c r="U733" s="43">
        <f t="shared" si="126"/>
        <v>1.3882601833849704</v>
      </c>
      <c r="V733" s="42">
        <f t="shared" si="127"/>
        <v>0.56042932099314535</v>
      </c>
      <c r="W733" s="42">
        <f t="shared" si="128"/>
        <v>0.68662583997507598</v>
      </c>
      <c r="X733" s="42">
        <f>VLOOKUP($A733,'Raw data'!$A:$AN,39, FALSE)</f>
        <v>0.48313223337616673</v>
      </c>
      <c r="Y733" s="42">
        <f>VLOOKUP($A733,'Raw data'!$A:$AN,40, FALSE)</f>
        <v>0.5445117106359233</v>
      </c>
      <c r="Z733" s="42">
        <f t="shared" si="129"/>
        <v>0.51382197200604507</v>
      </c>
      <c r="AA733" s="44">
        <f>IFERROR(VLOOKUP($A733,'Raw data'!$AP:$AU,4,FALSE),0)</f>
        <v>0.91511883764276603</v>
      </c>
      <c r="AB733" s="44">
        <f>IFERROR(VLOOKUP($A733,'Raw data'!$AP:$AU,5,FALSE),0)</f>
        <v>6.5526629373110698E-2</v>
      </c>
      <c r="AC733" s="44">
        <f>IFERROR(VLOOKUP($A733,'Raw data'!$AP:$AU,6,FALSE),"NA")</f>
        <v>0.64624892058385097</v>
      </c>
      <c r="AD733" s="46" t="b">
        <f t="shared" si="130"/>
        <v>0</v>
      </c>
      <c r="AE733" s="46" t="b">
        <f t="shared" si="131"/>
        <v>0</v>
      </c>
    </row>
    <row r="734" spans="1:31" x14ac:dyDescent="0.25">
      <c r="A734" s="45" t="s">
        <v>800</v>
      </c>
      <c r="B734" s="2" t="str">
        <f>IFERROR(VLOOKUP(A734,'Protein names'!$A:$I,8,FALSE),"Contaminant")</f>
        <v>Long-chain-fatty-acid--CoA ligase 1 (EC 6.2.1.3) (Long-chain acyl-CoA synthetase 1) (LACS 1) (Long-chain-fatty-acid--CoA ligase, liver isozyme)</v>
      </c>
      <c r="C734" t="str">
        <f>IFERROR(VLOOKUP(A734,'Protein names'!$A:$I,9,FALSE), "Contaminant")</f>
        <v>Acsl1</v>
      </c>
      <c r="D734" s="42">
        <f>VLOOKUP($A734,'Raw data'!$A:$M,10,FALSE)</f>
        <v>12875081.873347754</v>
      </c>
      <c r="E734" s="42">
        <f>VLOOKUP($A734,'Raw data'!$A:$M,11,FALSE)</f>
        <v>9997105.2237959187</v>
      </c>
      <c r="F734" s="42">
        <f>VLOOKUP($A734,'Raw data'!$A:$M,7,FALSE)</f>
        <v>11008917.085405894</v>
      </c>
      <c r="G734" s="42">
        <f>VLOOKUP($A734,'Raw data'!$A:$M,2,FALSE)</f>
        <v>10548188.990334285</v>
      </c>
      <c r="H734" s="42">
        <f>VLOOKUP($A734,'Raw data'!$A:$M,3,FALSE)</f>
        <v>9828895.0927364305</v>
      </c>
      <c r="I734" s="42">
        <f>VLOOKUP($A734,'Raw data'!$A:$M,4,FALSE)</f>
        <v>9810879.5834087487</v>
      </c>
      <c r="J734" s="42">
        <f>VLOOKUP($A734,'Raw data'!$A:$M,8,FALSE)</f>
        <v>11352078.459235819</v>
      </c>
      <c r="K734" s="42">
        <f>VLOOKUP($A734,'Raw data'!$A:$M,5,FALSE)</f>
        <v>10420791.075840866</v>
      </c>
      <c r="L734" s="42">
        <f>VLOOKUP($A734,'Raw data'!$A:$M,12,FALSE)</f>
        <v>11453185.050176905</v>
      </c>
      <c r="M734" s="42">
        <f>VLOOKUP($A734,'Raw data'!$A:$M,13,FALSE)</f>
        <v>12293238.807647385</v>
      </c>
      <c r="N734" s="42">
        <f>VLOOKUP($A734,'Raw data'!$A:$M,6,FALSE)</f>
        <v>12429328.060989905</v>
      </c>
      <c r="O734" s="42">
        <f>VLOOKUP($A734,'Raw data'!$A:$M,9,FALSE)</f>
        <v>14355568.643442916</v>
      </c>
      <c r="P734" s="42">
        <f t="shared" si="121"/>
        <v>10678177.974838173</v>
      </c>
      <c r="Q734" s="42">
        <f t="shared" si="122"/>
        <v>12050698.349555632</v>
      </c>
      <c r="R734" s="42">
        <f t="shared" si="123"/>
        <v>1071604.7343787295</v>
      </c>
      <c r="S734" s="42">
        <f t="shared" si="124"/>
        <v>1225853.6494235015</v>
      </c>
      <c r="T734" s="43">
        <f t="shared" si="125"/>
        <v>0.10035464260886413</v>
      </c>
      <c r="U734" s="43">
        <f t="shared" si="126"/>
        <v>0.10172469792746117</v>
      </c>
      <c r="V734" s="42">
        <f t="shared" si="127"/>
        <v>0.17445125450649154</v>
      </c>
      <c r="W734" s="42">
        <f t="shared" si="128"/>
        <v>8.8800726344428621E-2</v>
      </c>
      <c r="X734" s="42">
        <f>VLOOKUP($A734,'Raw data'!$A:$AN,39, FALSE)</f>
        <v>3.7966914629939335</v>
      </c>
      <c r="Y734" s="42">
        <f>VLOOKUP($A734,'Raw data'!$A:$AN,40, FALSE)</f>
        <v>3.9118107321894278</v>
      </c>
      <c r="Z734" s="42">
        <f t="shared" si="129"/>
        <v>3.8542510975916806</v>
      </c>
      <c r="AA734" s="44">
        <f>IFERROR(VLOOKUP($A734,'Raw data'!$AP:$AU,4,FALSE),0)</f>
        <v>0.294770571255495</v>
      </c>
      <c r="AB734" s="44">
        <f>IFERROR(VLOOKUP($A734,'Raw data'!$AP:$AU,5,FALSE),0)</f>
        <v>0.189150259429024</v>
      </c>
      <c r="AC734" s="44">
        <f>IFERROR(VLOOKUP($A734,'Raw data'!$AP:$AU,6,FALSE),"NA")</f>
        <v>0.64628354678004896</v>
      </c>
      <c r="AD734" s="46" t="b">
        <f t="shared" si="130"/>
        <v>0</v>
      </c>
      <c r="AE734" s="46" t="b">
        <f t="shared" si="131"/>
        <v>0</v>
      </c>
    </row>
    <row r="735" spans="1:31" x14ac:dyDescent="0.25">
      <c r="A735" s="45" t="s">
        <v>801</v>
      </c>
      <c r="B735" s="2" t="str">
        <f>IFERROR(VLOOKUP(A735,'Protein names'!$A:$I,8,FALSE),"Contaminant")</f>
        <v>RAB14, member RAS oncogene family (Ras-related protein Rab-14)</v>
      </c>
      <c r="C735" t="str">
        <f>IFERROR(VLOOKUP(A735,'Protein names'!$A:$I,9,FALSE), "Contaminant")</f>
        <v>Rab14</v>
      </c>
      <c r="D735" s="42">
        <f>VLOOKUP($A735,'Raw data'!$A:$M,10,FALSE)</f>
        <v>281496.35534537438</v>
      </c>
      <c r="E735" s="42">
        <f>VLOOKUP($A735,'Raw data'!$A:$M,11,FALSE)</f>
        <v>219437.12713217229</v>
      </c>
      <c r="F735" s="42">
        <f>VLOOKUP($A735,'Raw data'!$A:$M,7,FALSE)</f>
        <v>67183.956402045791</v>
      </c>
      <c r="G735" s="42">
        <f>VLOOKUP($A735,'Raw data'!$A:$M,2,FALSE)</f>
        <v>162876.96713699499</v>
      </c>
      <c r="H735" s="42">
        <f>VLOOKUP($A735,'Raw data'!$A:$M,3,FALSE)</f>
        <v>111845.20197066033</v>
      </c>
      <c r="I735" s="42">
        <f>VLOOKUP($A735,'Raw data'!$A:$M,4,FALSE)</f>
        <v>107443.83045587465</v>
      </c>
      <c r="J735" s="42">
        <f>VLOOKUP($A735,'Raw data'!$A:$M,8,FALSE)</f>
        <v>53160.736455724109</v>
      </c>
      <c r="K735" s="42">
        <f>VLOOKUP($A735,'Raw data'!$A:$M,5,FALSE)</f>
        <v>126864.86170498958</v>
      </c>
      <c r="L735" s="42">
        <f>VLOOKUP($A735,'Raw data'!$A:$M,12,FALSE)</f>
        <v>295897.57169666176</v>
      </c>
      <c r="M735" s="42">
        <f>VLOOKUP($A735,'Raw data'!$A:$M,13,FALSE)</f>
        <v>87350.638339090699</v>
      </c>
      <c r="N735" s="42">
        <f>VLOOKUP($A735,'Raw data'!$A:$M,6,FALSE)</f>
        <v>61747.29134207491</v>
      </c>
      <c r="O735" s="42">
        <f>VLOOKUP($A735,'Raw data'!$A:$M,9,FALSE)</f>
        <v>114492.29234668033</v>
      </c>
      <c r="P735" s="42">
        <f t="shared" si="121"/>
        <v>158380.57307385377</v>
      </c>
      <c r="Q735" s="42">
        <f t="shared" si="122"/>
        <v>123252.23198087023</v>
      </c>
      <c r="R735" s="42">
        <f t="shared" si="123"/>
        <v>73009.738622098317</v>
      </c>
      <c r="S735" s="42">
        <f t="shared" si="124"/>
        <v>81527.910206108878</v>
      </c>
      <c r="T735" s="43">
        <f t="shared" si="125"/>
        <v>0.46097660341242391</v>
      </c>
      <c r="U735" s="43">
        <f t="shared" si="126"/>
        <v>0.66147207961931831</v>
      </c>
      <c r="V735" s="42">
        <f t="shared" si="127"/>
        <v>-0.36178161293740119</v>
      </c>
      <c r="W735" s="42">
        <f t="shared" si="128"/>
        <v>0.48934758318489791</v>
      </c>
      <c r="X735" s="42">
        <f>VLOOKUP($A735,'Raw data'!$A:$AN,39, FALSE)</f>
        <v>2.4261177839995587</v>
      </c>
      <c r="Y735" s="42">
        <f>VLOOKUP($A735,'Raw data'!$A:$AN,40, FALSE)</f>
        <v>2.0956106229874423</v>
      </c>
      <c r="Z735" s="42">
        <f t="shared" si="129"/>
        <v>2.2608642034935005</v>
      </c>
      <c r="AA735" s="44">
        <f>IFERROR(VLOOKUP($A735,'Raw data'!$AP:$AU,4,FALSE),0)</f>
        <v>-0.59088653694857296</v>
      </c>
      <c r="AB735" s="44">
        <f>IFERROR(VLOOKUP($A735,'Raw data'!$AP:$AU,5,FALSE),0)</f>
        <v>6.8340591880139606E-2</v>
      </c>
      <c r="AC735" s="44">
        <f>IFERROR(VLOOKUP($A735,'Raw data'!$AP:$AU,6,FALSE),"NA")</f>
        <v>0.64694463104118105</v>
      </c>
      <c r="AD735" s="46" t="b">
        <f t="shared" si="130"/>
        <v>0</v>
      </c>
      <c r="AE735" s="46" t="b">
        <f t="shared" si="131"/>
        <v>0</v>
      </c>
    </row>
    <row r="736" spans="1:31" x14ac:dyDescent="0.25">
      <c r="A736" s="45" t="s">
        <v>802</v>
      </c>
      <c r="B736" s="2" t="str">
        <f>IFERROR(VLOOKUP(A736,'Protein names'!$A:$I,8,FALSE),"Contaminant")</f>
        <v>Aminopeptidase-like 1 (Predicted) (Protein Npepl1)</v>
      </c>
      <c r="C736" t="str">
        <f>IFERROR(VLOOKUP(A736,'Protein names'!$A:$I,9,FALSE), "Contaminant")</f>
        <v>Npepl1</v>
      </c>
      <c r="D736" s="42">
        <f>VLOOKUP($A736,'Raw data'!$A:$M,10,FALSE)</f>
        <v>205.36</v>
      </c>
      <c r="E736" s="42">
        <f>VLOOKUP($A736,'Raw data'!$A:$M,11,FALSE)</f>
        <v>205.36</v>
      </c>
      <c r="F736" s="42">
        <f>VLOOKUP($A736,'Raw data'!$A:$M,7,FALSE)</f>
        <v>205.36</v>
      </c>
      <c r="G736" s="42">
        <f>VLOOKUP($A736,'Raw data'!$A:$M,2,FALSE)</f>
        <v>48587.176816705767</v>
      </c>
      <c r="H736" s="42">
        <f>VLOOKUP($A736,'Raw data'!$A:$M,3,FALSE)</f>
        <v>42623.03660406814</v>
      </c>
      <c r="I736" s="42">
        <f>VLOOKUP($A736,'Raw data'!$A:$M,4,FALSE)</f>
        <v>44104.58037590851</v>
      </c>
      <c r="J736" s="42">
        <f>VLOOKUP($A736,'Raw data'!$A:$M,8,FALSE)</f>
        <v>44335.075166734772</v>
      </c>
      <c r="K736" s="42">
        <f>VLOOKUP($A736,'Raw data'!$A:$M,5,FALSE)</f>
        <v>41268.037995739178</v>
      </c>
      <c r="L736" s="42">
        <f>VLOOKUP($A736,'Raw data'!$A:$M,12,FALSE)</f>
        <v>205.36</v>
      </c>
      <c r="M736" s="42">
        <f>VLOOKUP($A736,'Raw data'!$A:$M,13,FALSE)</f>
        <v>37433.860400456011</v>
      </c>
      <c r="N736" s="42">
        <f>VLOOKUP($A736,'Raw data'!$A:$M,6,FALSE)</f>
        <v>52555.997331095015</v>
      </c>
      <c r="O736" s="42">
        <f>VLOOKUP($A736,'Raw data'!$A:$M,9,FALSE)</f>
        <v>5559.3642812960634</v>
      </c>
      <c r="P736" s="42">
        <f t="shared" si="121"/>
        <v>22655.145632780401</v>
      </c>
      <c r="Q736" s="42">
        <f t="shared" si="122"/>
        <v>30226.282529220174</v>
      </c>
      <c r="R736" s="42">
        <f t="shared" si="123"/>
        <v>22521.263237358613</v>
      </c>
      <c r="S736" s="42">
        <f t="shared" si="124"/>
        <v>19921.748503954979</v>
      </c>
      <c r="T736" s="43">
        <f t="shared" si="125"/>
        <v>0.99409042000471326</v>
      </c>
      <c r="U736" s="43">
        <f t="shared" si="126"/>
        <v>0.65908695469568057</v>
      </c>
      <c r="V736" s="42">
        <f t="shared" si="127"/>
        <v>0.41596479078731308</v>
      </c>
      <c r="W736" s="42">
        <f t="shared" si="128"/>
        <v>0.58580697451905328</v>
      </c>
      <c r="X736" s="42">
        <f>VLOOKUP($A736,'Raw data'!$A:$AN,39, FALSE)</f>
        <v>0.63173930331798644</v>
      </c>
      <c r="Y736" s="42">
        <f>VLOOKUP($A736,'Raw data'!$A:$AN,40, FALSE)</f>
        <v>1.874755114005515</v>
      </c>
      <c r="Z736" s="42">
        <f t="shared" si="129"/>
        <v>1.2532472086617508</v>
      </c>
      <c r="AA736" s="44">
        <f>IFERROR(VLOOKUP($A736,'Raw data'!$AP:$AU,4,FALSE),0)</f>
        <v>1.35773509337644</v>
      </c>
      <c r="AB736" s="44">
        <f>IFERROR(VLOOKUP($A736,'Raw data'!$AP:$AU,5,FALSE),0)</f>
        <v>2.0790809960634399E-2</v>
      </c>
      <c r="AC736" s="44">
        <f>IFERROR(VLOOKUP($A736,'Raw data'!$AP:$AU,6,FALSE),"NA")</f>
        <v>0.65037830862085999</v>
      </c>
      <c r="AD736" s="46" t="b">
        <f t="shared" si="130"/>
        <v>0</v>
      </c>
      <c r="AE736" s="46" t="b">
        <f t="shared" si="131"/>
        <v>0</v>
      </c>
    </row>
    <row r="737" spans="1:31" x14ac:dyDescent="0.25">
      <c r="A737" s="45" t="s">
        <v>803</v>
      </c>
      <c r="B737" s="2" t="str">
        <f>IFERROR(VLOOKUP(A737,'Protein names'!$A:$I,8,FALSE),"Contaminant")</f>
        <v>MICOS complex subunit Mic60</v>
      </c>
      <c r="C737" t="str">
        <f>IFERROR(VLOOKUP(A737,'Protein names'!$A:$I,9,FALSE), "Contaminant")</f>
        <v>Immt</v>
      </c>
      <c r="D737" s="42">
        <f>VLOOKUP($A737,'Raw data'!$A:$M,10,FALSE)</f>
        <v>438475.70502091816</v>
      </c>
      <c r="E737" s="42">
        <f>VLOOKUP($A737,'Raw data'!$A:$M,11,FALSE)</f>
        <v>407317.39534083329</v>
      </c>
      <c r="F737" s="42">
        <f>VLOOKUP($A737,'Raw data'!$A:$M,7,FALSE)</f>
        <v>525169.12450612953</v>
      </c>
      <c r="G737" s="42">
        <f>VLOOKUP($A737,'Raw data'!$A:$M,2,FALSE)</f>
        <v>457410.5485806588</v>
      </c>
      <c r="H737" s="42">
        <f>VLOOKUP($A737,'Raw data'!$A:$M,3,FALSE)</f>
        <v>460310.06097347848</v>
      </c>
      <c r="I737" s="42">
        <f>VLOOKUP($A737,'Raw data'!$A:$M,4,FALSE)</f>
        <v>454215.15475194814</v>
      </c>
      <c r="J737" s="42">
        <f>VLOOKUP($A737,'Raw data'!$A:$M,8,FALSE)</f>
        <v>307855.99783815478</v>
      </c>
      <c r="K737" s="42">
        <f>VLOOKUP($A737,'Raw data'!$A:$M,5,FALSE)</f>
        <v>389115.6169016331</v>
      </c>
      <c r="L737" s="42">
        <f>VLOOKUP($A737,'Raw data'!$A:$M,12,FALSE)</f>
        <v>352762.46773213631</v>
      </c>
      <c r="M737" s="42">
        <f>VLOOKUP($A737,'Raw data'!$A:$M,13,FALSE)</f>
        <v>473069.89207189862</v>
      </c>
      <c r="N737" s="42">
        <f>VLOOKUP($A737,'Raw data'!$A:$M,6,FALSE)</f>
        <v>415618.91633196844</v>
      </c>
      <c r="O737" s="42">
        <f>VLOOKUP($A737,'Raw data'!$A:$M,9,FALSE)</f>
        <v>467934.48484650004</v>
      </c>
      <c r="P737" s="42">
        <f t="shared" si="121"/>
        <v>457149.66486232774</v>
      </c>
      <c r="Q737" s="42">
        <f t="shared" si="122"/>
        <v>401059.56262038188</v>
      </c>
      <c r="R737" s="42">
        <f t="shared" si="123"/>
        <v>35301.761678274197</v>
      </c>
      <c r="S737" s="42">
        <f t="shared" si="124"/>
        <v>59205.699687692882</v>
      </c>
      <c r="T737" s="43">
        <f t="shared" si="125"/>
        <v>7.7221453698113174E-2</v>
      </c>
      <c r="U737" s="43">
        <f t="shared" si="126"/>
        <v>0.14762320913348556</v>
      </c>
      <c r="V737" s="42">
        <f t="shared" si="127"/>
        <v>-0.18885005045102937</v>
      </c>
      <c r="W737" s="42">
        <f t="shared" si="128"/>
        <v>9.8855926160928281E-2</v>
      </c>
      <c r="X737" s="42">
        <f>VLOOKUP($A737,'Raw data'!$A:$AN,39, FALSE)</f>
        <v>2.528529348530792</v>
      </c>
      <c r="Y737" s="42">
        <f>VLOOKUP($A737,'Raw data'!$A:$AN,40, FALSE)</f>
        <v>2.2759403261049722</v>
      </c>
      <c r="Z737" s="42">
        <f t="shared" si="129"/>
        <v>2.4022348373178821</v>
      </c>
      <c r="AA737" s="44">
        <f>IFERROR(VLOOKUP($A737,'Raw data'!$AP:$AU,4,FALSE),0)</f>
        <v>-0.39343255370845498</v>
      </c>
      <c r="AB737" s="44">
        <f>IFERROR(VLOOKUP($A737,'Raw data'!$AP:$AU,5,FALSE),0)</f>
        <v>4.2048598729065599E-2</v>
      </c>
      <c r="AC737" s="44">
        <f>IFERROR(VLOOKUP($A737,'Raw data'!$AP:$AU,6,FALSE),"NA")</f>
        <v>0.65141867229723704</v>
      </c>
      <c r="AD737" s="46" t="b">
        <f t="shared" si="130"/>
        <v>0</v>
      </c>
      <c r="AE737" s="46" t="b">
        <f t="shared" si="131"/>
        <v>0</v>
      </c>
    </row>
    <row r="738" spans="1:31" x14ac:dyDescent="0.25">
      <c r="A738" s="45" t="s">
        <v>804</v>
      </c>
      <c r="B738" s="2" t="str">
        <f>IFERROR(VLOOKUP(A738,'Protein names'!$A:$I,8,FALSE),"Contaminant")</f>
        <v>L-2-hydroxyglutarate dehydrogenase (Predicted) (Protein L2hgdh)</v>
      </c>
      <c r="C738" t="str">
        <f>IFERROR(VLOOKUP(A738,'Protein names'!$A:$I,9,FALSE), "Contaminant")</f>
        <v>L2hgdh</v>
      </c>
      <c r="D738" s="42">
        <f>VLOOKUP($A738,'Raw data'!$A:$M,10,FALSE)</f>
        <v>13519.968090164091</v>
      </c>
      <c r="E738" s="42">
        <f>VLOOKUP($A738,'Raw data'!$A:$M,11,FALSE)</f>
        <v>18059.742702087602</v>
      </c>
      <c r="F738" s="42">
        <f>VLOOKUP($A738,'Raw data'!$A:$M,7,FALSE)</f>
        <v>205.36</v>
      </c>
      <c r="G738" s="42">
        <f>VLOOKUP($A738,'Raw data'!$A:$M,2,FALSE)</f>
        <v>13339.495830517897</v>
      </c>
      <c r="H738" s="42">
        <f>VLOOKUP($A738,'Raw data'!$A:$M,3,FALSE)</f>
        <v>15141.728723000304</v>
      </c>
      <c r="I738" s="42">
        <f>VLOOKUP($A738,'Raw data'!$A:$M,4,FALSE)</f>
        <v>28899.049874394193</v>
      </c>
      <c r="J738" s="42">
        <f>VLOOKUP($A738,'Raw data'!$A:$M,8,FALSE)</f>
        <v>7435.8243441817513</v>
      </c>
      <c r="K738" s="42">
        <f>VLOOKUP($A738,'Raw data'!$A:$M,5,FALSE)</f>
        <v>30235.354011035317</v>
      </c>
      <c r="L738" s="42">
        <f>VLOOKUP($A738,'Raw data'!$A:$M,12,FALSE)</f>
        <v>22440.122563950838</v>
      </c>
      <c r="M738" s="42">
        <f>VLOOKUP($A738,'Raw data'!$A:$M,13,FALSE)</f>
        <v>13077.904508686919</v>
      </c>
      <c r="N738" s="42">
        <f>VLOOKUP($A738,'Raw data'!$A:$M,6,FALSE)</f>
        <v>8831.1749002290362</v>
      </c>
      <c r="O738" s="42">
        <f>VLOOKUP($A738,'Raw data'!$A:$M,9,FALSE)</f>
        <v>12659.903603743644</v>
      </c>
      <c r="P738" s="42">
        <f t="shared" si="121"/>
        <v>14860.890870027348</v>
      </c>
      <c r="Q738" s="42">
        <f t="shared" si="122"/>
        <v>15780.047321971249</v>
      </c>
      <c r="R738" s="42">
        <f t="shared" si="123"/>
        <v>8428.9059494213961</v>
      </c>
      <c r="S738" s="42">
        <f t="shared" si="124"/>
        <v>8044.2759291543198</v>
      </c>
      <c r="T738" s="43">
        <f t="shared" si="125"/>
        <v>0.56718712378283453</v>
      </c>
      <c r="U738" s="43">
        <f t="shared" si="126"/>
        <v>0.50977514610833408</v>
      </c>
      <c r="V738" s="42">
        <f t="shared" si="127"/>
        <v>8.6580927665234814E-2</v>
      </c>
      <c r="W738" s="42">
        <f t="shared" si="128"/>
        <v>0.86350252220767332</v>
      </c>
      <c r="X738" s="42">
        <f>VLOOKUP($A738,'Raw data'!$A:$AN,39, FALSE)</f>
        <v>2.7735955519022482</v>
      </c>
      <c r="Y738" s="42">
        <f>VLOOKUP($A738,'Raw data'!$A:$AN,40, FALSE)</f>
        <v>3.2529521751276</v>
      </c>
      <c r="Z738" s="42">
        <f t="shared" si="129"/>
        <v>3.0132738635149243</v>
      </c>
      <c r="AA738" s="44">
        <f>IFERROR(VLOOKUP($A738,'Raw data'!$AP:$AU,4,FALSE),0)</f>
        <v>-0.85192446428442603</v>
      </c>
      <c r="AB738" s="44">
        <f>IFERROR(VLOOKUP($A738,'Raw data'!$AP:$AU,5,FALSE),0)</f>
        <v>0.15557189115721201</v>
      </c>
      <c r="AC738" s="44">
        <f>IFERROR(VLOOKUP($A738,'Raw data'!$AP:$AU,6,FALSE),"NA")</f>
        <v>0.65362195077432605</v>
      </c>
      <c r="AD738" s="46" t="b">
        <f t="shared" si="130"/>
        <v>0</v>
      </c>
      <c r="AE738" s="46" t="b">
        <f t="shared" si="131"/>
        <v>0</v>
      </c>
    </row>
    <row r="739" spans="1:31" x14ac:dyDescent="0.25">
      <c r="A739" s="45" t="s">
        <v>805</v>
      </c>
      <c r="B739" s="2" t="str">
        <f>IFERROR(VLOOKUP(A739,'Protein names'!$A:$I,8,FALSE),"Contaminant")</f>
        <v>Protein Mgst3 (RCG46430)</v>
      </c>
      <c r="C739" t="str">
        <f>IFERROR(VLOOKUP(A739,'Protein names'!$A:$I,9,FALSE), "Contaminant")</f>
        <v>Mgst3</v>
      </c>
      <c r="D739" s="42">
        <f>VLOOKUP($A739,'Raw data'!$A:$M,10,FALSE)</f>
        <v>136441.03049656452</v>
      </c>
      <c r="E739" s="42">
        <f>VLOOKUP($A739,'Raw data'!$A:$M,11,FALSE)</f>
        <v>205.36</v>
      </c>
      <c r="F739" s="42">
        <f>VLOOKUP($A739,'Raw data'!$A:$M,7,FALSE)</f>
        <v>205.36</v>
      </c>
      <c r="G739" s="42">
        <f>VLOOKUP($A739,'Raw data'!$A:$M,2,FALSE)</f>
        <v>205.36</v>
      </c>
      <c r="H739" s="42">
        <f>VLOOKUP($A739,'Raw data'!$A:$M,3,FALSE)</f>
        <v>205.36</v>
      </c>
      <c r="I739" s="42">
        <f>VLOOKUP($A739,'Raw data'!$A:$M,4,FALSE)</f>
        <v>205.36</v>
      </c>
      <c r="J739" s="42">
        <f>VLOOKUP($A739,'Raw data'!$A:$M,8,FALSE)</f>
        <v>205.36</v>
      </c>
      <c r="K739" s="42">
        <f>VLOOKUP($A739,'Raw data'!$A:$M,5,FALSE)</f>
        <v>7518.0745403426527</v>
      </c>
      <c r="L739" s="42">
        <f>VLOOKUP($A739,'Raw data'!$A:$M,12,FALSE)</f>
        <v>102817.08300948558</v>
      </c>
      <c r="M739" s="42">
        <f>VLOOKUP($A739,'Raw data'!$A:$M,13,FALSE)</f>
        <v>205.36</v>
      </c>
      <c r="N739" s="42">
        <f>VLOOKUP($A739,'Raw data'!$A:$M,6,FALSE)</f>
        <v>205.36</v>
      </c>
      <c r="O739" s="42">
        <f>VLOOKUP($A739,'Raw data'!$A:$M,9,FALSE)</f>
        <v>205.36</v>
      </c>
      <c r="P739" s="42">
        <f t="shared" si="121"/>
        <v>22911.30508276074</v>
      </c>
      <c r="Q739" s="42">
        <f t="shared" si="122"/>
        <v>18526.099591638038</v>
      </c>
      <c r="R739" s="42">
        <f t="shared" si="123"/>
        <v>50772.036698430136</v>
      </c>
      <c r="S739" s="42">
        <f t="shared" si="124"/>
        <v>37790.529011504666</v>
      </c>
      <c r="T739" s="43">
        <f t="shared" si="125"/>
        <v>2.2160255173168975</v>
      </c>
      <c r="U739" s="43">
        <f t="shared" si="126"/>
        <v>2.0398534955820837</v>
      </c>
      <c r="V739" s="42">
        <f t="shared" si="127"/>
        <v>-0.30650046605544701</v>
      </c>
      <c r="W739" s="42">
        <f t="shared" si="128"/>
        <v>0.87996224390258959</v>
      </c>
      <c r="X739" s="42">
        <f>VLOOKUP($A739,'Raw data'!$A:$AN,39, FALSE)</f>
        <v>0.23834306633915667</v>
      </c>
      <c r="Y739" s="42">
        <f>VLOOKUP($A739,'Raw data'!$A:$AN,40, FALSE)</f>
        <v>0.34113294918776865</v>
      </c>
      <c r="Z739" s="42">
        <f t="shared" si="129"/>
        <v>0.28973800776346265</v>
      </c>
      <c r="AA739" s="44">
        <f>IFERROR(VLOOKUP($A739,'Raw data'!$AP:$AU,4,FALSE),0)</f>
        <v>2.1795815129208602</v>
      </c>
      <c r="AB739" s="44">
        <f>IFERROR(VLOOKUP($A739,'Raw data'!$AP:$AU,5,FALSE),0)</f>
        <v>0.186259152976613</v>
      </c>
      <c r="AC739" s="44">
        <f>IFERROR(VLOOKUP($A739,'Raw data'!$AP:$AU,6,FALSE),"NA")</f>
        <v>0.65444380950945202</v>
      </c>
      <c r="AD739" s="46" t="b">
        <f t="shared" si="130"/>
        <v>0</v>
      </c>
      <c r="AE739" s="46" t="b">
        <f t="shared" si="131"/>
        <v>0</v>
      </c>
    </row>
    <row r="740" spans="1:31" x14ac:dyDescent="0.25">
      <c r="A740" s="45" t="s">
        <v>806</v>
      </c>
      <c r="B740" s="2" t="str">
        <f>IFERROR(VLOOKUP(A740,'Protein names'!$A:$I,8,FALSE),"Contaminant")</f>
        <v>UV excision repair protein RAD23 homolog B</v>
      </c>
      <c r="C740" t="str">
        <f>IFERROR(VLOOKUP(A740,'Protein names'!$A:$I,9,FALSE), "Contaminant")</f>
        <v>Rad23b</v>
      </c>
      <c r="D740" s="42">
        <f>VLOOKUP($A740,'Raw data'!$A:$M,10,FALSE)</f>
        <v>297008.63578080817</v>
      </c>
      <c r="E740" s="42">
        <f>VLOOKUP($A740,'Raw data'!$A:$M,11,FALSE)</f>
        <v>226527.73656752161</v>
      </c>
      <c r="F740" s="42">
        <f>VLOOKUP($A740,'Raw data'!$A:$M,7,FALSE)</f>
        <v>289790.51068662608</v>
      </c>
      <c r="G740" s="42">
        <f>VLOOKUP($A740,'Raw data'!$A:$M,2,FALSE)</f>
        <v>275020.86014814914</v>
      </c>
      <c r="H740" s="42">
        <f>VLOOKUP($A740,'Raw data'!$A:$M,3,FALSE)</f>
        <v>345111.47311165894</v>
      </c>
      <c r="I740" s="42">
        <f>VLOOKUP($A740,'Raw data'!$A:$M,4,FALSE)</f>
        <v>163318.71928467325</v>
      </c>
      <c r="J740" s="42">
        <f>VLOOKUP($A740,'Raw data'!$A:$M,8,FALSE)</f>
        <v>168522.97999270706</v>
      </c>
      <c r="K740" s="42">
        <f>VLOOKUP($A740,'Raw data'!$A:$M,5,FALSE)</f>
        <v>233128.96905332536</v>
      </c>
      <c r="L740" s="42">
        <f>VLOOKUP($A740,'Raw data'!$A:$M,12,FALSE)</f>
        <v>357749.5704693771</v>
      </c>
      <c r="M740" s="42">
        <f>VLOOKUP($A740,'Raw data'!$A:$M,13,FALSE)</f>
        <v>208253.17191066517</v>
      </c>
      <c r="N740" s="42">
        <f>VLOOKUP($A740,'Raw data'!$A:$M,6,FALSE)</f>
        <v>350411.81564184593</v>
      </c>
      <c r="O740" s="42">
        <f>VLOOKUP($A740,'Raw data'!$A:$M,9,FALSE)</f>
        <v>188766.79590530138</v>
      </c>
      <c r="P740" s="42">
        <f t="shared" si="121"/>
        <v>266129.65592990624</v>
      </c>
      <c r="Q740" s="42">
        <f t="shared" si="122"/>
        <v>251138.88382887034</v>
      </c>
      <c r="R740" s="42">
        <f t="shared" si="123"/>
        <v>57690.162525466112</v>
      </c>
      <c r="S740" s="42">
        <f t="shared" si="124"/>
        <v>75388.062419578171</v>
      </c>
      <c r="T740" s="43">
        <f t="shared" si="125"/>
        <v>0.21677464814616776</v>
      </c>
      <c r="U740" s="43">
        <f t="shared" si="126"/>
        <v>0.30018474746008939</v>
      </c>
      <c r="V740" s="42">
        <f t="shared" si="127"/>
        <v>-8.3643866451599658E-2</v>
      </c>
      <c r="W740" s="42">
        <f t="shared" si="128"/>
        <v>0.73133605275080282</v>
      </c>
      <c r="X740" s="42">
        <f>VLOOKUP($A740,'Raw data'!$A:$AN,39, FALSE)</f>
        <v>2.5971667319750296</v>
      </c>
      <c r="Y740" s="42">
        <f>VLOOKUP($A740,'Raw data'!$A:$AN,40, FALSE)</f>
        <v>2.5751627666282011</v>
      </c>
      <c r="Z740" s="42">
        <f t="shared" si="129"/>
        <v>2.5861647493016156</v>
      </c>
      <c r="AA740" s="44">
        <f>IFERROR(VLOOKUP($A740,'Raw data'!$AP:$AU,4,FALSE),0)</f>
        <v>-1.2307374542048199</v>
      </c>
      <c r="AB740" s="44">
        <f>IFERROR(VLOOKUP($A740,'Raw data'!$AP:$AU,5,FALSE),0)</f>
        <v>0.19123079046924801</v>
      </c>
      <c r="AC740" s="44">
        <f>IFERROR(VLOOKUP($A740,'Raw data'!$AP:$AU,6,FALSE),"NA")</f>
        <v>0.65455278656747595</v>
      </c>
      <c r="AD740" s="46" t="b">
        <f t="shared" si="130"/>
        <v>0</v>
      </c>
      <c r="AE740" s="46" t="b">
        <f t="shared" si="131"/>
        <v>0</v>
      </c>
    </row>
    <row r="741" spans="1:31" x14ac:dyDescent="0.25">
      <c r="A741" s="45" t="s">
        <v>807</v>
      </c>
      <c r="B741" s="2" t="str">
        <f>IFERROR(VLOOKUP(A741,'Protein names'!$A:$I,8,FALSE),"Contaminant")</f>
        <v>Thioredoxin, mitochondrial (MTRX) (Mt-Trx) (Thioredoxin-2)</v>
      </c>
      <c r="C741" t="str">
        <f>IFERROR(VLOOKUP(A741,'Protein names'!$A:$I,9,FALSE), "Contaminant")</f>
        <v>Txn2</v>
      </c>
      <c r="D741" s="42">
        <f>VLOOKUP($A741,'Raw data'!$A:$M,10,FALSE)</f>
        <v>142332.06747260242</v>
      </c>
      <c r="E741" s="42">
        <f>VLOOKUP($A741,'Raw data'!$A:$M,11,FALSE)</f>
        <v>105421.04920129724</v>
      </c>
      <c r="F741" s="42">
        <f>VLOOKUP($A741,'Raw data'!$A:$M,7,FALSE)</f>
        <v>200467.21867994958</v>
      </c>
      <c r="G741" s="42">
        <f>VLOOKUP($A741,'Raw data'!$A:$M,2,FALSE)</f>
        <v>160539.81057350695</v>
      </c>
      <c r="H741" s="42">
        <f>VLOOKUP($A741,'Raw data'!$A:$M,3,FALSE)</f>
        <v>157244.28446258206</v>
      </c>
      <c r="I741" s="42">
        <f>VLOOKUP($A741,'Raw data'!$A:$M,4,FALSE)</f>
        <v>169961.26088986962</v>
      </c>
      <c r="J741" s="42">
        <f>VLOOKUP($A741,'Raw data'!$A:$M,8,FALSE)</f>
        <v>155064.31559415651</v>
      </c>
      <c r="K741" s="42">
        <f>VLOOKUP($A741,'Raw data'!$A:$M,5,FALSE)</f>
        <v>174531.20280887737</v>
      </c>
      <c r="L741" s="42">
        <f>VLOOKUP($A741,'Raw data'!$A:$M,12,FALSE)</f>
        <v>108870.04498525085</v>
      </c>
      <c r="M741" s="42">
        <f>VLOOKUP($A741,'Raw data'!$A:$M,13,FALSE)</f>
        <v>104591.42746333146</v>
      </c>
      <c r="N741" s="42">
        <f>VLOOKUP($A741,'Raw data'!$A:$M,6,FALSE)</f>
        <v>180326.61488218399</v>
      </c>
      <c r="O741" s="42">
        <f>VLOOKUP($A741,'Raw data'!$A:$M,9,FALSE)</f>
        <v>135963.29384819834</v>
      </c>
      <c r="P741" s="42">
        <f t="shared" si="121"/>
        <v>155994.28187996798</v>
      </c>
      <c r="Q741" s="42">
        <f t="shared" si="122"/>
        <v>143224.48326366642</v>
      </c>
      <c r="R741" s="42">
        <f t="shared" si="123"/>
        <v>28692.190906012162</v>
      </c>
      <c r="S741" s="42">
        <f t="shared" si="124"/>
        <v>29502.332649467397</v>
      </c>
      <c r="T741" s="43">
        <f t="shared" si="125"/>
        <v>0.18393104260122672</v>
      </c>
      <c r="U741" s="43">
        <f t="shared" si="126"/>
        <v>0.20598665798748689</v>
      </c>
      <c r="V741" s="42">
        <f t="shared" si="127"/>
        <v>-0.12321501397309088</v>
      </c>
      <c r="W741" s="42">
        <f t="shared" si="128"/>
        <v>0.5035802119438324</v>
      </c>
      <c r="X741" s="42">
        <f>VLOOKUP($A741,'Raw data'!$A:$AN,39, FALSE)</f>
        <v>4.07681227809781</v>
      </c>
      <c r="Y741" s="42">
        <f>VLOOKUP($A741,'Raw data'!$A:$AN,40, FALSE)</f>
        <v>3.4657173411569313</v>
      </c>
      <c r="Z741" s="42">
        <f t="shared" si="129"/>
        <v>3.7712648096273709</v>
      </c>
      <c r="AA741" s="44">
        <f>IFERROR(VLOOKUP($A741,'Raw data'!$AP:$AU,4,FALSE),0)</f>
        <v>2.86093433986143</v>
      </c>
      <c r="AB741" s="44">
        <f>IFERROR(VLOOKUP($A741,'Raw data'!$AP:$AU,5,FALSE),0)</f>
        <v>0.10787474186533701</v>
      </c>
      <c r="AC741" s="44">
        <f>IFERROR(VLOOKUP($A741,'Raw data'!$AP:$AU,6,FALSE),"NA")</f>
        <v>0.65502052697222901</v>
      </c>
      <c r="AD741" s="46" t="b">
        <f t="shared" si="130"/>
        <v>0</v>
      </c>
      <c r="AE741" s="46" t="b">
        <f t="shared" si="131"/>
        <v>0</v>
      </c>
    </row>
    <row r="742" spans="1:31" x14ac:dyDescent="0.25">
      <c r="A742" s="45" t="s">
        <v>808</v>
      </c>
      <c r="B742" s="2" t="str">
        <f>IFERROR(VLOOKUP(A742,'Protein names'!$A:$I,8,FALSE),"Contaminant")</f>
        <v>Protein LOC100359563</v>
      </c>
      <c r="C742" t="str">
        <f>IFERROR(VLOOKUP(A742,'Protein names'!$A:$I,9,FALSE), "Contaminant")</f>
        <v>LOC100359563</v>
      </c>
      <c r="D742" s="42">
        <f>VLOOKUP($A742,'Raw data'!$A:$M,10,FALSE)</f>
        <v>34470.032702782446</v>
      </c>
      <c r="E742" s="42">
        <f>VLOOKUP($A742,'Raw data'!$A:$M,11,FALSE)</f>
        <v>26472.943973086876</v>
      </c>
      <c r="F742" s="42">
        <f>VLOOKUP($A742,'Raw data'!$A:$M,7,FALSE)</f>
        <v>205.36</v>
      </c>
      <c r="G742" s="42">
        <f>VLOOKUP($A742,'Raw data'!$A:$M,2,FALSE)</f>
        <v>54668.032393508533</v>
      </c>
      <c r="H742" s="42">
        <f>VLOOKUP($A742,'Raw data'!$A:$M,3,FALSE)</f>
        <v>41099.184438745229</v>
      </c>
      <c r="I742" s="42">
        <f>VLOOKUP($A742,'Raw data'!$A:$M,4,FALSE)</f>
        <v>42905.382714214036</v>
      </c>
      <c r="J742" s="42">
        <f>VLOOKUP($A742,'Raw data'!$A:$M,8,FALSE)</f>
        <v>20357.901416209483</v>
      </c>
      <c r="K742" s="42">
        <f>VLOOKUP($A742,'Raw data'!$A:$M,5,FALSE)</f>
        <v>34075.168269247246</v>
      </c>
      <c r="L742" s="42">
        <f>VLOOKUP($A742,'Raw data'!$A:$M,12,FALSE)</f>
        <v>31388.757191480512</v>
      </c>
      <c r="M742" s="42">
        <f>VLOOKUP($A742,'Raw data'!$A:$M,13,FALSE)</f>
        <v>26197.572862566976</v>
      </c>
      <c r="N742" s="42">
        <f>VLOOKUP($A742,'Raw data'!$A:$M,6,FALSE)</f>
        <v>42501.017079111705</v>
      </c>
      <c r="O742" s="42">
        <f>VLOOKUP($A742,'Raw data'!$A:$M,9,FALSE)</f>
        <v>37911.489676741192</v>
      </c>
      <c r="P742" s="42">
        <f t="shared" si="121"/>
        <v>33303.489370389521</v>
      </c>
      <c r="Q742" s="42">
        <f t="shared" si="122"/>
        <v>32071.98441589285</v>
      </c>
      <c r="R742" s="42">
        <f t="shared" si="123"/>
        <v>17092.475233084657</v>
      </c>
      <c r="S742" s="42">
        <f t="shared" si="124"/>
        <v>7292.3766198430158</v>
      </c>
      <c r="T742" s="43">
        <f t="shared" si="125"/>
        <v>0.51323376487635419</v>
      </c>
      <c r="U742" s="43">
        <f t="shared" si="126"/>
        <v>0.22737528570977275</v>
      </c>
      <c r="V742" s="42">
        <f t="shared" si="127"/>
        <v>-5.4359721890302325E-2</v>
      </c>
      <c r="W742" s="42">
        <f t="shared" si="128"/>
        <v>0.88514252422402451</v>
      </c>
      <c r="X742" s="42">
        <f>VLOOKUP($A742,'Raw data'!$A:$AN,39, FALSE)</f>
        <v>3.5032030326034946</v>
      </c>
      <c r="Y742" s="42">
        <f>VLOOKUP($A742,'Raw data'!$A:$AN,40, FALSE)</f>
        <v>3.1257158030495398</v>
      </c>
      <c r="Z742" s="42">
        <f t="shared" si="129"/>
        <v>3.3144594178265172</v>
      </c>
      <c r="AA742" s="44">
        <f>IFERROR(VLOOKUP($A742,'Raw data'!$AP:$AU,4,FALSE),0)</f>
        <v>-0.54218721589987096</v>
      </c>
      <c r="AB742" s="44">
        <f>IFERROR(VLOOKUP($A742,'Raw data'!$AP:$AU,5,FALSE),0)</f>
        <v>0.32375623263444803</v>
      </c>
      <c r="AC742" s="44">
        <f>IFERROR(VLOOKUP($A742,'Raw data'!$AP:$AU,6,FALSE),"NA")</f>
        <v>0.65536503102638599</v>
      </c>
      <c r="AD742" s="46" t="b">
        <f t="shared" si="130"/>
        <v>0</v>
      </c>
      <c r="AE742" s="46" t="b">
        <f t="shared" si="131"/>
        <v>0</v>
      </c>
    </row>
    <row r="743" spans="1:31" x14ac:dyDescent="0.25">
      <c r="A743" s="45" t="s">
        <v>809</v>
      </c>
      <c r="B743" s="2" t="str">
        <f>IFERROR(VLOOKUP(A743,'Protein names'!$A:$I,8,FALSE),"Contaminant")</f>
        <v>Leukotriene A(4) hydrolase (LTA-4 hydrolase) (EC 3.3.2.6)</v>
      </c>
      <c r="C743" t="str">
        <f>IFERROR(VLOOKUP(A743,'Protein names'!$A:$I,9,FALSE), "Contaminant")</f>
        <v>Lta4h</v>
      </c>
      <c r="D743" s="42">
        <f>VLOOKUP($A743,'Raw data'!$A:$M,10,FALSE)</f>
        <v>128935.19032419963</v>
      </c>
      <c r="E743" s="42">
        <f>VLOOKUP($A743,'Raw data'!$A:$M,11,FALSE)</f>
        <v>153293.73341643214</v>
      </c>
      <c r="F743" s="42">
        <f>VLOOKUP($A743,'Raw data'!$A:$M,7,FALSE)</f>
        <v>62843.007254343363</v>
      </c>
      <c r="G743" s="42">
        <f>VLOOKUP($A743,'Raw data'!$A:$M,2,FALSE)</f>
        <v>61406.52297936182</v>
      </c>
      <c r="H743" s="42">
        <f>VLOOKUP($A743,'Raw data'!$A:$M,3,FALSE)</f>
        <v>63566.810876874559</v>
      </c>
      <c r="I743" s="42">
        <f>VLOOKUP($A743,'Raw data'!$A:$M,4,FALSE)</f>
        <v>77363.042154387702</v>
      </c>
      <c r="J743" s="42">
        <f>VLOOKUP($A743,'Raw data'!$A:$M,8,FALSE)</f>
        <v>59578.336189112255</v>
      </c>
      <c r="K743" s="42">
        <f>VLOOKUP($A743,'Raw data'!$A:$M,5,FALSE)</f>
        <v>61302.358560383793</v>
      </c>
      <c r="L743" s="42">
        <f>VLOOKUP($A743,'Raw data'!$A:$M,12,FALSE)</f>
        <v>170901.62669757026</v>
      </c>
      <c r="M743" s="42">
        <f>VLOOKUP($A743,'Raw data'!$A:$M,13,FALSE)</f>
        <v>132433.0682938456</v>
      </c>
      <c r="N743" s="42">
        <f>VLOOKUP($A743,'Raw data'!$A:$M,6,FALSE)</f>
        <v>205.36</v>
      </c>
      <c r="O743" s="42">
        <f>VLOOKUP($A743,'Raw data'!$A:$M,9,FALSE)</f>
        <v>53368.064261917301</v>
      </c>
      <c r="P743" s="42">
        <f t="shared" si="121"/>
        <v>91234.717834266543</v>
      </c>
      <c r="Q743" s="42">
        <f t="shared" si="122"/>
        <v>79631.469000471538</v>
      </c>
      <c r="R743" s="42">
        <f t="shared" si="123"/>
        <v>36346.466908808354</v>
      </c>
      <c r="S743" s="42">
        <f t="shared" si="124"/>
        <v>56057.42326472346</v>
      </c>
      <c r="T743" s="43">
        <f t="shared" si="125"/>
        <v>0.3983841652783312</v>
      </c>
      <c r="U743" s="43">
        <f t="shared" si="126"/>
        <v>0.70396068248334731</v>
      </c>
      <c r="V743" s="42">
        <f t="shared" si="127"/>
        <v>-0.19624425019218886</v>
      </c>
      <c r="W743" s="42">
        <f t="shared" si="128"/>
        <v>0.70589423513300542</v>
      </c>
      <c r="X743" s="42">
        <f>VLOOKUP($A743,'Raw data'!$A:$AN,39, FALSE)</f>
        <v>2.3461621293286838</v>
      </c>
      <c r="Y743" s="42">
        <f>VLOOKUP($A743,'Raw data'!$A:$AN,40, FALSE)</f>
        <v>1.8143061477323768</v>
      </c>
      <c r="Z743" s="42">
        <f t="shared" si="129"/>
        <v>2.0802341385305301</v>
      </c>
      <c r="AA743" s="44">
        <f>IFERROR(VLOOKUP($A743,'Raw data'!$AP:$AU,4,FALSE),0)</f>
        <v>0.55123085316896103</v>
      </c>
      <c r="AB743" s="44">
        <f>IFERROR(VLOOKUP($A743,'Raw data'!$AP:$AU,5,FALSE),0)</f>
        <v>6.03508324623575E-2</v>
      </c>
      <c r="AC743" s="44">
        <f>IFERROR(VLOOKUP($A743,'Raw data'!$AP:$AU,6,FALSE),"NA")</f>
        <v>0.655392057689971</v>
      </c>
      <c r="AD743" s="46" t="b">
        <f t="shared" si="130"/>
        <v>0</v>
      </c>
      <c r="AE743" s="46" t="b">
        <f t="shared" si="131"/>
        <v>0</v>
      </c>
    </row>
    <row r="744" spans="1:31" x14ac:dyDescent="0.25">
      <c r="A744" s="45" t="s">
        <v>810</v>
      </c>
      <c r="B744" s="2" t="str">
        <f>IFERROR(VLOOKUP(A744,'Protein names'!$A:$I,8,FALSE),"Contaminant")</f>
        <v>ADP-ribosylation factor-like protein 1</v>
      </c>
      <c r="C744" t="str">
        <f>IFERROR(VLOOKUP(A744,'Protein names'!$A:$I,9,FALSE), "Contaminant")</f>
        <v>Arl1</v>
      </c>
      <c r="D744" s="42">
        <f>VLOOKUP($A744,'Raw data'!$A:$M,10,FALSE)</f>
        <v>30173.608848483658</v>
      </c>
      <c r="E744" s="42">
        <f>VLOOKUP($A744,'Raw data'!$A:$M,11,FALSE)</f>
        <v>31696.218500087401</v>
      </c>
      <c r="F744" s="42">
        <f>VLOOKUP($A744,'Raw data'!$A:$M,7,FALSE)</f>
        <v>205.36</v>
      </c>
      <c r="G744" s="42">
        <f>VLOOKUP($A744,'Raw data'!$A:$M,2,FALSE)</f>
        <v>39599.562459469831</v>
      </c>
      <c r="H744" s="42">
        <f>VLOOKUP($A744,'Raw data'!$A:$M,3,FALSE)</f>
        <v>205.36</v>
      </c>
      <c r="I744" s="42">
        <f>VLOOKUP($A744,'Raw data'!$A:$M,4,FALSE)</f>
        <v>40697.582561806172</v>
      </c>
      <c r="J744" s="42">
        <f>VLOOKUP($A744,'Raw data'!$A:$M,8,FALSE)</f>
        <v>39907.450377813308</v>
      </c>
      <c r="K744" s="42">
        <f>VLOOKUP($A744,'Raw data'!$A:$M,5,FALSE)</f>
        <v>32038.231223072322</v>
      </c>
      <c r="L744" s="42">
        <f>VLOOKUP($A744,'Raw data'!$A:$M,12,FALSE)</f>
        <v>205.36</v>
      </c>
      <c r="M744" s="42">
        <f>VLOOKUP($A744,'Raw data'!$A:$M,13,FALSE)</f>
        <v>30248.213323291093</v>
      </c>
      <c r="N744" s="42">
        <f>VLOOKUP($A744,'Raw data'!$A:$M,6,FALSE)</f>
        <v>205.36</v>
      </c>
      <c r="O744" s="42">
        <f>VLOOKUP($A744,'Raw data'!$A:$M,9,FALSE)</f>
        <v>205.36</v>
      </c>
      <c r="P744" s="42">
        <f t="shared" si="121"/>
        <v>23762.948728307845</v>
      </c>
      <c r="Q744" s="42">
        <f t="shared" si="122"/>
        <v>17134.99582069612</v>
      </c>
      <c r="R744" s="42">
        <f t="shared" si="123"/>
        <v>17085.732173254633</v>
      </c>
      <c r="S744" s="42">
        <f t="shared" si="124"/>
        <v>17187.61808371151</v>
      </c>
      <c r="T744" s="43">
        <f t="shared" si="125"/>
        <v>0.71900723974129888</v>
      </c>
      <c r="U744" s="43">
        <f t="shared" si="126"/>
        <v>1.003071040318074</v>
      </c>
      <c r="V744" s="42">
        <f t="shared" si="127"/>
        <v>-0.47176803032605585</v>
      </c>
      <c r="W744" s="42">
        <f t="shared" si="128"/>
        <v>0.55449285492293432</v>
      </c>
      <c r="X744" s="42">
        <f>VLOOKUP($A744,'Raw data'!$A:$AN,39, FALSE)</f>
        <v>1.1189584336466767</v>
      </c>
      <c r="Y744" s="42">
        <f>VLOOKUP($A744,'Raw data'!$A:$AN,40, FALSE)</f>
        <v>0.89528906804144837</v>
      </c>
      <c r="Z744" s="42">
        <f t="shared" si="129"/>
        <v>1.0071237508440625</v>
      </c>
      <c r="AA744" s="44">
        <f>IFERROR(VLOOKUP($A744,'Raw data'!$AP:$AU,4,FALSE),0)</f>
        <v>-0.14538722495734899</v>
      </c>
      <c r="AB744" s="44">
        <f>IFERROR(VLOOKUP($A744,'Raw data'!$AP:$AU,5,FALSE),0)</f>
        <v>0.178954761208797</v>
      </c>
      <c r="AC744" s="44">
        <f>IFERROR(VLOOKUP($A744,'Raw data'!$AP:$AU,6,FALSE),"NA")</f>
        <v>0.65551641674668804</v>
      </c>
      <c r="AD744" s="46" t="b">
        <f t="shared" si="130"/>
        <v>0</v>
      </c>
      <c r="AE744" s="46" t="b">
        <f t="shared" si="131"/>
        <v>0</v>
      </c>
    </row>
    <row r="745" spans="1:31" x14ac:dyDescent="0.25">
      <c r="A745" s="45" t="s">
        <v>811</v>
      </c>
      <c r="B745" s="2" t="str">
        <f>IFERROR(VLOOKUP(A745,'Protein names'!$A:$I,8,FALSE),"Contaminant")</f>
        <v>Protein Hoga1 (Similar to RIKEN cDNA 0610010D20 (Predicted))</v>
      </c>
      <c r="C745" t="str">
        <f>IFERROR(VLOOKUP(A745,'Protein names'!$A:$I,9,FALSE), "Contaminant")</f>
        <v>Hoga1</v>
      </c>
      <c r="D745" s="42">
        <f>VLOOKUP($A745,'Raw data'!$A:$M,10,FALSE)</f>
        <v>1920356.3325744967</v>
      </c>
      <c r="E745" s="42">
        <f>VLOOKUP($A745,'Raw data'!$A:$M,11,FALSE)</f>
        <v>3103201.6675406513</v>
      </c>
      <c r="F745" s="42">
        <f>VLOOKUP($A745,'Raw data'!$A:$M,7,FALSE)</f>
        <v>3908352.6536173644</v>
      </c>
      <c r="G745" s="42">
        <f>VLOOKUP($A745,'Raw data'!$A:$M,2,FALSE)</f>
        <v>3853342.6096278648</v>
      </c>
      <c r="H745" s="42">
        <f>VLOOKUP($A745,'Raw data'!$A:$M,3,FALSE)</f>
        <v>4539972.774289567</v>
      </c>
      <c r="I745" s="42">
        <f>VLOOKUP($A745,'Raw data'!$A:$M,4,FALSE)</f>
        <v>3782909.4888950707</v>
      </c>
      <c r="J745" s="42">
        <f>VLOOKUP($A745,'Raw data'!$A:$M,8,FALSE)</f>
        <v>3585508.3409019243</v>
      </c>
      <c r="K745" s="42">
        <f>VLOOKUP($A745,'Raw data'!$A:$M,5,FALSE)</f>
        <v>3779108.2689244961</v>
      </c>
      <c r="L745" s="42">
        <f>VLOOKUP($A745,'Raw data'!$A:$M,12,FALSE)</f>
        <v>2557584.1792782177</v>
      </c>
      <c r="M745" s="42">
        <f>VLOOKUP($A745,'Raw data'!$A:$M,13,FALSE)</f>
        <v>2961525.6420817408</v>
      </c>
      <c r="N745" s="42">
        <f>VLOOKUP($A745,'Raw data'!$A:$M,6,FALSE)</f>
        <v>3499352.5814647898</v>
      </c>
      <c r="O745" s="42">
        <f>VLOOKUP($A745,'Raw data'!$A:$M,9,FALSE)</f>
        <v>3246574.4182709618</v>
      </c>
      <c r="P745" s="42">
        <f t="shared" si="121"/>
        <v>3518022.5877575022</v>
      </c>
      <c r="Q745" s="42">
        <f t="shared" si="122"/>
        <v>3271608.9051536885</v>
      </c>
      <c r="R745" s="42">
        <f t="shared" si="123"/>
        <v>827038.71234750771</v>
      </c>
      <c r="S745" s="42">
        <f t="shared" si="124"/>
        <v>411210.67326106213</v>
      </c>
      <c r="T745" s="43">
        <f t="shared" si="125"/>
        <v>0.23508624283014853</v>
      </c>
      <c r="U745" s="43">
        <f t="shared" si="126"/>
        <v>0.1256906571605462</v>
      </c>
      <c r="V745" s="42">
        <f t="shared" si="127"/>
        <v>-0.10476444992391712</v>
      </c>
      <c r="W745" s="42">
        <f t="shared" si="128"/>
        <v>0.56406234800306132</v>
      </c>
      <c r="X745" s="42">
        <f>VLOOKUP($A745,'Raw data'!$A:$AN,39, FALSE)</f>
        <v>3.8492184200595272</v>
      </c>
      <c r="Y745" s="42">
        <f>VLOOKUP($A745,'Raw data'!$A:$AN,40, FALSE)</f>
        <v>4.1338868529509734</v>
      </c>
      <c r="Z745" s="42">
        <f t="shared" si="129"/>
        <v>3.9915526365052503</v>
      </c>
      <c r="AA745" s="44">
        <f>IFERROR(VLOOKUP($A745,'Raw data'!$AP:$AU,4,FALSE),0)</f>
        <v>0.275569628105581</v>
      </c>
      <c r="AB745" s="44">
        <f>IFERROR(VLOOKUP($A745,'Raw data'!$AP:$AU,5,FALSE),0)</f>
        <v>0.12615820685093501</v>
      </c>
      <c r="AC745" s="44">
        <f>IFERROR(VLOOKUP($A745,'Raw data'!$AP:$AU,6,FALSE),"NA")</f>
        <v>0.65552748824798601</v>
      </c>
      <c r="AD745" s="46" t="b">
        <f t="shared" si="130"/>
        <v>0</v>
      </c>
      <c r="AE745" s="46" t="b">
        <f t="shared" si="131"/>
        <v>0</v>
      </c>
    </row>
    <row r="746" spans="1:31" x14ac:dyDescent="0.25">
      <c r="A746" s="45" t="s">
        <v>812</v>
      </c>
      <c r="B746" s="2" t="str">
        <f>IFERROR(VLOOKUP(A746,'Protein names'!$A:$I,8,FALSE),"Contaminant")</f>
        <v>Galactokinase 1 (Galactokinase 1, isoform CRA_c) (Protein Galk1)</v>
      </c>
      <c r="C746" t="str">
        <f>IFERROR(VLOOKUP(A746,'Protein names'!$A:$I,9,FALSE), "Contaminant")</f>
        <v>Galk1</v>
      </c>
      <c r="D746" s="42">
        <f>VLOOKUP($A746,'Raw data'!$A:$M,10,FALSE)</f>
        <v>530226.31029727834</v>
      </c>
      <c r="E746" s="42">
        <f>VLOOKUP($A746,'Raw data'!$A:$M,11,FALSE)</f>
        <v>464735.54109130084</v>
      </c>
      <c r="F746" s="42">
        <f>VLOOKUP($A746,'Raw data'!$A:$M,7,FALSE)</f>
        <v>349981.93563343881</v>
      </c>
      <c r="G746" s="42">
        <f>VLOOKUP($A746,'Raw data'!$A:$M,2,FALSE)</f>
        <v>670416.17655252316</v>
      </c>
      <c r="H746" s="42">
        <f>VLOOKUP($A746,'Raw data'!$A:$M,3,FALSE)</f>
        <v>1232351.8951491779</v>
      </c>
      <c r="I746" s="42">
        <f>VLOOKUP($A746,'Raw data'!$A:$M,4,FALSE)</f>
        <v>1115041.1387434057</v>
      </c>
      <c r="J746" s="42">
        <f>VLOOKUP($A746,'Raw data'!$A:$M,8,FALSE)</f>
        <v>682842.7891095326</v>
      </c>
      <c r="K746" s="42">
        <f>VLOOKUP($A746,'Raw data'!$A:$M,5,FALSE)</f>
        <v>425661.22063728533</v>
      </c>
      <c r="L746" s="42">
        <f>VLOOKUP($A746,'Raw data'!$A:$M,12,FALSE)</f>
        <v>376288.03780819185</v>
      </c>
      <c r="M746" s="42">
        <f>VLOOKUP($A746,'Raw data'!$A:$M,13,FALSE)</f>
        <v>348768.74901004502</v>
      </c>
      <c r="N746" s="42">
        <f>VLOOKUP($A746,'Raw data'!$A:$M,6,FALSE)</f>
        <v>430724.87841241184</v>
      </c>
      <c r="O746" s="42">
        <f>VLOOKUP($A746,'Raw data'!$A:$M,9,FALSE)</f>
        <v>604295.61827277183</v>
      </c>
      <c r="P746" s="42">
        <f t="shared" si="121"/>
        <v>727125.49957785418</v>
      </c>
      <c r="Q746" s="42">
        <f t="shared" si="122"/>
        <v>478096.88220837311</v>
      </c>
      <c r="R746" s="42">
        <f t="shared" si="123"/>
        <v>331361.64787329157</v>
      </c>
      <c r="S746" s="42">
        <f t="shared" si="124"/>
        <v>122427.81516723571</v>
      </c>
      <c r="T746" s="43">
        <f t="shared" si="125"/>
        <v>0.45571451979839733</v>
      </c>
      <c r="U746" s="43">
        <f t="shared" si="126"/>
        <v>0.25607323478398447</v>
      </c>
      <c r="V746" s="42">
        <f t="shared" si="127"/>
        <v>-0.60490139273544574</v>
      </c>
      <c r="W746" s="42">
        <f t="shared" si="128"/>
        <v>0.14602912305654919</v>
      </c>
      <c r="X746" s="42">
        <f>VLOOKUP($A746,'Raw data'!$A:$AN,39, FALSE)</f>
        <v>3.0188255854868751</v>
      </c>
      <c r="Y746" s="42">
        <f>VLOOKUP($A746,'Raw data'!$A:$AN,40, FALSE)</f>
        <v>2.9234153847230715</v>
      </c>
      <c r="Z746" s="42">
        <f t="shared" si="129"/>
        <v>2.9711204851049731</v>
      </c>
      <c r="AA746" s="44">
        <f>IFERROR(VLOOKUP($A746,'Raw data'!$AP:$AU,4,FALSE),0)</f>
        <v>-0.27796800157652901</v>
      </c>
      <c r="AB746" s="44">
        <f>IFERROR(VLOOKUP($A746,'Raw data'!$AP:$AU,5,FALSE),0)</f>
        <v>0.15454537745418201</v>
      </c>
      <c r="AC746" s="44">
        <f>IFERROR(VLOOKUP($A746,'Raw data'!$AP:$AU,6,FALSE),"NA")</f>
        <v>0.65570227879043097</v>
      </c>
      <c r="AD746" s="46" t="b">
        <f t="shared" si="130"/>
        <v>0</v>
      </c>
      <c r="AE746" s="46" t="b">
        <f t="shared" si="131"/>
        <v>0</v>
      </c>
    </row>
    <row r="747" spans="1:31" x14ac:dyDescent="0.25">
      <c r="A747" s="45" t="s">
        <v>813</v>
      </c>
      <c r="B747" s="2" t="str">
        <f>IFERROR(VLOOKUP(A747,'Protein names'!$A:$I,8,FALSE),"Contaminant")</f>
        <v>Dipeptidyl peptidase 3 (EC 3.4.14.4) (Dipeptidyl aminopeptidase III) (Dipeptidyl arylamidase III) (Dipeptidyl peptidase III) (DPP III) (Enkephalinase B)</v>
      </c>
      <c r="C747" t="str">
        <f>IFERROR(VLOOKUP(A747,'Protein names'!$A:$I,9,FALSE), "Contaminant")</f>
        <v>Dpp3</v>
      </c>
      <c r="D747" s="42">
        <f>VLOOKUP($A747,'Raw data'!$A:$M,10,FALSE)</f>
        <v>414451.24463769811</v>
      </c>
      <c r="E747" s="42">
        <f>VLOOKUP($A747,'Raw data'!$A:$M,11,FALSE)</f>
        <v>316660.65714604611</v>
      </c>
      <c r="F747" s="42">
        <f>VLOOKUP($A747,'Raw data'!$A:$M,7,FALSE)</f>
        <v>163437.0821151876</v>
      </c>
      <c r="G747" s="42">
        <f>VLOOKUP($A747,'Raw data'!$A:$M,2,FALSE)</f>
        <v>216981.54180732506</v>
      </c>
      <c r="H747" s="42">
        <f>VLOOKUP($A747,'Raw data'!$A:$M,3,FALSE)</f>
        <v>313066.46116649208</v>
      </c>
      <c r="I747" s="42">
        <f>VLOOKUP($A747,'Raw data'!$A:$M,4,FALSE)</f>
        <v>315868.9837094816</v>
      </c>
      <c r="J747" s="42">
        <f>VLOOKUP($A747,'Raw data'!$A:$M,8,FALSE)</f>
        <v>296979.53953678865</v>
      </c>
      <c r="K747" s="42">
        <f>VLOOKUP($A747,'Raw data'!$A:$M,5,FALSE)</f>
        <v>306832.10458560399</v>
      </c>
      <c r="L747" s="42">
        <f>VLOOKUP($A747,'Raw data'!$A:$M,12,FALSE)</f>
        <v>418092.59020338487</v>
      </c>
      <c r="M747" s="42">
        <f>VLOOKUP($A747,'Raw data'!$A:$M,13,FALSE)</f>
        <v>534257.8489534657</v>
      </c>
      <c r="N747" s="42">
        <f>VLOOKUP($A747,'Raw data'!$A:$M,6,FALSE)</f>
        <v>224046.76090120492</v>
      </c>
      <c r="O747" s="42">
        <f>VLOOKUP($A747,'Raw data'!$A:$M,9,FALSE)</f>
        <v>184713.50043242521</v>
      </c>
      <c r="P747" s="42">
        <f t="shared" si="121"/>
        <v>290077.66176370508</v>
      </c>
      <c r="Q747" s="42">
        <f t="shared" si="122"/>
        <v>327487.0574354789</v>
      </c>
      <c r="R747" s="42">
        <f t="shared" si="123"/>
        <v>80363.756458258693</v>
      </c>
      <c r="S747" s="42">
        <f t="shared" si="124"/>
        <v>117901.82501068628</v>
      </c>
      <c r="T747" s="43">
        <f t="shared" si="125"/>
        <v>0.27704220990212736</v>
      </c>
      <c r="U747" s="43">
        <f t="shared" si="126"/>
        <v>0.36001980027535946</v>
      </c>
      <c r="V747" s="42">
        <f t="shared" si="127"/>
        <v>0.17499869017936509</v>
      </c>
      <c r="W747" s="42">
        <f t="shared" si="128"/>
        <v>0.57070014791893275</v>
      </c>
      <c r="X747" s="42">
        <f>VLOOKUP($A747,'Raw data'!$A:$AN,39, FALSE)</f>
        <v>2.5796857339096442</v>
      </c>
      <c r="Y747" s="42">
        <f>VLOOKUP($A747,'Raw data'!$A:$AN,40, FALSE)</f>
        <v>2.4520122012870629</v>
      </c>
      <c r="Z747" s="42">
        <f t="shared" si="129"/>
        <v>2.5158489675983535</v>
      </c>
      <c r="AA747" s="44">
        <f>IFERROR(VLOOKUP($A747,'Raw data'!$AP:$AU,4,FALSE),0)</f>
        <v>2.0392811531002399</v>
      </c>
      <c r="AB747" s="44">
        <f>IFERROR(VLOOKUP($A747,'Raw data'!$AP:$AU,5,FALSE),0)</f>
        <v>3.9247707375377298E-2</v>
      </c>
      <c r="AC747" s="44">
        <f>IFERROR(VLOOKUP($A747,'Raw data'!$AP:$AU,6,FALSE),"NA")</f>
        <v>0.65579995098506305</v>
      </c>
      <c r="AD747" s="46" t="b">
        <f t="shared" si="130"/>
        <v>0</v>
      </c>
      <c r="AE747" s="46" t="b">
        <f t="shared" si="131"/>
        <v>0</v>
      </c>
    </row>
    <row r="748" spans="1:31" x14ac:dyDescent="0.25">
      <c r="A748" s="45" t="s">
        <v>814</v>
      </c>
      <c r="B748" s="2" t="str">
        <f>IFERROR(VLOOKUP(A748,'Protein names'!$A:$I,8,FALSE),"Contaminant")</f>
        <v>Protein Dnaja3</v>
      </c>
      <c r="C748" t="str">
        <f>IFERROR(VLOOKUP(A748,'Protein names'!$A:$I,9,FALSE), "Contaminant")</f>
        <v>Dnaja3</v>
      </c>
      <c r="D748" s="42">
        <f>VLOOKUP($A748,'Raw data'!$A:$M,10,FALSE)</f>
        <v>104441.23588432532</v>
      </c>
      <c r="E748" s="42">
        <f>VLOOKUP($A748,'Raw data'!$A:$M,11,FALSE)</f>
        <v>71332.600191890524</v>
      </c>
      <c r="F748" s="42">
        <f>VLOOKUP($A748,'Raw data'!$A:$M,7,FALSE)</f>
        <v>10857.876732084993</v>
      </c>
      <c r="G748" s="42">
        <f>VLOOKUP($A748,'Raw data'!$A:$M,2,FALSE)</f>
        <v>40778.223738453053</v>
      </c>
      <c r="H748" s="42">
        <f>VLOOKUP($A748,'Raw data'!$A:$M,3,FALSE)</f>
        <v>35971.898544371739</v>
      </c>
      <c r="I748" s="42">
        <f>VLOOKUP($A748,'Raw data'!$A:$M,4,FALSE)</f>
        <v>37039.862945714653</v>
      </c>
      <c r="J748" s="42">
        <f>VLOOKUP($A748,'Raw data'!$A:$M,8,FALSE)</f>
        <v>33753.122554264301</v>
      </c>
      <c r="K748" s="42">
        <f>VLOOKUP($A748,'Raw data'!$A:$M,5,FALSE)</f>
        <v>33016.97573957625</v>
      </c>
      <c r="L748" s="42">
        <f>VLOOKUP($A748,'Raw data'!$A:$M,12,FALSE)</f>
        <v>103085.84753059085</v>
      </c>
      <c r="M748" s="42">
        <f>VLOOKUP($A748,'Raw data'!$A:$M,13,FALSE)</f>
        <v>63741.172667759252</v>
      </c>
      <c r="N748" s="42">
        <f>VLOOKUP($A748,'Raw data'!$A:$M,6,FALSE)</f>
        <v>25940.81588344782</v>
      </c>
      <c r="O748" s="42">
        <f>VLOOKUP($A748,'Raw data'!$A:$M,9,FALSE)</f>
        <v>75357.148770672924</v>
      </c>
      <c r="P748" s="42">
        <f t="shared" si="121"/>
        <v>50070.283006140053</v>
      </c>
      <c r="Q748" s="42">
        <f t="shared" si="122"/>
        <v>55815.8471910519</v>
      </c>
      <c r="R748" s="42">
        <f t="shared" si="123"/>
        <v>30002.216894778583</v>
      </c>
      <c r="S748" s="42">
        <f t="shared" si="124"/>
        <v>27623.046045308522</v>
      </c>
      <c r="T748" s="43">
        <f t="shared" si="125"/>
        <v>0.59920206344948057</v>
      </c>
      <c r="U748" s="43">
        <f t="shared" si="126"/>
        <v>0.49489611706076375</v>
      </c>
      <c r="V748" s="42">
        <f t="shared" si="127"/>
        <v>0.15672017923125992</v>
      </c>
      <c r="W748" s="42">
        <f t="shared" si="128"/>
        <v>0.75921526137856687</v>
      </c>
      <c r="X748" s="42">
        <f>VLOOKUP($A748,'Raw data'!$A:$AN,39, FALSE)</f>
        <v>1.8460489392680433</v>
      </c>
      <c r="Y748" s="42">
        <f>VLOOKUP($A748,'Raw data'!$A:$AN,40, FALSE)</f>
        <v>2.381419430752254</v>
      </c>
      <c r="Z748" s="42">
        <f t="shared" si="129"/>
        <v>2.1137341850101485</v>
      </c>
      <c r="AA748" s="44">
        <f>IFERROR(VLOOKUP($A748,'Raw data'!$AP:$AU,4,FALSE),0)</f>
        <v>0.40154107242043002</v>
      </c>
      <c r="AB748" s="44">
        <f>IFERROR(VLOOKUP($A748,'Raw data'!$AP:$AU,5,FALSE),0)</f>
        <v>0.233081610633951</v>
      </c>
      <c r="AC748" s="44">
        <f>IFERROR(VLOOKUP($A748,'Raw data'!$AP:$AU,6,FALSE),"NA")</f>
        <v>0.65614755743187902</v>
      </c>
      <c r="AD748" s="46" t="b">
        <f t="shared" si="130"/>
        <v>0</v>
      </c>
      <c r="AE748" s="46" t="b">
        <f t="shared" si="131"/>
        <v>0</v>
      </c>
    </row>
    <row r="749" spans="1:31" x14ac:dyDescent="0.25">
      <c r="A749" s="45" t="s">
        <v>815</v>
      </c>
      <c r="B749" s="2" t="str">
        <f>IFERROR(VLOOKUP(A749,'Protein names'!$A:$I,8,FALSE),"Contaminant")</f>
        <v>Major urinary protein (MUP) (Allergen Rat n I) (Alpha(2)-euglobulin) (Alpha-2u-globulin) (alpha-2u globulin PGCL1) (allergen Rat n 1) [Cleaved into: 15.5 kDa fatty acid-binding protein (15.5 kDa FABP)]</v>
      </c>
      <c r="C749">
        <f>IFERROR(VLOOKUP(A749,'Protein names'!$A:$I,9,FALSE), "Contaminant")</f>
        <v>0</v>
      </c>
      <c r="D749" s="42">
        <f>VLOOKUP($A749,'Raw data'!$A:$M,10,FALSE)</f>
        <v>2239055.1606524372</v>
      </c>
      <c r="E749" s="42">
        <f>VLOOKUP($A749,'Raw data'!$A:$M,11,FALSE)</f>
        <v>1748047.7805261265</v>
      </c>
      <c r="F749" s="42">
        <f>VLOOKUP($A749,'Raw data'!$A:$M,7,FALSE)</f>
        <v>920873.65372101415</v>
      </c>
      <c r="G749" s="42">
        <f>VLOOKUP($A749,'Raw data'!$A:$M,2,FALSE)</f>
        <v>676938.55455606664</v>
      </c>
      <c r="H749" s="42">
        <f>VLOOKUP($A749,'Raw data'!$A:$M,3,FALSE)</f>
        <v>687404.34669232357</v>
      </c>
      <c r="I749" s="42">
        <f>VLOOKUP($A749,'Raw data'!$A:$M,4,FALSE)</f>
        <v>1117236.245901867</v>
      </c>
      <c r="J749" s="42">
        <f>VLOOKUP($A749,'Raw data'!$A:$M,8,FALSE)</f>
        <v>1648626.5050256653</v>
      </c>
      <c r="K749" s="42">
        <f>VLOOKUP($A749,'Raw data'!$A:$M,5,FALSE)</f>
        <v>1209848.823392808</v>
      </c>
      <c r="L749" s="42">
        <f>VLOOKUP($A749,'Raw data'!$A:$M,12,FALSE)</f>
        <v>2361007.775584789</v>
      </c>
      <c r="M749" s="42">
        <f>VLOOKUP($A749,'Raw data'!$A:$M,13,FALSE)</f>
        <v>1896377.7747419556</v>
      </c>
      <c r="N749" s="42">
        <f>VLOOKUP($A749,'Raw data'!$A:$M,6,FALSE)</f>
        <v>1216059.5033170907</v>
      </c>
      <c r="O749" s="42">
        <f>VLOOKUP($A749,'Raw data'!$A:$M,9,FALSE)</f>
        <v>1087061.3737001</v>
      </c>
      <c r="P749" s="42">
        <f t="shared" si="121"/>
        <v>1231592.6236749724</v>
      </c>
      <c r="Q749" s="42">
        <f t="shared" si="122"/>
        <v>1569830.292627068</v>
      </c>
      <c r="R749" s="42">
        <f t="shared" si="123"/>
        <v>576644.36889550323</v>
      </c>
      <c r="S749" s="42">
        <f t="shared" si="124"/>
        <v>452144.91949415061</v>
      </c>
      <c r="T749" s="43">
        <f t="shared" si="125"/>
        <v>0.46821031387378986</v>
      </c>
      <c r="U749" s="43">
        <f t="shared" si="126"/>
        <v>0.28802152794331576</v>
      </c>
      <c r="V749" s="42">
        <f t="shared" si="127"/>
        <v>0.35008347235085641</v>
      </c>
      <c r="W749" s="42">
        <f t="shared" si="128"/>
        <v>0.32632300175620166</v>
      </c>
      <c r="X749" s="42">
        <f>VLOOKUP($A749,'Raw data'!$A:$AN,39, FALSE)</f>
        <v>3.0271111618704105</v>
      </c>
      <c r="Y749" s="42">
        <f>VLOOKUP($A749,'Raw data'!$A:$AN,40, FALSE)</f>
        <v>3.4601342907177686</v>
      </c>
      <c r="Z749" s="42">
        <f t="shared" si="129"/>
        <v>3.2436227262940895</v>
      </c>
      <c r="AA749" s="44">
        <f>IFERROR(VLOOKUP($A749,'Raw data'!$AP:$AU,4,FALSE),0)</f>
        <v>0.48835822691529401</v>
      </c>
      <c r="AB749" s="44">
        <f>IFERROR(VLOOKUP($A749,'Raw data'!$AP:$AU,5,FALSE),0)</f>
        <v>0.113241039533424</v>
      </c>
      <c r="AC749" s="44">
        <f>IFERROR(VLOOKUP($A749,'Raw data'!$AP:$AU,6,FALSE),"NA")</f>
        <v>0.65643510476570399</v>
      </c>
      <c r="AD749" s="46" t="b">
        <f t="shared" si="130"/>
        <v>0</v>
      </c>
      <c r="AE749" s="46" t="b">
        <f t="shared" si="131"/>
        <v>0</v>
      </c>
    </row>
    <row r="750" spans="1:31" x14ac:dyDescent="0.25">
      <c r="A750" s="45" t="s">
        <v>816</v>
      </c>
      <c r="B750" s="2" t="str">
        <f>IFERROR(VLOOKUP(A750,'Protein names'!$A:$I,8,FALSE),"Contaminant")</f>
        <v>Asialoglycoprotein receptor 2 (ASGP-R 2) (ASGPR 2) (Hepatic lectin R2/3) (HL-2) (rHL-2)</v>
      </c>
      <c r="C750" t="str">
        <f>IFERROR(VLOOKUP(A750,'Protein names'!$A:$I,9,FALSE), "Contaminant")</f>
        <v>Asgr2</v>
      </c>
      <c r="D750" s="42">
        <f>VLOOKUP($A750,'Raw data'!$A:$M,10,FALSE)</f>
        <v>205.36</v>
      </c>
      <c r="E750" s="42">
        <f>VLOOKUP($A750,'Raw data'!$A:$M,11,FALSE)</f>
        <v>12804.942687350862</v>
      </c>
      <c r="F750" s="42">
        <f>VLOOKUP($A750,'Raw data'!$A:$M,7,FALSE)</f>
        <v>3705.9222670856816</v>
      </c>
      <c r="G750" s="42">
        <f>VLOOKUP($A750,'Raw data'!$A:$M,2,FALSE)</f>
        <v>8789.2317711044143</v>
      </c>
      <c r="H750" s="42">
        <f>VLOOKUP($A750,'Raw data'!$A:$M,3,FALSE)</f>
        <v>29914.186151128913</v>
      </c>
      <c r="I750" s="42">
        <f>VLOOKUP($A750,'Raw data'!$A:$M,4,FALSE)</f>
        <v>9577.0653269667018</v>
      </c>
      <c r="J750" s="42">
        <f>VLOOKUP($A750,'Raw data'!$A:$M,8,FALSE)</f>
        <v>3266.8357450266362</v>
      </c>
      <c r="K750" s="42">
        <f>VLOOKUP($A750,'Raw data'!$A:$M,5,FALSE)</f>
        <v>39314.015035368466</v>
      </c>
      <c r="L750" s="42">
        <f>VLOOKUP($A750,'Raw data'!$A:$M,12,FALSE)</f>
        <v>205.36</v>
      </c>
      <c r="M750" s="42">
        <f>VLOOKUP($A750,'Raw data'!$A:$M,13,FALSE)</f>
        <v>16109.9769202672</v>
      </c>
      <c r="N750" s="42">
        <f>VLOOKUP($A750,'Raw data'!$A:$M,6,FALSE)</f>
        <v>39411.023871959231</v>
      </c>
      <c r="O750" s="42">
        <f>VLOOKUP($A750,'Raw data'!$A:$M,9,FALSE)</f>
        <v>32503.202643412253</v>
      </c>
      <c r="P750" s="42">
        <f t="shared" si="121"/>
        <v>10832.784700606095</v>
      </c>
      <c r="Q750" s="42">
        <f t="shared" si="122"/>
        <v>21801.735702672297</v>
      </c>
      <c r="R750" s="42">
        <f t="shared" si="123"/>
        <v>9464.6407932814236</v>
      </c>
      <c r="S750" s="42">
        <f t="shared" si="124"/>
        <v>16194.805905531919</v>
      </c>
      <c r="T750" s="43">
        <f t="shared" si="125"/>
        <v>0.87370339712852196</v>
      </c>
      <c r="U750" s="43">
        <f t="shared" si="126"/>
        <v>0.74282186181840915</v>
      </c>
      <c r="V750" s="42">
        <f t="shared" si="127"/>
        <v>1.0090388437921853</v>
      </c>
      <c r="W750" s="42">
        <f t="shared" si="128"/>
        <v>0.22027595224677451</v>
      </c>
      <c r="X750" s="42">
        <f>VLOOKUP($A750,'Raw data'!$A:$AN,39, FALSE)</f>
        <v>1.5646906013529447</v>
      </c>
      <c r="Y750" s="42">
        <f>VLOOKUP($A750,'Raw data'!$A:$AN,40, FALSE)</f>
        <v>2.0595869460568892</v>
      </c>
      <c r="Z750" s="42">
        <f t="shared" si="129"/>
        <v>1.812138773704917</v>
      </c>
      <c r="AA750" s="44">
        <f>IFERROR(VLOOKUP($A750,'Raw data'!$AP:$AU,4,FALSE),0)</f>
        <v>2.27894157953045</v>
      </c>
      <c r="AB750" s="44">
        <f>IFERROR(VLOOKUP($A750,'Raw data'!$AP:$AU,5,FALSE),0)</f>
        <v>0.23320444615032701</v>
      </c>
      <c r="AC750" s="44">
        <f>IFERROR(VLOOKUP($A750,'Raw data'!$AP:$AU,6,FALSE),"NA")</f>
        <v>0.65808439087591797</v>
      </c>
      <c r="AD750" s="46" t="b">
        <f t="shared" si="130"/>
        <v>0</v>
      </c>
      <c r="AE750" s="46" t="b">
        <f t="shared" si="131"/>
        <v>0</v>
      </c>
    </row>
    <row r="751" spans="1:31" x14ac:dyDescent="0.25">
      <c r="A751" s="45" t="s">
        <v>817</v>
      </c>
      <c r="B751" s="2" t="str">
        <f>IFERROR(VLOOKUP(A751,'Protein names'!$A:$I,8,FALSE),"Contaminant")</f>
        <v>Protein Amdhd1</v>
      </c>
      <c r="C751" t="str">
        <f>IFERROR(VLOOKUP(A751,'Protein names'!$A:$I,9,FALSE), "Contaminant")</f>
        <v>Amdhd1</v>
      </c>
      <c r="D751" s="42">
        <f>VLOOKUP($A751,'Raw data'!$A:$M,10,FALSE)</f>
        <v>294848.13167104183</v>
      </c>
      <c r="E751" s="42">
        <f>VLOOKUP($A751,'Raw data'!$A:$M,11,FALSE)</f>
        <v>410706.86716289044</v>
      </c>
      <c r="F751" s="42">
        <f>VLOOKUP($A751,'Raw data'!$A:$M,7,FALSE)</f>
        <v>404074.15577186388</v>
      </c>
      <c r="G751" s="42">
        <f>VLOOKUP($A751,'Raw data'!$A:$M,2,FALSE)</f>
        <v>453895.1021006254</v>
      </c>
      <c r="H751" s="42">
        <f>VLOOKUP($A751,'Raw data'!$A:$M,3,FALSE)</f>
        <v>503761.28220231627</v>
      </c>
      <c r="I751" s="42">
        <f>VLOOKUP($A751,'Raw data'!$A:$M,4,FALSE)</f>
        <v>368976.50512786565</v>
      </c>
      <c r="J751" s="42">
        <f>VLOOKUP($A751,'Raw data'!$A:$M,8,FALSE)</f>
        <v>325583.81030653702</v>
      </c>
      <c r="K751" s="42">
        <f>VLOOKUP($A751,'Raw data'!$A:$M,5,FALSE)</f>
        <v>289946.12865665351</v>
      </c>
      <c r="L751" s="42">
        <f>VLOOKUP($A751,'Raw data'!$A:$M,12,FALSE)</f>
        <v>483177.67456394114</v>
      </c>
      <c r="M751" s="42">
        <f>VLOOKUP($A751,'Raw data'!$A:$M,13,FALSE)</f>
        <v>193019.5114055975</v>
      </c>
      <c r="N751" s="42">
        <f>VLOOKUP($A751,'Raw data'!$A:$M,6,FALSE)</f>
        <v>346263.30277167022</v>
      </c>
      <c r="O751" s="42">
        <f>VLOOKUP($A751,'Raw data'!$A:$M,9,FALSE)</f>
        <v>226566.73018010255</v>
      </c>
      <c r="P751" s="42">
        <f t="shared" si="121"/>
        <v>406043.67400610057</v>
      </c>
      <c r="Q751" s="42">
        <f t="shared" si="122"/>
        <v>310759.52631408366</v>
      </c>
      <c r="R751" s="42">
        <f t="shared" si="123"/>
        <v>65322.964490040482</v>
      </c>
      <c r="S751" s="42">
        <f t="shared" si="124"/>
        <v>93623.920499432119</v>
      </c>
      <c r="T751" s="43">
        <f t="shared" si="125"/>
        <v>0.16087669546862352</v>
      </c>
      <c r="U751" s="43">
        <f t="shared" si="126"/>
        <v>0.3012744986771756</v>
      </c>
      <c r="V751" s="42">
        <f t="shared" si="127"/>
        <v>-0.38583629416910692</v>
      </c>
      <c r="W751" s="42">
        <f t="shared" si="128"/>
        <v>9.1556514536265371E-2</v>
      </c>
      <c r="X751" s="42">
        <f>VLOOKUP($A751,'Raw data'!$A:$AN,39, FALSE)</f>
        <v>2.6045556611353358</v>
      </c>
      <c r="Y751" s="42">
        <f>VLOOKUP($A751,'Raw data'!$A:$AN,40, FALSE)</f>
        <v>2.4432726176393222</v>
      </c>
      <c r="Z751" s="42">
        <f t="shared" si="129"/>
        <v>2.5239141393873288</v>
      </c>
      <c r="AA751" s="44">
        <f>IFERROR(VLOOKUP($A751,'Raw data'!$AP:$AU,4,FALSE),0)</f>
        <v>-0.33031807037841598</v>
      </c>
      <c r="AB751" s="44">
        <f>IFERROR(VLOOKUP($A751,'Raw data'!$AP:$AU,5,FALSE),0)</f>
        <v>4.7611541482048603E-2</v>
      </c>
      <c r="AC751" s="44">
        <f>IFERROR(VLOOKUP($A751,'Raw data'!$AP:$AU,6,FALSE),"NA")</f>
        <v>0.65877017719842101</v>
      </c>
      <c r="AD751" s="46" t="b">
        <f t="shared" si="130"/>
        <v>0</v>
      </c>
      <c r="AE751" s="46" t="b">
        <f t="shared" si="131"/>
        <v>0</v>
      </c>
    </row>
    <row r="752" spans="1:31" x14ac:dyDescent="0.25">
      <c r="A752" s="45" t="s">
        <v>818</v>
      </c>
      <c r="B752" s="2" t="str">
        <f>IFERROR(VLOOKUP(A752,'Protein names'!$A:$I,8,FALSE),"Contaminant")</f>
        <v>Valine--tRNA ligase (EC 6.1.1.9) (Valyl-tRNA synthetase) (ValRS)</v>
      </c>
      <c r="C752" t="str">
        <f>IFERROR(VLOOKUP(A752,'Protein names'!$A:$I,9,FALSE), "Contaminant")</f>
        <v>Vars</v>
      </c>
      <c r="D752" s="42">
        <f>VLOOKUP($A752,'Raw data'!$A:$M,10,FALSE)</f>
        <v>349335.179145234</v>
      </c>
      <c r="E752" s="42">
        <f>VLOOKUP($A752,'Raw data'!$A:$M,11,FALSE)</f>
        <v>92472.614897756095</v>
      </c>
      <c r="F752" s="42">
        <f>VLOOKUP($A752,'Raw data'!$A:$M,7,FALSE)</f>
        <v>137341.30268103923</v>
      </c>
      <c r="G752" s="42">
        <f>VLOOKUP($A752,'Raw data'!$A:$M,2,FALSE)</f>
        <v>136321.64344021279</v>
      </c>
      <c r="H752" s="42">
        <f>VLOOKUP($A752,'Raw data'!$A:$M,3,FALSE)</f>
        <v>120186.03151490676</v>
      </c>
      <c r="I752" s="42">
        <f>VLOOKUP($A752,'Raw data'!$A:$M,4,FALSE)</f>
        <v>205.36</v>
      </c>
      <c r="J752" s="42">
        <f>VLOOKUP($A752,'Raw data'!$A:$M,8,FALSE)</f>
        <v>89899.447397075142</v>
      </c>
      <c r="K752" s="42">
        <f>VLOOKUP($A752,'Raw data'!$A:$M,5,FALSE)</f>
        <v>128051.10658088131</v>
      </c>
      <c r="L752" s="42">
        <f>VLOOKUP($A752,'Raw data'!$A:$M,12,FALSE)</f>
        <v>307983.23189467401</v>
      </c>
      <c r="M752" s="42">
        <f>VLOOKUP($A752,'Raw data'!$A:$M,13,FALSE)</f>
        <v>241180.61627050614</v>
      </c>
      <c r="N752" s="42">
        <f>VLOOKUP($A752,'Raw data'!$A:$M,6,FALSE)</f>
        <v>105083.93735904284</v>
      </c>
      <c r="O752" s="42">
        <f>VLOOKUP($A752,'Raw data'!$A:$M,9,FALSE)</f>
        <v>80059.197314258869</v>
      </c>
      <c r="P752" s="42">
        <f t="shared" si="121"/>
        <v>139310.35527985814</v>
      </c>
      <c r="Q752" s="42">
        <f t="shared" si="122"/>
        <v>158709.5894694064</v>
      </c>
      <c r="R752" s="42">
        <f t="shared" si="123"/>
        <v>104907.06172739816</v>
      </c>
      <c r="S752" s="42">
        <f t="shared" si="124"/>
        <v>85459.994110299915</v>
      </c>
      <c r="T752" s="43">
        <f t="shared" si="125"/>
        <v>0.75304568362238544</v>
      </c>
      <c r="U752" s="43">
        <f t="shared" si="126"/>
        <v>0.53846774096012373</v>
      </c>
      <c r="V752" s="42">
        <f t="shared" si="127"/>
        <v>0.18808679960604172</v>
      </c>
      <c r="W752" s="42">
        <f t="shared" si="128"/>
        <v>0.75512625288993462</v>
      </c>
      <c r="X752" s="42">
        <f>VLOOKUP($A752,'Raw data'!$A:$AN,39, FALSE)</f>
        <v>1.7823987294346273</v>
      </c>
      <c r="Y752" s="42">
        <f>VLOOKUP($A752,'Raw data'!$A:$AN,40, FALSE)</f>
        <v>2.366897475220838</v>
      </c>
      <c r="Z752" s="42">
        <f t="shared" si="129"/>
        <v>2.0746481023277328</v>
      </c>
      <c r="AA752" s="44">
        <f>IFERROR(VLOOKUP($A752,'Raw data'!$AP:$AU,4,FALSE),0)</f>
        <v>-0.59069574465956598</v>
      </c>
      <c r="AB752" s="44">
        <f>IFERROR(VLOOKUP($A752,'Raw data'!$AP:$AU,5,FALSE),0)</f>
        <v>7.1677338743246694E-2</v>
      </c>
      <c r="AC752" s="44">
        <f>IFERROR(VLOOKUP($A752,'Raw data'!$AP:$AU,6,FALSE),"NA")</f>
        <v>0.66015955627242595</v>
      </c>
      <c r="AD752" s="46" t="b">
        <f t="shared" si="130"/>
        <v>0</v>
      </c>
      <c r="AE752" s="46" t="b">
        <f t="shared" si="131"/>
        <v>0</v>
      </c>
    </row>
    <row r="753" spans="1:31" x14ac:dyDescent="0.25">
      <c r="A753" s="45" t="s">
        <v>819</v>
      </c>
      <c r="B753" s="2" t="str">
        <f>IFERROR(VLOOKUP(A753,'Protein names'!$A:$I,8,FALSE),"Contaminant")</f>
        <v>ADP-ribosylation factor 3</v>
      </c>
      <c r="C753" t="str">
        <f>IFERROR(VLOOKUP(A753,'Protein names'!$A:$I,9,FALSE), "Contaminant")</f>
        <v>Arf3</v>
      </c>
      <c r="D753" s="42">
        <f>VLOOKUP($A753,'Raw data'!$A:$M,10,FALSE)</f>
        <v>572562.92687010264</v>
      </c>
      <c r="E753" s="42">
        <f>VLOOKUP($A753,'Raw data'!$A:$M,11,FALSE)</f>
        <v>346224.0437258929</v>
      </c>
      <c r="F753" s="42">
        <f>VLOOKUP($A753,'Raw data'!$A:$M,7,FALSE)</f>
        <v>403195.62638441694</v>
      </c>
      <c r="G753" s="42">
        <f>VLOOKUP($A753,'Raw data'!$A:$M,2,FALSE)</f>
        <v>321737.11051948147</v>
      </c>
      <c r="H753" s="42">
        <f>VLOOKUP($A753,'Raw data'!$A:$M,3,FALSE)</f>
        <v>285717.09308177442</v>
      </c>
      <c r="I753" s="42">
        <f>VLOOKUP($A753,'Raw data'!$A:$M,4,FALSE)</f>
        <v>329821.98254706681</v>
      </c>
      <c r="J753" s="42">
        <f>VLOOKUP($A753,'Raw data'!$A:$M,8,FALSE)</f>
        <v>334852.81800325646</v>
      </c>
      <c r="K753" s="42">
        <f>VLOOKUP($A753,'Raw data'!$A:$M,5,FALSE)</f>
        <v>194245.69887965513</v>
      </c>
      <c r="L753" s="42">
        <f>VLOOKUP($A753,'Raw data'!$A:$M,12,FALSE)</f>
        <v>557631.48954036471</v>
      </c>
      <c r="M753" s="42">
        <f>VLOOKUP($A753,'Raw data'!$A:$M,13,FALSE)</f>
        <v>337197.91114377044</v>
      </c>
      <c r="N753" s="42">
        <f>VLOOKUP($A753,'Raw data'!$A:$M,6,FALSE)</f>
        <v>332469.69162376941</v>
      </c>
      <c r="O753" s="42">
        <f>VLOOKUP($A753,'Raw data'!$A:$M,9,FALSE)</f>
        <v>361415.62156789663</v>
      </c>
      <c r="P753" s="42">
        <f t="shared" si="121"/>
        <v>376543.13052145584</v>
      </c>
      <c r="Q753" s="42">
        <f t="shared" si="122"/>
        <v>352968.87179311883</v>
      </c>
      <c r="R753" s="42">
        <f t="shared" si="123"/>
        <v>94418.657843584384</v>
      </c>
      <c r="S753" s="42">
        <f t="shared" si="124"/>
        <v>106574.16142211788</v>
      </c>
      <c r="T753" s="43">
        <f t="shared" si="125"/>
        <v>0.2507512425278578</v>
      </c>
      <c r="U753" s="43">
        <f t="shared" si="126"/>
        <v>0.30193643105328233</v>
      </c>
      <c r="V753" s="42">
        <f t="shared" si="127"/>
        <v>-9.3274167210277578E-2</v>
      </c>
      <c r="W753" s="42">
        <f t="shared" si="128"/>
        <v>0.71893644823336977</v>
      </c>
      <c r="X753" s="42">
        <f>VLOOKUP($A753,'Raw data'!$A:$AN,39, FALSE)</f>
        <v>3.2709133543069862</v>
      </c>
      <c r="Y753" s="42">
        <f>VLOOKUP($A753,'Raw data'!$A:$AN,40, FALSE)</f>
        <v>3.8386385469345115</v>
      </c>
      <c r="Z753" s="42">
        <f t="shared" si="129"/>
        <v>3.5547759506207486</v>
      </c>
      <c r="AA753" s="44">
        <f>IFERROR(VLOOKUP($A753,'Raw data'!$AP:$AU,4,FALSE),0)</f>
        <v>-0.26684970929103502</v>
      </c>
      <c r="AB753" s="44">
        <f>IFERROR(VLOOKUP($A753,'Raw data'!$AP:$AU,5,FALSE),0)</f>
        <v>5.5550485535367303E-2</v>
      </c>
      <c r="AC753" s="44">
        <f>IFERROR(VLOOKUP($A753,'Raw data'!$AP:$AU,6,FALSE),"NA")</f>
        <v>0.66107515209770995</v>
      </c>
      <c r="AD753" s="46" t="b">
        <f t="shared" si="130"/>
        <v>0</v>
      </c>
      <c r="AE753" s="46" t="b">
        <f t="shared" si="131"/>
        <v>0</v>
      </c>
    </row>
    <row r="754" spans="1:31" x14ac:dyDescent="0.25">
      <c r="A754" s="45" t="s">
        <v>820</v>
      </c>
      <c r="B754" s="2" t="str">
        <f>IFERROR(VLOOKUP(A754,'Protein names'!$A:$I,8,FALSE),"Contaminant")</f>
        <v>Acetyl-Coenzyme A dehydrogenase, medium chain (Medium-chain-specific acyl-CoA dehydrogenase, mitochondrial)</v>
      </c>
      <c r="C754" t="str">
        <f>IFERROR(VLOOKUP(A754,'Protein names'!$A:$I,9,FALSE), "Contaminant")</f>
        <v>Acadm</v>
      </c>
      <c r="D754" s="42">
        <f>VLOOKUP($A754,'Raw data'!$A:$M,10,FALSE)</f>
        <v>2588625.9192689224</v>
      </c>
      <c r="E754" s="42">
        <f>VLOOKUP($A754,'Raw data'!$A:$M,11,FALSE)</f>
        <v>2951163.4736564993</v>
      </c>
      <c r="F754" s="42">
        <f>VLOOKUP($A754,'Raw data'!$A:$M,7,FALSE)</f>
        <v>4707428.2062915582</v>
      </c>
      <c r="G754" s="42">
        <f>VLOOKUP($A754,'Raw data'!$A:$M,2,FALSE)</f>
        <v>4768724.7746497598</v>
      </c>
      <c r="H754" s="42">
        <f>VLOOKUP($A754,'Raw data'!$A:$M,3,FALSE)</f>
        <v>4366090.7121572075</v>
      </c>
      <c r="I754" s="42">
        <f>VLOOKUP($A754,'Raw data'!$A:$M,4,FALSE)</f>
        <v>4277319.067402944</v>
      </c>
      <c r="J754" s="42">
        <f>VLOOKUP($A754,'Raw data'!$A:$M,8,FALSE)</f>
        <v>3861857.9591240468</v>
      </c>
      <c r="K754" s="42">
        <f>VLOOKUP($A754,'Raw data'!$A:$M,5,FALSE)</f>
        <v>4028363.4344085539</v>
      </c>
      <c r="L754" s="42">
        <f>VLOOKUP($A754,'Raw data'!$A:$M,12,FALSE)</f>
        <v>2474713.9080960294</v>
      </c>
      <c r="M754" s="42">
        <f>VLOOKUP($A754,'Raw data'!$A:$M,13,FALSE)</f>
        <v>2178447.2743109865</v>
      </c>
      <c r="N754" s="42">
        <f>VLOOKUP($A754,'Raw data'!$A:$M,6,FALSE)</f>
        <v>4734982.3470695484</v>
      </c>
      <c r="O754" s="42">
        <f>VLOOKUP($A754,'Raw data'!$A:$M,9,FALSE)</f>
        <v>4390576.5098386472</v>
      </c>
      <c r="P754" s="42">
        <f t="shared" si="121"/>
        <v>3943225.3589044814</v>
      </c>
      <c r="Q754" s="42">
        <f t="shared" si="122"/>
        <v>3611490.2388079688</v>
      </c>
      <c r="R754" s="42">
        <f t="shared" si="123"/>
        <v>853914.06831648923</v>
      </c>
      <c r="S754" s="42">
        <f t="shared" si="124"/>
        <v>953200.7270054447</v>
      </c>
      <c r="T754" s="43">
        <f t="shared" si="125"/>
        <v>0.21655218522781214</v>
      </c>
      <c r="U754" s="43">
        <f t="shared" si="126"/>
        <v>0.26393556786133365</v>
      </c>
      <c r="V754" s="42">
        <f t="shared" si="127"/>
        <v>-0.12678189308581869</v>
      </c>
      <c r="W754" s="42">
        <f t="shared" si="128"/>
        <v>0.57498908964522411</v>
      </c>
      <c r="X754" s="42">
        <f>VLOOKUP($A754,'Raw data'!$A:$AN,39, FALSE)</f>
        <v>3.0286399768425567</v>
      </c>
      <c r="Y754" s="42">
        <f>VLOOKUP($A754,'Raw data'!$A:$AN,40, FALSE)</f>
        <v>4.0645545179956386</v>
      </c>
      <c r="Z754" s="42">
        <f t="shared" si="129"/>
        <v>3.5465972474190979</v>
      </c>
      <c r="AA754" s="44">
        <f>IFERROR(VLOOKUP($A754,'Raw data'!$AP:$AU,4,FALSE),0)</f>
        <v>0.31392853836255602</v>
      </c>
      <c r="AB754" s="44">
        <f>IFERROR(VLOOKUP($A754,'Raw data'!$AP:$AU,5,FALSE),0)</f>
        <v>4.4861930616928503E-2</v>
      </c>
      <c r="AC754" s="44">
        <f>IFERROR(VLOOKUP($A754,'Raw data'!$AP:$AU,6,FALSE),"NA")</f>
        <v>0.66239636840133498</v>
      </c>
      <c r="AD754" s="46" t="b">
        <f t="shared" si="130"/>
        <v>0</v>
      </c>
      <c r="AE754" s="46" t="b">
        <f t="shared" si="131"/>
        <v>0</v>
      </c>
    </row>
    <row r="755" spans="1:31" x14ac:dyDescent="0.25">
      <c r="A755" s="45" t="s">
        <v>821</v>
      </c>
      <c r="B755" s="2" t="str">
        <f>IFERROR(VLOOKUP(A755,'Protein names'!$A:$I,8,FALSE),"Contaminant")</f>
        <v>Rho GDP-dissociation inhibitor 1 (Rho GDI 1) (Rho-GDI alpha)</v>
      </c>
      <c r="C755" t="str">
        <f>IFERROR(VLOOKUP(A755,'Protein names'!$A:$I,9,FALSE), "Contaminant")</f>
        <v>Arhgdia</v>
      </c>
      <c r="D755" s="42">
        <f>VLOOKUP($A755,'Raw data'!$A:$M,10,FALSE)</f>
        <v>71387.693310019327</v>
      </c>
      <c r="E755" s="42">
        <f>VLOOKUP($A755,'Raw data'!$A:$M,11,FALSE)</f>
        <v>68414.121872418342</v>
      </c>
      <c r="F755" s="42">
        <f>VLOOKUP($A755,'Raw data'!$A:$M,7,FALSE)</f>
        <v>220545.00771666886</v>
      </c>
      <c r="G755" s="42">
        <f>VLOOKUP($A755,'Raw data'!$A:$M,2,FALSE)</f>
        <v>179142.29676349129</v>
      </c>
      <c r="H755" s="42">
        <f>VLOOKUP($A755,'Raw data'!$A:$M,3,FALSE)</f>
        <v>210685.15681254977</v>
      </c>
      <c r="I755" s="42">
        <f>VLOOKUP($A755,'Raw data'!$A:$M,4,FALSE)</f>
        <v>225069.33182678669</v>
      </c>
      <c r="J755" s="42">
        <f>VLOOKUP($A755,'Raw data'!$A:$M,8,FALSE)</f>
        <v>244276.40457087342</v>
      </c>
      <c r="K755" s="42">
        <f>VLOOKUP($A755,'Raw data'!$A:$M,5,FALSE)</f>
        <v>236649.1008251867</v>
      </c>
      <c r="L755" s="42">
        <f>VLOOKUP($A755,'Raw data'!$A:$M,12,FALSE)</f>
        <v>63040.248331099669</v>
      </c>
      <c r="M755" s="42">
        <f>VLOOKUP($A755,'Raw data'!$A:$M,13,FALSE)</f>
        <v>84580.503440953922</v>
      </c>
      <c r="N755" s="42">
        <f>VLOOKUP($A755,'Raw data'!$A:$M,6,FALSE)</f>
        <v>173338.01637114771</v>
      </c>
      <c r="O755" s="42">
        <f>VLOOKUP($A755,'Raw data'!$A:$M,9,FALSE)</f>
        <v>169989.57768828221</v>
      </c>
      <c r="P755" s="42">
        <f t="shared" si="121"/>
        <v>162540.60138365571</v>
      </c>
      <c r="Q755" s="42">
        <f t="shared" si="122"/>
        <v>161978.97520459062</v>
      </c>
      <c r="R755" s="42">
        <f t="shared" si="123"/>
        <v>67127.384609742658</v>
      </c>
      <c r="S755" s="42">
        <f t="shared" si="124"/>
        <v>68703.574889475814</v>
      </c>
      <c r="T755" s="43">
        <f t="shared" si="125"/>
        <v>0.41298841051595037</v>
      </c>
      <c r="U755" s="43">
        <f t="shared" si="126"/>
        <v>0.42415118877433605</v>
      </c>
      <c r="V755" s="42">
        <f t="shared" si="127"/>
        <v>-4.9935730893357734E-3</v>
      </c>
      <c r="W755" s="42">
        <f t="shared" si="128"/>
        <v>0.9898256584849694</v>
      </c>
      <c r="X755" s="42">
        <f>VLOOKUP($A755,'Raw data'!$A:$AN,39, FALSE)</f>
        <v>3.0637631064547528</v>
      </c>
      <c r="Y755" s="42">
        <f>VLOOKUP($A755,'Raw data'!$A:$AN,40, FALSE)</f>
        <v>2.3846234010862468</v>
      </c>
      <c r="Z755" s="42">
        <f t="shared" si="129"/>
        <v>2.7241932537704998</v>
      </c>
      <c r="AA755" s="44">
        <f>IFERROR(VLOOKUP($A755,'Raw data'!$AP:$AU,4,FALSE),0)</f>
        <v>-2.7110785251819798</v>
      </c>
      <c r="AB755" s="44">
        <f>IFERROR(VLOOKUP($A755,'Raw data'!$AP:$AU,5,FALSE),0)</f>
        <v>0.163842214587128</v>
      </c>
      <c r="AC755" s="44">
        <f>IFERROR(VLOOKUP($A755,'Raw data'!$AP:$AU,6,FALSE),"NA")</f>
        <v>0.66305986059379296</v>
      </c>
      <c r="AD755" s="46" t="b">
        <f t="shared" si="130"/>
        <v>0</v>
      </c>
      <c r="AE755" s="46" t="b">
        <f t="shared" si="131"/>
        <v>0</v>
      </c>
    </row>
    <row r="756" spans="1:31" x14ac:dyDescent="0.25">
      <c r="A756" s="45" t="s">
        <v>822</v>
      </c>
      <c r="B756" s="2" t="str">
        <f>IFERROR(VLOOKUP(A756,'Protein names'!$A:$I,8,FALSE),"Contaminant")</f>
        <v>Dipeptidyl peptidase 4</v>
      </c>
      <c r="C756" t="str">
        <f>IFERROR(VLOOKUP(A756,'Protein names'!$A:$I,9,FALSE), "Contaminant")</f>
        <v>Dpp4</v>
      </c>
      <c r="D756" s="42">
        <f>VLOOKUP($A756,'Raw data'!$A:$M,10,FALSE)</f>
        <v>63997.036681647507</v>
      </c>
      <c r="E756" s="42">
        <f>VLOOKUP($A756,'Raw data'!$A:$M,11,FALSE)</f>
        <v>58180.22998716827</v>
      </c>
      <c r="F756" s="42">
        <f>VLOOKUP($A756,'Raw data'!$A:$M,7,FALSE)</f>
        <v>65766.026975195084</v>
      </c>
      <c r="G756" s="42">
        <f>VLOOKUP($A756,'Raw data'!$A:$M,2,FALSE)</f>
        <v>106072.18921748434</v>
      </c>
      <c r="H756" s="42">
        <f>VLOOKUP($A756,'Raw data'!$A:$M,3,FALSE)</f>
        <v>32579.872822738864</v>
      </c>
      <c r="I756" s="42">
        <f>VLOOKUP($A756,'Raw data'!$A:$M,4,FALSE)</f>
        <v>53319.044146044092</v>
      </c>
      <c r="J756" s="42">
        <f>VLOOKUP($A756,'Raw data'!$A:$M,8,FALSE)</f>
        <v>61456.101769663663</v>
      </c>
      <c r="K756" s="42">
        <f>VLOOKUP($A756,'Raw data'!$A:$M,5,FALSE)</f>
        <v>105557.78934956242</v>
      </c>
      <c r="L756" s="42">
        <f>VLOOKUP($A756,'Raw data'!$A:$M,12,FALSE)</f>
        <v>80293.244280016123</v>
      </c>
      <c r="M756" s="42">
        <f>VLOOKUP($A756,'Raw data'!$A:$M,13,FALSE)</f>
        <v>54416.956099806775</v>
      </c>
      <c r="N756" s="42">
        <f>VLOOKUP($A756,'Raw data'!$A:$M,6,FALSE)</f>
        <v>107475.45159117439</v>
      </c>
      <c r="O756" s="42">
        <f>VLOOKUP($A756,'Raw data'!$A:$M,9,FALSE)</f>
        <v>85749.090380337235</v>
      </c>
      <c r="P756" s="42">
        <f t="shared" si="121"/>
        <v>63319.066638379685</v>
      </c>
      <c r="Q756" s="42">
        <f t="shared" si="122"/>
        <v>82491.438911760109</v>
      </c>
      <c r="R756" s="42">
        <f t="shared" si="123"/>
        <v>22005.994929200755</v>
      </c>
      <c r="S756" s="42">
        <f t="shared" si="124"/>
        <v>20009.846570520844</v>
      </c>
      <c r="T756" s="43">
        <f t="shared" si="125"/>
        <v>0.34754136625037091</v>
      </c>
      <c r="U756" s="43">
        <f t="shared" si="126"/>
        <v>0.2425687663410149</v>
      </c>
      <c r="V756" s="42">
        <f t="shared" si="127"/>
        <v>0.38160441259194994</v>
      </c>
      <c r="W756" s="42">
        <f t="shared" si="128"/>
        <v>0.18005427756152959</v>
      </c>
      <c r="X756" s="42">
        <f>VLOOKUP($A756,'Raw data'!$A:$AN,39, FALSE)</f>
        <v>2.8606499337433848</v>
      </c>
      <c r="Y756" s="42">
        <f>VLOOKUP($A756,'Raw data'!$A:$AN,40, FALSE)</f>
        <v>2.5352079944874792</v>
      </c>
      <c r="Z756" s="42">
        <f t="shared" si="129"/>
        <v>2.697928964115432</v>
      </c>
      <c r="AA756" s="44">
        <f>IFERROR(VLOOKUP($A756,'Raw data'!$AP:$AU,4,FALSE),0)</f>
        <v>0.95692992547470501</v>
      </c>
      <c r="AB756" s="44">
        <f>IFERROR(VLOOKUP($A756,'Raw data'!$AP:$AU,5,FALSE),0)</f>
        <v>0.114430334937941</v>
      </c>
      <c r="AC756" s="44">
        <f>IFERROR(VLOOKUP($A756,'Raw data'!$AP:$AU,6,FALSE),"NA")</f>
        <v>0.66341860579968204</v>
      </c>
      <c r="AD756" s="46" t="b">
        <f t="shared" si="130"/>
        <v>0</v>
      </c>
      <c r="AE756" s="46" t="b">
        <f t="shared" si="131"/>
        <v>0</v>
      </c>
    </row>
    <row r="757" spans="1:31" x14ac:dyDescent="0.25">
      <c r="A757" s="45" t="s">
        <v>823</v>
      </c>
      <c r="B757" s="2" t="str">
        <f>IFERROR(VLOOKUP(A757,'Protein names'!$A:$I,8,FALSE),"Contaminant")</f>
        <v>Protein preY, mitochondrial</v>
      </c>
      <c r="C757" t="str">
        <f>IFERROR(VLOOKUP(A757,'Protein names'!$A:$I,9,FALSE), "Contaminant")</f>
        <v>Pyurf</v>
      </c>
      <c r="D757" s="42">
        <f>VLOOKUP($A757,'Raw data'!$A:$M,10,FALSE)</f>
        <v>29579.812218785839</v>
      </c>
      <c r="E757" s="42">
        <f>VLOOKUP($A757,'Raw data'!$A:$M,11,FALSE)</f>
        <v>24861.344665310218</v>
      </c>
      <c r="F757" s="42">
        <f>VLOOKUP($A757,'Raw data'!$A:$M,7,FALSE)</f>
        <v>205.36</v>
      </c>
      <c r="G757" s="42">
        <f>VLOOKUP($A757,'Raw data'!$A:$M,2,FALSE)</f>
        <v>19732.21380383394</v>
      </c>
      <c r="H757" s="42">
        <f>VLOOKUP($A757,'Raw data'!$A:$M,3,FALSE)</f>
        <v>205.36</v>
      </c>
      <c r="I757" s="42">
        <f>VLOOKUP($A757,'Raw data'!$A:$M,4,FALSE)</f>
        <v>25211.320835398619</v>
      </c>
      <c r="J757" s="42">
        <f>VLOOKUP($A757,'Raw data'!$A:$M,8,FALSE)</f>
        <v>205.36</v>
      </c>
      <c r="K757" s="42">
        <f>VLOOKUP($A757,'Raw data'!$A:$M,5,FALSE)</f>
        <v>27391.111747661744</v>
      </c>
      <c r="L757" s="42">
        <f>VLOOKUP($A757,'Raw data'!$A:$M,12,FALSE)</f>
        <v>25592.958916762422</v>
      </c>
      <c r="M757" s="42">
        <f>VLOOKUP($A757,'Raw data'!$A:$M,13,FALSE)</f>
        <v>5081.700343840278</v>
      </c>
      <c r="N757" s="42">
        <f>VLOOKUP($A757,'Raw data'!$A:$M,6,FALSE)</f>
        <v>21929.447651952134</v>
      </c>
      <c r="O757" s="42">
        <f>VLOOKUP($A757,'Raw data'!$A:$M,9,FALSE)</f>
        <v>205.36</v>
      </c>
      <c r="P757" s="42">
        <f t="shared" si="121"/>
        <v>16632.568587221434</v>
      </c>
      <c r="Q757" s="42">
        <f t="shared" si="122"/>
        <v>13400.989776702763</v>
      </c>
      <c r="R757" s="42">
        <f t="shared" si="123"/>
        <v>11960.023884724262</v>
      </c>
      <c r="S757" s="42">
        <f t="shared" si="124"/>
        <v>11793.798406222693</v>
      </c>
      <c r="T757" s="43">
        <f t="shared" si="125"/>
        <v>0.71907257270611691</v>
      </c>
      <c r="U757" s="43">
        <f t="shared" si="126"/>
        <v>0.88006920404684386</v>
      </c>
      <c r="V757" s="42">
        <f t="shared" si="127"/>
        <v>-0.31167142305278744</v>
      </c>
      <c r="W757" s="42">
        <f t="shared" si="128"/>
        <v>0.67617354168752652</v>
      </c>
      <c r="X757" s="42">
        <f>VLOOKUP($A757,'Raw data'!$A:$AN,39, FALSE)</f>
        <v>1.385088184091533</v>
      </c>
      <c r="Y757" s="42">
        <f>VLOOKUP($A757,'Raw data'!$A:$AN,40, FALSE)</f>
        <v>1.519940826328595</v>
      </c>
      <c r="Z757" s="42">
        <f t="shared" si="129"/>
        <v>1.4525145052100639</v>
      </c>
      <c r="AA757" s="44">
        <f>IFERROR(VLOOKUP($A757,'Raw data'!$AP:$AU,4,FALSE),0)</f>
        <v>0.45758896776124702</v>
      </c>
      <c r="AB757" s="44">
        <f>IFERROR(VLOOKUP($A757,'Raw data'!$AP:$AU,5,FALSE),0)</f>
        <v>9.9610952335263594E-3</v>
      </c>
      <c r="AC757" s="44">
        <f>IFERROR(VLOOKUP($A757,'Raw data'!$AP:$AU,6,FALSE),"NA")</f>
        <v>0.66546026712477102</v>
      </c>
      <c r="AD757" s="46" t="b">
        <f t="shared" si="130"/>
        <v>0</v>
      </c>
      <c r="AE757" s="46" t="b">
        <f t="shared" si="131"/>
        <v>0</v>
      </c>
    </row>
    <row r="758" spans="1:31" x14ac:dyDescent="0.25">
      <c r="A758" s="45" t="s">
        <v>824</v>
      </c>
      <c r="B758" s="2" t="str">
        <f>IFERROR(VLOOKUP(A758,'Protein names'!$A:$I,8,FALSE),"Contaminant")</f>
        <v>Activated RNA polymerase II transcriptional coactivator p15 (Positive cofactor 4) (PC4) (SUB1 homolog) (p14)</v>
      </c>
      <c r="C758" t="str">
        <f>IFERROR(VLOOKUP(A758,'Protein names'!$A:$I,9,FALSE), "Contaminant")</f>
        <v>Sub1</v>
      </c>
      <c r="D758" s="42">
        <f>VLOOKUP($A758,'Raw data'!$A:$M,10,FALSE)</f>
        <v>205964.05718199263</v>
      </c>
      <c r="E758" s="42">
        <f>VLOOKUP($A758,'Raw data'!$A:$M,11,FALSE)</f>
        <v>195956.96943820934</v>
      </c>
      <c r="F758" s="42">
        <f>VLOOKUP($A758,'Raw data'!$A:$M,7,FALSE)</f>
        <v>155760.85390872729</v>
      </c>
      <c r="G758" s="42">
        <f>VLOOKUP($A758,'Raw data'!$A:$M,2,FALSE)</f>
        <v>118068.51529810912</v>
      </c>
      <c r="H758" s="42">
        <f>VLOOKUP($A758,'Raw data'!$A:$M,3,FALSE)</f>
        <v>82555.165934542456</v>
      </c>
      <c r="I758" s="42">
        <f>VLOOKUP($A758,'Raw data'!$A:$M,4,FALSE)</f>
        <v>79402.922574059805</v>
      </c>
      <c r="J758" s="42">
        <f>VLOOKUP($A758,'Raw data'!$A:$M,8,FALSE)</f>
        <v>128725.3667612962</v>
      </c>
      <c r="K758" s="42">
        <f>VLOOKUP($A758,'Raw data'!$A:$M,5,FALSE)</f>
        <v>77474.22314237534</v>
      </c>
      <c r="L758" s="42">
        <f>VLOOKUP($A758,'Raw data'!$A:$M,12,FALSE)</f>
        <v>159485.37165809333</v>
      </c>
      <c r="M758" s="42">
        <f>VLOOKUP($A758,'Raw data'!$A:$M,13,FALSE)</f>
        <v>139963.68007084704</v>
      </c>
      <c r="N758" s="42">
        <f>VLOOKUP($A758,'Raw data'!$A:$M,6,FALSE)</f>
        <v>126855.12628391795</v>
      </c>
      <c r="O758" s="42">
        <f>VLOOKUP($A758,'Raw data'!$A:$M,9,FALSE)</f>
        <v>99987.852904365369</v>
      </c>
      <c r="P758" s="42">
        <f t="shared" si="121"/>
        <v>139618.08072260677</v>
      </c>
      <c r="Q758" s="42">
        <f t="shared" si="122"/>
        <v>122081.93680348253</v>
      </c>
      <c r="R758" s="42">
        <f t="shared" si="123"/>
        <v>50303.865632020235</v>
      </c>
      <c r="S758" s="42">
        <f t="shared" si="124"/>
        <v>26657.359340452695</v>
      </c>
      <c r="T758" s="43">
        <f t="shared" si="125"/>
        <v>0.3602962121500865</v>
      </c>
      <c r="U758" s="43">
        <f t="shared" si="126"/>
        <v>0.2183562944562677</v>
      </c>
      <c r="V758" s="42">
        <f t="shared" si="127"/>
        <v>-0.19363602901475588</v>
      </c>
      <c r="W758" s="42">
        <f t="shared" si="128"/>
        <v>0.50663368759324312</v>
      </c>
      <c r="X758" s="42">
        <f>VLOOKUP($A758,'Raw data'!$A:$AN,39, FALSE)</f>
        <v>3.0154802465221269</v>
      </c>
      <c r="Y758" s="42">
        <f>VLOOKUP($A758,'Raw data'!$A:$AN,40, FALSE)</f>
        <v>3.4473491545293999</v>
      </c>
      <c r="Z758" s="42">
        <f t="shared" si="129"/>
        <v>3.2314147005257636</v>
      </c>
      <c r="AA758" s="44">
        <f>IFERROR(VLOOKUP($A758,'Raw data'!$AP:$AU,4,FALSE),0)</f>
        <v>-0.32374550575948602</v>
      </c>
      <c r="AB758" s="44">
        <f>IFERROR(VLOOKUP($A758,'Raw data'!$AP:$AU,5,FALSE),0)</f>
        <v>0.140722250583668</v>
      </c>
      <c r="AC758" s="44">
        <f>IFERROR(VLOOKUP($A758,'Raw data'!$AP:$AU,6,FALSE),"NA")</f>
        <v>0.665533756292229</v>
      </c>
      <c r="AD758" s="46" t="b">
        <f t="shared" si="130"/>
        <v>0</v>
      </c>
      <c r="AE758" s="46" t="b">
        <f t="shared" si="131"/>
        <v>0</v>
      </c>
    </row>
    <row r="759" spans="1:31" x14ac:dyDescent="0.25">
      <c r="A759" s="45" t="s">
        <v>825</v>
      </c>
      <c r="B759" s="2" t="str">
        <f>IFERROR(VLOOKUP(A759,'Protein names'!$A:$I,8,FALSE),"Contaminant")</f>
        <v>Propionyl coenzyme A carboxylase, beta polypeptide (Propionyl coenzyme A carboxylase, beta polypeptide, isoform CRA_b) (Propionyl-CoA carboxylase beta chain, mitochondrial)</v>
      </c>
      <c r="C759" t="str">
        <f>IFERROR(VLOOKUP(A759,'Protein names'!$A:$I,9,FALSE), "Contaminant")</f>
        <v>Pccb</v>
      </c>
      <c r="D759" s="42">
        <f>VLOOKUP($A759,'Raw data'!$A:$M,10,FALSE)</f>
        <v>205.36</v>
      </c>
      <c r="E759" s="42">
        <f>VLOOKUP($A759,'Raw data'!$A:$M,11,FALSE)</f>
        <v>237304.36224057726</v>
      </c>
      <c r="F759" s="42">
        <f>VLOOKUP($A759,'Raw data'!$A:$M,7,FALSE)</f>
        <v>205.36</v>
      </c>
      <c r="G759" s="42">
        <f>VLOOKUP($A759,'Raw data'!$A:$M,2,FALSE)</f>
        <v>276960.68145719188</v>
      </c>
      <c r="H759" s="42">
        <f>VLOOKUP($A759,'Raw data'!$A:$M,3,FALSE)</f>
        <v>271866.40779093729</v>
      </c>
      <c r="I759" s="42">
        <f>VLOOKUP($A759,'Raw data'!$A:$M,4,FALSE)</f>
        <v>303422.90846876416</v>
      </c>
      <c r="J759" s="42">
        <f>VLOOKUP($A759,'Raw data'!$A:$M,8,FALSE)</f>
        <v>267219.11210796685</v>
      </c>
      <c r="K759" s="42">
        <f>VLOOKUP($A759,'Raw data'!$A:$M,5,FALSE)</f>
        <v>205.36</v>
      </c>
      <c r="L759" s="42">
        <f>VLOOKUP($A759,'Raw data'!$A:$M,12,FALSE)</f>
        <v>205.36</v>
      </c>
      <c r="M759" s="42">
        <f>VLOOKUP($A759,'Raw data'!$A:$M,13,FALSE)</f>
        <v>205.36</v>
      </c>
      <c r="N759" s="42">
        <f>VLOOKUP($A759,'Raw data'!$A:$M,6,FALSE)</f>
        <v>205.36</v>
      </c>
      <c r="O759" s="42">
        <f>VLOOKUP($A759,'Raw data'!$A:$M,9,FALSE)</f>
        <v>205.36</v>
      </c>
      <c r="P759" s="42">
        <f t="shared" si="121"/>
        <v>181660.84665957847</v>
      </c>
      <c r="Q759" s="42">
        <f t="shared" si="122"/>
        <v>44707.652017994464</v>
      </c>
      <c r="R759" s="42">
        <f t="shared" si="123"/>
        <v>129739.15469859864</v>
      </c>
      <c r="S759" s="42">
        <f t="shared" si="124"/>
        <v>99510.150106781948</v>
      </c>
      <c r="T759" s="43">
        <f t="shared" si="125"/>
        <v>0.71418336468354149</v>
      </c>
      <c r="U759" s="43">
        <f t="shared" si="126"/>
        <v>2.2257968292928898</v>
      </c>
      <c r="V759" s="42">
        <f t="shared" si="127"/>
        <v>-2.0226538244869752</v>
      </c>
      <c r="W759" s="42">
        <f t="shared" si="128"/>
        <v>9.0571084045640751E-2</v>
      </c>
      <c r="X759" s="42">
        <f>VLOOKUP($A759,'Raw data'!$A:$AN,39, FALSE)</f>
        <v>1.425141350031905</v>
      </c>
      <c r="Y759" s="42">
        <f>VLOOKUP($A759,'Raw data'!$A:$AN,40, FALSE)</f>
        <v>0.31873586859426001</v>
      </c>
      <c r="Z759" s="42">
        <f t="shared" si="129"/>
        <v>0.87193860931308254</v>
      </c>
      <c r="AA759" s="44">
        <f>IFERROR(VLOOKUP($A759,'Raw data'!$AP:$AU,4,FALSE),0)</f>
        <v>1.9044266793132201</v>
      </c>
      <c r="AB759" s="44">
        <f>IFERROR(VLOOKUP($A759,'Raw data'!$AP:$AU,5,FALSE),0)</f>
        <v>5.7308774270272499E-2</v>
      </c>
      <c r="AC759" s="44">
        <f>IFERROR(VLOOKUP($A759,'Raw data'!$AP:$AU,6,FALSE),"NA")</f>
        <v>0.66928113000465295</v>
      </c>
      <c r="AD759" s="46" t="b">
        <f t="shared" si="130"/>
        <v>0</v>
      </c>
      <c r="AE759" s="46" t="b">
        <f t="shared" si="131"/>
        <v>0</v>
      </c>
    </row>
    <row r="760" spans="1:31" x14ac:dyDescent="0.25">
      <c r="A760" s="45" t="s">
        <v>826</v>
      </c>
      <c r="B760" s="2" t="str">
        <f>IFERROR(VLOOKUP(A760,'Protein names'!$A:$I,8,FALSE),"Contaminant")</f>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
      <c r="C760" t="str">
        <f>IFERROR(VLOOKUP(A760,'Protein names'!$A:$I,9,FALSE), "Contaminant")</f>
        <v>Ap2a2</v>
      </c>
      <c r="D760" s="42">
        <f>VLOOKUP($A760,'Raw data'!$A:$M,10,FALSE)</f>
        <v>205.36</v>
      </c>
      <c r="E760" s="42">
        <f>VLOOKUP($A760,'Raw data'!$A:$M,11,FALSE)</f>
        <v>205.36</v>
      </c>
      <c r="F760" s="42">
        <f>VLOOKUP($A760,'Raw data'!$A:$M,7,FALSE)</f>
        <v>49482.317072249054</v>
      </c>
      <c r="G760" s="42">
        <f>VLOOKUP($A760,'Raw data'!$A:$M,2,FALSE)</f>
        <v>78003.408869737701</v>
      </c>
      <c r="H760" s="42">
        <f>VLOOKUP($A760,'Raw data'!$A:$M,3,FALSE)</f>
        <v>50295.222771256769</v>
      </c>
      <c r="I760" s="42">
        <f>VLOOKUP($A760,'Raw data'!$A:$M,4,FALSE)</f>
        <v>93780.980275225302</v>
      </c>
      <c r="J760" s="42">
        <f>VLOOKUP($A760,'Raw data'!$A:$M,8,FALSE)</f>
        <v>89179.696605114688</v>
      </c>
      <c r="K760" s="42">
        <f>VLOOKUP($A760,'Raw data'!$A:$M,5,FALSE)</f>
        <v>72088.51024453796</v>
      </c>
      <c r="L760" s="42">
        <f>VLOOKUP($A760,'Raw data'!$A:$M,12,FALSE)</f>
        <v>205.36</v>
      </c>
      <c r="M760" s="42">
        <f>VLOOKUP($A760,'Raw data'!$A:$M,13,FALSE)</f>
        <v>37216.847540833849</v>
      </c>
      <c r="N760" s="42">
        <f>VLOOKUP($A760,'Raw data'!$A:$M,6,FALSE)</f>
        <v>205.36</v>
      </c>
      <c r="O760" s="42">
        <f>VLOOKUP($A760,'Raw data'!$A:$M,9,FALSE)</f>
        <v>205.36</v>
      </c>
      <c r="P760" s="42">
        <f t="shared" si="121"/>
        <v>45328.774831411465</v>
      </c>
      <c r="Q760" s="42">
        <f t="shared" si="122"/>
        <v>33183.522398414403</v>
      </c>
      <c r="R760" s="42">
        <f t="shared" si="123"/>
        <v>35424.592616544884</v>
      </c>
      <c r="S760" s="42">
        <f t="shared" si="124"/>
        <v>36350.412428488366</v>
      </c>
      <c r="T760" s="43">
        <f t="shared" si="125"/>
        <v>0.78150342135425899</v>
      </c>
      <c r="U760" s="43">
        <f t="shared" si="126"/>
        <v>1.0954356198854069</v>
      </c>
      <c r="V760" s="42">
        <f t="shared" si="127"/>
        <v>-0.44996013278603486</v>
      </c>
      <c r="W760" s="42">
        <f t="shared" si="128"/>
        <v>0.60430608450376255</v>
      </c>
      <c r="X760" s="42">
        <f>VLOOKUP($A760,'Raw data'!$A:$AN,39, FALSE)</f>
        <v>1.1494833637018449</v>
      </c>
      <c r="Y760" s="42">
        <f>VLOOKUP($A760,'Raw data'!$A:$AN,40, FALSE)</f>
        <v>0.63931351907689182</v>
      </c>
      <c r="Z760" s="42">
        <f t="shared" si="129"/>
        <v>0.89439844138936841</v>
      </c>
      <c r="AA760" s="44">
        <f>IFERROR(VLOOKUP($A760,'Raw data'!$AP:$AU,4,FALSE),0)</f>
        <v>1.5614064041348199</v>
      </c>
      <c r="AB760" s="44">
        <f>IFERROR(VLOOKUP($A760,'Raw data'!$AP:$AU,5,FALSE),0)</f>
        <v>1.8327177063316099E-2</v>
      </c>
      <c r="AC760" s="44">
        <f>IFERROR(VLOOKUP($A760,'Raw data'!$AP:$AU,6,FALSE),"NA")</f>
        <v>0.66952435736180105</v>
      </c>
      <c r="AD760" s="46" t="b">
        <f t="shared" si="130"/>
        <v>0</v>
      </c>
      <c r="AE760" s="46" t="b">
        <f t="shared" si="131"/>
        <v>0</v>
      </c>
    </row>
    <row r="761" spans="1:31" x14ac:dyDescent="0.25">
      <c r="A761" s="45" t="s">
        <v>827</v>
      </c>
      <c r="B761" s="2" t="str">
        <f>IFERROR(VLOOKUP(A761,'Protein names'!$A:$I,8,FALSE),"Contaminant")</f>
        <v>Aminopeptidase N</v>
      </c>
      <c r="C761" t="str">
        <f>IFERROR(VLOOKUP(A761,'Protein names'!$A:$I,9,FALSE), "Contaminant")</f>
        <v>Anpep</v>
      </c>
      <c r="D761" s="42">
        <f>VLOOKUP($A761,'Raw data'!$A:$M,10,FALSE)</f>
        <v>82176.375873933241</v>
      </c>
      <c r="E761" s="42">
        <f>VLOOKUP($A761,'Raw data'!$A:$M,11,FALSE)</f>
        <v>33883.968348616225</v>
      </c>
      <c r="F761" s="42">
        <f>VLOOKUP($A761,'Raw data'!$A:$M,7,FALSE)</f>
        <v>205.36</v>
      </c>
      <c r="G761" s="42">
        <f>VLOOKUP($A761,'Raw data'!$A:$M,2,FALSE)</f>
        <v>40019.2559526638</v>
      </c>
      <c r="H761" s="42">
        <f>VLOOKUP($A761,'Raw data'!$A:$M,3,FALSE)</f>
        <v>205.36</v>
      </c>
      <c r="I761" s="42">
        <f>VLOOKUP($A761,'Raw data'!$A:$M,4,FALSE)</f>
        <v>52574.616244405021</v>
      </c>
      <c r="J761" s="42">
        <f>VLOOKUP($A761,'Raw data'!$A:$M,8,FALSE)</f>
        <v>10466.985305005906</v>
      </c>
      <c r="K761" s="42">
        <f>VLOOKUP($A761,'Raw data'!$A:$M,5,FALSE)</f>
        <v>42988.865865780775</v>
      </c>
      <c r="L761" s="42">
        <f>VLOOKUP($A761,'Raw data'!$A:$M,12,FALSE)</f>
        <v>93738.072101714482</v>
      </c>
      <c r="M761" s="42">
        <f>VLOOKUP($A761,'Raw data'!$A:$M,13,FALSE)</f>
        <v>54231.658501628423</v>
      </c>
      <c r="N761" s="42">
        <f>VLOOKUP($A761,'Raw data'!$A:$M,6,FALSE)</f>
        <v>49427.875622442618</v>
      </c>
      <c r="O761" s="42">
        <f>VLOOKUP($A761,'Raw data'!$A:$M,9,FALSE)</f>
        <v>8116.0930490849232</v>
      </c>
      <c r="P761" s="42">
        <f t="shared" si="121"/>
        <v>34844.156069936376</v>
      </c>
      <c r="Q761" s="42">
        <f t="shared" si="122"/>
        <v>43161.591740942858</v>
      </c>
      <c r="R761" s="42">
        <f t="shared" si="123"/>
        <v>28815.806585905688</v>
      </c>
      <c r="S761" s="42">
        <f t="shared" si="124"/>
        <v>28916.394312577755</v>
      </c>
      <c r="T761" s="43">
        <f t="shared" si="125"/>
        <v>0.82699108935423571</v>
      </c>
      <c r="U761" s="43">
        <f t="shared" si="126"/>
        <v>0.66995662454097626</v>
      </c>
      <c r="V761" s="42">
        <f t="shared" si="127"/>
        <v>0.30883135741618362</v>
      </c>
      <c r="W761" s="42">
        <f t="shared" si="128"/>
        <v>0.65841991166900815</v>
      </c>
      <c r="X761" s="42">
        <f>VLOOKUP($A761,'Raw data'!$A:$AN,39, FALSE)</f>
        <v>1.8215143076741758</v>
      </c>
      <c r="Y761" s="42">
        <f>VLOOKUP($A761,'Raw data'!$A:$AN,40, FALSE)</f>
        <v>2.2621126716976403</v>
      </c>
      <c r="Z761" s="42">
        <f t="shared" si="129"/>
        <v>2.0418134896859081</v>
      </c>
      <c r="AA761" s="44">
        <f>IFERROR(VLOOKUP($A761,'Raw data'!$AP:$AU,4,FALSE),0)</f>
        <v>-1.0422048959657499</v>
      </c>
      <c r="AB761" s="44">
        <f>IFERROR(VLOOKUP($A761,'Raw data'!$AP:$AU,5,FALSE),0)</f>
        <v>7.9408451348983694E-2</v>
      </c>
      <c r="AC761" s="44">
        <f>IFERROR(VLOOKUP($A761,'Raw data'!$AP:$AU,6,FALSE),"NA")</f>
        <v>0.67007937146437102</v>
      </c>
      <c r="AD761" s="46" t="b">
        <f t="shared" si="130"/>
        <v>0</v>
      </c>
      <c r="AE761" s="46" t="b">
        <f t="shared" si="131"/>
        <v>0</v>
      </c>
    </row>
    <row r="762" spans="1:31" x14ac:dyDescent="0.25">
      <c r="A762" s="45" t="s">
        <v>828</v>
      </c>
      <c r="B762" s="2" t="str">
        <f>IFERROR(VLOOKUP(A762,'Protein names'!$A:$I,8,FALSE),"Contaminant")</f>
        <v>Elongation factor 2 (EF-2)</v>
      </c>
      <c r="C762" t="str">
        <f>IFERROR(VLOOKUP(A762,'Protein names'!$A:$I,9,FALSE), "Contaminant")</f>
        <v>Eef2</v>
      </c>
      <c r="D762" s="42">
        <f>VLOOKUP($A762,'Raw data'!$A:$M,10,FALSE)</f>
        <v>3506774.0718278904</v>
      </c>
      <c r="E762" s="42">
        <f>VLOOKUP($A762,'Raw data'!$A:$M,11,FALSE)</f>
        <v>3435885.8828769913</v>
      </c>
      <c r="F762" s="42">
        <f>VLOOKUP($A762,'Raw data'!$A:$M,7,FALSE)</f>
        <v>4029482.3775915806</v>
      </c>
      <c r="G762" s="42">
        <f>VLOOKUP($A762,'Raw data'!$A:$M,2,FALSE)</f>
        <v>4518101.2915137457</v>
      </c>
      <c r="H762" s="42">
        <f>VLOOKUP($A762,'Raw data'!$A:$M,3,FALSE)</f>
        <v>4960944.4448422166</v>
      </c>
      <c r="I762" s="42">
        <f>VLOOKUP($A762,'Raw data'!$A:$M,4,FALSE)</f>
        <v>4961134.5472143171</v>
      </c>
      <c r="J762" s="42">
        <f>VLOOKUP($A762,'Raw data'!$A:$M,8,FALSE)</f>
        <v>3644634.3895520312</v>
      </c>
      <c r="K762" s="42">
        <f>VLOOKUP($A762,'Raw data'!$A:$M,5,FALSE)</f>
        <v>4241440.483409577</v>
      </c>
      <c r="L762" s="42">
        <f>VLOOKUP($A762,'Raw data'!$A:$M,12,FALSE)</f>
        <v>4682099.2960767075</v>
      </c>
      <c r="M762" s="42">
        <f>VLOOKUP($A762,'Raw data'!$A:$M,13,FALSE)</f>
        <v>3131319.2937168092</v>
      </c>
      <c r="N762" s="42">
        <f>VLOOKUP($A762,'Raw data'!$A:$M,6,FALSE)</f>
        <v>3314034.6629235656</v>
      </c>
      <c r="O762" s="42">
        <f>VLOOKUP($A762,'Raw data'!$A:$M,9,FALSE)</f>
        <v>4375218.1327924551</v>
      </c>
      <c r="P762" s="42">
        <f t="shared" si="121"/>
        <v>4235387.1026444575</v>
      </c>
      <c r="Q762" s="42">
        <f t="shared" si="122"/>
        <v>3898124.3764118575</v>
      </c>
      <c r="R762" s="42">
        <f t="shared" si="123"/>
        <v>625239.42448596295</v>
      </c>
      <c r="S762" s="42">
        <f t="shared" si="124"/>
        <v>570600.42616716411</v>
      </c>
      <c r="T762" s="43">
        <f t="shared" si="125"/>
        <v>0.14762273419956842</v>
      </c>
      <c r="U762" s="43">
        <f t="shared" si="126"/>
        <v>0.14637819912057037</v>
      </c>
      <c r="V762" s="42">
        <f t="shared" si="127"/>
        <v>-0.11971371089747949</v>
      </c>
      <c r="W762" s="42">
        <f t="shared" si="128"/>
        <v>0.39389856410616164</v>
      </c>
      <c r="X762" s="42">
        <f>VLOOKUP($A762,'Raw data'!$A:$AN,39, FALSE)</f>
        <v>3.3008239449747094</v>
      </c>
      <c r="Y762" s="42">
        <f>VLOOKUP($A762,'Raw data'!$A:$AN,40, FALSE)</f>
        <v>3.335830408540684</v>
      </c>
      <c r="Z762" s="42">
        <f t="shared" si="129"/>
        <v>3.3183271767576965</v>
      </c>
      <c r="AA762" s="44">
        <f>IFERROR(VLOOKUP($A762,'Raw data'!$AP:$AU,4,FALSE),0)</f>
        <v>-0.27015550990522103</v>
      </c>
      <c r="AB762" s="44">
        <f>IFERROR(VLOOKUP($A762,'Raw data'!$AP:$AU,5,FALSE),0)</f>
        <v>7.2451964320232903E-2</v>
      </c>
      <c r="AC762" s="44">
        <f>IFERROR(VLOOKUP($A762,'Raw data'!$AP:$AU,6,FALSE),"NA")</f>
        <v>0.67038209248896696</v>
      </c>
      <c r="AD762" s="46" t="b">
        <f t="shared" si="130"/>
        <v>0</v>
      </c>
      <c r="AE762" s="46" t="b">
        <f t="shared" si="131"/>
        <v>0</v>
      </c>
    </row>
    <row r="763" spans="1:31" x14ac:dyDescent="0.25">
      <c r="A763" s="45" t="s">
        <v>829</v>
      </c>
      <c r="B763" s="2" t="str">
        <f>IFERROR(VLOOKUP(A763,'Protein names'!$A:$I,8,FALSE),"Contaminant")</f>
        <v>Short/branched chain-specific acyl-CoA dehydrogenase, mitochondrial</v>
      </c>
      <c r="C763" t="str">
        <f>IFERROR(VLOOKUP(A763,'Protein names'!$A:$I,9,FALSE), "Contaminant")</f>
        <v>Acadsb</v>
      </c>
      <c r="D763" s="42">
        <f>VLOOKUP($A763,'Raw data'!$A:$M,10,FALSE)</f>
        <v>214658.40409671274</v>
      </c>
      <c r="E763" s="42">
        <f>VLOOKUP($A763,'Raw data'!$A:$M,11,FALSE)</f>
        <v>679540.36278201453</v>
      </c>
      <c r="F763" s="42">
        <f>VLOOKUP($A763,'Raw data'!$A:$M,7,FALSE)</f>
        <v>573243.77654250583</v>
      </c>
      <c r="G763" s="42">
        <f>VLOOKUP($A763,'Raw data'!$A:$M,2,FALSE)</f>
        <v>588556.6782267933</v>
      </c>
      <c r="H763" s="42">
        <f>VLOOKUP($A763,'Raw data'!$A:$M,3,FALSE)</f>
        <v>262318.92423470836</v>
      </c>
      <c r="I763" s="42">
        <f>VLOOKUP($A763,'Raw data'!$A:$M,4,FALSE)</f>
        <v>819538.44651976984</v>
      </c>
      <c r="J763" s="42">
        <f>VLOOKUP($A763,'Raw data'!$A:$M,8,FALSE)</f>
        <v>390612.63983547426</v>
      </c>
      <c r="K763" s="42">
        <f>VLOOKUP($A763,'Raw data'!$A:$M,5,FALSE)</f>
        <v>557699.19786118006</v>
      </c>
      <c r="L763" s="42">
        <f>VLOOKUP($A763,'Raw data'!$A:$M,12,FALSE)</f>
        <v>468858.72281920881</v>
      </c>
      <c r="M763" s="42">
        <f>VLOOKUP($A763,'Raw data'!$A:$M,13,FALSE)</f>
        <v>435941.1122454101</v>
      </c>
      <c r="N763" s="42">
        <f>VLOOKUP($A763,'Raw data'!$A:$M,6,FALSE)</f>
        <v>408248.47607325553</v>
      </c>
      <c r="O763" s="42">
        <f>VLOOKUP($A763,'Raw data'!$A:$M,9,FALSE)</f>
        <v>161207.15479700416</v>
      </c>
      <c r="P763" s="42">
        <f t="shared" si="121"/>
        <v>522976.0987337507</v>
      </c>
      <c r="Q763" s="42">
        <f t="shared" si="122"/>
        <v>403761.2172719221</v>
      </c>
      <c r="R763" s="42">
        <f t="shared" si="123"/>
        <v>216906.74270462443</v>
      </c>
      <c r="S763" s="42">
        <f t="shared" si="124"/>
        <v>121103.00473847431</v>
      </c>
      <c r="T763" s="43">
        <f t="shared" si="125"/>
        <v>0.41475460012380516</v>
      </c>
      <c r="U763" s="43">
        <f t="shared" si="126"/>
        <v>0.29993718950206838</v>
      </c>
      <c r="V763" s="42">
        <f t="shared" si="127"/>
        <v>-0.3732426721060757</v>
      </c>
      <c r="W763" s="42">
        <f t="shared" si="128"/>
        <v>0.30845794187566328</v>
      </c>
      <c r="X763" s="42">
        <f>VLOOKUP($A763,'Raw data'!$A:$AN,39, FALSE)</f>
        <v>2.5544265195883891</v>
      </c>
      <c r="Y763" s="42">
        <f>VLOOKUP($A763,'Raw data'!$A:$AN,40, FALSE)</f>
        <v>2.4939965241767692</v>
      </c>
      <c r="Z763" s="42">
        <f t="shared" si="129"/>
        <v>2.5242115218825791</v>
      </c>
      <c r="AA763" s="44">
        <f>IFERROR(VLOOKUP($A763,'Raw data'!$AP:$AU,4,FALSE),0)</f>
        <v>-0.37697705430563999</v>
      </c>
      <c r="AB763" s="44">
        <f>IFERROR(VLOOKUP($A763,'Raw data'!$AP:$AU,5,FALSE),0)</f>
        <v>0.150256194388664</v>
      </c>
      <c r="AC763" s="44">
        <f>IFERROR(VLOOKUP($A763,'Raw data'!$AP:$AU,6,FALSE),"NA")</f>
        <v>0.67094283960216705</v>
      </c>
      <c r="AD763" s="46" t="b">
        <f t="shared" si="130"/>
        <v>0</v>
      </c>
      <c r="AE763" s="46" t="b">
        <f t="shared" si="131"/>
        <v>0</v>
      </c>
    </row>
    <row r="764" spans="1:31" x14ac:dyDescent="0.25">
      <c r="A764" s="45" t="s">
        <v>830</v>
      </c>
      <c r="B764" s="2" t="str">
        <f>IFERROR(VLOOKUP(A764,'Protein names'!$A:$I,8,FALSE),"Contaminant")</f>
        <v>SEC14-like 2 (S. cerevisiae) (SEC14-like 2 (S. cerevisiae), isoform CRA_a) (SEC14-like protein 2)</v>
      </c>
      <c r="C764" t="str">
        <f>IFERROR(VLOOKUP(A764,'Protein names'!$A:$I,9,FALSE), "Contaminant")</f>
        <v>Sec14l2</v>
      </c>
      <c r="D764" s="42">
        <f>VLOOKUP($A764,'Raw data'!$A:$M,10,FALSE)</f>
        <v>478308.42295767972</v>
      </c>
      <c r="E764" s="42">
        <f>VLOOKUP($A764,'Raw data'!$A:$M,11,FALSE)</f>
        <v>573236.22486485564</v>
      </c>
      <c r="F764" s="42">
        <f>VLOOKUP($A764,'Raw data'!$A:$M,7,FALSE)</f>
        <v>87507.841842450216</v>
      </c>
      <c r="G764" s="42">
        <f>VLOOKUP($A764,'Raw data'!$A:$M,2,FALSE)</f>
        <v>422834.53846950311</v>
      </c>
      <c r="H764" s="42">
        <f>VLOOKUP($A764,'Raw data'!$A:$M,3,FALSE)</f>
        <v>305379.79318354581</v>
      </c>
      <c r="I764" s="42">
        <f>VLOOKUP($A764,'Raw data'!$A:$M,4,FALSE)</f>
        <v>486595.50125793059</v>
      </c>
      <c r="J764" s="42">
        <f>VLOOKUP($A764,'Raw data'!$A:$M,8,FALSE)</f>
        <v>428192.09974520229</v>
      </c>
      <c r="K764" s="42">
        <f>VLOOKUP($A764,'Raw data'!$A:$M,5,FALSE)</f>
        <v>396147.66011968051</v>
      </c>
      <c r="L764" s="42">
        <f>VLOOKUP($A764,'Raw data'!$A:$M,12,FALSE)</f>
        <v>438055.98850515822</v>
      </c>
      <c r="M764" s="42">
        <f>VLOOKUP($A764,'Raw data'!$A:$M,13,FALSE)</f>
        <v>458731.65979753627</v>
      </c>
      <c r="N764" s="42">
        <f>VLOOKUP($A764,'Raw data'!$A:$M,6,FALSE)</f>
        <v>483085.03641517024</v>
      </c>
      <c r="O764" s="42">
        <f>VLOOKUP($A764,'Raw data'!$A:$M,9,FALSE)</f>
        <v>409794.45470760297</v>
      </c>
      <c r="P764" s="42">
        <f t="shared" si="121"/>
        <v>392310.38709599414</v>
      </c>
      <c r="Q764" s="42">
        <f t="shared" si="122"/>
        <v>435667.81654839177</v>
      </c>
      <c r="R764" s="42">
        <f t="shared" si="123"/>
        <v>158331.27047693625</v>
      </c>
      <c r="S764" s="42">
        <f t="shared" si="124"/>
        <v>29078.047072852878</v>
      </c>
      <c r="T764" s="43">
        <f t="shared" si="125"/>
        <v>0.40358674071557094</v>
      </c>
      <c r="U764" s="43">
        <f t="shared" si="126"/>
        <v>6.6743619722075653E-2</v>
      </c>
      <c r="V764" s="42">
        <f t="shared" si="127"/>
        <v>0.15123300932091319</v>
      </c>
      <c r="W764" s="42">
        <f t="shared" si="128"/>
        <v>0.56041317308270977</v>
      </c>
      <c r="X764" s="42">
        <f>VLOOKUP($A764,'Raw data'!$A:$AN,39, FALSE)</f>
        <v>2.3946268272586995</v>
      </c>
      <c r="Y764" s="42">
        <f>VLOOKUP($A764,'Raw data'!$A:$AN,40, FALSE)</f>
        <v>2.3618166619336929</v>
      </c>
      <c r="Z764" s="42">
        <f t="shared" si="129"/>
        <v>2.3782217445961962</v>
      </c>
      <c r="AA764" s="44">
        <f>IFERROR(VLOOKUP($A764,'Raw data'!$AP:$AU,4,FALSE),0)</f>
        <v>0.25180098367373799</v>
      </c>
      <c r="AB764" s="44">
        <f>IFERROR(VLOOKUP($A764,'Raw data'!$AP:$AU,5,FALSE),0)</f>
        <v>2.0063930306040902E-2</v>
      </c>
      <c r="AC764" s="44">
        <f>IFERROR(VLOOKUP($A764,'Raw data'!$AP:$AU,6,FALSE),"NA")</f>
        <v>0.67222074290726597</v>
      </c>
      <c r="AD764" s="46" t="b">
        <f t="shared" si="130"/>
        <v>0</v>
      </c>
      <c r="AE764" s="46" t="b">
        <f t="shared" si="131"/>
        <v>0</v>
      </c>
    </row>
    <row r="765" spans="1:31" x14ac:dyDescent="0.25">
      <c r="A765" s="45" t="s">
        <v>831</v>
      </c>
      <c r="B765" s="2" t="str">
        <f>IFERROR(VLOOKUP(A765,'Protein names'!$A:$I,8,FALSE),"Contaminant")</f>
        <v>Cytochrome P450 2D3 (RCG59574)</v>
      </c>
      <c r="C765" t="str">
        <f>IFERROR(VLOOKUP(A765,'Protein names'!$A:$I,9,FALSE), "Contaminant")</f>
        <v>Cyp2d1</v>
      </c>
      <c r="D765" s="42">
        <f>VLOOKUP($A765,'Raw data'!$A:$M,10,FALSE)</f>
        <v>1687948.8296480682</v>
      </c>
      <c r="E765" s="42">
        <f>VLOOKUP($A765,'Raw data'!$A:$M,11,FALSE)</f>
        <v>1408621.2888757067</v>
      </c>
      <c r="F765" s="42">
        <f>VLOOKUP($A765,'Raw data'!$A:$M,7,FALSE)</f>
        <v>1283905.3634753001</v>
      </c>
      <c r="G765" s="42">
        <f>VLOOKUP($A765,'Raw data'!$A:$M,2,FALSE)</f>
        <v>994938.30581970187</v>
      </c>
      <c r="H765" s="42">
        <f>VLOOKUP($A765,'Raw data'!$A:$M,3,FALSE)</f>
        <v>895523.08978018502</v>
      </c>
      <c r="I765" s="42">
        <f>VLOOKUP($A765,'Raw data'!$A:$M,4,FALSE)</f>
        <v>1320959.1141091273</v>
      </c>
      <c r="J765" s="42">
        <f>VLOOKUP($A765,'Raw data'!$A:$M,8,FALSE)</f>
        <v>1220460.5906545287</v>
      </c>
      <c r="K765" s="42">
        <f>VLOOKUP($A765,'Raw data'!$A:$M,5,FALSE)</f>
        <v>883857.36178425828</v>
      </c>
      <c r="L765" s="42">
        <f>VLOOKUP($A765,'Raw data'!$A:$M,12,FALSE)</f>
        <v>1911332.1927752392</v>
      </c>
      <c r="M765" s="42">
        <f>VLOOKUP($A765,'Raw data'!$A:$M,13,FALSE)</f>
        <v>1438379.2212191471</v>
      </c>
      <c r="N765" s="42">
        <f>VLOOKUP($A765,'Raw data'!$A:$M,6,FALSE)</f>
        <v>1051961.298605748</v>
      </c>
      <c r="O765" s="42">
        <f>VLOOKUP($A765,'Raw data'!$A:$M,9,FALSE)</f>
        <v>934318.50765982235</v>
      </c>
      <c r="P765" s="42">
        <f t="shared" si="121"/>
        <v>1265315.9986180149</v>
      </c>
      <c r="Q765" s="42">
        <f t="shared" si="122"/>
        <v>1240051.5287831239</v>
      </c>
      <c r="R765" s="42">
        <f t="shared" si="123"/>
        <v>262185.53515190916</v>
      </c>
      <c r="S765" s="42">
        <f t="shared" si="124"/>
        <v>352623.57356224</v>
      </c>
      <c r="T765" s="43">
        <f t="shared" si="125"/>
        <v>0.20720953140422602</v>
      </c>
      <c r="U765" s="43">
        <f t="shared" si="126"/>
        <v>0.28436203284896827</v>
      </c>
      <c r="V765" s="42">
        <f t="shared" si="127"/>
        <v>-2.9097655743628516E-2</v>
      </c>
      <c r="W765" s="42">
        <f t="shared" si="128"/>
        <v>0.90025109914431289</v>
      </c>
      <c r="X765" s="42">
        <f>VLOOKUP($A765,'Raw data'!$A:$AN,39, FALSE)</f>
        <v>3.058344001132673</v>
      </c>
      <c r="Y765" s="42">
        <f>VLOOKUP($A765,'Raw data'!$A:$AN,40, FALSE)</f>
        <v>3.7486931062632372</v>
      </c>
      <c r="Z765" s="42">
        <f t="shared" si="129"/>
        <v>3.4035185536979551</v>
      </c>
      <c r="AA765" s="44">
        <f>IFERROR(VLOOKUP($A765,'Raw data'!$AP:$AU,4,FALSE),0)</f>
        <v>-0.30902662404558101</v>
      </c>
      <c r="AB765" s="44">
        <f>IFERROR(VLOOKUP($A765,'Raw data'!$AP:$AU,5,FALSE),0)</f>
        <v>0.20357567887478201</v>
      </c>
      <c r="AC765" s="44">
        <f>IFERROR(VLOOKUP($A765,'Raw data'!$AP:$AU,6,FALSE),"NA")</f>
        <v>0.67300378744665301</v>
      </c>
      <c r="AD765" s="46" t="b">
        <f t="shared" si="130"/>
        <v>0</v>
      </c>
      <c r="AE765" s="46" t="b">
        <f t="shared" si="131"/>
        <v>0</v>
      </c>
    </row>
    <row r="766" spans="1:31" x14ac:dyDescent="0.25">
      <c r="A766" s="45" t="s">
        <v>832</v>
      </c>
      <c r="B766" s="2" t="str">
        <f>IFERROR(VLOOKUP(A766,'Protein names'!$A:$I,8,FALSE),"Contaminant")</f>
        <v>Copine 3 protein (Copine III (Predicted), isoform CRA_b) (Protein Cpne3)</v>
      </c>
      <c r="C766" t="str">
        <f>IFERROR(VLOOKUP(A766,'Protein names'!$A:$I,9,FALSE), "Contaminant")</f>
        <v>Cpne3</v>
      </c>
      <c r="D766" s="42">
        <f>VLOOKUP($A766,'Raw data'!$A:$M,10,FALSE)</f>
        <v>119570.6760048086</v>
      </c>
      <c r="E766" s="42">
        <f>VLOOKUP($A766,'Raw data'!$A:$M,11,FALSE)</f>
        <v>142869.18787481831</v>
      </c>
      <c r="F766" s="42">
        <f>VLOOKUP($A766,'Raw data'!$A:$M,7,FALSE)</f>
        <v>205.36</v>
      </c>
      <c r="G766" s="42">
        <f>VLOOKUP($A766,'Raw data'!$A:$M,2,FALSE)</f>
        <v>85602.334643121736</v>
      </c>
      <c r="H766" s="42">
        <f>VLOOKUP($A766,'Raw data'!$A:$M,3,FALSE)</f>
        <v>76219.395814785472</v>
      </c>
      <c r="I766" s="42">
        <f>VLOOKUP($A766,'Raw data'!$A:$M,4,FALSE)</f>
        <v>86182.257413336236</v>
      </c>
      <c r="J766" s="42">
        <f>VLOOKUP($A766,'Raw data'!$A:$M,8,FALSE)</f>
        <v>92889.623466286997</v>
      </c>
      <c r="K766" s="42">
        <f>VLOOKUP($A766,'Raw data'!$A:$M,5,FALSE)</f>
        <v>106272.79719186078</v>
      </c>
      <c r="L766" s="42">
        <f>VLOOKUP($A766,'Raw data'!$A:$M,12,FALSE)</f>
        <v>24692.464644830321</v>
      </c>
      <c r="M766" s="42">
        <f>VLOOKUP($A766,'Raw data'!$A:$M,13,FALSE)</f>
        <v>121026.32272351165</v>
      </c>
      <c r="N766" s="42">
        <f>VLOOKUP($A766,'Raw data'!$A:$M,6,FALSE)</f>
        <v>100042.11536959845</v>
      </c>
      <c r="O766" s="42">
        <f>VLOOKUP($A766,'Raw data'!$A:$M,9,FALSE)</f>
        <v>89345.695306330235</v>
      </c>
      <c r="P766" s="42">
        <f t="shared" si="121"/>
        <v>85108.201958478399</v>
      </c>
      <c r="Q766" s="42">
        <f t="shared" si="122"/>
        <v>89044.836450403076</v>
      </c>
      <c r="R766" s="42">
        <f t="shared" si="123"/>
        <v>44371.3398883751</v>
      </c>
      <c r="S766" s="42">
        <f t="shared" si="124"/>
        <v>30541.389674298807</v>
      </c>
      <c r="T766" s="43">
        <f t="shared" si="125"/>
        <v>0.52135210082363714</v>
      </c>
      <c r="U766" s="43">
        <f t="shared" si="126"/>
        <v>0.3429888906731835</v>
      </c>
      <c r="V766" s="42">
        <f t="shared" si="127"/>
        <v>6.5233781960731582E-2</v>
      </c>
      <c r="W766" s="42">
        <f t="shared" si="128"/>
        <v>0.87344709734982617</v>
      </c>
      <c r="X766" s="42">
        <f>VLOOKUP($A766,'Raw data'!$A:$AN,39, FALSE)</f>
        <v>2.8480433459255319</v>
      </c>
      <c r="Y766" s="42">
        <f>VLOOKUP($A766,'Raw data'!$A:$AN,40, FALSE)</f>
        <v>2.6616986291848268</v>
      </c>
      <c r="Z766" s="42">
        <f t="shared" si="129"/>
        <v>2.7548709875551793</v>
      </c>
      <c r="AA766" s="44">
        <f>IFERROR(VLOOKUP($A766,'Raw data'!$AP:$AU,4,FALSE),0)</f>
        <v>-0.83467020709379802</v>
      </c>
      <c r="AB766" s="44">
        <f>IFERROR(VLOOKUP($A766,'Raw data'!$AP:$AU,5,FALSE),0)</f>
        <v>0.11739180636288001</v>
      </c>
      <c r="AC766" s="44">
        <f>IFERROR(VLOOKUP($A766,'Raw data'!$AP:$AU,6,FALSE),"NA")</f>
        <v>0.67346648361296302</v>
      </c>
      <c r="AD766" s="46" t="b">
        <f t="shared" si="130"/>
        <v>0</v>
      </c>
      <c r="AE766" s="46" t="b">
        <f t="shared" si="131"/>
        <v>0</v>
      </c>
    </row>
    <row r="767" spans="1:31" x14ac:dyDescent="0.25">
      <c r="A767" s="45" t="s">
        <v>833</v>
      </c>
      <c r="B767" s="2" t="str">
        <f>IFERROR(VLOOKUP(A767,'Protein names'!$A:$I,8,FALSE),"Contaminant")</f>
        <v>60S ribosomal protein L30</v>
      </c>
      <c r="C767" t="str">
        <f>IFERROR(VLOOKUP(A767,'Protein names'!$A:$I,9,FALSE), "Contaminant")</f>
        <v>Rpl30</v>
      </c>
      <c r="D767" s="42">
        <f>VLOOKUP($A767,'Raw data'!$A:$M,10,FALSE)</f>
        <v>599019.39452671388</v>
      </c>
      <c r="E767" s="42">
        <f>VLOOKUP($A767,'Raw data'!$A:$M,11,FALSE)</f>
        <v>403170.00757564255</v>
      </c>
      <c r="F767" s="42">
        <f>VLOOKUP($A767,'Raw data'!$A:$M,7,FALSE)</f>
        <v>685845.09139359125</v>
      </c>
      <c r="G767" s="42">
        <f>VLOOKUP($A767,'Raw data'!$A:$M,2,FALSE)</f>
        <v>709216.10675865936</v>
      </c>
      <c r="H767" s="42">
        <f>VLOOKUP($A767,'Raw data'!$A:$M,3,FALSE)</f>
        <v>561490.89930826833</v>
      </c>
      <c r="I767" s="42">
        <f>VLOOKUP($A767,'Raw data'!$A:$M,4,FALSE)</f>
        <v>690844.9722215503</v>
      </c>
      <c r="J767" s="42">
        <f>VLOOKUP($A767,'Raw data'!$A:$M,8,FALSE)</f>
        <v>582498.29663756141</v>
      </c>
      <c r="K767" s="42">
        <f>VLOOKUP($A767,'Raw data'!$A:$M,5,FALSE)</f>
        <v>852345.02274093172</v>
      </c>
      <c r="L767" s="42">
        <f>VLOOKUP($A767,'Raw data'!$A:$M,12,FALSE)</f>
        <v>677519.28999515611</v>
      </c>
      <c r="M767" s="42">
        <f>VLOOKUP($A767,'Raw data'!$A:$M,13,FALSE)</f>
        <v>503828.69112836482</v>
      </c>
      <c r="N767" s="42">
        <f>VLOOKUP($A767,'Raw data'!$A:$M,6,FALSE)</f>
        <v>580341.52817704901</v>
      </c>
      <c r="O767" s="42">
        <f>VLOOKUP($A767,'Raw data'!$A:$M,9,FALSE)</f>
        <v>727478.85457946081</v>
      </c>
      <c r="P767" s="42">
        <f t="shared" si="121"/>
        <v>608264.41196407098</v>
      </c>
      <c r="Q767" s="42">
        <f t="shared" si="122"/>
        <v>654001.94720975391</v>
      </c>
      <c r="R767" s="42">
        <f t="shared" si="123"/>
        <v>105961.07931697405</v>
      </c>
      <c r="S767" s="42">
        <f t="shared" si="124"/>
        <v>114296.78703473395</v>
      </c>
      <c r="T767" s="43">
        <f t="shared" si="125"/>
        <v>0.17420233246069469</v>
      </c>
      <c r="U767" s="43">
        <f t="shared" si="126"/>
        <v>0.17476520906760581</v>
      </c>
      <c r="V767" s="42">
        <f t="shared" si="127"/>
        <v>0.10459633299034232</v>
      </c>
      <c r="W767" s="42">
        <f t="shared" si="128"/>
        <v>0.52651090631607245</v>
      </c>
      <c r="X767" s="42">
        <f>VLOOKUP($A767,'Raw data'!$A:$AN,39, FALSE)</f>
        <v>3.130933059603707</v>
      </c>
      <c r="Y767" s="42">
        <f>VLOOKUP($A767,'Raw data'!$A:$AN,40, FALSE)</f>
        <v>3.7084669737343279</v>
      </c>
      <c r="Z767" s="42">
        <f t="shared" si="129"/>
        <v>3.4197000166690175</v>
      </c>
      <c r="AA767" s="44">
        <f>IFERROR(VLOOKUP($A767,'Raw data'!$AP:$AU,4,FALSE),0)</f>
        <v>1.3305990711217801</v>
      </c>
      <c r="AB767" s="44">
        <f>IFERROR(VLOOKUP($A767,'Raw data'!$AP:$AU,5,FALSE),0)</f>
        <v>5.3429496733111599E-2</v>
      </c>
      <c r="AC767" s="44">
        <f>IFERROR(VLOOKUP($A767,'Raw data'!$AP:$AU,6,FALSE),"NA")</f>
        <v>0.67357454311941101</v>
      </c>
      <c r="AD767" s="46" t="b">
        <f t="shared" si="130"/>
        <v>0</v>
      </c>
      <c r="AE767" s="46" t="b">
        <f t="shared" si="131"/>
        <v>0</v>
      </c>
    </row>
    <row r="768" spans="1:31" x14ac:dyDescent="0.25">
      <c r="A768" s="45" t="s">
        <v>834</v>
      </c>
      <c r="B768" s="2" t="str">
        <f>IFERROR(VLOOKUP(A768,'Protein names'!$A:$I,8,FALSE),"Contaminant")</f>
        <v>Regulator of microtubule dynamics protein 3 (RMD-3) (Protein FAM82A2) (Protein FAM82C)</v>
      </c>
      <c r="C768" t="str">
        <f>IFERROR(VLOOKUP(A768,'Protein names'!$A:$I,9,FALSE), "Contaminant")</f>
        <v>Rmdn3</v>
      </c>
      <c r="D768" s="42">
        <f>VLOOKUP($A768,'Raw data'!$A:$M,10,FALSE)</f>
        <v>279375.38638222171</v>
      </c>
      <c r="E768" s="42">
        <f>VLOOKUP($A768,'Raw data'!$A:$M,11,FALSE)</f>
        <v>208441.97589339939</v>
      </c>
      <c r="F768" s="42">
        <f>VLOOKUP($A768,'Raw data'!$A:$M,7,FALSE)</f>
        <v>111828.15869033533</v>
      </c>
      <c r="G768" s="42">
        <f>VLOOKUP($A768,'Raw data'!$A:$M,2,FALSE)</f>
        <v>127539.29423048634</v>
      </c>
      <c r="H768" s="42">
        <f>VLOOKUP($A768,'Raw data'!$A:$M,3,FALSE)</f>
        <v>138226.02766194384</v>
      </c>
      <c r="I768" s="42">
        <f>VLOOKUP($A768,'Raw data'!$A:$M,4,FALSE)</f>
        <v>151550.22551992521</v>
      </c>
      <c r="J768" s="42">
        <f>VLOOKUP($A768,'Raw data'!$A:$M,8,FALSE)</f>
        <v>114914.01675321181</v>
      </c>
      <c r="K768" s="42">
        <f>VLOOKUP($A768,'Raw data'!$A:$M,5,FALSE)</f>
        <v>121831.97107110132</v>
      </c>
      <c r="L768" s="42">
        <f>VLOOKUP($A768,'Raw data'!$A:$M,12,FALSE)</f>
        <v>298715.13835434034</v>
      </c>
      <c r="M768" s="42">
        <f>VLOOKUP($A768,'Raw data'!$A:$M,13,FALSE)</f>
        <v>159416.95018295557</v>
      </c>
      <c r="N768" s="42">
        <f>VLOOKUP($A768,'Raw data'!$A:$M,6,FALSE)</f>
        <v>143717.49186181376</v>
      </c>
      <c r="O768" s="42">
        <f>VLOOKUP($A768,'Raw data'!$A:$M,9,FALSE)</f>
        <v>146928.66701104949</v>
      </c>
      <c r="P768" s="42">
        <f t="shared" si="121"/>
        <v>169493.51139638529</v>
      </c>
      <c r="Q768" s="42">
        <f t="shared" si="122"/>
        <v>164254.03920574539</v>
      </c>
      <c r="R768" s="42">
        <f t="shared" si="123"/>
        <v>57700.484724888614</v>
      </c>
      <c r="S768" s="42">
        <f t="shared" si="124"/>
        <v>61993.511210709061</v>
      </c>
      <c r="T768" s="43">
        <f t="shared" si="125"/>
        <v>0.34042887099051017</v>
      </c>
      <c r="U768" s="43">
        <f t="shared" si="126"/>
        <v>0.37742457665260637</v>
      </c>
      <c r="V768" s="42">
        <f t="shared" si="127"/>
        <v>-4.5301196113899621E-2</v>
      </c>
      <c r="W768" s="42">
        <f t="shared" si="128"/>
        <v>0.89272070562145944</v>
      </c>
      <c r="X768" s="42">
        <f>VLOOKUP($A768,'Raw data'!$A:$AN,39, FALSE)</f>
        <v>2.3466455326236098</v>
      </c>
      <c r="Y768" s="42">
        <f>VLOOKUP($A768,'Raw data'!$A:$AN,40, FALSE)</f>
        <v>2.3340758843557903</v>
      </c>
      <c r="Z768" s="42">
        <f t="shared" si="129"/>
        <v>2.3403607084897002</v>
      </c>
      <c r="AA768" s="44">
        <f>IFERROR(VLOOKUP($A768,'Raw data'!$AP:$AU,4,FALSE),0)</f>
        <v>-0.20291783882936601</v>
      </c>
      <c r="AB768" s="44">
        <f>IFERROR(VLOOKUP($A768,'Raw data'!$AP:$AU,5,FALSE),0)</f>
        <v>0.11076763482383099</v>
      </c>
      <c r="AC768" s="44">
        <f>IFERROR(VLOOKUP($A768,'Raw data'!$AP:$AU,6,FALSE),"NA")</f>
        <v>0.67559362163703995</v>
      </c>
      <c r="AD768" s="46" t="b">
        <f t="shared" si="130"/>
        <v>0</v>
      </c>
      <c r="AE768" s="46" t="b">
        <f t="shared" si="131"/>
        <v>0</v>
      </c>
    </row>
    <row r="769" spans="1:31" x14ac:dyDescent="0.25">
      <c r="A769" s="45" t="s">
        <v>835</v>
      </c>
      <c r="B769" s="2" t="str">
        <f>IFERROR(VLOOKUP(A769,'Protein names'!$A:$I,8,FALSE),"Contaminant")</f>
        <v>Methylcrotonoyl-CoA carboxylase subunit alpha, mitochondrial</v>
      </c>
      <c r="C769" t="str">
        <f>IFERROR(VLOOKUP(A769,'Protein names'!$A:$I,9,FALSE), "Contaminant")</f>
        <v>Mccc1</v>
      </c>
      <c r="D769" s="42">
        <f>VLOOKUP($A769,'Raw data'!$A:$M,10,FALSE)</f>
        <v>515846.86210173566</v>
      </c>
      <c r="E769" s="42">
        <f>VLOOKUP($A769,'Raw data'!$A:$M,11,FALSE)</f>
        <v>335799.66790807369</v>
      </c>
      <c r="F769" s="42">
        <f>VLOOKUP($A769,'Raw data'!$A:$M,7,FALSE)</f>
        <v>272501.17684136209</v>
      </c>
      <c r="G769" s="42">
        <f>VLOOKUP($A769,'Raw data'!$A:$M,2,FALSE)</f>
        <v>297400.04237377463</v>
      </c>
      <c r="H769" s="42">
        <f>VLOOKUP($A769,'Raw data'!$A:$M,3,FALSE)</f>
        <v>263308.83128924458</v>
      </c>
      <c r="I769" s="42">
        <f>VLOOKUP($A769,'Raw data'!$A:$M,4,FALSE)</f>
        <v>219147.34427377631</v>
      </c>
      <c r="J769" s="42">
        <f>VLOOKUP($A769,'Raw data'!$A:$M,8,FALSE)</f>
        <v>304431.94354067114</v>
      </c>
      <c r="K769" s="42">
        <f>VLOOKUP($A769,'Raw data'!$A:$M,5,FALSE)</f>
        <v>298223.58657084021</v>
      </c>
      <c r="L769" s="42">
        <f>VLOOKUP($A769,'Raw data'!$A:$M,12,FALSE)</f>
        <v>475787.53219083499</v>
      </c>
      <c r="M769" s="42">
        <f>VLOOKUP($A769,'Raw data'!$A:$M,13,FALSE)</f>
        <v>391217.79907551128</v>
      </c>
      <c r="N769" s="42">
        <f>VLOOKUP($A769,'Raw data'!$A:$M,6,FALSE)</f>
        <v>192861.50989634817</v>
      </c>
      <c r="O769" s="42">
        <f>VLOOKUP($A769,'Raw data'!$A:$M,9,FALSE)</f>
        <v>298516.53232534305</v>
      </c>
      <c r="P769" s="42">
        <f t="shared" si="121"/>
        <v>317333.98746466119</v>
      </c>
      <c r="Q769" s="42">
        <f t="shared" si="122"/>
        <v>326839.81726659148</v>
      </c>
      <c r="R769" s="42">
        <f t="shared" si="123"/>
        <v>95494.345580472567</v>
      </c>
      <c r="S769" s="42">
        <f t="shared" si="124"/>
        <v>87942.540997660384</v>
      </c>
      <c r="T769" s="43">
        <f t="shared" si="125"/>
        <v>0.3009269392901287</v>
      </c>
      <c r="U769" s="43">
        <f t="shared" si="126"/>
        <v>0.26906923927793297</v>
      </c>
      <c r="V769" s="42">
        <f t="shared" si="127"/>
        <v>4.2581703847995499E-2</v>
      </c>
      <c r="W769" s="42">
        <f t="shared" si="128"/>
        <v>0.8732033957545362</v>
      </c>
      <c r="X769" s="42">
        <f>VLOOKUP($A769,'Raw data'!$A:$AN,39, FALSE)</f>
        <v>2.5726639177959183</v>
      </c>
      <c r="Y769" s="42">
        <f>VLOOKUP($A769,'Raw data'!$A:$AN,40, FALSE)</f>
        <v>2.728892819040972</v>
      </c>
      <c r="Z769" s="42">
        <f t="shared" si="129"/>
        <v>2.6507783684184449</v>
      </c>
      <c r="AA769" s="44">
        <f>IFERROR(VLOOKUP($A769,'Raw data'!$AP:$AU,4,FALSE),0)</f>
        <v>-0.25535003969068598</v>
      </c>
      <c r="AB769" s="44">
        <f>IFERROR(VLOOKUP($A769,'Raw data'!$AP:$AU,5,FALSE),0)</f>
        <v>2.5943836672500799E-2</v>
      </c>
      <c r="AC769" s="44">
        <f>IFERROR(VLOOKUP($A769,'Raw data'!$AP:$AU,6,FALSE),"NA")</f>
        <v>0.67715103159412404</v>
      </c>
      <c r="AD769" s="46" t="b">
        <f t="shared" si="130"/>
        <v>0</v>
      </c>
      <c r="AE769" s="46" t="b">
        <f t="shared" si="131"/>
        <v>0</v>
      </c>
    </row>
    <row r="770" spans="1:31" x14ac:dyDescent="0.25">
      <c r="A770" s="45" t="s">
        <v>836</v>
      </c>
      <c r="B770" s="2" t="str">
        <f>IFERROR(VLOOKUP(A770,'Protein names'!$A:$I,8,FALSE),"Contaminant")</f>
        <v>C-terminal-binding protein 1</v>
      </c>
      <c r="C770" t="str">
        <f>IFERROR(VLOOKUP(A770,'Protein names'!$A:$I,9,FALSE), "Contaminant")</f>
        <v>Ctbp1</v>
      </c>
      <c r="D770" s="42">
        <f>VLOOKUP($A770,'Raw data'!$A:$M,10,FALSE)</f>
        <v>205.36</v>
      </c>
      <c r="E770" s="42">
        <f>VLOOKUP($A770,'Raw data'!$A:$M,11,FALSE)</f>
        <v>205.36</v>
      </c>
      <c r="F770" s="42">
        <f>VLOOKUP($A770,'Raw data'!$A:$M,7,FALSE)</f>
        <v>205.36</v>
      </c>
      <c r="G770" s="42">
        <f>VLOOKUP($A770,'Raw data'!$A:$M,2,FALSE)</f>
        <v>18791.327832757172</v>
      </c>
      <c r="H770" s="42">
        <f>VLOOKUP($A770,'Raw data'!$A:$M,3,FALSE)</f>
        <v>205.36</v>
      </c>
      <c r="I770" s="42">
        <f>VLOOKUP($A770,'Raw data'!$A:$M,4,FALSE)</f>
        <v>205.36</v>
      </c>
      <c r="J770" s="42">
        <f>VLOOKUP($A770,'Raw data'!$A:$M,8,FALSE)</f>
        <v>205.36</v>
      </c>
      <c r="K770" s="42">
        <f>VLOOKUP($A770,'Raw data'!$A:$M,5,FALSE)</f>
        <v>205.36</v>
      </c>
      <c r="L770" s="42">
        <f>VLOOKUP($A770,'Raw data'!$A:$M,12,FALSE)</f>
        <v>205.36</v>
      </c>
      <c r="M770" s="42">
        <f>VLOOKUP($A770,'Raw data'!$A:$M,13,FALSE)</f>
        <v>205.36</v>
      </c>
      <c r="N770" s="42">
        <f>VLOOKUP($A770,'Raw data'!$A:$M,6,FALSE)</f>
        <v>24347.915503295226</v>
      </c>
      <c r="O770" s="42">
        <f>VLOOKUP($A770,'Raw data'!$A:$M,9,FALSE)</f>
        <v>205.36</v>
      </c>
      <c r="P770" s="42">
        <f t="shared" ref="P770:P833" si="132">AVERAGE(D770:I770)</f>
        <v>3303.0213054595292</v>
      </c>
      <c r="Q770" s="42">
        <f t="shared" ref="Q770:Q833" si="133">AVERAGE(J770:O770)</f>
        <v>4229.1192505492045</v>
      </c>
      <c r="R770" s="42">
        <f t="shared" ref="R770:R833" si="134">_xlfn.STDEV.P(D770:I770)</f>
        <v>6926.5812502782464</v>
      </c>
      <c r="S770" s="42">
        <f t="shared" ref="S770:S833" si="135">_xlfn.STDEV.P(J770:O770)</f>
        <v>8997.3992093216293</v>
      </c>
      <c r="T770" s="43">
        <f t="shared" ref="T770:T833" si="136">R770/P770</f>
        <v>2.0970440725978281</v>
      </c>
      <c r="U770" s="43">
        <f t="shared" ref="U770:U833" si="137">S770/Q770</f>
        <v>2.1274877051890186</v>
      </c>
      <c r="V770" s="42">
        <f t="shared" ref="V770:V833" si="138">LOG(Q770/P770,2)</f>
        <v>0.35657096585868087</v>
      </c>
      <c r="W770" s="42">
        <f t="shared" ref="W770:W833" si="139">_xlfn.T.TEST(D770:I770,J770:O770,2,2)</f>
        <v>0.85893308809298896</v>
      </c>
      <c r="X770" s="42">
        <f>VLOOKUP($A770,'Raw data'!$A:$AN,39, FALSE)</f>
        <v>0.24353016313147499</v>
      </c>
      <c r="Y770" s="42">
        <f>VLOOKUP($A770,'Raw data'!$A:$AN,40, FALSE)</f>
        <v>0.14549230466537316</v>
      </c>
      <c r="Z770" s="42">
        <f t="shared" ref="Z770:Z833" si="140">AVERAGE(X770:Y770)</f>
        <v>0.19451123389842406</v>
      </c>
      <c r="AA770" s="44">
        <f>IFERROR(VLOOKUP($A770,'Raw data'!$AP:$AU,4,FALSE),0)</f>
        <v>-2.63144657467942</v>
      </c>
      <c r="AB770" s="44">
        <f>IFERROR(VLOOKUP($A770,'Raw data'!$AP:$AU,5,FALSE),0)</f>
        <v>0.162770556431276</v>
      </c>
      <c r="AC770" s="44">
        <f>IFERROR(VLOOKUP($A770,'Raw data'!$AP:$AU,6,FALSE),"NA")</f>
        <v>0.67840061505344396</v>
      </c>
      <c r="AD770" s="46" t="b">
        <f t="shared" ref="AD770:AD833" si="141">IF(OR(W770&lt;=0.05,AC770&lt;=0.05),TRUE,FALSE)</f>
        <v>0</v>
      </c>
      <c r="AE770" s="46" t="b">
        <f t="shared" ref="AE770:AE833" si="142">IF(AND(W770&lt;=0.05,AC770&lt;=0.05),TRUE,FALSE)</f>
        <v>0</v>
      </c>
    </row>
    <row r="771" spans="1:31" x14ac:dyDescent="0.25">
      <c r="A771" s="45" t="s">
        <v>837</v>
      </c>
      <c r="B771" s="2" t="str">
        <f>IFERROR(VLOOKUP(A771,'Protein names'!$A:$I,8,FALSE),"Contaminant")</f>
        <v>Guanine nucleotide-binding protein G(I)/G(S)/G(T) subunit beta-2 (G protein subunit beta-2) (Transducin beta chain 2)</v>
      </c>
      <c r="C771" t="str">
        <f>IFERROR(VLOOKUP(A771,'Protein names'!$A:$I,9,FALSE), "Contaminant")</f>
        <v>Gnb2</v>
      </c>
      <c r="D771" s="42">
        <f>VLOOKUP($A771,'Raw data'!$A:$M,10,FALSE)</f>
        <v>196016.57063705227</v>
      </c>
      <c r="E771" s="42">
        <f>VLOOKUP($A771,'Raw data'!$A:$M,11,FALSE)</f>
        <v>199456.5940439777</v>
      </c>
      <c r="F771" s="42">
        <f>VLOOKUP($A771,'Raw data'!$A:$M,7,FALSE)</f>
        <v>102415.36767161022</v>
      </c>
      <c r="G771" s="42">
        <f>VLOOKUP($A771,'Raw data'!$A:$M,2,FALSE)</f>
        <v>121441.43936251194</v>
      </c>
      <c r="H771" s="42">
        <f>VLOOKUP($A771,'Raw data'!$A:$M,3,FALSE)</f>
        <v>205.36</v>
      </c>
      <c r="I771" s="42">
        <f>VLOOKUP($A771,'Raw data'!$A:$M,4,FALSE)</f>
        <v>127289.16034713826</v>
      </c>
      <c r="J771" s="42">
        <f>VLOOKUP($A771,'Raw data'!$A:$M,8,FALSE)</f>
        <v>112188.71139513617</v>
      </c>
      <c r="K771" s="42">
        <f>VLOOKUP($A771,'Raw data'!$A:$M,5,FALSE)</f>
        <v>85221.247693985788</v>
      </c>
      <c r="L771" s="42">
        <f>VLOOKUP($A771,'Raw data'!$A:$M,12,FALSE)</f>
        <v>210677.4720414831</v>
      </c>
      <c r="M771" s="42">
        <f>VLOOKUP($A771,'Raw data'!$A:$M,13,FALSE)</f>
        <v>232135.09402545012</v>
      </c>
      <c r="N771" s="42">
        <f>VLOOKUP($A771,'Raw data'!$A:$M,6,FALSE)</f>
        <v>123306.77514187009</v>
      </c>
      <c r="O771" s="42">
        <f>VLOOKUP($A771,'Raw data'!$A:$M,9,FALSE)</f>
        <v>76089.963463489912</v>
      </c>
      <c r="P771" s="42">
        <f t="shared" si="132"/>
        <v>124470.74867704841</v>
      </c>
      <c r="Q771" s="42">
        <f t="shared" si="133"/>
        <v>139936.54396023587</v>
      </c>
      <c r="R771" s="42">
        <f t="shared" si="134"/>
        <v>66692.23900243036</v>
      </c>
      <c r="S771" s="42">
        <f t="shared" si="135"/>
        <v>60029.843202593955</v>
      </c>
      <c r="T771" s="43">
        <f t="shared" si="136"/>
        <v>0.53580652250650418</v>
      </c>
      <c r="U771" s="43">
        <f t="shared" si="137"/>
        <v>0.4289790322365824</v>
      </c>
      <c r="V771" s="42">
        <f t="shared" si="138"/>
        <v>0.16896602597613558</v>
      </c>
      <c r="W771" s="42">
        <f t="shared" si="139"/>
        <v>0.7080064605991111</v>
      </c>
      <c r="X771" s="42">
        <f>VLOOKUP($A771,'Raw data'!$A:$AN,39, FALSE)</f>
        <v>1.5866753128344133</v>
      </c>
      <c r="Y771" s="42">
        <f>VLOOKUP($A771,'Raw data'!$A:$AN,40, FALSE)</f>
        <v>3.5829447973296502</v>
      </c>
      <c r="Z771" s="42">
        <f t="shared" si="140"/>
        <v>2.5848100550820319</v>
      </c>
      <c r="AA771" s="44">
        <f>IFERROR(VLOOKUP($A771,'Raw data'!$AP:$AU,4,FALSE),0)</f>
        <v>-0.82118485906581595</v>
      </c>
      <c r="AB771" s="44">
        <f>IFERROR(VLOOKUP($A771,'Raw data'!$AP:$AU,5,FALSE),0)</f>
        <v>0.319960355163876</v>
      </c>
      <c r="AC771" s="44">
        <f>IFERROR(VLOOKUP($A771,'Raw data'!$AP:$AU,6,FALSE),"NA")</f>
        <v>0.67882096367534295</v>
      </c>
      <c r="AD771" s="46" t="b">
        <f t="shared" si="141"/>
        <v>0</v>
      </c>
      <c r="AE771" s="46" t="b">
        <f t="shared" si="142"/>
        <v>0</v>
      </c>
    </row>
    <row r="772" spans="1:31" x14ac:dyDescent="0.25">
      <c r="A772" s="45" t="s">
        <v>838</v>
      </c>
      <c r="B772" s="2" t="str">
        <f>IFERROR(VLOOKUP(A772,'Protein names'!$A:$I,8,FALSE),"Contaminant")</f>
        <v>Peroxiredoxin 3 (Thioredoxin-dependent peroxide reductase, mitochondrial)</v>
      </c>
      <c r="C772" t="str">
        <f>IFERROR(VLOOKUP(A772,'Protein names'!$A:$I,9,FALSE), "Contaminant")</f>
        <v>Prdx3</v>
      </c>
      <c r="D772" s="42">
        <f>VLOOKUP($A772,'Raw data'!$A:$M,10,FALSE)</f>
        <v>3102303.1496981215</v>
      </c>
      <c r="E772" s="42">
        <f>VLOOKUP($A772,'Raw data'!$A:$M,11,FALSE)</f>
        <v>2277387.9974316768</v>
      </c>
      <c r="F772" s="42">
        <f>VLOOKUP($A772,'Raw data'!$A:$M,7,FALSE)</f>
        <v>1620820.5213396819</v>
      </c>
      <c r="G772" s="42">
        <f>VLOOKUP($A772,'Raw data'!$A:$M,2,FALSE)</f>
        <v>1890068.8213004167</v>
      </c>
      <c r="H772" s="42">
        <f>VLOOKUP($A772,'Raw data'!$A:$M,3,FALSE)</f>
        <v>1775685.3439222889</v>
      </c>
      <c r="I772" s="42">
        <f>VLOOKUP($A772,'Raw data'!$A:$M,4,FALSE)</f>
        <v>1943170.5210052892</v>
      </c>
      <c r="J772" s="42">
        <f>VLOOKUP($A772,'Raw data'!$A:$M,8,FALSE)</f>
        <v>1840841.9998450698</v>
      </c>
      <c r="K772" s="42">
        <f>VLOOKUP($A772,'Raw data'!$A:$M,5,FALSE)</f>
        <v>1509004.3325668823</v>
      </c>
      <c r="L772" s="42">
        <f>VLOOKUP($A772,'Raw data'!$A:$M,12,FALSE)</f>
        <v>1853624.2818596296</v>
      </c>
      <c r="M772" s="42">
        <f>VLOOKUP($A772,'Raw data'!$A:$M,13,FALSE)</f>
        <v>1917182.9041935278</v>
      </c>
      <c r="N772" s="42">
        <f>VLOOKUP($A772,'Raw data'!$A:$M,6,FALSE)</f>
        <v>1470572.0622889178</v>
      </c>
      <c r="O772" s="42">
        <f>VLOOKUP($A772,'Raw data'!$A:$M,9,FALSE)</f>
        <v>1666022.7451541373</v>
      </c>
      <c r="P772" s="42">
        <f t="shared" si="132"/>
        <v>2101572.7257829127</v>
      </c>
      <c r="Q772" s="42">
        <f t="shared" si="133"/>
        <v>1709541.3876513608</v>
      </c>
      <c r="R772" s="42">
        <f t="shared" si="134"/>
        <v>489816.77168052556</v>
      </c>
      <c r="S772" s="42">
        <f t="shared" si="135"/>
        <v>173363.80424257135</v>
      </c>
      <c r="T772" s="43">
        <f t="shared" si="136"/>
        <v>0.23307153051201257</v>
      </c>
      <c r="U772" s="43">
        <f t="shared" si="137"/>
        <v>0.10140953912835404</v>
      </c>
      <c r="V772" s="42">
        <f t="shared" si="138"/>
        <v>-0.29786003185578142</v>
      </c>
      <c r="W772" s="42">
        <f t="shared" si="139"/>
        <v>0.12247541846416321</v>
      </c>
      <c r="X772" s="42">
        <f>VLOOKUP($A772,'Raw data'!$A:$AN,39, FALSE)</f>
        <v>3.2806283132665208</v>
      </c>
      <c r="Y772" s="42">
        <f>VLOOKUP($A772,'Raw data'!$A:$AN,40, FALSE)</f>
        <v>3.0033695102787621</v>
      </c>
      <c r="Z772" s="42">
        <f t="shared" si="140"/>
        <v>3.1419989117726415</v>
      </c>
      <c r="AA772" s="44">
        <f>IFERROR(VLOOKUP($A772,'Raw data'!$AP:$AU,4,FALSE),0)</f>
        <v>0.240317305876664</v>
      </c>
      <c r="AB772" s="44">
        <f>IFERROR(VLOOKUP($A772,'Raw data'!$AP:$AU,5,FALSE),0)</f>
        <v>6.3453387512383899E-2</v>
      </c>
      <c r="AC772" s="44">
        <f>IFERROR(VLOOKUP($A772,'Raw data'!$AP:$AU,6,FALSE),"NA")</f>
        <v>0.67902318778535897</v>
      </c>
      <c r="AD772" s="46" t="b">
        <f t="shared" si="141"/>
        <v>0</v>
      </c>
      <c r="AE772" s="46" t="b">
        <f t="shared" si="142"/>
        <v>0</v>
      </c>
    </row>
    <row r="773" spans="1:31" x14ac:dyDescent="0.25">
      <c r="A773" s="45" t="s">
        <v>839</v>
      </c>
      <c r="B773" s="2" t="str">
        <f>IFERROR(VLOOKUP(A773,'Protein names'!$A:$I,8,FALSE),"Contaminant")</f>
        <v>NADH dehydrogenase [ubiquinone] 1 alpha subcomplex subunit 9, mitochondrial (Complex I-39kD) (CI-39kD) (NADH-ubiquinone oxidoreductase 39 kDa subunit) (Sperm flagella protein 3)</v>
      </c>
      <c r="C773" t="str">
        <f>IFERROR(VLOOKUP(A773,'Protein names'!$A:$I,9,FALSE), "Contaminant")</f>
        <v>Ndufa9</v>
      </c>
      <c r="D773" s="42">
        <f>VLOOKUP($A773,'Raw data'!$A:$M,10,FALSE)</f>
        <v>1449741.4029169246</v>
      </c>
      <c r="E773" s="42">
        <f>VLOOKUP($A773,'Raw data'!$A:$M,11,FALSE)</f>
        <v>875442.65134504624</v>
      </c>
      <c r="F773" s="42">
        <f>VLOOKUP($A773,'Raw data'!$A:$M,7,FALSE)</f>
        <v>681687.22884568654</v>
      </c>
      <c r="G773" s="42">
        <f>VLOOKUP($A773,'Raw data'!$A:$M,2,FALSE)</f>
        <v>1137631.195345365</v>
      </c>
      <c r="H773" s="42">
        <f>VLOOKUP($A773,'Raw data'!$A:$M,3,FALSE)</f>
        <v>981757.46105931315</v>
      </c>
      <c r="I773" s="42">
        <f>VLOOKUP($A773,'Raw data'!$A:$M,4,FALSE)</f>
        <v>866143.53956222127</v>
      </c>
      <c r="J773" s="42">
        <f>VLOOKUP($A773,'Raw data'!$A:$M,8,FALSE)</f>
        <v>827033.8686663569</v>
      </c>
      <c r="K773" s="42">
        <f>VLOOKUP($A773,'Raw data'!$A:$M,5,FALSE)</f>
        <v>813549.57170846488</v>
      </c>
      <c r="L773" s="42">
        <f>VLOOKUP($A773,'Raw data'!$A:$M,12,FALSE)</f>
        <v>1732962.3272079402</v>
      </c>
      <c r="M773" s="42">
        <f>VLOOKUP($A773,'Raw data'!$A:$M,13,FALSE)</f>
        <v>911718.50899782602</v>
      </c>
      <c r="N773" s="42">
        <f>VLOOKUP($A773,'Raw data'!$A:$M,6,FALSE)</f>
        <v>758122.34826331516</v>
      </c>
      <c r="O773" s="42">
        <f>VLOOKUP($A773,'Raw data'!$A:$M,9,FALSE)</f>
        <v>777238.83931317285</v>
      </c>
      <c r="P773" s="42">
        <f t="shared" si="132"/>
        <v>998733.91317909292</v>
      </c>
      <c r="Q773" s="42">
        <f t="shared" si="133"/>
        <v>970104.24402617931</v>
      </c>
      <c r="R773" s="42">
        <f t="shared" si="134"/>
        <v>243682.83799051581</v>
      </c>
      <c r="S773" s="42">
        <f t="shared" si="135"/>
        <v>344594.74636326759</v>
      </c>
      <c r="T773" s="43">
        <f t="shared" si="136"/>
        <v>0.24399175273306115</v>
      </c>
      <c r="U773" s="43">
        <f t="shared" si="137"/>
        <v>0.35521414166080933</v>
      </c>
      <c r="V773" s="42">
        <f t="shared" si="138"/>
        <v>-4.196057781161943E-2</v>
      </c>
      <c r="W773" s="42">
        <f t="shared" si="139"/>
        <v>0.88245351127052118</v>
      </c>
      <c r="X773" s="42">
        <f>VLOOKUP($A773,'Raw data'!$A:$AN,39, FALSE)</f>
        <v>2.7199239094369694</v>
      </c>
      <c r="Y773" s="42">
        <f>VLOOKUP($A773,'Raw data'!$A:$AN,40, FALSE)</f>
        <v>2.4536320675057413</v>
      </c>
      <c r="Z773" s="42">
        <f t="shared" si="140"/>
        <v>2.5867779884713551</v>
      </c>
      <c r="AA773" s="44">
        <f>IFERROR(VLOOKUP($A773,'Raw data'!$AP:$AU,4,FALSE),0)</f>
        <v>-0.32814983010224702</v>
      </c>
      <c r="AB773" s="44">
        <f>IFERROR(VLOOKUP($A773,'Raw data'!$AP:$AU,5,FALSE),0)</f>
        <v>0.103781048035044</v>
      </c>
      <c r="AC773" s="44">
        <f>IFERROR(VLOOKUP($A773,'Raw data'!$AP:$AU,6,FALSE),"NA")</f>
        <v>0.67951182209014005</v>
      </c>
      <c r="AD773" s="46" t="b">
        <f t="shared" si="141"/>
        <v>0</v>
      </c>
      <c r="AE773" s="46" t="b">
        <f t="shared" si="142"/>
        <v>0</v>
      </c>
    </row>
    <row r="774" spans="1:31" x14ac:dyDescent="0.25">
      <c r="A774" s="45" t="s">
        <v>840</v>
      </c>
      <c r="B774" s="2" t="str">
        <f>IFERROR(VLOOKUP(A774,'Protein names'!$A:$I,8,FALSE),"Contaminant")</f>
        <v>Protein Marc1 (RCG20363, isoform CRA_a)</v>
      </c>
      <c r="C774">
        <f>IFERROR(VLOOKUP(A774,'Protein names'!$A:$I,9,FALSE), "Contaminant")</f>
        <v>42430</v>
      </c>
      <c r="D774" s="42">
        <f>VLOOKUP($A774,'Raw data'!$A:$M,10,FALSE)</f>
        <v>1304735.0595077332</v>
      </c>
      <c r="E774" s="42">
        <f>VLOOKUP($A774,'Raw data'!$A:$M,11,FALSE)</f>
        <v>905060.96235418122</v>
      </c>
      <c r="F774" s="42">
        <f>VLOOKUP($A774,'Raw data'!$A:$M,7,FALSE)</f>
        <v>706975.18002388626</v>
      </c>
      <c r="G774" s="42">
        <f>VLOOKUP($A774,'Raw data'!$A:$M,2,FALSE)</f>
        <v>928948.56359239121</v>
      </c>
      <c r="H774" s="42">
        <f>VLOOKUP($A774,'Raw data'!$A:$M,3,FALSE)</f>
        <v>1165157.1567517633</v>
      </c>
      <c r="I774" s="42">
        <f>VLOOKUP($A774,'Raw data'!$A:$M,4,FALSE)</f>
        <v>782856.47450140165</v>
      </c>
      <c r="J774" s="42">
        <f>VLOOKUP($A774,'Raw data'!$A:$M,8,FALSE)</f>
        <v>1009631.9024442069</v>
      </c>
      <c r="K774" s="42">
        <f>VLOOKUP($A774,'Raw data'!$A:$M,5,FALSE)</f>
        <v>683348.40302817582</v>
      </c>
      <c r="L774" s="42">
        <f>VLOOKUP($A774,'Raw data'!$A:$M,12,FALSE)</f>
        <v>1091846.5974581512</v>
      </c>
      <c r="M774" s="42">
        <f>VLOOKUP($A774,'Raw data'!$A:$M,13,FALSE)</f>
        <v>993374.71544543002</v>
      </c>
      <c r="N774" s="42">
        <f>VLOOKUP($A774,'Raw data'!$A:$M,6,FALSE)</f>
        <v>292978.69290299335</v>
      </c>
      <c r="O774" s="42">
        <f>VLOOKUP($A774,'Raw data'!$A:$M,9,FALSE)</f>
        <v>618384.93213615858</v>
      </c>
      <c r="P774" s="42">
        <f t="shared" si="132"/>
        <v>965622.2327885594</v>
      </c>
      <c r="Q774" s="42">
        <f t="shared" si="133"/>
        <v>781594.20723585272</v>
      </c>
      <c r="R774" s="42">
        <f t="shared" si="134"/>
        <v>208217.01056091284</v>
      </c>
      <c r="S774" s="42">
        <f t="shared" si="135"/>
        <v>279327.56938220974</v>
      </c>
      <c r="T774" s="43">
        <f t="shared" si="136"/>
        <v>0.21562988453529711</v>
      </c>
      <c r="U774" s="43">
        <f t="shared" si="137"/>
        <v>0.35738183164133952</v>
      </c>
      <c r="V774" s="42">
        <f t="shared" si="138"/>
        <v>-0.30503911868659433</v>
      </c>
      <c r="W774" s="42">
        <f t="shared" si="139"/>
        <v>0.26487886451074949</v>
      </c>
      <c r="X774" s="42">
        <f>VLOOKUP($A774,'Raw data'!$A:$AN,39, FALSE)</f>
        <v>2.2186762193689202</v>
      </c>
      <c r="Y774" s="42">
        <f>VLOOKUP($A774,'Raw data'!$A:$AN,40, FALSE)</f>
        <v>2.2430395625002855</v>
      </c>
      <c r="Z774" s="42">
        <f t="shared" si="140"/>
        <v>2.2308578909346028</v>
      </c>
      <c r="AA774" s="44">
        <f>IFERROR(VLOOKUP($A774,'Raw data'!$AP:$AU,4,FALSE),0)</f>
        <v>-0.301320153998199</v>
      </c>
      <c r="AB774" s="44">
        <f>IFERROR(VLOOKUP($A774,'Raw data'!$AP:$AU,5,FALSE),0)</f>
        <v>0.12178486776551201</v>
      </c>
      <c r="AC774" s="44">
        <f>IFERROR(VLOOKUP($A774,'Raw data'!$AP:$AU,6,FALSE),"NA")</f>
        <v>0.68001534803338204</v>
      </c>
      <c r="AD774" s="46" t="b">
        <f t="shared" si="141"/>
        <v>0</v>
      </c>
      <c r="AE774" s="46" t="b">
        <f t="shared" si="142"/>
        <v>0</v>
      </c>
    </row>
    <row r="775" spans="1:31" x14ac:dyDescent="0.25">
      <c r="A775" s="45" t="s">
        <v>841</v>
      </c>
      <c r="B775" s="2" t="str">
        <f>IFERROR(VLOOKUP(A775,'Protein names'!$A:$I,8,FALSE),"Contaminant")</f>
        <v>UDP-glucose 6-dehydrogenase (EC 1.1.1.22)</v>
      </c>
      <c r="C775" t="str">
        <f>IFERROR(VLOOKUP(A775,'Protein names'!$A:$I,9,FALSE), "Contaminant")</f>
        <v>Ugdh</v>
      </c>
      <c r="D775" s="42">
        <f>VLOOKUP($A775,'Raw data'!$A:$M,10,FALSE)</f>
        <v>1262953.833894344</v>
      </c>
      <c r="E775" s="42">
        <f>VLOOKUP($A775,'Raw data'!$A:$M,11,FALSE)</f>
        <v>1243913.8719273596</v>
      </c>
      <c r="F775" s="42">
        <f>VLOOKUP($A775,'Raw data'!$A:$M,7,FALSE)</f>
        <v>916558.48230767727</v>
      </c>
      <c r="G775" s="42">
        <f>VLOOKUP($A775,'Raw data'!$A:$M,2,FALSE)</f>
        <v>946325.50163109333</v>
      </c>
      <c r="H775" s="42">
        <f>VLOOKUP($A775,'Raw data'!$A:$M,3,FALSE)</f>
        <v>764415.41606408532</v>
      </c>
      <c r="I775" s="42">
        <f>VLOOKUP($A775,'Raw data'!$A:$M,4,FALSE)</f>
        <v>694867.19226318132</v>
      </c>
      <c r="J775" s="42">
        <f>VLOOKUP($A775,'Raw data'!$A:$M,8,FALSE)</f>
        <v>1198261.4537720203</v>
      </c>
      <c r="K775" s="42">
        <f>VLOOKUP($A775,'Raw data'!$A:$M,5,FALSE)</f>
        <v>866961.86414338532</v>
      </c>
      <c r="L775" s="42">
        <f>VLOOKUP($A775,'Raw data'!$A:$M,12,FALSE)</f>
        <v>1154681.3808733569</v>
      </c>
      <c r="M775" s="42">
        <f>VLOOKUP($A775,'Raw data'!$A:$M,13,FALSE)</f>
        <v>1338008.8770629659</v>
      </c>
      <c r="N775" s="42">
        <f>VLOOKUP($A775,'Raw data'!$A:$M,6,FALSE)</f>
        <v>747128.56312154466</v>
      </c>
      <c r="O775" s="42">
        <f>VLOOKUP($A775,'Raw data'!$A:$M,9,FALSE)</f>
        <v>1077188.7978277623</v>
      </c>
      <c r="P775" s="42">
        <f t="shared" si="132"/>
        <v>971505.71634795691</v>
      </c>
      <c r="Q775" s="42">
        <f t="shared" si="133"/>
        <v>1063705.156133506</v>
      </c>
      <c r="R775" s="42">
        <f t="shared" si="134"/>
        <v>216878.12079170049</v>
      </c>
      <c r="S775" s="42">
        <f t="shared" si="135"/>
        <v>200306.04617158358</v>
      </c>
      <c r="T775" s="43">
        <f t="shared" si="136"/>
        <v>0.22323916076065875</v>
      </c>
      <c r="U775" s="43">
        <f t="shared" si="137"/>
        <v>0.18830974449694507</v>
      </c>
      <c r="V775" s="42">
        <f t="shared" si="138"/>
        <v>0.13080392202725141</v>
      </c>
      <c r="W775" s="42">
        <f t="shared" si="139"/>
        <v>0.5008896705104996</v>
      </c>
      <c r="X775" s="42">
        <f>VLOOKUP($A775,'Raw data'!$A:$AN,39, FALSE)</f>
        <v>2.5055998518273488</v>
      </c>
      <c r="Y775" s="42">
        <f>VLOOKUP($A775,'Raw data'!$A:$AN,40, FALSE)</f>
        <v>2.716694461734082</v>
      </c>
      <c r="Z775" s="42">
        <f t="shared" si="140"/>
        <v>2.6111471567807154</v>
      </c>
      <c r="AA775" s="44">
        <f>IFERROR(VLOOKUP($A775,'Raw data'!$AP:$AU,4,FALSE),0)</f>
        <v>0.36468939471315398</v>
      </c>
      <c r="AB775" s="44">
        <f>IFERROR(VLOOKUP($A775,'Raw data'!$AP:$AU,5,FALSE),0)</f>
        <v>6.9698867588108296E-2</v>
      </c>
      <c r="AC775" s="44">
        <f>IFERROR(VLOOKUP($A775,'Raw data'!$AP:$AU,6,FALSE),"NA")</f>
        <v>0.68046001069310702</v>
      </c>
      <c r="AD775" s="46" t="b">
        <f t="shared" si="141"/>
        <v>0</v>
      </c>
      <c r="AE775" s="46" t="b">
        <f t="shared" si="142"/>
        <v>0</v>
      </c>
    </row>
    <row r="776" spans="1:31" x14ac:dyDescent="0.25">
      <c r="A776" s="45" t="s">
        <v>842</v>
      </c>
      <c r="B776" s="2" t="str">
        <f>IFERROR(VLOOKUP(A776,'Protein names'!$A:$I,8,FALSE),"Contaminant")</f>
        <v>Threonine--tRNA ligase, cytoplasmic (Threonyl-tRNA synthetase, isoform CRA_a)</v>
      </c>
      <c r="C776" t="str">
        <f>IFERROR(VLOOKUP(A776,'Protein names'!$A:$I,9,FALSE), "Contaminant")</f>
        <v>Tars</v>
      </c>
      <c r="D776" s="42">
        <f>VLOOKUP($A776,'Raw data'!$A:$M,10,FALSE)</f>
        <v>1034315.7988443845</v>
      </c>
      <c r="E776" s="42">
        <f>VLOOKUP($A776,'Raw data'!$A:$M,11,FALSE)</f>
        <v>768610.5305130831</v>
      </c>
      <c r="F776" s="42">
        <f>VLOOKUP($A776,'Raw data'!$A:$M,7,FALSE)</f>
        <v>657517.55792051344</v>
      </c>
      <c r="G776" s="42">
        <f>VLOOKUP($A776,'Raw data'!$A:$M,2,FALSE)</f>
        <v>846198.81505712902</v>
      </c>
      <c r="H776" s="42">
        <f>VLOOKUP($A776,'Raw data'!$A:$M,3,FALSE)</f>
        <v>881765.28591355216</v>
      </c>
      <c r="I776" s="42">
        <f>VLOOKUP($A776,'Raw data'!$A:$M,4,FALSE)</f>
        <v>852048.80380753358</v>
      </c>
      <c r="J776" s="42">
        <f>VLOOKUP($A776,'Raw data'!$A:$M,8,FALSE)</f>
        <v>659407.08553159493</v>
      </c>
      <c r="K776" s="42">
        <f>VLOOKUP($A776,'Raw data'!$A:$M,5,FALSE)</f>
        <v>624518.33838891657</v>
      </c>
      <c r="L776" s="42">
        <f>VLOOKUP($A776,'Raw data'!$A:$M,12,FALSE)</f>
        <v>959228.77886947256</v>
      </c>
      <c r="M776" s="42">
        <f>VLOOKUP($A776,'Raw data'!$A:$M,13,FALSE)</f>
        <v>786665.68261615199</v>
      </c>
      <c r="N776" s="42">
        <f>VLOOKUP($A776,'Raw data'!$A:$M,6,FALSE)</f>
        <v>470013.8751825022</v>
      </c>
      <c r="O776" s="42">
        <f>VLOOKUP($A776,'Raw data'!$A:$M,9,FALSE)</f>
        <v>784272.8470355178</v>
      </c>
      <c r="P776" s="42">
        <f t="shared" si="132"/>
        <v>840076.13200936606</v>
      </c>
      <c r="Q776" s="42">
        <f t="shared" si="133"/>
        <v>714017.7679373594</v>
      </c>
      <c r="R776" s="42">
        <f t="shared" si="134"/>
        <v>114078.06611680146</v>
      </c>
      <c r="S776" s="42">
        <f t="shared" si="135"/>
        <v>153227.66815562264</v>
      </c>
      <c r="T776" s="43">
        <f t="shared" si="136"/>
        <v>0.13579491402039928</v>
      </c>
      <c r="U776" s="43">
        <f t="shared" si="137"/>
        <v>0.21459923693252583</v>
      </c>
      <c r="V776" s="42">
        <f t="shared" si="138"/>
        <v>-0.23456010287347986</v>
      </c>
      <c r="W776" s="42">
        <f t="shared" si="139"/>
        <v>0.17084206079086381</v>
      </c>
      <c r="X776" s="42">
        <f>VLOOKUP($A776,'Raw data'!$A:$AN,39, FALSE)</f>
        <v>2.3918953126450426</v>
      </c>
      <c r="Y776" s="42">
        <f>VLOOKUP($A776,'Raw data'!$A:$AN,40, FALSE)</f>
        <v>2.4944747016303221</v>
      </c>
      <c r="Z776" s="42">
        <f t="shared" si="140"/>
        <v>2.4431850071376822</v>
      </c>
      <c r="AA776" s="44">
        <f>IFERROR(VLOOKUP($A776,'Raw data'!$AP:$AU,4,FALSE),0)</f>
        <v>-0.33280701552404202</v>
      </c>
      <c r="AB776" s="44">
        <f>IFERROR(VLOOKUP($A776,'Raw data'!$AP:$AU,5,FALSE),0)</f>
        <v>8.1117668661528197E-2</v>
      </c>
      <c r="AC776" s="44">
        <f>IFERROR(VLOOKUP($A776,'Raw data'!$AP:$AU,6,FALSE),"NA")</f>
        <v>0.68075971309157601</v>
      </c>
      <c r="AD776" s="46" t="b">
        <f t="shared" si="141"/>
        <v>0</v>
      </c>
      <c r="AE776" s="46" t="b">
        <f t="shared" si="142"/>
        <v>0</v>
      </c>
    </row>
    <row r="777" spans="1:31" x14ac:dyDescent="0.25">
      <c r="A777" s="45" t="s">
        <v>843</v>
      </c>
      <c r="B777" s="2" t="str">
        <f>IFERROR(VLOOKUP(A777,'Protein names'!$A:$I,8,FALSE),"Contaminant")</f>
        <v>N-acetylneuraminic acid synthase (N-acetylneuraminic acid synthase (Sialic acid synthase) (Predicted), isoform CRA_a) (Protein Nans)</v>
      </c>
      <c r="C777" t="str">
        <f>IFERROR(VLOOKUP(A777,'Protein names'!$A:$I,9,FALSE), "Contaminant")</f>
        <v>Nans</v>
      </c>
      <c r="D777" s="42">
        <f>VLOOKUP($A777,'Raw data'!$A:$M,10,FALSE)</f>
        <v>187476.26759156887</v>
      </c>
      <c r="E777" s="42">
        <f>VLOOKUP($A777,'Raw data'!$A:$M,11,FALSE)</f>
        <v>176134.14113489099</v>
      </c>
      <c r="F777" s="42">
        <f>VLOOKUP($A777,'Raw data'!$A:$M,7,FALSE)</f>
        <v>205.36</v>
      </c>
      <c r="G777" s="42">
        <f>VLOOKUP($A777,'Raw data'!$A:$M,2,FALSE)</f>
        <v>98321.873942329199</v>
      </c>
      <c r="H777" s="42">
        <f>VLOOKUP($A777,'Raw data'!$A:$M,3,FALSE)</f>
        <v>102054.93085297866</v>
      </c>
      <c r="I777" s="42">
        <f>VLOOKUP($A777,'Raw data'!$A:$M,4,FALSE)</f>
        <v>107349.33885942021</v>
      </c>
      <c r="J777" s="42">
        <f>VLOOKUP($A777,'Raw data'!$A:$M,8,FALSE)</f>
        <v>87732.425955875078</v>
      </c>
      <c r="K777" s="42">
        <f>VLOOKUP($A777,'Raw data'!$A:$M,5,FALSE)</f>
        <v>89748.853815338312</v>
      </c>
      <c r="L777" s="42">
        <f>VLOOKUP($A777,'Raw data'!$A:$M,12,FALSE)</f>
        <v>190733.23386044442</v>
      </c>
      <c r="M777" s="42">
        <f>VLOOKUP($A777,'Raw data'!$A:$M,13,FALSE)</f>
        <v>126408.95100952164</v>
      </c>
      <c r="N777" s="42">
        <f>VLOOKUP($A777,'Raw data'!$A:$M,6,FALSE)</f>
        <v>205.36</v>
      </c>
      <c r="O777" s="42">
        <f>VLOOKUP($A777,'Raw data'!$A:$M,9,FALSE)</f>
        <v>34056.551148291983</v>
      </c>
      <c r="P777" s="42">
        <f t="shared" si="132"/>
        <v>111923.65206353134</v>
      </c>
      <c r="Q777" s="42">
        <f t="shared" si="133"/>
        <v>88147.562631578578</v>
      </c>
      <c r="R777" s="42">
        <f t="shared" si="134"/>
        <v>61394.198652617612</v>
      </c>
      <c r="S777" s="42">
        <f t="shared" si="135"/>
        <v>61441.243993724253</v>
      </c>
      <c r="T777" s="43">
        <f t="shared" si="136"/>
        <v>0.54853641317715729</v>
      </c>
      <c r="U777" s="43">
        <f t="shared" si="137"/>
        <v>0.69702714583866587</v>
      </c>
      <c r="V777" s="42">
        <f t="shared" si="138"/>
        <v>-0.34452236020874771</v>
      </c>
      <c r="W777" s="42">
        <f t="shared" si="139"/>
        <v>0.55413837380992814</v>
      </c>
      <c r="X777" s="42">
        <f>VLOOKUP($A777,'Raw data'!$A:$AN,39, FALSE)</f>
        <v>2.1709790166766147</v>
      </c>
      <c r="Y777" s="42">
        <f>VLOOKUP($A777,'Raw data'!$A:$AN,40, FALSE)</f>
        <v>2.6862071880999885</v>
      </c>
      <c r="Z777" s="42">
        <f t="shared" si="140"/>
        <v>2.4285931023883016</v>
      </c>
      <c r="AA777" s="44">
        <f>IFERROR(VLOOKUP($A777,'Raw data'!$AP:$AU,4,FALSE),0)</f>
        <v>-0.29608277599564398</v>
      </c>
      <c r="AB777" s="44">
        <f>IFERROR(VLOOKUP($A777,'Raw data'!$AP:$AU,5,FALSE),0)</f>
        <v>1.07449939471626E-2</v>
      </c>
      <c r="AC777" s="44">
        <f>IFERROR(VLOOKUP($A777,'Raw data'!$AP:$AU,6,FALSE),"NA")</f>
        <v>0.68277555648006505</v>
      </c>
      <c r="AD777" s="46" t="b">
        <f t="shared" si="141"/>
        <v>0</v>
      </c>
      <c r="AE777" s="46" t="b">
        <f t="shared" si="142"/>
        <v>0</v>
      </c>
    </row>
    <row r="778" spans="1:31" x14ac:dyDescent="0.25">
      <c r="A778" s="45" t="s">
        <v>844</v>
      </c>
      <c r="B778" s="2" t="str">
        <f>IFERROR(VLOOKUP(A778,'Protein names'!$A:$I,8,FALSE),"Contaminant")</f>
        <v>Histidine-rich glycoprotein</v>
      </c>
      <c r="C778" t="str">
        <f>IFERROR(VLOOKUP(A778,'Protein names'!$A:$I,9,FALSE), "Contaminant")</f>
        <v>Hrg</v>
      </c>
      <c r="D778" s="42">
        <f>VLOOKUP($A778,'Raw data'!$A:$M,10,FALSE)</f>
        <v>167385.52118114725</v>
      </c>
      <c r="E778" s="42">
        <f>VLOOKUP($A778,'Raw data'!$A:$M,11,FALSE)</f>
        <v>88779.230996566897</v>
      </c>
      <c r="F778" s="42">
        <f>VLOOKUP($A778,'Raw data'!$A:$M,7,FALSE)</f>
        <v>56835.564216785628</v>
      </c>
      <c r="G778" s="42">
        <f>VLOOKUP($A778,'Raw data'!$A:$M,2,FALSE)</f>
        <v>118443.68983234743</v>
      </c>
      <c r="H778" s="42">
        <f>VLOOKUP($A778,'Raw data'!$A:$M,3,FALSE)</f>
        <v>108082.09752508155</v>
      </c>
      <c r="I778" s="42">
        <f>VLOOKUP($A778,'Raw data'!$A:$M,4,FALSE)</f>
        <v>112415.7017169872</v>
      </c>
      <c r="J778" s="42">
        <f>VLOOKUP($A778,'Raw data'!$A:$M,8,FALSE)</f>
        <v>121488.17686242834</v>
      </c>
      <c r="K778" s="42">
        <f>VLOOKUP($A778,'Raw data'!$A:$M,5,FALSE)</f>
        <v>121878.85416101268</v>
      </c>
      <c r="L778" s="42">
        <f>VLOOKUP($A778,'Raw data'!$A:$M,12,FALSE)</f>
        <v>156493.85724013497</v>
      </c>
      <c r="M778" s="42">
        <f>VLOOKUP($A778,'Raw data'!$A:$M,13,FALSE)</f>
        <v>138645.47913647833</v>
      </c>
      <c r="N778" s="42">
        <f>VLOOKUP($A778,'Raw data'!$A:$M,6,FALSE)</f>
        <v>162371.21747631126</v>
      </c>
      <c r="O778" s="42">
        <f>VLOOKUP($A778,'Raw data'!$A:$M,9,FALSE)</f>
        <v>164131.83560346981</v>
      </c>
      <c r="P778" s="42">
        <f t="shared" si="132"/>
        <v>108656.96757815266</v>
      </c>
      <c r="Q778" s="42">
        <f t="shared" si="133"/>
        <v>144168.23674663925</v>
      </c>
      <c r="R778" s="42">
        <f t="shared" si="134"/>
        <v>33266.258572897685</v>
      </c>
      <c r="S778" s="42">
        <f t="shared" si="135"/>
        <v>17904.921350154542</v>
      </c>
      <c r="T778" s="43">
        <f t="shared" si="136"/>
        <v>0.30615854016881688</v>
      </c>
      <c r="U778" s="43">
        <f t="shared" si="137"/>
        <v>0.12419463367385555</v>
      </c>
      <c r="V778" s="42">
        <f t="shared" si="138"/>
        <v>0.40797265429960877</v>
      </c>
      <c r="W778" s="42">
        <f t="shared" si="139"/>
        <v>6.1883259155213401E-2</v>
      </c>
      <c r="X778" s="42">
        <f>VLOOKUP($A778,'Raw data'!$A:$AN,39, FALSE)</f>
        <v>2.3157026179299751</v>
      </c>
      <c r="Y778" s="42">
        <f>VLOOKUP($A778,'Raw data'!$A:$AN,40, FALSE)</f>
        <v>2.3449312599566614</v>
      </c>
      <c r="Z778" s="42">
        <f t="shared" si="140"/>
        <v>2.3303169389433185</v>
      </c>
      <c r="AA778" s="44">
        <f>IFERROR(VLOOKUP($A778,'Raw data'!$AP:$AU,4,FALSE),0)</f>
        <v>0.581897975044117</v>
      </c>
      <c r="AB778" s="44">
        <f>IFERROR(VLOOKUP($A778,'Raw data'!$AP:$AU,5,FALSE),0)</f>
        <v>0.18339415288160199</v>
      </c>
      <c r="AC778" s="44">
        <f>IFERROR(VLOOKUP($A778,'Raw data'!$AP:$AU,6,FALSE),"NA")</f>
        <v>0.68329500667491005</v>
      </c>
      <c r="AD778" s="46" t="b">
        <f t="shared" si="141"/>
        <v>0</v>
      </c>
      <c r="AE778" s="46" t="b">
        <f t="shared" si="142"/>
        <v>0</v>
      </c>
    </row>
    <row r="779" spans="1:31" x14ac:dyDescent="0.25">
      <c r="A779" s="45" t="s">
        <v>845</v>
      </c>
      <c r="B779" s="2" t="str">
        <f>IFERROR(VLOOKUP(A779,'Protein names'!$A:$I,8,FALSE),"Contaminant")</f>
        <v>RCG43995, isoform CRA_b (Thiopurine S-methyltransferase) (Tpmt protein)</v>
      </c>
      <c r="C779" t="str">
        <f>IFERROR(VLOOKUP(A779,'Protein names'!$A:$I,9,FALSE), "Contaminant")</f>
        <v>Tpmt</v>
      </c>
      <c r="D779" s="42">
        <f>VLOOKUP($A779,'Raw data'!$A:$M,10,FALSE)</f>
        <v>223335.12590295513</v>
      </c>
      <c r="E779" s="42">
        <f>VLOOKUP($A779,'Raw data'!$A:$M,11,FALSE)</f>
        <v>144661.85774630323</v>
      </c>
      <c r="F779" s="42">
        <f>VLOOKUP($A779,'Raw data'!$A:$M,7,FALSE)</f>
        <v>51431.505938995688</v>
      </c>
      <c r="G779" s="42">
        <f>VLOOKUP($A779,'Raw data'!$A:$M,2,FALSE)</f>
        <v>112680.91517233136</v>
      </c>
      <c r="H779" s="42">
        <f>VLOOKUP($A779,'Raw data'!$A:$M,3,FALSE)</f>
        <v>116911.12133210487</v>
      </c>
      <c r="I779" s="42">
        <f>VLOOKUP($A779,'Raw data'!$A:$M,4,FALSE)</f>
        <v>89746.391650531848</v>
      </c>
      <c r="J779" s="42">
        <f>VLOOKUP($A779,'Raw data'!$A:$M,8,FALSE)</f>
        <v>67270.420008669724</v>
      </c>
      <c r="K779" s="42">
        <f>VLOOKUP($A779,'Raw data'!$A:$M,5,FALSE)</f>
        <v>81123.5543812494</v>
      </c>
      <c r="L779" s="42">
        <f>VLOOKUP($A779,'Raw data'!$A:$M,12,FALSE)</f>
        <v>152131.57274642668</v>
      </c>
      <c r="M779" s="42">
        <f>VLOOKUP($A779,'Raw data'!$A:$M,13,FALSE)</f>
        <v>181022.26579602208</v>
      </c>
      <c r="N779" s="42">
        <f>VLOOKUP($A779,'Raw data'!$A:$M,6,FALSE)</f>
        <v>116846.51167153177</v>
      </c>
      <c r="O779" s="42">
        <f>VLOOKUP($A779,'Raw data'!$A:$M,9,FALSE)</f>
        <v>65813.901044246348</v>
      </c>
      <c r="P779" s="42">
        <f t="shared" si="132"/>
        <v>123127.81962387035</v>
      </c>
      <c r="Q779" s="42">
        <f t="shared" si="133"/>
        <v>110701.37094135767</v>
      </c>
      <c r="R779" s="42">
        <f t="shared" si="134"/>
        <v>53084.343751835557</v>
      </c>
      <c r="S779" s="42">
        <f t="shared" si="135"/>
        <v>43732.581893648814</v>
      </c>
      <c r="T779" s="43">
        <f t="shared" si="136"/>
        <v>0.43113200504968807</v>
      </c>
      <c r="U779" s="43">
        <f t="shared" si="137"/>
        <v>0.39505004790605047</v>
      </c>
      <c r="V779" s="42">
        <f t="shared" si="138"/>
        <v>-0.15348367385772788</v>
      </c>
      <c r="W779" s="42">
        <f t="shared" si="139"/>
        <v>0.69471873253529959</v>
      </c>
      <c r="X779" s="42">
        <f>VLOOKUP($A779,'Raw data'!$A:$AN,39, FALSE)</f>
        <v>4.4076710945940754</v>
      </c>
      <c r="Y779" s="42">
        <f>VLOOKUP($A779,'Raw data'!$A:$AN,40, FALSE)</f>
        <v>4.9618777028075582</v>
      </c>
      <c r="Z779" s="42">
        <f t="shared" si="140"/>
        <v>4.6847743987008172</v>
      </c>
      <c r="AA779" s="44">
        <f>IFERROR(VLOOKUP($A779,'Raw data'!$AP:$AU,4,FALSE),0)</f>
        <v>-0.36559035930522399</v>
      </c>
      <c r="AB779" s="44">
        <f>IFERROR(VLOOKUP($A779,'Raw data'!$AP:$AU,5,FALSE),0)</f>
        <v>0.29957963199207799</v>
      </c>
      <c r="AC779" s="44">
        <f>IFERROR(VLOOKUP($A779,'Raw data'!$AP:$AU,6,FALSE),"NA")</f>
        <v>0.68352468303481795</v>
      </c>
      <c r="AD779" s="46" t="b">
        <f t="shared" si="141"/>
        <v>0</v>
      </c>
      <c r="AE779" s="46" t="b">
        <f t="shared" si="142"/>
        <v>0</v>
      </c>
    </row>
    <row r="780" spans="1:31" x14ac:dyDescent="0.25">
      <c r="A780" s="45" t="s">
        <v>846</v>
      </c>
      <c r="B780" s="2" t="str">
        <f>IFERROR(VLOOKUP(A780,'Protein names'!$A:$I,8,FALSE),"Contaminant")</f>
        <v>LRRG00120 (Transmembrane emp24 domain-containing protein 5)</v>
      </c>
      <c r="C780" t="str">
        <f>IFERROR(VLOOKUP(A780,'Protein names'!$A:$I,9,FALSE), "Contaminant")</f>
        <v>Tmed5</v>
      </c>
      <c r="D780" s="42">
        <f>VLOOKUP($A780,'Raw data'!$A:$M,10,FALSE)</f>
        <v>371772.82658238598</v>
      </c>
      <c r="E780" s="42">
        <f>VLOOKUP($A780,'Raw data'!$A:$M,11,FALSE)</f>
        <v>242317.51346749242</v>
      </c>
      <c r="F780" s="42">
        <f>VLOOKUP($A780,'Raw data'!$A:$M,7,FALSE)</f>
        <v>195501.47734786567</v>
      </c>
      <c r="G780" s="42">
        <f>VLOOKUP($A780,'Raw data'!$A:$M,2,FALSE)</f>
        <v>241283.51477487935</v>
      </c>
      <c r="H780" s="42">
        <f>VLOOKUP($A780,'Raw data'!$A:$M,3,FALSE)</f>
        <v>181625.12080453933</v>
      </c>
      <c r="I780" s="42">
        <f>VLOOKUP($A780,'Raw data'!$A:$M,4,FALSE)</f>
        <v>241417.44939521686</v>
      </c>
      <c r="J780" s="42">
        <f>VLOOKUP($A780,'Raw data'!$A:$M,8,FALSE)</f>
        <v>189291.28045566796</v>
      </c>
      <c r="K780" s="42">
        <f>VLOOKUP($A780,'Raw data'!$A:$M,5,FALSE)</f>
        <v>183582.04851548918</v>
      </c>
      <c r="L780" s="42">
        <f>VLOOKUP($A780,'Raw data'!$A:$M,12,FALSE)</f>
        <v>345764.53485104401</v>
      </c>
      <c r="M780" s="42">
        <f>VLOOKUP($A780,'Raw data'!$A:$M,13,FALSE)</f>
        <v>260965.30335590694</v>
      </c>
      <c r="N780" s="42">
        <f>VLOOKUP($A780,'Raw data'!$A:$M,6,FALSE)</f>
        <v>189953.36594453597</v>
      </c>
      <c r="O780" s="42">
        <f>VLOOKUP($A780,'Raw data'!$A:$M,9,FALSE)</f>
        <v>254889.14413411854</v>
      </c>
      <c r="P780" s="42">
        <f t="shared" si="132"/>
        <v>245652.98372872997</v>
      </c>
      <c r="Q780" s="42">
        <f t="shared" si="133"/>
        <v>237407.6128761271</v>
      </c>
      <c r="R780" s="42">
        <f t="shared" si="134"/>
        <v>61331.222277390683</v>
      </c>
      <c r="S780" s="42">
        <f t="shared" si="135"/>
        <v>57830.311590499048</v>
      </c>
      <c r="T780" s="43">
        <f t="shared" si="136"/>
        <v>0.2496660994971574</v>
      </c>
      <c r="U780" s="43">
        <f t="shared" si="137"/>
        <v>0.24359080523956639</v>
      </c>
      <c r="V780" s="42">
        <f t="shared" si="138"/>
        <v>-4.9255564156337597E-2</v>
      </c>
      <c r="W780" s="42">
        <f t="shared" si="139"/>
        <v>0.83126810519812766</v>
      </c>
      <c r="X780" s="42">
        <f>VLOOKUP($A780,'Raw data'!$A:$AN,39, FALSE)</f>
        <v>2.1798769080901867</v>
      </c>
      <c r="Y780" s="42">
        <f>VLOOKUP($A780,'Raw data'!$A:$AN,40, FALSE)</f>
        <v>2.8580789067560635</v>
      </c>
      <c r="Z780" s="42">
        <f t="shared" si="140"/>
        <v>2.5189779074231251</v>
      </c>
      <c r="AA780" s="44">
        <f>IFERROR(VLOOKUP($A780,'Raw data'!$AP:$AU,4,FALSE),0)</f>
        <v>0.21606722217917501</v>
      </c>
      <c r="AB780" s="44">
        <f>IFERROR(VLOOKUP($A780,'Raw data'!$AP:$AU,5,FALSE),0)</f>
        <v>5.7995576031685397E-2</v>
      </c>
      <c r="AC780" s="44">
        <f>IFERROR(VLOOKUP($A780,'Raw data'!$AP:$AU,6,FALSE),"NA")</f>
        <v>0.68411592491221096</v>
      </c>
      <c r="AD780" s="46" t="b">
        <f t="shared" si="141"/>
        <v>0</v>
      </c>
      <c r="AE780" s="46" t="b">
        <f t="shared" si="142"/>
        <v>0</v>
      </c>
    </row>
    <row r="781" spans="1:31" x14ac:dyDescent="0.25">
      <c r="A781" s="45" t="s">
        <v>847</v>
      </c>
      <c r="B781" s="2" t="str">
        <f>IFERROR(VLOOKUP(A781,'Protein names'!$A:$I,8,FALSE),"Contaminant")</f>
        <v>Extended synaptotagmin-1</v>
      </c>
      <c r="C781" t="str">
        <f>IFERROR(VLOOKUP(A781,'Protein names'!$A:$I,9,FALSE), "Contaminant")</f>
        <v>Esyt1</v>
      </c>
      <c r="D781" s="42">
        <f>VLOOKUP($A781,'Raw data'!$A:$M,10,FALSE)</f>
        <v>64889.80162630455</v>
      </c>
      <c r="E781" s="42">
        <f>VLOOKUP($A781,'Raw data'!$A:$M,11,FALSE)</f>
        <v>37215.860736149407</v>
      </c>
      <c r="F781" s="42">
        <f>VLOOKUP($A781,'Raw data'!$A:$M,7,FALSE)</f>
        <v>30537.696835389437</v>
      </c>
      <c r="G781" s="42">
        <f>VLOOKUP($A781,'Raw data'!$A:$M,2,FALSE)</f>
        <v>41709.207208073596</v>
      </c>
      <c r="H781" s="42">
        <f>VLOOKUP($A781,'Raw data'!$A:$M,3,FALSE)</f>
        <v>40232.564935646442</v>
      </c>
      <c r="I781" s="42">
        <f>VLOOKUP($A781,'Raw data'!$A:$M,4,FALSE)</f>
        <v>56814.997354277621</v>
      </c>
      <c r="J781" s="42">
        <f>VLOOKUP($A781,'Raw data'!$A:$M,8,FALSE)</f>
        <v>52814.7285044952</v>
      </c>
      <c r="K781" s="42">
        <f>VLOOKUP($A781,'Raw data'!$A:$M,5,FALSE)</f>
        <v>46467.479080982637</v>
      </c>
      <c r="L781" s="42">
        <f>VLOOKUP($A781,'Raw data'!$A:$M,12,FALSE)</f>
        <v>70822.99091772172</v>
      </c>
      <c r="M781" s="42">
        <f>VLOOKUP($A781,'Raw data'!$A:$M,13,FALSE)</f>
        <v>48402.231554967962</v>
      </c>
      <c r="N781" s="42">
        <f>VLOOKUP($A781,'Raw data'!$A:$M,6,FALSE)</f>
        <v>47603.473876199794</v>
      </c>
      <c r="O781" s="42">
        <f>VLOOKUP($A781,'Raw data'!$A:$M,9,FALSE)</f>
        <v>40542.513347061926</v>
      </c>
      <c r="P781" s="42">
        <f t="shared" si="132"/>
        <v>45233.354782640177</v>
      </c>
      <c r="Q781" s="42">
        <f t="shared" si="133"/>
        <v>51108.902880238202</v>
      </c>
      <c r="R781" s="42">
        <f t="shared" si="134"/>
        <v>11819.337514459066</v>
      </c>
      <c r="S781" s="42">
        <f t="shared" si="135"/>
        <v>9525.0600437874091</v>
      </c>
      <c r="T781" s="43">
        <f t="shared" si="136"/>
        <v>0.26129694715889468</v>
      </c>
      <c r="U781" s="43">
        <f t="shared" si="137"/>
        <v>0.186367922358012</v>
      </c>
      <c r="V781" s="42">
        <f t="shared" si="138"/>
        <v>0.17618762328767831</v>
      </c>
      <c r="W781" s="42">
        <f t="shared" si="139"/>
        <v>0.40704598827077609</v>
      </c>
      <c r="X781" s="42">
        <f>VLOOKUP($A781,'Raw data'!$A:$AN,39, FALSE)</f>
        <v>2.8308644250702701</v>
      </c>
      <c r="Y781" s="42">
        <f>VLOOKUP($A781,'Raw data'!$A:$AN,40, FALSE)</f>
        <v>3.6311486526860235</v>
      </c>
      <c r="Z781" s="42">
        <f t="shared" si="140"/>
        <v>3.2310065388781468</v>
      </c>
      <c r="AA781" s="44">
        <f>IFERROR(VLOOKUP($A781,'Raw data'!$AP:$AU,4,FALSE),0)</f>
        <v>0.51516774657015496</v>
      </c>
      <c r="AB781" s="44">
        <f>IFERROR(VLOOKUP($A781,'Raw data'!$AP:$AU,5,FALSE),0)</f>
        <v>0.40219150518686297</v>
      </c>
      <c r="AC781" s="44">
        <f>IFERROR(VLOOKUP($A781,'Raw data'!$AP:$AU,6,FALSE),"NA")</f>
        <v>0.68428774178681895</v>
      </c>
      <c r="AD781" s="46" t="b">
        <f t="shared" si="141"/>
        <v>0</v>
      </c>
      <c r="AE781" s="46" t="b">
        <f t="shared" si="142"/>
        <v>0</v>
      </c>
    </row>
    <row r="782" spans="1:31" x14ac:dyDescent="0.25">
      <c r="A782" s="45" t="s">
        <v>848</v>
      </c>
      <c r="B782" s="2" t="str">
        <f>IFERROR(VLOOKUP(A782,'Protein names'!$A:$I,8,FALSE),"Contaminant")</f>
        <v>Heat shock cognate 71 kDa protein (Heat shock 70 kDa protein 8)</v>
      </c>
      <c r="C782" t="str">
        <f>IFERROR(VLOOKUP(A782,'Protein names'!$A:$I,9,FALSE), "Contaminant")</f>
        <v>Hspa8</v>
      </c>
      <c r="D782" s="42">
        <f>VLOOKUP($A782,'Raw data'!$A:$M,10,FALSE)</f>
        <v>4996713.6727980142</v>
      </c>
      <c r="E782" s="42">
        <f>VLOOKUP($A782,'Raw data'!$A:$M,11,FALSE)</f>
        <v>5908363.5023031579</v>
      </c>
      <c r="F782" s="42">
        <f>VLOOKUP($A782,'Raw data'!$A:$M,7,FALSE)</f>
        <v>7422636.0601577954</v>
      </c>
      <c r="G782" s="42">
        <f>VLOOKUP($A782,'Raw data'!$A:$M,2,FALSE)</f>
        <v>6981159.688791316</v>
      </c>
      <c r="H782" s="42">
        <f>VLOOKUP($A782,'Raw data'!$A:$M,3,FALSE)</f>
        <v>6942259.6116659427</v>
      </c>
      <c r="I782" s="42">
        <f>VLOOKUP($A782,'Raw data'!$A:$M,4,FALSE)</f>
        <v>6918422.6899882033</v>
      </c>
      <c r="J782" s="42">
        <f>VLOOKUP($A782,'Raw data'!$A:$M,8,FALSE)</f>
        <v>6737295.6041405154</v>
      </c>
      <c r="K782" s="42">
        <f>VLOOKUP($A782,'Raw data'!$A:$M,5,FALSE)</f>
        <v>6678294.8033428593</v>
      </c>
      <c r="L782" s="42">
        <f>VLOOKUP($A782,'Raw data'!$A:$M,12,FALSE)</f>
        <v>5691001.8960280661</v>
      </c>
      <c r="M782" s="42">
        <f>VLOOKUP($A782,'Raw data'!$A:$M,13,FALSE)</f>
        <v>6562293.4156762091</v>
      </c>
      <c r="N782" s="42">
        <f>VLOOKUP($A782,'Raw data'!$A:$M,6,FALSE)</f>
        <v>7010577.0255191503</v>
      </c>
      <c r="O782" s="42">
        <f>VLOOKUP($A782,'Raw data'!$A:$M,9,FALSE)</f>
        <v>6813788.1382020358</v>
      </c>
      <c r="P782" s="42">
        <f t="shared" si="132"/>
        <v>6528259.2042840719</v>
      </c>
      <c r="Q782" s="42">
        <f t="shared" si="133"/>
        <v>6582208.480484806</v>
      </c>
      <c r="R782" s="42">
        <f t="shared" si="134"/>
        <v>822451.12199529493</v>
      </c>
      <c r="S782" s="42">
        <f t="shared" si="135"/>
        <v>421319.18454477255</v>
      </c>
      <c r="T782" s="43">
        <f t="shared" si="136"/>
        <v>0.12598322098723863</v>
      </c>
      <c r="U782" s="43">
        <f t="shared" si="137"/>
        <v>6.4008787596733896E-2</v>
      </c>
      <c r="V782" s="42">
        <f t="shared" si="138"/>
        <v>1.1873381548693189E-2</v>
      </c>
      <c r="W782" s="42">
        <f t="shared" si="139"/>
        <v>0.89872456272742141</v>
      </c>
      <c r="X782" s="42">
        <f>VLOOKUP($A782,'Raw data'!$A:$AN,39, FALSE)</f>
        <v>3.3738999518139678</v>
      </c>
      <c r="Y782" s="42">
        <f>VLOOKUP($A782,'Raw data'!$A:$AN,40, FALSE)</f>
        <v>3.5673663757677452</v>
      </c>
      <c r="Z782" s="42">
        <f t="shared" si="140"/>
        <v>3.4706331637908567</v>
      </c>
      <c r="AA782" s="44">
        <f>IFERROR(VLOOKUP($A782,'Raw data'!$AP:$AU,4,FALSE),0)</f>
        <v>-0.89082240801350998</v>
      </c>
      <c r="AB782" s="44">
        <f>IFERROR(VLOOKUP($A782,'Raw data'!$AP:$AU,5,FALSE),0)</f>
        <v>9.1492002328199998E-2</v>
      </c>
      <c r="AC782" s="44">
        <f>IFERROR(VLOOKUP($A782,'Raw data'!$AP:$AU,6,FALSE),"NA")</f>
        <v>0.68472991761208202</v>
      </c>
      <c r="AD782" s="46" t="b">
        <f t="shared" si="141"/>
        <v>0</v>
      </c>
      <c r="AE782" s="46" t="b">
        <f t="shared" si="142"/>
        <v>0</v>
      </c>
    </row>
    <row r="783" spans="1:31" x14ac:dyDescent="0.25">
      <c r="A783" s="45" t="s">
        <v>849</v>
      </c>
      <c r="B783" s="2" t="str">
        <f>IFERROR(VLOOKUP(A783,'Protein names'!$A:$I,8,FALSE),"Contaminant")</f>
        <v>ATP synthase subunit beta (EC 3.6.3.14)</v>
      </c>
      <c r="C783" t="str">
        <f>IFERROR(VLOOKUP(A783,'Protein names'!$A:$I,9,FALSE), "Contaminant")</f>
        <v>Atp5b</v>
      </c>
      <c r="D783" s="42">
        <f>VLOOKUP($A783,'Raw data'!$A:$M,10,FALSE)</f>
        <v>38211778.575206444</v>
      </c>
      <c r="E783" s="42">
        <f>VLOOKUP($A783,'Raw data'!$A:$M,11,FALSE)</f>
        <v>39880444.792840041</v>
      </c>
      <c r="F783" s="42">
        <f>VLOOKUP($A783,'Raw data'!$A:$M,7,FALSE)</f>
        <v>30543000.20551623</v>
      </c>
      <c r="G783" s="42">
        <f>VLOOKUP($A783,'Raw data'!$A:$M,2,FALSE)</f>
        <v>30718645.773011927</v>
      </c>
      <c r="H783" s="42">
        <f>VLOOKUP($A783,'Raw data'!$A:$M,3,FALSE)</f>
        <v>31825211.844213057</v>
      </c>
      <c r="I783" s="42">
        <f>VLOOKUP($A783,'Raw data'!$A:$M,4,FALSE)</f>
        <v>30218967.276560415</v>
      </c>
      <c r="J783" s="42">
        <f>VLOOKUP($A783,'Raw data'!$A:$M,8,FALSE)</f>
        <v>29799408.073393028</v>
      </c>
      <c r="K783" s="42">
        <f>VLOOKUP($A783,'Raw data'!$A:$M,5,FALSE)</f>
        <v>29132002.045093633</v>
      </c>
      <c r="L783" s="42">
        <f>VLOOKUP($A783,'Raw data'!$A:$M,12,FALSE)</f>
        <v>37786379.788628995</v>
      </c>
      <c r="M783" s="42">
        <f>VLOOKUP($A783,'Raw data'!$A:$M,13,FALSE)</f>
        <v>30969970.753506884</v>
      </c>
      <c r="N783" s="42">
        <f>VLOOKUP($A783,'Raw data'!$A:$M,6,FALSE)</f>
        <v>25938666.685447905</v>
      </c>
      <c r="O783" s="42">
        <f>VLOOKUP($A783,'Raw data'!$A:$M,9,FALSE)</f>
        <v>28382830.474343151</v>
      </c>
      <c r="P783" s="42">
        <f t="shared" si="132"/>
        <v>33566341.411224693</v>
      </c>
      <c r="Q783" s="42">
        <f t="shared" si="133"/>
        <v>30334876.303402264</v>
      </c>
      <c r="R783" s="42">
        <f t="shared" si="134"/>
        <v>3935615.0772739733</v>
      </c>
      <c r="S783" s="42">
        <f t="shared" si="135"/>
        <v>3669673.5499971625</v>
      </c>
      <c r="T783" s="43">
        <f t="shared" si="136"/>
        <v>0.11724885441217286</v>
      </c>
      <c r="U783" s="43">
        <f t="shared" si="137"/>
        <v>0.12097209539587223</v>
      </c>
      <c r="V783" s="42">
        <f t="shared" si="138"/>
        <v>-0.14603786946531053</v>
      </c>
      <c r="W783" s="42">
        <f t="shared" si="139"/>
        <v>0.20901353893605831</v>
      </c>
      <c r="X783" s="42">
        <f>VLOOKUP($A783,'Raw data'!$A:$AN,39, FALSE)</f>
        <v>3.6135288017493132</v>
      </c>
      <c r="Y783" s="42">
        <f>VLOOKUP($A783,'Raw data'!$A:$AN,40, FALSE)</f>
        <v>4.0394471237945551</v>
      </c>
      <c r="Z783" s="42">
        <f t="shared" si="140"/>
        <v>3.8264879627719344</v>
      </c>
      <c r="AA783" s="44">
        <f>IFERROR(VLOOKUP($A783,'Raw data'!$AP:$AU,4,FALSE),0)</f>
        <v>-0.16905751688807</v>
      </c>
      <c r="AB783" s="44">
        <f>IFERROR(VLOOKUP($A783,'Raw data'!$AP:$AU,5,FALSE),0)</f>
        <v>4.3921444574465097E-2</v>
      </c>
      <c r="AC783" s="44">
        <f>IFERROR(VLOOKUP($A783,'Raw data'!$AP:$AU,6,FALSE),"NA")</f>
        <v>0.68522301769296001</v>
      </c>
      <c r="AD783" s="46" t="b">
        <f t="shared" si="141"/>
        <v>0</v>
      </c>
      <c r="AE783" s="46" t="b">
        <f t="shared" si="142"/>
        <v>0</v>
      </c>
    </row>
    <row r="784" spans="1:31" x14ac:dyDescent="0.25">
      <c r="A784" s="45" t="s">
        <v>850</v>
      </c>
      <c r="B784" s="2" t="str">
        <f>IFERROR(VLOOKUP(A784,'Protein names'!$A:$I,8,FALSE),"Contaminant")</f>
        <v>Ectonucleoside triphosphate diphosphohydrolase 5 (Ectonucleoside triphosphate diphosphohydrolase 5, isoform CRA_b)</v>
      </c>
      <c r="C784" t="str">
        <f>IFERROR(VLOOKUP(A784,'Protein names'!$A:$I,9,FALSE), "Contaminant")</f>
        <v>Entpd5</v>
      </c>
      <c r="D784" s="42">
        <f>VLOOKUP($A784,'Raw data'!$A:$M,10,FALSE)</f>
        <v>502101.74593952374</v>
      </c>
      <c r="E784" s="42">
        <f>VLOOKUP($A784,'Raw data'!$A:$M,11,FALSE)</f>
        <v>394930.73227049521</v>
      </c>
      <c r="F784" s="42">
        <f>VLOOKUP($A784,'Raw data'!$A:$M,7,FALSE)</f>
        <v>191587.26142383518</v>
      </c>
      <c r="G784" s="42">
        <f>VLOOKUP($A784,'Raw data'!$A:$M,2,FALSE)</f>
        <v>240896.19823388234</v>
      </c>
      <c r="H784" s="42">
        <f>VLOOKUP($A784,'Raw data'!$A:$M,3,FALSE)</f>
        <v>145117.47836618818</v>
      </c>
      <c r="I784" s="42">
        <f>VLOOKUP($A784,'Raw data'!$A:$M,4,FALSE)</f>
        <v>217103.70961356637</v>
      </c>
      <c r="J784" s="42">
        <f>VLOOKUP($A784,'Raw data'!$A:$M,8,FALSE)</f>
        <v>219532.57247300074</v>
      </c>
      <c r="K784" s="42">
        <f>VLOOKUP($A784,'Raw data'!$A:$M,5,FALSE)</f>
        <v>124595.37646028132</v>
      </c>
      <c r="L784" s="42">
        <f>VLOOKUP($A784,'Raw data'!$A:$M,12,FALSE)</f>
        <v>495470.89297270024</v>
      </c>
      <c r="M784" s="42">
        <f>VLOOKUP($A784,'Raw data'!$A:$M,13,FALSE)</f>
        <v>312305.45717576146</v>
      </c>
      <c r="N784" s="42">
        <f>VLOOKUP($A784,'Raw data'!$A:$M,6,FALSE)</f>
        <v>244834.77019232669</v>
      </c>
      <c r="O784" s="42">
        <f>VLOOKUP($A784,'Raw data'!$A:$M,9,FALSE)</f>
        <v>248013.6309988221</v>
      </c>
      <c r="P784" s="42">
        <f t="shared" si="132"/>
        <v>281956.18764124851</v>
      </c>
      <c r="Q784" s="42">
        <f t="shared" si="133"/>
        <v>274125.45004548208</v>
      </c>
      <c r="R784" s="42">
        <f t="shared" si="134"/>
        <v>125173.5171610871</v>
      </c>
      <c r="S784" s="42">
        <f t="shared" si="135"/>
        <v>113527.4667627028</v>
      </c>
      <c r="T784" s="43">
        <f t="shared" si="136"/>
        <v>0.44394669330808811</v>
      </c>
      <c r="U784" s="43">
        <f t="shared" si="137"/>
        <v>0.41414420566885218</v>
      </c>
      <c r="V784" s="42">
        <f t="shared" si="138"/>
        <v>-4.0634728372548612E-2</v>
      </c>
      <c r="W784" s="42">
        <f t="shared" si="139"/>
        <v>0.91952168749660812</v>
      </c>
      <c r="X784" s="42">
        <f>VLOOKUP($A784,'Raw data'!$A:$AN,39, FALSE)</f>
        <v>3.0386709076137102</v>
      </c>
      <c r="Y784" s="42">
        <f>VLOOKUP($A784,'Raw data'!$A:$AN,40, FALSE)</f>
        <v>2.9980929004147474</v>
      </c>
      <c r="Z784" s="42">
        <f t="shared" si="140"/>
        <v>3.0183819040142286</v>
      </c>
      <c r="AA784" s="44">
        <f>IFERROR(VLOOKUP($A784,'Raw data'!$AP:$AU,4,FALSE),0)</f>
        <v>-0.32807990559658601</v>
      </c>
      <c r="AB784" s="44">
        <f>IFERROR(VLOOKUP($A784,'Raw data'!$AP:$AU,5,FALSE),0)</f>
        <v>7.49289434577773E-2</v>
      </c>
      <c r="AC784" s="44">
        <f>IFERROR(VLOOKUP($A784,'Raw data'!$AP:$AU,6,FALSE),"NA")</f>
        <v>0.68623820844848504</v>
      </c>
      <c r="AD784" s="46" t="b">
        <f t="shared" si="141"/>
        <v>0</v>
      </c>
      <c r="AE784" s="46" t="b">
        <f t="shared" si="142"/>
        <v>0</v>
      </c>
    </row>
    <row r="785" spans="1:31" x14ac:dyDescent="0.25">
      <c r="A785" s="45" t="s">
        <v>851</v>
      </c>
      <c r="B785" s="2" t="str">
        <f>IFERROR(VLOOKUP(A785,'Protein names'!$A:$I,8,FALSE),"Contaminant")</f>
        <v>Signal transducer and activator of transcription</v>
      </c>
      <c r="C785" t="str">
        <f>IFERROR(VLOOKUP(A785,'Protein names'!$A:$I,9,FALSE), "Contaminant")</f>
        <v>Stat2</v>
      </c>
      <c r="D785" s="42">
        <f>VLOOKUP($A785,'Raw data'!$A:$M,10,FALSE)</f>
        <v>93701.329062708435</v>
      </c>
      <c r="E785" s="42">
        <f>VLOOKUP($A785,'Raw data'!$A:$M,11,FALSE)</f>
        <v>67735.285792506111</v>
      </c>
      <c r="F785" s="42">
        <f>VLOOKUP($A785,'Raw data'!$A:$M,7,FALSE)</f>
        <v>48460.284999730691</v>
      </c>
      <c r="G785" s="42">
        <f>VLOOKUP($A785,'Raw data'!$A:$M,2,FALSE)</f>
        <v>55647.725824445821</v>
      </c>
      <c r="H785" s="42">
        <f>VLOOKUP($A785,'Raw data'!$A:$M,3,FALSE)</f>
        <v>63205.47322346572</v>
      </c>
      <c r="I785" s="42">
        <f>VLOOKUP($A785,'Raw data'!$A:$M,4,FALSE)</f>
        <v>49008.160777269652</v>
      </c>
      <c r="J785" s="42">
        <f>VLOOKUP($A785,'Raw data'!$A:$M,8,FALSE)</f>
        <v>72994.724863622119</v>
      </c>
      <c r="K785" s="42">
        <f>VLOOKUP($A785,'Raw data'!$A:$M,5,FALSE)</f>
        <v>47028.735473492437</v>
      </c>
      <c r="L785" s="42">
        <f>VLOOKUP($A785,'Raw data'!$A:$M,12,FALSE)</f>
        <v>87573.45710243599</v>
      </c>
      <c r="M785" s="42">
        <f>VLOOKUP($A785,'Raw data'!$A:$M,13,FALSE)</f>
        <v>64845.01679323693</v>
      </c>
      <c r="N785" s="42">
        <f>VLOOKUP($A785,'Raw data'!$A:$M,6,FALSE)</f>
        <v>51092.68106271467</v>
      </c>
      <c r="O785" s="42">
        <f>VLOOKUP($A785,'Raw data'!$A:$M,9,FALSE)</f>
        <v>43555.322456601549</v>
      </c>
      <c r="P785" s="42">
        <f t="shared" si="132"/>
        <v>62959.709946687741</v>
      </c>
      <c r="Q785" s="42">
        <f t="shared" si="133"/>
        <v>61181.65629201728</v>
      </c>
      <c r="R785" s="42">
        <f t="shared" si="134"/>
        <v>15417.835072543479</v>
      </c>
      <c r="S785" s="42">
        <f t="shared" si="135"/>
        <v>15611.300301419431</v>
      </c>
      <c r="T785" s="43">
        <f t="shared" si="136"/>
        <v>0.24488415028593377</v>
      </c>
      <c r="U785" s="43">
        <f t="shared" si="137"/>
        <v>0.25516308723169245</v>
      </c>
      <c r="V785" s="42">
        <f t="shared" si="138"/>
        <v>-4.1329730766496826E-2</v>
      </c>
      <c r="W785" s="42">
        <f t="shared" si="139"/>
        <v>0.85982781308073886</v>
      </c>
      <c r="X785" s="42">
        <f>VLOOKUP($A785,'Raw data'!$A:$AN,39, FALSE)</f>
        <v>3.0871233662109367</v>
      </c>
      <c r="Y785" s="42">
        <f>VLOOKUP($A785,'Raw data'!$A:$AN,40, FALSE)</f>
        <v>3.5020452321972915</v>
      </c>
      <c r="Z785" s="42">
        <f t="shared" si="140"/>
        <v>3.2945842992041143</v>
      </c>
      <c r="AA785" s="44">
        <f>IFERROR(VLOOKUP($A785,'Raw data'!$AP:$AU,4,FALSE),0)</f>
        <v>3.3272609118206899</v>
      </c>
      <c r="AB785" s="44">
        <f>IFERROR(VLOOKUP($A785,'Raw data'!$AP:$AU,5,FALSE),0)</f>
        <v>0.13579687547531499</v>
      </c>
      <c r="AC785" s="44">
        <f>IFERROR(VLOOKUP($A785,'Raw data'!$AP:$AU,6,FALSE),"NA")</f>
        <v>0.68693934777464505</v>
      </c>
      <c r="AD785" s="46" t="b">
        <f t="shared" si="141"/>
        <v>0</v>
      </c>
      <c r="AE785" s="46" t="b">
        <f t="shared" si="142"/>
        <v>0</v>
      </c>
    </row>
    <row r="786" spans="1:31" x14ac:dyDescent="0.25">
      <c r="A786" s="45" t="s">
        <v>852</v>
      </c>
      <c r="B786" s="2" t="str">
        <f>IFERROR(VLOOKUP(A786,'Protein names'!$A:$I,8,FALSE),"Contaminant")</f>
        <v>14-3-3 protein gamma [Cleaved into: 14-3-3 protein gamma, N-terminally processed]</v>
      </c>
      <c r="C786" t="str">
        <f>IFERROR(VLOOKUP(A786,'Protein names'!$A:$I,9,FALSE), "Contaminant")</f>
        <v>Ywhag</v>
      </c>
      <c r="D786" s="42">
        <f>VLOOKUP($A786,'Raw data'!$A:$M,10,FALSE)</f>
        <v>227486.98863868747</v>
      </c>
      <c r="E786" s="42">
        <f>VLOOKUP($A786,'Raw data'!$A:$M,11,FALSE)</f>
        <v>221581.89863932648</v>
      </c>
      <c r="F786" s="42">
        <f>VLOOKUP($A786,'Raw data'!$A:$M,7,FALSE)</f>
        <v>140140.0280750682</v>
      </c>
      <c r="G786" s="42">
        <f>VLOOKUP($A786,'Raw data'!$A:$M,2,FALSE)</f>
        <v>187833.01655079631</v>
      </c>
      <c r="H786" s="42">
        <f>VLOOKUP($A786,'Raw data'!$A:$M,3,FALSE)</f>
        <v>169491.38723495067</v>
      </c>
      <c r="I786" s="42">
        <f>VLOOKUP($A786,'Raw data'!$A:$M,4,FALSE)</f>
        <v>47600.49121745352</v>
      </c>
      <c r="J786" s="42">
        <f>VLOOKUP($A786,'Raw data'!$A:$M,8,FALSE)</f>
        <v>66677.871449098078</v>
      </c>
      <c r="K786" s="42">
        <f>VLOOKUP($A786,'Raw data'!$A:$M,5,FALSE)</f>
        <v>188829.57437479071</v>
      </c>
      <c r="L786" s="42">
        <f>VLOOKUP($A786,'Raw data'!$A:$M,12,FALSE)</f>
        <v>276367.92053532304</v>
      </c>
      <c r="M786" s="42">
        <f>VLOOKUP($A786,'Raw data'!$A:$M,13,FALSE)</f>
        <v>206058.72429090488</v>
      </c>
      <c r="N786" s="42">
        <f>VLOOKUP($A786,'Raw data'!$A:$M,6,FALSE)</f>
        <v>145853.9152945884</v>
      </c>
      <c r="O786" s="42">
        <f>VLOOKUP($A786,'Raw data'!$A:$M,9,FALSE)</f>
        <v>140037.15126879761</v>
      </c>
      <c r="P786" s="42">
        <f t="shared" si="132"/>
        <v>165688.96839271378</v>
      </c>
      <c r="Q786" s="42">
        <f t="shared" si="133"/>
        <v>170637.52620225048</v>
      </c>
      <c r="R786" s="42">
        <f t="shared" si="134"/>
        <v>60615.549447151425</v>
      </c>
      <c r="S786" s="42">
        <f t="shared" si="135"/>
        <v>64707.995781896519</v>
      </c>
      <c r="T786" s="43">
        <f t="shared" si="136"/>
        <v>0.36583937986433268</v>
      </c>
      <c r="U786" s="43">
        <f t="shared" si="137"/>
        <v>0.37921316150118395</v>
      </c>
      <c r="V786" s="42">
        <f t="shared" si="138"/>
        <v>4.2457404829048043E-2</v>
      </c>
      <c r="W786" s="42">
        <f t="shared" si="139"/>
        <v>0.90315503950894138</v>
      </c>
      <c r="X786" s="42">
        <f>VLOOKUP($A786,'Raw data'!$A:$AN,39, FALSE)</f>
        <v>1.9263632083871141</v>
      </c>
      <c r="Y786" s="42">
        <f>VLOOKUP($A786,'Raw data'!$A:$AN,40, FALSE)</f>
        <v>2.1961830114870469</v>
      </c>
      <c r="Z786" s="42">
        <f t="shared" si="140"/>
        <v>2.0612731099370807</v>
      </c>
      <c r="AA786" s="44">
        <f>IFERROR(VLOOKUP($A786,'Raw data'!$AP:$AU,4,FALSE),0)</f>
        <v>0.22797162424220499</v>
      </c>
      <c r="AB786" s="44">
        <f>IFERROR(VLOOKUP($A786,'Raw data'!$AP:$AU,5,FALSE),0)</f>
        <v>8.5469465396399005E-2</v>
      </c>
      <c r="AC786" s="44">
        <f>IFERROR(VLOOKUP($A786,'Raw data'!$AP:$AU,6,FALSE),"NA")</f>
        <v>0.68711950225631002</v>
      </c>
      <c r="AD786" s="46" t="b">
        <f t="shared" si="141"/>
        <v>0</v>
      </c>
      <c r="AE786" s="46" t="b">
        <f t="shared" si="142"/>
        <v>0</v>
      </c>
    </row>
    <row r="787" spans="1:31" x14ac:dyDescent="0.25">
      <c r="A787" s="45" t="s">
        <v>853</v>
      </c>
      <c r="B787" s="2" t="str">
        <f>IFERROR(VLOOKUP(A787,'Protein names'!$A:$I,8,FALSE),"Contaminant")</f>
        <v>40S ribosomal protein S23</v>
      </c>
      <c r="C787" t="str">
        <f>IFERROR(VLOOKUP(A787,'Protein names'!$A:$I,9,FALSE), "Contaminant")</f>
        <v>Rps23</v>
      </c>
      <c r="D787" s="42">
        <f>VLOOKUP($A787,'Raw data'!$A:$M,10,FALSE)</f>
        <v>18376.030969426876</v>
      </c>
      <c r="E787" s="42">
        <f>VLOOKUP($A787,'Raw data'!$A:$M,11,FALSE)</f>
        <v>522927.68753530394</v>
      </c>
      <c r="F787" s="42">
        <f>VLOOKUP($A787,'Raw data'!$A:$M,7,FALSE)</f>
        <v>318103.04992401204</v>
      </c>
      <c r="G787" s="42">
        <f>VLOOKUP($A787,'Raw data'!$A:$M,2,FALSE)</f>
        <v>362309.72473929235</v>
      </c>
      <c r="H787" s="42">
        <f>VLOOKUP($A787,'Raw data'!$A:$M,3,FALSE)</f>
        <v>378029.26177513419</v>
      </c>
      <c r="I787" s="42">
        <f>VLOOKUP($A787,'Raw data'!$A:$M,4,FALSE)</f>
        <v>321308.96358747582</v>
      </c>
      <c r="J787" s="42">
        <f>VLOOKUP($A787,'Raw data'!$A:$M,8,FALSE)</f>
        <v>311921.98900070309</v>
      </c>
      <c r="K787" s="42">
        <f>VLOOKUP($A787,'Raw data'!$A:$M,5,FALSE)</f>
        <v>259354.52906712677</v>
      </c>
      <c r="L787" s="42">
        <f>VLOOKUP($A787,'Raw data'!$A:$M,12,FALSE)</f>
        <v>16281.345679969441</v>
      </c>
      <c r="M787" s="42">
        <f>VLOOKUP($A787,'Raw data'!$A:$M,13,FALSE)</f>
        <v>344626.59271843755</v>
      </c>
      <c r="N787" s="42">
        <f>VLOOKUP($A787,'Raw data'!$A:$M,6,FALSE)</f>
        <v>293539.49054799078</v>
      </c>
      <c r="O787" s="42">
        <f>VLOOKUP($A787,'Raw data'!$A:$M,9,FALSE)</f>
        <v>259967.67539647929</v>
      </c>
      <c r="P787" s="42">
        <f t="shared" si="132"/>
        <v>320175.78642177419</v>
      </c>
      <c r="Q787" s="42">
        <f t="shared" si="133"/>
        <v>247615.27040178445</v>
      </c>
      <c r="R787" s="42">
        <f t="shared" si="134"/>
        <v>151283.01264623841</v>
      </c>
      <c r="S787" s="42">
        <f t="shared" si="135"/>
        <v>107595.97385666634</v>
      </c>
      <c r="T787" s="43">
        <f t="shared" si="136"/>
        <v>0.47249985496076885</v>
      </c>
      <c r="U787" s="43">
        <f t="shared" si="137"/>
        <v>0.43452883047995955</v>
      </c>
      <c r="V787" s="42">
        <f t="shared" si="138"/>
        <v>-0.37076391877291848</v>
      </c>
      <c r="W787" s="42">
        <f t="shared" si="139"/>
        <v>0.40262536286972361</v>
      </c>
      <c r="X787" s="42">
        <f>VLOOKUP($A787,'Raw data'!$A:$AN,39, FALSE)</f>
        <v>3.4058546757725892</v>
      </c>
      <c r="Y787" s="42">
        <f>VLOOKUP($A787,'Raw data'!$A:$AN,40, FALSE)</f>
        <v>3.6183223650360063</v>
      </c>
      <c r="Z787" s="42">
        <f t="shared" si="140"/>
        <v>3.5120885204042978</v>
      </c>
      <c r="AA787" s="44">
        <f>IFERROR(VLOOKUP($A787,'Raw data'!$AP:$AU,4,FALSE),0)</f>
        <v>0.90385149180983104</v>
      </c>
      <c r="AB787" s="44">
        <f>IFERROR(VLOOKUP($A787,'Raw data'!$AP:$AU,5,FALSE),0)</f>
        <v>9.49656548081112E-2</v>
      </c>
      <c r="AC787" s="44">
        <f>IFERROR(VLOOKUP($A787,'Raw data'!$AP:$AU,6,FALSE),"NA")</f>
        <v>0.68726862093740704</v>
      </c>
      <c r="AD787" s="46" t="b">
        <f t="shared" si="141"/>
        <v>0</v>
      </c>
      <c r="AE787" s="46" t="b">
        <f t="shared" si="142"/>
        <v>0</v>
      </c>
    </row>
    <row r="788" spans="1:31" x14ac:dyDescent="0.25">
      <c r="A788" s="45" t="s">
        <v>854</v>
      </c>
      <c r="B788" s="2" t="str">
        <f>IFERROR(VLOOKUP(A788,'Protein names'!$A:$I,8,FALSE),"Contaminant")</f>
        <v>Destrin (Actin-depolymerizing factor) (ADF)</v>
      </c>
      <c r="C788" t="str">
        <f>IFERROR(VLOOKUP(A788,'Protein names'!$A:$I,9,FALSE), "Contaminant")</f>
        <v>Dstn</v>
      </c>
      <c r="D788" s="42">
        <f>VLOOKUP($A788,'Raw data'!$A:$M,10,FALSE)</f>
        <v>1392929.1175364547</v>
      </c>
      <c r="E788" s="42">
        <f>VLOOKUP($A788,'Raw data'!$A:$M,11,FALSE)</f>
        <v>1442485.3696932977</v>
      </c>
      <c r="F788" s="42">
        <f>VLOOKUP($A788,'Raw data'!$A:$M,7,FALSE)</f>
        <v>913327.06577830086</v>
      </c>
      <c r="G788" s="42">
        <f>VLOOKUP($A788,'Raw data'!$A:$M,2,FALSE)</f>
        <v>669960.31964858854</v>
      </c>
      <c r="H788" s="42">
        <f>VLOOKUP($A788,'Raw data'!$A:$M,3,FALSE)</f>
        <v>935637.05842458981</v>
      </c>
      <c r="I788" s="42">
        <f>VLOOKUP($A788,'Raw data'!$A:$M,4,FALSE)</f>
        <v>1042159.7602323875</v>
      </c>
      <c r="J788" s="42">
        <f>VLOOKUP($A788,'Raw data'!$A:$M,8,FALSE)</f>
        <v>627079.18095753889</v>
      </c>
      <c r="K788" s="42">
        <f>VLOOKUP($A788,'Raw data'!$A:$M,5,FALSE)</f>
        <v>963230.65424557077</v>
      </c>
      <c r="L788" s="42">
        <f>VLOOKUP($A788,'Raw data'!$A:$M,12,FALSE)</f>
        <v>1300870.8864818045</v>
      </c>
      <c r="M788" s="42">
        <f>VLOOKUP($A788,'Raw data'!$A:$M,13,FALSE)</f>
        <v>1279653.2164111971</v>
      </c>
      <c r="N788" s="42">
        <f>VLOOKUP($A788,'Raw data'!$A:$M,6,FALSE)</f>
        <v>985664.38385086216</v>
      </c>
      <c r="O788" s="42">
        <f>VLOOKUP($A788,'Raw data'!$A:$M,9,FALSE)</f>
        <v>966306.62720308197</v>
      </c>
      <c r="P788" s="42">
        <f t="shared" si="132"/>
        <v>1066083.1152189365</v>
      </c>
      <c r="Q788" s="42">
        <f t="shared" si="133"/>
        <v>1020467.4915250092</v>
      </c>
      <c r="R788" s="42">
        <f t="shared" si="134"/>
        <v>272746.26391040604</v>
      </c>
      <c r="S788" s="42">
        <f t="shared" si="135"/>
        <v>226560.65333917146</v>
      </c>
      <c r="T788" s="43">
        <f t="shared" si="136"/>
        <v>0.25583958700480253</v>
      </c>
      <c r="U788" s="43">
        <f t="shared" si="137"/>
        <v>0.22201653185501696</v>
      </c>
      <c r="V788" s="42">
        <f t="shared" si="138"/>
        <v>-6.3089695604835114E-2</v>
      </c>
      <c r="W788" s="42">
        <f t="shared" si="139"/>
        <v>0.77947212664971843</v>
      </c>
      <c r="X788" s="42">
        <f>VLOOKUP($A788,'Raw data'!$A:$AN,39, FALSE)</f>
        <v>3.1059591988854458</v>
      </c>
      <c r="Y788" s="42">
        <f>VLOOKUP($A788,'Raw data'!$A:$AN,40, FALSE)</f>
        <v>2.8819222132174986</v>
      </c>
      <c r="Z788" s="42">
        <f t="shared" si="140"/>
        <v>2.9939407060514722</v>
      </c>
      <c r="AA788" s="44">
        <f>IFERROR(VLOOKUP($A788,'Raw data'!$AP:$AU,4,FALSE),0)</f>
        <v>-0.120673936120516</v>
      </c>
      <c r="AB788" s="44">
        <f>IFERROR(VLOOKUP($A788,'Raw data'!$AP:$AU,5,FALSE),0)</f>
        <v>2.7081232042881799E-2</v>
      </c>
      <c r="AC788" s="44">
        <f>IFERROR(VLOOKUP($A788,'Raw data'!$AP:$AU,6,FALSE),"NA")</f>
        <v>0.68767808287168097</v>
      </c>
      <c r="AD788" s="46" t="b">
        <f t="shared" si="141"/>
        <v>0</v>
      </c>
      <c r="AE788" s="46" t="b">
        <f t="shared" si="142"/>
        <v>0</v>
      </c>
    </row>
    <row r="789" spans="1:31" x14ac:dyDescent="0.25">
      <c r="A789" s="45" t="s">
        <v>855</v>
      </c>
      <c r="B789" s="2" t="str">
        <f>IFERROR(VLOOKUP(A789,'Protein names'!$A:$I,8,FALSE),"Contaminant")</f>
        <v>Dolichyl-diphosphooligosaccharide--protein glycosyltransferase subunit 1 (EC 2.4.99.18)</v>
      </c>
      <c r="C789" t="str">
        <f>IFERROR(VLOOKUP(A789,'Protein names'!$A:$I,9,FALSE), "Contaminant")</f>
        <v>Rpn1</v>
      </c>
      <c r="D789" s="42">
        <f>VLOOKUP($A789,'Raw data'!$A:$M,10,FALSE)</f>
        <v>2936382.0293862983</v>
      </c>
      <c r="E789" s="42">
        <f>VLOOKUP($A789,'Raw data'!$A:$M,11,FALSE)</f>
        <v>2975567.2803895581</v>
      </c>
      <c r="F789" s="42">
        <f>VLOOKUP($A789,'Raw data'!$A:$M,7,FALSE)</f>
        <v>2560345.344833063</v>
      </c>
      <c r="G789" s="42">
        <f>VLOOKUP($A789,'Raw data'!$A:$M,2,FALSE)</f>
        <v>2432148.197332636</v>
      </c>
      <c r="H789" s="42">
        <f>VLOOKUP($A789,'Raw data'!$A:$M,3,FALSE)</f>
        <v>2524439.6950586</v>
      </c>
      <c r="I789" s="42">
        <f>VLOOKUP($A789,'Raw data'!$A:$M,4,FALSE)</f>
        <v>3340950.2391692325</v>
      </c>
      <c r="J789" s="42">
        <f>VLOOKUP($A789,'Raw data'!$A:$M,8,FALSE)</f>
        <v>2326122.8925844273</v>
      </c>
      <c r="K789" s="42">
        <f>VLOOKUP($A789,'Raw data'!$A:$M,5,FALSE)</f>
        <v>2265136.3817181084</v>
      </c>
      <c r="L789" s="42">
        <f>VLOOKUP($A789,'Raw data'!$A:$M,12,FALSE)</f>
        <v>3290417.3554528877</v>
      </c>
      <c r="M789" s="42">
        <f>VLOOKUP($A789,'Raw data'!$A:$M,13,FALSE)</f>
        <v>2733578.4088849835</v>
      </c>
      <c r="N789" s="42">
        <f>VLOOKUP($A789,'Raw data'!$A:$M,6,FALSE)</f>
        <v>2347776.8366129873</v>
      </c>
      <c r="O789" s="42">
        <f>VLOOKUP($A789,'Raw data'!$A:$M,9,FALSE)</f>
        <v>2342143.1242787931</v>
      </c>
      <c r="P789" s="42">
        <f t="shared" si="132"/>
        <v>2794972.1310282312</v>
      </c>
      <c r="Q789" s="42">
        <f t="shared" si="133"/>
        <v>2550862.4999220311</v>
      </c>
      <c r="R789" s="42">
        <f t="shared" si="134"/>
        <v>319004.2310247061</v>
      </c>
      <c r="S789" s="42">
        <f t="shared" si="135"/>
        <v>364527.40131759079</v>
      </c>
      <c r="T789" s="43">
        <f t="shared" si="136"/>
        <v>0.11413503107358315</v>
      </c>
      <c r="U789" s="43">
        <f t="shared" si="137"/>
        <v>0.14290358705290185</v>
      </c>
      <c r="V789" s="42">
        <f t="shared" si="138"/>
        <v>-0.13184876295496345</v>
      </c>
      <c r="W789" s="42">
        <f t="shared" si="139"/>
        <v>0.28612027941445617</v>
      </c>
      <c r="X789" s="42">
        <f>VLOOKUP($A789,'Raw data'!$A:$AN,39, FALSE)</f>
        <v>2.9028879063909052</v>
      </c>
      <c r="Y789" s="42">
        <f>VLOOKUP($A789,'Raw data'!$A:$AN,40, FALSE)</f>
        <v>3.1318098988995788</v>
      </c>
      <c r="Z789" s="42">
        <f t="shared" si="140"/>
        <v>3.0173489026452422</v>
      </c>
      <c r="AA789" s="44">
        <f>IFERROR(VLOOKUP($A789,'Raw data'!$AP:$AU,4,FALSE),0)</f>
        <v>0.35000828494075897</v>
      </c>
      <c r="AB789" s="44">
        <f>IFERROR(VLOOKUP($A789,'Raw data'!$AP:$AU,5,FALSE),0)</f>
        <v>6.5493914076345999E-2</v>
      </c>
      <c r="AC789" s="44">
        <f>IFERROR(VLOOKUP($A789,'Raw data'!$AP:$AU,6,FALSE),"NA")</f>
        <v>0.68777472869503198</v>
      </c>
      <c r="AD789" s="46" t="b">
        <f t="shared" si="141"/>
        <v>0</v>
      </c>
      <c r="AE789" s="46" t="b">
        <f t="shared" si="142"/>
        <v>0</v>
      </c>
    </row>
    <row r="790" spans="1:31" x14ac:dyDescent="0.25">
      <c r="A790" s="45" t="s">
        <v>856</v>
      </c>
      <c r="B790" s="2" t="str">
        <f>IFERROR(VLOOKUP(A790,'Protein names'!$A:$I,8,FALSE),"Contaminant")</f>
        <v>APOBEC1 complementation factor</v>
      </c>
      <c r="C790" t="str">
        <f>IFERROR(VLOOKUP(A790,'Protein names'!$A:$I,9,FALSE), "Contaminant")</f>
        <v>A1cf</v>
      </c>
      <c r="D790" s="42">
        <f>VLOOKUP($A790,'Raw data'!$A:$M,10,FALSE)</f>
        <v>205.36</v>
      </c>
      <c r="E790" s="42">
        <f>VLOOKUP($A790,'Raw data'!$A:$M,11,FALSE)</f>
        <v>44974.320779512462</v>
      </c>
      <c r="F790" s="42">
        <f>VLOOKUP($A790,'Raw data'!$A:$M,7,FALSE)</f>
        <v>205.36</v>
      </c>
      <c r="G790" s="42">
        <f>VLOOKUP($A790,'Raw data'!$A:$M,2,FALSE)</f>
        <v>205.36</v>
      </c>
      <c r="H790" s="42">
        <f>VLOOKUP($A790,'Raw data'!$A:$M,3,FALSE)</f>
        <v>29815.003243813058</v>
      </c>
      <c r="I790" s="42">
        <f>VLOOKUP($A790,'Raw data'!$A:$M,4,FALSE)</f>
        <v>21920.087381681329</v>
      </c>
      <c r="J790" s="42">
        <f>VLOOKUP($A790,'Raw data'!$A:$M,8,FALSE)</f>
        <v>205.36</v>
      </c>
      <c r="K790" s="42">
        <f>VLOOKUP($A790,'Raw data'!$A:$M,5,FALSE)</f>
        <v>205.36</v>
      </c>
      <c r="L790" s="42">
        <f>VLOOKUP($A790,'Raw data'!$A:$M,12,FALSE)</f>
        <v>44457.203578632347</v>
      </c>
      <c r="M790" s="42">
        <f>VLOOKUP($A790,'Raw data'!$A:$M,13,FALSE)</f>
        <v>46943.165803587675</v>
      </c>
      <c r="N790" s="42">
        <f>VLOOKUP($A790,'Raw data'!$A:$M,6,FALSE)</f>
        <v>205.36</v>
      </c>
      <c r="O790" s="42">
        <f>VLOOKUP($A790,'Raw data'!$A:$M,9,FALSE)</f>
        <v>205.36</v>
      </c>
      <c r="P790" s="42">
        <f t="shared" si="132"/>
        <v>16220.915234167807</v>
      </c>
      <c r="Q790" s="42">
        <f t="shared" si="133"/>
        <v>15370.301563703339</v>
      </c>
      <c r="R790" s="42">
        <f t="shared" si="134"/>
        <v>17385.492758868771</v>
      </c>
      <c r="S790" s="42">
        <f t="shared" si="135"/>
        <v>21458.469328986772</v>
      </c>
      <c r="T790" s="43">
        <f t="shared" si="136"/>
        <v>1.0717948098420422</v>
      </c>
      <c r="U790" s="43">
        <f t="shared" si="137"/>
        <v>1.3960994350078675</v>
      </c>
      <c r="V790" s="42">
        <f t="shared" si="138"/>
        <v>-7.7709752332912135E-2</v>
      </c>
      <c r="W790" s="42">
        <f t="shared" si="139"/>
        <v>0.94645023766222203</v>
      </c>
      <c r="X790" s="42">
        <f>VLOOKUP($A790,'Raw data'!$A:$AN,39, FALSE)</f>
        <v>0.9113067664981932</v>
      </c>
      <c r="Y790" s="42">
        <f>VLOOKUP($A790,'Raw data'!$A:$AN,40, FALSE)</f>
        <v>0.60977700606080665</v>
      </c>
      <c r="Z790" s="42">
        <f t="shared" si="140"/>
        <v>0.76054188627949992</v>
      </c>
      <c r="AA790" s="44">
        <f>IFERROR(VLOOKUP($A790,'Raw data'!$AP:$AU,4,FALSE),0)</f>
        <v>-0.50182105078829398</v>
      </c>
      <c r="AB790" s="44">
        <f>IFERROR(VLOOKUP($A790,'Raw data'!$AP:$AU,5,FALSE),0)</f>
        <v>2.06374684964135E-2</v>
      </c>
      <c r="AC790" s="44">
        <f>IFERROR(VLOOKUP($A790,'Raw data'!$AP:$AU,6,FALSE),"NA")</f>
        <v>0.68789716136887202</v>
      </c>
      <c r="AD790" s="46" t="b">
        <f t="shared" si="141"/>
        <v>0</v>
      </c>
      <c r="AE790" s="46" t="b">
        <f t="shared" si="142"/>
        <v>0</v>
      </c>
    </row>
    <row r="791" spans="1:31" x14ac:dyDescent="0.25">
      <c r="A791" s="45" t="s">
        <v>857</v>
      </c>
      <c r="B791" s="2" t="str">
        <f>IFERROR(VLOOKUP(A791,'Protein names'!$A:$I,8,FALSE),"Contaminant")</f>
        <v>Alpha-aminoadipic semialdehyde dehydrogenase (Alpha-AASA dehydrogenase) (EC 1.2.1.31) (Aldehyde dehydrogenase family 7 member A1) (EC 1.2.1.3) (Antiquitin-1) (Betaine aldehyde dehydrogenase) (EC 1.2.1.8) (Delta1-piperideine-6-carboxylate dehydrogenase) (P6c dehydrogenase)</v>
      </c>
      <c r="C791" t="str">
        <f>IFERROR(VLOOKUP(A791,'Protein names'!$A:$I,9,FALSE), "Contaminant")</f>
        <v>Aldh7a1</v>
      </c>
      <c r="D791" s="42">
        <f>VLOOKUP($A791,'Raw data'!$A:$M,10,FALSE)</f>
        <v>6812835.2600447778</v>
      </c>
      <c r="E791" s="42">
        <f>VLOOKUP($A791,'Raw data'!$A:$M,11,FALSE)</f>
        <v>6996940.6173440581</v>
      </c>
      <c r="F791" s="42">
        <f>VLOOKUP($A791,'Raw data'!$A:$M,7,FALSE)</f>
        <v>6607373.8139588796</v>
      </c>
      <c r="G791" s="42">
        <f>VLOOKUP($A791,'Raw data'!$A:$M,2,FALSE)</f>
        <v>5563936.3743388774</v>
      </c>
      <c r="H791" s="42">
        <f>VLOOKUP($A791,'Raw data'!$A:$M,3,FALSE)</f>
        <v>7057831.5960664814</v>
      </c>
      <c r="I791" s="42">
        <f>VLOOKUP($A791,'Raw data'!$A:$M,4,FALSE)</f>
        <v>7478081.8455209108</v>
      </c>
      <c r="J791" s="42">
        <f>VLOOKUP($A791,'Raw data'!$A:$M,8,FALSE)</f>
        <v>6054831.2329909327</v>
      </c>
      <c r="K791" s="42">
        <f>VLOOKUP($A791,'Raw data'!$A:$M,5,FALSE)</f>
        <v>6733036.8852366982</v>
      </c>
      <c r="L791" s="42">
        <f>VLOOKUP($A791,'Raw data'!$A:$M,12,FALSE)</f>
        <v>7218852.0089258756</v>
      </c>
      <c r="M791" s="42">
        <f>VLOOKUP($A791,'Raw data'!$A:$M,13,FALSE)</f>
        <v>6363964.5008115061</v>
      </c>
      <c r="N791" s="42">
        <f>VLOOKUP($A791,'Raw data'!$A:$M,6,FALSE)</f>
        <v>5578617.3581490666</v>
      </c>
      <c r="O791" s="42">
        <f>VLOOKUP($A791,'Raw data'!$A:$M,9,FALSE)</f>
        <v>6018612.871021905</v>
      </c>
      <c r="P791" s="42">
        <f t="shared" si="132"/>
        <v>6752833.2512123315</v>
      </c>
      <c r="Q791" s="42">
        <f t="shared" si="133"/>
        <v>6327985.8095226651</v>
      </c>
      <c r="R791" s="42">
        <f t="shared" si="134"/>
        <v>593974.24086958286</v>
      </c>
      <c r="S791" s="42">
        <f t="shared" si="135"/>
        <v>530861.1775649644</v>
      </c>
      <c r="T791" s="43">
        <f t="shared" si="136"/>
        <v>8.7959263730219769E-2</v>
      </c>
      <c r="U791" s="43">
        <f t="shared" si="137"/>
        <v>8.3891018966271755E-2</v>
      </c>
      <c r="V791" s="42">
        <f t="shared" si="138"/>
        <v>-9.3746568676759415E-2</v>
      </c>
      <c r="W791" s="42">
        <f t="shared" si="139"/>
        <v>0.26059014689243348</v>
      </c>
      <c r="X791" s="42">
        <f>VLOOKUP($A791,'Raw data'!$A:$AN,39, FALSE)</f>
        <v>3.0315529366344052</v>
      </c>
      <c r="Y791" s="42">
        <f>VLOOKUP($A791,'Raw data'!$A:$AN,40, FALSE)</f>
        <v>3.3463447691087977</v>
      </c>
      <c r="Z791" s="42">
        <f t="shared" si="140"/>
        <v>3.1889488528716017</v>
      </c>
      <c r="AA791" s="44">
        <f>IFERROR(VLOOKUP($A791,'Raw data'!$AP:$AU,4,FALSE),0)</f>
        <v>2.3758566546648101</v>
      </c>
      <c r="AB791" s="44">
        <f>IFERROR(VLOOKUP($A791,'Raw data'!$AP:$AU,5,FALSE),0)</f>
        <v>0.115172099574578</v>
      </c>
      <c r="AC791" s="44">
        <f>IFERROR(VLOOKUP($A791,'Raw data'!$AP:$AU,6,FALSE),"NA")</f>
        <v>0.68863084477562897</v>
      </c>
      <c r="AD791" s="46" t="b">
        <f t="shared" si="141"/>
        <v>0</v>
      </c>
      <c r="AE791" s="46" t="b">
        <f t="shared" si="142"/>
        <v>0</v>
      </c>
    </row>
    <row r="792" spans="1:31" x14ac:dyDescent="0.25">
      <c r="A792" s="45" t="s">
        <v>858</v>
      </c>
      <c r="B792" s="2" t="str">
        <f>IFERROR(VLOOKUP(A792,'Protein names'!$A:$I,8,FALSE),"Contaminant")</f>
        <v>Succinyl-CoA ligase subunit beta (EC 6.2.1.-)</v>
      </c>
      <c r="C792" t="str">
        <f>IFERROR(VLOOKUP(A792,'Protein names'!$A:$I,9,FALSE), "Contaminant")</f>
        <v>Sucla2</v>
      </c>
      <c r="D792" s="42">
        <f>VLOOKUP($A792,'Raw data'!$A:$M,10,FALSE)</f>
        <v>985188.05825658469</v>
      </c>
      <c r="E792" s="42">
        <f>VLOOKUP($A792,'Raw data'!$A:$M,11,FALSE)</f>
        <v>1015037.7930630693</v>
      </c>
      <c r="F792" s="42">
        <f>VLOOKUP($A792,'Raw data'!$A:$M,7,FALSE)</f>
        <v>804708.35837506852</v>
      </c>
      <c r="G792" s="42">
        <f>VLOOKUP($A792,'Raw data'!$A:$M,2,FALSE)</f>
        <v>787242.68431026745</v>
      </c>
      <c r="H792" s="42">
        <f>VLOOKUP($A792,'Raw data'!$A:$M,3,FALSE)</f>
        <v>950811.70278733887</v>
      </c>
      <c r="I792" s="42">
        <f>VLOOKUP($A792,'Raw data'!$A:$M,4,FALSE)</f>
        <v>797158.34274131223</v>
      </c>
      <c r="J792" s="42">
        <f>VLOOKUP($A792,'Raw data'!$A:$M,8,FALSE)</f>
        <v>536200.70297441981</v>
      </c>
      <c r="K792" s="42">
        <f>VLOOKUP($A792,'Raw data'!$A:$M,5,FALSE)</f>
        <v>811493.01937209663</v>
      </c>
      <c r="L792" s="42">
        <f>VLOOKUP($A792,'Raw data'!$A:$M,12,FALSE)</f>
        <v>1158069.8320677357</v>
      </c>
      <c r="M792" s="42">
        <f>VLOOKUP($A792,'Raw data'!$A:$M,13,FALSE)</f>
        <v>983248.56626326987</v>
      </c>
      <c r="N792" s="42">
        <f>VLOOKUP($A792,'Raw data'!$A:$M,6,FALSE)</f>
        <v>718221.40673942294</v>
      </c>
      <c r="O792" s="42">
        <f>VLOOKUP($A792,'Raw data'!$A:$M,9,FALSE)</f>
        <v>689639.36389665189</v>
      </c>
      <c r="P792" s="42">
        <f t="shared" si="132"/>
        <v>890024.48992227355</v>
      </c>
      <c r="Q792" s="42">
        <f t="shared" si="133"/>
        <v>816145.48188559944</v>
      </c>
      <c r="R792" s="42">
        <f t="shared" si="134"/>
        <v>95609.08177528021</v>
      </c>
      <c r="S792" s="42">
        <f t="shared" si="135"/>
        <v>203641.57609426748</v>
      </c>
      <c r="T792" s="43">
        <f t="shared" si="136"/>
        <v>0.10742297864593571</v>
      </c>
      <c r="U792" s="43">
        <f t="shared" si="137"/>
        <v>0.24951626960401685</v>
      </c>
      <c r="V792" s="42">
        <f t="shared" si="138"/>
        <v>-0.12501869133588261</v>
      </c>
      <c r="W792" s="42">
        <f t="shared" si="139"/>
        <v>0.47961972898195138</v>
      </c>
      <c r="X792" s="42">
        <f>VLOOKUP($A792,'Raw data'!$A:$AN,39, FALSE)</f>
        <v>2.7868114015319847</v>
      </c>
      <c r="Y792" s="42">
        <f>VLOOKUP($A792,'Raw data'!$A:$AN,40, FALSE)</f>
        <v>3.3630053915479685</v>
      </c>
      <c r="Z792" s="42">
        <f t="shared" si="140"/>
        <v>3.0749083965399766</v>
      </c>
      <c r="AA792" s="44">
        <f>IFERROR(VLOOKUP($A792,'Raw data'!$AP:$AU,4,FALSE),0)</f>
        <v>-0.57392680412274399</v>
      </c>
      <c r="AB792" s="44">
        <f>IFERROR(VLOOKUP($A792,'Raw data'!$AP:$AU,5,FALSE),0)</f>
        <v>5.8847758949848103E-2</v>
      </c>
      <c r="AC792" s="44">
        <f>IFERROR(VLOOKUP($A792,'Raw data'!$AP:$AU,6,FALSE),"NA")</f>
        <v>0.68873532582400299</v>
      </c>
      <c r="AD792" s="46" t="b">
        <f t="shared" si="141"/>
        <v>0</v>
      </c>
      <c r="AE792" s="46" t="b">
        <f t="shared" si="142"/>
        <v>0</v>
      </c>
    </row>
    <row r="793" spans="1:31" x14ac:dyDescent="0.25">
      <c r="A793" s="45" t="s">
        <v>859</v>
      </c>
      <c r="B793" s="2" t="str">
        <f>IFERROR(VLOOKUP(A793,'Protein names'!$A:$I,8,FALSE),"Contaminant")</f>
        <v>Arylacetamide deacetylase (Arylacetamide deacetylase (Esterase)) (Arylacetamide deacetylase (Esterase), isoform CRA_a)</v>
      </c>
      <c r="C793" t="str">
        <f>IFERROR(VLOOKUP(A793,'Protein names'!$A:$I,9,FALSE), "Contaminant")</f>
        <v>Aadac</v>
      </c>
      <c r="D793" s="42">
        <f>VLOOKUP($A793,'Raw data'!$A:$M,10,FALSE)</f>
        <v>205.36</v>
      </c>
      <c r="E793" s="42">
        <f>VLOOKUP($A793,'Raw data'!$A:$M,11,FALSE)</f>
        <v>34803.891336060165</v>
      </c>
      <c r="F793" s="42">
        <f>VLOOKUP($A793,'Raw data'!$A:$M,7,FALSE)</f>
        <v>27976.256775976766</v>
      </c>
      <c r="G793" s="42">
        <f>VLOOKUP($A793,'Raw data'!$A:$M,2,FALSE)</f>
        <v>38511.970176077761</v>
      </c>
      <c r="H793" s="42">
        <f>VLOOKUP($A793,'Raw data'!$A:$M,3,FALSE)</f>
        <v>37351.326570889149</v>
      </c>
      <c r="I793" s="42">
        <f>VLOOKUP($A793,'Raw data'!$A:$M,4,FALSE)</f>
        <v>39828.804207364286</v>
      </c>
      <c r="J793" s="42">
        <f>VLOOKUP($A793,'Raw data'!$A:$M,8,FALSE)</f>
        <v>205.36</v>
      </c>
      <c r="K793" s="42">
        <f>VLOOKUP($A793,'Raw data'!$A:$M,5,FALSE)</f>
        <v>30530.67050392543</v>
      </c>
      <c r="L793" s="42">
        <f>VLOOKUP($A793,'Raw data'!$A:$M,12,FALSE)</f>
        <v>205.36</v>
      </c>
      <c r="M793" s="42">
        <f>VLOOKUP($A793,'Raw data'!$A:$M,13,FALSE)</f>
        <v>57269.057546036944</v>
      </c>
      <c r="N793" s="42">
        <f>VLOOKUP($A793,'Raw data'!$A:$M,6,FALSE)</f>
        <v>32636.452823647869</v>
      </c>
      <c r="O793" s="42">
        <f>VLOOKUP($A793,'Raw data'!$A:$M,9,FALSE)</f>
        <v>52926.745191729278</v>
      </c>
      <c r="P793" s="42">
        <f t="shared" si="132"/>
        <v>29779.601511061355</v>
      </c>
      <c r="Q793" s="42">
        <f t="shared" si="133"/>
        <v>28962.274344223249</v>
      </c>
      <c r="R793" s="42">
        <f t="shared" si="134"/>
        <v>13770.155283247503</v>
      </c>
      <c r="S793" s="42">
        <f t="shared" si="135"/>
        <v>22529.423492586571</v>
      </c>
      <c r="T793" s="43">
        <f t="shared" si="136"/>
        <v>0.4624022681476348</v>
      </c>
      <c r="U793" s="43">
        <f t="shared" si="137"/>
        <v>0.77788861554238542</v>
      </c>
      <c r="V793" s="42">
        <f t="shared" si="138"/>
        <v>-4.0149550390909068E-2</v>
      </c>
      <c r="W793" s="42">
        <f t="shared" si="139"/>
        <v>0.94618243634076604</v>
      </c>
      <c r="X793" s="42">
        <f>VLOOKUP($A793,'Raw data'!$A:$AN,39, FALSE)</f>
        <v>1.7557865150916319</v>
      </c>
      <c r="Y793" s="42">
        <f>VLOOKUP($A793,'Raw data'!$A:$AN,40, FALSE)</f>
        <v>2.1885803783629889</v>
      </c>
      <c r="Z793" s="42">
        <f t="shared" si="140"/>
        <v>1.9721834467273105</v>
      </c>
      <c r="AA793" s="44">
        <f>IFERROR(VLOOKUP($A793,'Raw data'!$AP:$AU,4,FALSE),0)</f>
        <v>2.1378425820631999</v>
      </c>
      <c r="AB793" s="44">
        <f>IFERROR(VLOOKUP($A793,'Raw data'!$AP:$AU,5,FALSE),0)</f>
        <v>4.7851394777388902E-2</v>
      </c>
      <c r="AC793" s="44">
        <f>IFERROR(VLOOKUP($A793,'Raw data'!$AP:$AU,6,FALSE),"NA")</f>
        <v>0.68937679975263499</v>
      </c>
      <c r="AD793" s="46" t="b">
        <f t="shared" si="141"/>
        <v>0</v>
      </c>
      <c r="AE793" s="46" t="b">
        <f t="shared" si="142"/>
        <v>0</v>
      </c>
    </row>
    <row r="794" spans="1:31" x14ac:dyDescent="0.25">
      <c r="A794" s="45" t="s">
        <v>860</v>
      </c>
      <c r="B794" s="2" t="str">
        <f>IFERROR(VLOOKUP(A794,'Protein names'!$A:$I,8,FALSE),"Contaminant")</f>
        <v>Glutathione S-transferase mu 4 (Protein Gstm4) (RCG29014, isoform CRA_a)</v>
      </c>
      <c r="C794" t="str">
        <f>IFERROR(VLOOKUP(A794,'Protein names'!$A:$I,9,FALSE), "Contaminant")</f>
        <v>Gstm4</v>
      </c>
      <c r="D794" s="42">
        <f>VLOOKUP($A794,'Raw data'!$A:$M,10,FALSE)</f>
        <v>80799.742696400572</v>
      </c>
      <c r="E794" s="42">
        <f>VLOOKUP($A794,'Raw data'!$A:$M,11,FALSE)</f>
        <v>205.36</v>
      </c>
      <c r="F794" s="42">
        <f>VLOOKUP($A794,'Raw data'!$A:$M,7,FALSE)</f>
        <v>205.36</v>
      </c>
      <c r="G794" s="42">
        <f>VLOOKUP($A794,'Raw data'!$A:$M,2,FALSE)</f>
        <v>205.36</v>
      </c>
      <c r="H794" s="42">
        <f>VLOOKUP($A794,'Raw data'!$A:$M,3,FALSE)</f>
        <v>46417.073352543339</v>
      </c>
      <c r="I794" s="42">
        <f>VLOOKUP($A794,'Raw data'!$A:$M,4,FALSE)</f>
        <v>39201.411136722389</v>
      </c>
      <c r="J794" s="42">
        <f>VLOOKUP($A794,'Raw data'!$A:$M,8,FALSE)</f>
        <v>205.36</v>
      </c>
      <c r="K794" s="42">
        <f>VLOOKUP($A794,'Raw data'!$A:$M,5,FALSE)</f>
        <v>44976.671090987416</v>
      </c>
      <c r="L794" s="42">
        <f>VLOOKUP($A794,'Raw data'!$A:$M,12,FALSE)</f>
        <v>205.36</v>
      </c>
      <c r="M794" s="42">
        <f>VLOOKUP($A794,'Raw data'!$A:$M,13,FALSE)</f>
        <v>78284.292093292301</v>
      </c>
      <c r="N794" s="42">
        <f>VLOOKUP($A794,'Raw data'!$A:$M,6,FALSE)</f>
        <v>30216.53258535239</v>
      </c>
      <c r="O794" s="42">
        <f>VLOOKUP($A794,'Raw data'!$A:$M,9,FALSE)</f>
        <v>205.36</v>
      </c>
      <c r="P794" s="42">
        <f t="shared" si="132"/>
        <v>27839.051197611054</v>
      </c>
      <c r="Q794" s="42">
        <f t="shared" si="133"/>
        <v>25682.262628272016</v>
      </c>
      <c r="R794" s="42">
        <f t="shared" si="134"/>
        <v>30468.408891341351</v>
      </c>
      <c r="S794" s="42">
        <f t="shared" si="135"/>
        <v>29174.832214313334</v>
      </c>
      <c r="T794" s="43">
        <f t="shared" si="136"/>
        <v>1.0944485383164182</v>
      </c>
      <c r="U794" s="43">
        <f t="shared" si="137"/>
        <v>1.1359915065348083</v>
      </c>
      <c r="V794" s="42">
        <f t="shared" si="138"/>
        <v>-0.11633773184613221</v>
      </c>
      <c r="W794" s="42">
        <f t="shared" si="139"/>
        <v>0.91124240379437049</v>
      </c>
      <c r="X794" s="42">
        <f>VLOOKUP($A794,'Raw data'!$A:$AN,39, FALSE)</f>
        <v>0.64730628881241714</v>
      </c>
      <c r="Y794" s="42">
        <f>VLOOKUP($A794,'Raw data'!$A:$AN,40, FALSE)</f>
        <v>0.75199586761371673</v>
      </c>
      <c r="Z794" s="42">
        <f t="shared" si="140"/>
        <v>0.69965107821306693</v>
      </c>
      <c r="AA794" s="44">
        <f>IFERROR(VLOOKUP($A794,'Raw data'!$AP:$AU,4,FALSE),0)</f>
        <v>-2.49199878357414</v>
      </c>
      <c r="AB794" s="44">
        <f>IFERROR(VLOOKUP($A794,'Raw data'!$AP:$AU,5,FALSE),0)</f>
        <v>0.316018921333034</v>
      </c>
      <c r="AC794" s="44">
        <f>IFERROR(VLOOKUP($A794,'Raw data'!$AP:$AU,6,FALSE),"NA")</f>
        <v>0.68940880723714504</v>
      </c>
      <c r="AD794" s="46" t="b">
        <f t="shared" si="141"/>
        <v>0</v>
      </c>
      <c r="AE794" s="46" t="b">
        <f t="shared" si="142"/>
        <v>0</v>
      </c>
    </row>
    <row r="795" spans="1:31" x14ac:dyDescent="0.25">
      <c r="A795" s="45" t="s">
        <v>861</v>
      </c>
      <c r="B795" s="2" t="str">
        <f>IFERROR(VLOOKUP(A795,'Protein names'!$A:$I,8,FALSE),"Contaminant")</f>
        <v>Thiosulfate sulfurtransferase (EC 2.8.1.1) (Rhodanese)</v>
      </c>
      <c r="C795" t="str">
        <f>IFERROR(VLOOKUP(A795,'Protein names'!$A:$I,9,FALSE), "Contaminant")</f>
        <v>Tst</v>
      </c>
      <c r="D795" s="42">
        <f>VLOOKUP($A795,'Raw data'!$A:$M,10,FALSE)</f>
        <v>8354888.8500125464</v>
      </c>
      <c r="E795" s="42">
        <f>VLOOKUP($A795,'Raw data'!$A:$M,11,FALSE)</f>
        <v>8882830.8093312159</v>
      </c>
      <c r="F795" s="42">
        <f>VLOOKUP($A795,'Raw data'!$A:$M,7,FALSE)</f>
        <v>15372715.202485902</v>
      </c>
      <c r="G795" s="42">
        <f>VLOOKUP($A795,'Raw data'!$A:$M,2,FALSE)</f>
        <v>13969869.100299159</v>
      </c>
      <c r="H795" s="42">
        <f>VLOOKUP($A795,'Raw data'!$A:$M,3,FALSE)</f>
        <v>15224210.136069871</v>
      </c>
      <c r="I795" s="42">
        <f>VLOOKUP($A795,'Raw data'!$A:$M,4,FALSE)</f>
        <v>13793104.575234607</v>
      </c>
      <c r="J795" s="42">
        <f>VLOOKUP($A795,'Raw data'!$A:$M,8,FALSE)</f>
        <v>10742320.9669946</v>
      </c>
      <c r="K795" s="42">
        <f>VLOOKUP($A795,'Raw data'!$A:$M,5,FALSE)</f>
        <v>13906802.885553254</v>
      </c>
      <c r="L795" s="42">
        <f>VLOOKUP($A795,'Raw data'!$A:$M,12,FALSE)</f>
        <v>8116610.7997966334</v>
      </c>
      <c r="M795" s="42">
        <f>VLOOKUP($A795,'Raw data'!$A:$M,13,FALSE)</f>
        <v>8100232.2970974818</v>
      </c>
      <c r="N795" s="42">
        <f>VLOOKUP($A795,'Raw data'!$A:$M,6,FALSE)</f>
        <v>11751308.401134137</v>
      </c>
      <c r="O795" s="42">
        <f>VLOOKUP($A795,'Raw data'!$A:$M,9,FALSE)</f>
        <v>11861560.100136718</v>
      </c>
      <c r="P795" s="42">
        <f t="shared" si="132"/>
        <v>12599603.112238884</v>
      </c>
      <c r="Q795" s="42">
        <f t="shared" si="133"/>
        <v>10746472.575118804</v>
      </c>
      <c r="R795" s="42">
        <f t="shared" si="134"/>
        <v>2878448.1592933023</v>
      </c>
      <c r="S795" s="42">
        <f t="shared" si="135"/>
        <v>2088044.5676484946</v>
      </c>
      <c r="T795" s="43">
        <f t="shared" si="136"/>
        <v>0.22845546273574779</v>
      </c>
      <c r="U795" s="43">
        <f t="shared" si="137"/>
        <v>0.19430046027223133</v>
      </c>
      <c r="V795" s="42">
        <f t="shared" si="138"/>
        <v>-0.22951510258590632</v>
      </c>
      <c r="W795" s="42">
        <f t="shared" si="139"/>
        <v>0.27095425860330707</v>
      </c>
      <c r="X795" s="42">
        <f>VLOOKUP($A795,'Raw data'!$A:$AN,39, FALSE)</f>
        <v>3.5984386858875959</v>
      </c>
      <c r="Y795" s="42">
        <f>VLOOKUP($A795,'Raw data'!$A:$AN,40, FALSE)</f>
        <v>3.7175960979856293</v>
      </c>
      <c r="Z795" s="42">
        <f t="shared" si="140"/>
        <v>3.6580173919366126</v>
      </c>
      <c r="AA795" s="44">
        <f>IFERROR(VLOOKUP($A795,'Raw data'!$AP:$AU,4,FALSE),0)</f>
        <v>-0.33542901463345398</v>
      </c>
      <c r="AB795" s="44">
        <f>IFERROR(VLOOKUP($A795,'Raw data'!$AP:$AU,5,FALSE),0)</f>
        <v>0.107515431358897</v>
      </c>
      <c r="AC795" s="44">
        <f>IFERROR(VLOOKUP($A795,'Raw data'!$AP:$AU,6,FALSE),"NA")</f>
        <v>0.68953963541823504</v>
      </c>
      <c r="AD795" s="46" t="b">
        <f t="shared" si="141"/>
        <v>0</v>
      </c>
      <c r="AE795" s="46" t="b">
        <f t="shared" si="142"/>
        <v>0</v>
      </c>
    </row>
    <row r="796" spans="1:31" x14ac:dyDescent="0.25">
      <c r="A796" s="45" t="s">
        <v>862</v>
      </c>
      <c r="B796" s="2" t="str">
        <f>IFERROR(VLOOKUP(A796,'Protein names'!$A:$I,8,FALSE),"Contaminant")</f>
        <v>Protein Umps (Uridine monophosphate synthetase) (Uridine monophosphate synthetase, isoform CRA_a)</v>
      </c>
      <c r="C796" t="str">
        <f>IFERROR(VLOOKUP(A796,'Protein names'!$A:$I,9,FALSE), "Contaminant")</f>
        <v>Umps</v>
      </c>
      <c r="D796" s="42">
        <f>VLOOKUP($A796,'Raw data'!$A:$M,10,FALSE)</f>
        <v>111645.85487145567</v>
      </c>
      <c r="E796" s="42">
        <f>VLOOKUP($A796,'Raw data'!$A:$M,11,FALSE)</f>
        <v>108952.30491943518</v>
      </c>
      <c r="F796" s="42">
        <f>VLOOKUP($A796,'Raw data'!$A:$M,7,FALSE)</f>
        <v>205.36</v>
      </c>
      <c r="G796" s="42">
        <f>VLOOKUP($A796,'Raw data'!$A:$M,2,FALSE)</f>
        <v>79119.28655048678</v>
      </c>
      <c r="H796" s="42">
        <f>VLOOKUP($A796,'Raw data'!$A:$M,3,FALSE)</f>
        <v>90490.604656808093</v>
      </c>
      <c r="I796" s="42">
        <f>VLOOKUP($A796,'Raw data'!$A:$M,4,FALSE)</f>
        <v>100968.05206514135</v>
      </c>
      <c r="J796" s="42">
        <f>VLOOKUP($A796,'Raw data'!$A:$M,8,FALSE)</f>
        <v>205.36</v>
      </c>
      <c r="K796" s="42">
        <f>VLOOKUP($A796,'Raw data'!$A:$M,5,FALSE)</f>
        <v>86941.346670518673</v>
      </c>
      <c r="L796" s="42">
        <f>VLOOKUP($A796,'Raw data'!$A:$M,12,FALSE)</f>
        <v>138607.15870261108</v>
      </c>
      <c r="M796" s="42">
        <f>VLOOKUP($A796,'Raw data'!$A:$M,13,FALSE)</f>
        <v>93803.730017014546</v>
      </c>
      <c r="N796" s="42">
        <f>VLOOKUP($A796,'Raw data'!$A:$M,6,FALSE)</f>
        <v>93311.751158660452</v>
      </c>
      <c r="O796" s="42">
        <f>VLOOKUP($A796,'Raw data'!$A:$M,9,FALSE)</f>
        <v>81398.115379227485</v>
      </c>
      <c r="P796" s="42">
        <f t="shared" si="132"/>
        <v>81896.910510554502</v>
      </c>
      <c r="Q796" s="42">
        <f t="shared" si="133"/>
        <v>82377.910321338699</v>
      </c>
      <c r="R796" s="42">
        <f t="shared" si="134"/>
        <v>38157.084742252322</v>
      </c>
      <c r="S796" s="42">
        <f t="shared" si="135"/>
        <v>41202.628517388184</v>
      </c>
      <c r="T796" s="43">
        <f t="shared" si="136"/>
        <v>0.4659160462144028</v>
      </c>
      <c r="U796" s="43">
        <f t="shared" si="137"/>
        <v>0.50016598329170403</v>
      </c>
      <c r="V796" s="42">
        <f t="shared" si="138"/>
        <v>8.4485013745781209E-3</v>
      </c>
      <c r="W796" s="42">
        <f t="shared" si="139"/>
        <v>0.98509621331899688</v>
      </c>
      <c r="X796" s="42">
        <f>VLOOKUP($A796,'Raw data'!$A:$AN,39, FALSE)</f>
        <v>2.1751887503341183</v>
      </c>
      <c r="Y796" s="42">
        <f>VLOOKUP($A796,'Raw data'!$A:$AN,40, FALSE)</f>
        <v>2.0754097617227765</v>
      </c>
      <c r="Z796" s="42">
        <f t="shared" si="140"/>
        <v>2.1252992560284474</v>
      </c>
      <c r="AA796" s="44">
        <f>IFERROR(VLOOKUP($A796,'Raw data'!$AP:$AU,4,FALSE),0)</f>
        <v>0.33890992369073702</v>
      </c>
      <c r="AB796" s="44">
        <f>IFERROR(VLOOKUP($A796,'Raw data'!$AP:$AU,5,FALSE),0)</f>
        <v>0.111952783920265</v>
      </c>
      <c r="AC796" s="44">
        <f>IFERROR(VLOOKUP($A796,'Raw data'!$AP:$AU,6,FALSE),"NA")</f>
        <v>0.69043154847218902</v>
      </c>
      <c r="AD796" s="46" t="b">
        <f t="shared" si="141"/>
        <v>0</v>
      </c>
      <c r="AE796" s="46" t="b">
        <f t="shared" si="142"/>
        <v>0</v>
      </c>
    </row>
    <row r="797" spans="1:31" x14ac:dyDescent="0.25">
      <c r="A797" s="45" t="s">
        <v>863</v>
      </c>
      <c r="B797" s="2" t="str">
        <f>IFERROR(VLOOKUP(A797,'Protein names'!$A:$I,8,FALSE),"Contaminant")</f>
        <v>Eukaryotic translation initiation factor 3 subunit J (eIF3j) (Eukaryotic translation initiation factor 3 subunit 1) (eIF-3-alpha) (eIF3 p35)</v>
      </c>
      <c r="C797" t="str">
        <f>IFERROR(VLOOKUP(A797,'Protein names'!$A:$I,9,FALSE), "Contaminant")</f>
        <v>Eif3j</v>
      </c>
      <c r="D797" s="42">
        <f>VLOOKUP($A797,'Raw data'!$A:$M,10,FALSE)</f>
        <v>143827.1147119306</v>
      </c>
      <c r="E797" s="42">
        <f>VLOOKUP($A797,'Raw data'!$A:$M,11,FALSE)</f>
        <v>91518.801556070553</v>
      </c>
      <c r="F797" s="42">
        <f>VLOOKUP($A797,'Raw data'!$A:$M,7,FALSE)</f>
        <v>54960.80884084999</v>
      </c>
      <c r="G797" s="42">
        <f>VLOOKUP($A797,'Raw data'!$A:$M,2,FALSE)</f>
        <v>68467.09282427466</v>
      </c>
      <c r="H797" s="42">
        <f>VLOOKUP($A797,'Raw data'!$A:$M,3,FALSE)</f>
        <v>64806.945624892272</v>
      </c>
      <c r="I797" s="42">
        <f>VLOOKUP($A797,'Raw data'!$A:$M,4,FALSE)</f>
        <v>68242.283065127936</v>
      </c>
      <c r="J797" s="42">
        <f>VLOOKUP($A797,'Raw data'!$A:$M,8,FALSE)</f>
        <v>106659.16822872797</v>
      </c>
      <c r="K797" s="42">
        <f>VLOOKUP($A797,'Raw data'!$A:$M,5,FALSE)</f>
        <v>57420.482217877048</v>
      </c>
      <c r="L797" s="42">
        <f>VLOOKUP($A797,'Raw data'!$A:$M,12,FALSE)</f>
        <v>160826.56019667839</v>
      </c>
      <c r="M797" s="42">
        <f>VLOOKUP($A797,'Raw data'!$A:$M,13,FALSE)</f>
        <v>67357.500514942018</v>
      </c>
      <c r="N797" s="42">
        <f>VLOOKUP($A797,'Raw data'!$A:$M,6,FALSE)</f>
        <v>87702.129424927596</v>
      </c>
      <c r="O797" s="42">
        <f>VLOOKUP($A797,'Raw data'!$A:$M,9,FALSE)</f>
        <v>62462.148848312754</v>
      </c>
      <c r="P797" s="42">
        <f t="shared" si="132"/>
        <v>81970.507770524317</v>
      </c>
      <c r="Q797" s="42">
        <f t="shared" si="133"/>
        <v>90404.664905244295</v>
      </c>
      <c r="R797" s="42">
        <f t="shared" si="134"/>
        <v>29755.469545082025</v>
      </c>
      <c r="S797" s="42">
        <f t="shared" si="135"/>
        <v>35661.997070486526</v>
      </c>
      <c r="T797" s="43">
        <f t="shared" si="136"/>
        <v>0.36300213765153422</v>
      </c>
      <c r="U797" s="43">
        <f t="shared" si="137"/>
        <v>0.39447076218760263</v>
      </c>
      <c r="V797" s="42">
        <f t="shared" si="138"/>
        <v>0.14129228324381854</v>
      </c>
      <c r="W797" s="42">
        <f t="shared" si="139"/>
        <v>0.69325489866264167</v>
      </c>
      <c r="X797" s="42">
        <f>VLOOKUP($A797,'Raw data'!$A:$AN,39, FALSE)</f>
        <v>3.7103860671830566</v>
      </c>
      <c r="Y797" s="42">
        <f>VLOOKUP($A797,'Raw data'!$A:$AN,40, FALSE)</f>
        <v>3.943264388562163</v>
      </c>
      <c r="Z797" s="42">
        <f t="shared" si="140"/>
        <v>3.82682522787261</v>
      </c>
      <c r="AA797" s="44">
        <f>IFERROR(VLOOKUP($A797,'Raw data'!$AP:$AU,4,FALSE),0)</f>
        <v>0.29182293919459801</v>
      </c>
      <c r="AB797" s="44">
        <f>IFERROR(VLOOKUP($A797,'Raw data'!$AP:$AU,5,FALSE),0)</f>
        <v>3.1211076449877299E-2</v>
      </c>
      <c r="AC797" s="44">
        <f>IFERROR(VLOOKUP($A797,'Raw data'!$AP:$AU,6,FALSE),"NA")</f>
        <v>0.69043572658463404</v>
      </c>
      <c r="AD797" s="46" t="b">
        <f t="shared" si="141"/>
        <v>0</v>
      </c>
      <c r="AE797" s="46" t="b">
        <f t="shared" si="142"/>
        <v>0</v>
      </c>
    </row>
    <row r="798" spans="1:31" x14ac:dyDescent="0.25">
      <c r="A798" s="45" t="s">
        <v>864</v>
      </c>
      <c r="B798" s="2" t="str">
        <f>IFERROR(VLOOKUP(A798,'Protein names'!$A:$I,8,FALSE),"Contaminant")</f>
        <v>Sodium/potassium-transporting ATPase subunit alpha-1 (Na(+)/K(+) ATPase alpha-1 subunit) (EC 3.6.3.9) (Sodium pump subunit alpha-1)</v>
      </c>
      <c r="C798" t="str">
        <f>IFERROR(VLOOKUP(A798,'Protein names'!$A:$I,9,FALSE), "Contaminant")</f>
        <v>Atp1a1</v>
      </c>
      <c r="D798" s="42">
        <f>VLOOKUP($A798,'Raw data'!$A:$M,10,FALSE)</f>
        <v>384215.42770132102</v>
      </c>
      <c r="E798" s="42">
        <f>VLOOKUP($A798,'Raw data'!$A:$M,11,FALSE)</f>
        <v>432411.81859126262</v>
      </c>
      <c r="F798" s="42">
        <f>VLOOKUP($A798,'Raw data'!$A:$M,7,FALSE)</f>
        <v>797084.7012413023</v>
      </c>
      <c r="G798" s="42">
        <f>VLOOKUP($A798,'Raw data'!$A:$M,2,FALSE)</f>
        <v>529833.29553629411</v>
      </c>
      <c r="H798" s="42">
        <f>VLOOKUP($A798,'Raw data'!$A:$M,3,FALSE)</f>
        <v>499523.92638510774</v>
      </c>
      <c r="I798" s="42">
        <f>VLOOKUP($A798,'Raw data'!$A:$M,4,FALSE)</f>
        <v>617769.74103703687</v>
      </c>
      <c r="J798" s="42">
        <f>VLOOKUP($A798,'Raw data'!$A:$M,8,FALSE)</f>
        <v>379822.33764169837</v>
      </c>
      <c r="K798" s="42">
        <f>VLOOKUP($A798,'Raw data'!$A:$M,5,FALSE)</f>
        <v>494484.34022366139</v>
      </c>
      <c r="L798" s="42">
        <f>VLOOKUP($A798,'Raw data'!$A:$M,12,FALSE)</f>
        <v>412972.52559540374</v>
      </c>
      <c r="M798" s="42">
        <f>VLOOKUP($A798,'Raw data'!$A:$M,13,FALSE)</f>
        <v>466032.34830487153</v>
      </c>
      <c r="N798" s="42">
        <f>VLOOKUP($A798,'Raw data'!$A:$M,6,FALSE)</f>
        <v>345873.01277985191</v>
      </c>
      <c r="O798" s="42">
        <f>VLOOKUP($A798,'Raw data'!$A:$M,9,FALSE)</f>
        <v>525362.85536488844</v>
      </c>
      <c r="P798" s="42">
        <f t="shared" si="132"/>
        <v>543473.15174872079</v>
      </c>
      <c r="Q798" s="42">
        <f t="shared" si="133"/>
        <v>437424.56998506258</v>
      </c>
      <c r="R798" s="42">
        <f t="shared" si="134"/>
        <v>135187.53868542003</v>
      </c>
      <c r="S798" s="42">
        <f t="shared" si="135"/>
        <v>63383.714611999574</v>
      </c>
      <c r="T798" s="43">
        <f t="shared" si="136"/>
        <v>0.24874740960143157</v>
      </c>
      <c r="U798" s="43">
        <f t="shared" si="137"/>
        <v>0.14490204474376928</v>
      </c>
      <c r="V798" s="42">
        <f t="shared" si="138"/>
        <v>-0.31317450774156025</v>
      </c>
      <c r="W798" s="42">
        <f t="shared" si="139"/>
        <v>0.14332594577383273</v>
      </c>
      <c r="X798" s="42">
        <f>VLOOKUP($A798,'Raw data'!$A:$AN,39, FALSE)</f>
        <v>2.8122237873671874</v>
      </c>
      <c r="Y798" s="42">
        <f>VLOOKUP($A798,'Raw data'!$A:$AN,40, FALSE)</f>
        <v>2.0137127433521358</v>
      </c>
      <c r="Z798" s="42">
        <f t="shared" si="140"/>
        <v>2.4129682653596616</v>
      </c>
      <c r="AA798" s="44">
        <f>IFERROR(VLOOKUP($A798,'Raw data'!$AP:$AU,4,FALSE),0)</f>
        <v>-0.46740541821876902</v>
      </c>
      <c r="AB798" s="44">
        <f>IFERROR(VLOOKUP($A798,'Raw data'!$AP:$AU,5,FALSE),0)</f>
        <v>5.6203352370665302E-2</v>
      </c>
      <c r="AC798" s="44">
        <f>IFERROR(VLOOKUP($A798,'Raw data'!$AP:$AU,6,FALSE),"NA")</f>
        <v>0.69183376097031202</v>
      </c>
      <c r="AD798" s="46" t="b">
        <f t="shared" si="141"/>
        <v>0</v>
      </c>
      <c r="AE798" s="46" t="b">
        <f t="shared" si="142"/>
        <v>0</v>
      </c>
    </row>
    <row r="799" spans="1:31" x14ac:dyDescent="0.25">
      <c r="A799" s="45" t="s">
        <v>865</v>
      </c>
      <c r="B799" s="2" t="str">
        <f>IFERROR(VLOOKUP(A799,'Protein names'!$A:$I,8,FALSE),"Contaminant")</f>
        <v>Glyceraldehyde-3-phosphate dehydrogenase (GAPDH) (EC 1.2.1.12) (38 kDa BFA-dependent ADP-ribosylation substrate) (BARS-38) (Peptidyl-cysteine S-nitrosylase GAPDH) (EC 2.6.99.-)</v>
      </c>
      <c r="C799" t="str">
        <f>IFERROR(VLOOKUP(A799,'Protein names'!$A:$I,9,FALSE), "Contaminant")</f>
        <v>Gapdh</v>
      </c>
      <c r="D799" s="42">
        <f>VLOOKUP($A799,'Raw data'!$A:$M,10,FALSE)</f>
        <v>10452625.671720332</v>
      </c>
      <c r="E799" s="42">
        <f>VLOOKUP($A799,'Raw data'!$A:$M,11,FALSE)</f>
        <v>10181406.177653491</v>
      </c>
      <c r="F799" s="42">
        <f>VLOOKUP($A799,'Raw data'!$A:$M,7,FALSE)</f>
        <v>8724616.0787133444</v>
      </c>
      <c r="G799" s="42">
        <f>VLOOKUP($A799,'Raw data'!$A:$M,2,FALSE)</f>
        <v>9694812.2686727177</v>
      </c>
      <c r="H799" s="42">
        <f>VLOOKUP($A799,'Raw data'!$A:$M,3,FALSE)</f>
        <v>9647042.7285493594</v>
      </c>
      <c r="I799" s="42">
        <f>VLOOKUP($A799,'Raw data'!$A:$M,4,FALSE)</f>
        <v>8551434.8931948077</v>
      </c>
      <c r="J799" s="42">
        <f>VLOOKUP($A799,'Raw data'!$A:$M,8,FALSE)</f>
        <v>9117083.0695142597</v>
      </c>
      <c r="K799" s="42">
        <f>VLOOKUP($A799,'Raw data'!$A:$M,5,FALSE)</f>
        <v>9133927.3512315378</v>
      </c>
      <c r="L799" s="42">
        <f>VLOOKUP($A799,'Raw data'!$A:$M,12,FALSE)</f>
        <v>7602019.772531542</v>
      </c>
      <c r="M799" s="42">
        <f>VLOOKUP($A799,'Raw data'!$A:$M,13,FALSE)</f>
        <v>11271146.326700563</v>
      </c>
      <c r="N799" s="42">
        <f>VLOOKUP($A799,'Raw data'!$A:$M,6,FALSE)</f>
        <v>9283374.8810190354</v>
      </c>
      <c r="O799" s="42">
        <f>VLOOKUP($A799,'Raw data'!$A:$M,9,FALSE)</f>
        <v>8325055.4539181637</v>
      </c>
      <c r="P799" s="42">
        <f t="shared" si="132"/>
        <v>9541989.6364173423</v>
      </c>
      <c r="Q799" s="42">
        <f t="shared" si="133"/>
        <v>9122101.1424858514</v>
      </c>
      <c r="R799" s="42">
        <f t="shared" si="134"/>
        <v>697830.04655492108</v>
      </c>
      <c r="S799" s="42">
        <f t="shared" si="135"/>
        <v>1124759.1344930194</v>
      </c>
      <c r="T799" s="43">
        <f t="shared" si="136"/>
        <v>7.3132551296390846E-2</v>
      </c>
      <c r="U799" s="43">
        <f t="shared" si="137"/>
        <v>0.12330044547023218</v>
      </c>
      <c r="V799" s="42">
        <f t="shared" si="138"/>
        <v>-6.4923953054067951E-2</v>
      </c>
      <c r="W799" s="42">
        <f t="shared" si="139"/>
        <v>0.49432815838667021</v>
      </c>
      <c r="X799" s="42">
        <f>VLOOKUP($A799,'Raw data'!$A:$AN,39, FALSE)</f>
        <v>3.6363863434043684</v>
      </c>
      <c r="Y799" s="42">
        <f>VLOOKUP($A799,'Raw data'!$A:$AN,40, FALSE)</f>
        <v>3.8973486545409899</v>
      </c>
      <c r="Z799" s="42">
        <f t="shared" si="140"/>
        <v>3.7668674989726791</v>
      </c>
      <c r="AA799" s="44">
        <f>IFERROR(VLOOKUP($A799,'Raw data'!$AP:$AU,4,FALSE),0)</f>
        <v>0.229557691536935</v>
      </c>
      <c r="AB799" s="44">
        <f>IFERROR(VLOOKUP($A799,'Raw data'!$AP:$AU,5,FALSE),0)</f>
        <v>4.3491368081544399E-2</v>
      </c>
      <c r="AC799" s="44">
        <f>IFERROR(VLOOKUP($A799,'Raw data'!$AP:$AU,6,FALSE),"NA")</f>
        <v>0.69250909593375298</v>
      </c>
      <c r="AD799" s="46" t="b">
        <f t="shared" si="141"/>
        <v>0</v>
      </c>
      <c r="AE799" s="46" t="b">
        <f t="shared" si="142"/>
        <v>0</v>
      </c>
    </row>
    <row r="800" spans="1:31" x14ac:dyDescent="0.25">
      <c r="A800" s="45" t="s">
        <v>866</v>
      </c>
      <c r="B800" s="2" t="str">
        <f>IFERROR(VLOOKUP(A800,'Protein names'!$A:$I,8,FALSE),"Contaminant")</f>
        <v>Grhpr protein (Protein Grhpr) (RCG54768, isoform CRA_a)</v>
      </c>
      <c r="C800" t="str">
        <f>IFERROR(VLOOKUP(A800,'Protein names'!$A:$I,9,FALSE), "Contaminant")</f>
        <v>Grhpr</v>
      </c>
      <c r="D800" s="42">
        <f>VLOOKUP($A800,'Raw data'!$A:$M,10,FALSE)</f>
        <v>1934146.329949813</v>
      </c>
      <c r="E800" s="42">
        <f>VLOOKUP($A800,'Raw data'!$A:$M,11,FALSE)</f>
        <v>1815827.4878644925</v>
      </c>
      <c r="F800" s="42">
        <f>VLOOKUP($A800,'Raw data'!$A:$M,7,FALSE)</f>
        <v>2598901.5009457301</v>
      </c>
      <c r="G800" s="42">
        <f>VLOOKUP($A800,'Raw data'!$A:$M,2,FALSE)</f>
        <v>2571405.3885730035</v>
      </c>
      <c r="H800" s="42">
        <f>VLOOKUP($A800,'Raw data'!$A:$M,3,FALSE)</f>
        <v>2774169.9526303518</v>
      </c>
      <c r="I800" s="42">
        <f>VLOOKUP($A800,'Raw data'!$A:$M,4,FALSE)</f>
        <v>3281648.4005327844</v>
      </c>
      <c r="J800" s="42">
        <f>VLOOKUP($A800,'Raw data'!$A:$M,8,FALSE)</f>
        <v>2687894.8193395315</v>
      </c>
      <c r="K800" s="42">
        <f>VLOOKUP($A800,'Raw data'!$A:$M,5,FALSE)</f>
        <v>3158257.0072152931</v>
      </c>
      <c r="L800" s="42">
        <f>VLOOKUP($A800,'Raw data'!$A:$M,12,FALSE)</f>
        <v>2583568.4568696739</v>
      </c>
      <c r="M800" s="42">
        <f>VLOOKUP($A800,'Raw data'!$A:$M,13,FALSE)</f>
        <v>1895429.0045501313</v>
      </c>
      <c r="N800" s="42">
        <f>VLOOKUP($A800,'Raw data'!$A:$M,6,FALSE)</f>
        <v>2905612.5415455797</v>
      </c>
      <c r="O800" s="42">
        <f>VLOOKUP($A800,'Raw data'!$A:$M,9,FALSE)</f>
        <v>2844836.091943115</v>
      </c>
      <c r="P800" s="42">
        <f t="shared" si="132"/>
        <v>2496016.5100826961</v>
      </c>
      <c r="Q800" s="42">
        <f t="shared" si="133"/>
        <v>2679266.3202438871</v>
      </c>
      <c r="R800" s="42">
        <f t="shared" si="134"/>
        <v>498198.55722173612</v>
      </c>
      <c r="S800" s="42">
        <f t="shared" si="135"/>
        <v>394062.49693173845</v>
      </c>
      <c r="T800" s="43">
        <f t="shared" si="136"/>
        <v>0.19959746067754583</v>
      </c>
      <c r="U800" s="43">
        <f t="shared" si="137"/>
        <v>0.14707850949877499</v>
      </c>
      <c r="V800" s="42">
        <f t="shared" si="138"/>
        <v>0.10221051578298998</v>
      </c>
      <c r="W800" s="42">
        <f t="shared" si="139"/>
        <v>0.53339464809604853</v>
      </c>
      <c r="X800" s="42">
        <f>VLOOKUP($A800,'Raw data'!$A:$AN,39, FALSE)</f>
        <v>4.0088366307491512</v>
      </c>
      <c r="Y800" s="42">
        <f>VLOOKUP($A800,'Raw data'!$A:$AN,40, FALSE)</f>
        <v>3.9789465296217572</v>
      </c>
      <c r="Z800" s="42">
        <f t="shared" si="140"/>
        <v>3.993891580185454</v>
      </c>
      <c r="AA800" s="44">
        <f>IFERROR(VLOOKUP($A800,'Raw data'!$AP:$AU,4,FALSE),0)</f>
        <v>0.186137854823439</v>
      </c>
      <c r="AB800" s="44">
        <f>IFERROR(VLOOKUP($A800,'Raw data'!$AP:$AU,5,FALSE),0)</f>
        <v>0.117410527922185</v>
      </c>
      <c r="AC800" s="44">
        <f>IFERROR(VLOOKUP($A800,'Raw data'!$AP:$AU,6,FALSE),"NA")</f>
        <v>0.69263402077091696</v>
      </c>
      <c r="AD800" s="46" t="b">
        <f t="shared" si="141"/>
        <v>0</v>
      </c>
      <c r="AE800" s="46" t="b">
        <f t="shared" si="142"/>
        <v>0</v>
      </c>
    </row>
    <row r="801" spans="1:31" x14ac:dyDescent="0.25">
      <c r="A801" s="45" t="s">
        <v>867</v>
      </c>
      <c r="B801" s="2" t="str">
        <f>IFERROR(VLOOKUP(A801,'Protein names'!$A:$I,8,FALSE),"Contaminant")</f>
        <v>60S ribosomal protein L3 (L4)</v>
      </c>
      <c r="C801" t="str">
        <f>IFERROR(VLOOKUP(A801,'Protein names'!$A:$I,9,FALSE), "Contaminant")</f>
        <v>Rpl3</v>
      </c>
      <c r="D801" s="42">
        <f>VLOOKUP($A801,'Raw data'!$A:$M,10,FALSE)</f>
        <v>434567.37285741954</v>
      </c>
      <c r="E801" s="42">
        <f>VLOOKUP($A801,'Raw data'!$A:$M,11,FALSE)</f>
        <v>289976.87824831984</v>
      </c>
      <c r="F801" s="42">
        <f>VLOOKUP($A801,'Raw data'!$A:$M,7,FALSE)</f>
        <v>248944.63748947345</v>
      </c>
      <c r="G801" s="42">
        <f>VLOOKUP($A801,'Raw data'!$A:$M,2,FALSE)</f>
        <v>303890.2437527469</v>
      </c>
      <c r="H801" s="42">
        <f>VLOOKUP($A801,'Raw data'!$A:$M,3,FALSE)</f>
        <v>311449.89366203296</v>
      </c>
      <c r="I801" s="42">
        <f>VLOOKUP($A801,'Raw data'!$A:$M,4,FALSE)</f>
        <v>361838.73818128696</v>
      </c>
      <c r="J801" s="42">
        <f>VLOOKUP($A801,'Raw data'!$A:$M,8,FALSE)</f>
        <v>291486.03067595448</v>
      </c>
      <c r="K801" s="42">
        <f>VLOOKUP($A801,'Raw data'!$A:$M,5,FALSE)</f>
        <v>226059.8935357783</v>
      </c>
      <c r="L801" s="42">
        <f>VLOOKUP($A801,'Raw data'!$A:$M,12,FALSE)</f>
        <v>327930.63540306751</v>
      </c>
      <c r="M801" s="42">
        <f>VLOOKUP($A801,'Raw data'!$A:$M,13,FALSE)</f>
        <v>295038.42637984105</v>
      </c>
      <c r="N801" s="42">
        <f>VLOOKUP($A801,'Raw data'!$A:$M,6,FALSE)</f>
        <v>104835.92426059187</v>
      </c>
      <c r="O801" s="42">
        <f>VLOOKUP($A801,'Raw data'!$A:$M,9,FALSE)</f>
        <v>283217.49056159047</v>
      </c>
      <c r="P801" s="42">
        <f t="shared" si="132"/>
        <v>325111.29403187992</v>
      </c>
      <c r="Q801" s="42">
        <f t="shared" si="133"/>
        <v>254761.40013613729</v>
      </c>
      <c r="R801" s="42">
        <f t="shared" si="134"/>
        <v>59164.026122194482</v>
      </c>
      <c r="S801" s="42">
        <f t="shared" si="135"/>
        <v>73525.333730184706</v>
      </c>
      <c r="T801" s="43">
        <f t="shared" si="136"/>
        <v>0.18198083920269145</v>
      </c>
      <c r="U801" s="43">
        <f t="shared" si="137"/>
        <v>0.28860468536793582</v>
      </c>
      <c r="V801" s="42">
        <f t="shared" si="138"/>
        <v>-0.35178696867361198</v>
      </c>
      <c r="W801" s="42">
        <f t="shared" si="139"/>
        <v>0.12650881575730444</v>
      </c>
      <c r="X801" s="42">
        <f>VLOOKUP($A801,'Raw data'!$A:$AN,39, FALSE)</f>
        <v>2.0467982522735064</v>
      </c>
      <c r="Y801" s="42">
        <f>VLOOKUP($A801,'Raw data'!$A:$AN,40, FALSE)</f>
        <v>2.2993023678952351</v>
      </c>
      <c r="Z801" s="42">
        <f t="shared" si="140"/>
        <v>2.1730503100843706</v>
      </c>
      <c r="AA801" s="44">
        <f>IFERROR(VLOOKUP($A801,'Raw data'!$AP:$AU,4,FALSE),0)</f>
        <v>0.26693621025529202</v>
      </c>
      <c r="AB801" s="44">
        <f>IFERROR(VLOOKUP($A801,'Raw data'!$AP:$AU,5,FALSE),0)</f>
        <v>3.1240392782625401E-2</v>
      </c>
      <c r="AC801" s="44">
        <f>IFERROR(VLOOKUP($A801,'Raw data'!$AP:$AU,6,FALSE),"NA")</f>
        <v>0.693543462341075</v>
      </c>
      <c r="AD801" s="46" t="b">
        <f t="shared" si="141"/>
        <v>0</v>
      </c>
      <c r="AE801" s="46" t="b">
        <f t="shared" si="142"/>
        <v>0</v>
      </c>
    </row>
    <row r="802" spans="1:31" x14ac:dyDescent="0.25">
      <c r="A802" s="45" t="s">
        <v>868</v>
      </c>
      <c r="B802" s="2" t="str">
        <f>IFERROR(VLOOKUP(A802,'Protein names'!$A:$I,8,FALSE),"Contaminant")</f>
        <v>Superoxide dismutase [Mn], mitochondrial (EC 1.15.1.1)</v>
      </c>
      <c r="C802" t="str">
        <f>IFERROR(VLOOKUP(A802,'Protein names'!$A:$I,9,FALSE), "Contaminant")</f>
        <v>Sod2</v>
      </c>
      <c r="D802" s="42">
        <f>VLOOKUP($A802,'Raw data'!$A:$M,10,FALSE)</f>
        <v>1469916.8466520053</v>
      </c>
      <c r="E802" s="42">
        <f>VLOOKUP($A802,'Raw data'!$A:$M,11,FALSE)</f>
        <v>1868923.4983457134</v>
      </c>
      <c r="F802" s="42">
        <f>VLOOKUP($A802,'Raw data'!$A:$M,7,FALSE)</f>
        <v>1560890.0375271258</v>
      </c>
      <c r="G802" s="42">
        <f>VLOOKUP($A802,'Raw data'!$A:$M,2,FALSE)</f>
        <v>1113240.8078725876</v>
      </c>
      <c r="H802" s="42">
        <f>VLOOKUP($A802,'Raw data'!$A:$M,3,FALSE)</f>
        <v>1603619.9737591741</v>
      </c>
      <c r="I802" s="42">
        <f>VLOOKUP($A802,'Raw data'!$A:$M,4,FALSE)</f>
        <v>1262919.5227356716</v>
      </c>
      <c r="J802" s="42">
        <f>VLOOKUP($A802,'Raw data'!$A:$M,8,FALSE)</f>
        <v>1413706.2522490181</v>
      </c>
      <c r="K802" s="42">
        <f>VLOOKUP($A802,'Raw data'!$A:$M,5,FALSE)</f>
        <v>1127384.7111246409</v>
      </c>
      <c r="L802" s="42">
        <f>VLOOKUP($A802,'Raw data'!$A:$M,12,FALSE)</f>
        <v>1828790.3998931281</v>
      </c>
      <c r="M802" s="42">
        <f>VLOOKUP($A802,'Raw data'!$A:$M,13,FALSE)</f>
        <v>1854755.1981837263</v>
      </c>
      <c r="N802" s="42">
        <f>VLOOKUP($A802,'Raw data'!$A:$M,6,FALSE)</f>
        <v>1339665.9704795461</v>
      </c>
      <c r="O802" s="42">
        <f>VLOOKUP($A802,'Raw data'!$A:$M,9,FALSE)</f>
        <v>1357672.5351574863</v>
      </c>
      <c r="P802" s="42">
        <f t="shared" si="132"/>
        <v>1479918.4478153798</v>
      </c>
      <c r="Q802" s="42">
        <f t="shared" si="133"/>
        <v>1486995.8445145909</v>
      </c>
      <c r="R802" s="42">
        <f t="shared" si="134"/>
        <v>243181.84291628742</v>
      </c>
      <c r="S802" s="42">
        <f t="shared" si="135"/>
        <v>266205.62291089416</v>
      </c>
      <c r="T802" s="43">
        <f t="shared" si="136"/>
        <v>0.16432111058232068</v>
      </c>
      <c r="U802" s="43">
        <f t="shared" si="137"/>
        <v>0.17902243902893575</v>
      </c>
      <c r="V802" s="42">
        <f t="shared" si="138"/>
        <v>6.8829386233953552E-3</v>
      </c>
      <c r="W802" s="42">
        <f t="shared" si="139"/>
        <v>0.96585482486764185</v>
      </c>
      <c r="X802" s="42">
        <f>VLOOKUP($A802,'Raw data'!$A:$AN,39, FALSE)</f>
        <v>2.6863704697448108</v>
      </c>
      <c r="Y802" s="42">
        <f>VLOOKUP($A802,'Raw data'!$A:$AN,40, FALSE)</f>
        <v>2.7902331183405238</v>
      </c>
      <c r="Z802" s="42">
        <f t="shared" si="140"/>
        <v>2.738301794042667</v>
      </c>
      <c r="AA802" s="44">
        <f>IFERROR(VLOOKUP($A802,'Raw data'!$AP:$AU,4,FALSE),0)</f>
        <v>-1.8158494992891701</v>
      </c>
      <c r="AB802" s="44">
        <f>IFERROR(VLOOKUP($A802,'Raw data'!$AP:$AU,5,FALSE),0)</f>
        <v>0.10897397416060001</v>
      </c>
      <c r="AC802" s="44">
        <f>IFERROR(VLOOKUP($A802,'Raw data'!$AP:$AU,6,FALSE),"NA")</f>
        <v>0.69381483078885697</v>
      </c>
      <c r="AD802" s="46" t="b">
        <f t="shared" si="141"/>
        <v>0</v>
      </c>
      <c r="AE802" s="46" t="b">
        <f t="shared" si="142"/>
        <v>0</v>
      </c>
    </row>
    <row r="803" spans="1:31" x14ac:dyDescent="0.25">
      <c r="A803" s="45" t="s">
        <v>869</v>
      </c>
      <c r="B803" s="2" t="str">
        <f>IFERROR(VLOOKUP(A803,'Protein names'!$A:$I,8,FALSE),"Contaminant")</f>
        <v>Protein LYRIC (Lysine-rich CEACAM1 co-isolated protein) (Metadherin) (Metastasis adhesion protein)</v>
      </c>
      <c r="C803" t="str">
        <f>IFERROR(VLOOKUP(A803,'Protein names'!$A:$I,9,FALSE), "Contaminant")</f>
        <v>Mtdh</v>
      </c>
      <c r="D803" s="42">
        <f>VLOOKUP($A803,'Raw data'!$A:$M,10,FALSE)</f>
        <v>325620.06971075787</v>
      </c>
      <c r="E803" s="42">
        <f>VLOOKUP($A803,'Raw data'!$A:$M,11,FALSE)</f>
        <v>134234.65644219486</v>
      </c>
      <c r="F803" s="42">
        <f>VLOOKUP($A803,'Raw data'!$A:$M,7,FALSE)</f>
        <v>185330.33098318192</v>
      </c>
      <c r="G803" s="42">
        <f>VLOOKUP($A803,'Raw data'!$A:$M,2,FALSE)</f>
        <v>221256.96402622102</v>
      </c>
      <c r="H803" s="42">
        <f>VLOOKUP($A803,'Raw data'!$A:$M,3,FALSE)</f>
        <v>182164.52293789189</v>
      </c>
      <c r="I803" s="42">
        <f>VLOOKUP($A803,'Raw data'!$A:$M,4,FALSE)</f>
        <v>146859.01260182937</v>
      </c>
      <c r="J803" s="42">
        <f>VLOOKUP($A803,'Raw data'!$A:$M,8,FALSE)</f>
        <v>205.36</v>
      </c>
      <c r="K803" s="42">
        <f>VLOOKUP($A803,'Raw data'!$A:$M,5,FALSE)</f>
        <v>160653.76569763702</v>
      </c>
      <c r="L803" s="42">
        <f>VLOOKUP($A803,'Raw data'!$A:$M,12,FALSE)</f>
        <v>156971.76456909228</v>
      </c>
      <c r="M803" s="42">
        <f>VLOOKUP($A803,'Raw data'!$A:$M,13,FALSE)</f>
        <v>229470.50515296974</v>
      </c>
      <c r="N803" s="42">
        <f>VLOOKUP($A803,'Raw data'!$A:$M,6,FALSE)</f>
        <v>218561.71811087659</v>
      </c>
      <c r="O803" s="42">
        <f>VLOOKUP($A803,'Raw data'!$A:$M,9,FALSE)</f>
        <v>165040.97606945116</v>
      </c>
      <c r="P803" s="42">
        <f t="shared" si="132"/>
        <v>199244.2594503462</v>
      </c>
      <c r="Q803" s="42">
        <f t="shared" si="133"/>
        <v>155150.68160000446</v>
      </c>
      <c r="R803" s="42">
        <f t="shared" si="134"/>
        <v>63128.416682586889</v>
      </c>
      <c r="S803" s="42">
        <f t="shared" si="135"/>
        <v>74926.482426124581</v>
      </c>
      <c r="T803" s="43">
        <f t="shared" si="136"/>
        <v>0.31683932504122742</v>
      </c>
      <c r="U803" s="43">
        <f t="shared" si="137"/>
        <v>0.48292718828843628</v>
      </c>
      <c r="V803" s="42">
        <f t="shared" si="138"/>
        <v>-0.3608681235806549</v>
      </c>
      <c r="W803" s="42">
        <f t="shared" si="139"/>
        <v>0.33798282241564859</v>
      </c>
      <c r="X803" s="42">
        <f>VLOOKUP($A803,'Raw data'!$A:$AN,39, FALSE)</f>
        <v>3.4394254893075367</v>
      </c>
      <c r="Y803" s="42">
        <f>VLOOKUP($A803,'Raw data'!$A:$AN,40, FALSE)</f>
        <v>1.9743016614865831</v>
      </c>
      <c r="Z803" s="42">
        <f t="shared" si="140"/>
        <v>2.70686357539706</v>
      </c>
      <c r="AA803" s="44">
        <f>IFERROR(VLOOKUP($A803,'Raw data'!$AP:$AU,4,FALSE),0)</f>
        <v>-0.32310973274146199</v>
      </c>
      <c r="AB803" s="44">
        <f>IFERROR(VLOOKUP($A803,'Raw data'!$AP:$AU,5,FALSE),0)</f>
        <v>0.12840436967098801</v>
      </c>
      <c r="AC803" s="44">
        <f>IFERROR(VLOOKUP($A803,'Raw data'!$AP:$AU,6,FALSE),"NA")</f>
        <v>0.69493446485182597</v>
      </c>
      <c r="AD803" s="46" t="b">
        <f t="shared" si="141"/>
        <v>0</v>
      </c>
      <c r="AE803" s="46" t="b">
        <f t="shared" si="142"/>
        <v>0</v>
      </c>
    </row>
    <row r="804" spans="1:31" x14ac:dyDescent="0.25">
      <c r="A804" s="45" t="s">
        <v>870</v>
      </c>
      <c r="B804" s="2" t="str">
        <f>IFERROR(VLOOKUP(A804,'Protein names'!$A:$I,8,FALSE),"Contaminant")</f>
        <v>Actin-related protein 2/3 complex subunit 4</v>
      </c>
      <c r="C804" t="str">
        <f>IFERROR(VLOOKUP(A804,'Protein names'!$A:$I,9,FALSE), "Contaminant")</f>
        <v>Arpc4</v>
      </c>
      <c r="D804" s="42">
        <f>VLOOKUP($A804,'Raw data'!$A:$M,10,FALSE)</f>
        <v>205.36</v>
      </c>
      <c r="E804" s="42">
        <f>VLOOKUP($A804,'Raw data'!$A:$M,11,FALSE)</f>
        <v>494672.40504006523</v>
      </c>
      <c r="F804" s="42">
        <f>VLOOKUP($A804,'Raw data'!$A:$M,7,FALSE)</f>
        <v>308148.58459444367</v>
      </c>
      <c r="G804" s="42">
        <f>VLOOKUP($A804,'Raw data'!$A:$M,2,FALSE)</f>
        <v>460251.3326917559</v>
      </c>
      <c r="H804" s="42">
        <f>VLOOKUP($A804,'Raw data'!$A:$M,3,FALSE)</f>
        <v>428081.70630062296</v>
      </c>
      <c r="I804" s="42">
        <f>VLOOKUP($A804,'Raw data'!$A:$M,4,FALSE)</f>
        <v>526577.03433809127</v>
      </c>
      <c r="J804" s="42">
        <f>VLOOKUP($A804,'Raw data'!$A:$M,8,FALSE)</f>
        <v>364097.34114333091</v>
      </c>
      <c r="K804" s="42">
        <f>VLOOKUP($A804,'Raw data'!$A:$M,5,FALSE)</f>
        <v>460749.41229272954</v>
      </c>
      <c r="L804" s="42">
        <f>VLOOKUP($A804,'Raw data'!$A:$M,12,FALSE)</f>
        <v>30777.018274532242</v>
      </c>
      <c r="M804" s="42">
        <f>VLOOKUP($A804,'Raw data'!$A:$M,13,FALSE)</f>
        <v>522830.80040532118</v>
      </c>
      <c r="N804" s="42">
        <f>VLOOKUP($A804,'Raw data'!$A:$M,6,FALSE)</f>
        <v>386050.74564370298</v>
      </c>
      <c r="O804" s="42">
        <f>VLOOKUP($A804,'Raw data'!$A:$M,9,FALSE)</f>
        <v>407841.1206133113</v>
      </c>
      <c r="P804" s="42">
        <f t="shared" si="132"/>
        <v>369656.07049416314</v>
      </c>
      <c r="Q804" s="42">
        <f t="shared" si="133"/>
        <v>362057.73972882138</v>
      </c>
      <c r="R804" s="42">
        <f t="shared" si="134"/>
        <v>178955.91987758048</v>
      </c>
      <c r="S804" s="42">
        <f t="shared" si="135"/>
        <v>157062.02699995175</v>
      </c>
      <c r="T804" s="43">
        <f t="shared" si="136"/>
        <v>0.48411465186639263</v>
      </c>
      <c r="U804" s="43">
        <f t="shared" si="137"/>
        <v>0.43380381018118841</v>
      </c>
      <c r="V804" s="42">
        <f t="shared" si="138"/>
        <v>-2.9963813756058538E-2</v>
      </c>
      <c r="W804" s="42">
        <f t="shared" si="139"/>
        <v>0.94452067414877772</v>
      </c>
      <c r="X804" s="42">
        <f>VLOOKUP($A804,'Raw data'!$A:$AN,39, FALSE)</f>
        <v>2.74692348464799</v>
      </c>
      <c r="Y804" s="42">
        <f>VLOOKUP($A804,'Raw data'!$A:$AN,40, FALSE)</f>
        <v>2.4614322411125213</v>
      </c>
      <c r="Z804" s="42">
        <f t="shared" si="140"/>
        <v>2.6041778628802557</v>
      </c>
      <c r="AA804" s="44">
        <f>IFERROR(VLOOKUP($A804,'Raw data'!$AP:$AU,4,FALSE),0)</f>
        <v>0.33002541129233298</v>
      </c>
      <c r="AB804" s="44">
        <f>IFERROR(VLOOKUP($A804,'Raw data'!$AP:$AU,5,FALSE),0)</f>
        <v>0.15218214709178701</v>
      </c>
      <c r="AC804" s="44">
        <f>IFERROR(VLOOKUP($A804,'Raw data'!$AP:$AU,6,FALSE),"NA")</f>
        <v>0.69564548068358201</v>
      </c>
      <c r="AD804" s="46" t="b">
        <f t="shared" si="141"/>
        <v>0</v>
      </c>
      <c r="AE804" s="46" t="b">
        <f t="shared" si="142"/>
        <v>0</v>
      </c>
    </row>
    <row r="805" spans="1:31" x14ac:dyDescent="0.25">
      <c r="A805" s="45" t="s">
        <v>871</v>
      </c>
      <c r="B805" s="2" t="str">
        <f>IFERROR(VLOOKUP(A805,'Protein names'!$A:$I,8,FALSE),"Contaminant")</f>
        <v>Ribonuclease UK114 (EC 3.1.-.-) (14.5 kDa translational inhibitor protein) (Perchloric acid soluble protein)</v>
      </c>
      <c r="C805" t="str">
        <f>IFERROR(VLOOKUP(A805,'Protein names'!$A:$I,9,FALSE), "Contaminant")</f>
        <v>Hrsp12</v>
      </c>
      <c r="D805" s="42">
        <f>VLOOKUP($A805,'Raw data'!$A:$M,10,FALSE)</f>
        <v>13036555.723090211</v>
      </c>
      <c r="E805" s="42">
        <f>VLOOKUP($A805,'Raw data'!$A:$M,11,FALSE)</f>
        <v>15387447.801797057</v>
      </c>
      <c r="F805" s="42">
        <f>VLOOKUP($A805,'Raw data'!$A:$M,7,FALSE)</f>
        <v>12644933.114756649</v>
      </c>
      <c r="G805" s="42">
        <f>VLOOKUP($A805,'Raw data'!$A:$M,2,FALSE)</f>
        <v>12093191.302726891</v>
      </c>
      <c r="H805" s="42">
        <f>VLOOKUP($A805,'Raw data'!$A:$M,3,FALSE)</f>
        <v>13875324.960380893</v>
      </c>
      <c r="I805" s="42">
        <f>VLOOKUP($A805,'Raw data'!$A:$M,4,FALSE)</f>
        <v>14175731.196121262</v>
      </c>
      <c r="J805" s="42">
        <f>VLOOKUP($A805,'Raw data'!$A:$M,8,FALSE)</f>
        <v>13878267.42284687</v>
      </c>
      <c r="K805" s="42">
        <f>VLOOKUP($A805,'Raw data'!$A:$M,5,FALSE)</f>
        <v>16405777.643529149</v>
      </c>
      <c r="L805" s="42">
        <f>VLOOKUP($A805,'Raw data'!$A:$M,12,FALSE)</f>
        <v>12156764.805998754</v>
      </c>
      <c r="M805" s="42">
        <f>VLOOKUP($A805,'Raw data'!$A:$M,13,FALSE)</f>
        <v>14703258.718786106</v>
      </c>
      <c r="N805" s="42">
        <f>VLOOKUP($A805,'Raw data'!$A:$M,6,FALSE)</f>
        <v>15067989.252374733</v>
      </c>
      <c r="O805" s="42">
        <f>VLOOKUP($A805,'Raw data'!$A:$M,9,FALSE)</f>
        <v>14293978.75987762</v>
      </c>
      <c r="P805" s="42">
        <f t="shared" si="132"/>
        <v>13535530.683145493</v>
      </c>
      <c r="Q805" s="42">
        <f t="shared" si="133"/>
        <v>14417672.76723554</v>
      </c>
      <c r="R805" s="42">
        <f t="shared" si="134"/>
        <v>1086078.3266643097</v>
      </c>
      <c r="S805" s="42">
        <f t="shared" si="135"/>
        <v>1282900.0355902291</v>
      </c>
      <c r="T805" s="43">
        <f t="shared" si="136"/>
        <v>8.0239065027328374E-2</v>
      </c>
      <c r="U805" s="43">
        <f t="shared" si="137"/>
        <v>8.8981075954619113E-2</v>
      </c>
      <c r="V805" s="42">
        <f t="shared" si="138"/>
        <v>9.1086858402997239E-2</v>
      </c>
      <c r="W805" s="42">
        <f t="shared" si="139"/>
        <v>0.2677870175796791</v>
      </c>
      <c r="X805" s="42">
        <f>VLOOKUP($A805,'Raw data'!$A:$AN,39, FALSE)</f>
        <v>4.0081823564161025</v>
      </c>
      <c r="Y805" s="42">
        <f>VLOOKUP($A805,'Raw data'!$A:$AN,40, FALSE)</f>
        <v>4.1432955998706866</v>
      </c>
      <c r="Z805" s="42">
        <f t="shared" si="140"/>
        <v>4.075738978143395</v>
      </c>
      <c r="AA805" s="44">
        <f>IFERROR(VLOOKUP($A805,'Raw data'!$AP:$AU,4,FALSE),0)</f>
        <v>0.266024272382274</v>
      </c>
      <c r="AB805" s="44">
        <f>IFERROR(VLOOKUP($A805,'Raw data'!$AP:$AU,5,FALSE),0)</f>
        <v>6.4886488543557594E-2</v>
      </c>
      <c r="AC805" s="44">
        <f>IFERROR(VLOOKUP($A805,'Raw data'!$AP:$AU,6,FALSE),"NA")</f>
        <v>0.69572038555028204</v>
      </c>
      <c r="AD805" s="46" t="b">
        <f t="shared" si="141"/>
        <v>0</v>
      </c>
      <c r="AE805" s="46" t="b">
        <f t="shared" si="142"/>
        <v>0</v>
      </c>
    </row>
    <row r="806" spans="1:31" x14ac:dyDescent="0.25">
      <c r="A806" s="45" t="s">
        <v>872</v>
      </c>
      <c r="B806" s="2" t="str">
        <f>IFERROR(VLOOKUP(A806,'Protein names'!$A:$I,8,FALSE),"Contaminant")</f>
        <v>Myosin regulatory light chain 12B (RCG35658, isoform CRA_a)</v>
      </c>
      <c r="C806" t="str">
        <f>IFERROR(VLOOKUP(A806,'Protein names'!$A:$I,9,FALSE), "Contaminant")</f>
        <v>Myl12b</v>
      </c>
      <c r="D806" s="42">
        <f>VLOOKUP($A806,'Raw data'!$A:$M,10,FALSE)</f>
        <v>5799.4513337488715</v>
      </c>
      <c r="E806" s="42">
        <f>VLOOKUP($A806,'Raw data'!$A:$M,11,FALSE)</f>
        <v>331508.5629749574</v>
      </c>
      <c r="F806" s="42">
        <f>VLOOKUP($A806,'Raw data'!$A:$M,7,FALSE)</f>
        <v>410053.59571849293</v>
      </c>
      <c r="G806" s="42">
        <f>VLOOKUP($A806,'Raw data'!$A:$M,2,FALSE)</f>
        <v>372506.21957208792</v>
      </c>
      <c r="H806" s="42">
        <f>VLOOKUP($A806,'Raw data'!$A:$M,3,FALSE)</f>
        <v>327201.09866334696</v>
      </c>
      <c r="I806" s="42">
        <f>VLOOKUP($A806,'Raw data'!$A:$M,4,FALSE)</f>
        <v>495845.70363972051</v>
      </c>
      <c r="J806" s="42">
        <f>VLOOKUP($A806,'Raw data'!$A:$M,8,FALSE)</f>
        <v>367534.33762822271</v>
      </c>
      <c r="K806" s="42">
        <f>VLOOKUP($A806,'Raw data'!$A:$M,5,FALSE)</f>
        <v>375244.05610452784</v>
      </c>
      <c r="L806" s="42">
        <f>VLOOKUP($A806,'Raw data'!$A:$M,12,FALSE)</f>
        <v>154271.11071492831</v>
      </c>
      <c r="M806" s="42">
        <f>VLOOKUP($A806,'Raw data'!$A:$M,13,FALSE)</f>
        <v>234186.75260404829</v>
      </c>
      <c r="N806" s="42">
        <f>VLOOKUP($A806,'Raw data'!$A:$M,6,FALSE)</f>
        <v>303697.58586407657</v>
      </c>
      <c r="O806" s="42">
        <f>VLOOKUP($A806,'Raw data'!$A:$M,9,FALSE)</f>
        <v>423338.0303722964</v>
      </c>
      <c r="P806" s="42">
        <f t="shared" si="132"/>
        <v>323819.10531705915</v>
      </c>
      <c r="Q806" s="42">
        <f t="shared" si="133"/>
        <v>309711.97888135002</v>
      </c>
      <c r="R806" s="42">
        <f t="shared" si="134"/>
        <v>153083.33183676723</v>
      </c>
      <c r="S806" s="42">
        <f t="shared" si="135"/>
        <v>91697.740900557343</v>
      </c>
      <c r="T806" s="43">
        <f t="shared" si="136"/>
        <v>0.47274335986716914</v>
      </c>
      <c r="U806" s="43">
        <f t="shared" si="137"/>
        <v>0.29607424689145312</v>
      </c>
      <c r="V806" s="42">
        <f t="shared" si="138"/>
        <v>-6.4260923201907433E-2</v>
      </c>
      <c r="W806" s="42">
        <f t="shared" si="139"/>
        <v>0.86321538979655266</v>
      </c>
      <c r="X806" s="42">
        <f>VLOOKUP($A806,'Raw data'!$A:$AN,39, FALSE)</f>
        <v>2.5529779837416675</v>
      </c>
      <c r="Y806" s="42">
        <f>VLOOKUP($A806,'Raw data'!$A:$AN,40, FALSE)</f>
        <v>2.5937520593837213</v>
      </c>
      <c r="Z806" s="42">
        <f t="shared" si="140"/>
        <v>2.5733650215626946</v>
      </c>
      <c r="AA806" s="44">
        <f>IFERROR(VLOOKUP($A806,'Raw data'!$AP:$AU,4,FALSE),0)</f>
        <v>0.59129559098177897</v>
      </c>
      <c r="AB806" s="44">
        <f>IFERROR(VLOOKUP($A806,'Raw data'!$AP:$AU,5,FALSE),0)</f>
        <v>9.5209702641731606E-2</v>
      </c>
      <c r="AC806" s="44">
        <f>IFERROR(VLOOKUP($A806,'Raw data'!$AP:$AU,6,FALSE),"NA")</f>
        <v>0.696268177812433</v>
      </c>
      <c r="AD806" s="46" t="b">
        <f t="shared" si="141"/>
        <v>0</v>
      </c>
      <c r="AE806" s="46" t="b">
        <f t="shared" si="142"/>
        <v>0</v>
      </c>
    </row>
    <row r="807" spans="1:31" x14ac:dyDescent="0.25">
      <c r="A807" s="45" t="s">
        <v>873</v>
      </c>
      <c r="B807" s="2" t="str">
        <f>IFERROR(VLOOKUP(A807,'Protein names'!$A:$I,8,FALSE),"Contaminant")</f>
        <v>Trans-2-enoyl-CoA reductase, mitochondrial (EC 1.3.1.38) (Nuclear receptor-binding factor 1) (NRBF-1)</v>
      </c>
      <c r="C807" t="str">
        <f>IFERROR(VLOOKUP(A807,'Protein names'!$A:$I,9,FALSE), "Contaminant")</f>
        <v>Mecr</v>
      </c>
      <c r="D807" s="42">
        <f>VLOOKUP($A807,'Raw data'!$A:$M,10,FALSE)</f>
        <v>224236.91602650582</v>
      </c>
      <c r="E807" s="42">
        <f>VLOOKUP($A807,'Raw data'!$A:$M,11,FALSE)</f>
        <v>134384.34642853861</v>
      </c>
      <c r="F807" s="42">
        <f>VLOOKUP($A807,'Raw data'!$A:$M,7,FALSE)</f>
        <v>50515.63620961555</v>
      </c>
      <c r="G807" s="42">
        <f>VLOOKUP($A807,'Raw data'!$A:$M,2,FALSE)</f>
        <v>49467.862513830143</v>
      </c>
      <c r="H807" s="42">
        <f>VLOOKUP($A807,'Raw data'!$A:$M,3,FALSE)</f>
        <v>76518.816975968381</v>
      </c>
      <c r="I807" s="42">
        <f>VLOOKUP($A807,'Raw data'!$A:$M,4,FALSE)</f>
        <v>58315.74721751958</v>
      </c>
      <c r="J807" s="42">
        <f>VLOOKUP($A807,'Raw data'!$A:$M,8,FALSE)</f>
        <v>111419.71723376025</v>
      </c>
      <c r="K807" s="42">
        <f>VLOOKUP($A807,'Raw data'!$A:$M,5,FALSE)</f>
        <v>71200.574831366685</v>
      </c>
      <c r="L807" s="42">
        <f>VLOOKUP($A807,'Raw data'!$A:$M,12,FALSE)</f>
        <v>258593.56500760789</v>
      </c>
      <c r="M807" s="42">
        <f>VLOOKUP($A807,'Raw data'!$A:$M,13,FALSE)</f>
        <v>83169.384998583628</v>
      </c>
      <c r="N807" s="42">
        <f>VLOOKUP($A807,'Raw data'!$A:$M,6,FALSE)</f>
        <v>62550.503925736928</v>
      </c>
      <c r="O807" s="42">
        <f>VLOOKUP($A807,'Raw data'!$A:$M,9,FALSE)</f>
        <v>98618.980716808481</v>
      </c>
      <c r="P807" s="42">
        <f t="shared" si="132"/>
        <v>98906.554228663023</v>
      </c>
      <c r="Q807" s="42">
        <f t="shared" si="133"/>
        <v>114258.78778564396</v>
      </c>
      <c r="R807" s="42">
        <f t="shared" si="134"/>
        <v>63115.057508843522</v>
      </c>
      <c r="S807" s="42">
        <f t="shared" si="135"/>
        <v>66557.618009600817</v>
      </c>
      <c r="T807" s="43">
        <f t="shared" si="136"/>
        <v>0.63812816047485799</v>
      </c>
      <c r="U807" s="43">
        <f t="shared" si="137"/>
        <v>0.58251640245358394</v>
      </c>
      <c r="V807" s="42">
        <f t="shared" si="138"/>
        <v>0.20816709686007309</v>
      </c>
      <c r="W807" s="42">
        <f t="shared" si="139"/>
        <v>0.71602667543153409</v>
      </c>
      <c r="X807" s="42">
        <f>VLOOKUP($A807,'Raw data'!$A:$AN,39, FALSE)</f>
        <v>3.3749560656834166</v>
      </c>
      <c r="Y807" s="42">
        <f>VLOOKUP($A807,'Raw data'!$A:$AN,40, FALSE)</f>
        <v>4.4988386815396675</v>
      </c>
      <c r="Z807" s="42">
        <f t="shared" si="140"/>
        <v>3.9368973736115418</v>
      </c>
      <c r="AA807" s="44">
        <f>IFERROR(VLOOKUP($A807,'Raw data'!$AP:$AU,4,FALSE),0)</f>
        <v>0.54804767126931198</v>
      </c>
      <c r="AB807" s="44">
        <f>IFERROR(VLOOKUP($A807,'Raw data'!$AP:$AU,5,FALSE),0)</f>
        <v>0.29970349967041399</v>
      </c>
      <c r="AC807" s="44">
        <f>IFERROR(VLOOKUP($A807,'Raw data'!$AP:$AU,6,FALSE),"NA")</f>
        <v>0.69627655758374496</v>
      </c>
      <c r="AD807" s="46" t="b">
        <f t="shared" si="141"/>
        <v>0</v>
      </c>
      <c r="AE807" s="46" t="b">
        <f t="shared" si="142"/>
        <v>0</v>
      </c>
    </row>
    <row r="808" spans="1:31" x14ac:dyDescent="0.25">
      <c r="A808" s="45" t="s">
        <v>874</v>
      </c>
      <c r="B808" s="2" t="str">
        <f>IFERROR(VLOOKUP(A808,'Protein names'!$A:$I,8,FALSE),"Contaminant")</f>
        <v>Acetyl-CoA acetyltransferase, mitochondrial (EC 2.3.1.9) (Acetoacetyl-CoA thiolase)</v>
      </c>
      <c r="C808" t="str">
        <f>IFERROR(VLOOKUP(A808,'Protein names'!$A:$I,9,FALSE), "Contaminant")</f>
        <v>Acat1</v>
      </c>
      <c r="D808" s="42">
        <f>VLOOKUP($A808,'Raw data'!$A:$M,10,FALSE)</f>
        <v>4574846.0815018332</v>
      </c>
      <c r="E808" s="42">
        <f>VLOOKUP($A808,'Raw data'!$A:$M,11,FALSE)</f>
        <v>4919504.3022827459</v>
      </c>
      <c r="F808" s="42">
        <f>VLOOKUP($A808,'Raw data'!$A:$M,7,FALSE)</f>
        <v>6334982.2529631248</v>
      </c>
      <c r="G808" s="42">
        <f>VLOOKUP($A808,'Raw data'!$A:$M,2,FALSE)</f>
        <v>5457281.218868156</v>
      </c>
      <c r="H808" s="42">
        <f>VLOOKUP($A808,'Raw data'!$A:$M,3,FALSE)</f>
        <v>5424773.9463967504</v>
      </c>
      <c r="I808" s="42">
        <f>VLOOKUP($A808,'Raw data'!$A:$M,4,FALSE)</f>
        <v>5384977.2906210991</v>
      </c>
      <c r="J808" s="42">
        <f>VLOOKUP($A808,'Raw data'!$A:$M,8,FALSE)</f>
        <v>6839898.8181227399</v>
      </c>
      <c r="K808" s="42">
        <f>VLOOKUP($A808,'Raw data'!$A:$M,5,FALSE)</f>
        <v>6684580.134140539</v>
      </c>
      <c r="L808" s="42">
        <f>VLOOKUP($A808,'Raw data'!$A:$M,12,FALSE)</f>
        <v>3844584.833965099</v>
      </c>
      <c r="M808" s="42">
        <f>VLOOKUP($A808,'Raw data'!$A:$M,13,FALSE)</f>
        <v>4376175.8139579194</v>
      </c>
      <c r="N808" s="42">
        <f>VLOOKUP($A808,'Raw data'!$A:$M,6,FALSE)</f>
        <v>7005874.2803751202</v>
      </c>
      <c r="O808" s="42">
        <f>VLOOKUP($A808,'Raw data'!$A:$M,9,FALSE)</f>
        <v>6915445.2526334077</v>
      </c>
      <c r="P808" s="42">
        <f t="shared" si="132"/>
        <v>5349394.1821056176</v>
      </c>
      <c r="Q808" s="42">
        <f t="shared" si="133"/>
        <v>5944426.5221991362</v>
      </c>
      <c r="R808" s="42">
        <f t="shared" si="134"/>
        <v>543859.93808414717</v>
      </c>
      <c r="S808" s="42">
        <f t="shared" si="135"/>
        <v>1309452.3104318774</v>
      </c>
      <c r="T808" s="43">
        <f t="shared" si="136"/>
        <v>0.10166757572351383</v>
      </c>
      <c r="U808" s="43">
        <f t="shared" si="137"/>
        <v>0.22028236122387909</v>
      </c>
      <c r="V808" s="42">
        <f t="shared" si="138"/>
        <v>0.15216211946836497</v>
      </c>
      <c r="W808" s="42">
        <f t="shared" si="139"/>
        <v>0.37016003504079265</v>
      </c>
      <c r="X808" s="42">
        <f>VLOOKUP($A808,'Raw data'!$A:$AN,39, FALSE)</f>
        <v>3.0748891651574071</v>
      </c>
      <c r="Y808" s="42">
        <f>VLOOKUP($A808,'Raw data'!$A:$AN,40, FALSE)</f>
        <v>3.1206900937711253</v>
      </c>
      <c r="Z808" s="42">
        <f t="shared" si="140"/>
        <v>3.0977896294642662</v>
      </c>
      <c r="AA808" s="44">
        <f>IFERROR(VLOOKUP($A808,'Raw data'!$AP:$AU,4,FALSE),0)</f>
        <v>0.30312067154678801</v>
      </c>
      <c r="AB808" s="44">
        <f>IFERROR(VLOOKUP($A808,'Raw data'!$AP:$AU,5,FALSE),0)</f>
        <v>0.201536953958315</v>
      </c>
      <c r="AC808" s="44">
        <f>IFERROR(VLOOKUP($A808,'Raw data'!$AP:$AU,6,FALSE),"NA")</f>
        <v>0.69668949156808802</v>
      </c>
      <c r="AD808" s="46" t="b">
        <f t="shared" si="141"/>
        <v>0</v>
      </c>
      <c r="AE808" s="46" t="b">
        <f t="shared" si="142"/>
        <v>0</v>
      </c>
    </row>
    <row r="809" spans="1:31" x14ac:dyDescent="0.25">
      <c r="A809" s="45" t="s">
        <v>875</v>
      </c>
      <c r="B809" s="2" t="str">
        <f>IFERROR(VLOOKUP(A809,'Protein names'!$A:$I,8,FALSE),"Contaminant")</f>
        <v>14-3-3 protein zeta/delta</v>
      </c>
      <c r="C809" t="str">
        <f>IFERROR(VLOOKUP(A809,'Protein names'!$A:$I,9,FALSE), "Contaminant")</f>
        <v>Ywhaz</v>
      </c>
      <c r="D809" s="42">
        <f>VLOOKUP($A809,'Raw data'!$A:$M,10,FALSE)</f>
        <v>594819.07812524354</v>
      </c>
      <c r="E809" s="42">
        <f>VLOOKUP($A809,'Raw data'!$A:$M,11,FALSE)</f>
        <v>543807.80893573805</v>
      </c>
      <c r="F809" s="42">
        <f>VLOOKUP($A809,'Raw data'!$A:$M,7,FALSE)</f>
        <v>358888.42998782481</v>
      </c>
      <c r="G809" s="42">
        <f>VLOOKUP($A809,'Raw data'!$A:$M,2,FALSE)</f>
        <v>443765.10716007801</v>
      </c>
      <c r="H809" s="42">
        <f>VLOOKUP($A809,'Raw data'!$A:$M,3,FALSE)</f>
        <v>333273.00503337116</v>
      </c>
      <c r="I809" s="42">
        <f>VLOOKUP($A809,'Raw data'!$A:$M,4,FALSE)</f>
        <v>470523.47459800122</v>
      </c>
      <c r="J809" s="42">
        <f>VLOOKUP($A809,'Raw data'!$A:$M,8,FALSE)</f>
        <v>464638.54713783023</v>
      </c>
      <c r="K809" s="42">
        <f>VLOOKUP($A809,'Raw data'!$A:$M,5,FALSE)</f>
        <v>483745.40459833859</v>
      </c>
      <c r="L809" s="42">
        <f>VLOOKUP($A809,'Raw data'!$A:$M,12,FALSE)</f>
        <v>772372.76098388445</v>
      </c>
      <c r="M809" s="42">
        <f>VLOOKUP($A809,'Raw data'!$A:$M,13,FALSE)</f>
        <v>563258.62074900058</v>
      </c>
      <c r="N809" s="42">
        <f>VLOOKUP($A809,'Raw data'!$A:$M,6,FALSE)</f>
        <v>336275.29344475456</v>
      </c>
      <c r="O809" s="42">
        <f>VLOOKUP($A809,'Raw data'!$A:$M,9,FALSE)</f>
        <v>410148.88174310938</v>
      </c>
      <c r="P809" s="42">
        <f t="shared" si="132"/>
        <v>457512.81730670948</v>
      </c>
      <c r="Q809" s="42">
        <f t="shared" si="133"/>
        <v>505073.2514428196</v>
      </c>
      <c r="R809" s="42">
        <f t="shared" si="134"/>
        <v>92934.037813017479</v>
      </c>
      <c r="S809" s="42">
        <f t="shared" si="135"/>
        <v>138098.87397118058</v>
      </c>
      <c r="T809" s="43">
        <f t="shared" si="136"/>
        <v>0.20312881802984756</v>
      </c>
      <c r="U809" s="43">
        <f t="shared" si="137"/>
        <v>0.27342345605648261</v>
      </c>
      <c r="V809" s="42">
        <f t="shared" si="138"/>
        <v>0.14268047767910302</v>
      </c>
      <c r="W809" s="42">
        <f t="shared" si="139"/>
        <v>0.53725070371020089</v>
      </c>
      <c r="X809" s="42">
        <f>VLOOKUP($A809,'Raw data'!$A:$AN,39, FALSE)</f>
        <v>2.4610943114218027</v>
      </c>
      <c r="Y809" s="42">
        <f>VLOOKUP($A809,'Raw data'!$A:$AN,40, FALSE)</f>
        <v>2.5597431458235684</v>
      </c>
      <c r="Z809" s="42">
        <f t="shared" si="140"/>
        <v>2.5104187286226853</v>
      </c>
      <c r="AA809" s="44">
        <f>IFERROR(VLOOKUP($A809,'Raw data'!$AP:$AU,4,FALSE),0)</f>
        <v>0.57691232442589402</v>
      </c>
      <c r="AB809" s="44">
        <f>IFERROR(VLOOKUP($A809,'Raw data'!$AP:$AU,5,FALSE),0)</f>
        <v>0.47921420036499202</v>
      </c>
      <c r="AC809" s="44">
        <f>IFERROR(VLOOKUP($A809,'Raw data'!$AP:$AU,6,FALSE),"NA")</f>
        <v>0.69706030537196095</v>
      </c>
      <c r="AD809" s="46" t="b">
        <f t="shared" si="141"/>
        <v>0</v>
      </c>
      <c r="AE809" s="46" t="b">
        <f t="shared" si="142"/>
        <v>0</v>
      </c>
    </row>
    <row r="810" spans="1:31" x14ac:dyDescent="0.25">
      <c r="A810" s="45" t="s">
        <v>876</v>
      </c>
      <c r="B810" s="2" t="str">
        <f>IFERROR(VLOOKUP(A810,'Protein names'!$A:$I,8,FALSE),"Contaminant")</f>
        <v>Thioredoxin-like protein 1</v>
      </c>
      <c r="C810" t="str">
        <f>IFERROR(VLOOKUP(A810,'Protein names'!$A:$I,9,FALSE), "Contaminant")</f>
        <v>Txnl1</v>
      </c>
      <c r="D810" s="42">
        <f>VLOOKUP($A810,'Raw data'!$A:$M,10,FALSE)</f>
        <v>205.36</v>
      </c>
      <c r="E810" s="42">
        <f>VLOOKUP($A810,'Raw data'!$A:$M,11,FALSE)</f>
        <v>30870.717598465671</v>
      </c>
      <c r="F810" s="42">
        <f>VLOOKUP($A810,'Raw data'!$A:$M,7,FALSE)</f>
        <v>37834.346881166442</v>
      </c>
      <c r="G810" s="42">
        <f>VLOOKUP($A810,'Raw data'!$A:$M,2,FALSE)</f>
        <v>142277.59985242612</v>
      </c>
      <c r="H810" s="42">
        <f>VLOOKUP($A810,'Raw data'!$A:$M,3,FALSE)</f>
        <v>151435.26499132774</v>
      </c>
      <c r="I810" s="42">
        <f>VLOOKUP($A810,'Raw data'!$A:$M,4,FALSE)</f>
        <v>112772.0694813031</v>
      </c>
      <c r="J810" s="42">
        <f>VLOOKUP($A810,'Raw data'!$A:$M,8,FALSE)</f>
        <v>69857.702477554936</v>
      </c>
      <c r="K810" s="42">
        <f>VLOOKUP($A810,'Raw data'!$A:$M,5,FALSE)</f>
        <v>106852.38815841441</v>
      </c>
      <c r="L810" s="42">
        <f>VLOOKUP($A810,'Raw data'!$A:$M,12,FALSE)</f>
        <v>205.36</v>
      </c>
      <c r="M810" s="42">
        <f>VLOOKUP($A810,'Raw data'!$A:$M,13,FALSE)</f>
        <v>205.36</v>
      </c>
      <c r="N810" s="42">
        <f>VLOOKUP($A810,'Raw data'!$A:$M,6,FALSE)</f>
        <v>117197.47655114949</v>
      </c>
      <c r="O810" s="42">
        <f>VLOOKUP($A810,'Raw data'!$A:$M,9,FALSE)</f>
        <v>138426.7197480179</v>
      </c>
      <c r="P810" s="42">
        <f t="shared" si="132"/>
        <v>79232.559800781513</v>
      </c>
      <c r="Q810" s="42">
        <f t="shared" si="133"/>
        <v>72124.167822522795</v>
      </c>
      <c r="R810" s="42">
        <f t="shared" si="134"/>
        <v>58609.988545822016</v>
      </c>
      <c r="S810" s="42">
        <f t="shared" si="135"/>
        <v>54747.066194855266</v>
      </c>
      <c r="T810" s="43">
        <f t="shared" si="136"/>
        <v>0.73972100223933335</v>
      </c>
      <c r="U810" s="43">
        <f t="shared" si="137"/>
        <v>0.75906686825936531</v>
      </c>
      <c r="V810" s="42">
        <f t="shared" si="138"/>
        <v>-0.13561064489329849</v>
      </c>
      <c r="W810" s="42">
        <f t="shared" si="139"/>
        <v>0.8468712502587562</v>
      </c>
      <c r="X810" s="42">
        <f>VLOOKUP($A810,'Raw data'!$A:$AN,39, FALSE)</f>
        <v>2.7477717744127514</v>
      </c>
      <c r="Y810" s="42">
        <f>VLOOKUP($A810,'Raw data'!$A:$AN,40, FALSE)</f>
        <v>1.722224949925047</v>
      </c>
      <c r="Z810" s="42">
        <f t="shared" si="140"/>
        <v>2.2349983621688994</v>
      </c>
      <c r="AA810" s="44">
        <f>IFERROR(VLOOKUP($A810,'Raw data'!$AP:$AU,4,FALSE),0)</f>
        <v>0.82252779280607902</v>
      </c>
      <c r="AB810" s="44">
        <f>IFERROR(VLOOKUP($A810,'Raw data'!$AP:$AU,5,FALSE),0)</f>
        <v>7.6688683742411098E-2</v>
      </c>
      <c r="AC810" s="44">
        <f>IFERROR(VLOOKUP($A810,'Raw data'!$AP:$AU,6,FALSE),"NA")</f>
        <v>0.69762710431289798</v>
      </c>
      <c r="AD810" s="46" t="b">
        <f t="shared" si="141"/>
        <v>0</v>
      </c>
      <c r="AE810" s="46" t="b">
        <f t="shared" si="142"/>
        <v>0</v>
      </c>
    </row>
    <row r="811" spans="1:31" x14ac:dyDescent="0.25">
      <c r="A811" s="45" t="s">
        <v>877</v>
      </c>
      <c r="B811" s="2" t="str">
        <f>IFERROR(VLOOKUP(A811,'Protein names'!$A:$I,8,FALSE),"Contaminant")</f>
        <v>Succinate-CoA ligase, GDP-forming, alpha subunit, isoform CRA_b (Succinyl-CoA ligase [ADP/GDP-forming] subunit alpha, mitochondrial)</v>
      </c>
      <c r="C811" t="str">
        <f>IFERROR(VLOOKUP(A811,'Protein names'!$A:$I,9,FALSE), "Contaminant")</f>
        <v>Suclg1</v>
      </c>
      <c r="D811" s="42">
        <f>VLOOKUP($A811,'Raw data'!$A:$M,10,FALSE)</f>
        <v>1179790.9962979255</v>
      </c>
      <c r="E811" s="42">
        <f>VLOOKUP($A811,'Raw data'!$A:$M,11,FALSE)</f>
        <v>1787963.510249238</v>
      </c>
      <c r="F811" s="42">
        <f>VLOOKUP($A811,'Raw data'!$A:$M,7,FALSE)</f>
        <v>2323363.6570238983</v>
      </c>
      <c r="G811" s="42">
        <f>VLOOKUP($A811,'Raw data'!$A:$M,2,FALSE)</f>
        <v>2216844.4641710087</v>
      </c>
      <c r="H811" s="42">
        <f>VLOOKUP($A811,'Raw data'!$A:$M,3,FALSE)</f>
        <v>2300636.2532765614</v>
      </c>
      <c r="I811" s="42">
        <f>VLOOKUP($A811,'Raw data'!$A:$M,4,FALSE)</f>
        <v>1859807.7970896247</v>
      </c>
      <c r="J811" s="42">
        <f>VLOOKUP($A811,'Raw data'!$A:$M,8,FALSE)</f>
        <v>1664112.2983425893</v>
      </c>
      <c r="K811" s="42">
        <f>VLOOKUP($A811,'Raw data'!$A:$M,5,FALSE)</f>
        <v>1859835.5194874946</v>
      </c>
      <c r="L811" s="42">
        <f>VLOOKUP($A811,'Raw data'!$A:$M,12,FALSE)</f>
        <v>1160089.9929947052</v>
      </c>
      <c r="M811" s="42">
        <f>VLOOKUP($A811,'Raw data'!$A:$M,13,FALSE)</f>
        <v>1515752.4948403409</v>
      </c>
      <c r="N811" s="42">
        <f>VLOOKUP($A811,'Raw data'!$A:$M,6,FALSE)</f>
        <v>1738069.7168603248</v>
      </c>
      <c r="O811" s="42">
        <f>VLOOKUP($A811,'Raw data'!$A:$M,9,FALSE)</f>
        <v>1827849.5777385186</v>
      </c>
      <c r="P811" s="42">
        <f t="shared" si="132"/>
        <v>1944734.4463513761</v>
      </c>
      <c r="Q811" s="42">
        <f t="shared" si="133"/>
        <v>1627618.2667106623</v>
      </c>
      <c r="R811" s="42">
        <f t="shared" si="134"/>
        <v>400207.90036466415</v>
      </c>
      <c r="S811" s="42">
        <f t="shared" si="135"/>
        <v>237572.93800291937</v>
      </c>
      <c r="T811" s="43">
        <f t="shared" si="136"/>
        <v>0.20579051351484842</v>
      </c>
      <c r="U811" s="43">
        <f t="shared" si="137"/>
        <v>0.14596354861698793</v>
      </c>
      <c r="V811" s="42">
        <f t="shared" si="138"/>
        <v>-0.25681079159592296</v>
      </c>
      <c r="W811" s="42">
        <f t="shared" si="139"/>
        <v>0.15859036800652054</v>
      </c>
      <c r="X811" s="42">
        <f>VLOOKUP($A811,'Raw data'!$A:$AN,39, FALSE)</f>
        <v>3.1120852420629337</v>
      </c>
      <c r="Y811" s="42">
        <f>VLOOKUP($A811,'Raw data'!$A:$AN,40, FALSE)</f>
        <v>3.2496580361951817</v>
      </c>
      <c r="Z811" s="42">
        <f t="shared" si="140"/>
        <v>3.1808716391290579</v>
      </c>
      <c r="AA811" s="44">
        <f>IFERROR(VLOOKUP($A811,'Raw data'!$AP:$AU,4,FALSE),0)</f>
        <v>0.47139837129609402</v>
      </c>
      <c r="AB811" s="44">
        <f>IFERROR(VLOOKUP($A811,'Raw data'!$AP:$AU,5,FALSE),0)</f>
        <v>6.4445478165832307E-2</v>
      </c>
      <c r="AC811" s="44">
        <f>IFERROR(VLOOKUP($A811,'Raw data'!$AP:$AU,6,FALSE),"NA")</f>
        <v>0.69818966929517801</v>
      </c>
      <c r="AD811" s="46" t="b">
        <f t="shared" si="141"/>
        <v>0</v>
      </c>
      <c r="AE811" s="46" t="b">
        <f t="shared" si="142"/>
        <v>0</v>
      </c>
    </row>
    <row r="812" spans="1:31" x14ac:dyDescent="0.25">
      <c r="A812" s="45" t="s">
        <v>878</v>
      </c>
      <c r="B812" s="2" t="str">
        <f>IFERROR(VLOOKUP(A812,'Protein names'!$A:$I,8,FALSE),"Contaminant")</f>
        <v>Coiled-coil domain-containing protein 47</v>
      </c>
      <c r="C812" t="str">
        <f>IFERROR(VLOOKUP(A812,'Protein names'!$A:$I,9,FALSE), "Contaminant")</f>
        <v>Ccdc47</v>
      </c>
      <c r="D812" s="42">
        <f>VLOOKUP($A812,'Raw data'!$A:$M,10,FALSE)</f>
        <v>205.36</v>
      </c>
      <c r="E812" s="42">
        <f>VLOOKUP($A812,'Raw data'!$A:$M,11,FALSE)</f>
        <v>1884.4411660857454</v>
      </c>
      <c r="F812" s="42">
        <f>VLOOKUP($A812,'Raw data'!$A:$M,7,FALSE)</f>
        <v>26595.717888776326</v>
      </c>
      <c r="G812" s="42">
        <f>VLOOKUP($A812,'Raw data'!$A:$M,2,FALSE)</f>
        <v>963.70732130543774</v>
      </c>
      <c r="H812" s="42">
        <f>VLOOKUP($A812,'Raw data'!$A:$M,3,FALSE)</f>
        <v>205.36</v>
      </c>
      <c r="I812" s="42">
        <f>VLOOKUP($A812,'Raw data'!$A:$M,4,FALSE)</f>
        <v>205.36</v>
      </c>
      <c r="J812" s="42">
        <f>VLOOKUP($A812,'Raw data'!$A:$M,8,FALSE)</f>
        <v>6753.5944074466161</v>
      </c>
      <c r="K812" s="42">
        <f>VLOOKUP($A812,'Raw data'!$A:$M,5,FALSE)</f>
        <v>205.36</v>
      </c>
      <c r="L812" s="42">
        <f>VLOOKUP($A812,'Raw data'!$A:$M,12,FALSE)</f>
        <v>205.36</v>
      </c>
      <c r="M812" s="42">
        <f>VLOOKUP($A812,'Raw data'!$A:$M,13,FALSE)</f>
        <v>1921.6703084609455</v>
      </c>
      <c r="N812" s="42">
        <f>VLOOKUP($A812,'Raw data'!$A:$M,6,FALSE)</f>
        <v>205.36</v>
      </c>
      <c r="O812" s="42">
        <f>VLOOKUP($A812,'Raw data'!$A:$M,9,FALSE)</f>
        <v>205.36</v>
      </c>
      <c r="P812" s="42">
        <f t="shared" si="132"/>
        <v>5009.9910626945848</v>
      </c>
      <c r="Q812" s="42">
        <f t="shared" si="133"/>
        <v>1582.7841193179272</v>
      </c>
      <c r="R812" s="42">
        <f t="shared" si="134"/>
        <v>9672.4567357357191</v>
      </c>
      <c r="S812" s="42">
        <f t="shared" si="135"/>
        <v>2395.875334226318</v>
      </c>
      <c r="T812" s="43">
        <f t="shared" si="136"/>
        <v>1.9306335310174112</v>
      </c>
      <c r="U812" s="43">
        <f t="shared" si="137"/>
        <v>1.513709485067855</v>
      </c>
      <c r="V812" s="42">
        <f t="shared" si="138"/>
        <v>-1.6623435344227551</v>
      </c>
      <c r="W812" s="42">
        <f t="shared" si="139"/>
        <v>0.45963851090710084</v>
      </c>
      <c r="X812" s="42">
        <f>VLOOKUP($A812,'Raw data'!$A:$AN,39, FALSE)</f>
        <v>0.825250684910665</v>
      </c>
      <c r="Y812" s="42">
        <f>VLOOKUP($A812,'Raw data'!$A:$AN,40, FALSE)</f>
        <v>0.6784638350060973</v>
      </c>
      <c r="Z812" s="42">
        <f t="shared" si="140"/>
        <v>0.75185725995838115</v>
      </c>
      <c r="AA812" s="44">
        <f>IFERROR(VLOOKUP($A812,'Raw data'!$AP:$AU,4,FALSE),0)</f>
        <v>1.4395114741947299</v>
      </c>
      <c r="AB812" s="44">
        <f>IFERROR(VLOOKUP($A812,'Raw data'!$AP:$AU,5,FALSE),0)</f>
        <v>4.4181539561228299E-2</v>
      </c>
      <c r="AC812" s="44">
        <f>IFERROR(VLOOKUP($A812,'Raw data'!$AP:$AU,6,FALSE),"NA")</f>
        <v>0.69922879019669104</v>
      </c>
      <c r="AD812" s="46" t="b">
        <f t="shared" si="141"/>
        <v>0</v>
      </c>
      <c r="AE812" s="46" t="b">
        <f t="shared" si="142"/>
        <v>0</v>
      </c>
    </row>
    <row r="813" spans="1:31" x14ac:dyDescent="0.25">
      <c r="A813" s="45" t="s">
        <v>879</v>
      </c>
      <c r="B813" s="2" t="str">
        <f>IFERROR(VLOOKUP(A813,'Protein names'!$A:$I,8,FALSE),"Contaminant")</f>
        <v>Aa1018 (Protein Vtn)</v>
      </c>
      <c r="C813" t="str">
        <f>IFERROR(VLOOKUP(A813,'Protein names'!$A:$I,9,FALSE), "Contaminant")</f>
        <v>Vtn</v>
      </c>
      <c r="D813" s="42">
        <f>VLOOKUP($A813,'Raw data'!$A:$M,10,FALSE)</f>
        <v>299193.00592911284</v>
      </c>
      <c r="E813" s="42">
        <f>VLOOKUP($A813,'Raw data'!$A:$M,11,FALSE)</f>
        <v>253413.37764449359</v>
      </c>
      <c r="F813" s="42">
        <f>VLOOKUP($A813,'Raw data'!$A:$M,7,FALSE)</f>
        <v>159625.709232694</v>
      </c>
      <c r="G813" s="42">
        <f>VLOOKUP($A813,'Raw data'!$A:$M,2,FALSE)</f>
        <v>170131.05501188329</v>
      </c>
      <c r="H813" s="42">
        <f>VLOOKUP($A813,'Raw data'!$A:$M,3,FALSE)</f>
        <v>24212.658076871052</v>
      </c>
      <c r="I813" s="42">
        <f>VLOOKUP($A813,'Raw data'!$A:$M,4,FALSE)</f>
        <v>265984.515379321</v>
      </c>
      <c r="J813" s="42">
        <f>VLOOKUP($A813,'Raw data'!$A:$M,8,FALSE)</f>
        <v>114790.12273536643</v>
      </c>
      <c r="K813" s="42">
        <f>VLOOKUP($A813,'Raw data'!$A:$M,5,FALSE)</f>
        <v>137420.13761667482</v>
      </c>
      <c r="L813" s="42">
        <f>VLOOKUP($A813,'Raw data'!$A:$M,12,FALSE)</f>
        <v>287570.35853540665</v>
      </c>
      <c r="M813" s="42">
        <f>VLOOKUP($A813,'Raw data'!$A:$M,13,FALSE)</f>
        <v>251326.72279322828</v>
      </c>
      <c r="N813" s="42">
        <f>VLOOKUP($A813,'Raw data'!$A:$M,6,FALSE)</f>
        <v>205.36</v>
      </c>
      <c r="O813" s="42">
        <f>VLOOKUP($A813,'Raw data'!$A:$M,9,FALSE)</f>
        <v>185540.99038507082</v>
      </c>
      <c r="P813" s="42">
        <f t="shared" si="132"/>
        <v>195426.72021239597</v>
      </c>
      <c r="Q813" s="42">
        <f t="shared" si="133"/>
        <v>162808.94867762449</v>
      </c>
      <c r="R813" s="42">
        <f t="shared" si="134"/>
        <v>91600.705135987737</v>
      </c>
      <c r="S813" s="42">
        <f t="shared" si="135"/>
        <v>94258.401806837399</v>
      </c>
      <c r="T813" s="43">
        <f t="shared" si="136"/>
        <v>0.46872149845442412</v>
      </c>
      <c r="U813" s="43">
        <f t="shared" si="137"/>
        <v>0.57895098870441708</v>
      </c>
      <c r="V813" s="42">
        <f t="shared" si="138"/>
        <v>-0.26344773843318986</v>
      </c>
      <c r="W813" s="42">
        <f t="shared" si="139"/>
        <v>0.59114820162013693</v>
      </c>
      <c r="X813" s="42">
        <f>VLOOKUP($A813,'Raw data'!$A:$AN,39, FALSE)</f>
        <v>1.8618432505195253</v>
      </c>
      <c r="Y813" s="42">
        <f>VLOOKUP($A813,'Raw data'!$A:$AN,40, FALSE)</f>
        <v>1.9287074424453217</v>
      </c>
      <c r="Z813" s="42">
        <f t="shared" si="140"/>
        <v>1.8952753464824235</v>
      </c>
      <c r="AA813" s="44">
        <f>IFERROR(VLOOKUP($A813,'Raw data'!$AP:$AU,4,FALSE),0)</f>
        <v>-0.21593914109228299</v>
      </c>
      <c r="AB813" s="44">
        <f>IFERROR(VLOOKUP($A813,'Raw data'!$AP:$AU,5,FALSE),0)</f>
        <v>7.29449455090942E-3</v>
      </c>
      <c r="AC813" s="44">
        <f>IFERROR(VLOOKUP($A813,'Raw data'!$AP:$AU,6,FALSE),"NA")</f>
        <v>0.70006668712918996</v>
      </c>
      <c r="AD813" s="46" t="b">
        <f t="shared" si="141"/>
        <v>0</v>
      </c>
      <c r="AE813" s="46" t="b">
        <f t="shared" si="142"/>
        <v>0</v>
      </c>
    </row>
    <row r="814" spans="1:31" x14ac:dyDescent="0.25">
      <c r="A814" s="45" t="s">
        <v>880</v>
      </c>
      <c r="B814" s="2" t="str">
        <f>IFERROR(VLOOKUP(A814,'Protein names'!$A:$I,8,FALSE),"Contaminant")</f>
        <v>Gap junction beta-1 protein (Connexin-32) (Cx32) (GAP junction 28 kDa liver protein)</v>
      </c>
      <c r="C814" t="str">
        <f>IFERROR(VLOOKUP(A814,'Protein names'!$A:$I,9,FALSE), "Contaminant")</f>
        <v>Gjb1</v>
      </c>
      <c r="D814" s="42">
        <f>VLOOKUP($A814,'Raw data'!$A:$M,10,FALSE)</f>
        <v>70192.760700271378</v>
      </c>
      <c r="E814" s="42">
        <f>VLOOKUP($A814,'Raw data'!$A:$M,11,FALSE)</f>
        <v>205.36</v>
      </c>
      <c r="F814" s="42">
        <f>VLOOKUP($A814,'Raw data'!$A:$M,7,FALSE)</f>
        <v>31815.349249355884</v>
      </c>
      <c r="G814" s="42">
        <f>VLOOKUP($A814,'Raw data'!$A:$M,2,FALSE)</f>
        <v>62247.153752939077</v>
      </c>
      <c r="H814" s="42">
        <f>VLOOKUP($A814,'Raw data'!$A:$M,3,FALSE)</f>
        <v>66228.621893165415</v>
      </c>
      <c r="I814" s="42">
        <f>VLOOKUP($A814,'Raw data'!$A:$M,4,FALSE)</f>
        <v>31208.537275354767</v>
      </c>
      <c r="J814" s="42">
        <f>VLOOKUP($A814,'Raw data'!$A:$M,8,FALSE)</f>
        <v>205.36</v>
      </c>
      <c r="K814" s="42">
        <f>VLOOKUP($A814,'Raw data'!$A:$M,5,FALSE)</f>
        <v>55749.344420225141</v>
      </c>
      <c r="L814" s="42">
        <f>VLOOKUP($A814,'Raw data'!$A:$M,12,FALSE)</f>
        <v>89484.232153612364</v>
      </c>
      <c r="M814" s="42">
        <f>VLOOKUP($A814,'Raw data'!$A:$M,13,FALSE)</f>
        <v>65812.433039878058</v>
      </c>
      <c r="N814" s="42">
        <f>VLOOKUP($A814,'Raw data'!$A:$M,6,FALSE)</f>
        <v>63466.246153072476</v>
      </c>
      <c r="O814" s="42">
        <f>VLOOKUP($A814,'Raw data'!$A:$M,9,FALSE)</f>
        <v>28839.31597956943</v>
      </c>
      <c r="P814" s="42">
        <f t="shared" si="132"/>
        <v>43649.630478514424</v>
      </c>
      <c r="Q814" s="42">
        <f t="shared" si="133"/>
        <v>50592.821957726243</v>
      </c>
      <c r="R814" s="42">
        <f t="shared" si="134"/>
        <v>24974.827783609227</v>
      </c>
      <c r="S814" s="42">
        <f t="shared" si="135"/>
        <v>28718.764097767245</v>
      </c>
      <c r="T814" s="43">
        <f t="shared" si="136"/>
        <v>0.57216584676249527</v>
      </c>
      <c r="U814" s="43">
        <f t="shared" si="137"/>
        <v>0.56764503315833492</v>
      </c>
      <c r="V814" s="42">
        <f t="shared" si="138"/>
        <v>0.21296327119701272</v>
      </c>
      <c r="W814" s="42">
        <f t="shared" si="139"/>
        <v>0.69192328104939926</v>
      </c>
      <c r="X814" s="42">
        <f>VLOOKUP($A814,'Raw data'!$A:$AN,39, FALSE)</f>
        <v>1.6509816972982749</v>
      </c>
      <c r="Y814" s="42">
        <f>VLOOKUP($A814,'Raw data'!$A:$AN,40, FALSE)</f>
        <v>2.2999233355460036</v>
      </c>
      <c r="Z814" s="42">
        <f t="shared" si="140"/>
        <v>1.9754525164221393</v>
      </c>
      <c r="AA814" s="44">
        <f>IFERROR(VLOOKUP($A814,'Raw data'!$AP:$AU,4,FALSE),0)</f>
        <v>-0.27923198828164902</v>
      </c>
      <c r="AB814" s="44">
        <f>IFERROR(VLOOKUP($A814,'Raw data'!$AP:$AU,5,FALSE),0)</f>
        <v>9.6301411292996505E-2</v>
      </c>
      <c r="AC814" s="44">
        <f>IFERROR(VLOOKUP($A814,'Raw data'!$AP:$AU,6,FALSE),"NA")</f>
        <v>0.70129640699518703</v>
      </c>
      <c r="AD814" s="46" t="b">
        <f t="shared" si="141"/>
        <v>0</v>
      </c>
      <c r="AE814" s="46" t="b">
        <f t="shared" si="142"/>
        <v>0</v>
      </c>
    </row>
    <row r="815" spans="1:31" x14ac:dyDescent="0.25">
      <c r="A815" s="45" t="s">
        <v>881</v>
      </c>
      <c r="B815" s="2" t="str">
        <f>IFERROR(VLOOKUP(A815,'Protein names'!$A:$I,8,FALSE),"Contaminant")</f>
        <v>Cytosolic 10-formyltetrahydrofolate dehydrogenase (10-FTHFDH) (FDH) (EC 1.5.1.6) (Aldehyde dehydrogenase family 1 member L1) (FBP-CI)</v>
      </c>
      <c r="C815" t="str">
        <f>IFERROR(VLOOKUP(A815,'Protein names'!$A:$I,9,FALSE), "Contaminant")</f>
        <v>Aldh1l1</v>
      </c>
      <c r="D815" s="42">
        <f>VLOOKUP($A815,'Raw data'!$A:$M,10,FALSE)</f>
        <v>4219535.9472640669</v>
      </c>
      <c r="E815" s="42">
        <f>VLOOKUP($A815,'Raw data'!$A:$M,11,FALSE)</f>
        <v>3859633.4189282707</v>
      </c>
      <c r="F815" s="42">
        <f>VLOOKUP($A815,'Raw data'!$A:$M,7,FALSE)</f>
        <v>4170514.4117650772</v>
      </c>
      <c r="G815" s="42">
        <f>VLOOKUP($A815,'Raw data'!$A:$M,2,FALSE)</f>
        <v>4390273.6653136844</v>
      </c>
      <c r="H815" s="42">
        <f>VLOOKUP($A815,'Raw data'!$A:$M,3,FALSE)</f>
        <v>4868109.0496595316</v>
      </c>
      <c r="I815" s="42">
        <f>VLOOKUP($A815,'Raw data'!$A:$M,4,FALSE)</f>
        <v>4323674.243904517</v>
      </c>
      <c r="J815" s="42">
        <f>VLOOKUP($A815,'Raw data'!$A:$M,8,FALSE)</f>
        <v>4820065.1368180253</v>
      </c>
      <c r="K815" s="42">
        <f>VLOOKUP($A815,'Raw data'!$A:$M,5,FALSE)</f>
        <v>4515482.7839673311</v>
      </c>
      <c r="L815" s="42">
        <f>VLOOKUP($A815,'Raw data'!$A:$M,12,FALSE)</f>
        <v>3079233.06810279</v>
      </c>
      <c r="M815" s="42">
        <f>VLOOKUP($A815,'Raw data'!$A:$M,13,FALSE)</f>
        <v>3802016.7816628674</v>
      </c>
      <c r="N815" s="42">
        <f>VLOOKUP($A815,'Raw data'!$A:$M,6,FALSE)</f>
        <v>3715324.4968673615</v>
      </c>
      <c r="O815" s="42">
        <f>VLOOKUP($A815,'Raw data'!$A:$M,9,FALSE)</f>
        <v>4629838.1362311319</v>
      </c>
      <c r="P815" s="42">
        <f t="shared" si="132"/>
        <v>4305290.1228058571</v>
      </c>
      <c r="Q815" s="42">
        <f t="shared" si="133"/>
        <v>4093660.0672749183</v>
      </c>
      <c r="R815" s="42">
        <f t="shared" si="134"/>
        <v>302339.07329655183</v>
      </c>
      <c r="S815" s="42">
        <f t="shared" si="135"/>
        <v>612418.8922533408</v>
      </c>
      <c r="T815" s="43">
        <f t="shared" si="136"/>
        <v>7.0225017286293934E-2</v>
      </c>
      <c r="U815" s="43">
        <f t="shared" si="137"/>
        <v>0.14960179452834194</v>
      </c>
      <c r="V815" s="42">
        <f t="shared" si="138"/>
        <v>-7.2719152899793416E-2</v>
      </c>
      <c r="W815" s="42">
        <f t="shared" si="139"/>
        <v>0.50416312199312774</v>
      </c>
      <c r="X815" s="42">
        <f>VLOOKUP($A815,'Raw data'!$A:$AN,39, FALSE)</f>
        <v>2.8873548068467882</v>
      </c>
      <c r="Y815" s="42">
        <f>VLOOKUP($A815,'Raw data'!$A:$AN,40, FALSE)</f>
        <v>3.3501505303201724</v>
      </c>
      <c r="Z815" s="42">
        <f t="shared" si="140"/>
        <v>3.1187526685834803</v>
      </c>
      <c r="AA815" s="44">
        <f>IFERROR(VLOOKUP($A815,'Raw data'!$AP:$AU,4,FALSE),0)</f>
        <v>0.26390721066425998</v>
      </c>
      <c r="AB815" s="44">
        <f>IFERROR(VLOOKUP($A815,'Raw data'!$AP:$AU,5,FALSE),0)</f>
        <v>0.11510934278228301</v>
      </c>
      <c r="AC815" s="44">
        <f>IFERROR(VLOOKUP($A815,'Raw data'!$AP:$AU,6,FALSE),"NA")</f>
        <v>0.70301326504630701</v>
      </c>
      <c r="AD815" s="46" t="b">
        <f t="shared" si="141"/>
        <v>0</v>
      </c>
      <c r="AE815" s="46" t="b">
        <f t="shared" si="142"/>
        <v>0</v>
      </c>
    </row>
    <row r="816" spans="1:31" x14ac:dyDescent="0.25">
      <c r="A816" s="45" t="s">
        <v>882</v>
      </c>
      <c r="B816" s="2" t="str">
        <f>IFERROR(VLOOKUP(A816,'Protein names'!$A:$I,8,FALSE),"Contaminant")</f>
        <v>Sulfotransferase 1A1 (ST1A1) (EC 2.8.2.1) (Aryl sulfotransferase) (Aryl sulfotransferase IV) (ASTIV) (Minoxidil sulfotransferase) (Mx-ST) (PST-1) (Phenol sulfotransferase) (Sulfokinase) (Tyrosine-ester sulfotransferase)</v>
      </c>
      <c r="C816" t="str">
        <f>IFERROR(VLOOKUP(A816,'Protein names'!$A:$I,9,FALSE), "Contaminant")</f>
        <v>Sult1a1</v>
      </c>
      <c r="D816" s="42">
        <f>VLOOKUP($A816,'Raw data'!$A:$M,10,FALSE)</f>
        <v>3601764.3059083032</v>
      </c>
      <c r="E816" s="42">
        <f>VLOOKUP($A816,'Raw data'!$A:$M,11,FALSE)</f>
        <v>2358438.9035617798</v>
      </c>
      <c r="F816" s="42">
        <f>VLOOKUP($A816,'Raw data'!$A:$M,7,FALSE)</f>
        <v>2110774.1312552835</v>
      </c>
      <c r="G816" s="42">
        <f>VLOOKUP($A816,'Raw data'!$A:$M,2,FALSE)</f>
        <v>3024061.5783385774</v>
      </c>
      <c r="H816" s="42">
        <f>VLOOKUP($A816,'Raw data'!$A:$M,3,FALSE)</f>
        <v>2988572.3800158794</v>
      </c>
      <c r="I816" s="42">
        <f>VLOOKUP($A816,'Raw data'!$A:$M,4,FALSE)</f>
        <v>2462079.4809336644</v>
      </c>
      <c r="J816" s="42">
        <f>VLOOKUP($A816,'Raw data'!$A:$M,8,FALSE)</f>
        <v>2908844.0798546579</v>
      </c>
      <c r="K816" s="42">
        <f>VLOOKUP($A816,'Raw data'!$A:$M,5,FALSE)</f>
        <v>3107150.0216362979</v>
      </c>
      <c r="L816" s="42">
        <f>VLOOKUP($A816,'Raw data'!$A:$M,12,FALSE)</f>
        <v>2749856.9744406883</v>
      </c>
      <c r="M816" s="42">
        <f>VLOOKUP($A816,'Raw data'!$A:$M,13,FALSE)</f>
        <v>2479757.8227414107</v>
      </c>
      <c r="N816" s="42">
        <f>VLOOKUP($A816,'Raw data'!$A:$M,6,FALSE)</f>
        <v>3160935.9293013946</v>
      </c>
      <c r="O816" s="42">
        <f>VLOOKUP($A816,'Raw data'!$A:$M,9,FALSE)</f>
        <v>3092813.7034442639</v>
      </c>
      <c r="P816" s="42">
        <f t="shared" si="132"/>
        <v>2757615.1300022481</v>
      </c>
      <c r="Q816" s="42">
        <f t="shared" si="133"/>
        <v>2916559.755236452</v>
      </c>
      <c r="R816" s="42">
        <f t="shared" si="134"/>
        <v>500334.72956168302</v>
      </c>
      <c r="S816" s="42">
        <f t="shared" si="135"/>
        <v>240053.84651464684</v>
      </c>
      <c r="T816" s="43">
        <f t="shared" si="136"/>
        <v>0.18143747621564404</v>
      </c>
      <c r="U816" s="43">
        <f t="shared" si="137"/>
        <v>8.2307192946638297E-2</v>
      </c>
      <c r="V816" s="42">
        <f t="shared" si="138"/>
        <v>8.0846513399179226E-2</v>
      </c>
      <c r="W816" s="42">
        <f t="shared" si="139"/>
        <v>0.53628055539755493</v>
      </c>
      <c r="X816" s="42">
        <f>VLOOKUP($A816,'Raw data'!$A:$AN,39, FALSE)</f>
        <v>2.4997824034546459</v>
      </c>
      <c r="Y816" s="42">
        <f>VLOOKUP($A816,'Raw data'!$A:$AN,40, FALSE)</f>
        <v>2.8100058386669766</v>
      </c>
      <c r="Z816" s="42">
        <f t="shared" si="140"/>
        <v>2.6548941210608112</v>
      </c>
      <c r="AA816" s="44">
        <f>IFERROR(VLOOKUP($A816,'Raw data'!$AP:$AU,4,FALSE),0)</f>
        <v>0.299385075579231</v>
      </c>
      <c r="AB816" s="44">
        <f>IFERROR(VLOOKUP($A816,'Raw data'!$AP:$AU,5,FALSE),0)</f>
        <v>0.19149938840477501</v>
      </c>
      <c r="AC816" s="44">
        <f>IFERROR(VLOOKUP($A816,'Raw data'!$AP:$AU,6,FALSE),"NA")</f>
        <v>0.70361400771240501</v>
      </c>
      <c r="AD816" s="46" t="b">
        <f t="shared" si="141"/>
        <v>0</v>
      </c>
      <c r="AE816" s="46" t="b">
        <f t="shared" si="142"/>
        <v>0</v>
      </c>
    </row>
    <row r="817" spans="1:31" x14ac:dyDescent="0.25">
      <c r="A817" s="45" t="s">
        <v>883</v>
      </c>
      <c r="B817" s="2" t="str">
        <f>IFERROR(VLOOKUP(A817,'Protein names'!$A:$I,8,FALSE),"Contaminant")</f>
        <v>Acyl carrier protein</v>
      </c>
      <c r="C817" t="str">
        <f>IFERROR(VLOOKUP(A817,'Protein names'!$A:$I,9,FALSE), "Contaminant")</f>
        <v>Ndufab1</v>
      </c>
      <c r="D817" s="42">
        <f>VLOOKUP($A817,'Raw data'!$A:$M,10,FALSE)</f>
        <v>222676.30698715593</v>
      </c>
      <c r="E817" s="42">
        <f>VLOOKUP($A817,'Raw data'!$A:$M,11,FALSE)</f>
        <v>208210.54799949075</v>
      </c>
      <c r="F817" s="42">
        <f>VLOOKUP($A817,'Raw data'!$A:$M,7,FALSE)</f>
        <v>785418.01262816368</v>
      </c>
      <c r="G817" s="42">
        <f>VLOOKUP($A817,'Raw data'!$A:$M,2,FALSE)</f>
        <v>978840.63004640024</v>
      </c>
      <c r="H817" s="42">
        <f>VLOOKUP($A817,'Raw data'!$A:$M,3,FALSE)</f>
        <v>997688.6267848548</v>
      </c>
      <c r="I817" s="42">
        <f>VLOOKUP($A817,'Raw data'!$A:$M,4,FALSE)</f>
        <v>913389.47938098316</v>
      </c>
      <c r="J817" s="42">
        <f>VLOOKUP($A817,'Raw data'!$A:$M,8,FALSE)</f>
        <v>708153.90019106434</v>
      </c>
      <c r="K817" s="42">
        <f>VLOOKUP($A817,'Raw data'!$A:$M,5,FALSE)</f>
        <v>685681.77206174633</v>
      </c>
      <c r="L817" s="42">
        <f>VLOOKUP($A817,'Raw data'!$A:$M,12,FALSE)</f>
        <v>257356.27564714433</v>
      </c>
      <c r="M817" s="42">
        <f>VLOOKUP($A817,'Raw data'!$A:$M,13,FALSE)</f>
        <v>189596.79779816684</v>
      </c>
      <c r="N817" s="42">
        <f>VLOOKUP($A817,'Raw data'!$A:$M,6,FALSE)</f>
        <v>850843.27226230549</v>
      </c>
      <c r="O817" s="42">
        <f>VLOOKUP($A817,'Raw data'!$A:$M,9,FALSE)</f>
        <v>787761.94371977483</v>
      </c>
      <c r="P817" s="42">
        <f t="shared" si="132"/>
        <v>684370.60063784139</v>
      </c>
      <c r="Q817" s="42">
        <f t="shared" si="133"/>
        <v>579898.99361336709</v>
      </c>
      <c r="R817" s="42">
        <f t="shared" si="134"/>
        <v>338484.6196745648</v>
      </c>
      <c r="S817" s="42">
        <f t="shared" si="135"/>
        <v>258401.0882356634</v>
      </c>
      <c r="T817" s="43">
        <f t="shared" si="136"/>
        <v>0.49459257799661938</v>
      </c>
      <c r="U817" s="43">
        <f t="shared" si="137"/>
        <v>0.44559671784487653</v>
      </c>
      <c r="V817" s="42">
        <f t="shared" si="138"/>
        <v>-0.23897615096168354</v>
      </c>
      <c r="W817" s="42">
        <f t="shared" si="139"/>
        <v>0.59533411083595023</v>
      </c>
      <c r="X817" s="42">
        <f>VLOOKUP($A817,'Raw data'!$A:$AN,39, FALSE)</f>
        <v>3.5080615219858884</v>
      </c>
      <c r="Y817" s="42">
        <f>VLOOKUP($A817,'Raw data'!$A:$AN,40, FALSE)</f>
        <v>3.1611304090473653</v>
      </c>
      <c r="Z817" s="42">
        <f t="shared" si="140"/>
        <v>3.3345959655166268</v>
      </c>
      <c r="AA817" s="44">
        <f>IFERROR(VLOOKUP($A817,'Raw data'!$AP:$AU,4,FALSE),0)</f>
        <v>-0.50118847175032899</v>
      </c>
      <c r="AB817" s="44">
        <f>IFERROR(VLOOKUP($A817,'Raw data'!$AP:$AU,5,FALSE),0)</f>
        <v>0.25982675523214199</v>
      </c>
      <c r="AC817" s="44">
        <f>IFERROR(VLOOKUP($A817,'Raw data'!$AP:$AU,6,FALSE),"NA")</f>
        <v>0.70460845966175101</v>
      </c>
      <c r="AD817" s="46" t="b">
        <f t="shared" si="141"/>
        <v>0</v>
      </c>
      <c r="AE817" s="46" t="b">
        <f t="shared" si="142"/>
        <v>0</v>
      </c>
    </row>
    <row r="818" spans="1:31" x14ac:dyDescent="0.25">
      <c r="A818" s="45" t="s">
        <v>884</v>
      </c>
      <c r="B818" s="2" t="str">
        <f>IFERROR(VLOOKUP(A818,'Protein names'!$A:$I,8,FALSE),"Contaminant")</f>
        <v>Protein Sephs1 (Selenophosphate synthetase 1, isoform CRA_a)</v>
      </c>
      <c r="C818" t="str">
        <f>IFERROR(VLOOKUP(A818,'Protein names'!$A:$I,9,FALSE), "Contaminant")</f>
        <v>Sephs1</v>
      </c>
      <c r="D818" s="42">
        <f>VLOOKUP($A818,'Raw data'!$A:$M,10,FALSE)</f>
        <v>205.36</v>
      </c>
      <c r="E818" s="42">
        <f>VLOOKUP($A818,'Raw data'!$A:$M,11,FALSE)</f>
        <v>40932.291159843415</v>
      </c>
      <c r="F818" s="42">
        <f>VLOOKUP($A818,'Raw data'!$A:$M,7,FALSE)</f>
        <v>205.36</v>
      </c>
      <c r="G818" s="42">
        <f>VLOOKUP($A818,'Raw data'!$A:$M,2,FALSE)</f>
        <v>205.36</v>
      </c>
      <c r="H818" s="42">
        <f>VLOOKUP($A818,'Raw data'!$A:$M,3,FALSE)</f>
        <v>205.36</v>
      </c>
      <c r="I818" s="42">
        <f>VLOOKUP($A818,'Raw data'!$A:$M,4,FALSE)</f>
        <v>205.36</v>
      </c>
      <c r="J818" s="42">
        <f>VLOOKUP($A818,'Raw data'!$A:$M,8,FALSE)</f>
        <v>205.36</v>
      </c>
      <c r="K818" s="42">
        <f>VLOOKUP($A818,'Raw data'!$A:$M,5,FALSE)</f>
        <v>205.36</v>
      </c>
      <c r="L818" s="42">
        <f>VLOOKUP($A818,'Raw data'!$A:$M,12,FALSE)</f>
        <v>205.36</v>
      </c>
      <c r="M818" s="42">
        <f>VLOOKUP($A818,'Raw data'!$A:$M,13,FALSE)</f>
        <v>205.36</v>
      </c>
      <c r="N818" s="42">
        <f>VLOOKUP($A818,'Raw data'!$A:$M,6,FALSE)</f>
        <v>205.36</v>
      </c>
      <c r="O818" s="42">
        <f>VLOOKUP($A818,'Raw data'!$A:$M,9,FALSE)</f>
        <v>205.36</v>
      </c>
      <c r="P818" s="42">
        <f t="shared" si="132"/>
        <v>6993.1818599739026</v>
      </c>
      <c r="Q818" s="42">
        <f t="shared" si="133"/>
        <v>205.36000000000004</v>
      </c>
      <c r="R818" s="42">
        <f t="shared" si="134"/>
        <v>15178.031098060703</v>
      </c>
      <c r="S818" s="42">
        <f t="shared" si="135"/>
        <v>2.8421709430404007E-14</v>
      </c>
      <c r="T818" s="43">
        <f t="shared" si="136"/>
        <v>2.1704041739474147</v>
      </c>
      <c r="U818" s="43">
        <f t="shared" si="137"/>
        <v>1.383994421036424E-16</v>
      </c>
      <c r="V818" s="42">
        <f t="shared" si="138"/>
        <v>-5.0897219172919952</v>
      </c>
      <c r="W818" s="42">
        <f t="shared" si="139"/>
        <v>0.34089313230205975</v>
      </c>
      <c r="X818" s="42">
        <f>VLOOKUP($A818,'Raw data'!$A:$AN,39, FALSE)</f>
        <v>0.38044701396883834</v>
      </c>
      <c r="Y818" s="42">
        <f>VLOOKUP($A818,'Raw data'!$A:$AN,40, FALSE)</f>
        <v>0</v>
      </c>
      <c r="Z818" s="42">
        <f t="shared" si="140"/>
        <v>0.19022350698441917</v>
      </c>
      <c r="AA818" s="44">
        <f>IFERROR(VLOOKUP($A818,'Raw data'!$AP:$AU,4,FALSE),0)</f>
        <v>1.0044907417137401</v>
      </c>
      <c r="AB818" s="44">
        <f>IFERROR(VLOOKUP($A818,'Raw data'!$AP:$AU,5,FALSE),0)</f>
        <v>5.8217889367635403E-2</v>
      </c>
      <c r="AC818" s="44">
        <f>IFERROR(VLOOKUP($A818,'Raw data'!$AP:$AU,6,FALSE),"NA")</f>
        <v>0.70485212748427795</v>
      </c>
      <c r="AD818" s="46" t="b">
        <f t="shared" si="141"/>
        <v>0</v>
      </c>
      <c r="AE818" s="46" t="b">
        <f t="shared" si="142"/>
        <v>0</v>
      </c>
    </row>
    <row r="819" spans="1:31" x14ac:dyDescent="0.25">
      <c r="A819" s="45" t="s">
        <v>885</v>
      </c>
      <c r="B819" s="2" t="str">
        <f>IFERROR(VLOOKUP(A819,'Protein names'!$A:$I,8,FALSE),"Contaminant")</f>
        <v>Canopy 2 homolog (Zebrafish) (Protein Cnpy2) (RCG42492)</v>
      </c>
      <c r="C819" t="str">
        <f>IFERROR(VLOOKUP(A819,'Protein names'!$A:$I,9,FALSE), "Contaminant")</f>
        <v>Cnpy2</v>
      </c>
      <c r="D819" s="42">
        <f>VLOOKUP($A819,'Raw data'!$A:$M,10,FALSE)</f>
        <v>589896.35108494782</v>
      </c>
      <c r="E819" s="42">
        <f>VLOOKUP($A819,'Raw data'!$A:$M,11,FALSE)</f>
        <v>544297.23452953936</v>
      </c>
      <c r="F819" s="42">
        <f>VLOOKUP($A819,'Raw data'!$A:$M,7,FALSE)</f>
        <v>352033.9842399609</v>
      </c>
      <c r="G819" s="42">
        <f>VLOOKUP($A819,'Raw data'!$A:$M,2,FALSE)</f>
        <v>345159.84543851425</v>
      </c>
      <c r="H819" s="42">
        <f>VLOOKUP($A819,'Raw data'!$A:$M,3,FALSE)</f>
        <v>275162.82651392382</v>
      </c>
      <c r="I819" s="42">
        <f>VLOOKUP($A819,'Raw data'!$A:$M,4,FALSE)</f>
        <v>326883.74400249647</v>
      </c>
      <c r="J819" s="42">
        <f>VLOOKUP($A819,'Raw data'!$A:$M,8,FALSE)</f>
        <v>296523.21457653516</v>
      </c>
      <c r="K819" s="42">
        <f>VLOOKUP($A819,'Raw data'!$A:$M,5,FALSE)</f>
        <v>345916.10487796692</v>
      </c>
      <c r="L819" s="42">
        <f>VLOOKUP($A819,'Raw data'!$A:$M,12,FALSE)</f>
        <v>493483.16652028391</v>
      </c>
      <c r="M819" s="42">
        <f>VLOOKUP($A819,'Raw data'!$A:$M,13,FALSE)</f>
        <v>467085.02291579248</v>
      </c>
      <c r="N819" s="42">
        <f>VLOOKUP($A819,'Raw data'!$A:$M,6,FALSE)</f>
        <v>355565.267485497</v>
      </c>
      <c r="O819" s="42">
        <f>VLOOKUP($A819,'Raw data'!$A:$M,9,FALSE)</f>
        <v>358364.94805663673</v>
      </c>
      <c r="P819" s="42">
        <f t="shared" si="132"/>
        <v>405572.33096823044</v>
      </c>
      <c r="Q819" s="42">
        <f t="shared" si="133"/>
        <v>386156.28740545199</v>
      </c>
      <c r="R819" s="42">
        <f t="shared" si="134"/>
        <v>117568.77335488854</v>
      </c>
      <c r="S819" s="42">
        <f t="shared" si="135"/>
        <v>70035.762637117412</v>
      </c>
      <c r="T819" s="43">
        <f t="shared" si="136"/>
        <v>0.28988361477770047</v>
      </c>
      <c r="U819" s="43">
        <f t="shared" si="137"/>
        <v>0.18136636621322719</v>
      </c>
      <c r="V819" s="42">
        <f t="shared" si="138"/>
        <v>-7.0774370323354152E-2</v>
      </c>
      <c r="W819" s="42">
        <f t="shared" si="139"/>
        <v>0.75757578122885894</v>
      </c>
      <c r="X819" s="42">
        <f>VLOOKUP($A819,'Raw data'!$A:$AN,39, FALSE)</f>
        <v>3.4635518344361178</v>
      </c>
      <c r="Y819" s="42">
        <f>VLOOKUP($A819,'Raw data'!$A:$AN,40, FALSE)</f>
        <v>3.9662488821163904</v>
      </c>
      <c r="Z819" s="42">
        <f t="shared" si="140"/>
        <v>3.7149003582762541</v>
      </c>
      <c r="AA819" s="44">
        <f>IFERROR(VLOOKUP($A819,'Raw data'!$AP:$AU,4,FALSE),0)</f>
        <v>-0.678366422480422</v>
      </c>
      <c r="AB819" s="44">
        <f>IFERROR(VLOOKUP($A819,'Raw data'!$AP:$AU,5,FALSE),0)</f>
        <v>6.1426980076545699E-2</v>
      </c>
      <c r="AC819" s="44">
        <f>IFERROR(VLOOKUP($A819,'Raw data'!$AP:$AU,6,FALSE),"NA")</f>
        <v>0.70507956568062802</v>
      </c>
      <c r="AD819" s="46" t="b">
        <f t="shared" si="141"/>
        <v>0</v>
      </c>
      <c r="AE819" s="46" t="b">
        <f t="shared" si="142"/>
        <v>0</v>
      </c>
    </row>
    <row r="820" spans="1:31" x14ac:dyDescent="0.25">
      <c r="A820" s="45" t="s">
        <v>886</v>
      </c>
      <c r="B820" s="2" t="str">
        <f>IFERROR(VLOOKUP(A820,'Protein names'!$A:$I,8,FALSE),"Contaminant")</f>
        <v>40S ribosomal protein S14 (RCG46686, isoform CRA_a) (RCG63012) (Rps14 protein)</v>
      </c>
      <c r="C820" t="str">
        <f>IFERROR(VLOOKUP(A820,'Protein names'!$A:$I,9,FALSE), "Contaminant")</f>
        <v>LOC100911847</v>
      </c>
      <c r="D820" s="42">
        <f>VLOOKUP($A820,'Raw data'!$A:$M,10,FALSE)</f>
        <v>172407.14243344366</v>
      </c>
      <c r="E820" s="42">
        <f>VLOOKUP($A820,'Raw data'!$A:$M,11,FALSE)</f>
        <v>141183.89264977004</v>
      </c>
      <c r="F820" s="42">
        <f>VLOOKUP($A820,'Raw data'!$A:$M,7,FALSE)</f>
        <v>356720.26348805166</v>
      </c>
      <c r="G820" s="42">
        <f>VLOOKUP($A820,'Raw data'!$A:$M,2,FALSE)</f>
        <v>401672.03292100987</v>
      </c>
      <c r="H820" s="42">
        <f>VLOOKUP($A820,'Raw data'!$A:$M,3,FALSE)</f>
        <v>499353.68700108759</v>
      </c>
      <c r="I820" s="42">
        <f>VLOOKUP($A820,'Raw data'!$A:$M,4,FALSE)</f>
        <v>380993.54359646002</v>
      </c>
      <c r="J820" s="42">
        <f>VLOOKUP($A820,'Raw data'!$A:$M,8,FALSE)</f>
        <v>264094.47748903197</v>
      </c>
      <c r="K820" s="42">
        <f>VLOOKUP($A820,'Raw data'!$A:$M,5,FALSE)</f>
        <v>321588.60783745232</v>
      </c>
      <c r="L820" s="42">
        <f>VLOOKUP($A820,'Raw data'!$A:$M,12,FALSE)</f>
        <v>138990.63420239443</v>
      </c>
      <c r="M820" s="42">
        <f>VLOOKUP($A820,'Raw data'!$A:$M,13,FALSE)</f>
        <v>152275.70231856182</v>
      </c>
      <c r="N820" s="42">
        <f>VLOOKUP($A820,'Raw data'!$A:$M,6,FALSE)</f>
        <v>249043.11691954464</v>
      </c>
      <c r="O820" s="42">
        <f>VLOOKUP($A820,'Raw data'!$A:$M,9,FALSE)</f>
        <v>288175.10827555048</v>
      </c>
      <c r="P820" s="42">
        <f t="shared" si="132"/>
        <v>325388.42701497045</v>
      </c>
      <c r="Q820" s="42">
        <f t="shared" si="133"/>
        <v>235694.60784042263</v>
      </c>
      <c r="R820" s="42">
        <f t="shared" si="134"/>
        <v>127469.79844378615</v>
      </c>
      <c r="S820" s="42">
        <f t="shared" si="135"/>
        <v>67610.514182280589</v>
      </c>
      <c r="T820" s="43">
        <f t="shared" si="136"/>
        <v>0.39174656460022633</v>
      </c>
      <c r="U820" s="43">
        <f t="shared" si="137"/>
        <v>0.28685643172650088</v>
      </c>
      <c r="V820" s="42">
        <f t="shared" si="138"/>
        <v>-0.46524418668872047</v>
      </c>
      <c r="W820" s="42">
        <f t="shared" si="139"/>
        <v>0.19469658409432825</v>
      </c>
      <c r="X820" s="42">
        <f>VLOOKUP($A820,'Raw data'!$A:$AN,39, FALSE)</f>
        <v>3.045545077853959</v>
      </c>
      <c r="Y820" s="42">
        <f>VLOOKUP($A820,'Raw data'!$A:$AN,40, FALSE)</f>
        <v>3.5565237075775484</v>
      </c>
      <c r="Z820" s="42">
        <f t="shared" si="140"/>
        <v>3.3010343927157537</v>
      </c>
      <c r="AA820" s="44">
        <f>IFERROR(VLOOKUP($A820,'Raw data'!$AP:$AU,4,FALSE),0)</f>
        <v>-0.46649780969774002</v>
      </c>
      <c r="AB820" s="44">
        <f>IFERROR(VLOOKUP($A820,'Raw data'!$AP:$AU,5,FALSE),0)</f>
        <v>7.7888270173290905E-2</v>
      </c>
      <c r="AC820" s="44">
        <f>IFERROR(VLOOKUP($A820,'Raw data'!$AP:$AU,6,FALSE),"NA")</f>
        <v>0.705352680501518</v>
      </c>
      <c r="AD820" s="46" t="b">
        <f t="shared" si="141"/>
        <v>0</v>
      </c>
      <c r="AE820" s="46" t="b">
        <f t="shared" si="142"/>
        <v>0</v>
      </c>
    </row>
    <row r="821" spans="1:31" x14ac:dyDescent="0.25">
      <c r="A821" s="45" t="s">
        <v>887</v>
      </c>
      <c r="B821" s="2" t="str">
        <f>IFERROR(VLOOKUP(A821,'Protein names'!$A:$I,8,FALSE),"Contaminant")</f>
        <v>RCG45398 (Sarcosine dehydrogenase, mitochondrial)</v>
      </c>
      <c r="C821" t="str">
        <f>IFERROR(VLOOKUP(A821,'Protein names'!$A:$I,9,FALSE), "Contaminant")</f>
        <v>Sardh</v>
      </c>
      <c r="D821" s="42">
        <f>VLOOKUP($A821,'Raw data'!$A:$M,10,FALSE)</f>
        <v>2470152.6870444659</v>
      </c>
      <c r="E821" s="42">
        <f>VLOOKUP($A821,'Raw data'!$A:$M,11,FALSE)</f>
        <v>2356802.0118377176</v>
      </c>
      <c r="F821" s="42">
        <f>VLOOKUP($A821,'Raw data'!$A:$M,7,FALSE)</f>
        <v>2503155.2115856013</v>
      </c>
      <c r="G821" s="42">
        <f>VLOOKUP($A821,'Raw data'!$A:$M,2,FALSE)</f>
        <v>2312312.3333776826</v>
      </c>
      <c r="H821" s="42">
        <f>VLOOKUP($A821,'Raw data'!$A:$M,3,FALSE)</f>
        <v>2350433.3576281839</v>
      </c>
      <c r="I821" s="42">
        <f>VLOOKUP($A821,'Raw data'!$A:$M,4,FALSE)</f>
        <v>2721780.0879339734</v>
      </c>
      <c r="J821" s="42">
        <f>VLOOKUP($A821,'Raw data'!$A:$M,8,FALSE)</f>
        <v>2405302.8034451022</v>
      </c>
      <c r="K821" s="42">
        <f>VLOOKUP($A821,'Raw data'!$A:$M,5,FALSE)</f>
        <v>2366691.4090709458</v>
      </c>
      <c r="L821" s="42">
        <f>VLOOKUP($A821,'Raw data'!$A:$M,12,FALSE)</f>
        <v>1818555.1485228897</v>
      </c>
      <c r="M821" s="42">
        <f>VLOOKUP($A821,'Raw data'!$A:$M,13,FALSE)</f>
        <v>2528894.8439977425</v>
      </c>
      <c r="N821" s="42">
        <f>VLOOKUP($A821,'Raw data'!$A:$M,6,FALSE)</f>
        <v>2095465.2012355248</v>
      </c>
      <c r="O821" s="42">
        <f>VLOOKUP($A821,'Raw data'!$A:$M,9,FALSE)</f>
        <v>2385891.8483234239</v>
      </c>
      <c r="P821" s="42">
        <f t="shared" si="132"/>
        <v>2452439.2815679372</v>
      </c>
      <c r="Q821" s="42">
        <f t="shared" si="133"/>
        <v>2266800.2090992718</v>
      </c>
      <c r="R821" s="42">
        <f t="shared" si="134"/>
        <v>138213.36027702902</v>
      </c>
      <c r="S821" s="42">
        <f t="shared" si="135"/>
        <v>238857.33395298096</v>
      </c>
      <c r="T821" s="43">
        <f t="shared" si="136"/>
        <v>5.6357505490885786E-2</v>
      </c>
      <c r="U821" s="43">
        <f t="shared" si="137"/>
        <v>0.10537202749239755</v>
      </c>
      <c r="V821" s="42">
        <f t="shared" si="138"/>
        <v>-0.11356017744929096</v>
      </c>
      <c r="W821" s="42">
        <f t="shared" si="139"/>
        <v>0.16344206827871527</v>
      </c>
      <c r="X821" s="42">
        <f>VLOOKUP($A821,'Raw data'!$A:$AN,39, FALSE)</f>
        <v>3.1309439729998281</v>
      </c>
      <c r="Y821" s="42">
        <f>VLOOKUP($A821,'Raw data'!$A:$AN,40, FALSE)</f>
        <v>3.5530433377032598</v>
      </c>
      <c r="Z821" s="42">
        <f t="shared" si="140"/>
        <v>3.3419936553515441</v>
      </c>
      <c r="AA821" s="44">
        <f>IFERROR(VLOOKUP($A821,'Raw data'!$AP:$AU,4,FALSE),0)</f>
        <v>0.33591902570888199</v>
      </c>
      <c r="AB821" s="44">
        <f>IFERROR(VLOOKUP($A821,'Raw data'!$AP:$AU,5,FALSE),0)</f>
        <v>6.8660429705669102E-2</v>
      </c>
      <c r="AC821" s="44">
        <f>IFERROR(VLOOKUP($A821,'Raw data'!$AP:$AU,6,FALSE),"NA")</f>
        <v>0.70554854243902498</v>
      </c>
      <c r="AD821" s="46" t="b">
        <f t="shared" si="141"/>
        <v>0</v>
      </c>
      <c r="AE821" s="46" t="b">
        <f t="shared" si="142"/>
        <v>0</v>
      </c>
    </row>
    <row r="822" spans="1:31" x14ac:dyDescent="0.25">
      <c r="A822" s="45" t="s">
        <v>888</v>
      </c>
      <c r="B822" s="2" t="str">
        <f>IFERROR(VLOOKUP(A822,'Protein names'!$A:$I,8,FALSE),"Contaminant")</f>
        <v>NADH dehydrogenase [ubiquinone] iron-sulfur protein 4, mitochondrial (Complex I-18 kDa) (CI-18 kDa) (NADH-ubiquinone oxidoreductase 18 kDa subunit)</v>
      </c>
      <c r="C822" t="str">
        <f>IFERROR(VLOOKUP(A822,'Protein names'!$A:$I,9,FALSE), "Contaminant")</f>
        <v>Ndufs4</v>
      </c>
      <c r="D822" s="42">
        <f>VLOOKUP($A822,'Raw data'!$A:$M,10,FALSE)</f>
        <v>94863.478288188431</v>
      </c>
      <c r="E822" s="42">
        <f>VLOOKUP($A822,'Raw data'!$A:$M,11,FALSE)</f>
        <v>64186.309588061202</v>
      </c>
      <c r="F822" s="42">
        <f>VLOOKUP($A822,'Raw data'!$A:$M,7,FALSE)</f>
        <v>98955.162329901315</v>
      </c>
      <c r="G822" s="42">
        <f>VLOOKUP($A822,'Raw data'!$A:$M,2,FALSE)</f>
        <v>46130.246370027744</v>
      </c>
      <c r="H822" s="42">
        <f>VLOOKUP($A822,'Raw data'!$A:$M,3,FALSE)</f>
        <v>192329.00276628524</v>
      </c>
      <c r="I822" s="42">
        <f>VLOOKUP($A822,'Raw data'!$A:$M,4,FALSE)</f>
        <v>127647.9171427258</v>
      </c>
      <c r="J822" s="42">
        <f>VLOOKUP($A822,'Raw data'!$A:$M,8,FALSE)</f>
        <v>97998.295634159964</v>
      </c>
      <c r="K822" s="42">
        <f>VLOOKUP($A822,'Raw data'!$A:$M,5,FALSE)</f>
        <v>142615.57214647942</v>
      </c>
      <c r="L822" s="42">
        <f>VLOOKUP($A822,'Raw data'!$A:$M,12,FALSE)</f>
        <v>112381.52242933489</v>
      </c>
      <c r="M822" s="42">
        <f>VLOOKUP($A822,'Raw data'!$A:$M,13,FALSE)</f>
        <v>187518.6693109487</v>
      </c>
      <c r="N822" s="42">
        <f>VLOOKUP($A822,'Raw data'!$A:$M,6,FALSE)</f>
        <v>27303.062123008745</v>
      </c>
      <c r="O822" s="42">
        <f>VLOOKUP($A822,'Raw data'!$A:$M,9,FALSE)</f>
        <v>205.36</v>
      </c>
      <c r="P822" s="42">
        <f t="shared" si="132"/>
        <v>104018.68608086494</v>
      </c>
      <c r="Q822" s="42">
        <f t="shared" si="133"/>
        <v>94670.413607321956</v>
      </c>
      <c r="R822" s="42">
        <f t="shared" si="134"/>
        <v>47265.560692357176</v>
      </c>
      <c r="S822" s="42">
        <f t="shared" si="135"/>
        <v>64169.438972257849</v>
      </c>
      <c r="T822" s="43">
        <f t="shared" si="136"/>
        <v>0.45439490223528262</v>
      </c>
      <c r="U822" s="43">
        <f t="shared" si="137"/>
        <v>0.67781935799311732</v>
      </c>
      <c r="V822" s="42">
        <f t="shared" si="138"/>
        <v>-0.1358571893944768</v>
      </c>
      <c r="W822" s="42">
        <f t="shared" si="139"/>
        <v>0.79842733613901518</v>
      </c>
      <c r="X822" s="42">
        <f>VLOOKUP($A822,'Raw data'!$A:$AN,39, FALSE)</f>
        <v>2.8928809242893228</v>
      </c>
      <c r="Y822" s="42">
        <f>VLOOKUP($A822,'Raw data'!$A:$AN,40, FALSE)</f>
        <v>2.165246354565848</v>
      </c>
      <c r="Z822" s="42">
        <f t="shared" si="140"/>
        <v>2.5290636394275854</v>
      </c>
      <c r="AA822" s="44">
        <f>IFERROR(VLOOKUP($A822,'Raw data'!$AP:$AU,4,FALSE),0)</f>
        <v>-0.49863851898620398</v>
      </c>
      <c r="AB822" s="44">
        <f>IFERROR(VLOOKUP($A822,'Raw data'!$AP:$AU,5,FALSE),0)</f>
        <v>5.7912795585853702E-2</v>
      </c>
      <c r="AC822" s="44">
        <f>IFERROR(VLOOKUP($A822,'Raw data'!$AP:$AU,6,FALSE),"NA")</f>
        <v>0.70577189599213297</v>
      </c>
      <c r="AD822" s="46" t="b">
        <f t="shared" si="141"/>
        <v>0</v>
      </c>
      <c r="AE822" s="46" t="b">
        <f t="shared" si="142"/>
        <v>0</v>
      </c>
    </row>
    <row r="823" spans="1:31" x14ac:dyDescent="0.25">
      <c r="A823" s="45" t="s">
        <v>889</v>
      </c>
      <c r="B823" s="2" t="str">
        <f>IFERROR(VLOOKUP(A823,'Protein names'!$A:$I,8,FALSE),"Contaminant")</f>
        <v>Ethanolamine-phosphate cytidylyltransferase (EC 2.7.7.14) (CTP:phosphoethanolamine cytidylyltransferase) (Phosphorylethanolamine transferase)</v>
      </c>
      <c r="C823" t="str">
        <f>IFERROR(VLOOKUP(A823,'Protein names'!$A:$I,9,FALSE), "Contaminant")</f>
        <v>Pcyt2</v>
      </c>
      <c r="D823" s="42">
        <f>VLOOKUP($A823,'Raw data'!$A:$M,10,FALSE)</f>
        <v>356518.49226552574</v>
      </c>
      <c r="E823" s="42">
        <f>VLOOKUP($A823,'Raw data'!$A:$M,11,FALSE)</f>
        <v>244343.76426128318</v>
      </c>
      <c r="F823" s="42">
        <f>VLOOKUP($A823,'Raw data'!$A:$M,7,FALSE)</f>
        <v>89241.268428642041</v>
      </c>
      <c r="G823" s="42">
        <f>VLOOKUP($A823,'Raw data'!$A:$M,2,FALSE)</f>
        <v>225214.99448796516</v>
      </c>
      <c r="H823" s="42">
        <f>VLOOKUP($A823,'Raw data'!$A:$M,3,FALSE)</f>
        <v>182666.57130203137</v>
      </c>
      <c r="I823" s="42">
        <f>VLOOKUP($A823,'Raw data'!$A:$M,4,FALSE)</f>
        <v>141737.14716163557</v>
      </c>
      <c r="J823" s="42">
        <f>VLOOKUP($A823,'Raw data'!$A:$M,8,FALSE)</f>
        <v>175577.66482460342</v>
      </c>
      <c r="K823" s="42">
        <f>VLOOKUP($A823,'Raw data'!$A:$M,5,FALSE)</f>
        <v>236105.41666430607</v>
      </c>
      <c r="L823" s="42">
        <f>VLOOKUP($A823,'Raw data'!$A:$M,12,FALSE)</f>
        <v>334744.61833100213</v>
      </c>
      <c r="M823" s="42">
        <f>VLOOKUP($A823,'Raw data'!$A:$M,13,FALSE)</f>
        <v>281950.57592765125</v>
      </c>
      <c r="N823" s="42">
        <f>VLOOKUP($A823,'Raw data'!$A:$M,6,FALSE)</f>
        <v>246282.16035237018</v>
      </c>
      <c r="O823" s="42">
        <f>VLOOKUP($A823,'Raw data'!$A:$M,9,FALSE)</f>
        <v>151133.69145837004</v>
      </c>
      <c r="P823" s="42">
        <f t="shared" si="132"/>
        <v>206620.37298451384</v>
      </c>
      <c r="Q823" s="42">
        <f t="shared" si="133"/>
        <v>237632.35459305052</v>
      </c>
      <c r="R823" s="42">
        <f t="shared" si="134"/>
        <v>84458.798788547356</v>
      </c>
      <c r="S823" s="42">
        <f t="shared" si="135"/>
        <v>61650.696719541702</v>
      </c>
      <c r="T823" s="43">
        <f t="shared" si="136"/>
        <v>0.40876317068151613</v>
      </c>
      <c r="U823" s="43">
        <f t="shared" si="137"/>
        <v>0.25943730105742369</v>
      </c>
      <c r="V823" s="42">
        <f t="shared" si="138"/>
        <v>0.2017487657433622</v>
      </c>
      <c r="W823" s="42">
        <f t="shared" si="139"/>
        <v>0.52221607188449304</v>
      </c>
      <c r="X823" s="42">
        <f>VLOOKUP($A823,'Raw data'!$A:$AN,39, FALSE)</f>
        <v>3.307645345163515</v>
      </c>
      <c r="Y823" s="42">
        <f>VLOOKUP($A823,'Raw data'!$A:$AN,40, FALSE)</f>
        <v>2.8602953605255323</v>
      </c>
      <c r="Z823" s="42">
        <f t="shared" si="140"/>
        <v>3.0839703528445237</v>
      </c>
      <c r="AA823" s="44">
        <f>IFERROR(VLOOKUP($A823,'Raw data'!$AP:$AU,4,FALSE),0)</f>
        <v>-2.4776443829436898</v>
      </c>
      <c r="AB823" s="44">
        <f>IFERROR(VLOOKUP($A823,'Raw data'!$AP:$AU,5,FALSE),0)</f>
        <v>6.6820721531822003E-2</v>
      </c>
      <c r="AC823" s="44">
        <f>IFERROR(VLOOKUP($A823,'Raw data'!$AP:$AU,6,FALSE),"NA")</f>
        <v>0.70615761411538103</v>
      </c>
      <c r="AD823" s="46" t="b">
        <f t="shared" si="141"/>
        <v>0</v>
      </c>
      <c r="AE823" s="46" t="b">
        <f t="shared" si="142"/>
        <v>0</v>
      </c>
    </row>
    <row r="824" spans="1:31" x14ac:dyDescent="0.25">
      <c r="A824" s="45" t="s">
        <v>890</v>
      </c>
      <c r="B824" s="2" t="str">
        <f>IFERROR(VLOOKUP(A824,'Protein names'!$A:$I,8,FALSE),"Contaminant")</f>
        <v>Small glutamine-rich tetratricopeptide repeat-containing protein alpha (Alpha-SGT) (Small glutamine-rich protein with tetratricopeptide repeats 1)</v>
      </c>
      <c r="C824" t="str">
        <f>IFERROR(VLOOKUP(A824,'Protein names'!$A:$I,9,FALSE), "Contaminant")</f>
        <v>Sgta</v>
      </c>
      <c r="D824" s="42">
        <f>VLOOKUP($A824,'Raw data'!$A:$M,10,FALSE)</f>
        <v>205.36</v>
      </c>
      <c r="E824" s="42">
        <f>VLOOKUP($A824,'Raw data'!$A:$M,11,FALSE)</f>
        <v>205.36</v>
      </c>
      <c r="F824" s="42">
        <f>VLOOKUP($A824,'Raw data'!$A:$M,7,FALSE)</f>
        <v>205.36</v>
      </c>
      <c r="G824" s="42">
        <f>VLOOKUP($A824,'Raw data'!$A:$M,2,FALSE)</f>
        <v>205.36</v>
      </c>
      <c r="H824" s="42">
        <f>VLOOKUP($A824,'Raw data'!$A:$M,3,FALSE)</f>
        <v>37846.277599128989</v>
      </c>
      <c r="I824" s="42">
        <f>VLOOKUP($A824,'Raw data'!$A:$M,4,FALSE)</f>
        <v>205.36</v>
      </c>
      <c r="J824" s="42">
        <f>VLOOKUP($A824,'Raw data'!$A:$M,8,FALSE)</f>
        <v>205.36</v>
      </c>
      <c r="K824" s="42">
        <f>VLOOKUP($A824,'Raw data'!$A:$M,5,FALSE)</f>
        <v>32388.333657082105</v>
      </c>
      <c r="L824" s="42">
        <f>VLOOKUP($A824,'Raw data'!$A:$M,12,FALSE)</f>
        <v>205.36</v>
      </c>
      <c r="M824" s="42">
        <f>VLOOKUP($A824,'Raw data'!$A:$M,13,FALSE)</f>
        <v>205.36</v>
      </c>
      <c r="N824" s="42">
        <f>VLOOKUP($A824,'Raw data'!$A:$M,6,FALSE)</f>
        <v>205.36</v>
      </c>
      <c r="O824" s="42">
        <f>VLOOKUP($A824,'Raw data'!$A:$M,9,FALSE)</f>
        <v>205.36</v>
      </c>
      <c r="P824" s="42">
        <f t="shared" si="132"/>
        <v>6478.8462665214984</v>
      </c>
      <c r="Q824" s="42">
        <f t="shared" si="133"/>
        <v>5569.1889428470176</v>
      </c>
      <c r="R824" s="42">
        <f t="shared" si="134"/>
        <v>14027.941747853431</v>
      </c>
      <c r="S824" s="42">
        <f t="shared" si="135"/>
        <v>11993.886135886763</v>
      </c>
      <c r="T824" s="43">
        <f t="shared" si="136"/>
        <v>2.165191327403583</v>
      </c>
      <c r="U824" s="43">
        <f t="shared" si="137"/>
        <v>2.1536145135265219</v>
      </c>
      <c r="V824" s="42">
        <f t="shared" si="138"/>
        <v>-0.218269686187675</v>
      </c>
      <c r="W824" s="42">
        <f t="shared" si="139"/>
        <v>0.91442400016310221</v>
      </c>
      <c r="X824" s="42">
        <f>VLOOKUP($A824,'Raw data'!$A:$AN,39, FALSE)</f>
        <v>0.14390460013281284</v>
      </c>
      <c r="Y824" s="42">
        <f>VLOOKUP($A824,'Raw data'!$A:$AN,40, FALSE)</f>
        <v>0.61049698687128828</v>
      </c>
      <c r="Z824" s="42">
        <f t="shared" si="140"/>
        <v>0.37720079350205055</v>
      </c>
      <c r="AA824" s="44">
        <f>IFERROR(VLOOKUP($A824,'Raw data'!$AP:$AU,4,FALSE),0)</f>
        <v>-0.340999609143673</v>
      </c>
      <c r="AB824" s="44">
        <f>IFERROR(VLOOKUP($A824,'Raw data'!$AP:$AU,5,FALSE),0)</f>
        <v>5.2177926325957802E-2</v>
      </c>
      <c r="AC824" s="44">
        <f>IFERROR(VLOOKUP($A824,'Raw data'!$AP:$AU,6,FALSE),"NA")</f>
        <v>0.70700533843680102</v>
      </c>
      <c r="AD824" s="46" t="b">
        <f t="shared" si="141"/>
        <v>0</v>
      </c>
      <c r="AE824" s="46" t="b">
        <f t="shared" si="142"/>
        <v>0</v>
      </c>
    </row>
    <row r="825" spans="1:31" x14ac:dyDescent="0.25">
      <c r="A825" s="45" t="s">
        <v>891</v>
      </c>
      <c r="B825" s="2" t="str">
        <f>IFERROR(VLOOKUP(A825,'Protein names'!$A:$I,8,FALSE),"Contaminant")</f>
        <v>Hypertrophic agonist responsive protein B64, isoform CRA_b (Iah1 protein) (Isoamyl acetate-hydrolyzing esterase 1 homolog)</v>
      </c>
      <c r="C825" t="str">
        <f>IFERROR(VLOOKUP(A825,'Protein names'!$A:$I,9,FALSE), "Contaminant")</f>
        <v>Iah1</v>
      </c>
      <c r="D825" s="42">
        <f>VLOOKUP($A825,'Raw data'!$A:$M,10,FALSE)</f>
        <v>176128.35421995592</v>
      </c>
      <c r="E825" s="42">
        <f>VLOOKUP($A825,'Raw data'!$A:$M,11,FALSE)</f>
        <v>286429.14949261874</v>
      </c>
      <c r="F825" s="42">
        <f>VLOOKUP($A825,'Raw data'!$A:$M,7,FALSE)</f>
        <v>98805.506002199545</v>
      </c>
      <c r="G825" s="42">
        <f>VLOOKUP($A825,'Raw data'!$A:$M,2,FALSE)</f>
        <v>266271.0188513741</v>
      </c>
      <c r="H825" s="42">
        <f>VLOOKUP($A825,'Raw data'!$A:$M,3,FALSE)</f>
        <v>244421.55865744379</v>
      </c>
      <c r="I825" s="42">
        <f>VLOOKUP($A825,'Raw data'!$A:$M,4,FALSE)</f>
        <v>214107.38834018973</v>
      </c>
      <c r="J825" s="42">
        <f>VLOOKUP($A825,'Raw data'!$A:$M,8,FALSE)</f>
        <v>161483.87044460763</v>
      </c>
      <c r="K825" s="42">
        <f>VLOOKUP($A825,'Raw data'!$A:$M,5,FALSE)</f>
        <v>266265.31615454704</v>
      </c>
      <c r="L825" s="42">
        <f>VLOOKUP($A825,'Raw data'!$A:$M,12,FALSE)</f>
        <v>195750.39863096806</v>
      </c>
      <c r="M825" s="42">
        <f>VLOOKUP($A825,'Raw data'!$A:$M,13,FALSE)</f>
        <v>298979.13445251604</v>
      </c>
      <c r="N825" s="42">
        <f>VLOOKUP($A825,'Raw data'!$A:$M,6,FALSE)</f>
        <v>102744.24183653657</v>
      </c>
      <c r="O825" s="42">
        <f>VLOOKUP($A825,'Raw data'!$A:$M,9,FALSE)</f>
        <v>183063.02928321582</v>
      </c>
      <c r="P825" s="42">
        <f t="shared" si="132"/>
        <v>214360.49592729702</v>
      </c>
      <c r="Q825" s="42">
        <f t="shared" si="133"/>
        <v>201380.99846706519</v>
      </c>
      <c r="R825" s="42">
        <f t="shared" si="134"/>
        <v>62725.562477889202</v>
      </c>
      <c r="S825" s="42">
        <f t="shared" si="135"/>
        <v>65094.307306361028</v>
      </c>
      <c r="T825" s="43">
        <f t="shared" si="136"/>
        <v>0.29261717373131729</v>
      </c>
      <c r="U825" s="43">
        <f t="shared" si="137"/>
        <v>0.32323956978000018</v>
      </c>
      <c r="V825" s="42">
        <f t="shared" si="138"/>
        <v>-9.0111496232926802E-2</v>
      </c>
      <c r="W825" s="42">
        <f t="shared" si="139"/>
        <v>0.75477494075209051</v>
      </c>
      <c r="X825" s="42">
        <f>VLOOKUP($A825,'Raw data'!$A:$AN,39, FALSE)</f>
        <v>2.9216451112845072</v>
      </c>
      <c r="Y825" s="42">
        <f>VLOOKUP($A825,'Raw data'!$A:$AN,40, FALSE)</f>
        <v>3.2188476662728065</v>
      </c>
      <c r="Z825" s="42">
        <f t="shared" si="140"/>
        <v>3.0702463887786569</v>
      </c>
      <c r="AA825" s="44">
        <f>IFERROR(VLOOKUP($A825,'Raw data'!$AP:$AU,4,FALSE),0)</f>
        <v>-0.44705001643722903</v>
      </c>
      <c r="AB825" s="44">
        <f>IFERROR(VLOOKUP($A825,'Raw data'!$AP:$AU,5,FALSE),0)</f>
        <v>7.2104153787325598E-2</v>
      </c>
      <c r="AC825" s="44">
        <f>IFERROR(VLOOKUP($A825,'Raw data'!$AP:$AU,6,FALSE),"NA")</f>
        <v>0.70714163963980103</v>
      </c>
      <c r="AD825" s="46" t="b">
        <f t="shared" si="141"/>
        <v>0</v>
      </c>
      <c r="AE825" s="46" t="b">
        <f t="shared" si="142"/>
        <v>0</v>
      </c>
    </row>
    <row r="826" spans="1:31" x14ac:dyDescent="0.25">
      <c r="A826" s="45" t="s">
        <v>892</v>
      </c>
      <c r="B826" s="2" t="str">
        <f>IFERROR(VLOOKUP(A826,'Protein names'!$A:$I,8,FALSE),"Contaminant")</f>
        <v>ATP synthase-coupling factor 6, mitochondrial (ATPase subunit F6)</v>
      </c>
      <c r="C826" t="str">
        <f>IFERROR(VLOOKUP(A826,'Protein names'!$A:$I,9,FALSE), "Contaminant")</f>
        <v>Atp5j</v>
      </c>
      <c r="D826" s="42">
        <f>VLOOKUP($A826,'Raw data'!$A:$M,10,FALSE)</f>
        <v>335353.55915233243</v>
      </c>
      <c r="E826" s="42">
        <f>VLOOKUP($A826,'Raw data'!$A:$M,11,FALSE)</f>
        <v>350730.76418276591</v>
      </c>
      <c r="F826" s="42">
        <f>VLOOKUP($A826,'Raw data'!$A:$M,7,FALSE)</f>
        <v>396150.89986725478</v>
      </c>
      <c r="G826" s="42">
        <f>VLOOKUP($A826,'Raw data'!$A:$M,2,FALSE)</f>
        <v>408090.96325871145</v>
      </c>
      <c r="H826" s="42">
        <f>VLOOKUP($A826,'Raw data'!$A:$M,3,FALSE)</f>
        <v>483568.13847219967</v>
      </c>
      <c r="I826" s="42">
        <f>VLOOKUP($A826,'Raw data'!$A:$M,4,FALSE)</f>
        <v>376280.00188824919</v>
      </c>
      <c r="J826" s="42">
        <f>VLOOKUP($A826,'Raw data'!$A:$M,8,FALSE)</f>
        <v>316413.84214860597</v>
      </c>
      <c r="K826" s="42">
        <f>VLOOKUP($A826,'Raw data'!$A:$M,5,FALSE)</f>
        <v>510123.98250185209</v>
      </c>
      <c r="L826" s="42">
        <f>VLOOKUP($A826,'Raw data'!$A:$M,12,FALSE)</f>
        <v>402814.71702189284</v>
      </c>
      <c r="M826" s="42">
        <f>VLOOKUP($A826,'Raw data'!$A:$M,13,FALSE)</f>
        <v>351325.54587206017</v>
      </c>
      <c r="N826" s="42">
        <f>VLOOKUP($A826,'Raw data'!$A:$M,6,FALSE)</f>
        <v>387111.47749339632</v>
      </c>
      <c r="O826" s="42">
        <f>VLOOKUP($A826,'Raw data'!$A:$M,9,FALSE)</f>
        <v>360265.23348606279</v>
      </c>
      <c r="P826" s="42">
        <f t="shared" si="132"/>
        <v>391695.72113691893</v>
      </c>
      <c r="Q826" s="42">
        <f t="shared" si="133"/>
        <v>388009.13308731164</v>
      </c>
      <c r="R826" s="42">
        <f t="shared" si="134"/>
        <v>47992.021844062969</v>
      </c>
      <c r="S826" s="42">
        <f t="shared" si="135"/>
        <v>61064.641664122908</v>
      </c>
      <c r="T826" s="43">
        <f t="shared" si="136"/>
        <v>0.12252373271978417</v>
      </c>
      <c r="U826" s="43">
        <f t="shared" si="137"/>
        <v>0.15737939253708716</v>
      </c>
      <c r="V826" s="42">
        <f t="shared" si="138"/>
        <v>-1.3642757006244434E-2</v>
      </c>
      <c r="W826" s="42">
        <f t="shared" si="139"/>
        <v>0.91757117212806838</v>
      </c>
      <c r="X826" s="42">
        <f>VLOOKUP($A826,'Raw data'!$A:$AN,39, FALSE)</f>
        <v>2.9984311026548425</v>
      </c>
      <c r="Y826" s="42">
        <f>VLOOKUP($A826,'Raw data'!$A:$AN,40, FALSE)</f>
        <v>3.3473467773021368</v>
      </c>
      <c r="Z826" s="42">
        <f t="shared" si="140"/>
        <v>3.1728889399784896</v>
      </c>
      <c r="AA826" s="44">
        <f>IFERROR(VLOOKUP($A826,'Raw data'!$AP:$AU,4,FALSE),0)</f>
        <v>-0.325363355798649</v>
      </c>
      <c r="AB826" s="44">
        <f>IFERROR(VLOOKUP($A826,'Raw data'!$AP:$AU,5,FALSE),0)</f>
        <v>0.110288195875962</v>
      </c>
      <c r="AC826" s="44">
        <f>IFERROR(VLOOKUP($A826,'Raw data'!$AP:$AU,6,FALSE),"NA")</f>
        <v>0.707747722881238</v>
      </c>
      <c r="AD826" s="46" t="b">
        <f t="shared" si="141"/>
        <v>0</v>
      </c>
      <c r="AE826" s="46" t="b">
        <f t="shared" si="142"/>
        <v>0</v>
      </c>
    </row>
    <row r="827" spans="1:31" x14ac:dyDescent="0.25">
      <c r="A827" s="45" t="s">
        <v>893</v>
      </c>
      <c r="B827" s="2" t="str">
        <f>IFERROR(VLOOKUP(A827,'Protein names'!$A:$I,8,FALSE),"Contaminant")</f>
        <v>Contaminant</v>
      </c>
      <c r="C827" t="str">
        <f>IFERROR(VLOOKUP(A827,'Protein names'!$A:$I,9,FALSE), "Contaminant")</f>
        <v>Contaminant</v>
      </c>
      <c r="D827" s="42">
        <f>VLOOKUP($A827,'Raw data'!$A:$M,10,FALSE)</f>
        <v>838011.7821428898</v>
      </c>
      <c r="E827" s="42">
        <f>VLOOKUP($A827,'Raw data'!$A:$M,11,FALSE)</f>
        <v>822616.31365139259</v>
      </c>
      <c r="F827" s="42">
        <f>VLOOKUP($A827,'Raw data'!$A:$M,7,FALSE)</f>
        <v>164610.1346245489</v>
      </c>
      <c r="G827" s="42">
        <f>VLOOKUP($A827,'Raw data'!$A:$M,2,FALSE)</f>
        <v>757738.74762141844</v>
      </c>
      <c r="H827" s="42">
        <f>VLOOKUP($A827,'Raw data'!$A:$M,3,FALSE)</f>
        <v>977736.2967173889</v>
      </c>
      <c r="I827" s="42">
        <f>VLOOKUP($A827,'Raw data'!$A:$M,4,FALSE)</f>
        <v>595017.0048952701</v>
      </c>
      <c r="J827" s="42">
        <f>VLOOKUP($A827,'Raw data'!$A:$M,8,FALSE)</f>
        <v>802947.46397856192</v>
      </c>
      <c r="K827" s="42">
        <f>VLOOKUP($A827,'Raw data'!$A:$M,5,FALSE)</f>
        <v>909424.05985429883</v>
      </c>
      <c r="L827" s="42">
        <f>VLOOKUP($A827,'Raw data'!$A:$M,12,FALSE)</f>
        <v>800427.01935794216</v>
      </c>
      <c r="M827" s="42">
        <f>VLOOKUP($A827,'Raw data'!$A:$M,13,FALSE)</f>
        <v>1024902.5018388723</v>
      </c>
      <c r="N827" s="42">
        <f>VLOOKUP($A827,'Raw data'!$A:$M,6,FALSE)</f>
        <v>993700.03488129459</v>
      </c>
      <c r="O827" s="42">
        <f>VLOOKUP($A827,'Raw data'!$A:$M,9,FALSE)</f>
        <v>1007739.9341225574</v>
      </c>
      <c r="P827" s="42">
        <f t="shared" si="132"/>
        <v>692621.71327548486</v>
      </c>
      <c r="Q827" s="42">
        <f t="shared" si="133"/>
        <v>923190.16900558781</v>
      </c>
      <c r="R827" s="42">
        <f t="shared" si="134"/>
        <v>262008.37403693172</v>
      </c>
      <c r="S827" s="42">
        <f t="shared" si="135"/>
        <v>93259.769284800685</v>
      </c>
      <c r="T827" s="43">
        <f t="shared" si="136"/>
        <v>0.37828495557533864</v>
      </c>
      <c r="U827" s="43">
        <f t="shared" si="137"/>
        <v>0.10101902339932328</v>
      </c>
      <c r="V827" s="42">
        <f t="shared" si="138"/>
        <v>0.41456024502714817</v>
      </c>
      <c r="W827" s="42">
        <f t="shared" si="139"/>
        <v>9.3458496189299786E-2</v>
      </c>
      <c r="X827" s="42">
        <f>VLOOKUP($A827,'Raw data'!$A:$AN,39, FALSE)</f>
        <v>3.5546213866855703</v>
      </c>
      <c r="Y827" s="42">
        <f>VLOOKUP($A827,'Raw data'!$A:$AN,40, FALSE)</f>
        <v>4.1437165278017396</v>
      </c>
      <c r="Z827" s="42">
        <f t="shared" si="140"/>
        <v>3.8491689572436547</v>
      </c>
      <c r="AA827" s="44">
        <f>IFERROR(VLOOKUP($A827,'Raw data'!$AP:$AU,4,FALSE),0)</f>
        <v>0.34431593214815598</v>
      </c>
      <c r="AB827" s="44">
        <f>IFERROR(VLOOKUP($A827,'Raw data'!$AP:$AU,5,FALSE),0)</f>
        <v>0.12999631466633199</v>
      </c>
      <c r="AC827" s="44">
        <f>IFERROR(VLOOKUP($A827,'Raw data'!$AP:$AU,6,FALSE),"NA")</f>
        <v>0.70837801025562697</v>
      </c>
      <c r="AD827" s="46" t="b">
        <f t="shared" si="141"/>
        <v>0</v>
      </c>
      <c r="AE827" s="46" t="b">
        <f t="shared" si="142"/>
        <v>0</v>
      </c>
    </row>
    <row r="828" spans="1:31" x14ac:dyDescent="0.25">
      <c r="A828" s="45" t="s">
        <v>894</v>
      </c>
      <c r="B828" s="2" t="str">
        <f>IFERROR(VLOOKUP(A828,'Protein names'!$A:$I,8,FALSE),"Contaminant")</f>
        <v>Protective protein for beta-galactosidase (Protein Ctsa)</v>
      </c>
      <c r="C828" t="str">
        <f>IFERROR(VLOOKUP(A828,'Protein names'!$A:$I,9,FALSE), "Contaminant")</f>
        <v>Ctsa</v>
      </c>
      <c r="D828" s="42">
        <f>VLOOKUP($A828,'Raw data'!$A:$M,10,FALSE)</f>
        <v>351007.60423303192</v>
      </c>
      <c r="E828" s="42">
        <f>VLOOKUP($A828,'Raw data'!$A:$M,11,FALSE)</f>
        <v>366757.08147007891</v>
      </c>
      <c r="F828" s="42">
        <f>VLOOKUP($A828,'Raw data'!$A:$M,7,FALSE)</f>
        <v>274839.61480268778</v>
      </c>
      <c r="G828" s="42">
        <f>VLOOKUP($A828,'Raw data'!$A:$M,2,FALSE)</f>
        <v>474248.55270884576</v>
      </c>
      <c r="H828" s="42">
        <f>VLOOKUP($A828,'Raw data'!$A:$M,3,FALSE)</f>
        <v>299935.04802440392</v>
      </c>
      <c r="I828" s="42">
        <f>VLOOKUP($A828,'Raw data'!$A:$M,4,FALSE)</f>
        <v>617934.07462524611</v>
      </c>
      <c r="J828" s="42">
        <f>VLOOKUP($A828,'Raw data'!$A:$M,8,FALSE)</f>
        <v>331775.84529362404</v>
      </c>
      <c r="K828" s="42">
        <f>VLOOKUP($A828,'Raw data'!$A:$M,5,FALSE)</f>
        <v>282625.71076750237</v>
      </c>
      <c r="L828" s="42">
        <f>VLOOKUP($A828,'Raw data'!$A:$M,12,FALSE)</f>
        <v>438737.34820887994</v>
      </c>
      <c r="M828" s="42">
        <f>VLOOKUP($A828,'Raw data'!$A:$M,13,FALSE)</f>
        <v>310553.04959069891</v>
      </c>
      <c r="N828" s="42">
        <f>VLOOKUP($A828,'Raw data'!$A:$M,6,FALSE)</f>
        <v>232920.09700401619</v>
      </c>
      <c r="O828" s="42">
        <f>VLOOKUP($A828,'Raw data'!$A:$M,9,FALSE)</f>
        <v>249335.12102571721</v>
      </c>
      <c r="P828" s="42">
        <f t="shared" si="132"/>
        <v>397453.66264404909</v>
      </c>
      <c r="Q828" s="42">
        <f t="shared" si="133"/>
        <v>307657.86198173976</v>
      </c>
      <c r="R828" s="42">
        <f t="shared" si="134"/>
        <v>117013.2959471777</v>
      </c>
      <c r="S828" s="42">
        <f t="shared" si="135"/>
        <v>67559.572675769712</v>
      </c>
      <c r="T828" s="43">
        <f t="shared" si="136"/>
        <v>0.29440739121323001</v>
      </c>
      <c r="U828" s="43">
        <f t="shared" si="137"/>
        <v>0.21959319433799984</v>
      </c>
      <c r="V828" s="42">
        <f t="shared" si="138"/>
        <v>-0.3694598127245875</v>
      </c>
      <c r="W828" s="42">
        <f t="shared" si="139"/>
        <v>0.16809663036054767</v>
      </c>
      <c r="X828" s="42">
        <f>VLOOKUP($A828,'Raw data'!$A:$AN,39, FALSE)</f>
        <v>3.204904014690706</v>
      </c>
      <c r="Y828" s="42">
        <f>VLOOKUP($A828,'Raw data'!$A:$AN,40, FALSE)</f>
        <v>3.1481610997592013</v>
      </c>
      <c r="Z828" s="42">
        <f t="shared" si="140"/>
        <v>3.1765325572249536</v>
      </c>
      <c r="AA828" s="44">
        <f>IFERROR(VLOOKUP($A828,'Raw data'!$AP:$AU,4,FALSE),0)</f>
        <v>-0.67139720030212202</v>
      </c>
      <c r="AB828" s="44">
        <f>IFERROR(VLOOKUP($A828,'Raw data'!$AP:$AU,5,FALSE),0)</f>
        <v>0.161212476436811</v>
      </c>
      <c r="AC828" s="44">
        <f>IFERROR(VLOOKUP($A828,'Raw data'!$AP:$AU,6,FALSE),"NA")</f>
        <v>0.71139137438564304</v>
      </c>
      <c r="AD828" s="46" t="b">
        <f t="shared" si="141"/>
        <v>0</v>
      </c>
      <c r="AE828" s="46" t="b">
        <f t="shared" si="142"/>
        <v>0</v>
      </c>
    </row>
    <row r="829" spans="1:31" x14ac:dyDescent="0.25">
      <c r="A829" s="45" t="s">
        <v>895</v>
      </c>
      <c r="B829" s="2" t="str">
        <f>IFERROR(VLOOKUP(A829,'Protein names'!$A:$I,8,FALSE),"Contaminant")</f>
        <v xml:space="preserve">Peroxisomal multifunctional enzyme type 2 (MFE-2) (17-beta-hydroxysteroid dehydrogenase 4) (17-beta-HSD 4) (D-bifunctional protein) (DBP) (Multifunctional protein 2) (MPF-2) </v>
      </c>
      <c r="C829" t="str">
        <f>IFERROR(VLOOKUP(A829,'Protein names'!$A:$I,9,FALSE), "Contaminant")</f>
        <v>Hsd17b4</v>
      </c>
      <c r="D829" s="42">
        <f>VLOOKUP($A829,'Raw data'!$A:$M,10,FALSE)</f>
        <v>5079791.958632729</v>
      </c>
      <c r="E829" s="42">
        <f>VLOOKUP($A829,'Raw data'!$A:$M,11,FALSE)</f>
        <v>4393381.2302678749</v>
      </c>
      <c r="F829" s="42">
        <f>VLOOKUP($A829,'Raw data'!$A:$M,7,FALSE)</f>
        <v>2350946.028164146</v>
      </c>
      <c r="G829" s="42">
        <f>VLOOKUP($A829,'Raw data'!$A:$M,2,FALSE)</f>
        <v>4646824.1636485755</v>
      </c>
      <c r="H829" s="42">
        <f>VLOOKUP($A829,'Raw data'!$A:$M,3,FALSE)</f>
        <v>4038031.9481547512</v>
      </c>
      <c r="I829" s="42">
        <f>VLOOKUP($A829,'Raw data'!$A:$M,4,FALSE)</f>
        <v>5118132.3209391134</v>
      </c>
      <c r="J829" s="42">
        <f>VLOOKUP($A829,'Raw data'!$A:$M,8,FALSE)</f>
        <v>4411036.1134368824</v>
      </c>
      <c r="K829" s="42">
        <f>VLOOKUP($A829,'Raw data'!$A:$M,5,FALSE)</f>
        <v>4656188.1943018632</v>
      </c>
      <c r="L829" s="42">
        <f>VLOOKUP($A829,'Raw data'!$A:$M,12,FALSE)</f>
        <v>5558764.6273676269</v>
      </c>
      <c r="M829" s="42">
        <f>VLOOKUP($A829,'Raw data'!$A:$M,13,FALSE)</f>
        <v>5359406.983784331</v>
      </c>
      <c r="N829" s="42">
        <f>VLOOKUP($A829,'Raw data'!$A:$M,6,FALSE)</f>
        <v>4895504.5840398483</v>
      </c>
      <c r="O829" s="42">
        <f>VLOOKUP($A829,'Raw data'!$A:$M,9,FALSE)</f>
        <v>5184894.3249409311</v>
      </c>
      <c r="P829" s="42">
        <f t="shared" si="132"/>
        <v>4271184.6083011981</v>
      </c>
      <c r="Q829" s="42">
        <f t="shared" si="133"/>
        <v>5010965.8046452468</v>
      </c>
      <c r="R829" s="42">
        <f t="shared" si="134"/>
        <v>937094.77753449627</v>
      </c>
      <c r="S829" s="42">
        <f t="shared" si="135"/>
        <v>398091.28273259988</v>
      </c>
      <c r="T829" s="43">
        <f t="shared" si="136"/>
        <v>0.21939926822952571</v>
      </c>
      <c r="U829" s="43">
        <f t="shared" si="137"/>
        <v>7.9444023019187793E-2</v>
      </c>
      <c r="V829" s="42">
        <f t="shared" si="138"/>
        <v>0.23045243749022329</v>
      </c>
      <c r="W829" s="42">
        <f t="shared" si="139"/>
        <v>0.13528494982710745</v>
      </c>
      <c r="X829" s="42">
        <f>VLOOKUP($A829,'Raw data'!$A:$AN,39, FALSE)</f>
        <v>2.938143869220792</v>
      </c>
      <c r="Y829" s="42">
        <f>VLOOKUP($A829,'Raw data'!$A:$AN,40, FALSE)</f>
        <v>3.3697856441882093</v>
      </c>
      <c r="Z829" s="42">
        <f t="shared" si="140"/>
        <v>3.1539647567045006</v>
      </c>
      <c r="AA829" s="44">
        <f>IFERROR(VLOOKUP($A829,'Raw data'!$AP:$AU,4,FALSE),0)</f>
        <v>0.23526778118210601</v>
      </c>
      <c r="AB829" s="44">
        <f>IFERROR(VLOOKUP($A829,'Raw data'!$AP:$AU,5,FALSE),0)</f>
        <v>7.9020346282517098E-2</v>
      </c>
      <c r="AC829" s="44">
        <f>IFERROR(VLOOKUP($A829,'Raw data'!$AP:$AU,6,FALSE),"NA")</f>
        <v>0.71140600725788805</v>
      </c>
      <c r="AD829" s="46" t="b">
        <f t="shared" si="141"/>
        <v>0</v>
      </c>
      <c r="AE829" s="46" t="b">
        <f t="shared" si="142"/>
        <v>0</v>
      </c>
    </row>
    <row r="830" spans="1:31" x14ac:dyDescent="0.25">
      <c r="A830" s="45" t="s">
        <v>896</v>
      </c>
      <c r="B830" s="2" t="str">
        <f>IFERROR(VLOOKUP(A830,'Protein names'!$A:$I,8,FALSE),"Contaminant")</f>
        <v>Phosphate carrier protein, mitochondrial (Solute carrier family 25 (Mitochondrial carrier adenine nucleotide translocator), member 3, isoform CRA_c)</v>
      </c>
      <c r="C830" t="str">
        <f>IFERROR(VLOOKUP(A830,'Protein names'!$A:$I,9,FALSE), "Contaminant")</f>
        <v>Slc25a3</v>
      </c>
      <c r="D830" s="42">
        <f>VLOOKUP($A830,'Raw data'!$A:$M,10,FALSE)</f>
        <v>822126.75431685068</v>
      </c>
      <c r="E830" s="42">
        <f>VLOOKUP($A830,'Raw data'!$A:$M,11,FALSE)</f>
        <v>1108554.2040262897</v>
      </c>
      <c r="F830" s="42">
        <f>VLOOKUP($A830,'Raw data'!$A:$M,7,FALSE)</f>
        <v>1319683.3981812338</v>
      </c>
      <c r="G830" s="42">
        <f>VLOOKUP($A830,'Raw data'!$A:$M,2,FALSE)</f>
        <v>1340433.7457140842</v>
      </c>
      <c r="H830" s="42">
        <f>VLOOKUP($A830,'Raw data'!$A:$M,3,FALSE)</f>
        <v>1047217.908020263</v>
      </c>
      <c r="I830" s="42">
        <f>VLOOKUP($A830,'Raw data'!$A:$M,4,FALSE)</f>
        <v>1301507.943037783</v>
      </c>
      <c r="J830" s="42">
        <f>VLOOKUP($A830,'Raw data'!$A:$M,8,FALSE)</f>
        <v>1385528.3420909764</v>
      </c>
      <c r="K830" s="42">
        <f>VLOOKUP($A830,'Raw data'!$A:$M,5,FALSE)</f>
        <v>1154711.9631294941</v>
      </c>
      <c r="L830" s="42">
        <f>VLOOKUP($A830,'Raw data'!$A:$M,12,FALSE)</f>
        <v>1464491.8787480625</v>
      </c>
      <c r="M830" s="42">
        <f>VLOOKUP($A830,'Raw data'!$A:$M,13,FALSE)</f>
        <v>1418852.210980041</v>
      </c>
      <c r="N830" s="42">
        <f>VLOOKUP($A830,'Raw data'!$A:$M,6,FALSE)</f>
        <v>941109.0067693342</v>
      </c>
      <c r="O830" s="42">
        <f>VLOOKUP($A830,'Raw data'!$A:$M,9,FALSE)</f>
        <v>1381339.2726647756</v>
      </c>
      <c r="P830" s="42">
        <f t="shared" si="132"/>
        <v>1156587.3255494174</v>
      </c>
      <c r="Q830" s="42">
        <f t="shared" si="133"/>
        <v>1291005.4457304471</v>
      </c>
      <c r="R830" s="42">
        <f t="shared" si="134"/>
        <v>185981.42579822056</v>
      </c>
      <c r="S830" s="42">
        <f t="shared" si="135"/>
        <v>184635.02170864551</v>
      </c>
      <c r="T830" s="43">
        <f t="shared" si="136"/>
        <v>0.1608018881841656</v>
      </c>
      <c r="U830" s="43">
        <f t="shared" si="137"/>
        <v>0.14301645459301651</v>
      </c>
      <c r="V830" s="42">
        <f t="shared" si="138"/>
        <v>0.15862088868520238</v>
      </c>
      <c r="W830" s="42">
        <f t="shared" si="139"/>
        <v>0.27811842308325557</v>
      </c>
      <c r="X830" s="42">
        <f>VLOOKUP($A830,'Raw data'!$A:$AN,39, FALSE)</f>
        <v>3.6845999478860172</v>
      </c>
      <c r="Y830" s="42">
        <f>VLOOKUP($A830,'Raw data'!$A:$AN,40, FALSE)</f>
        <v>3.7583901277649066</v>
      </c>
      <c r="Z830" s="42">
        <f t="shared" si="140"/>
        <v>3.7214950378254619</v>
      </c>
      <c r="AA830" s="44">
        <f>IFERROR(VLOOKUP($A830,'Raw data'!$AP:$AU,4,FALSE),0)</f>
        <v>0.29508757514503797</v>
      </c>
      <c r="AB830" s="44">
        <f>IFERROR(VLOOKUP($A830,'Raw data'!$AP:$AU,5,FALSE),0)</f>
        <v>2.90838005096314E-2</v>
      </c>
      <c r="AC830" s="44">
        <f>IFERROR(VLOOKUP($A830,'Raw data'!$AP:$AU,6,FALSE),"NA")</f>
        <v>0.71195074234410605</v>
      </c>
      <c r="AD830" s="46" t="b">
        <f t="shared" si="141"/>
        <v>0</v>
      </c>
      <c r="AE830" s="46" t="b">
        <f t="shared" si="142"/>
        <v>0</v>
      </c>
    </row>
    <row r="831" spans="1:31" x14ac:dyDescent="0.25">
      <c r="A831" s="45" t="s">
        <v>897</v>
      </c>
      <c r="B831" s="2" t="str">
        <f>IFERROR(VLOOKUP(A831,'Protein names'!$A:$I,8,FALSE),"Contaminant")</f>
        <v>Protein Sirt3 (SIRT3L mitochondrial) (EC 3.5.1.98)</v>
      </c>
      <c r="C831" t="str">
        <f>IFERROR(VLOOKUP(A831,'Protein names'!$A:$I,9,FALSE), "Contaminant")</f>
        <v>Sirt3</v>
      </c>
      <c r="D831" s="42">
        <f>VLOOKUP($A831,'Raw data'!$A:$M,10,FALSE)</f>
        <v>79351.776456260312</v>
      </c>
      <c r="E831" s="42">
        <f>VLOOKUP($A831,'Raw data'!$A:$M,11,FALSE)</f>
        <v>136021.40088763967</v>
      </c>
      <c r="F831" s="42">
        <f>VLOOKUP($A831,'Raw data'!$A:$M,7,FALSE)</f>
        <v>76320.697025440037</v>
      </c>
      <c r="G831" s="42">
        <f>VLOOKUP($A831,'Raw data'!$A:$M,2,FALSE)</f>
        <v>160320.81264990816</v>
      </c>
      <c r="H831" s="42">
        <f>VLOOKUP($A831,'Raw data'!$A:$M,3,FALSE)</f>
        <v>108587.85916955062</v>
      </c>
      <c r="I831" s="42">
        <f>VLOOKUP($A831,'Raw data'!$A:$M,4,FALSE)</f>
        <v>166815.67121355282</v>
      </c>
      <c r="J831" s="42">
        <f>VLOOKUP($A831,'Raw data'!$A:$M,8,FALSE)</f>
        <v>78688.694042632269</v>
      </c>
      <c r="K831" s="42">
        <f>VLOOKUP($A831,'Raw data'!$A:$M,5,FALSE)</f>
        <v>127231.3119571882</v>
      </c>
      <c r="L831" s="42">
        <f>VLOOKUP($A831,'Raw data'!$A:$M,12,FALSE)</f>
        <v>108142.56597603296</v>
      </c>
      <c r="M831" s="42">
        <f>VLOOKUP($A831,'Raw data'!$A:$M,13,FALSE)</f>
        <v>118056.64757649892</v>
      </c>
      <c r="N831" s="42">
        <f>VLOOKUP($A831,'Raw data'!$A:$M,6,FALSE)</f>
        <v>76811.85447460218</v>
      </c>
      <c r="O831" s="42">
        <f>VLOOKUP($A831,'Raw data'!$A:$M,9,FALSE)</f>
        <v>70885.834589956896</v>
      </c>
      <c r="P831" s="42">
        <f t="shared" si="132"/>
        <v>121236.36956705859</v>
      </c>
      <c r="Q831" s="42">
        <f t="shared" si="133"/>
        <v>96636.151436151893</v>
      </c>
      <c r="R831" s="42">
        <f t="shared" si="134"/>
        <v>35952.248830979719</v>
      </c>
      <c r="S831" s="42">
        <f t="shared" si="135"/>
        <v>22005.650306082494</v>
      </c>
      <c r="T831" s="43">
        <f t="shared" si="136"/>
        <v>0.29654672900027507</v>
      </c>
      <c r="U831" s="43">
        <f t="shared" si="137"/>
        <v>0.22771654271250408</v>
      </c>
      <c r="V831" s="42">
        <f t="shared" si="138"/>
        <v>-0.32718765110643749</v>
      </c>
      <c r="W831" s="42">
        <f t="shared" si="139"/>
        <v>0.22112962625629443</v>
      </c>
      <c r="X831" s="42">
        <f>VLOOKUP($A831,'Raw data'!$A:$AN,39, FALSE)</f>
        <v>3.0513248735180496</v>
      </c>
      <c r="Y831" s="42">
        <f>VLOOKUP($A831,'Raw data'!$A:$AN,40, FALSE)</f>
        <v>3.0243899964962089</v>
      </c>
      <c r="Z831" s="42">
        <f t="shared" si="140"/>
        <v>3.0378574350071292</v>
      </c>
      <c r="AA831" s="44">
        <f>IFERROR(VLOOKUP($A831,'Raw data'!$AP:$AU,4,FALSE),0)</f>
        <v>2.2728073443618699</v>
      </c>
      <c r="AB831" s="44">
        <f>IFERROR(VLOOKUP($A831,'Raw data'!$AP:$AU,5,FALSE),0)</f>
        <v>0.20365035017777</v>
      </c>
      <c r="AC831" s="44">
        <f>IFERROR(VLOOKUP($A831,'Raw data'!$AP:$AU,6,FALSE),"NA")</f>
        <v>0.71280419058396305</v>
      </c>
      <c r="AD831" s="46" t="b">
        <f t="shared" si="141"/>
        <v>0</v>
      </c>
      <c r="AE831" s="46" t="b">
        <f t="shared" si="142"/>
        <v>0</v>
      </c>
    </row>
    <row r="832" spans="1:31" x14ac:dyDescent="0.25">
      <c r="A832" s="45" t="s">
        <v>898</v>
      </c>
      <c r="B832" s="2" t="str">
        <f>IFERROR(VLOOKUP(A832,'Protein names'!$A:$I,8,FALSE),"Contaminant")</f>
        <v>Isochorismatase domain-containing protein 2</v>
      </c>
      <c r="C832" t="str">
        <f>IFERROR(VLOOKUP(A832,'Protein names'!$A:$I,9,FALSE), "Contaminant")</f>
        <v>Isoc2</v>
      </c>
      <c r="D832" s="42">
        <f>VLOOKUP($A832,'Raw data'!$A:$M,10,FALSE)</f>
        <v>146872.12754820861</v>
      </c>
      <c r="E832" s="42">
        <f>VLOOKUP($A832,'Raw data'!$A:$M,11,FALSE)</f>
        <v>106808.79445579879</v>
      </c>
      <c r="F832" s="42">
        <f>VLOOKUP($A832,'Raw data'!$A:$M,7,FALSE)</f>
        <v>205.36</v>
      </c>
      <c r="G832" s="42">
        <f>VLOOKUP($A832,'Raw data'!$A:$M,2,FALSE)</f>
        <v>93912.382584925945</v>
      </c>
      <c r="H832" s="42">
        <f>VLOOKUP($A832,'Raw data'!$A:$M,3,FALSE)</f>
        <v>75969.887394175385</v>
      </c>
      <c r="I832" s="42">
        <f>VLOOKUP($A832,'Raw data'!$A:$M,4,FALSE)</f>
        <v>103298.7821113408</v>
      </c>
      <c r="J832" s="42">
        <f>VLOOKUP($A832,'Raw data'!$A:$M,8,FALSE)</f>
        <v>205.36</v>
      </c>
      <c r="K832" s="42">
        <f>VLOOKUP($A832,'Raw data'!$A:$M,5,FALSE)</f>
        <v>61913.319310183033</v>
      </c>
      <c r="L832" s="42">
        <f>VLOOKUP($A832,'Raw data'!$A:$M,12,FALSE)</f>
        <v>172167.70416877003</v>
      </c>
      <c r="M832" s="42">
        <f>VLOOKUP($A832,'Raw data'!$A:$M,13,FALSE)</f>
        <v>131955.33264279048</v>
      </c>
      <c r="N832" s="42">
        <f>VLOOKUP($A832,'Raw data'!$A:$M,6,FALSE)</f>
        <v>205.36</v>
      </c>
      <c r="O832" s="42">
        <f>VLOOKUP($A832,'Raw data'!$A:$M,9,FALSE)</f>
        <v>205.36</v>
      </c>
      <c r="P832" s="42">
        <f t="shared" si="132"/>
        <v>87844.55568240826</v>
      </c>
      <c r="Q832" s="42">
        <f t="shared" si="133"/>
        <v>61108.739353623918</v>
      </c>
      <c r="R832" s="42">
        <f t="shared" si="134"/>
        <v>44611.628897401941</v>
      </c>
      <c r="S832" s="42">
        <f t="shared" si="135"/>
        <v>68898.047439039976</v>
      </c>
      <c r="T832" s="43">
        <f t="shared" si="136"/>
        <v>0.50784739647030697</v>
      </c>
      <c r="U832" s="43">
        <f t="shared" si="137"/>
        <v>1.1274663520767612</v>
      </c>
      <c r="V832" s="42">
        <f t="shared" si="138"/>
        <v>-0.52357415632636306</v>
      </c>
      <c r="W832" s="42">
        <f t="shared" si="139"/>
        <v>0.48310580179321805</v>
      </c>
      <c r="X832" s="42">
        <f>VLOOKUP($A832,'Raw data'!$A:$AN,39, FALSE)</f>
        <v>1.3351175341599752</v>
      </c>
      <c r="Y832" s="42">
        <f>VLOOKUP($A832,'Raw data'!$A:$AN,40, FALSE)</f>
        <v>1.3714704874124817</v>
      </c>
      <c r="Z832" s="42">
        <f t="shared" si="140"/>
        <v>1.3532940107862284</v>
      </c>
      <c r="AA832" s="44">
        <f>IFERROR(VLOOKUP($A832,'Raw data'!$AP:$AU,4,FALSE),0)</f>
        <v>0.58346229037389596</v>
      </c>
      <c r="AB832" s="44">
        <f>IFERROR(VLOOKUP($A832,'Raw data'!$AP:$AU,5,FALSE),0)</f>
        <v>0.18603488947951999</v>
      </c>
      <c r="AC832" s="44">
        <f>IFERROR(VLOOKUP($A832,'Raw data'!$AP:$AU,6,FALSE),"NA")</f>
        <v>0.71357806020903103</v>
      </c>
      <c r="AD832" s="46" t="b">
        <f t="shared" si="141"/>
        <v>0</v>
      </c>
      <c r="AE832" s="46" t="b">
        <f t="shared" si="142"/>
        <v>0</v>
      </c>
    </row>
    <row r="833" spans="1:31" x14ac:dyDescent="0.25">
      <c r="A833" s="45" t="s">
        <v>899</v>
      </c>
      <c r="B833" s="2" t="str">
        <f>IFERROR(VLOOKUP(A833,'Protein names'!$A:$I,8,FALSE),"Contaminant")</f>
        <v>Importin subunit alpha</v>
      </c>
      <c r="C833" t="str">
        <f>IFERROR(VLOOKUP(A833,'Protein names'!$A:$I,9,FALSE), "Contaminant")</f>
        <v>Kpna4</v>
      </c>
      <c r="D833" s="42">
        <f>VLOOKUP($A833,'Raw data'!$A:$M,10,FALSE)</f>
        <v>22547.525399448208</v>
      </c>
      <c r="E833" s="42">
        <f>VLOOKUP($A833,'Raw data'!$A:$M,11,FALSE)</f>
        <v>33145.675702368004</v>
      </c>
      <c r="F833" s="42">
        <f>VLOOKUP($A833,'Raw data'!$A:$M,7,FALSE)</f>
        <v>16924.890178959369</v>
      </c>
      <c r="G833" s="42">
        <f>VLOOKUP($A833,'Raw data'!$A:$M,2,FALSE)</f>
        <v>23720.094683997562</v>
      </c>
      <c r="H833" s="42">
        <f>VLOOKUP($A833,'Raw data'!$A:$M,3,FALSE)</f>
        <v>205.36</v>
      </c>
      <c r="I833" s="42">
        <f>VLOOKUP($A833,'Raw data'!$A:$M,4,FALSE)</f>
        <v>24560.000232470586</v>
      </c>
      <c r="J833" s="42">
        <f>VLOOKUP($A833,'Raw data'!$A:$M,8,FALSE)</f>
        <v>20182.881716998192</v>
      </c>
      <c r="K833" s="42">
        <f>VLOOKUP($A833,'Raw data'!$A:$M,5,FALSE)</f>
        <v>19470.024987450281</v>
      </c>
      <c r="L833" s="42">
        <f>VLOOKUP($A833,'Raw data'!$A:$M,12,FALSE)</f>
        <v>20628.302164090648</v>
      </c>
      <c r="M833" s="42">
        <f>VLOOKUP($A833,'Raw data'!$A:$M,13,FALSE)</f>
        <v>21199.146058110055</v>
      </c>
      <c r="N833" s="42">
        <f>VLOOKUP($A833,'Raw data'!$A:$M,6,FALSE)</f>
        <v>19837.281200227881</v>
      </c>
      <c r="O833" s="42">
        <f>VLOOKUP($A833,'Raw data'!$A:$M,9,FALSE)</f>
        <v>16002.762970306561</v>
      </c>
      <c r="P833" s="42">
        <f t="shared" si="132"/>
        <v>20183.924366207288</v>
      </c>
      <c r="Q833" s="42">
        <f t="shared" si="133"/>
        <v>19553.399849530604</v>
      </c>
      <c r="R833" s="42">
        <f t="shared" si="134"/>
        <v>10124.331138539908</v>
      </c>
      <c r="S833" s="42">
        <f t="shared" si="135"/>
        <v>1681.0069019973878</v>
      </c>
      <c r="T833" s="43">
        <f t="shared" si="136"/>
        <v>0.50160369979836317</v>
      </c>
      <c r="U833" s="43">
        <f t="shared" si="137"/>
        <v>8.5970057122201265E-2</v>
      </c>
      <c r="V833" s="42">
        <f t="shared" si="138"/>
        <v>-4.578722722700148E-2</v>
      </c>
      <c r="W833" s="42">
        <f t="shared" si="139"/>
        <v>0.89345913878978778</v>
      </c>
      <c r="X833" s="42">
        <f>VLOOKUP($A833,'Raw data'!$A:$AN,39, FALSE)</f>
        <v>2.5148102351607999</v>
      </c>
      <c r="Y833" s="42">
        <f>VLOOKUP($A833,'Raw data'!$A:$AN,40, FALSE)</f>
        <v>3.1183538310363583</v>
      </c>
      <c r="Z833" s="42">
        <f t="shared" si="140"/>
        <v>2.8165820330985794</v>
      </c>
      <c r="AA833" s="44">
        <f>IFERROR(VLOOKUP($A833,'Raw data'!$AP:$AU,4,FALSE),0)</f>
        <v>-0.45062372487184299</v>
      </c>
      <c r="AB833" s="44">
        <f>IFERROR(VLOOKUP($A833,'Raw data'!$AP:$AU,5,FALSE),0)</f>
        <v>0.37712989969354799</v>
      </c>
      <c r="AC833" s="44">
        <f>IFERROR(VLOOKUP($A833,'Raw data'!$AP:$AU,6,FALSE),"NA")</f>
        <v>0.71404570801115197</v>
      </c>
      <c r="AD833" s="46" t="b">
        <f t="shared" si="141"/>
        <v>0</v>
      </c>
      <c r="AE833" s="46" t="b">
        <f t="shared" si="142"/>
        <v>0</v>
      </c>
    </row>
    <row r="834" spans="1:31" x14ac:dyDescent="0.25">
      <c r="A834" s="45" t="s">
        <v>900</v>
      </c>
      <c r="B834" s="2" t="str">
        <f>IFERROR(VLOOKUP(A834,'Protein names'!$A:$I,8,FALSE),"Contaminant")</f>
        <v>ATP-dependent 6-phosphofructokinase, liver type (ATP-PFK) (PFK-L) (EC 2.7.1.11) (6-phosphofructokinase type B) (Phosphofructo-1-kinase isozyme B) (PFK-B) (Phosphohexokinase)</v>
      </c>
      <c r="C834" t="str">
        <f>IFERROR(VLOOKUP(A834,'Protein names'!$A:$I,9,FALSE), "Contaminant")</f>
        <v>Pfkl</v>
      </c>
      <c r="D834" s="42">
        <f>VLOOKUP($A834,'Raw data'!$A:$M,10,FALSE)</f>
        <v>228665.5940571531</v>
      </c>
      <c r="E834" s="42">
        <f>VLOOKUP($A834,'Raw data'!$A:$M,11,FALSE)</f>
        <v>144257.10920557755</v>
      </c>
      <c r="F834" s="42">
        <f>VLOOKUP($A834,'Raw data'!$A:$M,7,FALSE)</f>
        <v>43702.135754891242</v>
      </c>
      <c r="G834" s="42">
        <f>VLOOKUP($A834,'Raw data'!$A:$M,2,FALSE)</f>
        <v>56610.167779101517</v>
      </c>
      <c r="H834" s="42">
        <f>VLOOKUP($A834,'Raw data'!$A:$M,3,FALSE)</f>
        <v>56142.824978739132</v>
      </c>
      <c r="I834" s="42">
        <f>VLOOKUP($A834,'Raw data'!$A:$M,4,FALSE)</f>
        <v>57669.903707428915</v>
      </c>
      <c r="J834" s="42">
        <f>VLOOKUP($A834,'Raw data'!$A:$M,8,FALSE)</f>
        <v>81737.240753909879</v>
      </c>
      <c r="K834" s="42">
        <f>VLOOKUP($A834,'Raw data'!$A:$M,5,FALSE)</f>
        <v>59043.755311799076</v>
      </c>
      <c r="L834" s="42">
        <f>VLOOKUP($A834,'Raw data'!$A:$M,12,FALSE)</f>
        <v>199191.69023277177</v>
      </c>
      <c r="M834" s="42">
        <f>VLOOKUP($A834,'Raw data'!$A:$M,13,FALSE)</f>
        <v>102663.99845524447</v>
      </c>
      <c r="N834" s="42">
        <f>VLOOKUP($A834,'Raw data'!$A:$M,6,FALSE)</f>
        <v>71415.957619883018</v>
      </c>
      <c r="O834" s="42">
        <f>VLOOKUP($A834,'Raw data'!$A:$M,9,FALSE)</f>
        <v>53887.873825107978</v>
      </c>
      <c r="P834" s="42">
        <f t="shared" ref="P834:P897" si="143">AVERAGE(D834:I834)</f>
        <v>97841.289247148568</v>
      </c>
      <c r="Q834" s="42">
        <f t="shared" ref="Q834:Q897" si="144">AVERAGE(J834:O834)</f>
        <v>94656.752699786026</v>
      </c>
      <c r="R834" s="42">
        <f t="shared" ref="R834:R897" si="145">_xlfn.STDEV.P(D834:I834)</f>
        <v>67395.576670295341</v>
      </c>
      <c r="S834" s="42">
        <f t="shared" ref="S834:S897" si="146">_xlfn.STDEV.P(J834:O834)</f>
        <v>49377.971745394992</v>
      </c>
      <c r="T834" s="43">
        <f t="shared" ref="T834:T897" si="147">R834/P834</f>
        <v>0.68882551721137997</v>
      </c>
      <c r="U834" s="43">
        <f t="shared" ref="U834:U897" si="148">S834/Q834</f>
        <v>0.52165292318871836</v>
      </c>
      <c r="V834" s="42">
        <f t="shared" ref="V834:V897" si="149">LOG(Q834/P834,2)</f>
        <v>-4.773798452928131E-2</v>
      </c>
      <c r="W834" s="42">
        <f t="shared" ref="W834:W897" si="150">_xlfn.T.TEST(D834:I834,J834:O834,2,2)</f>
        <v>0.93376075894681954</v>
      </c>
      <c r="X834" s="42">
        <f>VLOOKUP($A834,'Raw data'!$A:$AN,39, FALSE)</f>
        <v>2.3264677784312786</v>
      </c>
      <c r="Y834" s="42">
        <f>VLOOKUP($A834,'Raw data'!$A:$AN,40, FALSE)</f>
        <v>2.8225453406694636</v>
      </c>
      <c r="Z834" s="42">
        <f t="shared" ref="Z834:Z897" si="151">AVERAGE(X834:Y834)</f>
        <v>2.5745065595503709</v>
      </c>
      <c r="AA834" s="44">
        <f>IFERROR(VLOOKUP($A834,'Raw data'!$AP:$AU,4,FALSE),0)</f>
        <v>0.68100972100871904</v>
      </c>
      <c r="AB834" s="44">
        <f>IFERROR(VLOOKUP($A834,'Raw data'!$AP:$AU,5,FALSE),0)</f>
        <v>3.0010448375316599E-2</v>
      </c>
      <c r="AC834" s="44">
        <f>IFERROR(VLOOKUP($A834,'Raw data'!$AP:$AU,6,FALSE),"NA")</f>
        <v>0.71443038504487799</v>
      </c>
      <c r="AD834" s="46" t="b">
        <f t="shared" ref="AD834:AD897" si="152">IF(OR(W834&lt;=0.05,AC834&lt;=0.05),TRUE,FALSE)</f>
        <v>0</v>
      </c>
      <c r="AE834" s="46" t="b">
        <f t="shared" ref="AE834:AE897" si="153">IF(AND(W834&lt;=0.05,AC834&lt;=0.05),TRUE,FALSE)</f>
        <v>0</v>
      </c>
    </row>
    <row r="835" spans="1:31" x14ac:dyDescent="0.25">
      <c r="A835" s="45" t="s">
        <v>901</v>
      </c>
      <c r="B835" s="2" t="str">
        <f>IFERROR(VLOOKUP(A835,'Protein names'!$A:$I,8,FALSE),"Contaminant")</f>
        <v>Heat shock protein 75 kDa, mitochondrial (HSP 75) (TNFR-associated protein 1) (Tumor necrosis factor type 1 receptor-associated protein) (TRAP-1)</v>
      </c>
      <c r="C835" t="str">
        <f>IFERROR(VLOOKUP(A835,'Protein names'!$A:$I,9,FALSE), "Contaminant")</f>
        <v>Trap1</v>
      </c>
      <c r="D835" s="42">
        <f>VLOOKUP($A835,'Raw data'!$A:$M,10,FALSE)</f>
        <v>330235.66915607546</v>
      </c>
      <c r="E835" s="42">
        <f>VLOOKUP($A835,'Raw data'!$A:$M,11,FALSE)</f>
        <v>603113.5417289976</v>
      </c>
      <c r="F835" s="42">
        <f>VLOOKUP($A835,'Raw data'!$A:$M,7,FALSE)</f>
        <v>657804.35000905895</v>
      </c>
      <c r="G835" s="42">
        <f>VLOOKUP($A835,'Raw data'!$A:$M,2,FALSE)</f>
        <v>596783.62886122288</v>
      </c>
      <c r="H835" s="42">
        <f>VLOOKUP($A835,'Raw data'!$A:$M,3,FALSE)</f>
        <v>625645.00408946048</v>
      </c>
      <c r="I835" s="42">
        <f>VLOOKUP($A835,'Raw data'!$A:$M,4,FALSE)</f>
        <v>666918.81248557696</v>
      </c>
      <c r="J835" s="42">
        <f>VLOOKUP($A835,'Raw data'!$A:$M,8,FALSE)</f>
        <v>589593.05234095023</v>
      </c>
      <c r="K835" s="42">
        <f>VLOOKUP($A835,'Raw data'!$A:$M,5,FALSE)</f>
        <v>429922.5383222797</v>
      </c>
      <c r="L835" s="42">
        <f>VLOOKUP($A835,'Raw data'!$A:$M,12,FALSE)</f>
        <v>339335.38069478923</v>
      </c>
      <c r="M835" s="42">
        <f>VLOOKUP($A835,'Raw data'!$A:$M,13,FALSE)</f>
        <v>632903.65003981721</v>
      </c>
      <c r="N835" s="42">
        <f>VLOOKUP($A835,'Raw data'!$A:$M,6,FALSE)</f>
        <v>393241.46638032037</v>
      </c>
      <c r="O835" s="42">
        <f>VLOOKUP($A835,'Raw data'!$A:$M,9,FALSE)</f>
        <v>505302.7257048731</v>
      </c>
      <c r="P835" s="42">
        <f t="shared" si="143"/>
        <v>580083.50105506543</v>
      </c>
      <c r="Q835" s="42">
        <f t="shared" si="144"/>
        <v>481716.46891383827</v>
      </c>
      <c r="R835" s="42">
        <f t="shared" si="145"/>
        <v>114666.15918898853</v>
      </c>
      <c r="S835" s="42">
        <f t="shared" si="146"/>
        <v>104748.94120388437</v>
      </c>
      <c r="T835" s="43">
        <f t="shared" si="147"/>
        <v>0.19767181617893256</v>
      </c>
      <c r="U835" s="43">
        <f t="shared" si="148"/>
        <v>0.21744936692754049</v>
      </c>
      <c r="V835" s="42">
        <f t="shared" si="149"/>
        <v>-0.26807633865299241</v>
      </c>
      <c r="W835" s="42">
        <f t="shared" si="150"/>
        <v>0.18708926093531941</v>
      </c>
      <c r="X835" s="42">
        <f>VLOOKUP($A835,'Raw data'!$A:$AN,39, FALSE)</f>
        <v>2.5515984337583784</v>
      </c>
      <c r="Y835" s="42">
        <f>VLOOKUP($A835,'Raw data'!$A:$AN,40, FALSE)</f>
        <v>2.5981127785975038</v>
      </c>
      <c r="Z835" s="42">
        <f t="shared" si="151"/>
        <v>2.5748556061779411</v>
      </c>
      <c r="AA835" s="44">
        <f>IFERROR(VLOOKUP($A835,'Raw data'!$AP:$AU,4,FALSE),0)</f>
        <v>2.3491142620901799</v>
      </c>
      <c r="AB835" s="44">
        <f>IFERROR(VLOOKUP($A835,'Raw data'!$AP:$AU,5,FALSE),0)</f>
        <v>9.7610394248996701E-2</v>
      </c>
      <c r="AC835" s="44">
        <f>IFERROR(VLOOKUP($A835,'Raw data'!$AP:$AU,6,FALSE),"NA")</f>
        <v>0.71677865851896505</v>
      </c>
      <c r="AD835" s="46" t="b">
        <f t="shared" si="152"/>
        <v>0</v>
      </c>
      <c r="AE835" s="46" t="b">
        <f t="shared" si="153"/>
        <v>0</v>
      </c>
    </row>
    <row r="836" spans="1:31" x14ac:dyDescent="0.25">
      <c r="A836" s="45" t="s">
        <v>902</v>
      </c>
      <c r="B836" s="2" t="str">
        <f>IFERROR(VLOOKUP(A836,'Protein names'!$A:$I,8,FALSE),"Contaminant")</f>
        <v>Protein Vwa8</v>
      </c>
      <c r="C836" t="str">
        <f>IFERROR(VLOOKUP(A836,'Protein names'!$A:$I,9,FALSE), "Contaminant")</f>
        <v>Vwa8</v>
      </c>
      <c r="D836" s="42">
        <f>VLOOKUP($A836,'Raw data'!$A:$M,10,FALSE)</f>
        <v>245108.36760824802</v>
      </c>
      <c r="E836" s="42">
        <f>VLOOKUP($A836,'Raw data'!$A:$M,11,FALSE)</f>
        <v>292000.6404486979</v>
      </c>
      <c r="F836" s="42">
        <f>VLOOKUP($A836,'Raw data'!$A:$M,7,FALSE)</f>
        <v>235408.35617756573</v>
      </c>
      <c r="G836" s="42">
        <f>VLOOKUP($A836,'Raw data'!$A:$M,2,FALSE)</f>
        <v>169970.1662651567</v>
      </c>
      <c r="H836" s="42">
        <f>VLOOKUP($A836,'Raw data'!$A:$M,3,FALSE)</f>
        <v>147830.40161479654</v>
      </c>
      <c r="I836" s="42">
        <f>VLOOKUP($A836,'Raw data'!$A:$M,4,FALSE)</f>
        <v>242308.22371367377</v>
      </c>
      <c r="J836" s="42">
        <f>VLOOKUP($A836,'Raw data'!$A:$M,8,FALSE)</f>
        <v>178997.23326529059</v>
      </c>
      <c r="K836" s="42">
        <f>VLOOKUP($A836,'Raw data'!$A:$M,5,FALSE)</f>
        <v>216475.05020531028</v>
      </c>
      <c r="L836" s="42">
        <f>VLOOKUP($A836,'Raw data'!$A:$M,12,FALSE)</f>
        <v>216906.28820926862</v>
      </c>
      <c r="M836" s="42">
        <f>VLOOKUP($A836,'Raw data'!$A:$M,13,FALSE)</f>
        <v>243293.50211474815</v>
      </c>
      <c r="N836" s="42">
        <f>VLOOKUP($A836,'Raw data'!$A:$M,6,FALSE)</f>
        <v>171282.37173050092</v>
      </c>
      <c r="O836" s="42">
        <f>VLOOKUP($A836,'Raw data'!$A:$M,9,FALSE)</f>
        <v>172963.99720125145</v>
      </c>
      <c r="P836" s="42">
        <f t="shared" si="143"/>
        <v>222104.3593046898</v>
      </c>
      <c r="Q836" s="42">
        <f t="shared" si="144"/>
        <v>199986.40712106167</v>
      </c>
      <c r="R836" s="42">
        <f t="shared" si="145"/>
        <v>48707.39481920885</v>
      </c>
      <c r="S836" s="42">
        <f t="shared" si="146"/>
        <v>27167.19807757029</v>
      </c>
      <c r="T836" s="43">
        <f t="shared" si="147"/>
        <v>0.21929958948887851</v>
      </c>
      <c r="U836" s="43">
        <f t="shared" si="148"/>
        <v>0.13584522302620619</v>
      </c>
      <c r="V836" s="42">
        <f t="shared" si="149"/>
        <v>-0.15133576457121495</v>
      </c>
      <c r="W836" s="42">
        <f t="shared" si="150"/>
        <v>0.39602187655496379</v>
      </c>
      <c r="X836" s="42">
        <f>VLOOKUP($A836,'Raw data'!$A:$AN,39, FALSE)</f>
        <v>2.8639572117229513</v>
      </c>
      <c r="Y836" s="42">
        <f>VLOOKUP($A836,'Raw data'!$A:$AN,40, FALSE)</f>
        <v>2.35210942154362</v>
      </c>
      <c r="Z836" s="42">
        <f t="shared" si="151"/>
        <v>2.6080333166332856</v>
      </c>
      <c r="AA836" s="44">
        <f>IFERROR(VLOOKUP($A836,'Raw data'!$AP:$AU,4,FALSE),0)</f>
        <v>-0.26096633071750303</v>
      </c>
      <c r="AB836" s="44">
        <f>IFERROR(VLOOKUP($A836,'Raw data'!$AP:$AU,5,FALSE),0)</f>
        <v>9.3393184869095203E-2</v>
      </c>
      <c r="AC836" s="44">
        <f>IFERROR(VLOOKUP($A836,'Raw data'!$AP:$AU,6,FALSE),"NA")</f>
        <v>0.72149946092372796</v>
      </c>
      <c r="AD836" s="46" t="b">
        <f t="shared" si="152"/>
        <v>0</v>
      </c>
      <c r="AE836" s="46" t="b">
        <f t="shared" si="153"/>
        <v>0</v>
      </c>
    </row>
    <row r="837" spans="1:31" x14ac:dyDescent="0.25">
      <c r="A837" s="45" t="s">
        <v>903</v>
      </c>
      <c r="B837" s="2" t="str">
        <f>IFERROR(VLOOKUP(A837,'Protein names'!$A:$I,8,FALSE),"Contaminant")</f>
        <v>NADH dehydrogenase (Ubiquinone) Fe-S protein 3 (Predicted), isoform CRA_c (Protein Ndufs3)</v>
      </c>
      <c r="C837" t="str">
        <f>IFERROR(VLOOKUP(A837,'Protein names'!$A:$I,9,FALSE), "Contaminant")</f>
        <v>Ndufs3</v>
      </c>
      <c r="D837" s="42">
        <f>VLOOKUP($A837,'Raw data'!$A:$M,10,FALSE)</f>
        <v>1712627.9877564262</v>
      </c>
      <c r="E837" s="42">
        <f>VLOOKUP($A837,'Raw data'!$A:$M,11,FALSE)</f>
        <v>1643398.5197634734</v>
      </c>
      <c r="F837" s="42">
        <f>VLOOKUP($A837,'Raw data'!$A:$M,7,FALSE)</f>
        <v>935471.85523087194</v>
      </c>
      <c r="G837" s="42">
        <f>VLOOKUP($A837,'Raw data'!$A:$M,2,FALSE)</f>
        <v>1345683.1237810524</v>
      </c>
      <c r="H837" s="42">
        <f>VLOOKUP($A837,'Raw data'!$A:$M,3,FALSE)</f>
        <v>1396273.9110882385</v>
      </c>
      <c r="I837" s="42">
        <f>VLOOKUP($A837,'Raw data'!$A:$M,4,FALSE)</f>
        <v>1404592.1288786638</v>
      </c>
      <c r="J837" s="42">
        <f>VLOOKUP($A837,'Raw data'!$A:$M,8,FALSE)</f>
        <v>1275845.2906045979</v>
      </c>
      <c r="K837" s="42">
        <f>VLOOKUP($A837,'Raw data'!$A:$M,5,FALSE)</f>
        <v>1114445.4801769867</v>
      </c>
      <c r="L837" s="42">
        <f>VLOOKUP($A837,'Raw data'!$A:$M,12,FALSE)</f>
        <v>1722731.4145937178</v>
      </c>
      <c r="M837" s="42">
        <f>VLOOKUP($A837,'Raw data'!$A:$M,13,FALSE)</f>
        <v>1356374.8697732538</v>
      </c>
      <c r="N837" s="42">
        <f>VLOOKUP($A837,'Raw data'!$A:$M,6,FALSE)</f>
        <v>1268178.6845254425</v>
      </c>
      <c r="O837" s="42">
        <f>VLOOKUP($A837,'Raw data'!$A:$M,9,FALSE)</f>
        <v>893381.70025352261</v>
      </c>
      <c r="P837" s="42">
        <f t="shared" si="143"/>
        <v>1406341.2544164544</v>
      </c>
      <c r="Q837" s="42">
        <f t="shared" si="144"/>
        <v>1271826.2399879203</v>
      </c>
      <c r="R837" s="42">
        <f t="shared" si="145"/>
        <v>250169.7826201526</v>
      </c>
      <c r="S837" s="42">
        <f t="shared" si="146"/>
        <v>251158.11020385174</v>
      </c>
      <c r="T837" s="43">
        <f t="shared" si="147"/>
        <v>0.17788696863902906</v>
      </c>
      <c r="U837" s="43">
        <f t="shared" si="148"/>
        <v>0.19747832078557934</v>
      </c>
      <c r="V837" s="42">
        <f t="shared" si="149"/>
        <v>-0.14504513314150042</v>
      </c>
      <c r="W837" s="42">
        <f t="shared" si="150"/>
        <v>0.41601198873960832</v>
      </c>
      <c r="X837" s="42">
        <f>VLOOKUP($A837,'Raw data'!$A:$AN,39, FALSE)</f>
        <v>2.9001987650834895</v>
      </c>
      <c r="Y837" s="42">
        <f>VLOOKUP($A837,'Raw data'!$A:$AN,40, FALSE)</f>
        <v>3.1435516700055923</v>
      </c>
      <c r="Z837" s="42">
        <f t="shared" si="151"/>
        <v>3.0218752175445411</v>
      </c>
      <c r="AA837" s="44">
        <f>IFERROR(VLOOKUP($A837,'Raw data'!$AP:$AU,4,FALSE),0)</f>
        <v>-0.28464925299757898</v>
      </c>
      <c r="AB837" s="44">
        <f>IFERROR(VLOOKUP($A837,'Raw data'!$AP:$AU,5,FALSE),0)</f>
        <v>0.14761957847364299</v>
      </c>
      <c r="AC837" s="44">
        <f>IFERROR(VLOOKUP($A837,'Raw data'!$AP:$AU,6,FALSE),"NA")</f>
        <v>0.72197943229772299</v>
      </c>
      <c r="AD837" s="46" t="b">
        <f t="shared" si="152"/>
        <v>0</v>
      </c>
      <c r="AE837" s="46" t="b">
        <f t="shared" si="153"/>
        <v>0</v>
      </c>
    </row>
    <row r="838" spans="1:31" x14ac:dyDescent="0.25">
      <c r="A838" s="45" t="s">
        <v>904</v>
      </c>
      <c r="B838" s="2" t="str">
        <f>IFERROR(VLOOKUP(A838,'Protein names'!$A:$I,8,FALSE),"Contaminant")</f>
        <v>Mitochondrial dicarboxylate carrier (Protein Slc25a10) (Solute carrier family 25 (Mitochondrial carrier dicarboxylate transporter), member 10) (Solute carrier family 25 (Mitochondrial carrier dicarboxylate transporter), member 10, isoform CRA_b)</v>
      </c>
      <c r="C838" t="str">
        <f>IFERROR(VLOOKUP(A838,'Protein names'!$A:$I,9,FALSE), "Contaminant")</f>
        <v>Slc25a10</v>
      </c>
      <c r="D838" s="42">
        <f>VLOOKUP($A838,'Raw data'!$A:$M,10,FALSE)</f>
        <v>214929.17585936101</v>
      </c>
      <c r="E838" s="42">
        <f>VLOOKUP($A838,'Raw data'!$A:$M,11,FALSE)</f>
        <v>585198.90278802125</v>
      </c>
      <c r="F838" s="42">
        <f>VLOOKUP($A838,'Raw data'!$A:$M,7,FALSE)</f>
        <v>765058.93228538171</v>
      </c>
      <c r="G838" s="42">
        <f>VLOOKUP($A838,'Raw data'!$A:$M,2,FALSE)</f>
        <v>776036.04531054629</v>
      </c>
      <c r="H838" s="42">
        <f>VLOOKUP($A838,'Raw data'!$A:$M,3,FALSE)</f>
        <v>756510.61482860276</v>
      </c>
      <c r="I838" s="42">
        <f>VLOOKUP($A838,'Raw data'!$A:$M,4,FALSE)</f>
        <v>460222.20028369146</v>
      </c>
      <c r="J838" s="42">
        <f>VLOOKUP($A838,'Raw data'!$A:$M,8,FALSE)</f>
        <v>581107.74496434839</v>
      </c>
      <c r="K838" s="42">
        <f>VLOOKUP($A838,'Raw data'!$A:$M,5,FALSE)</f>
        <v>809894.39292950672</v>
      </c>
      <c r="L838" s="42">
        <f>VLOOKUP($A838,'Raw data'!$A:$M,12,FALSE)</f>
        <v>695823.42504086241</v>
      </c>
      <c r="M838" s="42">
        <f>VLOOKUP($A838,'Raw data'!$A:$M,13,FALSE)</f>
        <v>710700.96177554131</v>
      </c>
      <c r="N838" s="42">
        <f>VLOOKUP($A838,'Raw data'!$A:$M,6,FALSE)</f>
        <v>713446.53827378654</v>
      </c>
      <c r="O838" s="42">
        <f>VLOOKUP($A838,'Raw data'!$A:$M,9,FALSE)</f>
        <v>640478.46379568661</v>
      </c>
      <c r="P838" s="42">
        <f t="shared" si="143"/>
        <v>592992.6452259341</v>
      </c>
      <c r="Q838" s="42">
        <f t="shared" si="144"/>
        <v>691908.58779662207</v>
      </c>
      <c r="R838" s="42">
        <f t="shared" si="145"/>
        <v>204316.15215182994</v>
      </c>
      <c r="S838" s="42">
        <f t="shared" si="146"/>
        <v>70326.497165148496</v>
      </c>
      <c r="T838" s="43">
        <f t="shared" si="147"/>
        <v>0.34455090429322971</v>
      </c>
      <c r="U838" s="43">
        <f t="shared" si="148"/>
        <v>0.10164131274783382</v>
      </c>
      <c r="V838" s="42">
        <f t="shared" si="149"/>
        <v>0.22256723592392824</v>
      </c>
      <c r="W838" s="42">
        <f t="shared" si="150"/>
        <v>0.33014299326146257</v>
      </c>
      <c r="X838" s="42">
        <f>VLOOKUP($A838,'Raw data'!$A:$AN,39, FALSE)</f>
        <v>2.2750087696365249</v>
      </c>
      <c r="Y838" s="42">
        <f>VLOOKUP($A838,'Raw data'!$A:$AN,40, FALSE)</f>
        <v>2.8110056691124021</v>
      </c>
      <c r="Z838" s="42">
        <f t="shared" si="151"/>
        <v>2.5430072193744637</v>
      </c>
      <c r="AA838" s="44">
        <f>IFERROR(VLOOKUP($A838,'Raw data'!$AP:$AU,4,FALSE),0)</f>
        <v>-0.31946950557029002</v>
      </c>
      <c r="AB838" s="44">
        <f>IFERROR(VLOOKUP($A838,'Raw data'!$AP:$AU,5,FALSE),0)</f>
        <v>3.7998797529588998E-2</v>
      </c>
      <c r="AC838" s="44">
        <f>IFERROR(VLOOKUP($A838,'Raw data'!$AP:$AU,6,FALSE),"NA")</f>
        <v>0.725062725753292</v>
      </c>
      <c r="AD838" s="46" t="b">
        <f t="shared" si="152"/>
        <v>0</v>
      </c>
      <c r="AE838" s="46" t="b">
        <f t="shared" si="153"/>
        <v>0</v>
      </c>
    </row>
    <row r="839" spans="1:31" x14ac:dyDescent="0.25">
      <c r="A839" s="45" t="s">
        <v>905</v>
      </c>
      <c r="B839" s="2" t="str">
        <f>IFERROR(VLOOKUP(A839,'Protein names'!$A:$I,8,FALSE),"Contaminant")</f>
        <v>Alcohol dehydrogenase 1 (EC 1.1.1.1) (Alcohol dehydrogenase A subunit)</v>
      </c>
      <c r="C839" t="str">
        <f>IFERROR(VLOOKUP(A839,'Protein names'!$A:$I,9,FALSE), "Contaminant")</f>
        <v>Adh1</v>
      </c>
      <c r="D839" s="42">
        <f>VLOOKUP($A839,'Raw data'!$A:$M,10,FALSE)</f>
        <v>13439573.589177566</v>
      </c>
      <c r="E839" s="42">
        <f>VLOOKUP($A839,'Raw data'!$A:$M,11,FALSE)</f>
        <v>28984902.67183983</v>
      </c>
      <c r="F839" s="42">
        <f>VLOOKUP($A839,'Raw data'!$A:$M,7,FALSE)</f>
        <v>32093362.223200586</v>
      </c>
      <c r="G839" s="42">
        <f>VLOOKUP($A839,'Raw data'!$A:$M,2,FALSE)</f>
        <v>41184904.339964427</v>
      </c>
      <c r="H839" s="42">
        <f>VLOOKUP($A839,'Raw data'!$A:$M,3,FALSE)</f>
        <v>41525420.65701475</v>
      </c>
      <c r="I839" s="42">
        <f>VLOOKUP($A839,'Raw data'!$A:$M,4,FALSE)</f>
        <v>49401317.22541479</v>
      </c>
      <c r="J839" s="42">
        <f>VLOOKUP($A839,'Raw data'!$A:$M,8,FALSE)</f>
        <v>34659610.025286637</v>
      </c>
      <c r="K839" s="42">
        <f>VLOOKUP($A839,'Raw data'!$A:$M,5,FALSE)</f>
        <v>53223150.143237703</v>
      </c>
      <c r="L839" s="42">
        <f>VLOOKUP($A839,'Raw data'!$A:$M,12,FALSE)</f>
        <v>18405687.960945815</v>
      </c>
      <c r="M839" s="42">
        <f>VLOOKUP($A839,'Raw data'!$A:$M,13,FALSE)</f>
        <v>29269632.39760742</v>
      </c>
      <c r="N839" s="42">
        <f>VLOOKUP($A839,'Raw data'!$A:$M,6,FALSE)</f>
        <v>48424442.287739776</v>
      </c>
      <c r="O839" s="42">
        <f>VLOOKUP($A839,'Raw data'!$A:$M,9,FALSE)</f>
        <v>43505999.595202222</v>
      </c>
      <c r="P839" s="42">
        <f t="shared" si="143"/>
        <v>34438246.784435324</v>
      </c>
      <c r="Q839" s="42">
        <f t="shared" si="144"/>
        <v>37914753.735003263</v>
      </c>
      <c r="R839" s="42">
        <f t="shared" si="145"/>
        <v>11516803.812043484</v>
      </c>
      <c r="S839" s="42">
        <f t="shared" si="146"/>
        <v>11846239.313400004</v>
      </c>
      <c r="T839" s="43">
        <f t="shared" si="147"/>
        <v>0.3344189930495709</v>
      </c>
      <c r="U839" s="43">
        <f t="shared" si="148"/>
        <v>0.31244405268188363</v>
      </c>
      <c r="V839" s="42">
        <f t="shared" si="149"/>
        <v>0.13874765382313578</v>
      </c>
      <c r="W839" s="42">
        <f t="shared" si="150"/>
        <v>0.6480839336889771</v>
      </c>
      <c r="X839" s="42">
        <f>VLOOKUP($A839,'Raw data'!$A:$AN,39, FALSE)</f>
        <v>3.5656697447552266</v>
      </c>
      <c r="Y839" s="42">
        <f>VLOOKUP($A839,'Raw data'!$A:$AN,40, FALSE)</f>
        <v>3.7224174900005935</v>
      </c>
      <c r="Z839" s="42">
        <f t="shared" si="151"/>
        <v>3.64404361737791</v>
      </c>
      <c r="AA839" s="44">
        <f>IFERROR(VLOOKUP($A839,'Raw data'!$AP:$AU,4,FALSE),0)</f>
        <v>0.35139338995534503</v>
      </c>
      <c r="AB839" s="44">
        <f>IFERROR(VLOOKUP($A839,'Raw data'!$AP:$AU,5,FALSE),0)</f>
        <v>0.201565015990052</v>
      </c>
      <c r="AC839" s="44">
        <f>IFERROR(VLOOKUP($A839,'Raw data'!$AP:$AU,6,FALSE),"NA")</f>
        <v>0.72516978770056695</v>
      </c>
      <c r="AD839" s="46" t="b">
        <f t="shared" si="152"/>
        <v>0</v>
      </c>
      <c r="AE839" s="46" t="b">
        <f t="shared" si="153"/>
        <v>0</v>
      </c>
    </row>
    <row r="840" spans="1:31" x14ac:dyDescent="0.25">
      <c r="A840" s="45" t="s">
        <v>906</v>
      </c>
      <c r="B840" s="2" t="str">
        <f>IFERROR(VLOOKUP(A840,'Protein names'!$A:$I,8,FALSE),"Contaminant")</f>
        <v>Protein Serpinf2</v>
      </c>
      <c r="C840" t="str">
        <f>IFERROR(VLOOKUP(A840,'Protein names'!$A:$I,9,FALSE), "Contaminant")</f>
        <v>Serpinf2</v>
      </c>
      <c r="D840" s="42">
        <f>VLOOKUP($A840,'Raw data'!$A:$M,10,FALSE)</f>
        <v>133297.42040951975</v>
      </c>
      <c r="E840" s="42">
        <f>VLOOKUP($A840,'Raw data'!$A:$M,11,FALSE)</f>
        <v>112166.26969479186</v>
      </c>
      <c r="F840" s="42">
        <f>VLOOKUP($A840,'Raw data'!$A:$M,7,FALSE)</f>
        <v>80072.69901923927</v>
      </c>
      <c r="G840" s="42">
        <f>VLOOKUP($A840,'Raw data'!$A:$M,2,FALSE)</f>
        <v>112798.86083339028</v>
      </c>
      <c r="H840" s="42">
        <f>VLOOKUP($A840,'Raw data'!$A:$M,3,FALSE)</f>
        <v>90700.543989125494</v>
      </c>
      <c r="I840" s="42">
        <f>VLOOKUP($A840,'Raw data'!$A:$M,4,FALSE)</f>
        <v>101340.12680971716</v>
      </c>
      <c r="J840" s="42">
        <f>VLOOKUP($A840,'Raw data'!$A:$M,8,FALSE)</f>
        <v>72034.320650089663</v>
      </c>
      <c r="K840" s="42">
        <f>VLOOKUP($A840,'Raw data'!$A:$M,5,FALSE)</f>
        <v>101970.43090210405</v>
      </c>
      <c r="L840" s="42">
        <f>VLOOKUP($A840,'Raw data'!$A:$M,12,FALSE)</f>
        <v>82238.851691046642</v>
      </c>
      <c r="M840" s="42">
        <f>VLOOKUP($A840,'Raw data'!$A:$M,13,FALSE)</f>
        <v>60273.2278449847</v>
      </c>
      <c r="N840" s="42">
        <f>VLOOKUP($A840,'Raw data'!$A:$M,6,FALSE)</f>
        <v>205.36</v>
      </c>
      <c r="O840" s="42">
        <f>VLOOKUP($A840,'Raw data'!$A:$M,9,FALSE)</f>
        <v>111416.67227904225</v>
      </c>
      <c r="P840" s="42">
        <f t="shared" si="143"/>
        <v>105062.6534592973</v>
      </c>
      <c r="Q840" s="42">
        <f t="shared" si="144"/>
        <v>71356.477227877884</v>
      </c>
      <c r="R840" s="42">
        <f t="shared" si="145"/>
        <v>17088.678264159487</v>
      </c>
      <c r="S840" s="42">
        <f t="shared" si="146"/>
        <v>36162.22437946649</v>
      </c>
      <c r="T840" s="43">
        <f t="shared" si="147"/>
        <v>0.16265226225967988</v>
      </c>
      <c r="U840" s="43">
        <f t="shared" si="148"/>
        <v>0.50678264657014849</v>
      </c>
      <c r="V840" s="42">
        <f t="shared" si="149"/>
        <v>-0.55813362848996551</v>
      </c>
      <c r="W840" s="42">
        <f t="shared" si="150"/>
        <v>8.8878979153221654E-2</v>
      </c>
      <c r="X840" s="42">
        <f>VLOOKUP($A840,'Raw data'!$A:$AN,39, FALSE)</f>
        <v>2.1130316185024061</v>
      </c>
      <c r="Y840" s="42">
        <f>VLOOKUP($A840,'Raw data'!$A:$AN,40, FALSE)</f>
        <v>2.8984394853626463</v>
      </c>
      <c r="Z840" s="42">
        <f t="shared" si="151"/>
        <v>2.505735551932526</v>
      </c>
      <c r="AA840" s="44">
        <f>IFERROR(VLOOKUP($A840,'Raw data'!$AP:$AU,4,FALSE),0)</f>
        <v>-0.18780545482901201</v>
      </c>
      <c r="AB840" s="44">
        <f>IFERROR(VLOOKUP($A840,'Raw data'!$AP:$AU,5,FALSE),0)</f>
        <v>8.6778207277727004E-2</v>
      </c>
      <c r="AC840" s="44">
        <f>IFERROR(VLOOKUP($A840,'Raw data'!$AP:$AU,6,FALSE),"NA")</f>
        <v>0.72585418671219404</v>
      </c>
      <c r="AD840" s="46" t="b">
        <f t="shared" si="152"/>
        <v>0</v>
      </c>
      <c r="AE840" s="46" t="b">
        <f t="shared" si="153"/>
        <v>0</v>
      </c>
    </row>
    <row r="841" spans="1:31" x14ac:dyDescent="0.25">
      <c r="A841" s="45" t="s">
        <v>907</v>
      </c>
      <c r="B841" s="2" t="str">
        <f>IFERROR(VLOOKUP(A841,'Protein names'!$A:$I,8,FALSE),"Contaminant")</f>
        <v>Cullin-associated NEDD8-dissociated protein 1 (Cullin-associated and neddylation-dissociated protein 1) (TBP-interacting protein of 120 kDa A) (TBP-interacting protein 120A) (p120 CAND1)</v>
      </c>
      <c r="C841" t="str">
        <f>IFERROR(VLOOKUP(A841,'Protein names'!$A:$I,9,FALSE), "Contaminant")</f>
        <v>Cand1</v>
      </c>
      <c r="D841" s="42">
        <f>VLOOKUP($A841,'Raw data'!$A:$M,10,FALSE)</f>
        <v>1051210.9788518201</v>
      </c>
      <c r="E841" s="42">
        <f>VLOOKUP($A841,'Raw data'!$A:$M,11,FALSE)</f>
        <v>680926.94927717559</v>
      </c>
      <c r="F841" s="42">
        <f>VLOOKUP($A841,'Raw data'!$A:$M,7,FALSE)</f>
        <v>617536.81818736205</v>
      </c>
      <c r="G841" s="42">
        <f>VLOOKUP($A841,'Raw data'!$A:$M,2,FALSE)</f>
        <v>752765.16450439557</v>
      </c>
      <c r="H841" s="42">
        <f>VLOOKUP($A841,'Raw data'!$A:$M,3,FALSE)</f>
        <v>715146.75899126555</v>
      </c>
      <c r="I841" s="42">
        <f>VLOOKUP($A841,'Raw data'!$A:$M,4,FALSE)</f>
        <v>845004.40313156962</v>
      </c>
      <c r="J841" s="42">
        <f>VLOOKUP($A841,'Raw data'!$A:$M,8,FALSE)</f>
        <v>738189.16068552854</v>
      </c>
      <c r="K841" s="42">
        <f>VLOOKUP($A841,'Raw data'!$A:$M,5,FALSE)</f>
        <v>752880.00205468154</v>
      </c>
      <c r="L841" s="42">
        <f>VLOOKUP($A841,'Raw data'!$A:$M,12,FALSE)</f>
        <v>1052806.9791626637</v>
      </c>
      <c r="M841" s="42">
        <f>VLOOKUP($A841,'Raw data'!$A:$M,13,FALSE)</f>
        <v>1024403.5957959106</v>
      </c>
      <c r="N841" s="42">
        <f>VLOOKUP($A841,'Raw data'!$A:$M,6,FALSE)</f>
        <v>638050.75499425502</v>
      </c>
      <c r="O841" s="42">
        <f>VLOOKUP($A841,'Raw data'!$A:$M,9,FALSE)</f>
        <v>694269.59217713703</v>
      </c>
      <c r="P841" s="42">
        <f t="shared" si="143"/>
        <v>777098.51215726475</v>
      </c>
      <c r="Q841" s="42">
        <f t="shared" si="144"/>
        <v>816766.68081169587</v>
      </c>
      <c r="R841" s="42">
        <f t="shared" si="145"/>
        <v>140764.51354660123</v>
      </c>
      <c r="S841" s="42">
        <f t="shared" si="146"/>
        <v>161260.12328237732</v>
      </c>
      <c r="T841" s="43">
        <f t="shared" si="147"/>
        <v>0.18114114406915002</v>
      </c>
      <c r="U841" s="43">
        <f t="shared" si="148"/>
        <v>0.19743719604491991</v>
      </c>
      <c r="V841" s="42">
        <f t="shared" si="149"/>
        <v>7.182651457636427E-2</v>
      </c>
      <c r="W841" s="42">
        <f t="shared" si="150"/>
        <v>0.68734220790432765</v>
      </c>
      <c r="X841" s="42">
        <f>VLOOKUP($A841,'Raw data'!$A:$AN,39, FALSE)</f>
        <v>2.9115875838491783</v>
      </c>
      <c r="Y841" s="42">
        <f>VLOOKUP($A841,'Raw data'!$A:$AN,40, FALSE)</f>
        <v>3.2614448854317151</v>
      </c>
      <c r="Z841" s="42">
        <f t="shared" si="151"/>
        <v>3.0865162346404467</v>
      </c>
      <c r="AA841" s="44">
        <f>IFERROR(VLOOKUP($A841,'Raw data'!$AP:$AU,4,FALSE),0)</f>
        <v>0.14878555712416999</v>
      </c>
      <c r="AB841" s="44">
        <f>IFERROR(VLOOKUP($A841,'Raw data'!$AP:$AU,5,FALSE),0)</f>
        <v>7.1741453538676794E-2</v>
      </c>
      <c r="AC841" s="44">
        <f>IFERROR(VLOOKUP($A841,'Raw data'!$AP:$AU,6,FALSE),"NA")</f>
        <v>0.725932996987394</v>
      </c>
      <c r="AD841" s="46" t="b">
        <f t="shared" si="152"/>
        <v>0</v>
      </c>
      <c r="AE841" s="46" t="b">
        <f t="shared" si="153"/>
        <v>0</v>
      </c>
    </row>
    <row r="842" spans="1:31" x14ac:dyDescent="0.25">
      <c r="A842" s="45" t="s">
        <v>908</v>
      </c>
      <c r="B842" s="2" t="str">
        <f>IFERROR(VLOOKUP(A842,'Protein names'!$A:$I,8,FALSE),"Contaminant")</f>
        <v>Prenylcysteine oxidase (EC 1.8.3.5) (Chloride ion pump-associated 55 kDa protein)</v>
      </c>
      <c r="C842" t="str">
        <f>IFERROR(VLOOKUP(A842,'Protein names'!$A:$I,9,FALSE), "Contaminant")</f>
        <v>Pcyox1</v>
      </c>
      <c r="D842" s="42">
        <f>VLOOKUP($A842,'Raw data'!$A:$M,10,FALSE)</f>
        <v>112950.32605851635</v>
      </c>
      <c r="E842" s="42">
        <f>VLOOKUP($A842,'Raw data'!$A:$M,11,FALSE)</f>
        <v>142139.47724733001</v>
      </c>
      <c r="F842" s="42">
        <f>VLOOKUP($A842,'Raw data'!$A:$M,7,FALSE)</f>
        <v>75140.56358704569</v>
      </c>
      <c r="G842" s="42">
        <f>VLOOKUP($A842,'Raw data'!$A:$M,2,FALSE)</f>
        <v>205.36</v>
      </c>
      <c r="H842" s="42">
        <f>VLOOKUP($A842,'Raw data'!$A:$M,3,FALSE)</f>
        <v>80031.344373045868</v>
      </c>
      <c r="I842" s="42">
        <f>VLOOKUP($A842,'Raw data'!$A:$M,4,FALSE)</f>
        <v>29004.827855988977</v>
      </c>
      <c r="J842" s="42">
        <f>VLOOKUP($A842,'Raw data'!$A:$M,8,FALSE)</f>
        <v>205.36</v>
      </c>
      <c r="K842" s="42">
        <f>VLOOKUP($A842,'Raw data'!$A:$M,5,FALSE)</f>
        <v>88936.4000881229</v>
      </c>
      <c r="L842" s="42">
        <f>VLOOKUP($A842,'Raw data'!$A:$M,12,FALSE)</f>
        <v>142944.42035770626</v>
      </c>
      <c r="M842" s="42">
        <f>VLOOKUP($A842,'Raw data'!$A:$M,13,FALSE)</f>
        <v>144635.06658259023</v>
      </c>
      <c r="N842" s="42">
        <f>VLOOKUP($A842,'Raw data'!$A:$M,6,FALSE)</f>
        <v>205.36</v>
      </c>
      <c r="O842" s="42">
        <f>VLOOKUP($A842,'Raw data'!$A:$M,9,FALSE)</f>
        <v>47477.515062457715</v>
      </c>
      <c r="P842" s="42">
        <f t="shared" si="143"/>
        <v>73245.316520321139</v>
      </c>
      <c r="Q842" s="42">
        <f t="shared" si="144"/>
        <v>70734.02034847952</v>
      </c>
      <c r="R842" s="42">
        <f t="shared" si="145"/>
        <v>47722.446475982862</v>
      </c>
      <c r="S842" s="42">
        <f t="shared" si="146"/>
        <v>59856.05236926896</v>
      </c>
      <c r="T842" s="43">
        <f t="shared" si="147"/>
        <v>0.65154263430266934</v>
      </c>
      <c r="U842" s="43">
        <f t="shared" si="148"/>
        <v>0.84621306797466112</v>
      </c>
      <c r="V842" s="42">
        <f t="shared" si="149"/>
        <v>-5.0332250246828115E-2</v>
      </c>
      <c r="W842" s="42">
        <f t="shared" si="150"/>
        <v>0.9429704570748445</v>
      </c>
      <c r="X842" s="42">
        <f>VLOOKUP($A842,'Raw data'!$A:$AN,39, FALSE)</f>
        <v>1.6673200072378958</v>
      </c>
      <c r="Y842" s="42">
        <f>VLOOKUP($A842,'Raw data'!$A:$AN,40, FALSE)</f>
        <v>1.3931980394168793</v>
      </c>
      <c r="Z842" s="42">
        <f t="shared" si="151"/>
        <v>1.5302590233273876</v>
      </c>
      <c r="AA842" s="44">
        <f>IFERROR(VLOOKUP($A842,'Raw data'!$AP:$AU,4,FALSE),0)</f>
        <v>-0.59224461440310106</v>
      </c>
      <c r="AB842" s="44">
        <f>IFERROR(VLOOKUP($A842,'Raw data'!$AP:$AU,5,FALSE),0)</f>
        <v>3.5468906092476903E-2</v>
      </c>
      <c r="AC842" s="44">
        <f>IFERROR(VLOOKUP($A842,'Raw data'!$AP:$AU,6,FALSE),"NA")</f>
        <v>0.72612052618871603</v>
      </c>
      <c r="AD842" s="46" t="b">
        <f t="shared" si="152"/>
        <v>0</v>
      </c>
      <c r="AE842" s="46" t="b">
        <f t="shared" si="153"/>
        <v>0</v>
      </c>
    </row>
    <row r="843" spans="1:31" x14ac:dyDescent="0.25">
      <c r="A843" s="45" t="s">
        <v>909</v>
      </c>
      <c r="B843" s="2" t="str">
        <f>IFERROR(VLOOKUP(A843,'Protein names'!$A:$I,8,FALSE),"Contaminant")</f>
        <v>Saccharopine dehydrogenase-like oxidoreductase (EC 1.-.-.-)</v>
      </c>
      <c r="C843" t="str">
        <f>IFERROR(VLOOKUP(A843,'Protein names'!$A:$I,9,FALSE), "Contaminant")</f>
        <v>Sccpdh</v>
      </c>
      <c r="D843" s="42">
        <f>VLOOKUP($A843,'Raw data'!$A:$M,10,FALSE)</f>
        <v>386440.01127695758</v>
      </c>
      <c r="E843" s="42">
        <f>VLOOKUP($A843,'Raw data'!$A:$M,11,FALSE)</f>
        <v>219907.4910952425</v>
      </c>
      <c r="F843" s="42">
        <f>VLOOKUP($A843,'Raw data'!$A:$M,7,FALSE)</f>
        <v>310552.06041342183</v>
      </c>
      <c r="G843" s="42">
        <f>VLOOKUP($A843,'Raw data'!$A:$M,2,FALSE)</f>
        <v>250310.32866697619</v>
      </c>
      <c r="H843" s="42">
        <f>VLOOKUP($A843,'Raw data'!$A:$M,3,FALSE)</f>
        <v>138854.9264228243</v>
      </c>
      <c r="I843" s="42">
        <f>VLOOKUP($A843,'Raw data'!$A:$M,4,FALSE)</f>
        <v>257098.40651295538</v>
      </c>
      <c r="J843" s="42">
        <f>VLOOKUP($A843,'Raw data'!$A:$M,8,FALSE)</f>
        <v>172850.39418138177</v>
      </c>
      <c r="K843" s="42">
        <f>VLOOKUP($A843,'Raw data'!$A:$M,5,FALSE)</f>
        <v>248697.89168567781</v>
      </c>
      <c r="L843" s="42">
        <f>VLOOKUP($A843,'Raw data'!$A:$M,12,FALSE)</f>
        <v>496944.89691265445</v>
      </c>
      <c r="M843" s="42">
        <f>VLOOKUP($A843,'Raw data'!$A:$M,13,FALSE)</f>
        <v>374207.80966227804</v>
      </c>
      <c r="N843" s="42">
        <f>VLOOKUP($A843,'Raw data'!$A:$M,6,FALSE)</f>
        <v>281927.24474188895</v>
      </c>
      <c r="O843" s="42">
        <f>VLOOKUP($A843,'Raw data'!$A:$M,9,FALSE)</f>
        <v>166893.02558005703</v>
      </c>
      <c r="P843" s="42">
        <f t="shared" si="143"/>
        <v>260527.20406472965</v>
      </c>
      <c r="Q843" s="42">
        <f t="shared" si="144"/>
        <v>290253.54379398964</v>
      </c>
      <c r="R843" s="42">
        <f t="shared" si="145"/>
        <v>76296.315656576306</v>
      </c>
      <c r="S843" s="42">
        <f t="shared" si="146"/>
        <v>115878.63671569662</v>
      </c>
      <c r="T843" s="43">
        <f t="shared" si="147"/>
        <v>0.29285354644814748</v>
      </c>
      <c r="U843" s="43">
        <f t="shared" si="148"/>
        <v>0.39923246138880097</v>
      </c>
      <c r="V843" s="42">
        <f t="shared" si="149"/>
        <v>0.15587965594579162</v>
      </c>
      <c r="W843" s="42">
        <f t="shared" si="150"/>
        <v>0.64217449040820929</v>
      </c>
      <c r="X843" s="42">
        <f>VLOOKUP($A843,'Raw data'!$A:$AN,39, FALSE)</f>
        <v>2.2316914040577647</v>
      </c>
      <c r="Y843" s="42">
        <f>VLOOKUP($A843,'Raw data'!$A:$AN,40, FALSE)</f>
        <v>2.4219535305792461</v>
      </c>
      <c r="Z843" s="42">
        <f t="shared" si="151"/>
        <v>2.3268224673185056</v>
      </c>
      <c r="AA843" s="44">
        <f>IFERROR(VLOOKUP($A843,'Raw data'!$AP:$AU,4,FALSE),0)</f>
        <v>-0.68751792026585301</v>
      </c>
      <c r="AB843" s="44">
        <f>IFERROR(VLOOKUP($A843,'Raw data'!$AP:$AU,5,FALSE),0)</f>
        <v>0.106971501424809</v>
      </c>
      <c r="AC843" s="44">
        <f>IFERROR(VLOOKUP($A843,'Raw data'!$AP:$AU,6,FALSE),"NA")</f>
        <v>0.72782543670885902</v>
      </c>
      <c r="AD843" s="46" t="b">
        <f t="shared" si="152"/>
        <v>0</v>
      </c>
      <c r="AE843" s="46" t="b">
        <f t="shared" si="153"/>
        <v>0</v>
      </c>
    </row>
    <row r="844" spans="1:31" x14ac:dyDescent="0.25">
      <c r="A844" s="45" t="s">
        <v>910</v>
      </c>
      <c r="B844" s="2" t="str">
        <f>IFERROR(VLOOKUP(A844,'Protein names'!$A:$I,8,FALSE),"Contaminant")</f>
        <v>Very-long-chain 3-oxoacyl-CoA reductase (EC 1.1.1.330) (17-beta-hydroxysteroid dehydrogenase 12) (17-beta-HSD 12) (3-ketoacyl-CoA reductase) (KAR) (Estradiol 17-beta-dehydrogenase 12) (EC 1.1.1.62)</v>
      </c>
      <c r="C844" t="str">
        <f>IFERROR(VLOOKUP(A844,'Protein names'!$A:$I,9,FALSE), "Contaminant")</f>
        <v>Hsd17b12</v>
      </c>
      <c r="D844" s="42">
        <f>VLOOKUP($A844,'Raw data'!$A:$M,10,FALSE)</f>
        <v>262086.82462993477</v>
      </c>
      <c r="E844" s="42">
        <f>VLOOKUP($A844,'Raw data'!$A:$M,11,FALSE)</f>
        <v>126195.80371387083</v>
      </c>
      <c r="F844" s="42">
        <f>VLOOKUP($A844,'Raw data'!$A:$M,7,FALSE)</f>
        <v>134587.76038004583</v>
      </c>
      <c r="G844" s="42">
        <f>VLOOKUP($A844,'Raw data'!$A:$M,2,FALSE)</f>
        <v>132230.31095944732</v>
      </c>
      <c r="H844" s="42">
        <f>VLOOKUP($A844,'Raw data'!$A:$M,3,FALSE)</f>
        <v>96321.250302639179</v>
      </c>
      <c r="I844" s="42">
        <f>VLOOKUP($A844,'Raw data'!$A:$M,4,FALSE)</f>
        <v>131089.44416104222</v>
      </c>
      <c r="J844" s="42">
        <f>VLOOKUP($A844,'Raw data'!$A:$M,8,FALSE)</f>
        <v>86782.648605915398</v>
      </c>
      <c r="K844" s="42">
        <f>VLOOKUP($A844,'Raw data'!$A:$M,5,FALSE)</f>
        <v>78336.086424476322</v>
      </c>
      <c r="L844" s="42">
        <f>VLOOKUP($A844,'Raw data'!$A:$M,12,FALSE)</f>
        <v>222614.96222151472</v>
      </c>
      <c r="M844" s="42">
        <f>VLOOKUP($A844,'Raw data'!$A:$M,13,FALSE)</f>
        <v>205009.22151635712</v>
      </c>
      <c r="N844" s="42">
        <f>VLOOKUP($A844,'Raw data'!$A:$M,6,FALSE)</f>
        <v>102783.69774374594</v>
      </c>
      <c r="O844" s="42">
        <f>VLOOKUP($A844,'Raw data'!$A:$M,9,FALSE)</f>
        <v>85877.308538460202</v>
      </c>
      <c r="P844" s="42">
        <f t="shared" si="143"/>
        <v>147085.23235783001</v>
      </c>
      <c r="Q844" s="42">
        <f t="shared" si="144"/>
        <v>130233.98750841162</v>
      </c>
      <c r="R844" s="42">
        <f t="shared" si="145"/>
        <v>53027.409679514407</v>
      </c>
      <c r="S844" s="42">
        <f t="shared" si="146"/>
        <v>59760.667773811147</v>
      </c>
      <c r="T844" s="43">
        <f t="shared" si="147"/>
        <v>0.36052164333200321</v>
      </c>
      <c r="U844" s="43">
        <f t="shared" si="148"/>
        <v>0.45887151977091456</v>
      </c>
      <c r="V844" s="42">
        <f t="shared" si="149"/>
        <v>-0.17554640290391754</v>
      </c>
      <c r="W844" s="42">
        <f t="shared" si="150"/>
        <v>0.64731653476214635</v>
      </c>
      <c r="X844" s="42">
        <f>VLOOKUP($A844,'Raw data'!$A:$AN,39, FALSE)</f>
        <v>2.2410046483693637</v>
      </c>
      <c r="Y844" s="42">
        <f>VLOOKUP($A844,'Raw data'!$A:$AN,40, FALSE)</f>
        <v>2.8117208870753907</v>
      </c>
      <c r="Z844" s="42">
        <f t="shared" si="151"/>
        <v>2.526362767722377</v>
      </c>
      <c r="AA844" s="44">
        <f>IFERROR(VLOOKUP($A844,'Raw data'!$AP:$AU,4,FALSE),0)</f>
        <v>3.7743869297324002</v>
      </c>
      <c r="AB844" s="44">
        <f>IFERROR(VLOOKUP($A844,'Raw data'!$AP:$AU,5,FALSE),0)</f>
        <v>0.26807144945719202</v>
      </c>
      <c r="AC844" s="44">
        <f>IFERROR(VLOOKUP($A844,'Raw data'!$AP:$AU,6,FALSE),"NA")</f>
        <v>0.72894622544476195</v>
      </c>
      <c r="AD844" s="46" t="b">
        <f t="shared" si="152"/>
        <v>0</v>
      </c>
      <c r="AE844" s="46" t="b">
        <f t="shared" si="153"/>
        <v>0</v>
      </c>
    </row>
    <row r="845" spans="1:31" x14ac:dyDescent="0.25">
      <c r="A845" s="45" t="s">
        <v>911</v>
      </c>
      <c r="B845" s="2" t="str">
        <f>IFERROR(VLOOKUP(A845,'Protein names'!$A:$I,8,FALSE),"Contaminant")</f>
        <v>3-mercaptopyruvate sulfurtransferase (MST) (EC 2.8.1.2)</v>
      </c>
      <c r="C845" t="str">
        <f>IFERROR(VLOOKUP(A845,'Protein names'!$A:$I,9,FALSE), "Contaminant")</f>
        <v>Mpst</v>
      </c>
      <c r="D845" s="42">
        <f>VLOOKUP($A845,'Raw data'!$A:$M,10,FALSE)</f>
        <v>2220083.7666070312</v>
      </c>
      <c r="E845" s="42">
        <f>VLOOKUP($A845,'Raw data'!$A:$M,11,FALSE)</f>
        <v>1883634.0614615213</v>
      </c>
      <c r="F845" s="42">
        <f>VLOOKUP($A845,'Raw data'!$A:$M,7,FALSE)</f>
        <v>1802971.5595335288</v>
      </c>
      <c r="G845" s="42">
        <f>VLOOKUP($A845,'Raw data'!$A:$M,2,FALSE)</f>
        <v>1653425.595327531</v>
      </c>
      <c r="H845" s="42">
        <f>VLOOKUP($A845,'Raw data'!$A:$M,3,FALSE)</f>
        <v>1594174.621138413</v>
      </c>
      <c r="I845" s="42">
        <f>VLOOKUP($A845,'Raw data'!$A:$M,4,FALSE)</f>
        <v>1817100.0541551511</v>
      </c>
      <c r="J845" s="42">
        <f>VLOOKUP($A845,'Raw data'!$A:$M,8,FALSE)</f>
        <v>1913844.9848297494</v>
      </c>
      <c r="K845" s="42">
        <f>VLOOKUP($A845,'Raw data'!$A:$M,5,FALSE)</f>
        <v>1509022.9080054362</v>
      </c>
      <c r="L845" s="42">
        <f>VLOOKUP($A845,'Raw data'!$A:$M,12,FALSE)</f>
        <v>2542607.0314214625</v>
      </c>
      <c r="M845" s="42">
        <f>VLOOKUP($A845,'Raw data'!$A:$M,13,FALSE)</f>
        <v>1495857.6067701548</v>
      </c>
      <c r="N845" s="42">
        <f>VLOOKUP($A845,'Raw data'!$A:$M,6,FALSE)</f>
        <v>1992606.8870873377</v>
      </c>
      <c r="O845" s="42">
        <f>VLOOKUP($A845,'Raw data'!$A:$M,9,FALSE)</f>
        <v>1648994.9418382531</v>
      </c>
      <c r="P845" s="42">
        <f t="shared" si="143"/>
        <v>1828564.9430371961</v>
      </c>
      <c r="Q845" s="42">
        <f t="shared" si="144"/>
        <v>1850489.0599920657</v>
      </c>
      <c r="R845" s="42">
        <f t="shared" si="145"/>
        <v>201129.59175854988</v>
      </c>
      <c r="S845" s="42">
        <f t="shared" si="146"/>
        <v>361985.54680707131</v>
      </c>
      <c r="T845" s="43">
        <f t="shared" si="147"/>
        <v>0.10999313561402919</v>
      </c>
      <c r="U845" s="43">
        <f t="shared" si="148"/>
        <v>0.19561615068863114</v>
      </c>
      <c r="V845" s="42">
        <f t="shared" si="149"/>
        <v>1.7194740386232029E-2</v>
      </c>
      <c r="W845" s="42">
        <f t="shared" si="150"/>
        <v>0.90810787521822312</v>
      </c>
      <c r="X845" s="42">
        <f>VLOOKUP($A845,'Raw data'!$A:$AN,39, FALSE)</f>
        <v>3.2698594150527112</v>
      </c>
      <c r="Y845" s="42">
        <f>VLOOKUP($A845,'Raw data'!$A:$AN,40, FALSE)</f>
        <v>3.099436063719395</v>
      </c>
      <c r="Z845" s="42">
        <f t="shared" si="151"/>
        <v>3.1846477393860528</v>
      </c>
      <c r="AA845" s="44">
        <f>IFERROR(VLOOKUP($A845,'Raw data'!$AP:$AU,4,FALSE),0)</f>
        <v>0.46446554516736199</v>
      </c>
      <c r="AB845" s="44">
        <f>IFERROR(VLOOKUP($A845,'Raw data'!$AP:$AU,5,FALSE),0)</f>
        <v>6.85776241858152E-2</v>
      </c>
      <c r="AC845" s="44">
        <f>IFERROR(VLOOKUP($A845,'Raw data'!$AP:$AU,6,FALSE),"NA")</f>
        <v>0.72928509142960196</v>
      </c>
      <c r="AD845" s="46" t="b">
        <f t="shared" si="152"/>
        <v>0</v>
      </c>
      <c r="AE845" s="46" t="b">
        <f t="shared" si="153"/>
        <v>0</v>
      </c>
    </row>
    <row r="846" spans="1:31" x14ac:dyDescent="0.25">
      <c r="A846" s="45" t="s">
        <v>912</v>
      </c>
      <c r="B846" s="2" t="str">
        <f>IFERROR(VLOOKUP(A846,'Protein names'!$A:$I,8,FALSE),"Contaminant")</f>
        <v>Protein Mtch2</v>
      </c>
      <c r="C846" t="str">
        <f>IFERROR(VLOOKUP(A846,'Protein names'!$A:$I,9,FALSE), "Contaminant")</f>
        <v>Mtch2</v>
      </c>
      <c r="D846" s="42">
        <f>VLOOKUP($A846,'Raw data'!$A:$M,10,FALSE)</f>
        <v>85272.163777710448</v>
      </c>
      <c r="E846" s="42">
        <f>VLOOKUP($A846,'Raw data'!$A:$M,11,FALSE)</f>
        <v>110886.16039538496</v>
      </c>
      <c r="F846" s="42">
        <f>VLOOKUP($A846,'Raw data'!$A:$M,7,FALSE)</f>
        <v>756514.03451036476</v>
      </c>
      <c r="G846" s="42">
        <f>VLOOKUP($A846,'Raw data'!$A:$M,2,FALSE)</f>
        <v>975317.94097481924</v>
      </c>
      <c r="H846" s="42">
        <f>VLOOKUP($A846,'Raw data'!$A:$M,3,FALSE)</f>
        <v>962593.29978058569</v>
      </c>
      <c r="I846" s="42">
        <f>VLOOKUP($A846,'Raw data'!$A:$M,4,FALSE)</f>
        <v>985304.09758826508</v>
      </c>
      <c r="J846" s="42">
        <f>VLOOKUP($A846,'Raw data'!$A:$M,8,FALSE)</f>
        <v>718206.70432865492</v>
      </c>
      <c r="K846" s="42">
        <f>VLOOKUP($A846,'Raw data'!$A:$M,5,FALSE)</f>
        <v>920678.19198169187</v>
      </c>
      <c r="L846" s="42">
        <f>VLOOKUP($A846,'Raw data'!$A:$M,12,FALSE)</f>
        <v>75960.354510565536</v>
      </c>
      <c r="M846" s="42">
        <f>VLOOKUP($A846,'Raw data'!$A:$M,13,FALSE)</f>
        <v>97488.867824688394</v>
      </c>
      <c r="N846" s="42">
        <f>VLOOKUP($A846,'Raw data'!$A:$M,6,FALSE)</f>
        <v>911786.20130337367</v>
      </c>
      <c r="O846" s="42">
        <f>VLOOKUP($A846,'Raw data'!$A:$M,9,FALSE)</f>
        <v>728851.95939964114</v>
      </c>
      <c r="P846" s="42">
        <f t="shared" si="143"/>
        <v>645981.28283785505</v>
      </c>
      <c r="Q846" s="42">
        <f t="shared" si="144"/>
        <v>575495.37989143585</v>
      </c>
      <c r="R846" s="42">
        <f t="shared" si="145"/>
        <v>395133.89539216767</v>
      </c>
      <c r="S846" s="42">
        <f t="shared" si="146"/>
        <v>354530.89195207891</v>
      </c>
      <c r="T846" s="43">
        <f t="shared" si="147"/>
        <v>0.61168009954763425</v>
      </c>
      <c r="U846" s="43">
        <f t="shared" si="148"/>
        <v>0.61604472310265856</v>
      </c>
      <c r="V846" s="42">
        <f t="shared" si="149"/>
        <v>-0.1666880173921301</v>
      </c>
      <c r="W846" s="42">
        <f t="shared" si="150"/>
        <v>0.77262386829251506</v>
      </c>
      <c r="X846" s="42">
        <f>VLOOKUP($A846,'Raw data'!$A:$AN,39, FALSE)</f>
        <v>2.370964053568517</v>
      </c>
      <c r="Y846" s="42">
        <f>VLOOKUP($A846,'Raw data'!$A:$AN,40, FALSE)</f>
        <v>2.5376812060063134</v>
      </c>
      <c r="Z846" s="42">
        <f t="shared" si="151"/>
        <v>2.4543226297874154</v>
      </c>
      <c r="AA846" s="44">
        <f>IFERROR(VLOOKUP($A846,'Raw data'!$AP:$AU,4,FALSE),0)</f>
        <v>-0.57651838614339801</v>
      </c>
      <c r="AB846" s="44">
        <f>IFERROR(VLOOKUP($A846,'Raw data'!$AP:$AU,5,FALSE),0)</f>
        <v>8.1182143094931797E-2</v>
      </c>
      <c r="AC846" s="44">
        <f>IFERROR(VLOOKUP($A846,'Raw data'!$AP:$AU,6,FALSE),"NA")</f>
        <v>0.72952518828566104</v>
      </c>
      <c r="AD846" s="46" t="b">
        <f t="shared" si="152"/>
        <v>0</v>
      </c>
      <c r="AE846" s="46" t="b">
        <f t="shared" si="153"/>
        <v>0</v>
      </c>
    </row>
    <row r="847" spans="1:31" x14ac:dyDescent="0.25">
      <c r="A847" s="45" t="s">
        <v>913</v>
      </c>
      <c r="B847" s="2" t="str">
        <f>IFERROR(VLOOKUP(A847,'Protein names'!$A:$I,8,FALSE),"Contaminant")</f>
        <v>Single-stranded DNA-binding protein, mitochondrial</v>
      </c>
      <c r="C847" t="str">
        <f>IFERROR(VLOOKUP(A847,'Protein names'!$A:$I,9,FALSE), "Contaminant")</f>
        <v>Ssbp1</v>
      </c>
      <c r="D847" s="42">
        <f>VLOOKUP($A847,'Raw data'!$A:$M,10,FALSE)</f>
        <v>205.36</v>
      </c>
      <c r="E847" s="42">
        <f>VLOOKUP($A847,'Raw data'!$A:$M,11,FALSE)</f>
        <v>44439.079756526997</v>
      </c>
      <c r="F847" s="42">
        <f>VLOOKUP($A847,'Raw data'!$A:$M,7,FALSE)</f>
        <v>205.36</v>
      </c>
      <c r="G847" s="42">
        <f>VLOOKUP($A847,'Raw data'!$A:$M,2,FALSE)</f>
        <v>19385.380643144199</v>
      </c>
      <c r="H847" s="42">
        <f>VLOOKUP($A847,'Raw data'!$A:$M,3,FALSE)</f>
        <v>205.36</v>
      </c>
      <c r="I847" s="42">
        <f>VLOOKUP($A847,'Raw data'!$A:$M,4,FALSE)</f>
        <v>34891.477361812817</v>
      </c>
      <c r="J847" s="42">
        <f>VLOOKUP($A847,'Raw data'!$A:$M,8,FALSE)</f>
        <v>46786.891823526021</v>
      </c>
      <c r="K847" s="42">
        <f>VLOOKUP($A847,'Raw data'!$A:$M,5,FALSE)</f>
        <v>205.36</v>
      </c>
      <c r="L847" s="42">
        <f>VLOOKUP($A847,'Raw data'!$A:$M,12,FALSE)</f>
        <v>205.36</v>
      </c>
      <c r="M847" s="42">
        <f>VLOOKUP($A847,'Raw data'!$A:$M,13,FALSE)</f>
        <v>13225.490113437851</v>
      </c>
      <c r="N847" s="42">
        <f>VLOOKUP($A847,'Raw data'!$A:$M,6,FALSE)</f>
        <v>205.36</v>
      </c>
      <c r="O847" s="42">
        <f>VLOOKUP($A847,'Raw data'!$A:$M,9,FALSE)</f>
        <v>205.36</v>
      </c>
      <c r="P847" s="42">
        <f t="shared" si="143"/>
        <v>16555.336293580669</v>
      </c>
      <c r="Q847" s="42">
        <f t="shared" si="144"/>
        <v>10138.970322827312</v>
      </c>
      <c r="R847" s="42">
        <f t="shared" si="145"/>
        <v>17905.732528085136</v>
      </c>
      <c r="S847" s="42">
        <f t="shared" si="146"/>
        <v>17065.087219829507</v>
      </c>
      <c r="T847" s="43">
        <f t="shared" si="147"/>
        <v>1.0815686380848744</v>
      </c>
      <c r="U847" s="43">
        <f t="shared" si="148"/>
        <v>1.6831183716366582</v>
      </c>
      <c r="V847" s="42">
        <f t="shared" si="149"/>
        <v>-0.70738517204802831</v>
      </c>
      <c r="W847" s="42">
        <f t="shared" si="150"/>
        <v>0.57472344903712558</v>
      </c>
      <c r="X847" s="42">
        <f>VLOOKUP($A847,'Raw data'!$A:$AN,39, FALSE)</f>
        <v>1.1030080048430448</v>
      </c>
      <c r="Y847" s="42">
        <f>VLOOKUP($A847,'Raw data'!$A:$AN,40, FALSE)</f>
        <v>0.70851347834195832</v>
      </c>
      <c r="Z847" s="42">
        <f t="shared" si="151"/>
        <v>0.90576074159250153</v>
      </c>
      <c r="AA847" s="44">
        <f>IFERROR(VLOOKUP($A847,'Raw data'!$AP:$AU,4,FALSE),0)</f>
        <v>2.1069543337144099</v>
      </c>
      <c r="AB847" s="44">
        <f>IFERROR(VLOOKUP($A847,'Raw data'!$AP:$AU,5,FALSE),0)</f>
        <v>0.26341030840193402</v>
      </c>
      <c r="AC847" s="44">
        <f>IFERROR(VLOOKUP($A847,'Raw data'!$AP:$AU,6,FALSE),"NA")</f>
        <v>0.729591697576353</v>
      </c>
      <c r="AD847" s="46" t="b">
        <f t="shared" si="152"/>
        <v>0</v>
      </c>
      <c r="AE847" s="46" t="b">
        <f t="shared" si="153"/>
        <v>0</v>
      </c>
    </row>
    <row r="848" spans="1:31" x14ac:dyDescent="0.25">
      <c r="A848" s="45" t="s">
        <v>914</v>
      </c>
      <c r="B848" s="2" t="str">
        <f>IFERROR(VLOOKUP(A848,'Protein names'!$A:$I,8,FALSE),"Contaminant")</f>
        <v>Coatomer subunit delta (Archain) (Delta-coat protein) (Delta-COP)</v>
      </c>
      <c r="C848" t="str">
        <f>IFERROR(VLOOKUP(A848,'Protein names'!$A:$I,9,FALSE), "Contaminant")</f>
        <v>Arcn1</v>
      </c>
      <c r="D848" s="42">
        <f>VLOOKUP($A848,'Raw data'!$A:$M,10,FALSE)</f>
        <v>19910.350006557481</v>
      </c>
      <c r="E848" s="42">
        <f>VLOOKUP($A848,'Raw data'!$A:$M,11,FALSE)</f>
        <v>139488.61585981603</v>
      </c>
      <c r="F848" s="42">
        <f>VLOOKUP($A848,'Raw data'!$A:$M,7,FALSE)</f>
        <v>68060.780885912274</v>
      </c>
      <c r="G848" s="42">
        <f>VLOOKUP($A848,'Raw data'!$A:$M,2,FALSE)</f>
        <v>122450.77460015427</v>
      </c>
      <c r="H848" s="42">
        <f>VLOOKUP($A848,'Raw data'!$A:$M,3,FALSE)</f>
        <v>91935.976902248556</v>
      </c>
      <c r="I848" s="42">
        <f>VLOOKUP($A848,'Raw data'!$A:$M,4,FALSE)</f>
        <v>98695.738196202481</v>
      </c>
      <c r="J848" s="42">
        <f>VLOOKUP($A848,'Raw data'!$A:$M,8,FALSE)</f>
        <v>90072.018269839449</v>
      </c>
      <c r="K848" s="42">
        <f>VLOOKUP($A848,'Raw data'!$A:$M,5,FALSE)</f>
        <v>119905.81343879104</v>
      </c>
      <c r="L848" s="42">
        <f>VLOOKUP($A848,'Raw data'!$A:$M,12,FALSE)</f>
        <v>205.36</v>
      </c>
      <c r="M848" s="42">
        <f>VLOOKUP($A848,'Raw data'!$A:$M,13,FALSE)</f>
        <v>69812.318037474091</v>
      </c>
      <c r="N848" s="42">
        <f>VLOOKUP($A848,'Raw data'!$A:$M,6,FALSE)</f>
        <v>111980.68335978191</v>
      </c>
      <c r="O848" s="42">
        <f>VLOOKUP($A848,'Raw data'!$A:$M,9,FALSE)</f>
        <v>79146.884296742384</v>
      </c>
      <c r="P848" s="42">
        <f t="shared" si="143"/>
        <v>90090.372741815183</v>
      </c>
      <c r="Q848" s="42">
        <f t="shared" si="144"/>
        <v>78520.512900438145</v>
      </c>
      <c r="R848" s="42">
        <f t="shared" si="145"/>
        <v>38676.821459710249</v>
      </c>
      <c r="S848" s="42">
        <f t="shared" si="146"/>
        <v>39105.096762514877</v>
      </c>
      <c r="T848" s="43">
        <f t="shared" si="147"/>
        <v>0.42931137126662722</v>
      </c>
      <c r="U848" s="43">
        <f t="shared" si="148"/>
        <v>0.49802395982944059</v>
      </c>
      <c r="V848" s="42">
        <f t="shared" si="149"/>
        <v>-0.19830334806497518</v>
      </c>
      <c r="W848" s="42">
        <f t="shared" si="150"/>
        <v>0.64817933906724146</v>
      </c>
      <c r="X848" s="42">
        <f>VLOOKUP($A848,'Raw data'!$A:$AN,39, FALSE)</f>
        <v>2.4813293738330615</v>
      </c>
      <c r="Y848" s="42">
        <f>VLOOKUP($A848,'Raw data'!$A:$AN,40, FALSE)</f>
        <v>2.9534617804739125</v>
      </c>
      <c r="Z848" s="42">
        <f t="shared" si="151"/>
        <v>2.717395577153487</v>
      </c>
      <c r="AA848" s="44">
        <f>IFERROR(VLOOKUP($A848,'Raw data'!$AP:$AU,4,FALSE),0)</f>
        <v>-0.649564793082823</v>
      </c>
      <c r="AB848" s="44">
        <f>IFERROR(VLOOKUP($A848,'Raw data'!$AP:$AU,5,FALSE),0)</f>
        <v>3.2566776178923097E-2</v>
      </c>
      <c r="AC848" s="44">
        <f>IFERROR(VLOOKUP($A848,'Raw data'!$AP:$AU,6,FALSE),"NA")</f>
        <v>0.72970353191849802</v>
      </c>
      <c r="AD848" s="46" t="b">
        <f t="shared" si="152"/>
        <v>0</v>
      </c>
      <c r="AE848" s="46" t="b">
        <f t="shared" si="153"/>
        <v>0</v>
      </c>
    </row>
    <row r="849" spans="1:31" x14ac:dyDescent="0.25">
      <c r="A849" s="45" t="s">
        <v>915</v>
      </c>
      <c r="B849" s="2" t="str">
        <f>IFERROR(VLOOKUP(A849,'Protein names'!$A:$I,8,FALSE),"Contaminant")</f>
        <v>Ras-related protein Rab-1A</v>
      </c>
      <c r="C849" t="str">
        <f>IFERROR(VLOOKUP(A849,'Protein names'!$A:$I,9,FALSE), "Contaminant")</f>
        <v>Rab1A</v>
      </c>
      <c r="D849" s="42">
        <f>VLOOKUP($A849,'Raw data'!$A:$M,10,FALSE)</f>
        <v>750444.10397198214</v>
      </c>
      <c r="E849" s="42">
        <f>VLOOKUP($A849,'Raw data'!$A:$M,11,FALSE)</f>
        <v>610138.06063635973</v>
      </c>
      <c r="F849" s="42">
        <f>VLOOKUP($A849,'Raw data'!$A:$M,7,FALSE)</f>
        <v>704588.66373273591</v>
      </c>
      <c r="G849" s="42">
        <f>VLOOKUP($A849,'Raw data'!$A:$M,2,FALSE)</f>
        <v>681883.89012651192</v>
      </c>
      <c r="H849" s="42">
        <f>VLOOKUP($A849,'Raw data'!$A:$M,3,FALSE)</f>
        <v>681142.5306369731</v>
      </c>
      <c r="I849" s="42">
        <f>VLOOKUP($A849,'Raw data'!$A:$M,4,FALSE)</f>
        <v>486262.37100200582</v>
      </c>
      <c r="J849" s="42">
        <f>VLOOKUP($A849,'Raw data'!$A:$M,8,FALSE)</f>
        <v>685314.64692213119</v>
      </c>
      <c r="K849" s="42">
        <f>VLOOKUP($A849,'Raw data'!$A:$M,5,FALSE)</f>
        <v>576265.51076891902</v>
      </c>
      <c r="L849" s="42">
        <f>VLOOKUP($A849,'Raw data'!$A:$M,12,FALSE)</f>
        <v>694711.32286679104</v>
      </c>
      <c r="M849" s="42">
        <f>VLOOKUP($A849,'Raw data'!$A:$M,13,FALSE)</f>
        <v>748255.33563929121</v>
      </c>
      <c r="N849" s="42">
        <f>VLOOKUP($A849,'Raw data'!$A:$M,6,FALSE)</f>
        <v>491115.68103523238</v>
      </c>
      <c r="O849" s="42">
        <f>VLOOKUP($A849,'Raw data'!$A:$M,9,FALSE)</f>
        <v>764621.44253243145</v>
      </c>
      <c r="P849" s="42">
        <f t="shared" si="143"/>
        <v>652409.93668442813</v>
      </c>
      <c r="Q849" s="42">
        <f t="shared" si="144"/>
        <v>660047.32329413272</v>
      </c>
      <c r="R849" s="42">
        <f t="shared" si="145"/>
        <v>85068.128075591972</v>
      </c>
      <c r="S849" s="42">
        <f t="shared" si="146"/>
        <v>96707.223301695863</v>
      </c>
      <c r="T849" s="43">
        <f t="shared" si="147"/>
        <v>0.13039060764143384</v>
      </c>
      <c r="U849" s="43">
        <f t="shared" si="148"/>
        <v>0.14651559045653584</v>
      </c>
      <c r="V849" s="42">
        <f t="shared" si="149"/>
        <v>1.6790709299514039E-2</v>
      </c>
      <c r="W849" s="42">
        <f t="shared" si="150"/>
        <v>0.89714518071732874</v>
      </c>
      <c r="X849" s="42">
        <f>VLOOKUP($A849,'Raw data'!$A:$AN,39, FALSE)</f>
        <v>2.6566878180444005</v>
      </c>
      <c r="Y849" s="42">
        <f>VLOOKUP($A849,'Raw data'!$A:$AN,40, FALSE)</f>
        <v>2.5497059407957408</v>
      </c>
      <c r="Z849" s="42">
        <f t="shared" si="151"/>
        <v>2.6031968794200706</v>
      </c>
      <c r="AA849" s="44">
        <f>IFERROR(VLOOKUP($A849,'Raw data'!$AP:$AU,4,FALSE),0)</f>
        <v>-0.40363174700756599</v>
      </c>
      <c r="AB849" s="44">
        <f>IFERROR(VLOOKUP($A849,'Raw data'!$AP:$AU,5,FALSE),0)</f>
        <v>0.10810044474871799</v>
      </c>
      <c r="AC849" s="44">
        <f>IFERROR(VLOOKUP($A849,'Raw data'!$AP:$AU,6,FALSE),"NA")</f>
        <v>0.73091892781133205</v>
      </c>
      <c r="AD849" s="46" t="b">
        <f t="shared" si="152"/>
        <v>0</v>
      </c>
      <c r="AE849" s="46" t="b">
        <f t="shared" si="153"/>
        <v>0</v>
      </c>
    </row>
    <row r="850" spans="1:31" x14ac:dyDescent="0.25">
      <c r="A850" s="45" t="s">
        <v>916</v>
      </c>
      <c r="B850" s="2" t="str">
        <f>IFERROR(VLOOKUP(A850,'Protein names'!$A:$I,8,FALSE),"Contaminant")</f>
        <v>NADH dehydrogenase [ubiquinone] 1 alpha subcomplex subunit 2</v>
      </c>
      <c r="C850" t="str">
        <f>IFERROR(VLOOKUP(A850,'Protein names'!$A:$I,9,FALSE), "Contaminant")</f>
        <v>Ndufa2</v>
      </c>
      <c r="D850" s="42">
        <f>VLOOKUP($A850,'Raw data'!$A:$M,10,FALSE)</f>
        <v>114462.84492000165</v>
      </c>
      <c r="E850" s="42">
        <f>VLOOKUP($A850,'Raw data'!$A:$M,11,FALSE)</f>
        <v>82388.636048853965</v>
      </c>
      <c r="F850" s="42">
        <f>VLOOKUP($A850,'Raw data'!$A:$M,7,FALSE)</f>
        <v>123008.55357314975</v>
      </c>
      <c r="G850" s="42">
        <f>VLOOKUP($A850,'Raw data'!$A:$M,2,FALSE)</f>
        <v>112882.30796911658</v>
      </c>
      <c r="H850" s="42">
        <f>VLOOKUP($A850,'Raw data'!$A:$M,3,FALSE)</f>
        <v>146698.4627914585</v>
      </c>
      <c r="I850" s="42">
        <f>VLOOKUP($A850,'Raw data'!$A:$M,4,FALSE)</f>
        <v>97362.620728240756</v>
      </c>
      <c r="J850" s="42">
        <f>VLOOKUP($A850,'Raw data'!$A:$M,8,FALSE)</f>
        <v>86976.683171661803</v>
      </c>
      <c r="K850" s="42">
        <f>VLOOKUP($A850,'Raw data'!$A:$M,5,FALSE)</f>
        <v>119050.40271604541</v>
      </c>
      <c r="L850" s="42">
        <f>VLOOKUP($A850,'Raw data'!$A:$M,12,FALSE)</f>
        <v>108736.87486470367</v>
      </c>
      <c r="M850" s="42">
        <f>VLOOKUP($A850,'Raw data'!$A:$M,13,FALSE)</f>
        <v>114906.07338825078</v>
      </c>
      <c r="N850" s="42">
        <f>VLOOKUP($A850,'Raw data'!$A:$M,6,FALSE)</f>
        <v>94700.471268392241</v>
      </c>
      <c r="O850" s="42">
        <f>VLOOKUP($A850,'Raw data'!$A:$M,9,FALSE)</f>
        <v>96270.511241828368</v>
      </c>
      <c r="P850" s="42">
        <f t="shared" si="143"/>
        <v>112800.57100513687</v>
      </c>
      <c r="Q850" s="42">
        <f t="shared" si="144"/>
        <v>103440.1694418137</v>
      </c>
      <c r="R850" s="42">
        <f t="shared" si="145"/>
        <v>20080.072657996301</v>
      </c>
      <c r="S850" s="42">
        <f t="shared" si="146"/>
        <v>11561.67611519725</v>
      </c>
      <c r="T850" s="43">
        <f t="shared" si="147"/>
        <v>0.17801392740362873</v>
      </c>
      <c r="U850" s="43">
        <f t="shared" si="148"/>
        <v>0.11177162776885073</v>
      </c>
      <c r="V850" s="42">
        <f t="shared" si="149"/>
        <v>-0.12497782729579048</v>
      </c>
      <c r="W850" s="42">
        <f t="shared" si="150"/>
        <v>0.38759988880214324</v>
      </c>
      <c r="X850" s="42">
        <f>VLOOKUP($A850,'Raw data'!$A:$AN,39, FALSE)</f>
        <v>3.1776869937487517</v>
      </c>
      <c r="Y850" s="42">
        <f>VLOOKUP($A850,'Raw data'!$A:$AN,40, FALSE)</f>
        <v>3.483692999036947</v>
      </c>
      <c r="Z850" s="42">
        <f t="shared" si="151"/>
        <v>3.3306899963928496</v>
      </c>
      <c r="AA850" s="44">
        <f>IFERROR(VLOOKUP($A850,'Raw data'!$AP:$AU,4,FALSE),0)</f>
        <v>0.21286895638870801</v>
      </c>
      <c r="AB850" s="44">
        <f>IFERROR(VLOOKUP($A850,'Raw data'!$AP:$AU,5,FALSE),0)</f>
        <v>3.11517411444809E-2</v>
      </c>
      <c r="AC850" s="44">
        <f>IFERROR(VLOOKUP($A850,'Raw data'!$AP:$AU,6,FALSE),"NA")</f>
        <v>0.73101645067933596</v>
      </c>
      <c r="AD850" s="46" t="b">
        <f t="shared" si="152"/>
        <v>0</v>
      </c>
      <c r="AE850" s="46" t="b">
        <f t="shared" si="153"/>
        <v>0</v>
      </c>
    </row>
    <row r="851" spans="1:31" x14ac:dyDescent="0.25">
      <c r="A851" s="45" t="s">
        <v>917</v>
      </c>
      <c r="B851" s="2" t="str">
        <f>IFERROR(VLOOKUP(A851,'Protein names'!$A:$I,8,FALSE),"Contaminant")</f>
        <v>Importin 4 (Predicted), isoform CRA_b (Protein Ipo4)</v>
      </c>
      <c r="C851" t="str">
        <f>IFERROR(VLOOKUP(A851,'Protein names'!$A:$I,9,FALSE), "Contaminant")</f>
        <v>Ipo4</v>
      </c>
      <c r="D851" s="42">
        <f>VLOOKUP($A851,'Raw data'!$A:$M,10,FALSE)</f>
        <v>205.36</v>
      </c>
      <c r="E851" s="42">
        <f>VLOOKUP($A851,'Raw data'!$A:$M,11,FALSE)</f>
        <v>205.36</v>
      </c>
      <c r="F851" s="42">
        <f>VLOOKUP($A851,'Raw data'!$A:$M,7,FALSE)</f>
        <v>14286.801721454067</v>
      </c>
      <c r="G851" s="42">
        <f>VLOOKUP($A851,'Raw data'!$A:$M,2,FALSE)</f>
        <v>22026.02968953806</v>
      </c>
      <c r="H851" s="42">
        <f>VLOOKUP($A851,'Raw data'!$A:$M,3,FALSE)</f>
        <v>24217.375009256015</v>
      </c>
      <c r="I851" s="42">
        <f>VLOOKUP($A851,'Raw data'!$A:$M,4,FALSE)</f>
        <v>31742.846207938634</v>
      </c>
      <c r="J851" s="42">
        <f>VLOOKUP($A851,'Raw data'!$A:$M,8,FALSE)</f>
        <v>21154.899945697023</v>
      </c>
      <c r="K851" s="42">
        <f>VLOOKUP($A851,'Raw data'!$A:$M,5,FALSE)</f>
        <v>19076.298414044708</v>
      </c>
      <c r="L851" s="42">
        <f>VLOOKUP($A851,'Raw data'!$A:$M,12,FALSE)</f>
        <v>205.36</v>
      </c>
      <c r="M851" s="42">
        <f>VLOOKUP($A851,'Raw data'!$A:$M,13,FALSE)</f>
        <v>205.36</v>
      </c>
      <c r="N851" s="42">
        <f>VLOOKUP($A851,'Raw data'!$A:$M,6,FALSE)</f>
        <v>21521.623541998644</v>
      </c>
      <c r="O851" s="42">
        <f>VLOOKUP($A851,'Raw data'!$A:$M,9,FALSE)</f>
        <v>26161.624273146579</v>
      </c>
      <c r="P851" s="42">
        <f t="shared" si="143"/>
        <v>15447.295438031129</v>
      </c>
      <c r="Q851" s="42">
        <f t="shared" si="144"/>
        <v>14720.861029147825</v>
      </c>
      <c r="R851" s="42">
        <f t="shared" si="145"/>
        <v>11914.409709763446</v>
      </c>
      <c r="S851" s="42">
        <f t="shared" si="146"/>
        <v>10479.405725908635</v>
      </c>
      <c r="T851" s="43">
        <f t="shared" si="147"/>
        <v>0.77129422153927707</v>
      </c>
      <c r="U851" s="43">
        <f t="shared" si="148"/>
        <v>0.71187450959281806</v>
      </c>
      <c r="V851" s="42">
        <f t="shared" si="149"/>
        <v>-6.9492210887630329E-2</v>
      </c>
      <c r="W851" s="42">
        <f t="shared" si="150"/>
        <v>0.92048564532110266</v>
      </c>
      <c r="X851" s="42">
        <f>VLOOKUP($A851,'Raw data'!$A:$AN,39, FALSE)</f>
        <v>2.8523470048219615</v>
      </c>
      <c r="Y851" s="42">
        <f>VLOOKUP($A851,'Raw data'!$A:$AN,40, FALSE)</f>
        <v>3.0683500448050101</v>
      </c>
      <c r="Z851" s="42">
        <f t="shared" si="151"/>
        <v>2.9603485248134858</v>
      </c>
      <c r="AA851" s="44">
        <f>IFERROR(VLOOKUP($A851,'Raw data'!$AP:$AU,4,FALSE),0)</f>
        <v>-1.38271065951695</v>
      </c>
      <c r="AB851" s="44">
        <f>IFERROR(VLOOKUP($A851,'Raw data'!$AP:$AU,5,FALSE),0)</f>
        <v>2.65093326728837E-2</v>
      </c>
      <c r="AC851" s="44">
        <f>IFERROR(VLOOKUP($A851,'Raw data'!$AP:$AU,6,FALSE),"NA")</f>
        <v>0.73182090751400597</v>
      </c>
      <c r="AD851" s="46" t="b">
        <f t="shared" si="152"/>
        <v>0</v>
      </c>
      <c r="AE851" s="46" t="b">
        <f t="shared" si="153"/>
        <v>0</v>
      </c>
    </row>
    <row r="852" spans="1:31" x14ac:dyDescent="0.25">
      <c r="A852" s="45" t="s">
        <v>918</v>
      </c>
      <c r="B852" s="2" t="str">
        <f>IFERROR(VLOOKUP(A852,'Protein names'!$A:$I,8,FALSE),"Contaminant")</f>
        <v>Uncharacterized protein</v>
      </c>
      <c r="C852" t="str">
        <f>IFERROR(VLOOKUP(A852,'Protein names'!$A:$I,9,FALSE), "Contaminant")</f>
        <v>RGD1562402</v>
      </c>
      <c r="D852" s="42">
        <f>VLOOKUP($A852,'Raw data'!$A:$M,10,FALSE)</f>
        <v>205.36</v>
      </c>
      <c r="E852" s="42">
        <f>VLOOKUP($A852,'Raw data'!$A:$M,11,FALSE)</f>
        <v>459120.94039370667</v>
      </c>
      <c r="F852" s="42">
        <f>VLOOKUP($A852,'Raw data'!$A:$M,7,FALSE)</f>
        <v>237303.3187340358</v>
      </c>
      <c r="G852" s="42">
        <f>VLOOKUP($A852,'Raw data'!$A:$M,2,FALSE)</f>
        <v>198489.14618858314</v>
      </c>
      <c r="H852" s="42">
        <f>VLOOKUP($A852,'Raw data'!$A:$M,3,FALSE)</f>
        <v>272245.04887465271</v>
      </c>
      <c r="I852" s="42">
        <f>VLOOKUP($A852,'Raw data'!$A:$M,4,FALSE)</f>
        <v>325884.81383227831</v>
      </c>
      <c r="J852" s="42">
        <f>VLOOKUP($A852,'Raw data'!$A:$M,8,FALSE)</f>
        <v>179475.44002435665</v>
      </c>
      <c r="K852" s="42">
        <f>VLOOKUP($A852,'Raw data'!$A:$M,5,FALSE)</f>
        <v>201544.58887237826</v>
      </c>
      <c r="L852" s="42">
        <f>VLOOKUP($A852,'Raw data'!$A:$M,12,FALSE)</f>
        <v>20741.594195262231</v>
      </c>
      <c r="M852" s="42">
        <f>VLOOKUP($A852,'Raw data'!$A:$M,13,FALSE)</f>
        <v>397804.68750553566</v>
      </c>
      <c r="N852" s="42">
        <f>VLOOKUP($A852,'Raw data'!$A:$M,6,FALSE)</f>
        <v>186123.48946393261</v>
      </c>
      <c r="O852" s="42">
        <f>VLOOKUP($A852,'Raw data'!$A:$M,9,FALSE)</f>
        <v>210937.94632535314</v>
      </c>
      <c r="P852" s="42">
        <f t="shared" si="143"/>
        <v>248874.77133720941</v>
      </c>
      <c r="Q852" s="42">
        <f t="shared" si="144"/>
        <v>199437.95773113644</v>
      </c>
      <c r="R852" s="42">
        <f t="shared" si="145"/>
        <v>138557.6017353808</v>
      </c>
      <c r="S852" s="42">
        <f t="shared" si="146"/>
        <v>109540.11033498115</v>
      </c>
      <c r="T852" s="43">
        <f t="shared" si="147"/>
        <v>0.55673622919232779</v>
      </c>
      <c r="U852" s="43">
        <f t="shared" si="148"/>
        <v>0.54924404351679557</v>
      </c>
      <c r="V852" s="42">
        <f t="shared" si="149"/>
        <v>-0.31947997577201348</v>
      </c>
      <c r="W852" s="42">
        <f t="shared" si="150"/>
        <v>0.54542530836692227</v>
      </c>
      <c r="X852" s="42">
        <f>VLOOKUP($A852,'Raw data'!$A:$AN,39, FALSE)</f>
        <v>3.4419556146109649</v>
      </c>
      <c r="Y852" s="42">
        <f>VLOOKUP($A852,'Raw data'!$A:$AN,40, FALSE)</f>
        <v>3.2009017675383196</v>
      </c>
      <c r="Z852" s="42">
        <f t="shared" si="151"/>
        <v>3.321428691074642</v>
      </c>
      <c r="AA852" s="44">
        <f>IFERROR(VLOOKUP($A852,'Raw data'!$AP:$AU,4,FALSE),0)</f>
        <v>-0.77502023940940801</v>
      </c>
      <c r="AB852" s="44">
        <f>IFERROR(VLOOKUP($A852,'Raw data'!$AP:$AU,5,FALSE),0)</f>
        <v>0.31704560596897402</v>
      </c>
      <c r="AC852" s="44">
        <f>IFERROR(VLOOKUP($A852,'Raw data'!$AP:$AU,6,FALSE),"NA")</f>
        <v>0.73243269128313004</v>
      </c>
      <c r="AD852" s="46" t="b">
        <f t="shared" si="152"/>
        <v>0</v>
      </c>
      <c r="AE852" s="46" t="b">
        <f t="shared" si="153"/>
        <v>0</v>
      </c>
    </row>
    <row r="853" spans="1:31" x14ac:dyDescent="0.25">
      <c r="A853" s="45" t="s">
        <v>919</v>
      </c>
      <c r="B853" s="2" t="str">
        <f>IFERROR(VLOOKUP(A853,'Protein names'!$A:$I,8,FALSE),"Contaminant")</f>
        <v>Long-chain specific acyl-CoA dehydrogenase, mitochondrial (LCAD) (EC 1.3.8.8)</v>
      </c>
      <c r="C853" t="str">
        <f>IFERROR(VLOOKUP(A853,'Protein names'!$A:$I,9,FALSE), "Contaminant")</f>
        <v>Acadl</v>
      </c>
      <c r="D853" s="42">
        <f>VLOOKUP($A853,'Raw data'!$A:$M,10,FALSE)</f>
        <v>12588785.914581757</v>
      </c>
      <c r="E853" s="42">
        <f>VLOOKUP($A853,'Raw data'!$A:$M,11,FALSE)</f>
        <v>12257029.91915649</v>
      </c>
      <c r="F853" s="42">
        <f>VLOOKUP($A853,'Raw data'!$A:$M,7,FALSE)</f>
        <v>14790093.589977419</v>
      </c>
      <c r="G853" s="42">
        <f>VLOOKUP($A853,'Raw data'!$A:$M,2,FALSE)</f>
        <v>11938014.603094695</v>
      </c>
      <c r="H853" s="42">
        <f>VLOOKUP($A853,'Raw data'!$A:$M,3,FALSE)</f>
        <v>10432254.362860503</v>
      </c>
      <c r="I853" s="42">
        <f>VLOOKUP($A853,'Raw data'!$A:$M,4,FALSE)</f>
        <v>10604214.047872098</v>
      </c>
      <c r="J853" s="42">
        <f>VLOOKUP($A853,'Raw data'!$A:$M,8,FALSE)</f>
        <v>12119082.30460606</v>
      </c>
      <c r="K853" s="42">
        <f>VLOOKUP($A853,'Raw data'!$A:$M,5,FALSE)</f>
        <v>10477924.543561246</v>
      </c>
      <c r="L853" s="42">
        <f>VLOOKUP($A853,'Raw data'!$A:$M,12,FALSE)</f>
        <v>11932968.084379196</v>
      </c>
      <c r="M853" s="42">
        <f>VLOOKUP($A853,'Raw data'!$A:$M,13,FALSE)</f>
        <v>10004062.960908839</v>
      </c>
      <c r="N853" s="42">
        <f>VLOOKUP($A853,'Raw data'!$A:$M,6,FALSE)</f>
        <v>10070421.861924689</v>
      </c>
      <c r="O853" s="42">
        <f>VLOOKUP($A853,'Raw data'!$A:$M,9,FALSE)</f>
        <v>12873776.383099269</v>
      </c>
      <c r="P853" s="42">
        <f t="shared" si="143"/>
        <v>12101732.072923826</v>
      </c>
      <c r="Q853" s="42">
        <f t="shared" si="144"/>
        <v>11246372.689746551</v>
      </c>
      <c r="R853" s="42">
        <f t="shared" si="145"/>
        <v>1445979.8282233707</v>
      </c>
      <c r="S853" s="42">
        <f t="shared" si="146"/>
        <v>1110419.1741659571</v>
      </c>
      <c r="T853" s="43">
        <f t="shared" si="147"/>
        <v>0.11948536122846226</v>
      </c>
      <c r="U853" s="43">
        <f t="shared" si="148"/>
        <v>9.8735761725052842E-2</v>
      </c>
      <c r="V853" s="42">
        <f t="shared" si="149"/>
        <v>-0.10575378773123784</v>
      </c>
      <c r="W853" s="42">
        <f t="shared" si="150"/>
        <v>0.31883193739288551</v>
      </c>
      <c r="X853" s="42">
        <f>VLOOKUP($A853,'Raw data'!$A:$AN,39, FALSE)</f>
        <v>3.6653998985349125</v>
      </c>
      <c r="Y853" s="42">
        <f>VLOOKUP($A853,'Raw data'!$A:$AN,40, FALSE)</f>
        <v>3.7256394006615796</v>
      </c>
      <c r="Z853" s="42">
        <f t="shared" si="151"/>
        <v>3.6955196495982463</v>
      </c>
      <c r="AA853" s="44">
        <f>IFERROR(VLOOKUP($A853,'Raw data'!$AP:$AU,4,FALSE),0)</f>
        <v>0.32361211280255098</v>
      </c>
      <c r="AB853" s="44">
        <f>IFERROR(VLOOKUP($A853,'Raw data'!$AP:$AU,5,FALSE),0)</f>
        <v>8.4630455287715997E-2</v>
      </c>
      <c r="AC853" s="44">
        <f>IFERROR(VLOOKUP($A853,'Raw data'!$AP:$AU,6,FALSE),"NA")</f>
        <v>0.73272210029597895</v>
      </c>
      <c r="AD853" s="46" t="b">
        <f t="shared" si="152"/>
        <v>0</v>
      </c>
      <c r="AE853" s="46" t="b">
        <f t="shared" si="153"/>
        <v>0</v>
      </c>
    </row>
    <row r="854" spans="1:31" x14ac:dyDescent="0.25">
      <c r="A854" s="45" t="s">
        <v>920</v>
      </c>
      <c r="B854" s="2" t="str">
        <f>IFERROR(VLOOKUP(A854,'Protein names'!$A:$I,8,FALSE),"Contaminant")</f>
        <v>Cytochrome P450 2C23 (Cytochrome P450, family 2, subfamily c, polypeptide 23) (RCG57796, isoform CRA_a)</v>
      </c>
      <c r="C854" t="str">
        <f>IFERROR(VLOOKUP(A854,'Protein names'!$A:$I,9,FALSE), "Contaminant")</f>
        <v>Cyp2c23</v>
      </c>
      <c r="D854" s="42">
        <f>VLOOKUP($A854,'Raw data'!$A:$M,10,FALSE)</f>
        <v>1724699.4618424627</v>
      </c>
      <c r="E854" s="42">
        <f>VLOOKUP($A854,'Raw data'!$A:$M,11,FALSE)</f>
        <v>1005717.5360341851</v>
      </c>
      <c r="F854" s="42">
        <f>VLOOKUP($A854,'Raw data'!$A:$M,7,FALSE)</f>
        <v>1170590.1277559721</v>
      </c>
      <c r="G854" s="42">
        <f>VLOOKUP($A854,'Raw data'!$A:$M,2,FALSE)</f>
        <v>970869.27539981983</v>
      </c>
      <c r="H854" s="42">
        <f>VLOOKUP($A854,'Raw data'!$A:$M,3,FALSE)</f>
        <v>1291792.3286385089</v>
      </c>
      <c r="I854" s="42">
        <f>VLOOKUP($A854,'Raw data'!$A:$M,4,FALSE)</f>
        <v>1139872.9507994831</v>
      </c>
      <c r="J854" s="42">
        <f>VLOOKUP($A854,'Raw data'!$A:$M,8,FALSE)</f>
        <v>1300669.2575107687</v>
      </c>
      <c r="K854" s="42">
        <f>VLOOKUP($A854,'Raw data'!$A:$M,5,FALSE)</f>
        <v>1198988.9436410163</v>
      </c>
      <c r="L854" s="42">
        <f>VLOOKUP($A854,'Raw data'!$A:$M,12,FALSE)</f>
        <v>1827116.895970599</v>
      </c>
      <c r="M854" s="42">
        <f>VLOOKUP($A854,'Raw data'!$A:$M,13,FALSE)</f>
        <v>1236917.0110589513</v>
      </c>
      <c r="N854" s="42">
        <f>VLOOKUP($A854,'Raw data'!$A:$M,6,FALSE)</f>
        <v>867123.8988330001</v>
      </c>
      <c r="O854" s="42">
        <f>VLOOKUP($A854,'Raw data'!$A:$M,9,FALSE)</f>
        <v>1043353.8640923244</v>
      </c>
      <c r="P854" s="42">
        <f t="shared" si="143"/>
        <v>1217256.9467450718</v>
      </c>
      <c r="Q854" s="42">
        <f t="shared" si="144"/>
        <v>1245694.9785177766</v>
      </c>
      <c r="R854" s="42">
        <f t="shared" si="145"/>
        <v>250557.81467899488</v>
      </c>
      <c r="S854" s="42">
        <f t="shared" si="146"/>
        <v>296532.7730095961</v>
      </c>
      <c r="T854" s="43">
        <f t="shared" si="147"/>
        <v>0.20583806512584135</v>
      </c>
      <c r="U854" s="43">
        <f t="shared" si="148"/>
        <v>0.2380460531055793</v>
      </c>
      <c r="V854" s="42">
        <f t="shared" si="149"/>
        <v>3.3317118665693146E-2</v>
      </c>
      <c r="W854" s="42">
        <f t="shared" si="150"/>
        <v>0.87315234282117715</v>
      </c>
      <c r="X854" s="42">
        <f>VLOOKUP($A854,'Raw data'!$A:$AN,39, FALSE)</f>
        <v>2.7816926013531904</v>
      </c>
      <c r="Y854" s="42">
        <f>VLOOKUP($A854,'Raw data'!$A:$AN,40, FALSE)</f>
        <v>3.0992085166201258</v>
      </c>
      <c r="Z854" s="42">
        <f t="shared" si="151"/>
        <v>2.9404505589866581</v>
      </c>
      <c r="AA854" s="44">
        <f>IFERROR(VLOOKUP($A854,'Raw data'!$AP:$AU,4,FALSE),0)</f>
        <v>0.23988063697069401</v>
      </c>
      <c r="AB854" s="44">
        <f>IFERROR(VLOOKUP($A854,'Raw data'!$AP:$AU,5,FALSE),0)</f>
        <v>0.102048120615918</v>
      </c>
      <c r="AC854" s="44">
        <f>IFERROR(VLOOKUP($A854,'Raw data'!$AP:$AU,6,FALSE),"NA")</f>
        <v>0.73454140302175996</v>
      </c>
      <c r="AD854" s="46" t="b">
        <f t="shared" si="152"/>
        <v>0</v>
      </c>
      <c r="AE854" s="46" t="b">
        <f t="shared" si="153"/>
        <v>0</v>
      </c>
    </row>
    <row r="855" spans="1:31" x14ac:dyDescent="0.25">
      <c r="A855" s="45" t="s">
        <v>921</v>
      </c>
      <c r="B855" s="2" t="str">
        <f>IFERROR(VLOOKUP(A855,'Protein names'!$A:$I,8,FALSE),"Contaminant")</f>
        <v>Aldehyde dehydrogenase family 5, subfamily A1 (Succinate-semialdehyde dehydrogenase, mitochondrial)</v>
      </c>
      <c r="C855" t="str">
        <f>IFERROR(VLOOKUP(A855,'Protein names'!$A:$I,9,FALSE), "Contaminant")</f>
        <v>Aldh5a1</v>
      </c>
      <c r="D855" s="42">
        <f>VLOOKUP($A855,'Raw data'!$A:$M,10,FALSE)</f>
        <v>70090.323248143832</v>
      </c>
      <c r="E855" s="42">
        <f>VLOOKUP($A855,'Raw data'!$A:$M,11,FALSE)</f>
        <v>63592.977498603912</v>
      </c>
      <c r="F855" s="42">
        <f>VLOOKUP($A855,'Raw data'!$A:$M,7,FALSE)</f>
        <v>48884.770800644612</v>
      </c>
      <c r="G855" s="42">
        <f>VLOOKUP($A855,'Raw data'!$A:$M,2,FALSE)</f>
        <v>79917.539386622098</v>
      </c>
      <c r="H855" s="42">
        <f>VLOOKUP($A855,'Raw data'!$A:$M,3,FALSE)</f>
        <v>88992.881464462087</v>
      </c>
      <c r="I855" s="42">
        <f>VLOOKUP($A855,'Raw data'!$A:$M,4,FALSE)</f>
        <v>75833.294566792596</v>
      </c>
      <c r="J855" s="42">
        <f>VLOOKUP($A855,'Raw data'!$A:$M,8,FALSE)</f>
        <v>50614.565533900015</v>
      </c>
      <c r="K855" s="42">
        <f>VLOOKUP($A855,'Raw data'!$A:$M,5,FALSE)</f>
        <v>50710.0517835602</v>
      </c>
      <c r="L855" s="42">
        <f>VLOOKUP($A855,'Raw data'!$A:$M,12,FALSE)</f>
        <v>69649.822172299915</v>
      </c>
      <c r="M855" s="42">
        <f>VLOOKUP($A855,'Raw data'!$A:$M,13,FALSE)</f>
        <v>58875.675231144596</v>
      </c>
      <c r="N855" s="42">
        <f>VLOOKUP($A855,'Raw data'!$A:$M,6,FALSE)</f>
        <v>66115.38309677603</v>
      </c>
      <c r="O855" s="42">
        <f>VLOOKUP($A855,'Raw data'!$A:$M,9,FALSE)</f>
        <v>71423.022096277928</v>
      </c>
      <c r="P855" s="42">
        <f t="shared" si="143"/>
        <v>71218.631160878198</v>
      </c>
      <c r="Q855" s="42">
        <f t="shared" si="144"/>
        <v>61231.419985659777</v>
      </c>
      <c r="R855" s="42">
        <f t="shared" si="145"/>
        <v>12722.126968642422</v>
      </c>
      <c r="S855" s="42">
        <f t="shared" si="146"/>
        <v>8441.5407881732935</v>
      </c>
      <c r="T855" s="43">
        <f t="shared" si="147"/>
        <v>0.17863481453194424</v>
      </c>
      <c r="U855" s="43">
        <f t="shared" si="148"/>
        <v>0.13786289441189309</v>
      </c>
      <c r="V855" s="42">
        <f t="shared" si="149"/>
        <v>-0.2179825667620405</v>
      </c>
      <c r="W855" s="42">
        <f t="shared" si="150"/>
        <v>0.17426390911926595</v>
      </c>
      <c r="X855" s="42">
        <f>VLOOKUP($A855,'Raw data'!$A:$AN,39, FALSE)</f>
        <v>2.1362211020452535</v>
      </c>
      <c r="Y855" s="42">
        <f>VLOOKUP($A855,'Raw data'!$A:$AN,40, FALSE)</f>
        <v>2.1217957956425413</v>
      </c>
      <c r="Z855" s="42">
        <f t="shared" si="151"/>
        <v>2.1290084488438974</v>
      </c>
      <c r="AA855" s="44">
        <f>IFERROR(VLOOKUP($A855,'Raw data'!$AP:$AU,4,FALSE),0)</f>
        <v>-0.293676463348303</v>
      </c>
      <c r="AB855" s="44">
        <f>IFERROR(VLOOKUP($A855,'Raw data'!$AP:$AU,5,FALSE),0)</f>
        <v>0.32001422816814201</v>
      </c>
      <c r="AC855" s="44">
        <f>IFERROR(VLOOKUP($A855,'Raw data'!$AP:$AU,6,FALSE),"NA")</f>
        <v>0.73558462642935596</v>
      </c>
      <c r="AD855" s="46" t="b">
        <f t="shared" si="152"/>
        <v>0</v>
      </c>
      <c r="AE855" s="46" t="b">
        <f t="shared" si="153"/>
        <v>0</v>
      </c>
    </row>
    <row r="856" spans="1:31" x14ac:dyDescent="0.25">
      <c r="A856" s="45" t="s">
        <v>922</v>
      </c>
      <c r="B856" s="2" t="str">
        <f>IFERROR(VLOOKUP(A856,'Protein names'!$A:$I,8,FALSE),"Contaminant")</f>
        <v>Prohibitin-2 (B-cell receptor-associated protein BAP37) (BAP-37)</v>
      </c>
      <c r="C856" t="str">
        <f>IFERROR(VLOOKUP(A856,'Protein names'!$A:$I,9,FALSE), "Contaminant")</f>
        <v>Phb2</v>
      </c>
      <c r="D856" s="42">
        <f>VLOOKUP($A856,'Raw data'!$A:$M,10,FALSE)</f>
        <v>4947399.0269232979</v>
      </c>
      <c r="E856" s="42">
        <f>VLOOKUP($A856,'Raw data'!$A:$M,11,FALSE)</f>
        <v>5012867.4714822788</v>
      </c>
      <c r="F856" s="42">
        <f>VLOOKUP($A856,'Raw data'!$A:$M,7,FALSE)</f>
        <v>3685917.0777472523</v>
      </c>
      <c r="G856" s="42">
        <f>VLOOKUP($A856,'Raw data'!$A:$M,2,FALSE)</f>
        <v>3949332.7870948259</v>
      </c>
      <c r="H856" s="42">
        <f>VLOOKUP($A856,'Raw data'!$A:$M,3,FALSE)</f>
        <v>4117537.4505838742</v>
      </c>
      <c r="I856" s="42">
        <f>VLOOKUP($A856,'Raw data'!$A:$M,4,FALSE)</f>
        <v>3806618.9344082056</v>
      </c>
      <c r="J856" s="42">
        <f>VLOOKUP($A856,'Raw data'!$A:$M,8,FALSE)</f>
        <v>3680152.0193419242</v>
      </c>
      <c r="K856" s="42">
        <f>VLOOKUP($A856,'Raw data'!$A:$M,5,FALSE)</f>
        <v>4020496.7777400212</v>
      </c>
      <c r="L856" s="42">
        <f>VLOOKUP($A856,'Raw data'!$A:$M,12,FALSE)</f>
        <v>5011057.6477797087</v>
      </c>
      <c r="M856" s="42">
        <f>VLOOKUP($A856,'Raw data'!$A:$M,13,FALSE)</f>
        <v>4833313.1809045961</v>
      </c>
      <c r="N856" s="42">
        <f>VLOOKUP($A856,'Raw data'!$A:$M,6,FALSE)</f>
        <v>3407513.628697928</v>
      </c>
      <c r="O856" s="42">
        <f>VLOOKUP($A856,'Raw data'!$A:$M,9,FALSE)</f>
        <v>3455556.5480547477</v>
      </c>
      <c r="P856" s="42">
        <f t="shared" si="143"/>
        <v>4253278.7913732892</v>
      </c>
      <c r="Q856" s="42">
        <f t="shared" si="144"/>
        <v>4068014.9670864879</v>
      </c>
      <c r="R856" s="42">
        <f t="shared" si="145"/>
        <v>530878.37454835232</v>
      </c>
      <c r="S856" s="42">
        <f t="shared" si="146"/>
        <v>637583.17513482936</v>
      </c>
      <c r="T856" s="43">
        <f t="shared" si="147"/>
        <v>0.1248162654244782</v>
      </c>
      <c r="U856" s="43">
        <f t="shared" si="148"/>
        <v>0.15673078400482543</v>
      </c>
      <c r="V856" s="42">
        <f t="shared" si="149"/>
        <v>-6.4250435789342808E-2</v>
      </c>
      <c r="W856" s="42">
        <f t="shared" si="150"/>
        <v>0.62836048026184299</v>
      </c>
      <c r="X856" s="42">
        <f>VLOOKUP($A856,'Raw data'!$A:$AN,39, FALSE)</f>
        <v>3.5251769503442598</v>
      </c>
      <c r="Y856" s="42">
        <f>VLOOKUP($A856,'Raw data'!$A:$AN,40, FALSE)</f>
        <v>3.7314828746051725</v>
      </c>
      <c r="Z856" s="42">
        <f t="shared" si="151"/>
        <v>3.6283299124747161</v>
      </c>
      <c r="AA856" s="44">
        <f>IFERROR(VLOOKUP($A856,'Raw data'!$AP:$AU,4,FALSE),0)</f>
        <v>0.45310149268371303</v>
      </c>
      <c r="AB856" s="44">
        <f>IFERROR(VLOOKUP($A856,'Raw data'!$AP:$AU,5,FALSE),0)</f>
        <v>5.3787184809320897E-2</v>
      </c>
      <c r="AC856" s="44">
        <f>IFERROR(VLOOKUP($A856,'Raw data'!$AP:$AU,6,FALSE),"NA")</f>
        <v>0.73667864873840505</v>
      </c>
      <c r="AD856" s="46" t="b">
        <f t="shared" si="152"/>
        <v>0</v>
      </c>
      <c r="AE856" s="46" t="b">
        <f t="shared" si="153"/>
        <v>0</v>
      </c>
    </row>
    <row r="857" spans="1:31" x14ac:dyDescent="0.25">
      <c r="A857" s="45" t="s">
        <v>923</v>
      </c>
      <c r="B857" s="2" t="str">
        <f>IFERROR(VLOOKUP(A857,'Protein names'!$A:$I,8,FALSE),"Contaminant")</f>
        <v>Deoxyguanosine kinase (Predicted), isoform CRA_a (Protein Dguok)</v>
      </c>
      <c r="C857" t="str">
        <f>IFERROR(VLOOKUP(A857,'Protein names'!$A:$I,9,FALSE), "Contaminant")</f>
        <v>Dguok</v>
      </c>
      <c r="D857" s="42">
        <f>VLOOKUP($A857,'Raw data'!$A:$M,10,FALSE)</f>
        <v>73855.757601652658</v>
      </c>
      <c r="E857" s="42">
        <f>VLOOKUP($A857,'Raw data'!$A:$M,11,FALSE)</f>
        <v>46659.236996913525</v>
      </c>
      <c r="F857" s="42">
        <f>VLOOKUP($A857,'Raw data'!$A:$M,7,FALSE)</f>
        <v>205.36</v>
      </c>
      <c r="G857" s="42">
        <f>VLOOKUP($A857,'Raw data'!$A:$M,2,FALSE)</f>
        <v>205.36</v>
      </c>
      <c r="H857" s="42">
        <f>VLOOKUP($A857,'Raw data'!$A:$M,3,FALSE)</f>
        <v>205.36</v>
      </c>
      <c r="I857" s="42">
        <f>VLOOKUP($A857,'Raw data'!$A:$M,4,FALSE)</f>
        <v>205.36</v>
      </c>
      <c r="J857" s="42">
        <f>VLOOKUP($A857,'Raw data'!$A:$M,8,FALSE)</f>
        <v>205.36</v>
      </c>
      <c r="K857" s="42">
        <f>VLOOKUP($A857,'Raw data'!$A:$M,5,FALSE)</f>
        <v>26537.446112752128</v>
      </c>
      <c r="L857" s="42">
        <f>VLOOKUP($A857,'Raw data'!$A:$M,12,FALSE)</f>
        <v>52418.432656417252</v>
      </c>
      <c r="M857" s="42">
        <f>VLOOKUP($A857,'Raw data'!$A:$M,13,FALSE)</f>
        <v>51693.006020191453</v>
      </c>
      <c r="N857" s="42">
        <f>VLOOKUP($A857,'Raw data'!$A:$M,6,FALSE)</f>
        <v>205.36</v>
      </c>
      <c r="O857" s="42">
        <f>VLOOKUP($A857,'Raw data'!$A:$M,9,FALSE)</f>
        <v>205.36</v>
      </c>
      <c r="P857" s="42">
        <f t="shared" si="143"/>
        <v>20222.739099761031</v>
      </c>
      <c r="Q857" s="42">
        <f t="shared" si="144"/>
        <v>21877.494131560135</v>
      </c>
      <c r="R857" s="42">
        <f t="shared" si="145"/>
        <v>29377.346597859483</v>
      </c>
      <c r="S857" s="42">
        <f t="shared" si="146"/>
        <v>23282.586558328076</v>
      </c>
      <c r="T857" s="43">
        <f t="shared" si="147"/>
        <v>1.4526888001144529</v>
      </c>
      <c r="U857" s="43">
        <f t="shared" si="148"/>
        <v>1.0642254738279635</v>
      </c>
      <c r="V857" s="42">
        <f t="shared" si="149"/>
        <v>0.11346908145998005</v>
      </c>
      <c r="W857" s="42">
        <f t="shared" si="150"/>
        <v>0.92331869056684346</v>
      </c>
      <c r="X857" s="42">
        <f>VLOOKUP($A857,'Raw data'!$A:$AN,39, FALSE)</f>
        <v>0.34340751823041454</v>
      </c>
      <c r="Y857" s="42">
        <f>VLOOKUP($A857,'Raw data'!$A:$AN,40, FALSE)</f>
        <v>0.65354443365921921</v>
      </c>
      <c r="Z857" s="42">
        <f t="shared" si="151"/>
        <v>0.49847597594481685</v>
      </c>
      <c r="AA857" s="44">
        <f>IFERROR(VLOOKUP($A857,'Raw data'!$AP:$AU,4,FALSE),0)</f>
        <v>-1.5705932764611601</v>
      </c>
      <c r="AB857" s="44">
        <f>IFERROR(VLOOKUP($A857,'Raw data'!$AP:$AU,5,FALSE),0)</f>
        <v>0.234652611531324</v>
      </c>
      <c r="AC857" s="44">
        <f>IFERROR(VLOOKUP($A857,'Raw data'!$AP:$AU,6,FALSE),"NA")</f>
        <v>0.73692531632654201</v>
      </c>
      <c r="AD857" s="46" t="b">
        <f t="shared" si="152"/>
        <v>0</v>
      </c>
      <c r="AE857" s="46" t="b">
        <f t="shared" si="153"/>
        <v>0</v>
      </c>
    </row>
    <row r="858" spans="1:31" x14ac:dyDescent="0.25">
      <c r="A858" s="45" t="s">
        <v>924</v>
      </c>
      <c r="B858" s="2" t="str">
        <f>IFERROR(VLOOKUP(A858,'Protein names'!$A:$I,8,FALSE),"Contaminant")</f>
        <v>Proteasome (Prosome, macropain) 26S subunit, non-ATPase, 3 (Proteasome (Prosome, macropain) 26S subunit, non-ATPase, 3, isoform CRA_b) (Protein Psmd3)</v>
      </c>
      <c r="C858" t="str">
        <f>IFERROR(VLOOKUP(A858,'Protein names'!$A:$I,9,FALSE), "Contaminant")</f>
        <v>Psmd3</v>
      </c>
      <c r="D858" s="42">
        <f>VLOOKUP($A858,'Raw data'!$A:$M,10,FALSE)</f>
        <v>169696.56753490408</v>
      </c>
      <c r="E858" s="42">
        <f>VLOOKUP($A858,'Raw data'!$A:$M,11,FALSE)</f>
        <v>119320.90548333639</v>
      </c>
      <c r="F858" s="42">
        <f>VLOOKUP($A858,'Raw data'!$A:$M,7,FALSE)</f>
        <v>6236.1914926950649</v>
      </c>
      <c r="G858" s="42">
        <f>VLOOKUP($A858,'Raw data'!$A:$M,2,FALSE)</f>
        <v>96892.823714119804</v>
      </c>
      <c r="H858" s="42">
        <f>VLOOKUP($A858,'Raw data'!$A:$M,3,FALSE)</f>
        <v>13277.653927201942</v>
      </c>
      <c r="I858" s="42">
        <f>VLOOKUP($A858,'Raw data'!$A:$M,4,FALSE)</f>
        <v>96775.507147308716</v>
      </c>
      <c r="J858" s="42">
        <f>VLOOKUP($A858,'Raw data'!$A:$M,8,FALSE)</f>
        <v>88992.230855662478</v>
      </c>
      <c r="K858" s="42">
        <f>VLOOKUP($A858,'Raw data'!$A:$M,5,FALSE)</f>
        <v>72454.288704320206</v>
      </c>
      <c r="L858" s="42">
        <f>VLOOKUP($A858,'Raw data'!$A:$M,12,FALSE)</f>
        <v>161551.42373087024</v>
      </c>
      <c r="M858" s="42">
        <f>VLOOKUP($A858,'Raw data'!$A:$M,13,FALSE)</f>
        <v>126635.336204016</v>
      </c>
      <c r="N858" s="42">
        <f>VLOOKUP($A858,'Raw data'!$A:$M,6,FALSE)</f>
        <v>78127.933929719671</v>
      </c>
      <c r="O858" s="42">
        <f>VLOOKUP($A858,'Raw data'!$A:$M,9,FALSE)</f>
        <v>78757.615724351592</v>
      </c>
      <c r="P858" s="42">
        <f t="shared" si="143"/>
        <v>83699.941549927666</v>
      </c>
      <c r="Q858" s="42">
        <f t="shared" si="144"/>
        <v>101086.47152482336</v>
      </c>
      <c r="R858" s="42">
        <f t="shared" si="145"/>
        <v>57690.592061996424</v>
      </c>
      <c r="S858" s="42">
        <f t="shared" si="146"/>
        <v>32404.988638504372</v>
      </c>
      <c r="T858" s="43">
        <f t="shared" si="147"/>
        <v>0.68925486677411285</v>
      </c>
      <c r="U858" s="43">
        <f t="shared" si="148"/>
        <v>0.32056701702706897</v>
      </c>
      <c r="V858" s="42">
        <f t="shared" si="149"/>
        <v>0.27229141283156533</v>
      </c>
      <c r="W858" s="42">
        <f t="shared" si="150"/>
        <v>0.56986198595520887</v>
      </c>
      <c r="X858" s="42">
        <f>VLOOKUP($A858,'Raw data'!$A:$AN,39, FALSE)</f>
        <v>2.4111861442747196</v>
      </c>
      <c r="Y858" s="42">
        <f>VLOOKUP($A858,'Raw data'!$A:$AN,40, FALSE)</f>
        <v>3.3865974798055825</v>
      </c>
      <c r="Z858" s="42">
        <f t="shared" si="151"/>
        <v>2.898891812040151</v>
      </c>
      <c r="AA858" s="44">
        <f>IFERROR(VLOOKUP($A858,'Raw data'!$AP:$AU,4,FALSE),0)</f>
        <v>-0.30874552273727202</v>
      </c>
      <c r="AB858" s="44">
        <f>IFERROR(VLOOKUP($A858,'Raw data'!$AP:$AU,5,FALSE),0)</f>
        <v>5.1798645735931501E-2</v>
      </c>
      <c r="AC858" s="44">
        <f>IFERROR(VLOOKUP($A858,'Raw data'!$AP:$AU,6,FALSE),"NA")</f>
        <v>0.73750582640284501</v>
      </c>
      <c r="AD858" s="46" t="b">
        <f t="shared" si="152"/>
        <v>0</v>
      </c>
      <c r="AE858" s="46" t="b">
        <f t="shared" si="153"/>
        <v>0</v>
      </c>
    </row>
    <row r="859" spans="1:31" x14ac:dyDescent="0.25">
      <c r="A859" s="45" t="s">
        <v>925</v>
      </c>
      <c r="B859" s="2" t="str">
        <f>IFERROR(VLOOKUP(A859,'Protein names'!$A:$I,8,FALSE),"Contaminant")</f>
        <v>Cytochrome P450 2C7</v>
      </c>
      <c r="C859" t="str">
        <f>IFERROR(VLOOKUP(A859,'Protein names'!$A:$I,9,FALSE), "Contaminant")</f>
        <v>Cyp2c7</v>
      </c>
      <c r="D859" s="42">
        <f>VLOOKUP($A859,'Raw data'!$A:$M,10,FALSE)</f>
        <v>1536700.5608670122</v>
      </c>
      <c r="E859" s="42">
        <f>VLOOKUP($A859,'Raw data'!$A:$M,11,FALSE)</f>
        <v>1570060.4686489475</v>
      </c>
      <c r="F859" s="42">
        <f>VLOOKUP($A859,'Raw data'!$A:$M,7,FALSE)</f>
        <v>2655236.1499886285</v>
      </c>
      <c r="G859" s="42">
        <f>VLOOKUP($A859,'Raw data'!$A:$M,2,FALSE)</f>
        <v>3158725.490153559</v>
      </c>
      <c r="H859" s="42">
        <f>VLOOKUP($A859,'Raw data'!$A:$M,3,FALSE)</f>
        <v>3413132.0218508816</v>
      </c>
      <c r="I859" s="42">
        <f>VLOOKUP($A859,'Raw data'!$A:$M,4,FALSE)</f>
        <v>2821316.7306953981</v>
      </c>
      <c r="J859" s="42">
        <f>VLOOKUP($A859,'Raw data'!$A:$M,8,FALSE)</f>
        <v>2232612.0313297296</v>
      </c>
      <c r="K859" s="42">
        <f>VLOOKUP($A859,'Raw data'!$A:$M,5,FALSE)</f>
        <v>2257525.6275461772</v>
      </c>
      <c r="L859" s="42">
        <f>VLOOKUP($A859,'Raw data'!$A:$M,12,FALSE)</f>
        <v>2068518.3208033754</v>
      </c>
      <c r="M859" s="42">
        <f>VLOOKUP($A859,'Raw data'!$A:$M,13,FALSE)</f>
        <v>1607546.9649857783</v>
      </c>
      <c r="N859" s="42">
        <f>VLOOKUP($A859,'Raw data'!$A:$M,6,FALSE)</f>
        <v>2187310.8795279968</v>
      </c>
      <c r="O859" s="42">
        <f>VLOOKUP($A859,'Raw data'!$A:$M,9,FALSE)</f>
        <v>3294824.3237484726</v>
      </c>
      <c r="P859" s="42">
        <f t="shared" si="143"/>
        <v>2525861.9037007377</v>
      </c>
      <c r="Q859" s="42">
        <f t="shared" si="144"/>
        <v>2274723.0246569221</v>
      </c>
      <c r="R859" s="42">
        <f t="shared" si="145"/>
        <v>728444.96216492809</v>
      </c>
      <c r="S859" s="42">
        <f t="shared" si="146"/>
        <v>506287.28739065619</v>
      </c>
      <c r="T859" s="43">
        <f t="shared" si="147"/>
        <v>0.28839461139884776</v>
      </c>
      <c r="U859" s="43">
        <f t="shared" si="148"/>
        <v>0.22257096002578836</v>
      </c>
      <c r="V859" s="42">
        <f t="shared" si="149"/>
        <v>-0.15108487465749418</v>
      </c>
      <c r="W859" s="42">
        <f t="shared" si="150"/>
        <v>0.54092051253499129</v>
      </c>
      <c r="X859" s="42">
        <f>VLOOKUP($A859,'Raw data'!$A:$AN,39, FALSE)</f>
        <v>2.9274749326587828</v>
      </c>
      <c r="Y859" s="42">
        <f>VLOOKUP($A859,'Raw data'!$A:$AN,40, FALSE)</f>
        <v>2.7992720072491166</v>
      </c>
      <c r="Z859" s="42">
        <f t="shared" si="151"/>
        <v>2.8633734699539497</v>
      </c>
      <c r="AA859" s="44">
        <f>IFERROR(VLOOKUP($A859,'Raw data'!$AP:$AU,4,FALSE),0)</f>
        <v>-0.37308431241547502</v>
      </c>
      <c r="AB859" s="44">
        <f>IFERROR(VLOOKUP($A859,'Raw data'!$AP:$AU,5,FALSE),0)</f>
        <v>0.168613194250544</v>
      </c>
      <c r="AC859" s="44">
        <f>IFERROR(VLOOKUP($A859,'Raw data'!$AP:$AU,6,FALSE),"NA")</f>
        <v>0.73757203597776</v>
      </c>
      <c r="AD859" s="46" t="b">
        <f t="shared" si="152"/>
        <v>0</v>
      </c>
      <c r="AE859" s="46" t="b">
        <f t="shared" si="153"/>
        <v>0</v>
      </c>
    </row>
    <row r="860" spans="1:31" x14ac:dyDescent="0.25">
      <c r="A860" s="45" t="s">
        <v>926</v>
      </c>
      <c r="B860" s="2" t="str">
        <f>IFERROR(VLOOKUP(A860,'Protein names'!$A:$I,8,FALSE),"Contaminant")</f>
        <v>Peroxiredoxin-4 (EC 1.11.1.15) (Antioxidant enzyme AOE372) (Peroxiredoxin IV) (Prx-IV) (Thioredoxin peroxidase AO372) (Thioredoxin-dependent peroxide reductase A0372)</v>
      </c>
      <c r="C860" t="str">
        <f>IFERROR(VLOOKUP(A860,'Protein names'!$A:$I,9,FALSE), "Contaminant")</f>
        <v>Prdx4</v>
      </c>
      <c r="D860" s="42">
        <f>VLOOKUP($A860,'Raw data'!$A:$M,10,FALSE)</f>
        <v>668747.00813606125</v>
      </c>
      <c r="E860" s="42">
        <f>VLOOKUP($A860,'Raw data'!$A:$M,11,FALSE)</f>
        <v>680799.4347232763</v>
      </c>
      <c r="F860" s="42">
        <f>VLOOKUP($A860,'Raw data'!$A:$M,7,FALSE)</f>
        <v>570496.3415518289</v>
      </c>
      <c r="G860" s="42">
        <f>VLOOKUP($A860,'Raw data'!$A:$M,2,FALSE)</f>
        <v>724453.85977712541</v>
      </c>
      <c r="H860" s="42">
        <f>VLOOKUP($A860,'Raw data'!$A:$M,3,FALSE)</f>
        <v>229031.58784325968</v>
      </c>
      <c r="I860" s="42">
        <f>VLOOKUP($A860,'Raw data'!$A:$M,4,FALSE)</f>
        <v>647070.18726526899</v>
      </c>
      <c r="J860" s="42">
        <f>VLOOKUP($A860,'Raw data'!$A:$M,8,FALSE)</f>
        <v>570884.62693517783</v>
      </c>
      <c r="K860" s="42">
        <f>VLOOKUP($A860,'Raw data'!$A:$M,5,FALSE)</f>
        <v>826019.40480435255</v>
      </c>
      <c r="L860" s="42">
        <f>VLOOKUP($A860,'Raw data'!$A:$M,12,FALSE)</f>
        <v>442782.0557747932</v>
      </c>
      <c r="M860" s="42">
        <f>VLOOKUP($A860,'Raw data'!$A:$M,13,FALSE)</f>
        <v>936201.65393465199</v>
      </c>
      <c r="N860" s="42">
        <f>VLOOKUP($A860,'Raw data'!$A:$M,6,FALSE)</f>
        <v>779756.59184166091</v>
      </c>
      <c r="O860" s="42">
        <f>VLOOKUP($A860,'Raw data'!$A:$M,9,FALSE)</f>
        <v>453859.56735178945</v>
      </c>
      <c r="P860" s="42">
        <f t="shared" si="143"/>
        <v>586766.40321613674</v>
      </c>
      <c r="Q860" s="42">
        <f t="shared" si="144"/>
        <v>668250.65010707092</v>
      </c>
      <c r="R860" s="42">
        <f t="shared" si="145"/>
        <v>166531.44132503661</v>
      </c>
      <c r="S860" s="42">
        <f t="shared" si="146"/>
        <v>189473.85981383719</v>
      </c>
      <c r="T860" s="43">
        <f t="shared" si="147"/>
        <v>0.28381216172612794</v>
      </c>
      <c r="U860" s="43">
        <f t="shared" si="148"/>
        <v>0.28353711258414582</v>
      </c>
      <c r="V860" s="42">
        <f t="shared" si="149"/>
        <v>0.18760306774493479</v>
      </c>
      <c r="W860" s="42">
        <f t="shared" si="150"/>
        <v>0.48665803569136412</v>
      </c>
      <c r="X860" s="42">
        <f>VLOOKUP($A860,'Raw data'!$A:$AN,39, FALSE)</f>
        <v>3.0752663147740091</v>
      </c>
      <c r="Y860" s="42">
        <f>VLOOKUP($A860,'Raw data'!$A:$AN,40, FALSE)</f>
        <v>2.7374890968218977</v>
      </c>
      <c r="Z860" s="42">
        <f t="shared" si="151"/>
        <v>2.9063777057979534</v>
      </c>
      <c r="AA860" s="44">
        <f>IFERROR(VLOOKUP($A860,'Raw data'!$AP:$AU,4,FALSE),0)</f>
        <v>0.29999056141209601</v>
      </c>
      <c r="AB860" s="44">
        <f>IFERROR(VLOOKUP($A860,'Raw data'!$AP:$AU,5,FALSE),0)</f>
        <v>9.2678791853683898E-2</v>
      </c>
      <c r="AC860" s="44">
        <f>IFERROR(VLOOKUP($A860,'Raw data'!$AP:$AU,6,FALSE),"NA")</f>
        <v>0.73758746998454106</v>
      </c>
      <c r="AD860" s="46" t="b">
        <f t="shared" si="152"/>
        <v>0</v>
      </c>
      <c r="AE860" s="46" t="b">
        <f t="shared" si="153"/>
        <v>0</v>
      </c>
    </row>
    <row r="861" spans="1:31" x14ac:dyDescent="0.25">
      <c r="A861" s="45" t="s">
        <v>927</v>
      </c>
      <c r="B861" s="2" t="str">
        <f>IFERROR(VLOOKUP(A861,'Protein names'!$A:$I,8,FALSE),"Contaminant")</f>
        <v>Biliverdin reductase A (BVR A) (EC 1.3.1.24) (Biliverdin-IX alpha-reductase)</v>
      </c>
      <c r="C861" t="str">
        <f>IFERROR(VLOOKUP(A861,'Protein names'!$A:$I,9,FALSE), "Contaminant")</f>
        <v>Blvra</v>
      </c>
      <c r="D861" s="42">
        <f>VLOOKUP($A861,'Raw data'!$A:$M,10,FALSE)</f>
        <v>364179.62165883894</v>
      </c>
      <c r="E861" s="42">
        <f>VLOOKUP($A861,'Raw data'!$A:$M,11,FALSE)</f>
        <v>305759.22795327805</v>
      </c>
      <c r="F861" s="42">
        <f>VLOOKUP($A861,'Raw data'!$A:$M,7,FALSE)</f>
        <v>282778.22918662144</v>
      </c>
      <c r="G861" s="42">
        <f>VLOOKUP($A861,'Raw data'!$A:$M,2,FALSE)</f>
        <v>225397.43651987863</v>
      </c>
      <c r="H861" s="42">
        <f>VLOOKUP($A861,'Raw data'!$A:$M,3,FALSE)</f>
        <v>341754.05399787374</v>
      </c>
      <c r="I861" s="42">
        <f>VLOOKUP($A861,'Raw data'!$A:$M,4,FALSE)</f>
        <v>434847.03032292594</v>
      </c>
      <c r="J861" s="42">
        <f>VLOOKUP($A861,'Raw data'!$A:$M,8,FALSE)</f>
        <v>283019.98876983899</v>
      </c>
      <c r="K861" s="42">
        <f>VLOOKUP($A861,'Raw data'!$A:$M,5,FALSE)</f>
        <v>309123.08805069549</v>
      </c>
      <c r="L861" s="42">
        <f>VLOOKUP($A861,'Raw data'!$A:$M,12,FALSE)</f>
        <v>378629.0610127722</v>
      </c>
      <c r="M861" s="42">
        <f>VLOOKUP($A861,'Raw data'!$A:$M,13,FALSE)</f>
        <v>237305.31945317419</v>
      </c>
      <c r="N861" s="42">
        <f>VLOOKUP($A861,'Raw data'!$A:$M,6,FALSE)</f>
        <v>327234.4404194862</v>
      </c>
      <c r="O861" s="42">
        <f>VLOOKUP($A861,'Raw data'!$A:$M,9,FALSE)</f>
        <v>280702.33707722533</v>
      </c>
      <c r="P861" s="42">
        <f t="shared" si="143"/>
        <v>325785.93327323615</v>
      </c>
      <c r="Q861" s="42">
        <f t="shared" si="144"/>
        <v>302669.03913053207</v>
      </c>
      <c r="R861" s="42">
        <f t="shared" si="145"/>
        <v>65767.216876625156</v>
      </c>
      <c r="S861" s="42">
        <f t="shared" si="146"/>
        <v>43886.360146666826</v>
      </c>
      <c r="T861" s="43">
        <f t="shared" si="147"/>
        <v>0.20187248791207413</v>
      </c>
      <c r="U861" s="43">
        <f t="shared" si="148"/>
        <v>0.14499785069770535</v>
      </c>
      <c r="V861" s="42">
        <f t="shared" si="149"/>
        <v>-0.1061832074105805</v>
      </c>
      <c r="W861" s="42">
        <f t="shared" si="150"/>
        <v>0.5280038172984014</v>
      </c>
      <c r="X861" s="42">
        <f>VLOOKUP($A861,'Raw data'!$A:$AN,39, FALSE)</f>
        <v>2.7816259122974949</v>
      </c>
      <c r="Y861" s="42">
        <f>VLOOKUP($A861,'Raw data'!$A:$AN,40, FALSE)</f>
        <v>3.2447841932784893</v>
      </c>
      <c r="Z861" s="42">
        <f t="shared" si="151"/>
        <v>3.0132050527879919</v>
      </c>
      <c r="AA861" s="44">
        <f>IFERROR(VLOOKUP($A861,'Raw data'!$AP:$AU,4,FALSE),0)</f>
        <v>-0.25481574016373498</v>
      </c>
      <c r="AB861" s="44">
        <f>IFERROR(VLOOKUP($A861,'Raw data'!$AP:$AU,5,FALSE),0)</f>
        <v>0.174913590997612</v>
      </c>
      <c r="AC861" s="44">
        <f>IFERROR(VLOOKUP($A861,'Raw data'!$AP:$AU,6,FALSE),"NA")</f>
        <v>0.73762039232568499</v>
      </c>
      <c r="AD861" s="46" t="b">
        <f t="shared" si="152"/>
        <v>0</v>
      </c>
      <c r="AE861" s="46" t="b">
        <f t="shared" si="153"/>
        <v>0</v>
      </c>
    </row>
    <row r="862" spans="1:31" x14ac:dyDescent="0.25">
      <c r="A862" s="45" t="s">
        <v>928</v>
      </c>
      <c r="B862" s="2" t="str">
        <f>IFERROR(VLOOKUP(A862,'Protein names'!$A:$I,8,FALSE),"Contaminant")</f>
        <v>Catenin (Cadherin associated protein), delta 1 (Predicted), isoform CRA_a (Protein Ctnnd1)</v>
      </c>
      <c r="C862" t="str">
        <f>IFERROR(VLOOKUP(A862,'Protein names'!$A:$I,9,FALSE), "Contaminant")</f>
        <v>Ctnnd1</v>
      </c>
      <c r="D862" s="42">
        <f>VLOOKUP($A862,'Raw data'!$A:$M,10,FALSE)</f>
        <v>113090.37863019676</v>
      </c>
      <c r="E862" s="42">
        <f>VLOOKUP($A862,'Raw data'!$A:$M,11,FALSE)</f>
        <v>122444.11967979421</v>
      </c>
      <c r="F862" s="42">
        <f>VLOOKUP($A862,'Raw data'!$A:$M,7,FALSE)</f>
        <v>44364.197266202515</v>
      </c>
      <c r="G862" s="42">
        <f>VLOOKUP($A862,'Raw data'!$A:$M,2,FALSE)</f>
        <v>101084.91047378839</v>
      </c>
      <c r="H862" s="42">
        <f>VLOOKUP($A862,'Raw data'!$A:$M,3,FALSE)</f>
        <v>68393.550501860169</v>
      </c>
      <c r="I862" s="42">
        <f>VLOOKUP($A862,'Raw data'!$A:$M,4,FALSE)</f>
        <v>14725.818120148966</v>
      </c>
      <c r="J862" s="42">
        <f>VLOOKUP($A862,'Raw data'!$A:$M,8,FALSE)</f>
        <v>205.36</v>
      </c>
      <c r="K862" s="42">
        <f>VLOOKUP($A862,'Raw data'!$A:$M,5,FALSE)</f>
        <v>44231.806494034769</v>
      </c>
      <c r="L862" s="42">
        <f>VLOOKUP($A862,'Raw data'!$A:$M,12,FALSE)</f>
        <v>136378.5434292065</v>
      </c>
      <c r="M862" s="42">
        <f>VLOOKUP($A862,'Raw data'!$A:$M,13,FALSE)</f>
        <v>81590.654542069227</v>
      </c>
      <c r="N862" s="42">
        <f>VLOOKUP($A862,'Raw data'!$A:$M,6,FALSE)</f>
        <v>205.36</v>
      </c>
      <c r="O862" s="42">
        <f>VLOOKUP($A862,'Raw data'!$A:$M,9,FALSE)</f>
        <v>85856.036400233512</v>
      </c>
      <c r="P862" s="42">
        <f t="shared" si="143"/>
        <v>77350.495778665165</v>
      </c>
      <c r="Q862" s="42">
        <f t="shared" si="144"/>
        <v>58077.96014425734</v>
      </c>
      <c r="R862" s="42">
        <f t="shared" si="145"/>
        <v>38652.877412890819</v>
      </c>
      <c r="S862" s="42">
        <f t="shared" si="146"/>
        <v>48897.24144726152</v>
      </c>
      <c r="T862" s="43">
        <f t="shared" si="147"/>
        <v>0.49971079078140912</v>
      </c>
      <c r="U862" s="43">
        <f t="shared" si="148"/>
        <v>0.84192422264500633</v>
      </c>
      <c r="V862" s="42">
        <f t="shared" si="149"/>
        <v>-0.41341975581592044</v>
      </c>
      <c r="W862" s="42">
        <f t="shared" si="150"/>
        <v>0.50504835999741449</v>
      </c>
      <c r="X862" s="42">
        <f>VLOOKUP($A862,'Raw data'!$A:$AN,39, FALSE)</f>
        <v>1.9371496699962669</v>
      </c>
      <c r="Y862" s="42">
        <f>VLOOKUP($A862,'Raw data'!$A:$AN,40, FALSE)</f>
        <v>1.749648923347068</v>
      </c>
      <c r="Z862" s="42">
        <f t="shared" si="151"/>
        <v>1.8433992966716675</v>
      </c>
      <c r="AA862" s="44">
        <f>IFERROR(VLOOKUP($A862,'Raw data'!$AP:$AU,4,FALSE),0)</f>
        <v>-1.3637157072672501</v>
      </c>
      <c r="AB862" s="44">
        <f>IFERROR(VLOOKUP($A862,'Raw data'!$AP:$AU,5,FALSE),0)</f>
        <v>0.104821089694591</v>
      </c>
      <c r="AC862" s="44">
        <f>IFERROR(VLOOKUP($A862,'Raw data'!$AP:$AU,6,FALSE),"NA")</f>
        <v>0.73764449943458799</v>
      </c>
      <c r="AD862" s="46" t="b">
        <f t="shared" si="152"/>
        <v>0</v>
      </c>
      <c r="AE862" s="46" t="b">
        <f t="shared" si="153"/>
        <v>0</v>
      </c>
    </row>
    <row r="863" spans="1:31" x14ac:dyDescent="0.25">
      <c r="A863" s="45" t="s">
        <v>929</v>
      </c>
      <c r="B863" s="2" t="str">
        <f>IFERROR(VLOOKUP(A863,'Protein names'!$A:$I,8,FALSE),"Contaminant")</f>
        <v>Acad9 protein (Protein Acad9)</v>
      </c>
      <c r="C863" t="str">
        <f>IFERROR(VLOOKUP(A863,'Protein names'!$A:$I,9,FALSE), "Contaminant")</f>
        <v>Acad9</v>
      </c>
      <c r="D863" s="42">
        <f>VLOOKUP($A863,'Raw data'!$A:$M,10,FALSE)</f>
        <v>747738.42597850796</v>
      </c>
      <c r="E863" s="42">
        <f>VLOOKUP($A863,'Raw data'!$A:$M,11,FALSE)</f>
        <v>608236.47107548302</v>
      </c>
      <c r="F863" s="42">
        <f>VLOOKUP($A863,'Raw data'!$A:$M,7,FALSE)</f>
        <v>294870.41065532644</v>
      </c>
      <c r="G863" s="42">
        <f>VLOOKUP($A863,'Raw data'!$A:$M,2,FALSE)</f>
        <v>367323.30554634286</v>
      </c>
      <c r="H863" s="42">
        <f>VLOOKUP($A863,'Raw data'!$A:$M,3,FALSE)</f>
        <v>241267.55294359638</v>
      </c>
      <c r="I863" s="42">
        <f>VLOOKUP($A863,'Raw data'!$A:$M,4,FALSE)</f>
        <v>461121.85866879625</v>
      </c>
      <c r="J863" s="42">
        <f>VLOOKUP($A863,'Raw data'!$A:$M,8,FALSE)</f>
        <v>401323.56698714814</v>
      </c>
      <c r="K863" s="42">
        <f>VLOOKUP($A863,'Raw data'!$A:$M,5,FALSE)</f>
        <v>417687.99604840024</v>
      </c>
      <c r="L863" s="42">
        <f>VLOOKUP($A863,'Raw data'!$A:$M,12,FALSE)</f>
        <v>550036.51591188484</v>
      </c>
      <c r="M863" s="42">
        <f>VLOOKUP($A863,'Raw data'!$A:$M,13,FALSE)</f>
        <v>551035.41301488841</v>
      </c>
      <c r="N863" s="42">
        <f>VLOOKUP($A863,'Raw data'!$A:$M,6,FALSE)</f>
        <v>321581.4035419788</v>
      </c>
      <c r="O863" s="42">
        <f>VLOOKUP($A863,'Raw data'!$A:$M,9,FALSE)</f>
        <v>328517.38957652129</v>
      </c>
      <c r="P863" s="42">
        <f t="shared" si="143"/>
        <v>453426.33747800882</v>
      </c>
      <c r="Q863" s="42">
        <f t="shared" si="144"/>
        <v>428363.71418013697</v>
      </c>
      <c r="R863" s="42">
        <f t="shared" si="145"/>
        <v>177111.10817880029</v>
      </c>
      <c r="S863" s="42">
        <f t="shared" si="146"/>
        <v>93157.13185811264</v>
      </c>
      <c r="T863" s="43">
        <f t="shared" si="147"/>
        <v>0.39060613277099321</v>
      </c>
      <c r="U863" s="43">
        <f t="shared" si="148"/>
        <v>0.2174720425057709</v>
      </c>
      <c r="V863" s="42">
        <f t="shared" si="149"/>
        <v>-8.2031915621356394E-2</v>
      </c>
      <c r="W863" s="42">
        <f t="shared" si="150"/>
        <v>0.78515006330926651</v>
      </c>
      <c r="X863" s="42">
        <f>VLOOKUP($A863,'Raw data'!$A:$AN,39, FALSE)</f>
        <v>2.2902532329983365</v>
      </c>
      <c r="Y863" s="42">
        <f>VLOOKUP($A863,'Raw data'!$A:$AN,40, FALSE)</f>
        <v>2.9526989110951281</v>
      </c>
      <c r="Z863" s="42">
        <f t="shared" si="151"/>
        <v>2.6214760720467325</v>
      </c>
      <c r="AA863" s="44">
        <f>IFERROR(VLOOKUP($A863,'Raw data'!$AP:$AU,4,FALSE),0)</f>
        <v>0.64274748636978596</v>
      </c>
      <c r="AB863" s="44">
        <f>IFERROR(VLOOKUP($A863,'Raw data'!$AP:$AU,5,FALSE),0)</f>
        <v>9.2411089724204504E-2</v>
      </c>
      <c r="AC863" s="44">
        <f>IFERROR(VLOOKUP($A863,'Raw data'!$AP:$AU,6,FALSE),"NA")</f>
        <v>0.73764842118002905</v>
      </c>
      <c r="AD863" s="46" t="b">
        <f t="shared" si="152"/>
        <v>0</v>
      </c>
      <c r="AE863" s="46" t="b">
        <f t="shared" si="153"/>
        <v>0</v>
      </c>
    </row>
    <row r="864" spans="1:31" x14ac:dyDescent="0.25">
      <c r="A864" s="45" t="s">
        <v>930</v>
      </c>
      <c r="B864" s="2" t="str">
        <f>IFERROR(VLOOKUP(A864,'Protein names'!$A:$I,8,FALSE),"Contaminant")</f>
        <v>AP complex subunit beta</v>
      </c>
      <c r="C864" t="str">
        <f>IFERROR(VLOOKUP(A864,'Protein names'!$A:$I,9,FALSE), "Contaminant")</f>
        <v>Ap1b1</v>
      </c>
      <c r="D864" s="42">
        <f>VLOOKUP($A864,'Raw data'!$A:$M,10,FALSE)</f>
        <v>234550.6330251722</v>
      </c>
      <c r="E864" s="42">
        <f>VLOOKUP($A864,'Raw data'!$A:$M,11,FALSE)</f>
        <v>234151.9216032784</v>
      </c>
      <c r="F864" s="42">
        <f>VLOOKUP($A864,'Raw data'!$A:$M,7,FALSE)</f>
        <v>74106.839242149203</v>
      </c>
      <c r="G864" s="42">
        <f>VLOOKUP($A864,'Raw data'!$A:$M,2,FALSE)</f>
        <v>66120.21568965858</v>
      </c>
      <c r="H864" s="42">
        <f>VLOOKUP($A864,'Raw data'!$A:$M,3,FALSE)</f>
        <v>176858.19163399676</v>
      </c>
      <c r="I864" s="42">
        <f>VLOOKUP($A864,'Raw data'!$A:$M,4,FALSE)</f>
        <v>123579.67794303469</v>
      </c>
      <c r="J864" s="42">
        <f>VLOOKUP($A864,'Raw data'!$A:$M,8,FALSE)</f>
        <v>80925.86612401293</v>
      </c>
      <c r="K864" s="42">
        <f>VLOOKUP($A864,'Raw data'!$A:$M,5,FALSE)</f>
        <v>57925.209034999541</v>
      </c>
      <c r="L864" s="42">
        <f>VLOOKUP($A864,'Raw data'!$A:$M,12,FALSE)</f>
        <v>267217.38068196824</v>
      </c>
      <c r="M864" s="42">
        <f>VLOOKUP($A864,'Raw data'!$A:$M,13,FALSE)</f>
        <v>155119.93206382854</v>
      </c>
      <c r="N864" s="42">
        <f>VLOOKUP($A864,'Raw data'!$A:$M,6,FALSE)</f>
        <v>205.36</v>
      </c>
      <c r="O864" s="42">
        <f>VLOOKUP($A864,'Raw data'!$A:$M,9,FALSE)</f>
        <v>111728.60462117245</v>
      </c>
      <c r="P864" s="42">
        <f t="shared" si="143"/>
        <v>151561.24652288164</v>
      </c>
      <c r="Q864" s="42">
        <f t="shared" si="144"/>
        <v>112187.05875433027</v>
      </c>
      <c r="R864" s="42">
        <f t="shared" si="145"/>
        <v>68836.420170646903</v>
      </c>
      <c r="S864" s="42">
        <f t="shared" si="146"/>
        <v>84003.327179470842</v>
      </c>
      <c r="T864" s="43">
        <f t="shared" si="147"/>
        <v>0.45418219861535958</v>
      </c>
      <c r="U864" s="43">
        <f t="shared" si="148"/>
        <v>0.74877912044581907</v>
      </c>
      <c r="V864" s="42">
        <f t="shared" si="149"/>
        <v>-0.43399464587631681</v>
      </c>
      <c r="W864" s="42">
        <f t="shared" si="150"/>
        <v>0.43641991211841746</v>
      </c>
      <c r="X864" s="42">
        <f>VLOOKUP($A864,'Raw data'!$A:$AN,39, FALSE)</f>
        <v>2.4247043860987074</v>
      </c>
      <c r="Y864" s="42">
        <f>VLOOKUP($A864,'Raw data'!$A:$AN,40, FALSE)</f>
        <v>2.8981584322481075</v>
      </c>
      <c r="Z864" s="42">
        <f t="shared" si="151"/>
        <v>2.6614314091734075</v>
      </c>
      <c r="AA864" s="44">
        <f>IFERROR(VLOOKUP($A864,'Raw data'!$AP:$AU,4,FALSE),0)</f>
        <v>1.9436138390214901</v>
      </c>
      <c r="AB864" s="44">
        <f>IFERROR(VLOOKUP($A864,'Raw data'!$AP:$AU,5,FALSE),0)</f>
        <v>0.12371715896588099</v>
      </c>
      <c r="AC864" s="44">
        <f>IFERROR(VLOOKUP($A864,'Raw data'!$AP:$AU,6,FALSE),"NA")</f>
        <v>0.73789604243694096</v>
      </c>
      <c r="AD864" s="46" t="b">
        <f t="shared" si="152"/>
        <v>0</v>
      </c>
      <c r="AE864" s="46" t="b">
        <f t="shared" si="153"/>
        <v>0</v>
      </c>
    </row>
    <row r="865" spans="1:31" x14ac:dyDescent="0.25">
      <c r="A865" s="45" t="s">
        <v>931</v>
      </c>
      <c r="B865" s="2" t="str">
        <f>IFERROR(VLOOKUP(A865,'Protein names'!$A:$I,8,FALSE),"Contaminant")</f>
        <v>LOC683667 protein (Protein Sri)</v>
      </c>
      <c r="C865" t="str">
        <f>IFERROR(VLOOKUP(A865,'Protein names'!$A:$I,9,FALSE), "Contaminant")</f>
        <v>Sri</v>
      </c>
      <c r="D865" s="42">
        <f>VLOOKUP($A865,'Raw data'!$A:$M,10,FALSE)</f>
        <v>94974.868302610776</v>
      </c>
      <c r="E865" s="42">
        <f>VLOOKUP($A865,'Raw data'!$A:$M,11,FALSE)</f>
        <v>104588.18004270931</v>
      </c>
      <c r="F865" s="42">
        <f>VLOOKUP($A865,'Raw data'!$A:$M,7,FALSE)</f>
        <v>42848.388495019535</v>
      </c>
      <c r="G865" s="42">
        <f>VLOOKUP($A865,'Raw data'!$A:$M,2,FALSE)</f>
        <v>34622.486717403845</v>
      </c>
      <c r="H865" s="42">
        <f>VLOOKUP($A865,'Raw data'!$A:$M,3,FALSE)</f>
        <v>56018.645665043179</v>
      </c>
      <c r="I865" s="42">
        <f>VLOOKUP($A865,'Raw data'!$A:$M,4,FALSE)</f>
        <v>50735.875305089256</v>
      </c>
      <c r="J865" s="42">
        <f>VLOOKUP($A865,'Raw data'!$A:$M,8,FALSE)</f>
        <v>56671.375819474335</v>
      </c>
      <c r="K865" s="42">
        <f>VLOOKUP($A865,'Raw data'!$A:$M,5,FALSE)</f>
        <v>38430.220248292047</v>
      </c>
      <c r="L865" s="42">
        <f>VLOOKUP($A865,'Raw data'!$A:$M,12,FALSE)</f>
        <v>98297.00723509863</v>
      </c>
      <c r="M865" s="42">
        <f>VLOOKUP($A865,'Raw data'!$A:$M,13,FALSE)</f>
        <v>73109.301971564113</v>
      </c>
      <c r="N865" s="42">
        <f>VLOOKUP($A865,'Raw data'!$A:$M,6,FALSE)</f>
        <v>33722.973725750373</v>
      </c>
      <c r="O865" s="42">
        <f>VLOOKUP($A865,'Raw data'!$A:$M,9,FALSE)</f>
        <v>33873.222206016173</v>
      </c>
      <c r="P865" s="42">
        <f t="shared" si="143"/>
        <v>63964.740754645994</v>
      </c>
      <c r="Q865" s="42">
        <f t="shared" si="144"/>
        <v>55684.016867699276</v>
      </c>
      <c r="R865" s="42">
        <f t="shared" si="145"/>
        <v>26321.421387424383</v>
      </c>
      <c r="S865" s="42">
        <f t="shared" si="146"/>
        <v>23721.207333464321</v>
      </c>
      <c r="T865" s="43">
        <f t="shared" si="147"/>
        <v>0.41149891450959353</v>
      </c>
      <c r="U865" s="43">
        <f t="shared" si="148"/>
        <v>0.42599669829538328</v>
      </c>
      <c r="V865" s="42">
        <f t="shared" si="149"/>
        <v>-0.2000135819338886</v>
      </c>
      <c r="W865" s="42">
        <f t="shared" si="150"/>
        <v>0.61265497954291681</v>
      </c>
      <c r="X865" s="42">
        <f>VLOOKUP($A865,'Raw data'!$A:$AN,39, FALSE)</f>
        <v>2.3573680354090016</v>
      </c>
      <c r="Y865" s="42">
        <f>VLOOKUP($A865,'Raw data'!$A:$AN,40, FALSE)</f>
        <v>2.8672276988470435</v>
      </c>
      <c r="Z865" s="42">
        <f t="shared" si="151"/>
        <v>2.6122978671280226</v>
      </c>
      <c r="AA865" s="44">
        <f>IFERROR(VLOOKUP($A865,'Raw data'!$AP:$AU,4,FALSE),0)</f>
        <v>-0.80118349725833704</v>
      </c>
      <c r="AB865" s="44">
        <f>IFERROR(VLOOKUP($A865,'Raw data'!$AP:$AU,5,FALSE),0)</f>
        <v>1.3917840582225199E-2</v>
      </c>
      <c r="AC865" s="44">
        <f>IFERROR(VLOOKUP($A865,'Raw data'!$AP:$AU,6,FALSE),"NA")</f>
        <v>0.73923474083636198</v>
      </c>
      <c r="AD865" s="46" t="b">
        <f t="shared" si="152"/>
        <v>0</v>
      </c>
      <c r="AE865" s="46" t="b">
        <f t="shared" si="153"/>
        <v>0</v>
      </c>
    </row>
    <row r="866" spans="1:31" x14ac:dyDescent="0.25">
      <c r="A866" s="45" t="s">
        <v>932</v>
      </c>
      <c r="B866" s="2" t="str">
        <f>IFERROR(VLOOKUP(A866,'Protein names'!$A:$I,8,FALSE),"Contaminant")</f>
        <v>Threonine synthase-like 2 (TSH2) (EC 4.2.3.-)</v>
      </c>
      <c r="C866" t="str">
        <f>IFERROR(VLOOKUP(A866,'Protein names'!$A:$I,9,FALSE), "Contaminant")</f>
        <v>Thnsl2</v>
      </c>
      <c r="D866" s="42">
        <f>VLOOKUP($A866,'Raw data'!$A:$M,10,FALSE)</f>
        <v>184060.28843980542</v>
      </c>
      <c r="E866" s="42">
        <f>VLOOKUP($A866,'Raw data'!$A:$M,11,FALSE)</f>
        <v>117268.35189381657</v>
      </c>
      <c r="F866" s="42">
        <f>VLOOKUP($A866,'Raw data'!$A:$M,7,FALSE)</f>
        <v>61736.061226348858</v>
      </c>
      <c r="G866" s="42">
        <f>VLOOKUP($A866,'Raw data'!$A:$M,2,FALSE)</f>
        <v>64263.547955667105</v>
      </c>
      <c r="H866" s="42">
        <f>VLOOKUP($A866,'Raw data'!$A:$M,3,FALSE)</f>
        <v>60509.296448205125</v>
      </c>
      <c r="I866" s="42">
        <f>VLOOKUP($A866,'Raw data'!$A:$M,4,FALSE)</f>
        <v>72901.475376091446</v>
      </c>
      <c r="J866" s="42">
        <f>VLOOKUP($A866,'Raw data'!$A:$M,8,FALSE)</f>
        <v>82825.743451230097</v>
      </c>
      <c r="K866" s="42">
        <f>VLOOKUP($A866,'Raw data'!$A:$M,5,FALSE)</f>
        <v>62323.04078678228</v>
      </c>
      <c r="L866" s="42">
        <f>VLOOKUP($A866,'Raw data'!$A:$M,12,FALSE)</f>
        <v>166204.9845615353</v>
      </c>
      <c r="M866" s="42">
        <f>VLOOKUP($A866,'Raw data'!$A:$M,13,FALSE)</f>
        <v>143838.41711907322</v>
      </c>
      <c r="N866" s="42">
        <f>VLOOKUP($A866,'Raw data'!$A:$M,6,FALSE)</f>
        <v>69027.990118414324</v>
      </c>
      <c r="O866" s="42">
        <f>VLOOKUP($A866,'Raw data'!$A:$M,9,FALSE)</f>
        <v>88413.932378234662</v>
      </c>
      <c r="P866" s="42">
        <f t="shared" si="143"/>
        <v>93456.503556655764</v>
      </c>
      <c r="Q866" s="42">
        <f t="shared" si="144"/>
        <v>102105.68473587831</v>
      </c>
      <c r="R866" s="42">
        <f t="shared" si="145"/>
        <v>44986.095471242632</v>
      </c>
      <c r="S866" s="42">
        <f t="shared" si="146"/>
        <v>38915.108569072327</v>
      </c>
      <c r="T866" s="43">
        <f t="shared" si="147"/>
        <v>0.48135864021459879</v>
      </c>
      <c r="U866" s="43">
        <f t="shared" si="148"/>
        <v>0.38112577835147876</v>
      </c>
      <c r="V866" s="42">
        <f t="shared" si="149"/>
        <v>0.12769622205736872</v>
      </c>
      <c r="W866" s="42">
        <f t="shared" si="150"/>
        <v>0.7517740766870481</v>
      </c>
      <c r="X866" s="42">
        <f>VLOOKUP($A866,'Raw data'!$A:$AN,39, FALSE)</f>
        <v>3.2721738497292083</v>
      </c>
      <c r="Y866" s="42">
        <f>VLOOKUP($A866,'Raw data'!$A:$AN,40, FALSE)</f>
        <v>3.2628871624225848</v>
      </c>
      <c r="Z866" s="42">
        <f t="shared" si="151"/>
        <v>3.2675305060758966</v>
      </c>
      <c r="AA866" s="44">
        <f>IFERROR(VLOOKUP($A866,'Raw data'!$AP:$AU,4,FALSE),0)</f>
        <v>0.476195433910025</v>
      </c>
      <c r="AB866" s="44">
        <f>IFERROR(VLOOKUP($A866,'Raw data'!$AP:$AU,5,FALSE),0)</f>
        <v>0.34503808818413401</v>
      </c>
      <c r="AC866" s="44">
        <f>IFERROR(VLOOKUP($A866,'Raw data'!$AP:$AU,6,FALSE),"NA")</f>
        <v>0.739762651851116</v>
      </c>
      <c r="AD866" s="46" t="b">
        <f t="shared" si="152"/>
        <v>0</v>
      </c>
      <c r="AE866" s="46" t="b">
        <f t="shared" si="153"/>
        <v>0</v>
      </c>
    </row>
    <row r="867" spans="1:31" x14ac:dyDescent="0.25">
      <c r="A867" s="45" t="s">
        <v>933</v>
      </c>
      <c r="B867" s="2" t="str">
        <f>IFERROR(VLOOKUP(A867,'Protein names'!$A:$I,8,FALSE),"Contaminant")</f>
        <v>Cytochrome b-c1 complex subunit 7</v>
      </c>
      <c r="C867" t="str">
        <f>IFERROR(VLOOKUP(A867,'Protein names'!$A:$I,9,FALSE), "Contaminant")</f>
        <v>Uqcrb</v>
      </c>
      <c r="D867" s="42">
        <f>VLOOKUP($A867,'Raw data'!$A:$M,10,FALSE)</f>
        <v>37564.298467225475</v>
      </c>
      <c r="E867" s="42">
        <f>VLOOKUP($A867,'Raw data'!$A:$M,11,FALSE)</f>
        <v>69593.705544003431</v>
      </c>
      <c r="F867" s="42">
        <f>VLOOKUP($A867,'Raw data'!$A:$M,7,FALSE)</f>
        <v>82531.725040134697</v>
      </c>
      <c r="G867" s="42">
        <f>VLOOKUP($A867,'Raw data'!$A:$M,2,FALSE)</f>
        <v>202355.77334997701</v>
      </c>
      <c r="H867" s="42">
        <f>VLOOKUP($A867,'Raw data'!$A:$M,3,FALSE)</f>
        <v>124686.01348162648</v>
      </c>
      <c r="I867" s="42">
        <f>VLOOKUP($A867,'Raw data'!$A:$M,4,FALSE)</f>
        <v>182752.86185490107</v>
      </c>
      <c r="J867" s="42">
        <f>VLOOKUP($A867,'Raw data'!$A:$M,8,FALSE)</f>
        <v>30073.980500798629</v>
      </c>
      <c r="K867" s="42">
        <f>VLOOKUP($A867,'Raw data'!$A:$M,5,FALSE)</f>
        <v>315573.07424857724</v>
      </c>
      <c r="L867" s="42">
        <f>VLOOKUP($A867,'Raw data'!$A:$M,12,FALSE)</f>
        <v>56230.503945653865</v>
      </c>
      <c r="M867" s="42">
        <f>VLOOKUP($A867,'Raw data'!$A:$M,13,FALSE)</f>
        <v>43229.958112033542</v>
      </c>
      <c r="N867" s="42">
        <f>VLOOKUP($A867,'Raw data'!$A:$M,6,FALSE)</f>
        <v>92719.467405873234</v>
      </c>
      <c r="O867" s="42">
        <f>VLOOKUP($A867,'Raw data'!$A:$M,9,FALSE)</f>
        <v>224440.71583516372</v>
      </c>
      <c r="P867" s="42">
        <f t="shared" si="143"/>
        <v>116580.72962297802</v>
      </c>
      <c r="Q867" s="42">
        <f t="shared" si="144"/>
        <v>127044.61667468336</v>
      </c>
      <c r="R867" s="42">
        <f t="shared" si="145"/>
        <v>59739.038568300508</v>
      </c>
      <c r="S867" s="42">
        <f t="shared" si="146"/>
        <v>106183.83049436554</v>
      </c>
      <c r="T867" s="43">
        <f t="shared" si="147"/>
        <v>0.51242635692448069</v>
      </c>
      <c r="U867" s="43">
        <f t="shared" si="148"/>
        <v>0.83579952676204317</v>
      </c>
      <c r="V867" s="42">
        <f t="shared" si="149"/>
        <v>0.12400590872231385</v>
      </c>
      <c r="W867" s="42">
        <f t="shared" si="150"/>
        <v>0.85154962974693638</v>
      </c>
      <c r="X867" s="42">
        <f>VLOOKUP($A867,'Raw data'!$A:$AN,39, FALSE)</f>
        <v>2.0553926520049348</v>
      </c>
      <c r="Y867" s="42">
        <f>VLOOKUP($A867,'Raw data'!$A:$AN,40, FALSE)</f>
        <v>2.759018937382077</v>
      </c>
      <c r="Z867" s="42">
        <f t="shared" si="151"/>
        <v>2.4072057946935059</v>
      </c>
      <c r="AA867" s="44">
        <f>IFERROR(VLOOKUP($A867,'Raw data'!$AP:$AU,4,FALSE),0)</f>
        <v>0.39579413958778498</v>
      </c>
      <c r="AB867" s="44">
        <f>IFERROR(VLOOKUP($A867,'Raw data'!$AP:$AU,5,FALSE),0)</f>
        <v>3.3184740817660603E-2</v>
      </c>
      <c r="AC867" s="44">
        <f>IFERROR(VLOOKUP($A867,'Raw data'!$AP:$AU,6,FALSE),"NA")</f>
        <v>0.73991396620236405</v>
      </c>
      <c r="AD867" s="46" t="b">
        <f t="shared" si="152"/>
        <v>0</v>
      </c>
      <c r="AE867" s="46" t="b">
        <f t="shared" si="153"/>
        <v>0</v>
      </c>
    </row>
    <row r="868" spans="1:31" x14ac:dyDescent="0.25">
      <c r="A868" s="45" t="s">
        <v>934</v>
      </c>
      <c r="B868" s="2" t="str">
        <f>IFERROR(VLOOKUP(A868,'Protein names'!$A:$I,8,FALSE),"Contaminant")</f>
        <v>Thioredoxin reductase 1, cytoplasmic (TR) (EC 1.8.1.9) (NADPH-dependent thioredoxin reductase) (Thioredoxin reductase TR1)</v>
      </c>
      <c r="C868" t="str">
        <f>IFERROR(VLOOKUP(A868,'Protein names'!$A:$I,9,FALSE), "Contaminant")</f>
        <v>Txnrd1</v>
      </c>
      <c r="D868" s="42">
        <f>VLOOKUP($A868,'Raw data'!$A:$M,10,FALSE)</f>
        <v>236971.70716441466</v>
      </c>
      <c r="E868" s="42">
        <f>VLOOKUP($A868,'Raw data'!$A:$M,11,FALSE)</f>
        <v>360760.91185843083</v>
      </c>
      <c r="F868" s="42">
        <f>VLOOKUP($A868,'Raw data'!$A:$M,7,FALSE)</f>
        <v>91929.284833674901</v>
      </c>
      <c r="G868" s="42">
        <f>VLOOKUP($A868,'Raw data'!$A:$M,2,FALSE)</f>
        <v>238178.82018866856</v>
      </c>
      <c r="H868" s="42">
        <f>VLOOKUP($A868,'Raw data'!$A:$M,3,FALSE)</f>
        <v>226098.46450972627</v>
      </c>
      <c r="I868" s="42">
        <f>VLOOKUP($A868,'Raw data'!$A:$M,4,FALSE)</f>
        <v>216400.03176499304</v>
      </c>
      <c r="J868" s="42">
        <f>VLOOKUP($A868,'Raw data'!$A:$M,8,FALSE)</f>
        <v>129536.11335073991</v>
      </c>
      <c r="K868" s="42">
        <f>VLOOKUP($A868,'Raw data'!$A:$M,5,FALSE)</f>
        <v>175895.19284736001</v>
      </c>
      <c r="L868" s="42">
        <f>VLOOKUP($A868,'Raw data'!$A:$M,12,FALSE)</f>
        <v>72633.036461783529</v>
      </c>
      <c r="M868" s="42">
        <f>VLOOKUP($A868,'Raw data'!$A:$M,13,FALSE)</f>
        <v>266621.79774882185</v>
      </c>
      <c r="N868" s="42">
        <f>VLOOKUP($A868,'Raw data'!$A:$M,6,FALSE)</f>
        <v>109748.97380663727</v>
      </c>
      <c r="O868" s="42">
        <f>VLOOKUP($A868,'Raw data'!$A:$M,9,FALSE)</f>
        <v>368502.939020427</v>
      </c>
      <c r="P868" s="42">
        <f t="shared" si="143"/>
        <v>228389.87005331801</v>
      </c>
      <c r="Q868" s="42">
        <f t="shared" si="144"/>
        <v>187156.34220596158</v>
      </c>
      <c r="R868" s="42">
        <f t="shared" si="145"/>
        <v>77955.181847817381</v>
      </c>
      <c r="S868" s="42">
        <f t="shared" si="146"/>
        <v>101452.5663385856</v>
      </c>
      <c r="T868" s="43">
        <f t="shared" si="147"/>
        <v>0.34132504138479791</v>
      </c>
      <c r="U868" s="43">
        <f t="shared" si="148"/>
        <v>0.54207388936325329</v>
      </c>
      <c r="V868" s="42">
        <f t="shared" si="149"/>
        <v>-0.28725472521420564</v>
      </c>
      <c r="W868" s="42">
        <f t="shared" si="150"/>
        <v>0.48763720947763467</v>
      </c>
      <c r="X868" s="42">
        <f>VLOOKUP($A868,'Raw data'!$A:$AN,39, FALSE)</f>
        <v>2.9533264751537711</v>
      </c>
      <c r="Y868" s="42">
        <f>VLOOKUP($A868,'Raw data'!$A:$AN,40, FALSE)</f>
        <v>2.9320824411874074</v>
      </c>
      <c r="Z868" s="42">
        <f t="shared" si="151"/>
        <v>2.9427044581705895</v>
      </c>
      <c r="AA868" s="44">
        <f>IFERROR(VLOOKUP($A868,'Raw data'!$AP:$AU,4,FALSE),0)</f>
        <v>-0.28776796274097799</v>
      </c>
      <c r="AB868" s="44">
        <f>IFERROR(VLOOKUP($A868,'Raw data'!$AP:$AU,5,FALSE),0)</f>
        <v>5.5680534218258901E-2</v>
      </c>
      <c r="AC868" s="44">
        <f>IFERROR(VLOOKUP($A868,'Raw data'!$AP:$AU,6,FALSE),"NA")</f>
        <v>0.74029877850006398</v>
      </c>
      <c r="AD868" s="46" t="b">
        <f t="shared" si="152"/>
        <v>0</v>
      </c>
      <c r="AE868" s="46" t="b">
        <f t="shared" si="153"/>
        <v>0</v>
      </c>
    </row>
    <row r="869" spans="1:31" x14ac:dyDescent="0.25">
      <c r="A869" s="45" t="s">
        <v>935</v>
      </c>
      <c r="B869" s="2" t="str">
        <f>IFERROR(VLOOKUP(A869,'Protein names'!$A:$I,8,FALSE),"Contaminant")</f>
        <v>Haloacid dehalogenase-like hydrolase domain containing 3 (Protein Hdhd3) (RCG55172)</v>
      </c>
      <c r="C869" t="str">
        <f>IFERROR(VLOOKUP(A869,'Protein names'!$A:$I,9,FALSE), "Contaminant")</f>
        <v>Hdhd3</v>
      </c>
      <c r="D869" s="42">
        <f>VLOOKUP($A869,'Raw data'!$A:$M,10,FALSE)</f>
        <v>1105278.9266108505</v>
      </c>
      <c r="E869" s="42">
        <f>VLOOKUP($A869,'Raw data'!$A:$M,11,FALSE)</f>
        <v>1138659.4184094563</v>
      </c>
      <c r="F869" s="42">
        <f>VLOOKUP($A869,'Raw data'!$A:$M,7,FALSE)</f>
        <v>480966.26189766161</v>
      </c>
      <c r="G869" s="42">
        <f>VLOOKUP($A869,'Raw data'!$A:$M,2,FALSE)</f>
        <v>842611.7398323823</v>
      </c>
      <c r="H869" s="42">
        <f>VLOOKUP($A869,'Raw data'!$A:$M,3,FALSE)</f>
        <v>750697.42020883213</v>
      </c>
      <c r="I869" s="42">
        <f>VLOOKUP($A869,'Raw data'!$A:$M,4,FALSE)</f>
        <v>1189954.0502450366</v>
      </c>
      <c r="J869" s="42">
        <f>VLOOKUP($A869,'Raw data'!$A:$M,8,FALSE)</f>
        <v>746996.03258475289</v>
      </c>
      <c r="K869" s="42">
        <f>VLOOKUP($A869,'Raw data'!$A:$M,5,FALSE)</f>
        <v>798184.1292019235</v>
      </c>
      <c r="L869" s="42">
        <f>VLOOKUP($A869,'Raw data'!$A:$M,12,FALSE)</f>
        <v>1146871.5860095264</v>
      </c>
      <c r="M869" s="42">
        <f>VLOOKUP($A869,'Raw data'!$A:$M,13,FALSE)</f>
        <v>839338.78829021135</v>
      </c>
      <c r="N869" s="42">
        <f>VLOOKUP($A869,'Raw data'!$A:$M,6,FALSE)</f>
        <v>683823.25933999044</v>
      </c>
      <c r="O869" s="42">
        <f>VLOOKUP($A869,'Raw data'!$A:$M,9,FALSE)</f>
        <v>773171.60840392229</v>
      </c>
      <c r="P869" s="42">
        <f t="shared" si="143"/>
        <v>918027.96953403659</v>
      </c>
      <c r="Q869" s="42">
        <f t="shared" si="144"/>
        <v>831397.56730505452</v>
      </c>
      <c r="R869" s="42">
        <f t="shared" si="145"/>
        <v>252452.96831020713</v>
      </c>
      <c r="S869" s="42">
        <f t="shared" si="146"/>
        <v>148874.72903047281</v>
      </c>
      <c r="T869" s="43">
        <f t="shared" si="147"/>
        <v>0.27499485493709375</v>
      </c>
      <c r="U869" s="43">
        <f t="shared" si="148"/>
        <v>0.17906562983224128</v>
      </c>
      <c r="V869" s="42">
        <f t="shared" si="149"/>
        <v>-0.14299958226235898</v>
      </c>
      <c r="W869" s="42">
        <f t="shared" si="150"/>
        <v>0.52357910470873881</v>
      </c>
      <c r="X869" s="42">
        <f>VLOOKUP($A869,'Raw data'!$A:$AN,39, FALSE)</f>
        <v>2.8596386971725671</v>
      </c>
      <c r="Y869" s="42">
        <f>VLOOKUP($A869,'Raw data'!$A:$AN,40, FALSE)</f>
        <v>3.0868368980014651</v>
      </c>
      <c r="Z869" s="42">
        <f t="shared" si="151"/>
        <v>2.9732377975870161</v>
      </c>
      <c r="AA869" s="44">
        <f>IFERROR(VLOOKUP($A869,'Raw data'!$AP:$AU,4,FALSE),0)</f>
        <v>-0.53733412954502702</v>
      </c>
      <c r="AB869" s="44">
        <f>IFERROR(VLOOKUP($A869,'Raw data'!$AP:$AU,5,FALSE),0)</f>
        <v>0.16788662194750001</v>
      </c>
      <c r="AC869" s="44">
        <f>IFERROR(VLOOKUP($A869,'Raw data'!$AP:$AU,6,FALSE),"NA")</f>
        <v>0.74036549603833801</v>
      </c>
      <c r="AD869" s="46" t="b">
        <f t="shared" si="152"/>
        <v>0</v>
      </c>
      <c r="AE869" s="46" t="b">
        <f t="shared" si="153"/>
        <v>0</v>
      </c>
    </row>
    <row r="870" spans="1:31" x14ac:dyDescent="0.25">
      <c r="A870" s="45" t="s">
        <v>936</v>
      </c>
      <c r="B870" s="2" t="str">
        <f>IFERROR(VLOOKUP(A870,'Protein names'!$A:$I,8,FALSE),"Contaminant")</f>
        <v>Protein Ugp2 (UDP-glucose pyrophosphorylase 2) (UDP-glucose pyrophosphorylase 2, isoform CRA_b)</v>
      </c>
      <c r="C870" t="str">
        <f>IFERROR(VLOOKUP(A870,'Protein names'!$A:$I,9,FALSE), "Contaminant")</f>
        <v>Ugp2</v>
      </c>
      <c r="D870" s="42">
        <f>VLOOKUP($A870,'Raw data'!$A:$M,10,FALSE)</f>
        <v>1216593.5711104218</v>
      </c>
      <c r="E870" s="42">
        <f>VLOOKUP($A870,'Raw data'!$A:$M,11,FALSE)</f>
        <v>1749455.7079879898</v>
      </c>
      <c r="F870" s="42">
        <f>VLOOKUP($A870,'Raw data'!$A:$M,7,FALSE)</f>
        <v>1894067.496046443</v>
      </c>
      <c r="G870" s="42">
        <f>VLOOKUP($A870,'Raw data'!$A:$M,2,FALSE)</f>
        <v>1502432.8958875497</v>
      </c>
      <c r="H870" s="42">
        <f>VLOOKUP($A870,'Raw data'!$A:$M,3,FALSE)</f>
        <v>1402933.4760358287</v>
      </c>
      <c r="I870" s="42">
        <f>VLOOKUP($A870,'Raw data'!$A:$M,4,FALSE)</f>
        <v>2378394.1107629803</v>
      </c>
      <c r="J870" s="42">
        <f>VLOOKUP($A870,'Raw data'!$A:$M,8,FALSE)</f>
        <v>1426326.1533959892</v>
      </c>
      <c r="K870" s="42">
        <f>VLOOKUP($A870,'Raw data'!$A:$M,5,FALSE)</f>
        <v>1841200.7981424779</v>
      </c>
      <c r="L870" s="42">
        <f>VLOOKUP($A870,'Raw data'!$A:$M,12,FALSE)</f>
        <v>1065639.2631913046</v>
      </c>
      <c r="M870" s="42">
        <f>VLOOKUP($A870,'Raw data'!$A:$M,13,FALSE)</f>
        <v>1065660.3130974614</v>
      </c>
      <c r="N870" s="42">
        <f>VLOOKUP($A870,'Raw data'!$A:$M,6,FALSE)</f>
        <v>1490755.9041077597</v>
      </c>
      <c r="O870" s="42">
        <f>VLOOKUP($A870,'Raw data'!$A:$M,9,FALSE)</f>
        <v>1583084.6925246757</v>
      </c>
      <c r="P870" s="42">
        <f t="shared" si="143"/>
        <v>1690646.2096385357</v>
      </c>
      <c r="Q870" s="42">
        <f t="shared" si="144"/>
        <v>1412111.1874099446</v>
      </c>
      <c r="R870" s="42">
        <f t="shared" si="145"/>
        <v>378762.17802353034</v>
      </c>
      <c r="S870" s="42">
        <f t="shared" si="146"/>
        <v>276829.63858539797</v>
      </c>
      <c r="T870" s="43">
        <f t="shared" si="147"/>
        <v>0.22403396752328839</v>
      </c>
      <c r="U870" s="43">
        <f t="shared" si="148"/>
        <v>0.1960395477732538</v>
      </c>
      <c r="V870" s="42">
        <f t="shared" si="149"/>
        <v>-0.25972109945756627</v>
      </c>
      <c r="W870" s="42">
        <f t="shared" si="150"/>
        <v>0.21382645305304104</v>
      </c>
      <c r="X870" s="42">
        <f>VLOOKUP($A870,'Raw data'!$A:$AN,39, FALSE)</f>
        <v>2.6800734960556056</v>
      </c>
      <c r="Y870" s="42">
        <f>VLOOKUP($A870,'Raw data'!$A:$AN,40, FALSE)</f>
        <v>2.8280894822952831</v>
      </c>
      <c r="Z870" s="42">
        <f t="shared" si="151"/>
        <v>2.7540814891754444</v>
      </c>
      <c r="AA870" s="44">
        <f>IFERROR(VLOOKUP($A870,'Raw data'!$AP:$AU,4,FALSE),0)</f>
        <v>-0.33504277172017599</v>
      </c>
      <c r="AB870" s="44">
        <f>IFERROR(VLOOKUP($A870,'Raw data'!$AP:$AU,5,FALSE),0)</f>
        <v>0.114042062096936</v>
      </c>
      <c r="AC870" s="44">
        <f>IFERROR(VLOOKUP($A870,'Raw data'!$AP:$AU,6,FALSE),"NA")</f>
        <v>0.74149479412156305</v>
      </c>
      <c r="AD870" s="46" t="b">
        <f t="shared" si="152"/>
        <v>0</v>
      </c>
      <c r="AE870" s="46" t="b">
        <f t="shared" si="153"/>
        <v>0</v>
      </c>
    </row>
    <row r="871" spans="1:31" x14ac:dyDescent="0.25">
      <c r="A871" s="45" t="s">
        <v>937</v>
      </c>
      <c r="B871" s="2" t="str">
        <f>IFERROR(VLOOKUP(A871,'Protein names'!$A:$I,8,FALSE),"Contaminant")</f>
        <v>Atlastin-3</v>
      </c>
      <c r="C871" t="str">
        <f>IFERROR(VLOOKUP(A871,'Protein names'!$A:$I,9,FALSE), "Contaminant")</f>
        <v>Atl3</v>
      </c>
      <c r="D871" s="42">
        <f>VLOOKUP($A871,'Raw data'!$A:$M,10,FALSE)</f>
        <v>580955.99928057392</v>
      </c>
      <c r="E871" s="42">
        <f>VLOOKUP($A871,'Raw data'!$A:$M,11,FALSE)</f>
        <v>449621.23810191028</v>
      </c>
      <c r="F871" s="42">
        <f>VLOOKUP($A871,'Raw data'!$A:$M,7,FALSE)</f>
        <v>203428.94268768525</v>
      </c>
      <c r="G871" s="42">
        <f>VLOOKUP($A871,'Raw data'!$A:$M,2,FALSE)</f>
        <v>276325.16496586561</v>
      </c>
      <c r="H871" s="42">
        <f>VLOOKUP($A871,'Raw data'!$A:$M,3,FALSE)</f>
        <v>231405.369215549</v>
      </c>
      <c r="I871" s="42">
        <f>VLOOKUP($A871,'Raw data'!$A:$M,4,FALSE)</f>
        <v>221047.10418966858</v>
      </c>
      <c r="J871" s="42">
        <f>VLOOKUP($A871,'Raw data'!$A:$M,8,FALSE)</f>
        <v>262873.64990902372</v>
      </c>
      <c r="K871" s="42">
        <f>VLOOKUP($A871,'Raw data'!$A:$M,5,FALSE)</f>
        <v>262100.95366812163</v>
      </c>
      <c r="L871" s="42">
        <f>VLOOKUP($A871,'Raw data'!$A:$M,12,FALSE)</f>
        <v>675606.01435359276</v>
      </c>
      <c r="M871" s="42">
        <f>VLOOKUP($A871,'Raw data'!$A:$M,13,FALSE)</f>
        <v>592452.87110204273</v>
      </c>
      <c r="N871" s="42">
        <f>VLOOKUP($A871,'Raw data'!$A:$M,6,FALSE)</f>
        <v>249672.04591471684</v>
      </c>
      <c r="O871" s="42">
        <f>VLOOKUP($A871,'Raw data'!$A:$M,9,FALSE)</f>
        <v>268439.65607175493</v>
      </c>
      <c r="P871" s="42">
        <f t="shared" si="143"/>
        <v>327130.63640687539</v>
      </c>
      <c r="Q871" s="42">
        <f t="shared" si="144"/>
        <v>385190.8651698755</v>
      </c>
      <c r="R871" s="42">
        <f t="shared" si="145"/>
        <v>140078.31731180838</v>
      </c>
      <c r="S871" s="42">
        <f t="shared" si="146"/>
        <v>177673.53987922665</v>
      </c>
      <c r="T871" s="43">
        <f t="shared" si="147"/>
        <v>0.42820299208412604</v>
      </c>
      <c r="U871" s="43">
        <f t="shared" si="148"/>
        <v>0.46126104210926627</v>
      </c>
      <c r="V871" s="42">
        <f t="shared" si="149"/>
        <v>0.23570661308154595</v>
      </c>
      <c r="W871" s="42">
        <f t="shared" si="150"/>
        <v>0.57876939057901788</v>
      </c>
      <c r="X871" s="42">
        <f>VLOOKUP($A871,'Raw data'!$A:$AN,39, FALSE)</f>
        <v>3.278421403623403</v>
      </c>
      <c r="Y871" s="42">
        <f>VLOOKUP($A871,'Raw data'!$A:$AN,40, FALSE)</f>
        <v>3.6093348828057028</v>
      </c>
      <c r="Z871" s="42">
        <f t="shared" si="151"/>
        <v>3.4438781432145529</v>
      </c>
      <c r="AA871" s="44">
        <f>IFERROR(VLOOKUP($A871,'Raw data'!$AP:$AU,4,FALSE),0)</f>
        <v>0.64770940617376205</v>
      </c>
      <c r="AB871" s="44">
        <f>IFERROR(VLOOKUP($A871,'Raw data'!$AP:$AU,5,FALSE),0)</f>
        <v>0.23930690275996599</v>
      </c>
      <c r="AC871" s="44">
        <f>IFERROR(VLOOKUP($A871,'Raw data'!$AP:$AU,6,FALSE),"NA")</f>
        <v>0.743163404891105</v>
      </c>
      <c r="AD871" s="46" t="b">
        <f t="shared" si="152"/>
        <v>0</v>
      </c>
      <c r="AE871" s="46" t="b">
        <f t="shared" si="153"/>
        <v>0</v>
      </c>
    </row>
    <row r="872" spans="1:31" x14ac:dyDescent="0.25">
      <c r="A872" s="45" t="s">
        <v>938</v>
      </c>
      <c r="B872" s="2" t="str">
        <f>IFERROR(VLOOKUP(A872,'Protein names'!$A:$I,8,FALSE),"Contaminant")</f>
        <v>N-myc downstream regulated gene 2, isoform CRA_a (Protein NDRG2)</v>
      </c>
      <c r="C872" t="str">
        <f>IFERROR(VLOOKUP(A872,'Protein names'!$A:$I,9,FALSE), "Contaminant")</f>
        <v>Ndrg2</v>
      </c>
      <c r="D872" s="42">
        <f>VLOOKUP($A872,'Raw data'!$A:$M,10,FALSE)</f>
        <v>954083.46897246724</v>
      </c>
      <c r="E872" s="42">
        <f>VLOOKUP($A872,'Raw data'!$A:$M,11,FALSE)</f>
        <v>1037200.6428561076</v>
      </c>
      <c r="F872" s="42">
        <f>VLOOKUP($A872,'Raw data'!$A:$M,7,FALSE)</f>
        <v>469209.42423365673</v>
      </c>
      <c r="G872" s="42">
        <f>VLOOKUP($A872,'Raw data'!$A:$M,2,FALSE)</f>
        <v>438737.67646741733</v>
      </c>
      <c r="H872" s="42">
        <f>VLOOKUP($A872,'Raw data'!$A:$M,3,FALSE)</f>
        <v>412433.26368776715</v>
      </c>
      <c r="I872" s="42">
        <f>VLOOKUP($A872,'Raw data'!$A:$M,4,FALSE)</f>
        <v>475503.41560109623</v>
      </c>
      <c r="J872" s="42">
        <f>VLOOKUP($A872,'Raw data'!$A:$M,8,FALSE)</f>
        <v>757953.92100067507</v>
      </c>
      <c r="K872" s="42">
        <f>VLOOKUP($A872,'Raw data'!$A:$M,5,FALSE)</f>
        <v>610348.96124978771</v>
      </c>
      <c r="L872" s="42">
        <f>VLOOKUP($A872,'Raw data'!$A:$M,12,FALSE)</f>
        <v>1541082.4071230234</v>
      </c>
      <c r="M872" s="42">
        <f>VLOOKUP($A872,'Raw data'!$A:$M,13,FALSE)</f>
        <v>1119478.5747216509</v>
      </c>
      <c r="N872" s="42">
        <f>VLOOKUP($A872,'Raw data'!$A:$M,6,FALSE)</f>
        <v>679661.8725409836</v>
      </c>
      <c r="O872" s="42">
        <f>VLOOKUP($A872,'Raw data'!$A:$M,9,FALSE)</f>
        <v>731839.64762840117</v>
      </c>
      <c r="P872" s="42">
        <f t="shared" si="143"/>
        <v>631194.64863641874</v>
      </c>
      <c r="Q872" s="42">
        <f t="shared" si="144"/>
        <v>906727.56404408708</v>
      </c>
      <c r="R872" s="42">
        <f t="shared" si="145"/>
        <v>259638.61432457325</v>
      </c>
      <c r="S872" s="42">
        <f t="shared" si="146"/>
        <v>326544.41864947416</v>
      </c>
      <c r="T872" s="43">
        <f t="shared" si="147"/>
        <v>0.41134476486053118</v>
      </c>
      <c r="U872" s="43">
        <f t="shared" si="148"/>
        <v>0.36013509636020818</v>
      </c>
      <c r="V872" s="42">
        <f t="shared" si="149"/>
        <v>0.52258416875088509</v>
      </c>
      <c r="W872" s="42">
        <f t="shared" si="150"/>
        <v>0.17050671782286414</v>
      </c>
      <c r="X872" s="42">
        <f>VLOOKUP($A872,'Raw data'!$A:$AN,39, FALSE)</f>
        <v>2.442817237575635</v>
      </c>
      <c r="Y872" s="42">
        <f>VLOOKUP($A872,'Raw data'!$A:$AN,40, FALSE)</f>
        <v>2.3926092836436919</v>
      </c>
      <c r="Z872" s="42">
        <f t="shared" si="151"/>
        <v>2.4177132606096636</v>
      </c>
      <c r="AA872" s="44">
        <f>IFERROR(VLOOKUP($A872,'Raw data'!$AP:$AU,4,FALSE),0)</f>
        <v>0.58709211553920904</v>
      </c>
      <c r="AB872" s="44">
        <f>IFERROR(VLOOKUP($A872,'Raw data'!$AP:$AU,5,FALSE),0)</f>
        <v>0.23378326579533601</v>
      </c>
      <c r="AC872" s="44">
        <f>IFERROR(VLOOKUP($A872,'Raw data'!$AP:$AU,6,FALSE),"NA")</f>
        <v>0.74337138304580697</v>
      </c>
      <c r="AD872" s="46" t="b">
        <f t="shared" si="152"/>
        <v>0</v>
      </c>
      <c r="AE872" s="46" t="b">
        <f t="shared" si="153"/>
        <v>0</v>
      </c>
    </row>
    <row r="873" spans="1:31" x14ac:dyDescent="0.25">
      <c r="A873" s="45" t="s">
        <v>939</v>
      </c>
      <c r="B873" s="2" t="str">
        <f>IFERROR(VLOOKUP(A873,'Protein names'!$A:$I,8,FALSE),"Contaminant")</f>
        <v>Cysteinyl-tRNA synthetase (Predicted), isoform CRA_b (Protein Cars)</v>
      </c>
      <c r="C873" t="str">
        <f>IFERROR(VLOOKUP(A873,'Protein names'!$A:$I,9,FALSE), "Contaminant")</f>
        <v>Cars</v>
      </c>
      <c r="D873" s="42">
        <f>VLOOKUP($A873,'Raw data'!$A:$M,10,FALSE)</f>
        <v>41967.356663897095</v>
      </c>
      <c r="E873" s="42">
        <f>VLOOKUP($A873,'Raw data'!$A:$M,11,FALSE)</f>
        <v>29064.491264630313</v>
      </c>
      <c r="F873" s="42">
        <f>VLOOKUP($A873,'Raw data'!$A:$M,7,FALSE)</f>
        <v>205.36</v>
      </c>
      <c r="G873" s="42">
        <f>VLOOKUP($A873,'Raw data'!$A:$M,2,FALSE)</f>
        <v>76020.07873777546</v>
      </c>
      <c r="H873" s="42">
        <f>VLOOKUP($A873,'Raw data'!$A:$M,3,FALSE)</f>
        <v>38527.843540914633</v>
      </c>
      <c r="I873" s="42">
        <f>VLOOKUP($A873,'Raw data'!$A:$M,4,FALSE)</f>
        <v>28216.127255526379</v>
      </c>
      <c r="J873" s="42">
        <f>VLOOKUP($A873,'Raw data'!$A:$M,8,FALSE)</f>
        <v>29427.942627245335</v>
      </c>
      <c r="K873" s="42">
        <f>VLOOKUP($A873,'Raw data'!$A:$M,5,FALSE)</f>
        <v>78892.126589296851</v>
      </c>
      <c r="L873" s="42">
        <f>VLOOKUP($A873,'Raw data'!$A:$M,12,FALSE)</f>
        <v>168440.15640305122</v>
      </c>
      <c r="M873" s="42">
        <f>VLOOKUP($A873,'Raw data'!$A:$M,13,FALSE)</f>
        <v>20921.827633336765</v>
      </c>
      <c r="N873" s="42">
        <f>VLOOKUP($A873,'Raw data'!$A:$M,6,FALSE)</f>
        <v>205.36</v>
      </c>
      <c r="O873" s="42">
        <f>VLOOKUP($A873,'Raw data'!$A:$M,9,FALSE)</f>
        <v>66002.306944228374</v>
      </c>
      <c r="P873" s="42">
        <f t="shared" si="143"/>
        <v>35666.876243790648</v>
      </c>
      <c r="Q873" s="42">
        <f t="shared" si="144"/>
        <v>60648.286699526419</v>
      </c>
      <c r="R873" s="42">
        <f t="shared" si="145"/>
        <v>22482.906177537381</v>
      </c>
      <c r="S873" s="42">
        <f t="shared" si="146"/>
        <v>55055.788709906956</v>
      </c>
      <c r="T873" s="43">
        <f t="shared" si="147"/>
        <v>0.63035815146417529</v>
      </c>
      <c r="U873" s="43">
        <f t="shared" si="148"/>
        <v>0.90778803006708619</v>
      </c>
      <c r="V873" s="42">
        <f t="shared" si="149"/>
        <v>0.76588202207535272</v>
      </c>
      <c r="W873" s="42">
        <f t="shared" si="150"/>
        <v>0.36970688020574494</v>
      </c>
      <c r="X873" s="42">
        <f>VLOOKUP($A873,'Raw data'!$A:$AN,39, FALSE)</f>
        <v>1.4098361210118917</v>
      </c>
      <c r="Y873" s="42">
        <f>VLOOKUP($A873,'Raw data'!$A:$AN,40, FALSE)</f>
        <v>1.8269938344497394</v>
      </c>
      <c r="Z873" s="42">
        <f t="shared" si="151"/>
        <v>1.6184149777308154</v>
      </c>
      <c r="AA873" s="44">
        <f>IFERROR(VLOOKUP($A873,'Raw data'!$AP:$AU,4,FALSE),0)</f>
        <v>-0.40263566205614998</v>
      </c>
      <c r="AB873" s="44">
        <f>IFERROR(VLOOKUP($A873,'Raw data'!$AP:$AU,5,FALSE),0)</f>
        <v>0.19725080977606299</v>
      </c>
      <c r="AC873" s="44">
        <f>IFERROR(VLOOKUP($A873,'Raw data'!$AP:$AU,6,FALSE),"NA")</f>
        <v>0.74484667971508201</v>
      </c>
      <c r="AD873" s="46" t="b">
        <f t="shared" si="152"/>
        <v>0</v>
      </c>
      <c r="AE873" s="46" t="b">
        <f t="shared" si="153"/>
        <v>0</v>
      </c>
    </row>
    <row r="874" spans="1:31" x14ac:dyDescent="0.25">
      <c r="A874" s="45" t="s">
        <v>940</v>
      </c>
      <c r="B874" s="2" t="str">
        <f>IFERROR(VLOOKUP(A874,'Protein names'!$A:$I,8,FALSE),"Contaminant")</f>
        <v>Signal peptidase complex subunit 3</v>
      </c>
      <c r="C874" t="str">
        <f>IFERROR(VLOOKUP(A874,'Protein names'!$A:$I,9,FALSE), "Contaminant")</f>
        <v>Spcs3</v>
      </c>
      <c r="D874" s="42">
        <f>VLOOKUP($A874,'Raw data'!$A:$M,10,FALSE)</f>
        <v>83407.63192155413</v>
      </c>
      <c r="E874" s="42">
        <f>VLOOKUP($A874,'Raw data'!$A:$M,11,FALSE)</f>
        <v>38481.902043891991</v>
      </c>
      <c r="F874" s="42">
        <f>VLOOKUP($A874,'Raw data'!$A:$M,7,FALSE)</f>
        <v>205.36</v>
      </c>
      <c r="G874" s="42">
        <f>VLOOKUP($A874,'Raw data'!$A:$M,2,FALSE)</f>
        <v>62559.384061628749</v>
      </c>
      <c r="H874" s="42">
        <f>VLOOKUP($A874,'Raw data'!$A:$M,3,FALSE)</f>
        <v>51344.515589797891</v>
      </c>
      <c r="I874" s="42">
        <f>VLOOKUP($A874,'Raw data'!$A:$M,4,FALSE)</f>
        <v>81505.093709539738</v>
      </c>
      <c r="J874" s="42">
        <f>VLOOKUP($A874,'Raw data'!$A:$M,8,FALSE)</f>
        <v>64484.86099814254</v>
      </c>
      <c r="K874" s="42">
        <f>VLOOKUP($A874,'Raw data'!$A:$M,5,FALSE)</f>
        <v>72538.149918131545</v>
      </c>
      <c r="L874" s="42">
        <f>VLOOKUP($A874,'Raw data'!$A:$M,12,FALSE)</f>
        <v>106544.00713606431</v>
      </c>
      <c r="M874" s="42">
        <f>VLOOKUP($A874,'Raw data'!$A:$M,13,FALSE)</f>
        <v>89135.279816274036</v>
      </c>
      <c r="N874" s="42">
        <f>VLOOKUP($A874,'Raw data'!$A:$M,6,FALSE)</f>
        <v>205.36</v>
      </c>
      <c r="O874" s="42">
        <f>VLOOKUP($A874,'Raw data'!$A:$M,9,FALSE)</f>
        <v>61410.42423873143</v>
      </c>
      <c r="P874" s="42">
        <f t="shared" si="143"/>
        <v>52917.314554402081</v>
      </c>
      <c r="Q874" s="42">
        <f t="shared" si="144"/>
        <v>65719.680351223986</v>
      </c>
      <c r="R874" s="42">
        <f t="shared" si="145"/>
        <v>28370.451348870498</v>
      </c>
      <c r="S874" s="42">
        <f t="shared" si="146"/>
        <v>33099.919740936231</v>
      </c>
      <c r="T874" s="43">
        <f t="shared" si="147"/>
        <v>0.53612794957128862</v>
      </c>
      <c r="U874" s="43">
        <f t="shared" si="148"/>
        <v>0.50365308479957882</v>
      </c>
      <c r="V874" s="42">
        <f t="shared" si="149"/>
        <v>0.3125856136457873</v>
      </c>
      <c r="W874" s="42">
        <f t="shared" si="150"/>
        <v>0.52621970442915189</v>
      </c>
      <c r="X874" s="42">
        <f>VLOOKUP($A874,'Raw data'!$A:$AN,39, FALSE)</f>
        <v>1.5488508552926119</v>
      </c>
      <c r="Y874" s="42">
        <f>VLOOKUP($A874,'Raw data'!$A:$AN,40, FALSE)</f>
        <v>2.5393568211444792</v>
      </c>
      <c r="Z874" s="42">
        <f t="shared" si="151"/>
        <v>2.0441038382185455</v>
      </c>
      <c r="AA874" s="44">
        <f>IFERROR(VLOOKUP($A874,'Raw data'!$AP:$AU,4,FALSE),0)</f>
        <v>0.48747308589619398</v>
      </c>
      <c r="AB874" s="44">
        <f>IFERROR(VLOOKUP($A874,'Raw data'!$AP:$AU,5,FALSE),0)</f>
        <v>0.27891124181113902</v>
      </c>
      <c r="AC874" s="44">
        <f>IFERROR(VLOOKUP($A874,'Raw data'!$AP:$AU,6,FALSE),"NA")</f>
        <v>0.74485197491235799</v>
      </c>
      <c r="AD874" s="46" t="b">
        <f t="shared" si="152"/>
        <v>0</v>
      </c>
      <c r="AE874" s="46" t="b">
        <f t="shared" si="153"/>
        <v>0</v>
      </c>
    </row>
    <row r="875" spans="1:31" x14ac:dyDescent="0.25">
      <c r="A875" s="45" t="s">
        <v>941</v>
      </c>
      <c r="B875" s="2" t="str">
        <f>IFERROR(VLOOKUP(A875,'Protein names'!$A:$I,8,FALSE),"Contaminant")</f>
        <v>Poly [ADP-ribose] polymerase (PARP) (EC 2.4.2.30)</v>
      </c>
      <c r="C875" t="str">
        <f>IFERROR(VLOOKUP(A875,'Protein names'!$A:$I,9,FALSE), "Contaminant")</f>
        <v>Parp3</v>
      </c>
      <c r="D875" s="42">
        <f>VLOOKUP($A875,'Raw data'!$A:$M,10,FALSE)</f>
        <v>57707.234648596466</v>
      </c>
      <c r="E875" s="42">
        <f>VLOOKUP($A875,'Raw data'!$A:$M,11,FALSE)</f>
        <v>42664.725921238532</v>
      </c>
      <c r="F875" s="42">
        <f>VLOOKUP($A875,'Raw data'!$A:$M,7,FALSE)</f>
        <v>205.36</v>
      </c>
      <c r="G875" s="42">
        <f>VLOOKUP($A875,'Raw data'!$A:$M,2,FALSE)</f>
        <v>205.36</v>
      </c>
      <c r="H875" s="42">
        <f>VLOOKUP($A875,'Raw data'!$A:$M,3,FALSE)</f>
        <v>205.36</v>
      </c>
      <c r="I875" s="42">
        <f>VLOOKUP($A875,'Raw data'!$A:$M,4,FALSE)</f>
        <v>77684.499759294835</v>
      </c>
      <c r="J875" s="42">
        <f>VLOOKUP($A875,'Raw data'!$A:$M,8,FALSE)</f>
        <v>205.36</v>
      </c>
      <c r="K875" s="42">
        <f>VLOOKUP($A875,'Raw data'!$A:$M,5,FALSE)</f>
        <v>205.36</v>
      </c>
      <c r="L875" s="42">
        <f>VLOOKUP($A875,'Raw data'!$A:$M,12,FALSE)</f>
        <v>75382.401804802459</v>
      </c>
      <c r="M875" s="42">
        <f>VLOOKUP($A875,'Raw data'!$A:$M,13,FALSE)</f>
        <v>42161.516122929621</v>
      </c>
      <c r="N875" s="42">
        <f>VLOOKUP($A875,'Raw data'!$A:$M,6,FALSE)</f>
        <v>205.36</v>
      </c>
      <c r="O875" s="42">
        <f>VLOOKUP($A875,'Raw data'!$A:$M,9,FALSE)</f>
        <v>50574.049654649061</v>
      </c>
      <c r="P875" s="42">
        <f t="shared" si="143"/>
        <v>29778.75672152164</v>
      </c>
      <c r="Q875" s="42">
        <f t="shared" si="144"/>
        <v>28122.341263730192</v>
      </c>
      <c r="R875" s="42">
        <f t="shared" si="145"/>
        <v>31264.371837833329</v>
      </c>
      <c r="S875" s="42">
        <f t="shared" si="146"/>
        <v>29644.461234723753</v>
      </c>
      <c r="T875" s="43">
        <f t="shared" si="147"/>
        <v>1.0498884197955118</v>
      </c>
      <c r="U875" s="43">
        <f t="shared" si="148"/>
        <v>1.0541249377752435</v>
      </c>
      <c r="V875" s="42">
        <f t="shared" si="149"/>
        <v>-8.2566814097956451E-2</v>
      </c>
      <c r="W875" s="42">
        <f t="shared" si="150"/>
        <v>0.93318898709797604</v>
      </c>
      <c r="X875" s="42">
        <f>VLOOKUP($A875,'Raw data'!$A:$AN,39, FALSE)</f>
        <v>1.2266354584829466</v>
      </c>
      <c r="Y875" s="42">
        <f>VLOOKUP($A875,'Raw data'!$A:$AN,40, FALSE)</f>
        <v>0.72166059335638666</v>
      </c>
      <c r="Z875" s="42">
        <f t="shared" si="151"/>
        <v>0.97414802591966665</v>
      </c>
      <c r="AA875" s="44">
        <f>IFERROR(VLOOKUP($A875,'Raw data'!$AP:$AU,4,FALSE),0)</f>
        <v>-0.95542686149485401</v>
      </c>
      <c r="AB875" s="44">
        <f>IFERROR(VLOOKUP($A875,'Raw data'!$AP:$AU,5,FALSE),0)</f>
        <v>3.2829324065010101E-2</v>
      </c>
      <c r="AC875" s="44">
        <f>IFERROR(VLOOKUP($A875,'Raw data'!$AP:$AU,6,FALSE),"NA")</f>
        <v>0.74598579830931</v>
      </c>
      <c r="AD875" s="46" t="b">
        <f t="shared" si="152"/>
        <v>0</v>
      </c>
      <c r="AE875" s="46" t="b">
        <f t="shared" si="153"/>
        <v>0</v>
      </c>
    </row>
    <row r="876" spans="1:31" x14ac:dyDescent="0.25">
      <c r="A876" s="45" t="s">
        <v>942</v>
      </c>
      <c r="B876" s="2" t="str">
        <f>IFERROR(VLOOKUP(A876,'Protein names'!$A:$I,8,FALSE),"Contaminant")</f>
        <v>Osteoglycin (Predicted) (Protein Ogn)</v>
      </c>
      <c r="C876" t="str">
        <f>IFERROR(VLOOKUP(A876,'Protein names'!$A:$I,9,FALSE), "Contaminant")</f>
        <v>Ogn</v>
      </c>
      <c r="D876" s="42">
        <f>VLOOKUP($A876,'Raw data'!$A:$M,10,FALSE)</f>
        <v>69844.247812576825</v>
      </c>
      <c r="E876" s="42">
        <f>VLOOKUP($A876,'Raw data'!$A:$M,11,FALSE)</f>
        <v>75221.061593677936</v>
      </c>
      <c r="F876" s="42">
        <f>VLOOKUP($A876,'Raw data'!$A:$M,7,FALSE)</f>
        <v>43769.670566521636</v>
      </c>
      <c r="G876" s="42">
        <f>VLOOKUP($A876,'Raw data'!$A:$M,2,FALSE)</f>
        <v>31840.805551324549</v>
      </c>
      <c r="H876" s="42">
        <f>VLOOKUP($A876,'Raw data'!$A:$M,3,FALSE)</f>
        <v>205.36</v>
      </c>
      <c r="I876" s="42">
        <f>VLOOKUP($A876,'Raw data'!$A:$M,4,FALSE)</f>
        <v>53818.296609644116</v>
      </c>
      <c r="J876" s="42">
        <f>VLOOKUP($A876,'Raw data'!$A:$M,8,FALSE)</f>
        <v>205.36</v>
      </c>
      <c r="K876" s="42">
        <f>VLOOKUP($A876,'Raw data'!$A:$M,5,FALSE)</f>
        <v>35434.104718786635</v>
      </c>
      <c r="L876" s="42">
        <f>VLOOKUP($A876,'Raw data'!$A:$M,12,FALSE)</f>
        <v>109530.52822300966</v>
      </c>
      <c r="M876" s="42">
        <f>VLOOKUP($A876,'Raw data'!$A:$M,13,FALSE)</f>
        <v>48737.454335240865</v>
      </c>
      <c r="N876" s="42">
        <f>VLOOKUP($A876,'Raw data'!$A:$M,6,FALSE)</f>
        <v>205.36</v>
      </c>
      <c r="O876" s="42">
        <f>VLOOKUP($A876,'Raw data'!$A:$M,9,FALSE)</f>
        <v>32158.367738788394</v>
      </c>
      <c r="P876" s="42">
        <f t="shared" si="143"/>
        <v>45783.240355624177</v>
      </c>
      <c r="Q876" s="42">
        <f t="shared" si="144"/>
        <v>37711.862502637596</v>
      </c>
      <c r="R876" s="42">
        <f t="shared" si="145"/>
        <v>25119.277648092411</v>
      </c>
      <c r="S876" s="42">
        <f t="shared" si="146"/>
        <v>36808.036635333752</v>
      </c>
      <c r="T876" s="43">
        <f t="shared" si="147"/>
        <v>0.54865661436317859</v>
      </c>
      <c r="U876" s="43">
        <f t="shared" si="148"/>
        <v>0.97603338028609354</v>
      </c>
      <c r="V876" s="42">
        <f t="shared" si="149"/>
        <v>-0.27980117107548702</v>
      </c>
      <c r="W876" s="42">
        <f t="shared" si="150"/>
        <v>0.69399962663239134</v>
      </c>
      <c r="X876" s="42">
        <f>VLOOKUP($A876,'Raw data'!$A:$AN,39, FALSE)</f>
        <v>1.357823284177414</v>
      </c>
      <c r="Y876" s="42">
        <f>VLOOKUP($A876,'Raw data'!$A:$AN,40, FALSE)</f>
        <v>1.4782227485048967</v>
      </c>
      <c r="Z876" s="42">
        <f t="shared" si="151"/>
        <v>1.4180230163411554</v>
      </c>
      <c r="AA876" s="44">
        <f>IFERROR(VLOOKUP($A876,'Raw data'!$AP:$AU,4,FALSE),0)</f>
        <v>-0.27539468850864801</v>
      </c>
      <c r="AB876" s="44">
        <f>IFERROR(VLOOKUP($A876,'Raw data'!$AP:$AU,5,FALSE),0)</f>
        <v>0.23217101305958601</v>
      </c>
      <c r="AC876" s="44">
        <f>IFERROR(VLOOKUP($A876,'Raw data'!$AP:$AU,6,FALSE),"NA")</f>
        <v>0.74649914887799396</v>
      </c>
      <c r="AD876" s="46" t="b">
        <f t="shared" si="152"/>
        <v>0</v>
      </c>
      <c r="AE876" s="46" t="b">
        <f t="shared" si="153"/>
        <v>0</v>
      </c>
    </row>
    <row r="877" spans="1:31" x14ac:dyDescent="0.25">
      <c r="A877" s="45" t="s">
        <v>943</v>
      </c>
      <c r="B877" s="2" t="str">
        <f>IFERROR(VLOOKUP(A877,'Protein names'!$A:$I,8,FALSE),"Contaminant")</f>
        <v>Delta-aminolevulinic acid dehydratase (ALADH) (EC 4.2.1.24) (Porphobilinogen synthase)</v>
      </c>
      <c r="C877" t="str">
        <f>IFERROR(VLOOKUP(A877,'Protein names'!$A:$I,9,FALSE), "Contaminant")</f>
        <v>Alad</v>
      </c>
      <c r="D877" s="42">
        <f>VLOOKUP($A877,'Raw data'!$A:$M,10,FALSE)</f>
        <v>1250439.0697658209</v>
      </c>
      <c r="E877" s="42">
        <f>VLOOKUP($A877,'Raw data'!$A:$M,11,FALSE)</f>
        <v>1668713.7204438385</v>
      </c>
      <c r="F877" s="42">
        <f>VLOOKUP($A877,'Raw data'!$A:$M,7,FALSE)</f>
        <v>1140538.0971999126</v>
      </c>
      <c r="G877" s="42">
        <f>VLOOKUP($A877,'Raw data'!$A:$M,2,FALSE)</f>
        <v>1154419.3130891402</v>
      </c>
      <c r="H877" s="42">
        <f>VLOOKUP($A877,'Raw data'!$A:$M,3,FALSE)</f>
        <v>1092659.5717629818</v>
      </c>
      <c r="I877" s="42">
        <f>VLOOKUP($A877,'Raw data'!$A:$M,4,FALSE)</f>
        <v>1488004.405137887</v>
      </c>
      <c r="J877" s="42">
        <f>VLOOKUP($A877,'Raw data'!$A:$M,8,FALSE)</f>
        <v>1279602.0100702497</v>
      </c>
      <c r="K877" s="42">
        <f>VLOOKUP($A877,'Raw data'!$A:$M,5,FALSE)</f>
        <v>1304142.8606033679</v>
      </c>
      <c r="L877" s="42">
        <f>VLOOKUP($A877,'Raw data'!$A:$M,12,FALSE)</f>
        <v>1285245.2775049696</v>
      </c>
      <c r="M877" s="42">
        <f>VLOOKUP($A877,'Raw data'!$A:$M,13,FALSE)</f>
        <v>967133.38518473203</v>
      </c>
      <c r="N877" s="42">
        <f>VLOOKUP($A877,'Raw data'!$A:$M,6,FALSE)</f>
        <v>1090669.0061201947</v>
      </c>
      <c r="O877" s="42">
        <f>VLOOKUP($A877,'Raw data'!$A:$M,9,FALSE)</f>
        <v>1232949.890387655</v>
      </c>
      <c r="P877" s="42">
        <f t="shared" si="143"/>
        <v>1299129.029566597</v>
      </c>
      <c r="Q877" s="42">
        <f t="shared" si="144"/>
        <v>1193290.4049785282</v>
      </c>
      <c r="R877" s="42">
        <f t="shared" si="145"/>
        <v>209506.99522572133</v>
      </c>
      <c r="S877" s="42">
        <f t="shared" si="146"/>
        <v>123453.55574836608</v>
      </c>
      <c r="T877" s="43">
        <f t="shared" si="147"/>
        <v>0.16126727250149667</v>
      </c>
      <c r="U877" s="43">
        <f t="shared" si="148"/>
        <v>0.10345642203549561</v>
      </c>
      <c r="V877" s="42">
        <f t="shared" si="149"/>
        <v>-0.12259953938146848</v>
      </c>
      <c r="W877" s="42">
        <f t="shared" si="150"/>
        <v>0.35339711974685806</v>
      </c>
      <c r="X877" s="42">
        <f>VLOOKUP($A877,'Raw data'!$A:$AN,39, FALSE)</f>
        <v>3.0924753136868901</v>
      </c>
      <c r="Y877" s="42">
        <f>VLOOKUP($A877,'Raw data'!$A:$AN,40, FALSE)</f>
        <v>3.5265694644452079</v>
      </c>
      <c r="Z877" s="42">
        <f t="shared" si="151"/>
        <v>3.309522389066049</v>
      </c>
      <c r="AA877" s="44">
        <f>IFERROR(VLOOKUP($A877,'Raw data'!$AP:$AU,4,FALSE),0)</f>
        <v>-0.382864483373975</v>
      </c>
      <c r="AB877" s="44">
        <f>IFERROR(VLOOKUP($A877,'Raw data'!$AP:$AU,5,FALSE),0)</f>
        <v>5.0547028202038602E-2</v>
      </c>
      <c r="AC877" s="44">
        <f>IFERROR(VLOOKUP($A877,'Raw data'!$AP:$AU,6,FALSE),"NA")</f>
        <v>0.74673411221769503</v>
      </c>
      <c r="AD877" s="46" t="b">
        <f t="shared" si="152"/>
        <v>0</v>
      </c>
      <c r="AE877" s="46" t="b">
        <f t="shared" si="153"/>
        <v>0</v>
      </c>
    </row>
    <row r="878" spans="1:31" x14ac:dyDescent="0.25">
      <c r="A878" s="45" t="s">
        <v>944</v>
      </c>
      <c r="B878" s="2" t="str">
        <f>IFERROR(VLOOKUP(A878,'Protein names'!$A:$I,8,FALSE),"Contaminant")</f>
        <v>ARP1 actin-related protein 1 homolog B (Yeast) (Protein Actr1b) (RCG22324, isoform CRA_a)</v>
      </c>
      <c r="C878" t="str">
        <f>IFERROR(VLOOKUP(A878,'Protein names'!$A:$I,9,FALSE), "Contaminant")</f>
        <v>Actr1b</v>
      </c>
      <c r="D878" s="42">
        <f>VLOOKUP($A878,'Raw data'!$A:$M,10,FALSE)</f>
        <v>116483.92657707613</v>
      </c>
      <c r="E878" s="42">
        <f>VLOOKUP($A878,'Raw data'!$A:$M,11,FALSE)</f>
        <v>90082.171678020415</v>
      </c>
      <c r="F878" s="42">
        <f>VLOOKUP($A878,'Raw data'!$A:$M,7,FALSE)</f>
        <v>66178.6744327536</v>
      </c>
      <c r="G878" s="42">
        <f>VLOOKUP($A878,'Raw data'!$A:$M,2,FALSE)</f>
        <v>106560.60984891426</v>
      </c>
      <c r="H878" s="42">
        <f>VLOOKUP($A878,'Raw data'!$A:$M,3,FALSE)</f>
        <v>98151.319518163393</v>
      </c>
      <c r="I878" s="42">
        <f>VLOOKUP($A878,'Raw data'!$A:$M,4,FALSE)</f>
        <v>95952.792334873593</v>
      </c>
      <c r="J878" s="42">
        <f>VLOOKUP($A878,'Raw data'!$A:$M,8,FALSE)</f>
        <v>54813.965091214486</v>
      </c>
      <c r="K878" s="42">
        <f>VLOOKUP($A878,'Raw data'!$A:$M,5,FALSE)</f>
        <v>87881.558107192628</v>
      </c>
      <c r="L878" s="42">
        <f>VLOOKUP($A878,'Raw data'!$A:$M,12,FALSE)</f>
        <v>157697.38006799642</v>
      </c>
      <c r="M878" s="42">
        <f>VLOOKUP($A878,'Raw data'!$A:$M,13,FALSE)</f>
        <v>99137.506486053579</v>
      </c>
      <c r="N878" s="42">
        <f>VLOOKUP($A878,'Raw data'!$A:$M,6,FALSE)</f>
        <v>119558.05969551056</v>
      </c>
      <c r="O878" s="42">
        <f>VLOOKUP($A878,'Raw data'!$A:$M,9,FALSE)</f>
        <v>55413.23186716585</v>
      </c>
      <c r="P878" s="42">
        <f t="shared" si="143"/>
        <v>95568.249064966905</v>
      </c>
      <c r="Q878" s="42">
        <f t="shared" si="144"/>
        <v>95750.283552522247</v>
      </c>
      <c r="R878" s="42">
        <f t="shared" si="145"/>
        <v>15593.598205917782</v>
      </c>
      <c r="S878" s="42">
        <f t="shared" si="146"/>
        <v>36010.42209958173</v>
      </c>
      <c r="T878" s="43">
        <f t="shared" si="147"/>
        <v>0.1631671434653712</v>
      </c>
      <c r="U878" s="43">
        <f t="shared" si="148"/>
        <v>0.37608684552697752</v>
      </c>
      <c r="V878" s="42">
        <f t="shared" si="149"/>
        <v>2.7453726319564211E-3</v>
      </c>
      <c r="W878" s="42">
        <f t="shared" si="150"/>
        <v>0.99192796730573907</v>
      </c>
      <c r="X878" s="42">
        <f>VLOOKUP($A878,'Raw data'!$A:$AN,39, FALSE)</f>
        <v>2.2570679048406332</v>
      </c>
      <c r="Y878" s="42">
        <f>VLOOKUP($A878,'Raw data'!$A:$AN,40, FALSE)</f>
        <v>3.1569788429610703</v>
      </c>
      <c r="Z878" s="42">
        <f t="shared" si="151"/>
        <v>2.707023373900852</v>
      </c>
      <c r="AA878" s="44">
        <f>IFERROR(VLOOKUP($A878,'Raw data'!$AP:$AU,4,FALSE),0)</f>
        <v>1.50303148257935</v>
      </c>
      <c r="AB878" s="44">
        <f>IFERROR(VLOOKUP($A878,'Raw data'!$AP:$AU,5,FALSE),0)</f>
        <v>8.6857372986819406E-2</v>
      </c>
      <c r="AC878" s="44">
        <f>IFERROR(VLOOKUP($A878,'Raw data'!$AP:$AU,6,FALSE),"NA")</f>
        <v>0.74856517659600996</v>
      </c>
      <c r="AD878" s="46" t="b">
        <f t="shared" si="152"/>
        <v>0</v>
      </c>
      <c r="AE878" s="46" t="b">
        <f t="shared" si="153"/>
        <v>0</v>
      </c>
    </row>
    <row r="879" spans="1:31" x14ac:dyDescent="0.25">
      <c r="A879" s="45" t="s">
        <v>945</v>
      </c>
      <c r="B879" s="2" t="str">
        <f>IFERROR(VLOOKUP(A879,'Protein names'!$A:$I,8,FALSE),"Contaminant")</f>
        <v>Eukaryotic translation initiation factor 3 subunit I (eIF3i) (Eukaryotic translation initiation factor 3 subunit 2) (eIF-3-beta) (eIF3 p36)</v>
      </c>
      <c r="C879" t="str">
        <f>IFERROR(VLOOKUP(A879,'Protein names'!$A:$I,9,FALSE), "Contaminant")</f>
        <v>Eif3i</v>
      </c>
      <c r="D879" s="42">
        <f>VLOOKUP($A879,'Raw data'!$A:$M,10,FALSE)</f>
        <v>51894.733349756687</v>
      </c>
      <c r="E879" s="42">
        <f>VLOOKUP($A879,'Raw data'!$A:$M,11,FALSE)</f>
        <v>36299.528190837475</v>
      </c>
      <c r="F879" s="42">
        <f>VLOOKUP($A879,'Raw data'!$A:$M,7,FALSE)</f>
        <v>205.36</v>
      </c>
      <c r="G879" s="42">
        <f>VLOOKUP($A879,'Raw data'!$A:$M,2,FALSE)</f>
        <v>6641.3599206598828</v>
      </c>
      <c r="H879" s="42">
        <f>VLOOKUP($A879,'Raw data'!$A:$M,3,FALSE)</f>
        <v>18973.260955185713</v>
      </c>
      <c r="I879" s="42">
        <f>VLOOKUP($A879,'Raw data'!$A:$M,4,FALSE)</f>
        <v>19685.487661820454</v>
      </c>
      <c r="J879" s="42">
        <f>VLOOKUP($A879,'Raw data'!$A:$M,8,FALSE)</f>
        <v>7348.4720949405346</v>
      </c>
      <c r="K879" s="42">
        <f>VLOOKUP($A879,'Raw data'!$A:$M,5,FALSE)</f>
        <v>21856.115081679589</v>
      </c>
      <c r="L879" s="42">
        <f>VLOOKUP($A879,'Raw data'!$A:$M,12,FALSE)</f>
        <v>50544.727313060161</v>
      </c>
      <c r="M879" s="42">
        <f>VLOOKUP($A879,'Raw data'!$A:$M,13,FALSE)</f>
        <v>25538.210867926871</v>
      </c>
      <c r="N879" s="42">
        <f>VLOOKUP($A879,'Raw data'!$A:$M,6,FALSE)</f>
        <v>91769.390150933526</v>
      </c>
      <c r="O879" s="42">
        <f>VLOOKUP($A879,'Raw data'!$A:$M,9,FALSE)</f>
        <v>205.36</v>
      </c>
      <c r="P879" s="42">
        <f t="shared" si="143"/>
        <v>22283.288346376703</v>
      </c>
      <c r="Q879" s="42">
        <f t="shared" si="144"/>
        <v>32877.045918090116</v>
      </c>
      <c r="R879" s="42">
        <f t="shared" si="145"/>
        <v>17431.304929330232</v>
      </c>
      <c r="S879" s="42">
        <f t="shared" si="146"/>
        <v>30754.191404540488</v>
      </c>
      <c r="T879" s="43">
        <f t="shared" si="147"/>
        <v>0.78225909292981832</v>
      </c>
      <c r="U879" s="43">
        <f t="shared" si="148"/>
        <v>0.93543049704530912</v>
      </c>
      <c r="V879" s="42">
        <f t="shared" si="149"/>
        <v>0.56111852821876818</v>
      </c>
      <c r="W879" s="42">
        <f t="shared" si="150"/>
        <v>0.51797067201667679</v>
      </c>
      <c r="X879" s="42">
        <f>VLOOKUP($A879,'Raw data'!$A:$AN,39, FALSE)</f>
        <v>1.3286687394744612</v>
      </c>
      <c r="Y879" s="42">
        <f>VLOOKUP($A879,'Raw data'!$A:$AN,40, FALSE)</f>
        <v>1.3553601404201292</v>
      </c>
      <c r="Z879" s="42">
        <f t="shared" si="151"/>
        <v>1.3420144399472953</v>
      </c>
      <c r="AA879" s="44">
        <f>IFERROR(VLOOKUP($A879,'Raw data'!$AP:$AU,4,FALSE),0)</f>
        <v>1.8205322156105701</v>
      </c>
      <c r="AB879" s="44">
        <f>IFERROR(VLOOKUP($A879,'Raw data'!$AP:$AU,5,FALSE),0)</f>
        <v>0.40049351201102301</v>
      </c>
      <c r="AC879" s="44">
        <f>IFERROR(VLOOKUP($A879,'Raw data'!$AP:$AU,6,FALSE),"NA")</f>
        <v>0.75070227079066298</v>
      </c>
      <c r="AD879" s="46" t="b">
        <f t="shared" si="152"/>
        <v>0</v>
      </c>
      <c r="AE879" s="46" t="b">
        <f t="shared" si="153"/>
        <v>0</v>
      </c>
    </row>
    <row r="880" spans="1:31" x14ac:dyDescent="0.25">
      <c r="A880" s="45" t="s">
        <v>946</v>
      </c>
      <c r="B880" s="2" t="str">
        <f>IFERROR(VLOOKUP(A880,'Protein names'!$A:$I,8,FALSE),"Contaminant")</f>
        <v>Glycine decarboxylase (Predicted), isoform CRA_a (Protein Gldc)</v>
      </c>
      <c r="C880" t="str">
        <f>IFERROR(VLOOKUP(A880,'Protein names'!$A:$I,9,FALSE), "Contaminant")</f>
        <v>Gldc</v>
      </c>
      <c r="D880" s="42">
        <f>VLOOKUP($A880,'Raw data'!$A:$M,10,FALSE)</f>
        <v>329612.18301083427</v>
      </c>
      <c r="E880" s="42">
        <f>VLOOKUP($A880,'Raw data'!$A:$M,11,FALSE)</f>
        <v>224294.22368596966</v>
      </c>
      <c r="F880" s="42">
        <f>VLOOKUP($A880,'Raw data'!$A:$M,7,FALSE)</f>
        <v>170905.62899290264</v>
      </c>
      <c r="G880" s="42">
        <f>VLOOKUP($A880,'Raw data'!$A:$M,2,FALSE)</f>
        <v>137311.59675181075</v>
      </c>
      <c r="H880" s="42">
        <f>VLOOKUP($A880,'Raw data'!$A:$M,3,FALSE)</f>
        <v>167543.3730924351</v>
      </c>
      <c r="I880" s="42">
        <f>VLOOKUP($A880,'Raw data'!$A:$M,4,FALSE)</f>
        <v>117096.60946107727</v>
      </c>
      <c r="J880" s="42">
        <f>VLOOKUP($A880,'Raw data'!$A:$M,8,FALSE)</f>
        <v>196378.25985055667</v>
      </c>
      <c r="K880" s="42">
        <f>VLOOKUP($A880,'Raw data'!$A:$M,5,FALSE)</f>
        <v>141455.79564928034</v>
      </c>
      <c r="L880" s="42">
        <f>VLOOKUP($A880,'Raw data'!$A:$M,12,FALSE)</f>
        <v>359381.6958241589</v>
      </c>
      <c r="M880" s="42">
        <f>VLOOKUP($A880,'Raw data'!$A:$M,13,FALSE)</f>
        <v>199215.46509898282</v>
      </c>
      <c r="N880" s="42">
        <f>VLOOKUP($A880,'Raw data'!$A:$M,6,FALSE)</f>
        <v>161447.84511572274</v>
      </c>
      <c r="O880" s="42">
        <f>VLOOKUP($A880,'Raw data'!$A:$M,9,FALSE)</f>
        <v>125345.19375589635</v>
      </c>
      <c r="P880" s="42">
        <f t="shared" si="143"/>
        <v>191127.26916583825</v>
      </c>
      <c r="Q880" s="42">
        <f t="shared" si="144"/>
        <v>197204.04254909963</v>
      </c>
      <c r="R880" s="42">
        <f t="shared" si="145"/>
        <v>70261.296000213071</v>
      </c>
      <c r="S880" s="42">
        <f t="shared" si="146"/>
        <v>77305.00824302723</v>
      </c>
      <c r="T880" s="43">
        <f t="shared" si="147"/>
        <v>0.36761523516169953</v>
      </c>
      <c r="U880" s="43">
        <f t="shared" si="148"/>
        <v>0.39200519037929926</v>
      </c>
      <c r="V880" s="42">
        <f t="shared" si="149"/>
        <v>4.5155496148645689E-2</v>
      </c>
      <c r="W880" s="42">
        <f t="shared" si="150"/>
        <v>0.89908691972387933</v>
      </c>
      <c r="X880" s="42">
        <f>VLOOKUP($A880,'Raw data'!$A:$AN,39, FALSE)</f>
        <v>2.8285780673440306</v>
      </c>
      <c r="Y880" s="42">
        <f>VLOOKUP($A880,'Raw data'!$A:$AN,40, FALSE)</f>
        <v>2.5908667339300875</v>
      </c>
      <c r="Z880" s="42">
        <f t="shared" si="151"/>
        <v>2.7097224006370588</v>
      </c>
      <c r="AA880" s="44">
        <f>IFERROR(VLOOKUP($A880,'Raw data'!$AP:$AU,4,FALSE),0)</f>
        <v>0.18395259712840201</v>
      </c>
      <c r="AB880" s="44">
        <f>IFERROR(VLOOKUP($A880,'Raw data'!$AP:$AU,5,FALSE),0)</f>
        <v>1.30065072286154E-2</v>
      </c>
      <c r="AC880" s="44">
        <f>IFERROR(VLOOKUP($A880,'Raw data'!$AP:$AU,6,FALSE),"NA")</f>
        <v>0.751330480036555</v>
      </c>
      <c r="AD880" s="46" t="b">
        <f t="shared" si="152"/>
        <v>0</v>
      </c>
      <c r="AE880" s="46" t="b">
        <f t="shared" si="153"/>
        <v>0</v>
      </c>
    </row>
    <row r="881" spans="1:31" x14ac:dyDescent="0.25">
      <c r="A881" s="45" t="s">
        <v>947</v>
      </c>
      <c r="B881" s="2" t="str">
        <f>IFERROR(VLOOKUP(A881,'Protein names'!$A:$I,8,FALSE),"Contaminant")</f>
        <v>40S ribosomal protein S7 (Protein LOC100362830) (RCG62292, isoform CRA_a) (Ribosomal protein S7)</v>
      </c>
      <c r="C881" t="str">
        <f>IFERROR(VLOOKUP(A881,'Protein names'!$A:$I,9,FALSE), "Contaminant")</f>
        <v>Rps7</v>
      </c>
      <c r="D881" s="42">
        <f>VLOOKUP($A881,'Raw data'!$A:$M,10,FALSE)</f>
        <v>2239480.6272126599</v>
      </c>
      <c r="E881" s="42">
        <f>VLOOKUP($A881,'Raw data'!$A:$M,11,FALSE)</f>
        <v>1918149.8885743676</v>
      </c>
      <c r="F881" s="42">
        <f>VLOOKUP($A881,'Raw data'!$A:$M,7,FALSE)</f>
        <v>1018026.8704477791</v>
      </c>
      <c r="G881" s="42">
        <f>VLOOKUP($A881,'Raw data'!$A:$M,2,FALSE)</f>
        <v>1450476.4502217858</v>
      </c>
      <c r="H881" s="42">
        <f>VLOOKUP($A881,'Raw data'!$A:$M,3,FALSE)</f>
        <v>1138412.4598888892</v>
      </c>
      <c r="I881" s="42">
        <f>VLOOKUP($A881,'Raw data'!$A:$M,4,FALSE)</f>
        <v>1502444.6435075561</v>
      </c>
      <c r="J881" s="42">
        <f>VLOOKUP($A881,'Raw data'!$A:$M,8,FALSE)</f>
        <v>1243054.8328199964</v>
      </c>
      <c r="K881" s="42">
        <f>VLOOKUP($A881,'Raw data'!$A:$M,5,FALSE)</f>
        <v>1171780.8490956479</v>
      </c>
      <c r="L881" s="42">
        <f>VLOOKUP($A881,'Raw data'!$A:$M,12,FALSE)</f>
        <v>2515819.7291239491</v>
      </c>
      <c r="M881" s="42">
        <f>VLOOKUP($A881,'Raw data'!$A:$M,13,FALSE)</f>
        <v>1219165.2369254099</v>
      </c>
      <c r="N881" s="42">
        <f>VLOOKUP($A881,'Raw data'!$A:$M,6,FALSE)</f>
        <v>1158962.1648723145</v>
      </c>
      <c r="O881" s="42">
        <f>VLOOKUP($A881,'Raw data'!$A:$M,9,FALSE)</f>
        <v>1059349.4795406144</v>
      </c>
      <c r="P881" s="42">
        <f t="shared" si="143"/>
        <v>1544498.4899755064</v>
      </c>
      <c r="Q881" s="42">
        <f t="shared" si="144"/>
        <v>1394688.7153963221</v>
      </c>
      <c r="R881" s="42">
        <f t="shared" si="145"/>
        <v>423340.37501665665</v>
      </c>
      <c r="S881" s="42">
        <f t="shared" si="146"/>
        <v>504718.30466221302</v>
      </c>
      <c r="T881" s="43">
        <f t="shared" si="147"/>
        <v>0.27409568721777788</v>
      </c>
      <c r="U881" s="43">
        <f t="shared" si="148"/>
        <v>0.36188598867295602</v>
      </c>
      <c r="V881" s="42">
        <f t="shared" si="149"/>
        <v>-0.14719530176395557</v>
      </c>
      <c r="W881" s="42">
        <f t="shared" si="150"/>
        <v>0.62212367370522581</v>
      </c>
      <c r="X881" s="42">
        <f>VLOOKUP($A881,'Raw data'!$A:$AN,39, FALSE)</f>
        <v>3.3329750167385712</v>
      </c>
      <c r="Y881" s="42">
        <f>VLOOKUP($A881,'Raw data'!$A:$AN,40, FALSE)</f>
        <v>3.6766057711046773</v>
      </c>
      <c r="Z881" s="42">
        <f t="shared" si="151"/>
        <v>3.5047903939216241</v>
      </c>
      <c r="AA881" s="44">
        <f>IFERROR(VLOOKUP($A881,'Raw data'!$AP:$AU,4,FALSE),0)</f>
        <v>-0.32379740326894102</v>
      </c>
      <c r="AB881" s="44">
        <f>IFERROR(VLOOKUP($A881,'Raw data'!$AP:$AU,5,FALSE),0)</f>
        <v>0.12254588490580499</v>
      </c>
      <c r="AC881" s="44">
        <f>IFERROR(VLOOKUP($A881,'Raw data'!$AP:$AU,6,FALSE),"NA")</f>
        <v>0.75142840444039705</v>
      </c>
      <c r="AD881" s="46" t="b">
        <f t="shared" si="152"/>
        <v>0</v>
      </c>
      <c r="AE881" s="46" t="b">
        <f t="shared" si="153"/>
        <v>0</v>
      </c>
    </row>
    <row r="882" spans="1:31" x14ac:dyDescent="0.25">
      <c r="A882" s="45" t="s">
        <v>948</v>
      </c>
      <c r="B882" s="2" t="str">
        <f>IFERROR(VLOOKUP(A882,'Protein names'!$A:$I,8,FALSE),"Contaminant")</f>
        <v>ATP synthase subunit delta, mitochondrial (ATP synthase, H+ transporting, mitochondrial F1 complex, delta subunit, isoform CRA_b)</v>
      </c>
      <c r="C882" t="str">
        <f>IFERROR(VLOOKUP(A882,'Protein names'!$A:$I,9,FALSE), "Contaminant")</f>
        <v>Atp5d</v>
      </c>
      <c r="D882" s="42">
        <f>VLOOKUP($A882,'Raw data'!$A:$M,10,FALSE)</f>
        <v>635703.28362219408</v>
      </c>
      <c r="E882" s="42">
        <f>VLOOKUP($A882,'Raw data'!$A:$M,11,FALSE)</f>
        <v>716439.31958853523</v>
      </c>
      <c r="F882" s="42">
        <f>VLOOKUP($A882,'Raw data'!$A:$M,7,FALSE)</f>
        <v>467082.55236613168</v>
      </c>
      <c r="G882" s="42">
        <f>VLOOKUP($A882,'Raw data'!$A:$M,2,FALSE)</f>
        <v>1166117.0674911619</v>
      </c>
      <c r="H882" s="42">
        <f>VLOOKUP($A882,'Raw data'!$A:$M,3,FALSE)</f>
        <v>726699.08498548891</v>
      </c>
      <c r="I882" s="42">
        <f>VLOOKUP($A882,'Raw data'!$A:$M,4,FALSE)</f>
        <v>655122.68599141005</v>
      </c>
      <c r="J882" s="42">
        <f>VLOOKUP($A882,'Raw data'!$A:$M,8,FALSE)</f>
        <v>594308.09062679007</v>
      </c>
      <c r="K882" s="42">
        <f>VLOOKUP($A882,'Raw data'!$A:$M,5,FALSE)</f>
        <v>1288899.2432815579</v>
      </c>
      <c r="L882" s="42">
        <f>VLOOKUP($A882,'Raw data'!$A:$M,12,FALSE)</f>
        <v>585206.43035854341</v>
      </c>
      <c r="M882" s="42">
        <f>VLOOKUP($A882,'Raw data'!$A:$M,13,FALSE)</f>
        <v>734235.68376534921</v>
      </c>
      <c r="N882" s="42">
        <f>VLOOKUP($A882,'Raw data'!$A:$M,6,FALSE)</f>
        <v>523634.45654960256</v>
      </c>
      <c r="O882" s="42">
        <f>VLOOKUP($A882,'Raw data'!$A:$M,9,FALSE)</f>
        <v>983246.5627329991</v>
      </c>
      <c r="P882" s="42">
        <f t="shared" si="143"/>
        <v>727860.66567415372</v>
      </c>
      <c r="Q882" s="42">
        <f t="shared" si="144"/>
        <v>784921.74455247365</v>
      </c>
      <c r="R882" s="42">
        <f t="shared" si="145"/>
        <v>213693.50765570128</v>
      </c>
      <c r="S882" s="42">
        <f t="shared" si="146"/>
        <v>270920.02145407355</v>
      </c>
      <c r="T882" s="43">
        <f t="shared" si="147"/>
        <v>0.29359122938423338</v>
      </c>
      <c r="U882" s="43">
        <f t="shared" si="148"/>
        <v>0.34515545445685125</v>
      </c>
      <c r="V882" s="42">
        <f t="shared" si="149"/>
        <v>0.10888652495146811</v>
      </c>
      <c r="W882" s="42">
        <f t="shared" si="150"/>
        <v>0.71926091363131328</v>
      </c>
      <c r="X882" s="42">
        <f>VLOOKUP($A882,'Raw data'!$A:$AN,39, FALSE)</f>
        <v>2.9232484215228109</v>
      </c>
      <c r="Y882" s="42">
        <f>VLOOKUP($A882,'Raw data'!$A:$AN,40, FALSE)</f>
        <v>2.9806225136255358</v>
      </c>
      <c r="Z882" s="42">
        <f t="shared" si="151"/>
        <v>2.9519354675741734</v>
      </c>
      <c r="AA882" s="44">
        <f>IFERROR(VLOOKUP($A882,'Raw data'!$AP:$AU,4,FALSE),0)</f>
        <v>0.247092867338774</v>
      </c>
      <c r="AB882" s="44">
        <f>IFERROR(VLOOKUP($A882,'Raw data'!$AP:$AU,5,FALSE),0)</f>
        <v>5.5665161899072203E-2</v>
      </c>
      <c r="AC882" s="44">
        <f>IFERROR(VLOOKUP($A882,'Raw data'!$AP:$AU,6,FALSE),"NA")</f>
        <v>0.75217403503173397</v>
      </c>
      <c r="AD882" s="46" t="b">
        <f t="shared" si="152"/>
        <v>0</v>
      </c>
      <c r="AE882" s="46" t="b">
        <f t="shared" si="153"/>
        <v>0</v>
      </c>
    </row>
    <row r="883" spans="1:31" x14ac:dyDescent="0.25">
      <c r="A883" s="45" t="s">
        <v>949</v>
      </c>
      <c r="B883" s="2" t="str">
        <f>IFERROR(VLOOKUP(A883,'Protein names'!$A:$I,8,FALSE),"Contaminant")</f>
        <v>Spliceosome RNA helicase Ddx39b (EC 3.6.4.13) (56 kDa U2AF65-associated protein) (ATP-dependent RNA helicase p47) (DEAD box protein Uap56)</v>
      </c>
      <c r="C883" t="str">
        <f>IFERROR(VLOOKUP(A883,'Protein names'!$A:$I,9,FALSE), "Contaminant")</f>
        <v>Ddx39b</v>
      </c>
      <c r="D883" s="42">
        <f>VLOOKUP($A883,'Raw data'!$A:$M,10,FALSE)</f>
        <v>295598.92332365992</v>
      </c>
      <c r="E883" s="42">
        <f>VLOOKUP($A883,'Raw data'!$A:$M,11,FALSE)</f>
        <v>254095.53416473957</v>
      </c>
      <c r="F883" s="42">
        <f>VLOOKUP($A883,'Raw data'!$A:$M,7,FALSE)</f>
        <v>310592.49811391841</v>
      </c>
      <c r="G883" s="42">
        <f>VLOOKUP($A883,'Raw data'!$A:$M,2,FALSE)</f>
        <v>390170.62577001407</v>
      </c>
      <c r="H883" s="42">
        <f>VLOOKUP($A883,'Raw data'!$A:$M,3,FALSE)</f>
        <v>322249.36275092949</v>
      </c>
      <c r="I883" s="42">
        <f>VLOOKUP($A883,'Raw data'!$A:$M,4,FALSE)</f>
        <v>351149.92673204246</v>
      </c>
      <c r="J883" s="42">
        <f>VLOOKUP($A883,'Raw data'!$A:$M,8,FALSE)</f>
        <v>376087.5246700368</v>
      </c>
      <c r="K883" s="42">
        <f>VLOOKUP($A883,'Raw data'!$A:$M,5,FALSE)</f>
        <v>283489.99823090009</v>
      </c>
      <c r="L883" s="42">
        <f>VLOOKUP($A883,'Raw data'!$A:$M,12,FALSE)</f>
        <v>205.36</v>
      </c>
      <c r="M883" s="42">
        <f>VLOOKUP($A883,'Raw data'!$A:$M,13,FALSE)</f>
        <v>120840.40710765807</v>
      </c>
      <c r="N883" s="42">
        <f>VLOOKUP($A883,'Raw data'!$A:$M,6,FALSE)</f>
        <v>325199.79282046045</v>
      </c>
      <c r="O883" s="42">
        <f>VLOOKUP($A883,'Raw data'!$A:$M,9,FALSE)</f>
        <v>310441.01658285293</v>
      </c>
      <c r="P883" s="42">
        <f t="shared" si="143"/>
        <v>320642.81180921732</v>
      </c>
      <c r="Q883" s="42">
        <f t="shared" si="144"/>
        <v>236044.01656865139</v>
      </c>
      <c r="R883" s="42">
        <f t="shared" si="145"/>
        <v>42669.519368342466</v>
      </c>
      <c r="S883" s="42">
        <f t="shared" si="146"/>
        <v>131807.1286339504</v>
      </c>
      <c r="T883" s="43">
        <f t="shared" si="147"/>
        <v>0.13307492885176811</v>
      </c>
      <c r="U883" s="43">
        <f t="shared" si="148"/>
        <v>0.55840063455120637</v>
      </c>
      <c r="V883" s="42">
        <f t="shared" si="149"/>
        <v>-0.44191115228498662</v>
      </c>
      <c r="W883" s="42">
        <f t="shared" si="150"/>
        <v>0.20204454441585279</v>
      </c>
      <c r="X883" s="42">
        <f>VLOOKUP($A883,'Raw data'!$A:$AN,39, FALSE)</f>
        <v>3.4254049745836119</v>
      </c>
      <c r="Y883" s="42">
        <f>VLOOKUP($A883,'Raw data'!$A:$AN,40, FALSE)</f>
        <v>2.3864661705492263</v>
      </c>
      <c r="Z883" s="42">
        <f t="shared" si="151"/>
        <v>2.9059355725664191</v>
      </c>
      <c r="AA883" s="44">
        <f>IFERROR(VLOOKUP($A883,'Raw data'!$AP:$AU,4,FALSE),0)</f>
        <v>-0.78943202835197002</v>
      </c>
      <c r="AB883" s="44">
        <f>IFERROR(VLOOKUP($A883,'Raw data'!$AP:$AU,5,FALSE),0)</f>
        <v>2.64199280222314E-2</v>
      </c>
      <c r="AC883" s="44">
        <f>IFERROR(VLOOKUP($A883,'Raw data'!$AP:$AU,6,FALSE),"NA")</f>
        <v>0.75236356357518497</v>
      </c>
      <c r="AD883" s="46" t="b">
        <f t="shared" si="152"/>
        <v>0</v>
      </c>
      <c r="AE883" s="46" t="b">
        <f t="shared" si="153"/>
        <v>0</v>
      </c>
    </row>
    <row r="884" spans="1:31" x14ac:dyDescent="0.25">
      <c r="A884" s="45" t="s">
        <v>950</v>
      </c>
      <c r="B884" s="2" t="str">
        <f>IFERROR(VLOOKUP(A884,'Protein names'!$A:$I,8,FALSE),"Contaminant")</f>
        <v>Eukaryotic translation initiation factor 3 subunit F (eIF3f) (Eukaryotic translation initiation factor 3 subunit 5) (eIF-3-epsilon) (eIF3 p47)</v>
      </c>
      <c r="C884" t="str">
        <f>IFERROR(VLOOKUP(A884,'Protein names'!$A:$I,9,FALSE), "Contaminant")</f>
        <v>Eif3f</v>
      </c>
      <c r="D884" s="42">
        <f>VLOOKUP($A884,'Raw data'!$A:$M,10,FALSE)</f>
        <v>176643.80962684669</v>
      </c>
      <c r="E884" s="42">
        <f>VLOOKUP($A884,'Raw data'!$A:$M,11,FALSE)</f>
        <v>148300.82494886851</v>
      </c>
      <c r="F884" s="42">
        <f>VLOOKUP($A884,'Raw data'!$A:$M,7,FALSE)</f>
        <v>88107.873567897943</v>
      </c>
      <c r="G884" s="42">
        <f>VLOOKUP($A884,'Raw data'!$A:$M,2,FALSE)</f>
        <v>101612.41308083441</v>
      </c>
      <c r="H884" s="42">
        <f>VLOOKUP($A884,'Raw data'!$A:$M,3,FALSE)</f>
        <v>135710.94955867241</v>
      </c>
      <c r="I884" s="42">
        <f>VLOOKUP($A884,'Raw data'!$A:$M,4,FALSE)</f>
        <v>156878.59643261344</v>
      </c>
      <c r="J884" s="42">
        <f>VLOOKUP($A884,'Raw data'!$A:$M,8,FALSE)</f>
        <v>80601.307976273398</v>
      </c>
      <c r="K884" s="42">
        <f>VLOOKUP($A884,'Raw data'!$A:$M,5,FALSE)</f>
        <v>168495.50682136611</v>
      </c>
      <c r="L884" s="42">
        <f>VLOOKUP($A884,'Raw data'!$A:$M,12,FALSE)</f>
        <v>140789.13263811733</v>
      </c>
      <c r="M884" s="42">
        <f>VLOOKUP($A884,'Raw data'!$A:$M,13,FALSE)</f>
        <v>132010.81112967365</v>
      </c>
      <c r="N884" s="42">
        <f>VLOOKUP($A884,'Raw data'!$A:$M,6,FALSE)</f>
        <v>67539.394647551264</v>
      </c>
      <c r="O884" s="42">
        <f>VLOOKUP($A884,'Raw data'!$A:$M,9,FALSE)</f>
        <v>130944.88965374151</v>
      </c>
      <c r="P884" s="42">
        <f t="shared" si="143"/>
        <v>134542.41120262223</v>
      </c>
      <c r="Q884" s="42">
        <f t="shared" si="144"/>
        <v>120063.50714445386</v>
      </c>
      <c r="R884" s="42">
        <f t="shared" si="145"/>
        <v>30829.216154641937</v>
      </c>
      <c r="S884" s="42">
        <f t="shared" si="146"/>
        <v>35005.714436867675</v>
      </c>
      <c r="T884" s="43">
        <f t="shared" si="147"/>
        <v>0.2291412490609584</v>
      </c>
      <c r="U884" s="43">
        <f t="shared" si="148"/>
        <v>0.29155998578944314</v>
      </c>
      <c r="V884" s="42">
        <f t="shared" si="149"/>
        <v>-0.16426330289187435</v>
      </c>
      <c r="W884" s="42">
        <f t="shared" si="150"/>
        <v>0.50343879240969125</v>
      </c>
      <c r="X884" s="42">
        <f>VLOOKUP($A884,'Raw data'!$A:$AN,39, FALSE)</f>
        <v>2.4768070826853115</v>
      </c>
      <c r="Y884" s="42">
        <f>VLOOKUP($A884,'Raw data'!$A:$AN,40, FALSE)</f>
        <v>2.9146740264421651</v>
      </c>
      <c r="Z884" s="42">
        <f t="shared" si="151"/>
        <v>2.6957405545637383</v>
      </c>
      <c r="AA884" s="44">
        <f>IFERROR(VLOOKUP($A884,'Raw data'!$AP:$AU,4,FALSE),0)</f>
        <v>0.557779641768129</v>
      </c>
      <c r="AB884" s="44">
        <f>IFERROR(VLOOKUP($A884,'Raw data'!$AP:$AU,5,FALSE),0)</f>
        <v>9.7004301852195607E-2</v>
      </c>
      <c r="AC884" s="44">
        <f>IFERROR(VLOOKUP($A884,'Raw data'!$AP:$AU,6,FALSE),"NA")</f>
        <v>0.75245828580841101</v>
      </c>
      <c r="AD884" s="46" t="b">
        <f t="shared" si="152"/>
        <v>0</v>
      </c>
      <c r="AE884" s="46" t="b">
        <f t="shared" si="153"/>
        <v>0</v>
      </c>
    </row>
    <row r="885" spans="1:31" x14ac:dyDescent="0.25">
      <c r="A885" s="45" t="s">
        <v>951</v>
      </c>
      <c r="B885" s="2" t="str">
        <f>IFERROR(VLOOKUP(A885,'Protein names'!$A:$I,8,FALSE),"Contaminant")</f>
        <v>Integrin beta</v>
      </c>
      <c r="C885" t="str">
        <f>IFERROR(VLOOKUP(A885,'Protein names'!$A:$I,9,FALSE), "Contaminant")</f>
        <v>Itgb3</v>
      </c>
      <c r="D885" s="42">
        <f>VLOOKUP($A885,'Raw data'!$A:$M,10,FALSE)</f>
        <v>205.36</v>
      </c>
      <c r="E885" s="42">
        <f>VLOOKUP($A885,'Raw data'!$A:$M,11,FALSE)</f>
        <v>205.36</v>
      </c>
      <c r="F885" s="42">
        <f>VLOOKUP($A885,'Raw data'!$A:$M,7,FALSE)</f>
        <v>205.36</v>
      </c>
      <c r="G885" s="42">
        <f>VLOOKUP($A885,'Raw data'!$A:$M,2,FALSE)</f>
        <v>30650.148792926782</v>
      </c>
      <c r="H885" s="42">
        <f>VLOOKUP($A885,'Raw data'!$A:$M,3,FALSE)</f>
        <v>205.36</v>
      </c>
      <c r="I885" s="42">
        <f>VLOOKUP($A885,'Raw data'!$A:$M,4,FALSE)</f>
        <v>41553.857453607852</v>
      </c>
      <c r="J885" s="42">
        <f>VLOOKUP($A885,'Raw data'!$A:$M,8,FALSE)</f>
        <v>29639.785168384904</v>
      </c>
      <c r="K885" s="42">
        <f>VLOOKUP($A885,'Raw data'!$A:$M,5,FALSE)</f>
        <v>28224.188197624691</v>
      </c>
      <c r="L885" s="42">
        <f>VLOOKUP($A885,'Raw data'!$A:$M,12,FALSE)</f>
        <v>205.36</v>
      </c>
      <c r="M885" s="42">
        <f>VLOOKUP($A885,'Raw data'!$A:$M,13,FALSE)</f>
        <v>205.36</v>
      </c>
      <c r="N885" s="42">
        <f>VLOOKUP($A885,'Raw data'!$A:$M,6,FALSE)</f>
        <v>29853.32037122401</v>
      </c>
      <c r="O885" s="42">
        <f>VLOOKUP($A885,'Raw data'!$A:$M,9,FALSE)</f>
        <v>31973.264490565656</v>
      </c>
      <c r="P885" s="42">
        <f t="shared" si="143"/>
        <v>12170.907707755774</v>
      </c>
      <c r="Q885" s="42">
        <f t="shared" si="144"/>
        <v>20016.879704633207</v>
      </c>
      <c r="R885" s="42">
        <f t="shared" si="145"/>
        <v>17212.095624092664</v>
      </c>
      <c r="S885" s="42">
        <f t="shared" si="146"/>
        <v>14051.474124412536</v>
      </c>
      <c r="T885" s="43">
        <f t="shared" si="147"/>
        <v>1.4141998310548727</v>
      </c>
      <c r="U885" s="43">
        <f t="shared" si="148"/>
        <v>0.70198124441743592</v>
      </c>
      <c r="V885" s="42">
        <f t="shared" si="149"/>
        <v>0.71778033134019703</v>
      </c>
      <c r="W885" s="42">
        <f t="shared" si="150"/>
        <v>0.44808606356353275</v>
      </c>
      <c r="X885" s="42">
        <f>VLOOKUP($A885,'Raw data'!$A:$AN,39, FALSE)</f>
        <v>0.94976195832443333</v>
      </c>
      <c r="Y885" s="42">
        <f>VLOOKUP($A885,'Raw data'!$A:$AN,40, FALSE)</f>
        <v>1.7337925764020434</v>
      </c>
      <c r="Z885" s="42">
        <f t="shared" si="151"/>
        <v>1.3417772673632384</v>
      </c>
      <c r="AA885" s="44">
        <f>IFERROR(VLOOKUP($A885,'Raw data'!$AP:$AU,4,FALSE),0)</f>
        <v>1.4892307048734901</v>
      </c>
      <c r="AB885" s="44">
        <f>IFERROR(VLOOKUP($A885,'Raw data'!$AP:$AU,5,FALSE),0)</f>
        <v>0.20280788515489201</v>
      </c>
      <c r="AC885" s="44">
        <f>IFERROR(VLOOKUP($A885,'Raw data'!$AP:$AU,6,FALSE),"NA")</f>
        <v>0.75284510726816001</v>
      </c>
      <c r="AD885" s="46" t="b">
        <f t="shared" si="152"/>
        <v>0</v>
      </c>
      <c r="AE885" s="46" t="b">
        <f t="shared" si="153"/>
        <v>0</v>
      </c>
    </row>
    <row r="886" spans="1:31" x14ac:dyDescent="0.25">
      <c r="A886" s="45" t="s">
        <v>952</v>
      </c>
      <c r="B886" s="2" t="str">
        <f>IFERROR(VLOOKUP(A886,'Protein names'!$A:$I,8,FALSE),"Contaminant")</f>
        <v>AP-2 complex subunit beta (AP105B) (Adaptor protein complex AP-2 subunit beta) (Adaptor-related protein complex 2 subunit beta) (Beta-2-adaptin) (Beta-adaptin) (Clathrin assembly protein complex 2 beta large chain) (Plasma membrane adaptor HA2/AP2 adaptin beta subunit)</v>
      </c>
      <c r="C886" t="str">
        <f>IFERROR(VLOOKUP(A886,'Protein names'!$A:$I,9,FALSE), "Contaminant")</f>
        <v>Ap2b1</v>
      </c>
      <c r="D886" s="42">
        <f>VLOOKUP($A886,'Raw data'!$A:$M,10,FALSE)</f>
        <v>417416.25963327178</v>
      </c>
      <c r="E886" s="42">
        <f>VLOOKUP($A886,'Raw data'!$A:$M,11,FALSE)</f>
        <v>234023.34079066326</v>
      </c>
      <c r="F886" s="42">
        <f>VLOOKUP($A886,'Raw data'!$A:$M,7,FALSE)</f>
        <v>160139.06966309462</v>
      </c>
      <c r="G886" s="42">
        <f>VLOOKUP($A886,'Raw data'!$A:$M,2,FALSE)</f>
        <v>241593.08942884256</v>
      </c>
      <c r="H886" s="42">
        <f>VLOOKUP($A886,'Raw data'!$A:$M,3,FALSE)</f>
        <v>93025.270730651653</v>
      </c>
      <c r="I886" s="42">
        <f>VLOOKUP($A886,'Raw data'!$A:$M,4,FALSE)</f>
        <v>282216.74511269829</v>
      </c>
      <c r="J886" s="42">
        <f>VLOOKUP($A886,'Raw data'!$A:$M,8,FALSE)</f>
        <v>282304.73496006738</v>
      </c>
      <c r="K886" s="42">
        <f>VLOOKUP($A886,'Raw data'!$A:$M,5,FALSE)</f>
        <v>201386.29627596802</v>
      </c>
      <c r="L886" s="42">
        <f>VLOOKUP($A886,'Raw data'!$A:$M,12,FALSE)</f>
        <v>367982.96451287286</v>
      </c>
      <c r="M886" s="42">
        <f>VLOOKUP($A886,'Raw data'!$A:$M,13,FALSE)</f>
        <v>269939.92841113813</v>
      </c>
      <c r="N886" s="42">
        <f>VLOOKUP($A886,'Raw data'!$A:$M,6,FALSE)</f>
        <v>182573.97416133477</v>
      </c>
      <c r="O886" s="42">
        <f>VLOOKUP($A886,'Raw data'!$A:$M,9,FALSE)</f>
        <v>223337.2662945537</v>
      </c>
      <c r="P886" s="42">
        <f t="shared" si="143"/>
        <v>238068.96255987036</v>
      </c>
      <c r="Q886" s="42">
        <f t="shared" si="144"/>
        <v>254587.52743598915</v>
      </c>
      <c r="R886" s="42">
        <f t="shared" si="145"/>
        <v>101039.60192576893</v>
      </c>
      <c r="S886" s="42">
        <f t="shared" si="146"/>
        <v>61718.94176032106</v>
      </c>
      <c r="T886" s="43">
        <f t="shared" si="147"/>
        <v>0.42441316515738237</v>
      </c>
      <c r="U886" s="43">
        <f t="shared" si="148"/>
        <v>0.24242720129264397</v>
      </c>
      <c r="V886" s="42">
        <f t="shared" si="149"/>
        <v>9.6782195166195892E-2</v>
      </c>
      <c r="W886" s="42">
        <f t="shared" si="150"/>
        <v>0.76147193744433617</v>
      </c>
      <c r="X886" s="42">
        <f>VLOOKUP($A886,'Raw data'!$A:$AN,39, FALSE)</f>
        <v>1.895647041197323</v>
      </c>
      <c r="Y886" s="42">
        <f>VLOOKUP($A886,'Raw data'!$A:$AN,40, FALSE)</f>
        <v>2.523710813380319</v>
      </c>
      <c r="Z886" s="42">
        <f t="shared" si="151"/>
        <v>2.2096789272888211</v>
      </c>
      <c r="AA886" s="44">
        <f>IFERROR(VLOOKUP($A886,'Raw data'!$AP:$AU,4,FALSE),0)</f>
        <v>0.40775908465199101</v>
      </c>
      <c r="AB886" s="44">
        <f>IFERROR(VLOOKUP($A886,'Raw data'!$AP:$AU,5,FALSE),0)</f>
        <v>0.154264269934899</v>
      </c>
      <c r="AC886" s="44">
        <f>IFERROR(VLOOKUP($A886,'Raw data'!$AP:$AU,6,FALSE),"NA")</f>
        <v>0.753113065376666</v>
      </c>
      <c r="AD886" s="46" t="b">
        <f t="shared" si="152"/>
        <v>0</v>
      </c>
      <c r="AE886" s="46" t="b">
        <f t="shared" si="153"/>
        <v>0</v>
      </c>
    </row>
    <row r="887" spans="1:31" x14ac:dyDescent="0.25">
      <c r="A887" s="45" t="s">
        <v>953</v>
      </c>
      <c r="B887" s="2" t="str">
        <f>IFERROR(VLOOKUP(A887,'Protein names'!$A:$I,8,FALSE),"Contaminant")</f>
        <v>LOC681996 protein (Protein Ahsa1) (RCG20659, isoform CRA_b)</v>
      </c>
      <c r="C887" t="str">
        <f>IFERROR(VLOOKUP(A887,'Protein names'!$A:$I,9,FALSE), "Contaminant")</f>
        <v>Ahsa1</v>
      </c>
      <c r="D887" s="42">
        <f>VLOOKUP($A887,'Raw data'!$A:$M,10,FALSE)</f>
        <v>205.36</v>
      </c>
      <c r="E887" s="42">
        <f>VLOOKUP($A887,'Raw data'!$A:$M,11,FALSE)</f>
        <v>24279.701035708415</v>
      </c>
      <c r="F887" s="42">
        <f>VLOOKUP($A887,'Raw data'!$A:$M,7,FALSE)</f>
        <v>29888.633333841331</v>
      </c>
      <c r="G887" s="42">
        <f>VLOOKUP($A887,'Raw data'!$A:$M,2,FALSE)</f>
        <v>101097.73218270073</v>
      </c>
      <c r="H887" s="42">
        <f>VLOOKUP($A887,'Raw data'!$A:$M,3,FALSE)</f>
        <v>70635.477211462654</v>
      </c>
      <c r="I887" s="42">
        <f>VLOOKUP($A887,'Raw data'!$A:$M,4,FALSE)</f>
        <v>69139.969773466873</v>
      </c>
      <c r="J887" s="42">
        <f>VLOOKUP($A887,'Raw data'!$A:$M,8,FALSE)</f>
        <v>205.36</v>
      </c>
      <c r="K887" s="42">
        <f>VLOOKUP($A887,'Raw data'!$A:$M,5,FALSE)</f>
        <v>68667.380712376224</v>
      </c>
      <c r="L887" s="42">
        <f>VLOOKUP($A887,'Raw data'!$A:$M,12,FALSE)</f>
        <v>130054.42947452578</v>
      </c>
      <c r="M887" s="42">
        <f>VLOOKUP($A887,'Raw data'!$A:$M,13,FALSE)</f>
        <v>25299.818230926576</v>
      </c>
      <c r="N887" s="42">
        <f>VLOOKUP($A887,'Raw data'!$A:$M,6,FALSE)</f>
        <v>205.36</v>
      </c>
      <c r="O887" s="42">
        <f>VLOOKUP($A887,'Raw data'!$A:$M,9,FALSE)</f>
        <v>205.36</v>
      </c>
      <c r="P887" s="42">
        <f t="shared" si="143"/>
        <v>49207.812256196667</v>
      </c>
      <c r="Q887" s="42">
        <f t="shared" si="144"/>
        <v>37439.618069638091</v>
      </c>
      <c r="R887" s="42">
        <f t="shared" si="145"/>
        <v>34021.760803646575</v>
      </c>
      <c r="S887" s="42">
        <f t="shared" si="146"/>
        <v>48061.108867335613</v>
      </c>
      <c r="T887" s="43">
        <f t="shared" si="147"/>
        <v>0.69138942057645059</v>
      </c>
      <c r="U887" s="43">
        <f t="shared" si="148"/>
        <v>1.283696558494305</v>
      </c>
      <c r="V887" s="42">
        <f t="shared" si="149"/>
        <v>-0.39432165898951749</v>
      </c>
      <c r="W887" s="42">
        <f t="shared" si="150"/>
        <v>0.6644806872813841</v>
      </c>
      <c r="X887" s="42">
        <f>VLOOKUP($A887,'Raw data'!$A:$AN,39, FALSE)</f>
        <v>1.226977858273586</v>
      </c>
      <c r="Y887" s="42">
        <f>VLOOKUP($A887,'Raw data'!$A:$AN,40, FALSE)</f>
        <v>1.1266748711555787</v>
      </c>
      <c r="Z887" s="42">
        <f t="shared" si="151"/>
        <v>1.1768263647145822</v>
      </c>
      <c r="AA887" s="44">
        <f>IFERROR(VLOOKUP($A887,'Raw data'!$AP:$AU,4,FALSE),0)</f>
        <v>-0.47521896731759899</v>
      </c>
      <c r="AB887" s="44">
        <f>IFERROR(VLOOKUP($A887,'Raw data'!$AP:$AU,5,FALSE),0)</f>
        <v>0.15401108215904699</v>
      </c>
      <c r="AC887" s="44">
        <f>IFERROR(VLOOKUP($A887,'Raw data'!$AP:$AU,6,FALSE),"NA")</f>
        <v>0.75332870759581505</v>
      </c>
      <c r="AD887" s="46" t="b">
        <f t="shared" si="152"/>
        <v>0</v>
      </c>
      <c r="AE887" s="46" t="b">
        <f t="shared" si="153"/>
        <v>0</v>
      </c>
    </row>
    <row r="888" spans="1:31" x14ac:dyDescent="0.25">
      <c r="A888" s="45" t="s">
        <v>954</v>
      </c>
      <c r="B888" s="2" t="str">
        <f>IFERROR(VLOOKUP(A888,'Protein names'!$A:$I,8,FALSE),"Contaminant")</f>
        <v>Membrane-bound carbonic anhydrase 14 (Protein Car14) (RCG52058, isoform CRA_b)</v>
      </c>
      <c r="C888" t="str">
        <f>IFERROR(VLOOKUP(A888,'Protein names'!$A:$I,9,FALSE), "Contaminant")</f>
        <v>Car14</v>
      </c>
      <c r="D888" s="42">
        <f>VLOOKUP($A888,'Raw data'!$A:$M,10,FALSE)</f>
        <v>115328.50356572363</v>
      </c>
      <c r="E888" s="42">
        <f>VLOOKUP($A888,'Raw data'!$A:$M,11,FALSE)</f>
        <v>205.36</v>
      </c>
      <c r="F888" s="42">
        <f>VLOOKUP($A888,'Raw data'!$A:$M,7,FALSE)</f>
        <v>90544.498275549835</v>
      </c>
      <c r="G888" s="42">
        <f>VLOOKUP($A888,'Raw data'!$A:$M,2,FALSE)</f>
        <v>94292.096175717365</v>
      </c>
      <c r="H888" s="42">
        <f>VLOOKUP($A888,'Raw data'!$A:$M,3,FALSE)</f>
        <v>205.36</v>
      </c>
      <c r="I888" s="42">
        <f>VLOOKUP($A888,'Raw data'!$A:$M,4,FALSE)</f>
        <v>106869.73571140133</v>
      </c>
      <c r="J888" s="42">
        <f>VLOOKUP($A888,'Raw data'!$A:$M,8,FALSE)</f>
        <v>108387.99507595001</v>
      </c>
      <c r="K888" s="42">
        <f>VLOOKUP($A888,'Raw data'!$A:$M,5,FALSE)</f>
        <v>82737.640751409315</v>
      </c>
      <c r="L888" s="42">
        <f>VLOOKUP($A888,'Raw data'!$A:$M,12,FALSE)</f>
        <v>136184.41511945281</v>
      </c>
      <c r="M888" s="42">
        <f>VLOOKUP($A888,'Raw data'!$A:$M,13,FALSE)</f>
        <v>205.36</v>
      </c>
      <c r="N888" s="42">
        <f>VLOOKUP($A888,'Raw data'!$A:$M,6,FALSE)</f>
        <v>205.36</v>
      </c>
      <c r="O888" s="42">
        <f>VLOOKUP($A888,'Raw data'!$A:$M,9,FALSE)</f>
        <v>49402.115075196227</v>
      </c>
      <c r="P888" s="42">
        <f t="shared" si="143"/>
        <v>67907.592288065352</v>
      </c>
      <c r="Q888" s="42">
        <f t="shared" si="144"/>
        <v>62853.814337001393</v>
      </c>
      <c r="R888" s="42">
        <f t="shared" si="145"/>
        <v>48549.884171166668</v>
      </c>
      <c r="S888" s="42">
        <f t="shared" si="146"/>
        <v>51440.436516780515</v>
      </c>
      <c r="T888" s="43">
        <f t="shared" si="147"/>
        <v>0.71494044384929889</v>
      </c>
      <c r="U888" s="43">
        <f t="shared" si="148"/>
        <v>0.81841391901808669</v>
      </c>
      <c r="V888" s="42">
        <f t="shared" si="149"/>
        <v>-0.11157258297706243</v>
      </c>
      <c r="W888" s="42">
        <f t="shared" si="150"/>
        <v>0.87624849960680984</v>
      </c>
      <c r="X888" s="42">
        <f>VLOOKUP($A888,'Raw data'!$A:$AN,39, FALSE)</f>
        <v>0.83623945031731528</v>
      </c>
      <c r="Y888" s="42">
        <f>VLOOKUP($A888,'Raw data'!$A:$AN,40, FALSE)</f>
        <v>0.71580942702549388</v>
      </c>
      <c r="Z888" s="42">
        <f t="shared" si="151"/>
        <v>0.77602443867140458</v>
      </c>
      <c r="AA888" s="44">
        <f>IFERROR(VLOOKUP($A888,'Raw data'!$AP:$AU,4,FALSE),0)</f>
        <v>-0.80423010899831904</v>
      </c>
      <c r="AB888" s="44">
        <f>IFERROR(VLOOKUP($A888,'Raw data'!$AP:$AU,5,FALSE),0)</f>
        <v>0.40377459289782203</v>
      </c>
      <c r="AC888" s="44">
        <f>IFERROR(VLOOKUP($A888,'Raw data'!$AP:$AU,6,FALSE),"NA")</f>
        <v>0.75391358337862302</v>
      </c>
      <c r="AD888" s="46" t="b">
        <f t="shared" si="152"/>
        <v>0</v>
      </c>
      <c r="AE888" s="46" t="b">
        <f t="shared" si="153"/>
        <v>0</v>
      </c>
    </row>
    <row r="889" spans="1:31" x14ac:dyDescent="0.25">
      <c r="A889" s="45" t="s">
        <v>955</v>
      </c>
      <c r="B889" s="2" t="str">
        <f>IFERROR(VLOOKUP(A889,'Protein names'!$A:$I,8,FALSE),"Contaminant")</f>
        <v>Non-POU domain-containing octamer-binding protein (NonO protein)</v>
      </c>
      <c r="C889" t="str">
        <f>IFERROR(VLOOKUP(A889,'Protein names'!$A:$I,9,FALSE), "Contaminant")</f>
        <v>Nono</v>
      </c>
      <c r="D889" s="42">
        <f>VLOOKUP($A889,'Raw data'!$A:$M,10,FALSE)</f>
        <v>205.36</v>
      </c>
      <c r="E889" s="42">
        <f>VLOOKUP($A889,'Raw data'!$A:$M,11,FALSE)</f>
        <v>34661.814616986521</v>
      </c>
      <c r="F889" s="42">
        <f>VLOOKUP($A889,'Raw data'!$A:$M,7,FALSE)</f>
        <v>34441.845361423089</v>
      </c>
      <c r="G889" s="42">
        <f>VLOOKUP($A889,'Raw data'!$A:$M,2,FALSE)</f>
        <v>10040.271970898397</v>
      </c>
      <c r="H889" s="42">
        <f>VLOOKUP($A889,'Raw data'!$A:$M,3,FALSE)</f>
        <v>205.36</v>
      </c>
      <c r="I889" s="42">
        <f>VLOOKUP($A889,'Raw data'!$A:$M,4,FALSE)</f>
        <v>17333.507290921672</v>
      </c>
      <c r="J889" s="42">
        <f>VLOOKUP($A889,'Raw data'!$A:$M,8,FALSE)</f>
        <v>24659.874301427812</v>
      </c>
      <c r="K889" s="42">
        <f>VLOOKUP($A889,'Raw data'!$A:$M,5,FALSE)</f>
        <v>49977.552776859207</v>
      </c>
      <c r="L889" s="42">
        <f>VLOOKUP($A889,'Raw data'!$A:$M,12,FALSE)</f>
        <v>42233.287961851362</v>
      </c>
      <c r="M889" s="42">
        <f>VLOOKUP($A889,'Raw data'!$A:$M,13,FALSE)</f>
        <v>28264.223663757406</v>
      </c>
      <c r="N889" s="42">
        <f>VLOOKUP($A889,'Raw data'!$A:$M,6,FALSE)</f>
        <v>19043.61888199938</v>
      </c>
      <c r="O889" s="42">
        <f>VLOOKUP($A889,'Raw data'!$A:$M,9,FALSE)</f>
        <v>15566.508326564674</v>
      </c>
      <c r="P889" s="42">
        <f t="shared" si="143"/>
        <v>16148.026540038278</v>
      </c>
      <c r="Q889" s="42">
        <f t="shared" si="144"/>
        <v>29957.510985409972</v>
      </c>
      <c r="R889" s="42">
        <f t="shared" si="145"/>
        <v>14285.607088541254</v>
      </c>
      <c r="S889" s="42">
        <f t="shared" si="146"/>
        <v>12306.116016488349</v>
      </c>
      <c r="T889" s="43">
        <f t="shared" si="147"/>
        <v>0.88466581678700851</v>
      </c>
      <c r="U889" s="43">
        <f t="shared" si="148"/>
        <v>0.41078566315077791</v>
      </c>
      <c r="V889" s="42">
        <f t="shared" si="149"/>
        <v>0.89155989963944415</v>
      </c>
      <c r="W889" s="42">
        <f t="shared" si="150"/>
        <v>0.13252748835452879</v>
      </c>
      <c r="X889" s="42">
        <f>VLOOKUP($A889,'Raw data'!$A:$AN,39, FALSE)</f>
        <v>1.441378768591864</v>
      </c>
      <c r="Y889" s="42">
        <f>VLOOKUP($A889,'Raw data'!$A:$AN,40, FALSE)</f>
        <v>1.4201399472411218</v>
      </c>
      <c r="Z889" s="42">
        <f t="shared" si="151"/>
        <v>1.430759357916493</v>
      </c>
      <c r="AA889" s="44">
        <f>IFERROR(VLOOKUP($A889,'Raw data'!$AP:$AU,4,FALSE),0)</f>
        <v>2.1238652533196398</v>
      </c>
      <c r="AB889" s="44">
        <f>IFERROR(VLOOKUP($A889,'Raw data'!$AP:$AU,5,FALSE),0)</f>
        <v>0.246650650623395</v>
      </c>
      <c r="AC889" s="44">
        <f>IFERROR(VLOOKUP($A889,'Raw data'!$AP:$AU,6,FALSE),"NA")</f>
        <v>0.75440072882939602</v>
      </c>
      <c r="AD889" s="46" t="b">
        <f t="shared" si="152"/>
        <v>0</v>
      </c>
      <c r="AE889" s="46" t="b">
        <f t="shared" si="153"/>
        <v>0</v>
      </c>
    </row>
    <row r="890" spans="1:31" x14ac:dyDescent="0.25">
      <c r="A890" s="45" t="s">
        <v>956</v>
      </c>
      <c r="B890" s="2" t="str">
        <f>IFERROR(VLOOKUP(A890,'Protein names'!$A:$I,8,FALSE),"Contaminant")</f>
        <v>Calumenin (RCG28015, isoform CRA_a)</v>
      </c>
      <c r="C890" t="str">
        <f>IFERROR(VLOOKUP(A890,'Protein names'!$A:$I,9,FALSE), "Contaminant")</f>
        <v>Calu</v>
      </c>
      <c r="D890" s="42">
        <f>VLOOKUP($A890,'Raw data'!$A:$M,10,FALSE)</f>
        <v>517597.18358860374</v>
      </c>
      <c r="E890" s="42">
        <f>VLOOKUP($A890,'Raw data'!$A:$M,11,FALSE)</f>
        <v>295303.74380974052</v>
      </c>
      <c r="F890" s="42">
        <f>VLOOKUP($A890,'Raw data'!$A:$M,7,FALSE)</f>
        <v>319539.29147679842</v>
      </c>
      <c r="G890" s="42">
        <f>VLOOKUP($A890,'Raw data'!$A:$M,2,FALSE)</f>
        <v>302131.86913911841</v>
      </c>
      <c r="H890" s="42">
        <f>VLOOKUP($A890,'Raw data'!$A:$M,3,FALSE)</f>
        <v>292070.48745907861</v>
      </c>
      <c r="I890" s="42">
        <f>VLOOKUP($A890,'Raw data'!$A:$M,4,FALSE)</f>
        <v>176383.98429082491</v>
      </c>
      <c r="J890" s="42">
        <f>VLOOKUP($A890,'Raw data'!$A:$M,8,FALSE)</f>
        <v>325592.96342967992</v>
      </c>
      <c r="K890" s="42">
        <f>VLOOKUP($A890,'Raw data'!$A:$M,5,FALSE)</f>
        <v>268716.83876880642</v>
      </c>
      <c r="L890" s="42">
        <f>VLOOKUP($A890,'Raw data'!$A:$M,12,FALSE)</f>
        <v>515166.12999948353</v>
      </c>
      <c r="M890" s="42">
        <f>VLOOKUP($A890,'Raw data'!$A:$M,13,FALSE)</f>
        <v>406996.50664231274</v>
      </c>
      <c r="N890" s="42">
        <f>VLOOKUP($A890,'Raw data'!$A:$M,6,FALSE)</f>
        <v>248182.90345120998</v>
      </c>
      <c r="O890" s="42">
        <f>VLOOKUP($A890,'Raw data'!$A:$M,9,FALSE)</f>
        <v>261862.65377122181</v>
      </c>
      <c r="P890" s="42">
        <f t="shared" si="143"/>
        <v>317171.09329402744</v>
      </c>
      <c r="Q890" s="42">
        <f t="shared" si="144"/>
        <v>337752.99934378575</v>
      </c>
      <c r="R890" s="42">
        <f t="shared" si="145"/>
        <v>101103.60671510287</v>
      </c>
      <c r="S890" s="42">
        <f t="shared" si="146"/>
        <v>95713.188573773208</v>
      </c>
      <c r="T890" s="43">
        <f t="shared" si="147"/>
        <v>0.31876677557553046</v>
      </c>
      <c r="U890" s="43">
        <f t="shared" si="148"/>
        <v>0.28338220166729133</v>
      </c>
      <c r="V890" s="42">
        <f t="shared" si="149"/>
        <v>9.070729013089962E-2</v>
      </c>
      <c r="W890" s="42">
        <f t="shared" si="150"/>
        <v>0.74779259724021763</v>
      </c>
      <c r="X890" s="42">
        <f>VLOOKUP($A890,'Raw data'!$A:$AN,39, FALSE)</f>
        <v>2.9122560606729571</v>
      </c>
      <c r="Y890" s="42">
        <f>VLOOKUP($A890,'Raw data'!$A:$AN,40, FALSE)</f>
        <v>3.4780949500305787</v>
      </c>
      <c r="Z890" s="42">
        <f t="shared" si="151"/>
        <v>3.1951755053517679</v>
      </c>
      <c r="AA890" s="44">
        <f>IFERROR(VLOOKUP($A890,'Raw data'!$AP:$AU,4,FALSE),0)</f>
        <v>0.21750260288478801</v>
      </c>
      <c r="AB890" s="44">
        <f>IFERROR(VLOOKUP($A890,'Raw data'!$AP:$AU,5,FALSE),0)</f>
        <v>0.10076249133823</v>
      </c>
      <c r="AC890" s="44">
        <f>IFERROR(VLOOKUP($A890,'Raw data'!$AP:$AU,6,FALSE),"NA")</f>
        <v>0.75535864504204098</v>
      </c>
      <c r="AD890" s="46" t="b">
        <f t="shared" si="152"/>
        <v>0</v>
      </c>
      <c r="AE890" s="46" t="b">
        <f t="shared" si="153"/>
        <v>0</v>
      </c>
    </row>
    <row r="891" spans="1:31" x14ac:dyDescent="0.25">
      <c r="A891" s="45" t="s">
        <v>957</v>
      </c>
      <c r="B891" s="2" t="str">
        <f>IFERROR(VLOOKUP(A891,'Protein names'!$A:$I,8,FALSE),"Contaminant")</f>
        <v>Protein Stard10</v>
      </c>
      <c r="C891" t="str">
        <f>IFERROR(VLOOKUP(A891,'Protein names'!$A:$I,9,FALSE), "Contaminant")</f>
        <v>Stard10</v>
      </c>
      <c r="D891" s="42">
        <f>VLOOKUP($A891,'Raw data'!$A:$M,10,FALSE)</f>
        <v>3569330.0515088481</v>
      </c>
      <c r="E891" s="42">
        <f>VLOOKUP($A891,'Raw data'!$A:$M,11,FALSE)</f>
        <v>2539361.1331042922</v>
      </c>
      <c r="F891" s="42">
        <f>VLOOKUP($A891,'Raw data'!$A:$M,7,FALSE)</f>
        <v>1814365.165463279</v>
      </c>
      <c r="G891" s="42">
        <f>VLOOKUP($A891,'Raw data'!$A:$M,2,FALSE)</f>
        <v>1563064.6667113127</v>
      </c>
      <c r="H891" s="42">
        <f>VLOOKUP($A891,'Raw data'!$A:$M,3,FALSE)</f>
        <v>1656835.3292665842</v>
      </c>
      <c r="I891" s="42">
        <f>VLOOKUP($A891,'Raw data'!$A:$M,4,FALSE)</f>
        <v>1408443.8015490482</v>
      </c>
      <c r="J891" s="42">
        <f>VLOOKUP($A891,'Raw data'!$A:$M,8,FALSE)</f>
        <v>1802672.4399077476</v>
      </c>
      <c r="K891" s="42">
        <f>VLOOKUP($A891,'Raw data'!$A:$M,5,FALSE)</f>
        <v>1457810.4711141898</v>
      </c>
      <c r="L891" s="42">
        <f>VLOOKUP($A891,'Raw data'!$A:$M,12,FALSE)</f>
        <v>2949915.8086229144</v>
      </c>
      <c r="M891" s="42">
        <f>VLOOKUP($A891,'Raw data'!$A:$M,13,FALSE)</f>
        <v>3037195.3374848533</v>
      </c>
      <c r="N891" s="42">
        <f>VLOOKUP($A891,'Raw data'!$A:$M,6,FALSE)</f>
        <v>1652284.9614275575</v>
      </c>
      <c r="O891" s="42">
        <f>VLOOKUP($A891,'Raw data'!$A:$M,9,FALSE)</f>
        <v>1562015.9978232295</v>
      </c>
      <c r="P891" s="42">
        <f t="shared" si="143"/>
        <v>2091900.0246005605</v>
      </c>
      <c r="Q891" s="42">
        <f t="shared" si="144"/>
        <v>2076982.502730082</v>
      </c>
      <c r="R891" s="42">
        <f t="shared" si="145"/>
        <v>752341.57355305238</v>
      </c>
      <c r="S891" s="42">
        <f t="shared" si="146"/>
        <v>656785.06918551237</v>
      </c>
      <c r="T891" s="43">
        <f t="shared" si="147"/>
        <v>0.35964509044676207</v>
      </c>
      <c r="U891" s="43">
        <f t="shared" si="148"/>
        <v>0.31622080028223815</v>
      </c>
      <c r="V891" s="42">
        <f t="shared" si="149"/>
        <v>-1.0324841988116895E-2</v>
      </c>
      <c r="W891" s="42">
        <f t="shared" si="150"/>
        <v>0.97401264042209701</v>
      </c>
      <c r="X891" s="42">
        <f>VLOOKUP($A891,'Raw data'!$A:$AN,39, FALSE)</f>
        <v>3.1464554070566049</v>
      </c>
      <c r="Y891" s="42">
        <f>VLOOKUP($A891,'Raw data'!$A:$AN,40, FALSE)</f>
        <v>3.7570650139891444</v>
      </c>
      <c r="Z891" s="42">
        <f t="shared" si="151"/>
        <v>3.4517602105228748</v>
      </c>
      <c r="AA891" s="44">
        <f>IFERROR(VLOOKUP($A891,'Raw data'!$AP:$AU,4,FALSE),0)</f>
        <v>0.35320546570543898</v>
      </c>
      <c r="AB891" s="44">
        <f>IFERROR(VLOOKUP($A891,'Raw data'!$AP:$AU,5,FALSE),0)</f>
        <v>5.6731621755461301E-2</v>
      </c>
      <c r="AC891" s="44">
        <f>IFERROR(VLOOKUP($A891,'Raw data'!$AP:$AU,6,FALSE),"NA")</f>
        <v>0.755552786177205</v>
      </c>
      <c r="AD891" s="46" t="b">
        <f t="shared" si="152"/>
        <v>0</v>
      </c>
      <c r="AE891" s="46" t="b">
        <f t="shared" si="153"/>
        <v>0</v>
      </c>
    </row>
    <row r="892" spans="1:31" x14ac:dyDescent="0.25">
      <c r="A892" s="45" t="s">
        <v>958</v>
      </c>
      <c r="B892" s="2" t="str">
        <f>IFERROR(VLOOKUP(A892,'Protein names'!$A:$I,8,FALSE),"Contaminant")</f>
        <v>Pyridoxine-5'-phosphate oxidase (EC 1.4.3.5) (Pyridoxamine-phosphate oxidase)</v>
      </c>
      <c r="C892" t="str">
        <f>IFERROR(VLOOKUP(A892,'Protein names'!$A:$I,9,FALSE), "Contaminant")</f>
        <v>Pnpo</v>
      </c>
      <c r="D892" s="42">
        <f>VLOOKUP($A892,'Raw data'!$A:$M,10,FALSE)</f>
        <v>205.36</v>
      </c>
      <c r="E892" s="42">
        <f>VLOOKUP($A892,'Raw data'!$A:$M,11,FALSE)</f>
        <v>205.36</v>
      </c>
      <c r="F892" s="42">
        <f>VLOOKUP($A892,'Raw data'!$A:$M,7,FALSE)</f>
        <v>78053.007299305027</v>
      </c>
      <c r="G892" s="42">
        <f>VLOOKUP($A892,'Raw data'!$A:$M,2,FALSE)</f>
        <v>104693.9823740749</v>
      </c>
      <c r="H892" s="42">
        <f>VLOOKUP($A892,'Raw data'!$A:$M,3,FALSE)</f>
        <v>89289.108216280321</v>
      </c>
      <c r="I892" s="42">
        <f>VLOOKUP($A892,'Raw data'!$A:$M,4,FALSE)</f>
        <v>116046.47904605149</v>
      </c>
      <c r="J892" s="42">
        <f>VLOOKUP($A892,'Raw data'!$A:$M,8,FALSE)</f>
        <v>100647.23508072413</v>
      </c>
      <c r="K892" s="42">
        <f>VLOOKUP($A892,'Raw data'!$A:$M,5,FALSE)</f>
        <v>98350.207992805284</v>
      </c>
      <c r="L892" s="42">
        <f>VLOOKUP($A892,'Raw data'!$A:$M,12,FALSE)</f>
        <v>205.36</v>
      </c>
      <c r="M892" s="42">
        <f>VLOOKUP($A892,'Raw data'!$A:$M,13,FALSE)</f>
        <v>21223.339000230288</v>
      </c>
      <c r="N892" s="42">
        <f>VLOOKUP($A892,'Raw data'!$A:$M,6,FALSE)</f>
        <v>95614.06150189352</v>
      </c>
      <c r="O892" s="42">
        <f>VLOOKUP($A892,'Raw data'!$A:$M,9,FALSE)</f>
        <v>89757.319896587331</v>
      </c>
      <c r="P892" s="42">
        <f t="shared" si="143"/>
        <v>64748.882822618623</v>
      </c>
      <c r="Q892" s="42">
        <f t="shared" si="144"/>
        <v>67632.920578706762</v>
      </c>
      <c r="R892" s="42">
        <f t="shared" si="145"/>
        <v>47148.717592402536</v>
      </c>
      <c r="S892" s="42">
        <f t="shared" si="146"/>
        <v>40837.595400445964</v>
      </c>
      <c r="T892" s="43">
        <f t="shared" si="147"/>
        <v>0.72817808643228277</v>
      </c>
      <c r="U892" s="43">
        <f t="shared" si="148"/>
        <v>0.60381238975066653</v>
      </c>
      <c r="V892" s="42">
        <f t="shared" si="149"/>
        <v>6.2870353963464909E-2</v>
      </c>
      <c r="W892" s="42">
        <f t="shared" si="150"/>
        <v>0.91969882191394903</v>
      </c>
      <c r="X892" s="42">
        <f>VLOOKUP($A892,'Raw data'!$A:$AN,39, FALSE)</f>
        <v>2.0547177278055737</v>
      </c>
      <c r="Y892" s="42">
        <f>VLOOKUP($A892,'Raw data'!$A:$AN,40, FALSE)</f>
        <v>2.1711792386020612</v>
      </c>
      <c r="Z892" s="42">
        <f t="shared" si="151"/>
        <v>2.1129484832038177</v>
      </c>
      <c r="AA892" s="44">
        <f>IFERROR(VLOOKUP($A892,'Raw data'!$AP:$AU,4,FALSE),0)</f>
        <v>-1.1511001291874401</v>
      </c>
      <c r="AB892" s="44">
        <f>IFERROR(VLOOKUP($A892,'Raw data'!$AP:$AU,5,FALSE),0)</f>
        <v>2.28252412319143E-2</v>
      </c>
      <c r="AC892" s="44">
        <f>IFERROR(VLOOKUP($A892,'Raw data'!$AP:$AU,6,FALSE),"NA")</f>
        <v>0.75614368421754896</v>
      </c>
      <c r="AD892" s="46" t="b">
        <f t="shared" si="152"/>
        <v>0</v>
      </c>
      <c r="AE892" s="46" t="b">
        <f t="shared" si="153"/>
        <v>0</v>
      </c>
    </row>
    <row r="893" spans="1:31" x14ac:dyDescent="0.25">
      <c r="A893" s="45" t="s">
        <v>959</v>
      </c>
      <c r="B893" s="2" t="str">
        <f>IFERROR(VLOOKUP(A893,'Protein names'!$A:$I,8,FALSE),"Contaminant")</f>
        <v>Protein Gbe1 (Fragment)</v>
      </c>
      <c r="C893" t="str">
        <f>IFERROR(VLOOKUP(A893,'Protein names'!$A:$I,9,FALSE), "Contaminant")</f>
        <v>Gbe1</v>
      </c>
      <c r="D893" s="42">
        <f>VLOOKUP($A893,'Raw data'!$A:$M,10,FALSE)</f>
        <v>73846.417097034267</v>
      </c>
      <c r="E893" s="42">
        <f>VLOOKUP($A893,'Raw data'!$A:$M,11,FALSE)</f>
        <v>228747.50059268484</v>
      </c>
      <c r="F893" s="42">
        <f>VLOOKUP($A893,'Raw data'!$A:$M,7,FALSE)</f>
        <v>422866.41159603285</v>
      </c>
      <c r="G893" s="42">
        <f>VLOOKUP($A893,'Raw data'!$A:$M,2,FALSE)</f>
        <v>492136.34362764558</v>
      </c>
      <c r="H893" s="42">
        <f>VLOOKUP($A893,'Raw data'!$A:$M,3,FALSE)</f>
        <v>520944.23783851613</v>
      </c>
      <c r="I893" s="42">
        <f>VLOOKUP($A893,'Raw data'!$A:$M,4,FALSE)</f>
        <v>399289.52219943522</v>
      </c>
      <c r="J893" s="42">
        <f>VLOOKUP($A893,'Raw data'!$A:$M,8,FALSE)</f>
        <v>454761.63998565899</v>
      </c>
      <c r="K893" s="42">
        <f>VLOOKUP($A893,'Raw data'!$A:$M,5,FALSE)</f>
        <v>639599.60291642253</v>
      </c>
      <c r="L893" s="42">
        <f>VLOOKUP($A893,'Raw data'!$A:$M,12,FALSE)</f>
        <v>114432.79450951617</v>
      </c>
      <c r="M893" s="42">
        <f>VLOOKUP($A893,'Raw data'!$A:$M,13,FALSE)</f>
        <v>91129.658414372898</v>
      </c>
      <c r="N893" s="42">
        <f>VLOOKUP($A893,'Raw data'!$A:$M,6,FALSE)</f>
        <v>438014.52533158881</v>
      </c>
      <c r="O893" s="42">
        <f>VLOOKUP($A893,'Raw data'!$A:$M,9,FALSE)</f>
        <v>636090.88704694051</v>
      </c>
      <c r="P893" s="42">
        <f t="shared" si="143"/>
        <v>356305.07215855812</v>
      </c>
      <c r="Q893" s="42">
        <f t="shared" si="144"/>
        <v>395671.5180340833</v>
      </c>
      <c r="R893" s="42">
        <f t="shared" si="145"/>
        <v>156996.86298388094</v>
      </c>
      <c r="S893" s="42">
        <f t="shared" si="146"/>
        <v>221520.47318495347</v>
      </c>
      <c r="T893" s="43">
        <f t="shared" si="147"/>
        <v>0.44062483318793816</v>
      </c>
      <c r="U893" s="43">
        <f t="shared" si="148"/>
        <v>0.55985953774381003</v>
      </c>
      <c r="V893" s="42">
        <f t="shared" si="149"/>
        <v>0.15119019726795963</v>
      </c>
      <c r="W893" s="42">
        <f t="shared" si="150"/>
        <v>0.75246183025613833</v>
      </c>
      <c r="X893" s="42">
        <f>VLOOKUP($A893,'Raw data'!$A:$AN,39, FALSE)</f>
        <v>2.3772320641054168</v>
      </c>
      <c r="Y893" s="42">
        <f>VLOOKUP($A893,'Raw data'!$A:$AN,40, FALSE)</f>
        <v>2.3631498621888571</v>
      </c>
      <c r="Z893" s="42">
        <f t="shared" si="151"/>
        <v>2.3701909631471372</v>
      </c>
      <c r="AA893" s="44">
        <f>IFERROR(VLOOKUP($A893,'Raw data'!$AP:$AU,4,FALSE),0)</f>
        <v>0.86919909852507704</v>
      </c>
      <c r="AB893" s="44">
        <f>IFERROR(VLOOKUP($A893,'Raw data'!$AP:$AU,5,FALSE),0)</f>
        <v>0.137873838057332</v>
      </c>
      <c r="AC893" s="44">
        <f>IFERROR(VLOOKUP($A893,'Raw data'!$AP:$AU,6,FALSE),"NA")</f>
        <v>0.75935441781670598</v>
      </c>
      <c r="AD893" s="46" t="b">
        <f t="shared" si="152"/>
        <v>0</v>
      </c>
      <c r="AE893" s="46" t="b">
        <f t="shared" si="153"/>
        <v>0</v>
      </c>
    </row>
    <row r="894" spans="1:31" x14ac:dyDescent="0.25">
      <c r="A894" s="45" t="s">
        <v>960</v>
      </c>
      <c r="B894" s="2" t="str">
        <f>IFERROR(VLOOKUP(A894,'Protein names'!$A:$I,8,FALSE),"Contaminant")</f>
        <v>Protein LOC100364748</v>
      </c>
      <c r="C894" t="str">
        <f>IFERROR(VLOOKUP(A894,'Protein names'!$A:$I,9,FALSE), "Contaminant")</f>
        <v>Snrpa1</v>
      </c>
      <c r="D894" s="42">
        <f>VLOOKUP($A894,'Raw data'!$A:$M,10,FALSE)</f>
        <v>38061.907667071886</v>
      </c>
      <c r="E894" s="42">
        <f>VLOOKUP($A894,'Raw data'!$A:$M,11,FALSE)</f>
        <v>41969.848827872149</v>
      </c>
      <c r="F894" s="42">
        <f>VLOOKUP($A894,'Raw data'!$A:$M,7,FALSE)</f>
        <v>205.36</v>
      </c>
      <c r="G894" s="42">
        <f>VLOOKUP($A894,'Raw data'!$A:$M,2,FALSE)</f>
        <v>24451.078391609444</v>
      </c>
      <c r="H894" s="42">
        <f>VLOOKUP($A894,'Raw data'!$A:$M,3,FALSE)</f>
        <v>33030.020587619896</v>
      </c>
      <c r="I894" s="42">
        <f>VLOOKUP($A894,'Raw data'!$A:$M,4,FALSE)</f>
        <v>44277.293873462091</v>
      </c>
      <c r="J894" s="42">
        <f>VLOOKUP($A894,'Raw data'!$A:$M,8,FALSE)</f>
        <v>13946.990639271573</v>
      </c>
      <c r="K894" s="42">
        <f>VLOOKUP($A894,'Raw data'!$A:$M,5,FALSE)</f>
        <v>43820.751795424723</v>
      </c>
      <c r="L894" s="42">
        <f>VLOOKUP($A894,'Raw data'!$A:$M,12,FALSE)</f>
        <v>205.36</v>
      </c>
      <c r="M894" s="42">
        <f>VLOOKUP($A894,'Raw data'!$A:$M,13,FALSE)</f>
        <v>25859.932594382852</v>
      </c>
      <c r="N894" s="42">
        <f>VLOOKUP($A894,'Raw data'!$A:$M,6,FALSE)</f>
        <v>30830.82071592176</v>
      </c>
      <c r="O894" s="42">
        <f>VLOOKUP($A894,'Raw data'!$A:$M,9,FALSE)</f>
        <v>20894.446610046143</v>
      </c>
      <c r="P894" s="42">
        <f t="shared" si="143"/>
        <v>30332.584891272578</v>
      </c>
      <c r="Q894" s="42">
        <f t="shared" si="144"/>
        <v>22593.050392507841</v>
      </c>
      <c r="R894" s="42">
        <f t="shared" si="145"/>
        <v>14939.551581798733</v>
      </c>
      <c r="S894" s="42">
        <f t="shared" si="146"/>
        <v>13589.192833834044</v>
      </c>
      <c r="T894" s="43">
        <f t="shared" si="147"/>
        <v>0.49252484202548807</v>
      </c>
      <c r="U894" s="43">
        <f t="shared" si="148"/>
        <v>0.60147667524967774</v>
      </c>
      <c r="V894" s="42">
        <f t="shared" si="149"/>
        <v>-0.42498937838801421</v>
      </c>
      <c r="W894" s="42">
        <f t="shared" si="150"/>
        <v>0.41154780649375544</v>
      </c>
      <c r="X894" s="42">
        <f>VLOOKUP($A894,'Raw data'!$A:$AN,39, FALSE)</f>
        <v>2.470306661498848</v>
      </c>
      <c r="Y894" s="42">
        <f>VLOOKUP($A894,'Raw data'!$A:$AN,40, FALSE)</f>
        <v>1.8497194023209074</v>
      </c>
      <c r="Z894" s="42">
        <f t="shared" si="151"/>
        <v>2.1600130319098776</v>
      </c>
      <c r="AA894" s="44">
        <f>IFERROR(VLOOKUP($A894,'Raw data'!$AP:$AU,4,FALSE),0)</f>
        <v>0.39979944637817499</v>
      </c>
      <c r="AB894" s="44">
        <f>IFERROR(VLOOKUP($A894,'Raw data'!$AP:$AU,5,FALSE),0)</f>
        <v>7.9354912156711695E-3</v>
      </c>
      <c r="AC894" s="44">
        <f>IFERROR(VLOOKUP($A894,'Raw data'!$AP:$AU,6,FALSE),"NA")</f>
        <v>0.76141218075329298</v>
      </c>
      <c r="AD894" s="46" t="b">
        <f t="shared" si="152"/>
        <v>0</v>
      </c>
      <c r="AE894" s="46" t="b">
        <f t="shared" si="153"/>
        <v>0</v>
      </c>
    </row>
    <row r="895" spans="1:31" x14ac:dyDescent="0.25">
      <c r="A895" s="45" t="s">
        <v>961</v>
      </c>
      <c r="B895" s="2" t="str">
        <f>IFERROR(VLOOKUP(A895,'Protein names'!$A:$I,8,FALSE),"Contaminant")</f>
        <v>Proteasome subunit alpha type-4 (EC 3.4.25.1) (Macropain subunit C9) (Multicatalytic endopeptidase complex subunit C9) (Proteasome component C9) (Proteasome subunit L)</v>
      </c>
      <c r="C895" t="str">
        <f>IFERROR(VLOOKUP(A895,'Protein names'!$A:$I,9,FALSE), "Contaminant")</f>
        <v>Psma4</v>
      </c>
      <c r="D895" s="42">
        <f>VLOOKUP($A895,'Raw data'!$A:$M,10,FALSE)</f>
        <v>152866.87110076161</v>
      </c>
      <c r="E895" s="42">
        <f>VLOOKUP($A895,'Raw data'!$A:$M,11,FALSE)</f>
        <v>110420.62677968628</v>
      </c>
      <c r="F895" s="42">
        <f>VLOOKUP($A895,'Raw data'!$A:$M,7,FALSE)</f>
        <v>70301.007367418366</v>
      </c>
      <c r="G895" s="42">
        <f>VLOOKUP($A895,'Raw data'!$A:$M,2,FALSE)</f>
        <v>184111.25972939993</v>
      </c>
      <c r="H895" s="42">
        <f>VLOOKUP($A895,'Raw data'!$A:$M,3,FALSE)</f>
        <v>65696.009024849016</v>
      </c>
      <c r="I895" s="42">
        <f>VLOOKUP($A895,'Raw data'!$A:$M,4,FALSE)</f>
        <v>114671.379631113</v>
      </c>
      <c r="J895" s="42">
        <f>VLOOKUP($A895,'Raw data'!$A:$M,8,FALSE)</f>
        <v>75584.773198692958</v>
      </c>
      <c r="K895" s="42">
        <f>VLOOKUP($A895,'Raw data'!$A:$M,5,FALSE)</f>
        <v>191645.60549681075</v>
      </c>
      <c r="L895" s="42">
        <f>VLOOKUP($A895,'Raw data'!$A:$M,12,FALSE)</f>
        <v>99619.257629349071</v>
      </c>
      <c r="M895" s="42">
        <f>VLOOKUP($A895,'Raw data'!$A:$M,13,FALSE)</f>
        <v>25391.720146726424</v>
      </c>
      <c r="N895" s="42">
        <f>VLOOKUP($A895,'Raw data'!$A:$M,6,FALSE)</f>
        <v>202774.71028702098</v>
      </c>
      <c r="O895" s="42">
        <f>VLOOKUP($A895,'Raw data'!$A:$M,9,FALSE)</f>
        <v>114610.80661621752</v>
      </c>
      <c r="P895" s="42">
        <f t="shared" si="143"/>
        <v>116344.52560553805</v>
      </c>
      <c r="Q895" s="42">
        <f t="shared" si="144"/>
        <v>118271.14556246961</v>
      </c>
      <c r="R895" s="42">
        <f t="shared" si="145"/>
        <v>42129.526013248127</v>
      </c>
      <c r="S895" s="42">
        <f t="shared" si="146"/>
        <v>62362.741116820464</v>
      </c>
      <c r="T895" s="43">
        <f t="shared" si="147"/>
        <v>0.36211008462991012</v>
      </c>
      <c r="U895" s="43">
        <f t="shared" si="148"/>
        <v>0.52728618481065692</v>
      </c>
      <c r="V895" s="42">
        <f t="shared" si="149"/>
        <v>2.36948156470142E-2</v>
      </c>
      <c r="W895" s="42">
        <f t="shared" si="150"/>
        <v>0.95547961725564667</v>
      </c>
      <c r="X895" s="42">
        <f>VLOOKUP($A895,'Raw data'!$A:$AN,39, FALSE)</f>
        <v>1.7674325211549926</v>
      </c>
      <c r="Y895" s="42">
        <f>VLOOKUP($A895,'Raw data'!$A:$AN,40, FALSE)</f>
        <v>2.3582382794954899</v>
      </c>
      <c r="Z895" s="42">
        <f t="shared" si="151"/>
        <v>2.0628354003252412</v>
      </c>
      <c r="AA895" s="44">
        <f>IFERROR(VLOOKUP($A895,'Raw data'!$AP:$AU,4,FALSE),0)</f>
        <v>-1.30981261664267</v>
      </c>
      <c r="AB895" s="44">
        <f>IFERROR(VLOOKUP($A895,'Raw data'!$AP:$AU,5,FALSE),0)</f>
        <v>0.194682263803165</v>
      </c>
      <c r="AC895" s="44">
        <f>IFERROR(VLOOKUP($A895,'Raw data'!$AP:$AU,6,FALSE),"NA")</f>
        <v>0.76214465760762595</v>
      </c>
      <c r="AD895" s="46" t="b">
        <f t="shared" si="152"/>
        <v>0</v>
      </c>
      <c r="AE895" s="46" t="b">
        <f t="shared" si="153"/>
        <v>0</v>
      </c>
    </row>
    <row r="896" spans="1:31" x14ac:dyDescent="0.25">
      <c r="A896" s="45" t="s">
        <v>962</v>
      </c>
      <c r="B896" s="2" t="str">
        <f>IFERROR(VLOOKUP(A896,'Protein names'!$A:$I,8,FALSE),"Contaminant")</f>
        <v>Calmodulin (CaM)</v>
      </c>
      <c r="C896" t="str">
        <f>IFERROR(VLOOKUP(A896,'Protein names'!$A:$I,9,FALSE), "Contaminant")</f>
        <v>Calm1</v>
      </c>
      <c r="D896" s="42">
        <f>VLOOKUP($A896,'Raw data'!$A:$M,10,FALSE)</f>
        <v>213482.6929458977</v>
      </c>
      <c r="E896" s="42">
        <f>VLOOKUP($A896,'Raw data'!$A:$M,11,FALSE)</f>
        <v>738075.85215852293</v>
      </c>
      <c r="F896" s="42">
        <f>VLOOKUP($A896,'Raw data'!$A:$M,7,FALSE)</f>
        <v>1972848.0609154284</v>
      </c>
      <c r="G896" s="42">
        <f>VLOOKUP($A896,'Raw data'!$A:$M,2,FALSE)</f>
        <v>2051511.6614204557</v>
      </c>
      <c r="H896" s="42">
        <f>VLOOKUP($A896,'Raw data'!$A:$M,3,FALSE)</f>
        <v>2127879.4552360801</v>
      </c>
      <c r="I896" s="42">
        <f>VLOOKUP($A896,'Raw data'!$A:$M,4,FALSE)</f>
        <v>2298872.7357276543</v>
      </c>
      <c r="J896" s="42">
        <f>VLOOKUP($A896,'Raw data'!$A:$M,8,FALSE)</f>
        <v>1933993.1781743476</v>
      </c>
      <c r="K896" s="42">
        <f>VLOOKUP($A896,'Raw data'!$A:$M,5,FALSE)</f>
        <v>1961837.4614341347</v>
      </c>
      <c r="L896" s="42">
        <f>VLOOKUP($A896,'Raw data'!$A:$M,12,FALSE)</f>
        <v>672901.59307345666</v>
      </c>
      <c r="M896" s="42">
        <f>VLOOKUP($A896,'Raw data'!$A:$M,13,FALSE)</f>
        <v>683161.35071635526</v>
      </c>
      <c r="N896" s="42">
        <f>VLOOKUP($A896,'Raw data'!$A:$M,6,FALSE)</f>
        <v>2093104.5324345122</v>
      </c>
      <c r="O896" s="42">
        <f>VLOOKUP($A896,'Raw data'!$A:$M,9,FALSE)</f>
        <v>1686854.5096558153</v>
      </c>
      <c r="P896" s="42">
        <f t="shared" si="143"/>
        <v>1567111.7430673398</v>
      </c>
      <c r="Q896" s="42">
        <f t="shared" si="144"/>
        <v>1505308.7709147704</v>
      </c>
      <c r="R896" s="42">
        <f t="shared" si="145"/>
        <v>792549.88609122275</v>
      </c>
      <c r="S896" s="42">
        <f t="shared" si="146"/>
        <v>597143.13876868133</v>
      </c>
      <c r="T896" s="43">
        <f t="shared" si="147"/>
        <v>0.5057392298904918</v>
      </c>
      <c r="U896" s="43">
        <f t="shared" si="148"/>
        <v>0.3966914631114517</v>
      </c>
      <c r="V896" s="42">
        <f t="shared" si="149"/>
        <v>-5.8048610155860728E-2</v>
      </c>
      <c r="W896" s="42">
        <f t="shared" si="150"/>
        <v>0.89200627948857147</v>
      </c>
      <c r="X896" s="42">
        <f>VLOOKUP($A896,'Raw data'!$A:$AN,39, FALSE)</f>
        <v>3.051729959840515</v>
      </c>
      <c r="Y896" s="42">
        <f>VLOOKUP($A896,'Raw data'!$A:$AN,40, FALSE)</f>
        <v>2.9891587356599385</v>
      </c>
      <c r="Z896" s="42">
        <f t="shared" si="151"/>
        <v>3.0204443477502267</v>
      </c>
      <c r="AA896" s="44">
        <f>IFERROR(VLOOKUP($A896,'Raw data'!$AP:$AU,4,FALSE),0)</f>
        <v>0.32122035182033498</v>
      </c>
      <c r="AB896" s="44">
        <f>IFERROR(VLOOKUP($A896,'Raw data'!$AP:$AU,5,FALSE),0)</f>
        <v>0.113933610031884</v>
      </c>
      <c r="AC896" s="44">
        <f>IFERROR(VLOOKUP($A896,'Raw data'!$AP:$AU,6,FALSE),"NA")</f>
        <v>0.76259067532969405</v>
      </c>
      <c r="AD896" s="46" t="b">
        <f t="shared" si="152"/>
        <v>0</v>
      </c>
      <c r="AE896" s="46" t="b">
        <f t="shared" si="153"/>
        <v>0</v>
      </c>
    </row>
    <row r="897" spans="1:31" x14ac:dyDescent="0.25">
      <c r="A897" s="45" t="s">
        <v>963</v>
      </c>
      <c r="B897" s="2" t="str">
        <f>IFERROR(VLOOKUP(A897,'Protein names'!$A:$I,8,FALSE),"Contaminant")</f>
        <v>Low molecular weight phosphotyrosine protein phosphatase</v>
      </c>
      <c r="C897" t="str">
        <f>IFERROR(VLOOKUP(A897,'Protein names'!$A:$I,9,FALSE), "Contaminant")</f>
        <v>Acp1</v>
      </c>
      <c r="D897" s="42">
        <f>VLOOKUP($A897,'Raw data'!$A:$M,10,FALSE)</f>
        <v>102694.54882608238</v>
      </c>
      <c r="E897" s="42">
        <f>VLOOKUP($A897,'Raw data'!$A:$M,11,FALSE)</f>
        <v>277795.00983956183</v>
      </c>
      <c r="F897" s="42">
        <f>VLOOKUP($A897,'Raw data'!$A:$M,7,FALSE)</f>
        <v>148306.48244807468</v>
      </c>
      <c r="G897" s="42">
        <f>VLOOKUP($A897,'Raw data'!$A:$M,2,FALSE)</f>
        <v>288735.22062520287</v>
      </c>
      <c r="H897" s="42">
        <f>VLOOKUP($A897,'Raw data'!$A:$M,3,FALSE)</f>
        <v>200303.54608543165</v>
      </c>
      <c r="I897" s="42">
        <f>VLOOKUP($A897,'Raw data'!$A:$M,4,FALSE)</f>
        <v>271110.90991794219</v>
      </c>
      <c r="J897" s="42">
        <f>VLOOKUP($A897,'Raw data'!$A:$M,8,FALSE)</f>
        <v>196280.21841775774</v>
      </c>
      <c r="K897" s="42">
        <f>VLOOKUP($A897,'Raw data'!$A:$M,5,FALSE)</f>
        <v>219799.07776661738</v>
      </c>
      <c r="L897" s="42">
        <f>VLOOKUP($A897,'Raw data'!$A:$M,12,FALSE)</f>
        <v>90740.199697340635</v>
      </c>
      <c r="M897" s="42">
        <f>VLOOKUP($A897,'Raw data'!$A:$M,13,FALSE)</f>
        <v>125252.71540978436</v>
      </c>
      <c r="N897" s="42">
        <f>VLOOKUP($A897,'Raw data'!$A:$M,6,FALSE)</f>
        <v>222882.96975149185</v>
      </c>
      <c r="O897" s="42">
        <f>VLOOKUP($A897,'Raw data'!$A:$M,9,FALSE)</f>
        <v>286845.18519892567</v>
      </c>
      <c r="P897" s="42">
        <f t="shared" si="143"/>
        <v>214824.28629038262</v>
      </c>
      <c r="Q897" s="42">
        <f t="shared" si="144"/>
        <v>190300.06104031962</v>
      </c>
      <c r="R897" s="42">
        <f t="shared" si="145"/>
        <v>70480.340504592808</v>
      </c>
      <c r="S897" s="42">
        <f t="shared" si="146"/>
        <v>65104.895326913327</v>
      </c>
      <c r="T897" s="43">
        <f t="shared" si="147"/>
        <v>0.32808367117916554</v>
      </c>
      <c r="U897" s="43">
        <f t="shared" si="148"/>
        <v>0.34211704910131008</v>
      </c>
      <c r="V897" s="42">
        <f t="shared" si="149"/>
        <v>-0.17488107756798776</v>
      </c>
      <c r="W897" s="42">
        <f t="shared" si="150"/>
        <v>0.58025605526817503</v>
      </c>
      <c r="X897" s="42">
        <f>VLOOKUP($A897,'Raw data'!$A:$AN,39, FALSE)</f>
        <v>2.7489911208633182</v>
      </c>
      <c r="Y897" s="42">
        <f>VLOOKUP($A897,'Raw data'!$A:$AN,40, FALSE)</f>
        <v>2.484862104671496</v>
      </c>
      <c r="Z897" s="42">
        <f t="shared" si="151"/>
        <v>2.6169266127674069</v>
      </c>
      <c r="AA897" s="44">
        <f>IFERROR(VLOOKUP($A897,'Raw data'!$AP:$AU,4,FALSE),0)</f>
        <v>3.24003022571531</v>
      </c>
      <c r="AB897" s="44">
        <f>IFERROR(VLOOKUP($A897,'Raw data'!$AP:$AU,5,FALSE),0)</f>
        <v>0.17402428443936999</v>
      </c>
      <c r="AC897" s="44">
        <f>IFERROR(VLOOKUP($A897,'Raw data'!$AP:$AU,6,FALSE),"NA")</f>
        <v>0.76349415701996004</v>
      </c>
      <c r="AD897" s="46" t="b">
        <f t="shared" si="152"/>
        <v>0</v>
      </c>
      <c r="AE897" s="46" t="b">
        <f t="shared" si="153"/>
        <v>0</v>
      </c>
    </row>
    <row r="898" spans="1:31" x14ac:dyDescent="0.25">
      <c r="A898" s="45" t="s">
        <v>964</v>
      </c>
      <c r="B898" s="2" t="str">
        <f>IFERROR(VLOOKUP(A898,'Protein names'!$A:$I,8,FALSE),"Contaminant")</f>
        <v>Protein AMBP [Cleaved into: Alpha-1-microglobulin Inter-alpha-trypsin inhibitor light chain (ITI-LC) (Bikunin) (HI-30) Trypstatin]</v>
      </c>
      <c r="C898" t="str">
        <f>IFERROR(VLOOKUP(A898,'Protein names'!$A:$I,9,FALSE), "Contaminant")</f>
        <v>Ambp</v>
      </c>
      <c r="D898" s="42">
        <f>VLOOKUP($A898,'Raw data'!$A:$M,10,FALSE)</f>
        <v>310676.1892232112</v>
      </c>
      <c r="E898" s="42">
        <f>VLOOKUP($A898,'Raw data'!$A:$M,11,FALSE)</f>
        <v>199734.67687179707</v>
      </c>
      <c r="F898" s="42">
        <f>VLOOKUP($A898,'Raw data'!$A:$M,7,FALSE)</f>
        <v>95545.817914153682</v>
      </c>
      <c r="G898" s="42">
        <f>VLOOKUP($A898,'Raw data'!$A:$M,2,FALSE)</f>
        <v>121563.7381093812</v>
      </c>
      <c r="H898" s="42">
        <f>VLOOKUP($A898,'Raw data'!$A:$M,3,FALSE)</f>
        <v>29290.596838532896</v>
      </c>
      <c r="I898" s="42">
        <f>VLOOKUP($A898,'Raw data'!$A:$M,4,FALSE)</f>
        <v>139290.41174655821</v>
      </c>
      <c r="J898" s="42">
        <f>VLOOKUP($A898,'Raw data'!$A:$M,8,FALSE)</f>
        <v>114625.35281231618</v>
      </c>
      <c r="K898" s="42">
        <f>VLOOKUP($A898,'Raw data'!$A:$M,5,FALSE)</f>
        <v>138688.09950756477</v>
      </c>
      <c r="L898" s="42">
        <f>VLOOKUP($A898,'Raw data'!$A:$M,12,FALSE)</f>
        <v>232228.21417194177</v>
      </c>
      <c r="M898" s="42">
        <f>VLOOKUP($A898,'Raw data'!$A:$M,13,FALSE)</f>
        <v>175113.26417271109</v>
      </c>
      <c r="N898" s="42">
        <f>VLOOKUP($A898,'Raw data'!$A:$M,6,FALSE)</f>
        <v>131404.76952947967</v>
      </c>
      <c r="O898" s="42">
        <f>VLOOKUP($A898,'Raw data'!$A:$M,9,FALSE)</f>
        <v>82700.498939299927</v>
      </c>
      <c r="P898" s="42">
        <f t="shared" ref="P898:P961" si="154">AVERAGE(D898:I898)</f>
        <v>149350.23845060574</v>
      </c>
      <c r="Q898" s="42">
        <f t="shared" ref="Q898:Q961" si="155">AVERAGE(J898:O898)</f>
        <v>145793.36652221889</v>
      </c>
      <c r="R898" s="42">
        <f t="shared" ref="R898:R961" si="156">_xlfn.STDEV.P(D898:I898)</f>
        <v>88267.752657765668</v>
      </c>
      <c r="S898" s="42">
        <f t="shared" ref="S898:S961" si="157">_xlfn.STDEV.P(J898:O898)</f>
        <v>47504.931055788984</v>
      </c>
      <c r="T898" s="43">
        <f t="shared" ref="T898:T961" si="158">R898/P898</f>
        <v>0.59101179598690934</v>
      </c>
      <c r="U898" s="43">
        <f t="shared" ref="U898:U961" si="159">S898/Q898</f>
        <v>0.32583739705708242</v>
      </c>
      <c r="V898" s="42">
        <f t="shared" ref="V898:V961" si="160">LOG(Q898/P898,2)</f>
        <v>-3.4774461313137807E-2</v>
      </c>
      <c r="W898" s="42">
        <f t="shared" ref="W898:W961" si="161">_xlfn.T.TEST(D898:I898,J898:O898,2,2)</f>
        <v>0.938324181804435</v>
      </c>
      <c r="X898" s="42">
        <f>VLOOKUP($A898,'Raw data'!$A:$AN,39, FALSE)</f>
        <v>1.7606402747434011</v>
      </c>
      <c r="Y898" s="42">
        <f>VLOOKUP($A898,'Raw data'!$A:$AN,40, FALSE)</f>
        <v>2.3418527941190379</v>
      </c>
      <c r="Z898" s="42">
        <f t="shared" ref="Z898:Z961" si="162">AVERAGE(X898:Y898)</f>
        <v>2.0512465344312196</v>
      </c>
      <c r="AA898" s="44">
        <f>IFERROR(VLOOKUP($A898,'Raw data'!$AP:$AU,4,FALSE),0)</f>
        <v>-0.28860161134346202</v>
      </c>
      <c r="AB898" s="44">
        <f>IFERROR(VLOOKUP($A898,'Raw data'!$AP:$AU,5,FALSE),0)</f>
        <v>3.2886071221875902E-2</v>
      </c>
      <c r="AC898" s="44">
        <f>IFERROR(VLOOKUP($A898,'Raw data'!$AP:$AU,6,FALSE),"NA")</f>
        <v>0.76383316975356597</v>
      </c>
      <c r="AD898" s="46" t="b">
        <f t="shared" ref="AD898:AD961" si="163">IF(OR(W898&lt;=0.05,AC898&lt;=0.05),TRUE,FALSE)</f>
        <v>0</v>
      </c>
      <c r="AE898" s="46" t="b">
        <f t="shared" ref="AE898:AE961" si="164">IF(AND(W898&lt;=0.05,AC898&lt;=0.05),TRUE,FALSE)</f>
        <v>0</v>
      </c>
    </row>
    <row r="899" spans="1:31" x14ac:dyDescent="0.25">
      <c r="A899" s="45" t="s">
        <v>965</v>
      </c>
      <c r="B899" s="2" t="str">
        <f>IFERROR(VLOOKUP(A899,'Protein names'!$A:$I,8,FALSE),"Contaminant")</f>
        <v>Alpha-parvin (Parvin, alpha, isoform CRA_a)</v>
      </c>
      <c r="C899" t="str">
        <f>IFERROR(VLOOKUP(A899,'Protein names'!$A:$I,9,FALSE), "Contaminant")</f>
        <v>Parva</v>
      </c>
      <c r="D899" s="42">
        <f>VLOOKUP($A899,'Raw data'!$A:$M,10,FALSE)</f>
        <v>84571.15716611949</v>
      </c>
      <c r="E899" s="42">
        <f>VLOOKUP($A899,'Raw data'!$A:$M,11,FALSE)</f>
        <v>86673.963759584134</v>
      </c>
      <c r="F899" s="42">
        <f>VLOOKUP($A899,'Raw data'!$A:$M,7,FALSE)</f>
        <v>205.36</v>
      </c>
      <c r="G899" s="42">
        <f>VLOOKUP($A899,'Raw data'!$A:$M,2,FALSE)</f>
        <v>29931.646804589665</v>
      </c>
      <c r="H899" s="42">
        <f>VLOOKUP($A899,'Raw data'!$A:$M,3,FALSE)</f>
        <v>205.36</v>
      </c>
      <c r="I899" s="42">
        <f>VLOOKUP($A899,'Raw data'!$A:$M,4,FALSE)</f>
        <v>205.36</v>
      </c>
      <c r="J899" s="42">
        <f>VLOOKUP($A899,'Raw data'!$A:$M,8,FALSE)</f>
        <v>205.36</v>
      </c>
      <c r="K899" s="42">
        <f>VLOOKUP($A899,'Raw data'!$A:$M,5,FALSE)</f>
        <v>205.36</v>
      </c>
      <c r="L899" s="42">
        <f>VLOOKUP($A899,'Raw data'!$A:$M,12,FALSE)</f>
        <v>122036.03715925739</v>
      </c>
      <c r="M899" s="42">
        <f>VLOOKUP($A899,'Raw data'!$A:$M,13,FALSE)</f>
        <v>78211.715884871286</v>
      </c>
      <c r="N899" s="42">
        <f>VLOOKUP($A899,'Raw data'!$A:$M,6,FALSE)</f>
        <v>205.36</v>
      </c>
      <c r="O899" s="42">
        <f>VLOOKUP($A899,'Raw data'!$A:$M,9,FALSE)</f>
        <v>205.36</v>
      </c>
      <c r="P899" s="42">
        <f t="shared" si="154"/>
        <v>33632.141288382205</v>
      </c>
      <c r="Q899" s="42">
        <f t="shared" si="155"/>
        <v>33511.532174021442</v>
      </c>
      <c r="R899" s="42">
        <f t="shared" si="156"/>
        <v>38240.382344208403</v>
      </c>
      <c r="S899" s="42">
        <f t="shared" si="157"/>
        <v>48771.403551341828</v>
      </c>
      <c r="T899" s="43">
        <f t="shared" si="158"/>
        <v>1.1370189610085295</v>
      </c>
      <c r="U899" s="43">
        <f t="shared" si="159"/>
        <v>1.4553617930113631</v>
      </c>
      <c r="V899" s="42">
        <f t="shared" si="160"/>
        <v>-5.1829859568030649E-3</v>
      </c>
      <c r="W899" s="42">
        <f t="shared" si="161"/>
        <v>0.99661356009014423</v>
      </c>
      <c r="X899" s="42">
        <f>VLOOKUP($A899,'Raw data'!$A:$AN,39, FALSE)</f>
        <v>1.0829851178790595</v>
      </c>
      <c r="Y899" s="42">
        <f>VLOOKUP($A899,'Raw data'!$A:$AN,40, FALSE)</f>
        <v>0.59799685089654664</v>
      </c>
      <c r="Z899" s="42">
        <f t="shared" si="162"/>
        <v>0.84049098438780301</v>
      </c>
      <c r="AA899" s="44">
        <f>IFERROR(VLOOKUP($A899,'Raw data'!$AP:$AU,4,FALSE),0)</f>
        <v>0.45839298004345103</v>
      </c>
      <c r="AB899" s="44">
        <f>IFERROR(VLOOKUP($A899,'Raw data'!$AP:$AU,5,FALSE),0)</f>
        <v>8.0525136471175499E-2</v>
      </c>
      <c r="AC899" s="44">
        <f>IFERROR(VLOOKUP($A899,'Raw data'!$AP:$AU,6,FALSE),"NA")</f>
        <v>0.764075911220223</v>
      </c>
      <c r="AD899" s="46" t="b">
        <f t="shared" si="163"/>
        <v>0</v>
      </c>
      <c r="AE899" s="46" t="b">
        <f t="shared" si="164"/>
        <v>0</v>
      </c>
    </row>
    <row r="900" spans="1:31" x14ac:dyDescent="0.25">
      <c r="A900" s="45" t="s">
        <v>966</v>
      </c>
      <c r="B900" s="2" t="str">
        <f>IFERROR(VLOOKUP(A900,'Protein names'!$A:$I,8,FALSE),"Contaminant")</f>
        <v>Aldehyde dehydrogenase, cytosolic 1 (EC 1.2.1.3) (ALDH class 1) (ALDH-E1) (ALHDII) (Aldehyde dehydrogenase family 1 member A7) (Aldehyde dehydrogenase phenobarbital-inducible)</v>
      </c>
      <c r="C900" t="str">
        <f>IFERROR(VLOOKUP(A900,'Protein names'!$A:$I,9,FALSE), "Contaminant")</f>
        <v>Aldh1a7</v>
      </c>
      <c r="D900" s="42">
        <f>VLOOKUP($A900,'Raw data'!$A:$M,10,FALSE)</f>
        <v>894371.56996689003</v>
      </c>
      <c r="E900" s="42">
        <f>VLOOKUP($A900,'Raw data'!$A:$M,11,FALSE)</f>
        <v>652070.20604423201</v>
      </c>
      <c r="F900" s="42">
        <f>VLOOKUP($A900,'Raw data'!$A:$M,7,FALSE)</f>
        <v>555704.40334733401</v>
      </c>
      <c r="G900" s="42">
        <f>VLOOKUP($A900,'Raw data'!$A:$M,2,FALSE)</f>
        <v>521254.42890380288</v>
      </c>
      <c r="H900" s="42">
        <f>VLOOKUP($A900,'Raw data'!$A:$M,3,FALSE)</f>
        <v>541464.3386958245</v>
      </c>
      <c r="I900" s="42">
        <f>VLOOKUP($A900,'Raw data'!$A:$M,4,FALSE)</f>
        <v>399882.0566946601</v>
      </c>
      <c r="J900" s="42">
        <f>VLOOKUP($A900,'Raw data'!$A:$M,8,FALSE)</f>
        <v>814891.73573850142</v>
      </c>
      <c r="K900" s="42">
        <f>VLOOKUP($A900,'Raw data'!$A:$M,5,FALSE)</f>
        <v>730982.42556197301</v>
      </c>
      <c r="L900" s="42">
        <f>VLOOKUP($A900,'Raw data'!$A:$M,12,FALSE)</f>
        <v>712231.53407962259</v>
      </c>
      <c r="M900" s="42">
        <f>VLOOKUP($A900,'Raw data'!$A:$M,13,FALSE)</f>
        <v>680591.87853468966</v>
      </c>
      <c r="N900" s="42">
        <f>VLOOKUP($A900,'Raw data'!$A:$M,6,FALSE)</f>
        <v>504203.3437911605</v>
      </c>
      <c r="O900" s="42">
        <f>VLOOKUP($A900,'Raw data'!$A:$M,9,FALSE)</f>
        <v>556291.19973422075</v>
      </c>
      <c r="P900" s="42">
        <f t="shared" si="154"/>
        <v>594124.50060879055</v>
      </c>
      <c r="Q900" s="42">
        <f t="shared" si="155"/>
        <v>666532.01957336126</v>
      </c>
      <c r="R900" s="42">
        <f t="shared" si="156"/>
        <v>153185.82306621523</v>
      </c>
      <c r="S900" s="42">
        <f t="shared" si="157"/>
        <v>105636.34381911985</v>
      </c>
      <c r="T900" s="43">
        <f t="shared" si="158"/>
        <v>0.25783454967645331</v>
      </c>
      <c r="U900" s="43">
        <f t="shared" si="159"/>
        <v>0.1584865253536302</v>
      </c>
      <c r="V900" s="42">
        <f t="shared" si="160"/>
        <v>0.16590889882511922</v>
      </c>
      <c r="W900" s="42">
        <f t="shared" si="161"/>
        <v>0.40464259064576702</v>
      </c>
      <c r="X900" s="42">
        <f>VLOOKUP($A900,'Raw data'!$A:$AN,39, FALSE)</f>
        <v>2.7826830425187707</v>
      </c>
      <c r="Y900" s="42">
        <f>VLOOKUP($A900,'Raw data'!$A:$AN,40, FALSE)</f>
        <v>2.9771404388618676</v>
      </c>
      <c r="Z900" s="42">
        <f t="shared" si="162"/>
        <v>2.8799117406903192</v>
      </c>
      <c r="AA900" s="44">
        <f>IFERROR(VLOOKUP($A900,'Raw data'!$AP:$AU,4,FALSE),0)</f>
        <v>-2.7628601028299098</v>
      </c>
      <c r="AB900" s="44">
        <f>IFERROR(VLOOKUP($A900,'Raw data'!$AP:$AU,5,FALSE),0)</f>
        <v>8.1750103204995705E-2</v>
      </c>
      <c r="AC900" s="44">
        <f>IFERROR(VLOOKUP($A900,'Raw data'!$AP:$AU,6,FALSE),"NA")</f>
        <v>0.76544744198084003</v>
      </c>
      <c r="AD900" s="46" t="b">
        <f t="shared" si="163"/>
        <v>0</v>
      </c>
      <c r="AE900" s="46" t="b">
        <f t="shared" si="164"/>
        <v>0</v>
      </c>
    </row>
    <row r="901" spans="1:31" x14ac:dyDescent="0.25">
      <c r="A901" s="45" t="s">
        <v>967</v>
      </c>
      <c r="B901" s="2" t="str">
        <f>IFERROR(VLOOKUP(A901,'Protein names'!$A:$I,8,FALSE),"Contaminant")</f>
        <v>Long-chain-fatty-acid--CoA ligase 4 (EC 6.2.1.3) (Long-chain acyl-CoA synthetase 4) (LACS 4)</v>
      </c>
      <c r="C901" t="str">
        <f>IFERROR(VLOOKUP(A901,'Protein names'!$A:$I,9,FALSE), "Contaminant")</f>
        <v>Acsl4</v>
      </c>
      <c r="D901" s="42">
        <f>VLOOKUP($A901,'Raw data'!$A:$M,10,FALSE)</f>
        <v>205.36</v>
      </c>
      <c r="E901" s="42">
        <f>VLOOKUP($A901,'Raw data'!$A:$M,11,FALSE)</f>
        <v>205.36</v>
      </c>
      <c r="F901" s="42">
        <f>VLOOKUP($A901,'Raw data'!$A:$M,7,FALSE)</f>
        <v>13051.034252038677</v>
      </c>
      <c r="G901" s="42">
        <f>VLOOKUP($A901,'Raw data'!$A:$M,2,FALSE)</f>
        <v>23511.275081813907</v>
      </c>
      <c r="H901" s="42">
        <f>VLOOKUP($A901,'Raw data'!$A:$M,3,FALSE)</f>
        <v>23741.830352412409</v>
      </c>
      <c r="I901" s="42">
        <f>VLOOKUP($A901,'Raw data'!$A:$M,4,FALSE)</f>
        <v>16288.83987845404</v>
      </c>
      <c r="J901" s="42">
        <f>VLOOKUP($A901,'Raw data'!$A:$M,8,FALSE)</f>
        <v>10806.039770619805</v>
      </c>
      <c r="K901" s="42">
        <f>VLOOKUP($A901,'Raw data'!$A:$M,5,FALSE)</f>
        <v>15759.799295215018</v>
      </c>
      <c r="L901" s="42">
        <f>VLOOKUP($A901,'Raw data'!$A:$M,12,FALSE)</f>
        <v>205.36</v>
      </c>
      <c r="M901" s="42">
        <f>VLOOKUP($A901,'Raw data'!$A:$M,13,FALSE)</f>
        <v>205.36</v>
      </c>
      <c r="N901" s="42">
        <f>VLOOKUP($A901,'Raw data'!$A:$M,6,FALSE)</f>
        <v>12933.082438081921</v>
      </c>
      <c r="O901" s="42">
        <f>VLOOKUP($A901,'Raw data'!$A:$M,9,FALSE)</f>
        <v>205.36</v>
      </c>
      <c r="P901" s="42">
        <f t="shared" si="154"/>
        <v>12833.94992745317</v>
      </c>
      <c r="Q901" s="42">
        <f t="shared" si="155"/>
        <v>6685.8335839861247</v>
      </c>
      <c r="R901" s="42">
        <f t="shared" si="156"/>
        <v>9694.7845524127424</v>
      </c>
      <c r="S901" s="42">
        <f t="shared" si="157"/>
        <v>6637.4026623391283</v>
      </c>
      <c r="T901" s="43">
        <f t="shared" si="158"/>
        <v>0.75540146308928457</v>
      </c>
      <c r="U901" s="43">
        <f t="shared" si="159"/>
        <v>0.99275618798484633</v>
      </c>
      <c r="V901" s="42">
        <f t="shared" si="160"/>
        <v>-0.94078590894939229</v>
      </c>
      <c r="W901" s="42">
        <f t="shared" si="161"/>
        <v>0.26909628644613837</v>
      </c>
      <c r="X901" s="42">
        <f>VLOOKUP($A901,'Raw data'!$A:$AN,39, FALSE)</f>
        <v>1.2327628631659115</v>
      </c>
      <c r="Y901" s="42">
        <f>VLOOKUP($A901,'Raw data'!$A:$AN,40, FALSE)</f>
        <v>1.7683935691917851</v>
      </c>
      <c r="Z901" s="42">
        <f t="shared" si="162"/>
        <v>1.5005782161788483</v>
      </c>
      <c r="AA901" s="44">
        <f>IFERROR(VLOOKUP($A901,'Raw data'!$AP:$AU,4,FALSE),0)</f>
        <v>-0.38288007798092599</v>
      </c>
      <c r="AB901" s="44">
        <f>IFERROR(VLOOKUP($A901,'Raw data'!$AP:$AU,5,FALSE),0)</f>
        <v>1.90922473976665E-2</v>
      </c>
      <c r="AC901" s="44">
        <f>IFERROR(VLOOKUP($A901,'Raw data'!$AP:$AU,6,FALSE),"NA")</f>
        <v>0.76558971167572698</v>
      </c>
      <c r="AD901" s="46" t="b">
        <f t="shared" si="163"/>
        <v>0</v>
      </c>
      <c r="AE901" s="46" t="b">
        <f t="shared" si="164"/>
        <v>0</v>
      </c>
    </row>
    <row r="902" spans="1:31" x14ac:dyDescent="0.25">
      <c r="A902" s="45" t="s">
        <v>968</v>
      </c>
      <c r="B902" s="2" t="str">
        <f>IFERROR(VLOOKUP(A902,'Protein names'!$A:$I,8,FALSE),"Contaminant")</f>
        <v>60S ribosomal protein L32</v>
      </c>
      <c r="C902" t="str">
        <f>IFERROR(VLOOKUP(A902,'Protein names'!$A:$I,9,FALSE), "Contaminant")</f>
        <v>Rpl32</v>
      </c>
      <c r="D902" s="42">
        <f>VLOOKUP($A902,'Raw data'!$A:$M,10,FALSE)</f>
        <v>205.36</v>
      </c>
      <c r="E902" s="42">
        <f>VLOOKUP($A902,'Raw data'!$A:$M,11,FALSE)</f>
        <v>216524.76715406237</v>
      </c>
      <c r="F902" s="42">
        <f>VLOOKUP($A902,'Raw data'!$A:$M,7,FALSE)</f>
        <v>411083.16867587029</v>
      </c>
      <c r="G902" s="42">
        <f>VLOOKUP($A902,'Raw data'!$A:$M,2,FALSE)</f>
        <v>389795.5264864795</v>
      </c>
      <c r="H902" s="42">
        <f>VLOOKUP($A902,'Raw data'!$A:$M,3,FALSE)</f>
        <v>247665.54672569144</v>
      </c>
      <c r="I902" s="42">
        <f>VLOOKUP($A902,'Raw data'!$A:$M,4,FALSE)</f>
        <v>352857.48758966388</v>
      </c>
      <c r="J902" s="42">
        <f>VLOOKUP($A902,'Raw data'!$A:$M,8,FALSE)</f>
        <v>328601.0252558653</v>
      </c>
      <c r="K902" s="42">
        <f>VLOOKUP($A902,'Raw data'!$A:$M,5,FALSE)</f>
        <v>258131.62218846555</v>
      </c>
      <c r="L902" s="42">
        <f>VLOOKUP($A902,'Raw data'!$A:$M,12,FALSE)</f>
        <v>205.36</v>
      </c>
      <c r="M902" s="42">
        <f>VLOOKUP($A902,'Raw data'!$A:$M,13,FALSE)</f>
        <v>301712.98512445414</v>
      </c>
      <c r="N902" s="42">
        <f>VLOOKUP($A902,'Raw data'!$A:$M,6,FALSE)</f>
        <v>286017.09930281033</v>
      </c>
      <c r="O902" s="42">
        <f>VLOOKUP($A902,'Raw data'!$A:$M,9,FALSE)</f>
        <v>293474.40483703691</v>
      </c>
      <c r="P902" s="42">
        <f t="shared" si="154"/>
        <v>269688.64277196123</v>
      </c>
      <c r="Q902" s="42">
        <f t="shared" si="155"/>
        <v>244690.41611810538</v>
      </c>
      <c r="R902" s="42">
        <f t="shared" si="156"/>
        <v>139802.11392252901</v>
      </c>
      <c r="S902" s="42">
        <f t="shared" si="157"/>
        <v>111305.84342704163</v>
      </c>
      <c r="T902" s="43">
        <f t="shared" si="158"/>
        <v>0.51838339384851484</v>
      </c>
      <c r="U902" s="43">
        <f t="shared" si="159"/>
        <v>0.4548843603801685</v>
      </c>
      <c r="V902" s="42">
        <f t="shared" si="160"/>
        <v>-0.14033717160208192</v>
      </c>
      <c r="W902" s="42">
        <f t="shared" si="161"/>
        <v>0.76085671274808708</v>
      </c>
      <c r="X902" s="42">
        <f>VLOOKUP($A902,'Raw data'!$A:$AN,39, FALSE)</f>
        <v>2.3940541724314315</v>
      </c>
      <c r="Y902" s="42">
        <f>VLOOKUP($A902,'Raw data'!$A:$AN,40, FALSE)</f>
        <v>3.2098814765485755</v>
      </c>
      <c r="Z902" s="42">
        <f t="shared" si="162"/>
        <v>2.8019678244900037</v>
      </c>
      <c r="AA902" s="44">
        <f>IFERROR(VLOOKUP($A902,'Raw data'!$AP:$AU,4,FALSE),0)</f>
        <v>-0.15595912360426101</v>
      </c>
      <c r="AB902" s="44">
        <f>IFERROR(VLOOKUP($A902,'Raw data'!$AP:$AU,5,FALSE),0)</f>
        <v>1.5878086710959999E-2</v>
      </c>
      <c r="AC902" s="44">
        <f>IFERROR(VLOOKUP($A902,'Raw data'!$AP:$AU,6,FALSE),"NA")</f>
        <v>0.766601258388666</v>
      </c>
      <c r="AD902" s="46" t="b">
        <f t="shared" si="163"/>
        <v>0</v>
      </c>
      <c r="AE902" s="46" t="b">
        <f t="shared" si="164"/>
        <v>0</v>
      </c>
    </row>
    <row r="903" spans="1:31" x14ac:dyDescent="0.25">
      <c r="A903" s="45" t="s">
        <v>969</v>
      </c>
      <c r="B903" s="2" t="str">
        <f>IFERROR(VLOOKUP(A903,'Protein names'!$A:$I,8,FALSE),"Contaminant")</f>
        <v>MAL2A (Mal, T-cell differentiation protein 2) (Protein Mal2)</v>
      </c>
      <c r="C903" t="str">
        <f>IFERROR(VLOOKUP(A903,'Protein names'!$A:$I,9,FALSE), "Contaminant")</f>
        <v>Mal2</v>
      </c>
      <c r="D903" s="42">
        <f>VLOOKUP($A903,'Raw data'!$A:$M,10,FALSE)</f>
        <v>301198.20527380606</v>
      </c>
      <c r="E903" s="42">
        <f>VLOOKUP($A903,'Raw data'!$A:$M,11,FALSE)</f>
        <v>265395.18937345734</v>
      </c>
      <c r="F903" s="42">
        <f>VLOOKUP($A903,'Raw data'!$A:$M,7,FALSE)</f>
        <v>239284.85185110875</v>
      </c>
      <c r="G903" s="42">
        <f>VLOOKUP($A903,'Raw data'!$A:$M,2,FALSE)</f>
        <v>256549.45999539239</v>
      </c>
      <c r="H903" s="42">
        <f>VLOOKUP($A903,'Raw data'!$A:$M,3,FALSE)</f>
        <v>244593.93803556671</v>
      </c>
      <c r="I903" s="42">
        <f>VLOOKUP($A903,'Raw data'!$A:$M,4,FALSE)</f>
        <v>278369.49400535587</v>
      </c>
      <c r="J903" s="42">
        <f>VLOOKUP($A903,'Raw data'!$A:$M,8,FALSE)</f>
        <v>282047.67790645559</v>
      </c>
      <c r="K903" s="42">
        <f>VLOOKUP($A903,'Raw data'!$A:$M,5,FALSE)</f>
        <v>192088.36327065004</v>
      </c>
      <c r="L903" s="42">
        <f>VLOOKUP($A903,'Raw data'!$A:$M,12,FALSE)</f>
        <v>262440.59901844733</v>
      </c>
      <c r="M903" s="42">
        <f>VLOOKUP($A903,'Raw data'!$A:$M,13,FALSE)</f>
        <v>253835.08324635919</v>
      </c>
      <c r="N903" s="42">
        <f>VLOOKUP($A903,'Raw data'!$A:$M,6,FALSE)</f>
        <v>230849.82508532493</v>
      </c>
      <c r="O903" s="42">
        <f>VLOOKUP($A903,'Raw data'!$A:$M,9,FALSE)</f>
        <v>297965.29710198997</v>
      </c>
      <c r="P903" s="42">
        <f t="shared" si="154"/>
        <v>264231.85642244789</v>
      </c>
      <c r="Q903" s="42">
        <f t="shared" si="155"/>
        <v>253204.47427153782</v>
      </c>
      <c r="R903" s="42">
        <f t="shared" si="156"/>
        <v>20955.338134134712</v>
      </c>
      <c r="S903" s="42">
        <f t="shared" si="157"/>
        <v>34535.186618181237</v>
      </c>
      <c r="T903" s="43">
        <f t="shared" si="158"/>
        <v>7.9306630237013481E-2</v>
      </c>
      <c r="U903" s="43">
        <f t="shared" si="159"/>
        <v>0.13639248167923573</v>
      </c>
      <c r="V903" s="42">
        <f t="shared" si="160"/>
        <v>-6.1501513564737716E-2</v>
      </c>
      <c r="W903" s="42">
        <f t="shared" si="161"/>
        <v>0.55520673688268163</v>
      </c>
      <c r="X903" s="42">
        <f>VLOOKUP($A903,'Raw data'!$A:$AN,39, FALSE)</f>
        <v>3.3858133310252447</v>
      </c>
      <c r="Y903" s="42">
        <f>VLOOKUP($A903,'Raw data'!$A:$AN,40, FALSE)</f>
        <v>3.8360468493677686</v>
      </c>
      <c r="Z903" s="42">
        <f t="shared" si="162"/>
        <v>3.6109300901965069</v>
      </c>
      <c r="AA903" s="44">
        <f>IFERROR(VLOOKUP($A903,'Raw data'!$AP:$AU,4,FALSE),0)</f>
        <v>-8.68087043342856E-2</v>
      </c>
      <c r="AB903" s="44">
        <f>IFERROR(VLOOKUP($A903,'Raw data'!$AP:$AU,5,FALSE),0)</f>
        <v>9.3301143872892497E-3</v>
      </c>
      <c r="AC903" s="44">
        <f>IFERROR(VLOOKUP($A903,'Raw data'!$AP:$AU,6,FALSE),"NA")</f>
        <v>0.76767523177317898</v>
      </c>
      <c r="AD903" s="46" t="b">
        <f t="shared" si="163"/>
        <v>0</v>
      </c>
      <c r="AE903" s="46" t="b">
        <f t="shared" si="164"/>
        <v>0</v>
      </c>
    </row>
    <row r="904" spans="1:31" x14ac:dyDescent="0.25">
      <c r="A904" s="45" t="s">
        <v>970</v>
      </c>
      <c r="B904" s="2" t="str">
        <f>IFERROR(VLOOKUP(A904,'Protein names'!$A:$I,8,FALSE),"Contaminant")</f>
        <v>Aminoacyl tRNA synthase complex-interacting multifunctional protein 2 (Multisynthase complex auxiliary component p38) (Protein JTV-1)</v>
      </c>
      <c r="C904" t="str">
        <f>IFERROR(VLOOKUP(A904,'Protein names'!$A:$I,9,FALSE), "Contaminant")</f>
        <v>Aimp2</v>
      </c>
      <c r="D904" s="42">
        <f>VLOOKUP($A904,'Raw data'!$A:$M,10,FALSE)</f>
        <v>121358.44668611932</v>
      </c>
      <c r="E904" s="42">
        <f>VLOOKUP($A904,'Raw data'!$A:$M,11,FALSE)</f>
        <v>91138.74668803961</v>
      </c>
      <c r="F904" s="42">
        <f>VLOOKUP($A904,'Raw data'!$A:$M,7,FALSE)</f>
        <v>58463.678084751366</v>
      </c>
      <c r="G904" s="42">
        <f>VLOOKUP($A904,'Raw data'!$A:$M,2,FALSE)</f>
        <v>59693.544096281847</v>
      </c>
      <c r="H904" s="42">
        <f>VLOOKUP($A904,'Raw data'!$A:$M,3,FALSE)</f>
        <v>205.36</v>
      </c>
      <c r="I904" s="42">
        <f>VLOOKUP($A904,'Raw data'!$A:$M,4,FALSE)</f>
        <v>78348.790082730629</v>
      </c>
      <c r="J904" s="42">
        <f>VLOOKUP($A904,'Raw data'!$A:$M,8,FALSE)</f>
        <v>70964.378585416518</v>
      </c>
      <c r="K904" s="42">
        <f>VLOOKUP($A904,'Raw data'!$A:$M,5,FALSE)</f>
        <v>59675.206376848735</v>
      </c>
      <c r="L904" s="42">
        <f>VLOOKUP($A904,'Raw data'!$A:$M,12,FALSE)</f>
        <v>129811.00929150474</v>
      </c>
      <c r="M904" s="42">
        <f>VLOOKUP($A904,'Raw data'!$A:$M,13,FALSE)</f>
        <v>89151.493556249072</v>
      </c>
      <c r="N904" s="42">
        <f>VLOOKUP($A904,'Raw data'!$A:$M,6,FALSE)</f>
        <v>68555.255879575896</v>
      </c>
      <c r="O904" s="42">
        <f>VLOOKUP($A904,'Raw data'!$A:$M,9,FALSE)</f>
        <v>56469.194602849981</v>
      </c>
      <c r="P904" s="42">
        <f t="shared" si="154"/>
        <v>68201.42760632046</v>
      </c>
      <c r="Q904" s="42">
        <f t="shared" si="155"/>
        <v>79104.42304874082</v>
      </c>
      <c r="R904" s="42">
        <f t="shared" si="156"/>
        <v>37070.723639243181</v>
      </c>
      <c r="S904" s="42">
        <f t="shared" si="157"/>
        <v>24964.9580855733</v>
      </c>
      <c r="T904" s="43">
        <f t="shared" si="158"/>
        <v>0.5435476197540432</v>
      </c>
      <c r="U904" s="43">
        <f t="shared" si="159"/>
        <v>0.3155949708424135</v>
      </c>
      <c r="V904" s="42">
        <f t="shared" si="160"/>
        <v>0.21395642552232233</v>
      </c>
      <c r="W904" s="42">
        <f t="shared" si="161"/>
        <v>0.59737127476011387</v>
      </c>
      <c r="X904" s="42">
        <f>VLOOKUP($A904,'Raw data'!$A:$AN,39, FALSE)</f>
        <v>2.1902589886478103</v>
      </c>
      <c r="Y904" s="42">
        <f>VLOOKUP($A904,'Raw data'!$A:$AN,40, FALSE)</f>
        <v>2.61963519411752</v>
      </c>
      <c r="Z904" s="42">
        <f t="shared" si="162"/>
        <v>2.4049470913826649</v>
      </c>
      <c r="AA904" s="44">
        <f>IFERROR(VLOOKUP($A904,'Raw data'!$AP:$AU,4,FALSE),0)</f>
        <v>0.165139302335708</v>
      </c>
      <c r="AB904" s="44">
        <f>IFERROR(VLOOKUP($A904,'Raw data'!$AP:$AU,5,FALSE),0)</f>
        <v>3.0992355702644501E-2</v>
      </c>
      <c r="AC904" s="44">
        <f>IFERROR(VLOOKUP($A904,'Raw data'!$AP:$AU,6,FALSE),"NA")</f>
        <v>0.76866971806173601</v>
      </c>
      <c r="AD904" s="46" t="b">
        <f t="shared" si="163"/>
        <v>0</v>
      </c>
      <c r="AE904" s="46" t="b">
        <f t="shared" si="164"/>
        <v>0</v>
      </c>
    </row>
    <row r="905" spans="1:31" x14ac:dyDescent="0.25">
      <c r="A905" s="45" t="s">
        <v>971</v>
      </c>
      <c r="B905" s="2" t="str">
        <f>IFERROR(VLOOKUP(A905,'Protein names'!$A:$I,8,FALSE),"Contaminant")</f>
        <v>Annexin</v>
      </c>
      <c r="C905" t="str">
        <f>IFERROR(VLOOKUP(A905,'Protein names'!$A:$I,9,FALSE), "Contaminant")</f>
        <v>Anxa5</v>
      </c>
      <c r="D905" s="42">
        <f>VLOOKUP($A905,'Raw data'!$A:$M,10,FALSE)</f>
        <v>374561.86115288187</v>
      </c>
      <c r="E905" s="42">
        <f>VLOOKUP($A905,'Raw data'!$A:$M,11,FALSE)</f>
        <v>439799.61499074928</v>
      </c>
      <c r="F905" s="42">
        <f>VLOOKUP($A905,'Raw data'!$A:$M,7,FALSE)</f>
        <v>413681.14550579357</v>
      </c>
      <c r="G905" s="42">
        <f>VLOOKUP($A905,'Raw data'!$A:$M,2,FALSE)</f>
        <v>483329.38786917325</v>
      </c>
      <c r="H905" s="42">
        <f>VLOOKUP($A905,'Raw data'!$A:$M,3,FALSE)</f>
        <v>284586.15959332668</v>
      </c>
      <c r="I905" s="42">
        <f>VLOOKUP($A905,'Raw data'!$A:$M,4,FALSE)</f>
        <v>472899.25718388153</v>
      </c>
      <c r="J905" s="42">
        <f>VLOOKUP($A905,'Raw data'!$A:$M,8,FALSE)</f>
        <v>488672.26859497832</v>
      </c>
      <c r="K905" s="42">
        <f>VLOOKUP($A905,'Raw data'!$A:$M,5,FALSE)</f>
        <v>495675.15353767638</v>
      </c>
      <c r="L905" s="42">
        <f>VLOOKUP($A905,'Raw data'!$A:$M,12,FALSE)</f>
        <v>445154.1121191589</v>
      </c>
      <c r="M905" s="42">
        <f>VLOOKUP($A905,'Raw data'!$A:$M,13,FALSE)</f>
        <v>392140.40113960631</v>
      </c>
      <c r="N905" s="42">
        <f>VLOOKUP($A905,'Raw data'!$A:$M,6,FALSE)</f>
        <v>325556.09344236075</v>
      </c>
      <c r="O905" s="42">
        <f>VLOOKUP($A905,'Raw data'!$A:$M,9,FALSE)</f>
        <v>242081.13723314981</v>
      </c>
      <c r="P905" s="42">
        <f t="shared" si="154"/>
        <v>411476.2377159677</v>
      </c>
      <c r="Q905" s="42">
        <f t="shared" si="155"/>
        <v>398213.19434448838</v>
      </c>
      <c r="R905" s="42">
        <f t="shared" si="156"/>
        <v>67338.078565198637</v>
      </c>
      <c r="S905" s="42">
        <f t="shared" si="157"/>
        <v>90901.301560344815</v>
      </c>
      <c r="T905" s="43">
        <f t="shared" si="158"/>
        <v>0.16364998119692276</v>
      </c>
      <c r="U905" s="43">
        <f t="shared" si="159"/>
        <v>0.2282729524067639</v>
      </c>
      <c r="V905" s="42">
        <f t="shared" si="160"/>
        <v>-4.7268095135859806E-2</v>
      </c>
      <c r="W905" s="42">
        <f t="shared" si="161"/>
        <v>0.79851938273130285</v>
      </c>
      <c r="X905" s="42">
        <f>VLOOKUP($A905,'Raw data'!$A:$AN,39, FALSE)</f>
        <v>2.2973713654854317</v>
      </c>
      <c r="Y905" s="42">
        <f>VLOOKUP($A905,'Raw data'!$A:$AN,40, FALSE)</f>
        <v>3.0748126983858732</v>
      </c>
      <c r="Z905" s="42">
        <f t="shared" si="162"/>
        <v>2.6860920319356527</v>
      </c>
      <c r="AA905" s="44">
        <f>IFERROR(VLOOKUP($A905,'Raw data'!$AP:$AU,4,FALSE),0)</f>
        <v>-0.44916161783296898</v>
      </c>
      <c r="AB905" s="44">
        <f>IFERROR(VLOOKUP($A905,'Raw data'!$AP:$AU,5,FALSE),0)</f>
        <v>0.141766122054757</v>
      </c>
      <c r="AC905" s="44">
        <f>IFERROR(VLOOKUP($A905,'Raw data'!$AP:$AU,6,FALSE),"NA")</f>
        <v>0.77101578048025099</v>
      </c>
      <c r="AD905" s="46" t="b">
        <f t="shared" si="163"/>
        <v>0</v>
      </c>
      <c r="AE905" s="46" t="b">
        <f t="shared" si="164"/>
        <v>0</v>
      </c>
    </row>
    <row r="906" spans="1:31" x14ac:dyDescent="0.25">
      <c r="A906" s="45" t="s">
        <v>972</v>
      </c>
      <c r="B906" s="2" t="str">
        <f>IFERROR(VLOOKUP(A906,'Protein names'!$A:$I,8,FALSE),"Contaminant")</f>
        <v>Protein Tmem205 (RGD1563250 (Predicted), isoform CRA_a)</v>
      </c>
      <c r="C906" t="str">
        <f>IFERROR(VLOOKUP(A906,'Protein names'!$A:$I,9,FALSE), "Contaminant")</f>
        <v>Tmem205</v>
      </c>
      <c r="D906" s="42">
        <f>VLOOKUP($A906,'Raw data'!$A:$M,10,FALSE)</f>
        <v>445518.99274790287</v>
      </c>
      <c r="E906" s="42">
        <f>VLOOKUP($A906,'Raw data'!$A:$M,11,FALSE)</f>
        <v>232761.21748404077</v>
      </c>
      <c r="F906" s="42">
        <f>VLOOKUP($A906,'Raw data'!$A:$M,7,FALSE)</f>
        <v>122789.02651101066</v>
      </c>
      <c r="G906" s="42">
        <f>VLOOKUP($A906,'Raw data'!$A:$M,2,FALSE)</f>
        <v>143621.95328124473</v>
      </c>
      <c r="H906" s="42">
        <f>VLOOKUP($A906,'Raw data'!$A:$M,3,FALSE)</f>
        <v>114088.6394393001</v>
      </c>
      <c r="I906" s="42">
        <f>VLOOKUP($A906,'Raw data'!$A:$M,4,FALSE)</f>
        <v>145709.6362470043</v>
      </c>
      <c r="J906" s="42">
        <f>VLOOKUP($A906,'Raw data'!$A:$M,8,FALSE)</f>
        <v>190711.85014209207</v>
      </c>
      <c r="K906" s="42">
        <f>VLOOKUP($A906,'Raw data'!$A:$M,5,FALSE)</f>
        <v>124774.67303909041</v>
      </c>
      <c r="L906" s="42">
        <f>VLOOKUP($A906,'Raw data'!$A:$M,12,FALSE)</f>
        <v>425206.31016301771</v>
      </c>
      <c r="M906" s="42">
        <f>VLOOKUP($A906,'Raw data'!$A:$M,13,FALSE)</f>
        <v>374601.05429167853</v>
      </c>
      <c r="N906" s="42">
        <f>VLOOKUP($A906,'Raw data'!$A:$M,6,FALSE)</f>
        <v>94664.788019016749</v>
      </c>
      <c r="O906" s="42">
        <f>VLOOKUP($A906,'Raw data'!$A:$M,9,FALSE)</f>
        <v>172638.63665980787</v>
      </c>
      <c r="P906" s="42">
        <f t="shared" si="154"/>
        <v>200748.24428508393</v>
      </c>
      <c r="Q906" s="42">
        <f t="shared" si="155"/>
        <v>230432.88538578394</v>
      </c>
      <c r="R906" s="42">
        <f t="shared" si="156"/>
        <v>116058.70497488408</v>
      </c>
      <c r="S906" s="42">
        <f t="shared" si="157"/>
        <v>124656.67374209099</v>
      </c>
      <c r="T906" s="43">
        <f t="shared" si="158"/>
        <v>0.57813061024866719</v>
      </c>
      <c r="U906" s="43">
        <f t="shared" si="159"/>
        <v>0.54096737769608905</v>
      </c>
      <c r="V906" s="42">
        <f t="shared" si="160"/>
        <v>0.19895925021803751</v>
      </c>
      <c r="W906" s="42">
        <f t="shared" si="161"/>
        <v>0.7049158934896731</v>
      </c>
      <c r="X906" s="42">
        <f>VLOOKUP($A906,'Raw data'!$A:$AN,39, FALSE)</f>
        <v>2.7155982401058147</v>
      </c>
      <c r="Y906" s="42">
        <f>VLOOKUP($A906,'Raw data'!$A:$AN,40, FALSE)</f>
        <v>3.2179327720725488</v>
      </c>
      <c r="Z906" s="42">
        <f t="shared" si="162"/>
        <v>2.9667655060891818</v>
      </c>
      <c r="AA906" s="44">
        <f>IFERROR(VLOOKUP($A906,'Raw data'!$AP:$AU,4,FALSE),0)</f>
        <v>0.48760530078493303</v>
      </c>
      <c r="AB906" s="44">
        <f>IFERROR(VLOOKUP($A906,'Raw data'!$AP:$AU,5,FALSE),0)</f>
        <v>0.31245556170927702</v>
      </c>
      <c r="AC906" s="44">
        <f>IFERROR(VLOOKUP($A906,'Raw data'!$AP:$AU,6,FALSE),"NA")</f>
        <v>0.77103500182521501</v>
      </c>
      <c r="AD906" s="46" t="b">
        <f t="shared" si="163"/>
        <v>0</v>
      </c>
      <c r="AE906" s="46" t="b">
        <f t="shared" si="164"/>
        <v>0</v>
      </c>
    </row>
    <row r="907" spans="1:31" x14ac:dyDescent="0.25">
      <c r="A907" s="45" t="s">
        <v>973</v>
      </c>
      <c r="B907" s="2" t="str">
        <f>IFERROR(VLOOKUP(A907,'Protein names'!$A:$I,8,FALSE),"Contaminant")</f>
        <v>10-formyltetrahydrofolate dehydrogenase (EC 1.5.1.6)</v>
      </c>
      <c r="C907" t="str">
        <f>IFERROR(VLOOKUP(A907,'Protein names'!$A:$I,9,FALSE), "Contaminant")</f>
        <v>Aldh1l2</v>
      </c>
      <c r="D907" s="42">
        <f>VLOOKUP($A907,'Raw data'!$A:$M,10,FALSE)</f>
        <v>1642074.574181491</v>
      </c>
      <c r="E907" s="42">
        <f>VLOOKUP($A907,'Raw data'!$A:$M,11,FALSE)</f>
        <v>2380644.0391833298</v>
      </c>
      <c r="F907" s="42">
        <f>VLOOKUP($A907,'Raw data'!$A:$M,7,FALSE)</f>
        <v>3008371.3996531731</v>
      </c>
      <c r="G907" s="42">
        <f>VLOOKUP($A907,'Raw data'!$A:$M,2,FALSE)</f>
        <v>2293381.6629918506</v>
      </c>
      <c r="H907" s="42">
        <f>VLOOKUP($A907,'Raw data'!$A:$M,3,FALSE)</f>
        <v>1917626.2739089706</v>
      </c>
      <c r="I907" s="42">
        <f>VLOOKUP($A907,'Raw data'!$A:$M,4,FALSE)</f>
        <v>3514330.0216914141</v>
      </c>
      <c r="J907" s="42">
        <f>VLOOKUP($A907,'Raw data'!$A:$M,8,FALSE)</f>
        <v>2054736.7547441814</v>
      </c>
      <c r="K907" s="42">
        <f>VLOOKUP($A907,'Raw data'!$A:$M,5,FALSE)</f>
        <v>2790469.1037737424</v>
      </c>
      <c r="L907" s="42">
        <f>VLOOKUP($A907,'Raw data'!$A:$M,12,FALSE)</f>
        <v>1700935.0138506193</v>
      </c>
      <c r="M907" s="42">
        <f>VLOOKUP($A907,'Raw data'!$A:$M,13,FALSE)</f>
        <v>2689719.7736482872</v>
      </c>
      <c r="N907" s="42">
        <f>VLOOKUP($A907,'Raw data'!$A:$M,6,FALSE)</f>
        <v>2371994.76330222</v>
      </c>
      <c r="O907" s="42">
        <f>VLOOKUP($A907,'Raw data'!$A:$M,9,FALSE)</f>
        <v>2425630.4233861784</v>
      </c>
      <c r="P907" s="42">
        <f t="shared" si="154"/>
        <v>2459404.6619350384</v>
      </c>
      <c r="Q907" s="42">
        <f t="shared" si="155"/>
        <v>2338914.3054508716</v>
      </c>
      <c r="R907" s="42">
        <f t="shared" si="156"/>
        <v>633712.75823931559</v>
      </c>
      <c r="S907" s="42">
        <f t="shared" si="157"/>
        <v>370439.9796286074</v>
      </c>
      <c r="T907" s="43">
        <f t="shared" si="158"/>
        <v>0.25766917012376317</v>
      </c>
      <c r="U907" s="43">
        <f t="shared" si="159"/>
        <v>0.15838116803394292</v>
      </c>
      <c r="V907" s="42">
        <f t="shared" si="160"/>
        <v>-7.247012618585276E-2</v>
      </c>
      <c r="W907" s="42">
        <f t="shared" si="161"/>
        <v>0.72123528007744464</v>
      </c>
      <c r="X907" s="42">
        <f>VLOOKUP($A907,'Raw data'!$A:$AN,39, FALSE)</f>
        <v>3.0606239512410824</v>
      </c>
      <c r="Y907" s="42">
        <f>VLOOKUP($A907,'Raw data'!$A:$AN,40, FALSE)</f>
        <v>3.2253965524317665</v>
      </c>
      <c r="Z907" s="42">
        <f t="shared" si="162"/>
        <v>3.1430102518364245</v>
      </c>
      <c r="AA907" s="44">
        <f>IFERROR(VLOOKUP($A907,'Raw data'!$AP:$AU,4,FALSE),0)</f>
        <v>-1.31617463297708</v>
      </c>
      <c r="AB907" s="44">
        <f>IFERROR(VLOOKUP($A907,'Raw data'!$AP:$AU,5,FALSE),0)</f>
        <v>8.7236366260946593E-2</v>
      </c>
      <c r="AC907" s="44">
        <f>IFERROR(VLOOKUP($A907,'Raw data'!$AP:$AU,6,FALSE),"NA")</f>
        <v>0.77118829848789106</v>
      </c>
      <c r="AD907" s="46" t="b">
        <f t="shared" si="163"/>
        <v>0</v>
      </c>
      <c r="AE907" s="46" t="b">
        <f t="shared" si="164"/>
        <v>0</v>
      </c>
    </row>
    <row r="908" spans="1:31" x14ac:dyDescent="0.25">
      <c r="A908" s="45" t="s">
        <v>974</v>
      </c>
      <c r="B908" s="2" t="str">
        <f>IFERROR(VLOOKUP(A908,'Protein names'!$A:$I,8,FALSE),"Contaminant")</f>
        <v>Bifunctional purine biosynthesis protein PURH [Cleaved into: Bifunctional purine biosynthesis protein PURH, N-terminally processed] [Includes: Phosphoribosylaminoimidazolecarboxamide formyltransferase (EC 2.1.2.3) (5-aminoimidazole-4-carboxamide ribonucleotide formyltransferase) (AICAR transformylase) IMP cyclohydrolase (EC 3.5.4.10) (ATIC) (IMP synthase) (Inosinicase)]</v>
      </c>
      <c r="C908" t="str">
        <f>IFERROR(VLOOKUP(A908,'Protein names'!$A:$I,9,FALSE), "Contaminant")</f>
        <v>Atic</v>
      </c>
      <c r="D908" s="42">
        <f>VLOOKUP($A908,'Raw data'!$A:$M,10,FALSE)</f>
        <v>82541.922295365657</v>
      </c>
      <c r="E908" s="42">
        <f>VLOOKUP($A908,'Raw data'!$A:$M,11,FALSE)</f>
        <v>106951.80499491483</v>
      </c>
      <c r="F908" s="42">
        <f>VLOOKUP($A908,'Raw data'!$A:$M,7,FALSE)</f>
        <v>169003.02287408931</v>
      </c>
      <c r="G908" s="42">
        <f>VLOOKUP($A908,'Raw data'!$A:$M,2,FALSE)</f>
        <v>220054.21377175071</v>
      </c>
      <c r="H908" s="42">
        <f>VLOOKUP($A908,'Raw data'!$A:$M,3,FALSE)</f>
        <v>134592.42913720713</v>
      </c>
      <c r="I908" s="42">
        <f>VLOOKUP($A908,'Raw data'!$A:$M,4,FALSE)</f>
        <v>248996.02596487268</v>
      </c>
      <c r="J908" s="42">
        <f>VLOOKUP($A908,'Raw data'!$A:$M,8,FALSE)</f>
        <v>244440.71885956393</v>
      </c>
      <c r="K908" s="42">
        <f>VLOOKUP($A908,'Raw data'!$A:$M,5,FALSE)</f>
        <v>149510.72714021866</v>
      </c>
      <c r="L908" s="42">
        <f>VLOOKUP($A908,'Raw data'!$A:$M,12,FALSE)</f>
        <v>256141.59754523655</v>
      </c>
      <c r="M908" s="42">
        <f>VLOOKUP($A908,'Raw data'!$A:$M,13,FALSE)</f>
        <v>195072.04776771236</v>
      </c>
      <c r="N908" s="42">
        <f>VLOOKUP($A908,'Raw data'!$A:$M,6,FALSE)</f>
        <v>212594.39253662122</v>
      </c>
      <c r="O908" s="42">
        <f>VLOOKUP($A908,'Raw data'!$A:$M,9,FALSE)</f>
        <v>217465.01207817966</v>
      </c>
      <c r="P908" s="42">
        <f t="shared" si="154"/>
        <v>160356.56983970004</v>
      </c>
      <c r="Q908" s="42">
        <f t="shared" si="155"/>
        <v>212537.41598792208</v>
      </c>
      <c r="R908" s="42">
        <f t="shared" si="156"/>
        <v>59254.398219307819</v>
      </c>
      <c r="S908" s="42">
        <f t="shared" si="157"/>
        <v>34691.094983995317</v>
      </c>
      <c r="T908" s="43">
        <f t="shared" si="158"/>
        <v>0.36951649862890745</v>
      </c>
      <c r="U908" s="43">
        <f t="shared" si="159"/>
        <v>0.1632234720778139</v>
      </c>
      <c r="V908" s="42">
        <f t="shared" si="160"/>
        <v>0.40643337927559869</v>
      </c>
      <c r="W908" s="42">
        <f t="shared" si="161"/>
        <v>0.12009997109021633</v>
      </c>
      <c r="X908" s="42">
        <f>VLOOKUP($A908,'Raw data'!$A:$AN,39, FALSE)</f>
        <v>3.2689745314109864</v>
      </c>
      <c r="Y908" s="42">
        <f>VLOOKUP($A908,'Raw data'!$A:$AN,40, FALSE)</f>
        <v>2.8820821104161571</v>
      </c>
      <c r="Z908" s="42">
        <f t="shared" si="162"/>
        <v>3.0755283209135715</v>
      </c>
      <c r="AA908" s="44">
        <f>IFERROR(VLOOKUP($A908,'Raw data'!$AP:$AU,4,FALSE),0)</f>
        <v>0.54865687325090595</v>
      </c>
      <c r="AB908" s="44">
        <f>IFERROR(VLOOKUP($A908,'Raw data'!$AP:$AU,5,FALSE),0)</f>
        <v>9.85460292143686E-2</v>
      </c>
      <c r="AC908" s="44">
        <f>IFERROR(VLOOKUP($A908,'Raw data'!$AP:$AU,6,FALSE),"NA")</f>
        <v>0.77208238027154696</v>
      </c>
      <c r="AD908" s="46" t="b">
        <f t="shared" si="163"/>
        <v>0</v>
      </c>
      <c r="AE908" s="46" t="b">
        <f t="shared" si="164"/>
        <v>0</v>
      </c>
    </row>
    <row r="909" spans="1:31" x14ac:dyDescent="0.25">
      <c r="A909" s="45" t="s">
        <v>975</v>
      </c>
      <c r="B909" s="2" t="str">
        <f>IFERROR(VLOOKUP(A909,'Protein names'!$A:$I,8,FALSE),"Contaminant")</f>
        <v>Rab GDP dissociation inhibitor alpha (Rab GDI alpha) (Guanosine diphosphate dissociation inhibitor 1) (GDI-1)</v>
      </c>
      <c r="C909" t="str">
        <f>IFERROR(VLOOKUP(A909,'Protein names'!$A:$I,9,FALSE), "Contaminant")</f>
        <v>Gdi1</v>
      </c>
      <c r="D909" s="42">
        <f>VLOOKUP($A909,'Raw data'!$A:$M,10,FALSE)</f>
        <v>303473.18535315705</v>
      </c>
      <c r="E909" s="42">
        <f>VLOOKUP($A909,'Raw data'!$A:$M,11,FALSE)</f>
        <v>282124.63040139974</v>
      </c>
      <c r="F909" s="42">
        <f>VLOOKUP($A909,'Raw data'!$A:$M,7,FALSE)</f>
        <v>237896.24373311541</v>
      </c>
      <c r="G909" s="42">
        <f>VLOOKUP($A909,'Raw data'!$A:$M,2,FALSE)</f>
        <v>236004.95372631081</v>
      </c>
      <c r="H909" s="42">
        <f>VLOOKUP($A909,'Raw data'!$A:$M,3,FALSE)</f>
        <v>205.36</v>
      </c>
      <c r="I909" s="42">
        <f>VLOOKUP($A909,'Raw data'!$A:$M,4,FALSE)</f>
        <v>229916.46881288706</v>
      </c>
      <c r="J909" s="42">
        <f>VLOOKUP($A909,'Raw data'!$A:$M,8,FALSE)</f>
        <v>168247.27725085436</v>
      </c>
      <c r="K909" s="42">
        <f>VLOOKUP($A909,'Raw data'!$A:$M,5,FALSE)</f>
        <v>211956.33378576525</v>
      </c>
      <c r="L909" s="42">
        <f>VLOOKUP($A909,'Raw data'!$A:$M,12,FALSE)</f>
        <v>331285.72108045546</v>
      </c>
      <c r="M909" s="42">
        <f>VLOOKUP($A909,'Raw data'!$A:$M,13,FALSE)</f>
        <v>272042.08041840116</v>
      </c>
      <c r="N909" s="42">
        <f>VLOOKUP($A909,'Raw data'!$A:$M,6,FALSE)</f>
        <v>270405.45516630867</v>
      </c>
      <c r="O909" s="42">
        <f>VLOOKUP($A909,'Raw data'!$A:$M,9,FALSE)</f>
        <v>178356.65210417501</v>
      </c>
      <c r="P909" s="42">
        <f t="shared" si="154"/>
        <v>214936.80700447838</v>
      </c>
      <c r="Q909" s="42">
        <f t="shared" si="155"/>
        <v>238715.58663432664</v>
      </c>
      <c r="R909" s="42">
        <f t="shared" si="156"/>
        <v>99714.493300987888</v>
      </c>
      <c r="S909" s="42">
        <f t="shared" si="157"/>
        <v>57748.266878585127</v>
      </c>
      <c r="T909" s="43">
        <f t="shared" si="158"/>
        <v>0.46392469810398856</v>
      </c>
      <c r="U909" s="43">
        <f t="shared" si="159"/>
        <v>0.24191242680372629</v>
      </c>
      <c r="V909" s="42">
        <f t="shared" si="160"/>
        <v>0.15138020920807535</v>
      </c>
      <c r="W909" s="42">
        <f t="shared" si="161"/>
        <v>0.6543603085249553</v>
      </c>
      <c r="X909" s="42">
        <f>VLOOKUP($A909,'Raw data'!$A:$AN,39, FALSE)</f>
        <v>1.9649142632954719</v>
      </c>
      <c r="Y909" s="42">
        <f>VLOOKUP($A909,'Raw data'!$A:$AN,40, FALSE)</f>
        <v>2.7374207863517506</v>
      </c>
      <c r="Z909" s="42">
        <f t="shared" si="162"/>
        <v>2.3511675248236115</v>
      </c>
      <c r="AA909" s="44">
        <f>IFERROR(VLOOKUP($A909,'Raw data'!$AP:$AU,4,FALSE),0)</f>
        <v>0.27201565588276</v>
      </c>
      <c r="AB909" s="44">
        <f>IFERROR(VLOOKUP($A909,'Raw data'!$AP:$AU,5,FALSE),0)</f>
        <v>2.3530450970140698E-2</v>
      </c>
      <c r="AC909" s="44">
        <f>IFERROR(VLOOKUP($A909,'Raw data'!$AP:$AU,6,FALSE),"NA")</f>
        <v>0.773234351775972</v>
      </c>
      <c r="AD909" s="46" t="b">
        <f t="shared" si="163"/>
        <v>0</v>
      </c>
      <c r="AE909" s="46" t="b">
        <f t="shared" si="164"/>
        <v>0</v>
      </c>
    </row>
    <row r="910" spans="1:31" x14ac:dyDescent="0.25">
      <c r="A910" s="45" t="s">
        <v>976</v>
      </c>
      <c r="B910" s="2" t="str">
        <f>IFERROR(VLOOKUP(A910,'Protein names'!$A:$I,8,FALSE),"Contaminant")</f>
        <v>Mitochondrial import receptor subunit TOM40 homolog (Translocase of outer mitochondrial membrane 40 homolog (Yeast), isoform CRA_b)</v>
      </c>
      <c r="C910" t="str">
        <f>IFERROR(VLOOKUP(A910,'Protein names'!$A:$I,9,FALSE), "Contaminant")</f>
        <v>Tomm40</v>
      </c>
      <c r="D910" s="42">
        <f>VLOOKUP($A910,'Raw data'!$A:$M,10,FALSE)</f>
        <v>205.36</v>
      </c>
      <c r="E910" s="42">
        <f>VLOOKUP($A910,'Raw data'!$A:$M,11,FALSE)</f>
        <v>41108.159920565799</v>
      </c>
      <c r="F910" s="42">
        <f>VLOOKUP($A910,'Raw data'!$A:$M,7,FALSE)</f>
        <v>56571.849633535567</v>
      </c>
      <c r="G910" s="42">
        <f>VLOOKUP($A910,'Raw data'!$A:$M,2,FALSE)</f>
        <v>74527.359946266137</v>
      </c>
      <c r="H910" s="42">
        <f>VLOOKUP($A910,'Raw data'!$A:$M,3,FALSE)</f>
        <v>41928.444933960316</v>
      </c>
      <c r="I910" s="42">
        <f>VLOOKUP($A910,'Raw data'!$A:$M,4,FALSE)</f>
        <v>205.36</v>
      </c>
      <c r="J910" s="42">
        <f>VLOOKUP($A910,'Raw data'!$A:$M,8,FALSE)</f>
        <v>205.36</v>
      </c>
      <c r="K910" s="42">
        <f>VLOOKUP($A910,'Raw data'!$A:$M,5,FALSE)</f>
        <v>205.36</v>
      </c>
      <c r="L910" s="42">
        <f>VLOOKUP($A910,'Raw data'!$A:$M,12,FALSE)</f>
        <v>205.36</v>
      </c>
      <c r="M910" s="42">
        <f>VLOOKUP($A910,'Raw data'!$A:$M,13,FALSE)</f>
        <v>45500.654370807264</v>
      </c>
      <c r="N910" s="42">
        <f>VLOOKUP($A910,'Raw data'!$A:$M,6,FALSE)</f>
        <v>59317.374519822515</v>
      </c>
      <c r="O910" s="42">
        <f>VLOOKUP($A910,'Raw data'!$A:$M,9,FALSE)</f>
        <v>45820.832017193738</v>
      </c>
      <c r="P910" s="42">
        <f t="shared" si="154"/>
        <v>35757.755739054635</v>
      </c>
      <c r="Q910" s="42">
        <f t="shared" si="155"/>
        <v>25209.156817970583</v>
      </c>
      <c r="R910" s="42">
        <f t="shared" si="156"/>
        <v>27480.170519395921</v>
      </c>
      <c r="S910" s="42">
        <f t="shared" si="157"/>
        <v>25414.976254809033</v>
      </c>
      <c r="T910" s="43">
        <f t="shared" si="158"/>
        <v>0.76850937513905737</v>
      </c>
      <c r="U910" s="43">
        <f t="shared" si="159"/>
        <v>1.0081644712802029</v>
      </c>
      <c r="V910" s="42">
        <f t="shared" si="160"/>
        <v>-0.50430832708577089</v>
      </c>
      <c r="W910" s="42">
        <f t="shared" si="161"/>
        <v>0.54272282258230042</v>
      </c>
      <c r="X910" s="42">
        <f>VLOOKUP($A910,'Raw data'!$A:$AN,39, FALSE)</f>
        <v>1.5057883489062915</v>
      </c>
      <c r="Y910" s="42">
        <f>VLOOKUP($A910,'Raw data'!$A:$AN,40, FALSE)</f>
        <v>1.193838586156875</v>
      </c>
      <c r="Z910" s="42">
        <f t="shared" si="162"/>
        <v>1.3498134675315834</v>
      </c>
      <c r="AA910" s="44">
        <f>IFERROR(VLOOKUP($A910,'Raw data'!$AP:$AU,4,FALSE),0)</f>
        <v>0.28100515398704601</v>
      </c>
      <c r="AB910" s="44">
        <f>IFERROR(VLOOKUP($A910,'Raw data'!$AP:$AU,5,FALSE),0)</f>
        <v>4.2349016437441898E-2</v>
      </c>
      <c r="AC910" s="44">
        <f>IFERROR(VLOOKUP($A910,'Raw data'!$AP:$AU,6,FALSE),"NA")</f>
        <v>0.77382421141518898</v>
      </c>
      <c r="AD910" s="46" t="b">
        <f t="shared" si="163"/>
        <v>0</v>
      </c>
      <c r="AE910" s="46" t="b">
        <f t="shared" si="164"/>
        <v>0</v>
      </c>
    </row>
    <row r="911" spans="1:31" x14ac:dyDescent="0.25">
      <c r="A911" s="45" t="s">
        <v>977</v>
      </c>
      <c r="B911" s="2" t="str">
        <f>IFERROR(VLOOKUP(A911,'Protein names'!$A:$I,8,FALSE),"Contaminant")</f>
        <v>Aldose 1-epimerase (EC 5.1.3.3) (Galactose mutarotase)</v>
      </c>
      <c r="C911" t="str">
        <f>IFERROR(VLOOKUP(A911,'Protein names'!$A:$I,9,FALSE), "Contaminant")</f>
        <v>Galm</v>
      </c>
      <c r="D911" s="42">
        <f>VLOOKUP($A911,'Raw data'!$A:$M,10,FALSE)</f>
        <v>558769.15128844779</v>
      </c>
      <c r="E911" s="42">
        <f>VLOOKUP($A911,'Raw data'!$A:$M,11,FALSE)</f>
        <v>403931.877528677</v>
      </c>
      <c r="F911" s="42">
        <f>VLOOKUP($A911,'Raw data'!$A:$M,7,FALSE)</f>
        <v>521755.05628279393</v>
      </c>
      <c r="G911" s="42">
        <f>VLOOKUP($A911,'Raw data'!$A:$M,2,FALSE)</f>
        <v>516935.354794955</v>
      </c>
      <c r="H911" s="42">
        <f>VLOOKUP($A911,'Raw data'!$A:$M,3,FALSE)</f>
        <v>263871.66501803655</v>
      </c>
      <c r="I911" s="42">
        <f>VLOOKUP($A911,'Raw data'!$A:$M,4,FALSE)</f>
        <v>500981.89070685988</v>
      </c>
      <c r="J911" s="42">
        <f>VLOOKUP($A911,'Raw data'!$A:$M,8,FALSE)</f>
        <v>573230.05861274258</v>
      </c>
      <c r="K911" s="42">
        <f>VLOOKUP($A911,'Raw data'!$A:$M,5,FALSE)</f>
        <v>532011.71773570497</v>
      </c>
      <c r="L911" s="42">
        <f>VLOOKUP($A911,'Raw data'!$A:$M,12,FALSE)</f>
        <v>687748.51352551824</v>
      </c>
      <c r="M911" s="42">
        <f>VLOOKUP($A911,'Raw data'!$A:$M,13,FALSE)</f>
        <v>490907.5706992544</v>
      </c>
      <c r="N911" s="42">
        <f>VLOOKUP($A911,'Raw data'!$A:$M,6,FALSE)</f>
        <v>546997.13089320343</v>
      </c>
      <c r="O911" s="42">
        <f>VLOOKUP($A911,'Raw data'!$A:$M,9,FALSE)</f>
        <v>477051.21766565635</v>
      </c>
      <c r="P911" s="42">
        <f t="shared" si="154"/>
        <v>461040.83260329504</v>
      </c>
      <c r="Q911" s="42">
        <f t="shared" si="155"/>
        <v>551324.36818868003</v>
      </c>
      <c r="R911" s="42">
        <f t="shared" si="156"/>
        <v>100078.00321039243</v>
      </c>
      <c r="S911" s="42">
        <f t="shared" si="157"/>
        <v>69101.13416998004</v>
      </c>
      <c r="T911" s="43">
        <f t="shared" si="158"/>
        <v>0.21706971732914829</v>
      </c>
      <c r="U911" s="43">
        <f t="shared" si="159"/>
        <v>0.12533662242611326</v>
      </c>
      <c r="V911" s="42">
        <f t="shared" si="160"/>
        <v>0.25800683881464098</v>
      </c>
      <c r="W911" s="42">
        <f t="shared" si="161"/>
        <v>0.12790670158489004</v>
      </c>
      <c r="X911" s="42">
        <f>VLOOKUP($A911,'Raw data'!$A:$AN,39, FALSE)</f>
        <v>2.4938044256387686</v>
      </c>
      <c r="Y911" s="42">
        <f>VLOOKUP($A911,'Raw data'!$A:$AN,40, FALSE)</f>
        <v>2.7621197203562864</v>
      </c>
      <c r="Z911" s="42">
        <f t="shared" si="162"/>
        <v>2.6279620729975273</v>
      </c>
      <c r="AA911" s="44">
        <f>IFERROR(VLOOKUP($A911,'Raw data'!$AP:$AU,4,FALSE),0)</f>
        <v>0.38003353483289898</v>
      </c>
      <c r="AB911" s="44">
        <f>IFERROR(VLOOKUP($A911,'Raw data'!$AP:$AU,5,FALSE),0)</f>
        <v>0.26083366659185903</v>
      </c>
      <c r="AC911" s="44">
        <f>IFERROR(VLOOKUP($A911,'Raw data'!$AP:$AU,6,FALSE),"NA")</f>
        <v>0.77412593608329305</v>
      </c>
      <c r="AD911" s="46" t="b">
        <f t="shared" si="163"/>
        <v>0</v>
      </c>
      <c r="AE911" s="46" t="b">
        <f t="shared" si="164"/>
        <v>0</v>
      </c>
    </row>
    <row r="912" spans="1:31" x14ac:dyDescent="0.25">
      <c r="A912" s="45" t="s">
        <v>978</v>
      </c>
      <c r="B912" s="2" t="str">
        <f>IFERROR(VLOOKUP(A912,'Protein names'!$A:$I,8,FALSE),"Contaminant")</f>
        <v>Enoyl-CoA delta isomerase 2, mitochondrial (EC 5.3.3.8) (Delta(3),delta(2)-enoyl-CoA isomerase) (D3,D2-enoyl-CoA isomerase) (Dodecenoyl-CoA isomerase) (Peroxisomal 3,2-trans-enoyl-CoA isomerase) (pECI)</v>
      </c>
      <c r="C912" t="str">
        <f>IFERROR(VLOOKUP(A912,'Protein names'!$A:$I,9,FALSE), "Contaminant")</f>
        <v>Eci2</v>
      </c>
      <c r="D912" s="42">
        <f>VLOOKUP($A912,'Raw data'!$A:$M,10,FALSE)</f>
        <v>368150.21702367754</v>
      </c>
      <c r="E912" s="42">
        <f>VLOOKUP($A912,'Raw data'!$A:$M,11,FALSE)</f>
        <v>528116.69299614243</v>
      </c>
      <c r="F912" s="42">
        <f>VLOOKUP($A912,'Raw data'!$A:$M,7,FALSE)</f>
        <v>1004766.8554703034</v>
      </c>
      <c r="G912" s="42">
        <f>VLOOKUP($A912,'Raw data'!$A:$M,2,FALSE)</f>
        <v>854741.44043470628</v>
      </c>
      <c r="H912" s="42">
        <f>VLOOKUP($A912,'Raw data'!$A:$M,3,FALSE)</f>
        <v>905498.9564611715</v>
      </c>
      <c r="I912" s="42">
        <f>VLOOKUP($A912,'Raw data'!$A:$M,4,FALSE)</f>
        <v>963523.70659339626</v>
      </c>
      <c r="J912" s="42">
        <f>VLOOKUP($A912,'Raw data'!$A:$M,8,FALSE)</f>
        <v>997356.57168556657</v>
      </c>
      <c r="K912" s="42">
        <f>VLOOKUP($A912,'Raw data'!$A:$M,5,FALSE)</f>
        <v>740597.1186124892</v>
      </c>
      <c r="L912" s="42">
        <f>VLOOKUP($A912,'Raw data'!$A:$M,12,FALSE)</f>
        <v>318575.79296909092</v>
      </c>
      <c r="M912" s="42">
        <f>VLOOKUP($A912,'Raw data'!$A:$M,13,FALSE)</f>
        <v>366463.00736142608</v>
      </c>
      <c r="N912" s="42">
        <f>VLOOKUP($A912,'Raw data'!$A:$M,6,FALSE)</f>
        <v>913661.3472081658</v>
      </c>
      <c r="O912" s="42">
        <f>VLOOKUP($A912,'Raw data'!$A:$M,9,FALSE)</f>
        <v>937700.75956078561</v>
      </c>
      <c r="P912" s="42">
        <f t="shared" si="154"/>
        <v>770799.64482989965</v>
      </c>
      <c r="Q912" s="42">
        <f t="shared" si="155"/>
        <v>712392.43289958732</v>
      </c>
      <c r="R912" s="42">
        <f t="shared" si="156"/>
        <v>237379.76818598484</v>
      </c>
      <c r="S912" s="42">
        <f t="shared" si="157"/>
        <v>273261.7170282398</v>
      </c>
      <c r="T912" s="43">
        <f t="shared" si="158"/>
        <v>0.3079655910302993</v>
      </c>
      <c r="U912" s="43">
        <f t="shared" si="159"/>
        <v>0.38358312695154134</v>
      </c>
      <c r="V912" s="42">
        <f t="shared" si="160"/>
        <v>-0.11368371479031414</v>
      </c>
      <c r="W912" s="42">
        <f t="shared" si="161"/>
        <v>0.72574558230145958</v>
      </c>
      <c r="X912" s="42">
        <f>VLOOKUP($A912,'Raw data'!$A:$AN,39, FALSE)</f>
        <v>3.0140469348598162</v>
      </c>
      <c r="Y912" s="42">
        <f>VLOOKUP($A912,'Raw data'!$A:$AN,40, FALSE)</f>
        <v>3.560055694933483</v>
      </c>
      <c r="Z912" s="42">
        <f t="shared" si="162"/>
        <v>3.2870513148966496</v>
      </c>
      <c r="AA912" s="44">
        <f>IFERROR(VLOOKUP($A912,'Raw data'!$AP:$AU,4,FALSE),0)</f>
        <v>-0.16378957764964</v>
      </c>
      <c r="AB912" s="44">
        <f>IFERROR(VLOOKUP($A912,'Raw data'!$AP:$AU,5,FALSE),0)</f>
        <v>8.8763772444320405E-2</v>
      </c>
      <c r="AC912" s="44">
        <f>IFERROR(VLOOKUP($A912,'Raw data'!$AP:$AU,6,FALSE),"NA")</f>
        <v>0.77512363181725097</v>
      </c>
      <c r="AD912" s="46" t="b">
        <f t="shared" si="163"/>
        <v>0</v>
      </c>
      <c r="AE912" s="46" t="b">
        <f t="shared" si="164"/>
        <v>0</v>
      </c>
    </row>
    <row r="913" spans="1:31" x14ac:dyDescent="0.25">
      <c r="A913" s="45" t="s">
        <v>979</v>
      </c>
      <c r="B913" s="2" t="str">
        <f>IFERROR(VLOOKUP(A913,'Protein names'!$A:$I,8,FALSE),"Contaminant")</f>
        <v>Protein Slc25a15 (Solute carrier family 25 (Mitochondrial carrier ornithine transporter) member 15)</v>
      </c>
      <c r="C913" t="str">
        <f>IFERROR(VLOOKUP(A913,'Protein names'!$A:$I,9,FALSE), "Contaminant")</f>
        <v>Slc25a15</v>
      </c>
      <c r="D913" s="42">
        <f>VLOOKUP($A913,'Raw data'!$A:$M,10,FALSE)</f>
        <v>576823.30257252487</v>
      </c>
      <c r="E913" s="42">
        <f>VLOOKUP($A913,'Raw data'!$A:$M,11,FALSE)</f>
        <v>525165.19371790846</v>
      </c>
      <c r="F913" s="42">
        <f>VLOOKUP($A913,'Raw data'!$A:$M,7,FALSE)</f>
        <v>347074.60769001034</v>
      </c>
      <c r="G913" s="42">
        <f>VLOOKUP($A913,'Raw data'!$A:$M,2,FALSE)</f>
        <v>405368.98882858228</v>
      </c>
      <c r="H913" s="42">
        <f>VLOOKUP($A913,'Raw data'!$A:$M,3,FALSE)</f>
        <v>555774.12209008518</v>
      </c>
      <c r="I913" s="42">
        <f>VLOOKUP($A913,'Raw data'!$A:$M,4,FALSE)</f>
        <v>528621.67832890421</v>
      </c>
      <c r="J913" s="42">
        <f>VLOOKUP($A913,'Raw data'!$A:$M,8,FALSE)</f>
        <v>345083.08976933418</v>
      </c>
      <c r="K913" s="42">
        <f>VLOOKUP($A913,'Raw data'!$A:$M,5,FALSE)</f>
        <v>494518.10204717255</v>
      </c>
      <c r="L913" s="42">
        <f>VLOOKUP($A913,'Raw data'!$A:$M,12,FALSE)</f>
        <v>550248.5300199989</v>
      </c>
      <c r="M913" s="42">
        <f>VLOOKUP($A913,'Raw data'!$A:$M,13,FALSE)</f>
        <v>536746.77178265643</v>
      </c>
      <c r="N913" s="42">
        <f>VLOOKUP($A913,'Raw data'!$A:$M,6,FALSE)</f>
        <v>314497.5497689441</v>
      </c>
      <c r="O913" s="42">
        <f>VLOOKUP($A913,'Raw data'!$A:$M,9,FALSE)</f>
        <v>403401.34350073786</v>
      </c>
      <c r="P913" s="42">
        <f t="shared" si="154"/>
        <v>489804.64887133584</v>
      </c>
      <c r="Q913" s="42">
        <f t="shared" si="155"/>
        <v>440749.23114814068</v>
      </c>
      <c r="R913" s="42">
        <f t="shared" si="156"/>
        <v>83847.672139184855</v>
      </c>
      <c r="S913" s="42">
        <f t="shared" si="157"/>
        <v>91817.825164986018</v>
      </c>
      <c r="T913" s="43">
        <f t="shared" si="158"/>
        <v>0.17118594593251882</v>
      </c>
      <c r="U913" s="43">
        <f t="shared" si="159"/>
        <v>0.20832214483007239</v>
      </c>
      <c r="V913" s="42">
        <f t="shared" si="160"/>
        <v>-0.15224841410307119</v>
      </c>
      <c r="W913" s="42">
        <f t="shared" si="161"/>
        <v>0.39839218284250211</v>
      </c>
      <c r="X913" s="42">
        <f>VLOOKUP($A913,'Raw data'!$A:$AN,39, FALSE)</f>
        <v>2.8444973748656985</v>
      </c>
      <c r="Y913" s="42">
        <f>VLOOKUP($A913,'Raw data'!$A:$AN,40, FALSE)</f>
        <v>2.8624571391880509</v>
      </c>
      <c r="Z913" s="42">
        <f t="shared" si="162"/>
        <v>2.8534772570268747</v>
      </c>
      <c r="AA913" s="44">
        <f>IFERROR(VLOOKUP($A913,'Raw data'!$AP:$AU,4,FALSE),0)</f>
        <v>-0.34517334491334101</v>
      </c>
      <c r="AB913" s="44">
        <f>IFERROR(VLOOKUP($A913,'Raw data'!$AP:$AU,5,FALSE),0)</f>
        <v>0.10337374529745701</v>
      </c>
      <c r="AC913" s="44">
        <f>IFERROR(VLOOKUP($A913,'Raw data'!$AP:$AU,6,FALSE),"NA")</f>
        <v>0.77557408787716697</v>
      </c>
      <c r="AD913" s="46" t="b">
        <f t="shared" si="163"/>
        <v>0</v>
      </c>
      <c r="AE913" s="46" t="b">
        <f t="shared" si="164"/>
        <v>0</v>
      </c>
    </row>
    <row r="914" spans="1:31" x14ac:dyDescent="0.25">
      <c r="A914" s="45" t="s">
        <v>980</v>
      </c>
      <c r="B914" s="2" t="str">
        <f>IFERROR(VLOOKUP(A914,'Protein names'!$A:$I,8,FALSE),"Contaminant")</f>
        <v>Histidine ammonia-lyase (Histidase) (EC 4.3.1.3)</v>
      </c>
      <c r="C914" t="str">
        <f>IFERROR(VLOOKUP(A914,'Protein names'!$A:$I,9,FALSE), "Contaminant")</f>
        <v>Hal</v>
      </c>
      <c r="D914" s="42">
        <f>VLOOKUP($A914,'Raw data'!$A:$M,10,FALSE)</f>
        <v>696531.60074782919</v>
      </c>
      <c r="E914" s="42">
        <f>VLOOKUP($A914,'Raw data'!$A:$M,11,FALSE)</f>
        <v>559719.62859886081</v>
      </c>
      <c r="F914" s="42">
        <f>VLOOKUP($A914,'Raw data'!$A:$M,7,FALSE)</f>
        <v>731808.82541788672</v>
      </c>
      <c r="G914" s="42">
        <f>VLOOKUP($A914,'Raw data'!$A:$M,2,FALSE)</f>
        <v>744681.14325198648</v>
      </c>
      <c r="H914" s="42">
        <f>VLOOKUP($A914,'Raw data'!$A:$M,3,FALSE)</f>
        <v>799740.95500443853</v>
      </c>
      <c r="I914" s="42">
        <f>VLOOKUP($A914,'Raw data'!$A:$M,4,FALSE)</f>
        <v>777323.42101752246</v>
      </c>
      <c r="J914" s="42">
        <f>VLOOKUP($A914,'Raw data'!$A:$M,8,FALSE)</f>
        <v>554885.80750252237</v>
      </c>
      <c r="K914" s="42">
        <f>VLOOKUP($A914,'Raw data'!$A:$M,5,FALSE)</f>
        <v>585529.19254731538</v>
      </c>
      <c r="L914" s="42">
        <f>VLOOKUP($A914,'Raw data'!$A:$M,12,FALSE)</f>
        <v>826110.66231718264</v>
      </c>
      <c r="M914" s="42">
        <f>VLOOKUP($A914,'Raw data'!$A:$M,13,FALSE)</f>
        <v>600812.37602865021</v>
      </c>
      <c r="N914" s="42">
        <f>VLOOKUP($A914,'Raw data'!$A:$M,6,FALSE)</f>
        <v>758784.06549961015</v>
      </c>
      <c r="O914" s="42">
        <f>VLOOKUP($A914,'Raw data'!$A:$M,9,FALSE)</f>
        <v>645753.74016858218</v>
      </c>
      <c r="P914" s="42">
        <f t="shared" si="154"/>
        <v>718300.92900642066</v>
      </c>
      <c r="Q914" s="42">
        <f t="shared" si="155"/>
        <v>661979.30734397715</v>
      </c>
      <c r="R914" s="42">
        <f t="shared" si="156"/>
        <v>78120.039958436697</v>
      </c>
      <c r="S914" s="42">
        <f t="shared" si="157"/>
        <v>98003.880164955946</v>
      </c>
      <c r="T914" s="43">
        <f t="shared" si="158"/>
        <v>0.10875670182759628</v>
      </c>
      <c r="U914" s="43">
        <f t="shared" si="159"/>
        <v>0.14804674266658194</v>
      </c>
      <c r="V914" s="42">
        <f t="shared" si="160"/>
        <v>-0.11780226054508849</v>
      </c>
      <c r="W914" s="42">
        <f t="shared" si="161"/>
        <v>0.3386583458050183</v>
      </c>
      <c r="X914" s="42">
        <f>VLOOKUP($A914,'Raw data'!$A:$AN,39, FALSE)</f>
        <v>2.7028099070219067</v>
      </c>
      <c r="Y914" s="42">
        <f>VLOOKUP($A914,'Raw data'!$A:$AN,40, FALSE)</f>
        <v>2.5812629721804483</v>
      </c>
      <c r="Z914" s="42">
        <f t="shared" si="162"/>
        <v>2.6420364396011777</v>
      </c>
      <c r="AA914" s="44">
        <f>IFERROR(VLOOKUP($A914,'Raw data'!$AP:$AU,4,FALSE),0)</f>
        <v>-0.359078049025297</v>
      </c>
      <c r="AB914" s="44">
        <f>IFERROR(VLOOKUP($A914,'Raw data'!$AP:$AU,5,FALSE),0)</f>
        <v>0.182254165247037</v>
      </c>
      <c r="AC914" s="44">
        <f>IFERROR(VLOOKUP($A914,'Raw data'!$AP:$AU,6,FALSE),"NA")</f>
        <v>0.77620209523258799</v>
      </c>
      <c r="AD914" s="46" t="b">
        <f t="shared" si="163"/>
        <v>0</v>
      </c>
      <c r="AE914" s="46" t="b">
        <f t="shared" si="164"/>
        <v>0</v>
      </c>
    </row>
    <row r="915" spans="1:31" x14ac:dyDescent="0.25">
      <c r="A915" s="45" t="s">
        <v>981</v>
      </c>
      <c r="B915" s="2" t="str">
        <f>IFERROR(VLOOKUP(A915,'Protein names'!$A:$I,8,FALSE),"Contaminant")</f>
        <v>Carbohydrate kinase-like, isoform CRA_b (Protein Shpk) (Sedoheptulokinase)</v>
      </c>
      <c r="C915" t="str">
        <f>IFERROR(VLOOKUP(A915,'Protein names'!$A:$I,9,FALSE), "Contaminant")</f>
        <v>Shpk</v>
      </c>
      <c r="D915" s="42">
        <f>VLOOKUP($A915,'Raw data'!$A:$M,10,FALSE)</f>
        <v>113818.49685279174</v>
      </c>
      <c r="E915" s="42">
        <f>VLOOKUP($A915,'Raw data'!$A:$M,11,FALSE)</f>
        <v>77525.624978940003</v>
      </c>
      <c r="F915" s="42">
        <f>VLOOKUP($A915,'Raw data'!$A:$M,7,FALSE)</f>
        <v>205.36</v>
      </c>
      <c r="G915" s="42">
        <f>VLOOKUP($A915,'Raw data'!$A:$M,2,FALSE)</f>
        <v>205.36</v>
      </c>
      <c r="H915" s="42">
        <f>VLOOKUP($A915,'Raw data'!$A:$M,3,FALSE)</f>
        <v>205.36</v>
      </c>
      <c r="I915" s="42">
        <f>VLOOKUP($A915,'Raw data'!$A:$M,4,FALSE)</f>
        <v>92506.315070448327</v>
      </c>
      <c r="J915" s="42">
        <f>VLOOKUP($A915,'Raw data'!$A:$M,8,FALSE)</f>
        <v>205.36</v>
      </c>
      <c r="K915" s="42">
        <f>VLOOKUP($A915,'Raw data'!$A:$M,5,FALSE)</f>
        <v>82128.724772490314</v>
      </c>
      <c r="L915" s="42">
        <f>VLOOKUP($A915,'Raw data'!$A:$M,12,FALSE)</f>
        <v>102357.80887589834</v>
      </c>
      <c r="M915" s="42">
        <f>VLOOKUP($A915,'Raw data'!$A:$M,13,FALSE)</f>
        <v>67047.76262118014</v>
      </c>
      <c r="N915" s="42">
        <f>VLOOKUP($A915,'Raw data'!$A:$M,6,FALSE)</f>
        <v>205.36</v>
      </c>
      <c r="O915" s="42">
        <f>VLOOKUP($A915,'Raw data'!$A:$M,9,FALSE)</f>
        <v>78577.837704714286</v>
      </c>
      <c r="P915" s="42">
        <f t="shared" si="154"/>
        <v>47411.086150363342</v>
      </c>
      <c r="Q915" s="42">
        <f t="shared" si="155"/>
        <v>55087.142329047172</v>
      </c>
      <c r="R915" s="42">
        <f t="shared" si="156"/>
        <v>48365.881673901444</v>
      </c>
      <c r="S915" s="42">
        <f t="shared" si="157"/>
        <v>40175.972021138732</v>
      </c>
      <c r="T915" s="43">
        <f t="shared" si="158"/>
        <v>1.0201386553455027</v>
      </c>
      <c r="U915" s="43">
        <f t="shared" si="159"/>
        <v>0.72931668484742118</v>
      </c>
      <c r="V915" s="42">
        <f t="shared" si="160"/>
        <v>0.21649117993098924</v>
      </c>
      <c r="W915" s="42">
        <f t="shared" si="161"/>
        <v>0.79041891312423851</v>
      </c>
      <c r="X915" s="42">
        <f>VLOOKUP($A915,'Raw data'!$A:$AN,39, FALSE)</f>
        <v>0.72964833004690044</v>
      </c>
      <c r="Y915" s="42">
        <f>VLOOKUP($A915,'Raw data'!$A:$AN,40, FALSE)</f>
        <v>1.7357214063740081</v>
      </c>
      <c r="Z915" s="42">
        <f t="shared" si="162"/>
        <v>1.2326848682104543</v>
      </c>
      <c r="AA915" s="44">
        <f>IFERROR(VLOOKUP($A915,'Raw data'!$AP:$AU,4,FALSE),0)</f>
        <v>0.742710249183825</v>
      </c>
      <c r="AB915" s="44">
        <f>IFERROR(VLOOKUP($A915,'Raw data'!$AP:$AU,5,FALSE),0)</f>
        <v>0.119036854374893</v>
      </c>
      <c r="AC915" s="44">
        <f>IFERROR(VLOOKUP($A915,'Raw data'!$AP:$AU,6,FALSE),"NA")</f>
        <v>0.77692021617079798</v>
      </c>
      <c r="AD915" s="46" t="b">
        <f t="shared" si="163"/>
        <v>0</v>
      </c>
      <c r="AE915" s="46" t="b">
        <f t="shared" si="164"/>
        <v>0</v>
      </c>
    </row>
    <row r="916" spans="1:31" x14ac:dyDescent="0.25">
      <c r="A916" s="45" t="s">
        <v>982</v>
      </c>
      <c r="B916" s="2" t="str">
        <f>IFERROR(VLOOKUP(A916,'Protein names'!$A:$I,8,FALSE),"Contaminant")</f>
        <v>UPF0585 protein C16orf13 homolog</v>
      </c>
      <c r="C916">
        <f>IFERROR(VLOOKUP(A916,'Protein names'!$A:$I,9,FALSE), "Contaminant")</f>
        <v>0</v>
      </c>
      <c r="D916" s="42">
        <f>VLOOKUP($A916,'Raw data'!$A:$M,10,FALSE)</f>
        <v>205.36</v>
      </c>
      <c r="E916" s="42">
        <f>VLOOKUP($A916,'Raw data'!$A:$M,11,FALSE)</f>
        <v>205.36</v>
      </c>
      <c r="F916" s="42">
        <f>VLOOKUP($A916,'Raw data'!$A:$M,7,FALSE)</f>
        <v>77555.456061803765</v>
      </c>
      <c r="G916" s="42">
        <f>VLOOKUP($A916,'Raw data'!$A:$M,2,FALSE)</f>
        <v>72017.535605849029</v>
      </c>
      <c r="H916" s="42">
        <f>VLOOKUP($A916,'Raw data'!$A:$M,3,FALSE)</f>
        <v>70661.915391940478</v>
      </c>
      <c r="I916" s="42">
        <f>VLOOKUP($A916,'Raw data'!$A:$M,4,FALSE)</f>
        <v>69178.851140594808</v>
      </c>
      <c r="J916" s="42">
        <f>VLOOKUP($A916,'Raw data'!$A:$M,8,FALSE)</f>
        <v>205.36</v>
      </c>
      <c r="K916" s="42">
        <f>VLOOKUP($A916,'Raw data'!$A:$M,5,FALSE)</f>
        <v>49115.10097566995</v>
      </c>
      <c r="L916" s="42">
        <f>VLOOKUP($A916,'Raw data'!$A:$M,12,FALSE)</f>
        <v>96308.910775478493</v>
      </c>
      <c r="M916" s="42">
        <f>VLOOKUP($A916,'Raw data'!$A:$M,13,FALSE)</f>
        <v>70064.733448777304</v>
      </c>
      <c r="N916" s="42">
        <f>VLOOKUP($A916,'Raw data'!$A:$M,6,FALSE)</f>
        <v>68486.367784368063</v>
      </c>
      <c r="O916" s="42">
        <f>VLOOKUP($A916,'Raw data'!$A:$M,9,FALSE)</f>
        <v>59698.538607721821</v>
      </c>
      <c r="P916" s="42">
        <f t="shared" si="154"/>
        <v>48304.079700031347</v>
      </c>
      <c r="Q916" s="42">
        <f t="shared" si="155"/>
        <v>57313.168598669261</v>
      </c>
      <c r="R916" s="42">
        <f t="shared" si="156"/>
        <v>34109.074020319371</v>
      </c>
      <c r="S916" s="42">
        <f t="shared" si="157"/>
        <v>29275.447049998511</v>
      </c>
      <c r="T916" s="43">
        <f t="shared" si="158"/>
        <v>0.70613236463952833</v>
      </c>
      <c r="U916" s="43">
        <f t="shared" si="159"/>
        <v>0.51079791548426534</v>
      </c>
      <c r="V916" s="42">
        <f t="shared" si="160"/>
        <v>0.24672161650225408</v>
      </c>
      <c r="W916" s="42">
        <f t="shared" si="161"/>
        <v>0.6635872105881957</v>
      </c>
      <c r="X916" s="42">
        <f>VLOOKUP($A916,'Raw data'!$A:$AN,39, FALSE)</f>
        <v>1.1477073631856916</v>
      </c>
      <c r="Y916" s="42">
        <f>VLOOKUP($A916,'Raw data'!$A:$AN,40, FALSE)</f>
        <v>0.95292625215408489</v>
      </c>
      <c r="Z916" s="42">
        <f t="shared" si="162"/>
        <v>1.0503168076698883</v>
      </c>
      <c r="AA916" s="44">
        <f>IFERROR(VLOOKUP($A916,'Raw data'!$AP:$AU,4,FALSE),0)</f>
        <v>-1.0401560440093101</v>
      </c>
      <c r="AB916" s="44">
        <f>IFERROR(VLOOKUP($A916,'Raw data'!$AP:$AU,5,FALSE),0)</f>
        <v>0.126754006485048</v>
      </c>
      <c r="AC916" s="44">
        <f>IFERROR(VLOOKUP($A916,'Raw data'!$AP:$AU,6,FALSE),"NA")</f>
        <v>0.77737642577918298</v>
      </c>
      <c r="AD916" s="46" t="b">
        <f t="shared" si="163"/>
        <v>0</v>
      </c>
      <c r="AE916" s="46" t="b">
        <f t="shared" si="164"/>
        <v>0</v>
      </c>
    </row>
    <row r="917" spans="1:31" x14ac:dyDescent="0.25">
      <c r="A917" s="45" t="s">
        <v>983</v>
      </c>
      <c r="B917" s="2" t="str">
        <f>IFERROR(VLOOKUP(A917,'Protein names'!$A:$I,8,FALSE),"Contaminant")</f>
        <v>Aldehyde oxidase 4</v>
      </c>
      <c r="C917" t="str">
        <f>IFERROR(VLOOKUP(A917,'Protein names'!$A:$I,9,FALSE), "Contaminant")</f>
        <v>Aox3</v>
      </c>
      <c r="D917" s="42">
        <f>VLOOKUP($A917,'Raw data'!$A:$M,10,FALSE)</f>
        <v>80412.479999309609</v>
      </c>
      <c r="E917" s="42">
        <f>VLOOKUP($A917,'Raw data'!$A:$M,11,FALSE)</f>
        <v>205.36</v>
      </c>
      <c r="F917" s="42">
        <f>VLOOKUP($A917,'Raw data'!$A:$M,7,FALSE)</f>
        <v>205.36</v>
      </c>
      <c r="G917" s="42">
        <f>VLOOKUP($A917,'Raw data'!$A:$M,2,FALSE)</f>
        <v>205.36</v>
      </c>
      <c r="H917" s="42">
        <f>VLOOKUP($A917,'Raw data'!$A:$M,3,FALSE)</f>
        <v>205.36</v>
      </c>
      <c r="I917" s="42">
        <f>VLOOKUP($A917,'Raw data'!$A:$M,4,FALSE)</f>
        <v>205.36</v>
      </c>
      <c r="J917" s="42">
        <f>VLOOKUP($A917,'Raw data'!$A:$M,8,FALSE)</f>
        <v>205.36</v>
      </c>
      <c r="K917" s="42">
        <f>VLOOKUP($A917,'Raw data'!$A:$M,5,FALSE)</f>
        <v>205.36</v>
      </c>
      <c r="L917" s="42">
        <f>VLOOKUP($A917,'Raw data'!$A:$M,12,FALSE)</f>
        <v>108505.89227483278</v>
      </c>
      <c r="M917" s="42">
        <f>VLOOKUP($A917,'Raw data'!$A:$M,13,FALSE)</f>
        <v>82313.823013657442</v>
      </c>
      <c r="N917" s="42">
        <f>VLOOKUP($A917,'Raw data'!$A:$M,6,FALSE)</f>
        <v>205.36</v>
      </c>
      <c r="O917" s="42">
        <f>VLOOKUP($A917,'Raw data'!$A:$M,9,FALSE)</f>
        <v>205.36</v>
      </c>
      <c r="P917" s="42">
        <f t="shared" si="154"/>
        <v>13573.213333218269</v>
      </c>
      <c r="Q917" s="42">
        <f t="shared" si="155"/>
        <v>31940.192548081697</v>
      </c>
      <c r="R917" s="42">
        <f t="shared" si="156"/>
        <v>29891.428766323195</v>
      </c>
      <c r="S917" s="42">
        <f t="shared" si="157"/>
        <v>45512.282972747285</v>
      </c>
      <c r="T917" s="43">
        <f t="shared" si="158"/>
        <v>2.2022367167226866</v>
      </c>
      <c r="U917" s="43">
        <f t="shared" si="159"/>
        <v>1.4249219977066392</v>
      </c>
      <c r="V917" s="42">
        <f t="shared" si="160"/>
        <v>1.2346107039576824</v>
      </c>
      <c r="W917" s="42">
        <f t="shared" si="161"/>
        <v>0.46808336882181301</v>
      </c>
      <c r="X917" s="42">
        <f>VLOOKUP($A917,'Raw data'!$A:$AN,39, FALSE)</f>
        <v>0.42538389673760496</v>
      </c>
      <c r="Y917" s="42">
        <f>VLOOKUP($A917,'Raw data'!$A:$AN,40, FALSE)</f>
        <v>0.83253712769701504</v>
      </c>
      <c r="Z917" s="42">
        <f t="shared" si="162"/>
        <v>0.62896051221730997</v>
      </c>
      <c r="AA917" s="44">
        <f>IFERROR(VLOOKUP($A917,'Raw data'!$AP:$AU,4,FALSE),0)</f>
        <v>1.0525604640318</v>
      </c>
      <c r="AB917" s="44">
        <f>IFERROR(VLOOKUP($A917,'Raw data'!$AP:$AU,5,FALSE),0)</f>
        <v>0.110419385533785</v>
      </c>
      <c r="AC917" s="44">
        <f>IFERROR(VLOOKUP($A917,'Raw data'!$AP:$AU,6,FALSE),"NA")</f>
        <v>0.77740126599275405</v>
      </c>
      <c r="AD917" s="46" t="b">
        <f t="shared" si="163"/>
        <v>0</v>
      </c>
      <c r="AE917" s="46" t="b">
        <f t="shared" si="164"/>
        <v>0</v>
      </c>
    </row>
    <row r="918" spans="1:31" x14ac:dyDescent="0.25">
      <c r="A918" s="45" t="s">
        <v>984</v>
      </c>
      <c r="B918" s="2" t="str">
        <f>IFERROR(VLOOKUP(A918,'Protein names'!$A:$I,8,FALSE),"Contaminant")</f>
        <v>Leucine-rich repeat-containing protein 59 (Protein p34)</v>
      </c>
      <c r="C918" t="str">
        <f>IFERROR(VLOOKUP(A918,'Protein names'!$A:$I,9,FALSE), "Contaminant")</f>
        <v>Lrrc59</v>
      </c>
      <c r="D918" s="42">
        <f>VLOOKUP($A918,'Raw data'!$A:$M,10,FALSE)</f>
        <v>166209.37340728813</v>
      </c>
      <c r="E918" s="42">
        <f>VLOOKUP($A918,'Raw data'!$A:$M,11,FALSE)</f>
        <v>125838.26897450852</v>
      </c>
      <c r="F918" s="42">
        <f>VLOOKUP($A918,'Raw data'!$A:$M,7,FALSE)</f>
        <v>298313.92347203154</v>
      </c>
      <c r="G918" s="42">
        <f>VLOOKUP($A918,'Raw data'!$A:$M,2,FALSE)</f>
        <v>350491.05382427399</v>
      </c>
      <c r="H918" s="42">
        <f>VLOOKUP($A918,'Raw data'!$A:$M,3,FALSE)</f>
        <v>266269.12108212855</v>
      </c>
      <c r="I918" s="42">
        <f>VLOOKUP($A918,'Raw data'!$A:$M,4,FALSE)</f>
        <v>343188.44242053613</v>
      </c>
      <c r="J918" s="42">
        <f>VLOOKUP($A918,'Raw data'!$A:$M,8,FALSE)</f>
        <v>270695.29971848964</v>
      </c>
      <c r="K918" s="42">
        <f>VLOOKUP($A918,'Raw data'!$A:$M,5,FALSE)</f>
        <v>233259.40251565404</v>
      </c>
      <c r="L918" s="42">
        <f>VLOOKUP($A918,'Raw data'!$A:$M,12,FALSE)</f>
        <v>351600.49941218633</v>
      </c>
      <c r="M918" s="42">
        <f>VLOOKUP($A918,'Raw data'!$A:$M,13,FALSE)</f>
        <v>145919.43234451604</v>
      </c>
      <c r="N918" s="42">
        <f>VLOOKUP($A918,'Raw data'!$A:$M,6,FALSE)</f>
        <v>300087.49879470113</v>
      </c>
      <c r="O918" s="42">
        <f>VLOOKUP($A918,'Raw data'!$A:$M,9,FALSE)</f>
        <v>275450.95129031636</v>
      </c>
      <c r="P918" s="42">
        <f t="shared" si="154"/>
        <v>258385.03053012781</v>
      </c>
      <c r="Q918" s="42">
        <f t="shared" si="155"/>
        <v>262835.51401264395</v>
      </c>
      <c r="R918" s="42">
        <f t="shared" si="156"/>
        <v>85045.683150903962</v>
      </c>
      <c r="S918" s="42">
        <f t="shared" si="157"/>
        <v>63287.669963091153</v>
      </c>
      <c r="T918" s="43">
        <f t="shared" si="158"/>
        <v>0.32914322852378863</v>
      </c>
      <c r="U918" s="43">
        <f t="shared" si="159"/>
        <v>0.24078812256720619</v>
      </c>
      <c r="V918" s="42">
        <f t="shared" si="160"/>
        <v>2.4637733728472989E-2</v>
      </c>
      <c r="W918" s="42">
        <f t="shared" si="161"/>
        <v>0.92706342297992372</v>
      </c>
      <c r="X918" s="42">
        <f>VLOOKUP($A918,'Raw data'!$A:$AN,39, FALSE)</f>
        <v>2.2973759865018439</v>
      </c>
      <c r="Y918" s="42">
        <f>VLOOKUP($A918,'Raw data'!$A:$AN,40, FALSE)</f>
        <v>2.4851947712805655</v>
      </c>
      <c r="Z918" s="42">
        <f t="shared" si="162"/>
        <v>2.3912853788912045</v>
      </c>
      <c r="AA918" s="44">
        <f>IFERROR(VLOOKUP($A918,'Raw data'!$AP:$AU,4,FALSE),0)</f>
        <v>1.0868633055914001</v>
      </c>
      <c r="AB918" s="44">
        <f>IFERROR(VLOOKUP($A918,'Raw data'!$AP:$AU,5,FALSE),0)</f>
        <v>9.1179558247114101E-2</v>
      </c>
      <c r="AC918" s="44">
        <f>IFERROR(VLOOKUP($A918,'Raw data'!$AP:$AU,6,FALSE),"NA")</f>
        <v>0.77877859914412495</v>
      </c>
      <c r="AD918" s="46" t="b">
        <f t="shared" si="163"/>
        <v>0</v>
      </c>
      <c r="AE918" s="46" t="b">
        <f t="shared" si="164"/>
        <v>0</v>
      </c>
    </row>
    <row r="919" spans="1:31" x14ac:dyDescent="0.25">
      <c r="A919" s="45" t="s">
        <v>985</v>
      </c>
      <c r="B919" s="2" t="str">
        <f>IFERROR(VLOOKUP(A919,'Protein names'!$A:$I,8,FALSE),"Contaminant")</f>
        <v>60S ribosomal protein L36</v>
      </c>
      <c r="C919" t="str">
        <f>IFERROR(VLOOKUP(A919,'Protein names'!$A:$I,9,FALSE), "Contaminant")</f>
        <v>LOC100361060</v>
      </c>
      <c r="D919" s="42">
        <f>VLOOKUP($A919,'Raw data'!$A:$M,10,FALSE)</f>
        <v>145998.62387520878</v>
      </c>
      <c r="E919" s="42">
        <f>VLOOKUP($A919,'Raw data'!$A:$M,11,FALSE)</f>
        <v>102376.83375751933</v>
      </c>
      <c r="F919" s="42">
        <f>VLOOKUP($A919,'Raw data'!$A:$M,7,FALSE)</f>
        <v>205.36</v>
      </c>
      <c r="G919" s="42">
        <f>VLOOKUP($A919,'Raw data'!$A:$M,2,FALSE)</f>
        <v>81250.797132789114</v>
      </c>
      <c r="H919" s="42">
        <f>VLOOKUP($A919,'Raw data'!$A:$M,3,FALSE)</f>
        <v>101102.57000977437</v>
      </c>
      <c r="I919" s="42">
        <f>VLOOKUP($A919,'Raw data'!$A:$M,4,FALSE)</f>
        <v>73626.480731460397</v>
      </c>
      <c r="J919" s="42">
        <f>VLOOKUP($A919,'Raw data'!$A:$M,8,FALSE)</f>
        <v>205.36</v>
      </c>
      <c r="K919" s="42">
        <f>VLOOKUP($A919,'Raw data'!$A:$M,5,FALSE)</f>
        <v>71064.404419216196</v>
      </c>
      <c r="L919" s="42">
        <f>VLOOKUP($A919,'Raw data'!$A:$M,12,FALSE)</f>
        <v>113400.69285289332</v>
      </c>
      <c r="M919" s="42">
        <f>VLOOKUP($A919,'Raw data'!$A:$M,13,FALSE)</f>
        <v>128303.74475644066</v>
      </c>
      <c r="N919" s="42">
        <f>VLOOKUP($A919,'Raw data'!$A:$M,6,FALSE)</f>
        <v>79872.231015774756</v>
      </c>
      <c r="O919" s="42">
        <f>VLOOKUP($A919,'Raw data'!$A:$M,9,FALSE)</f>
        <v>12527.615710721228</v>
      </c>
      <c r="P919" s="42">
        <f t="shared" si="154"/>
        <v>84093.444251125315</v>
      </c>
      <c r="Q919" s="42">
        <f t="shared" si="155"/>
        <v>67562.341459174364</v>
      </c>
      <c r="R919" s="42">
        <f t="shared" si="156"/>
        <v>43989.946962329537</v>
      </c>
      <c r="S919" s="42">
        <f t="shared" si="157"/>
        <v>47469.734828951834</v>
      </c>
      <c r="T919" s="43">
        <f t="shared" si="158"/>
        <v>0.52310792302624565</v>
      </c>
      <c r="U919" s="43">
        <f t="shared" si="159"/>
        <v>0.70260641954862069</v>
      </c>
      <c r="V919" s="42">
        <f t="shared" si="160"/>
        <v>-0.31577400793516935</v>
      </c>
      <c r="W919" s="42">
        <f t="shared" si="161"/>
        <v>0.58049957266422381</v>
      </c>
      <c r="X919" s="42">
        <f>VLOOKUP($A919,'Raw data'!$A:$AN,39, FALSE)</f>
        <v>2.1063346030531234</v>
      </c>
      <c r="Y919" s="42">
        <f>VLOOKUP($A919,'Raw data'!$A:$AN,40, FALSE)</f>
        <v>1.9639051055548382</v>
      </c>
      <c r="Z919" s="42">
        <f t="shared" si="162"/>
        <v>2.0351198543039808</v>
      </c>
      <c r="AA919" s="44">
        <f>IFERROR(VLOOKUP($A919,'Raw data'!$AP:$AU,4,FALSE),0)</f>
        <v>-0.33173167450055502</v>
      </c>
      <c r="AB919" s="44">
        <f>IFERROR(VLOOKUP($A919,'Raw data'!$AP:$AU,5,FALSE),0)</f>
        <v>0.26684384562389402</v>
      </c>
      <c r="AC919" s="44">
        <f>IFERROR(VLOOKUP($A919,'Raw data'!$AP:$AU,6,FALSE),"NA")</f>
        <v>0.779374006658897</v>
      </c>
      <c r="AD919" s="46" t="b">
        <f t="shared" si="163"/>
        <v>0</v>
      </c>
      <c r="AE919" s="46" t="b">
        <f t="shared" si="164"/>
        <v>0</v>
      </c>
    </row>
    <row r="920" spans="1:31" x14ac:dyDescent="0.25">
      <c r="A920" s="45" t="s">
        <v>986</v>
      </c>
      <c r="B920" s="2" t="str">
        <f>IFERROR(VLOOKUP(A920,'Protein names'!$A:$I,8,FALSE),"Contaminant")</f>
        <v>Sideroflexin-1 (Tricarboxylate carrier protein) (TCC)</v>
      </c>
      <c r="C920" t="str">
        <f>IFERROR(VLOOKUP(A920,'Protein names'!$A:$I,9,FALSE), "Contaminant")</f>
        <v>Sfxn1</v>
      </c>
      <c r="D920" s="42">
        <f>VLOOKUP($A920,'Raw data'!$A:$M,10,FALSE)</f>
        <v>291541.67919292935</v>
      </c>
      <c r="E920" s="42">
        <f>VLOOKUP($A920,'Raw data'!$A:$M,11,FALSE)</f>
        <v>598675.70462612424</v>
      </c>
      <c r="F920" s="42">
        <f>VLOOKUP($A920,'Raw data'!$A:$M,7,FALSE)</f>
        <v>722384.07138779119</v>
      </c>
      <c r="G920" s="42">
        <f>VLOOKUP($A920,'Raw data'!$A:$M,2,FALSE)</f>
        <v>658285.15882513695</v>
      </c>
      <c r="H920" s="42">
        <f>VLOOKUP($A920,'Raw data'!$A:$M,3,FALSE)</f>
        <v>572951.69806105189</v>
      </c>
      <c r="I920" s="42">
        <f>VLOOKUP($A920,'Raw data'!$A:$M,4,FALSE)</f>
        <v>551955.56914878648</v>
      </c>
      <c r="J920" s="42">
        <f>VLOOKUP($A920,'Raw data'!$A:$M,8,FALSE)</f>
        <v>695948.69100695674</v>
      </c>
      <c r="K920" s="42">
        <f>VLOOKUP($A920,'Raw data'!$A:$M,5,FALSE)</f>
        <v>585040.39057193429</v>
      </c>
      <c r="L920" s="42">
        <f>VLOOKUP($A920,'Raw data'!$A:$M,12,FALSE)</f>
        <v>501847.00205091463</v>
      </c>
      <c r="M920" s="42">
        <f>VLOOKUP($A920,'Raw data'!$A:$M,13,FALSE)</f>
        <v>748760.13963624602</v>
      </c>
      <c r="N920" s="42">
        <f>VLOOKUP($A920,'Raw data'!$A:$M,6,FALSE)</f>
        <v>597968.28109345795</v>
      </c>
      <c r="O920" s="42">
        <f>VLOOKUP($A920,'Raw data'!$A:$M,9,FALSE)</f>
        <v>552487.2017152874</v>
      </c>
      <c r="P920" s="42">
        <f t="shared" si="154"/>
        <v>565965.64687363664</v>
      </c>
      <c r="Q920" s="42">
        <f t="shared" si="155"/>
        <v>613675.28434579947</v>
      </c>
      <c r="R920" s="42">
        <f t="shared" si="156"/>
        <v>135162.34986076079</v>
      </c>
      <c r="S920" s="42">
        <f t="shared" si="157"/>
        <v>83997.068244577706</v>
      </c>
      <c r="T920" s="43">
        <f t="shared" si="158"/>
        <v>0.2388172331790635</v>
      </c>
      <c r="U920" s="43">
        <f t="shared" si="159"/>
        <v>0.13687542970566541</v>
      </c>
      <c r="V920" s="42">
        <f t="shared" si="160"/>
        <v>0.11676099373457188</v>
      </c>
      <c r="W920" s="42">
        <f t="shared" si="161"/>
        <v>0.51779659698664415</v>
      </c>
      <c r="X920" s="42">
        <f>VLOOKUP($A920,'Raw data'!$A:$AN,39, FALSE)</f>
        <v>2.272526122612577</v>
      </c>
      <c r="Y920" s="42">
        <f>VLOOKUP($A920,'Raw data'!$A:$AN,40, FALSE)</f>
        <v>2.7124477813000656</v>
      </c>
      <c r="Z920" s="42">
        <f t="shared" si="162"/>
        <v>2.4924869519563213</v>
      </c>
      <c r="AA920" s="44">
        <f>IFERROR(VLOOKUP($A920,'Raw data'!$AP:$AU,4,FALSE),0)</f>
        <v>-0.22878922379217401</v>
      </c>
      <c r="AB920" s="44">
        <f>IFERROR(VLOOKUP($A920,'Raw data'!$AP:$AU,5,FALSE),0)</f>
        <v>0.139127745229362</v>
      </c>
      <c r="AC920" s="44">
        <f>IFERROR(VLOOKUP($A920,'Raw data'!$AP:$AU,6,FALSE),"NA")</f>
        <v>0.779470541271305</v>
      </c>
      <c r="AD920" s="46" t="b">
        <f t="shared" si="163"/>
        <v>0</v>
      </c>
      <c r="AE920" s="46" t="b">
        <f t="shared" si="164"/>
        <v>0</v>
      </c>
    </row>
    <row r="921" spans="1:31" x14ac:dyDescent="0.25">
      <c r="A921" s="45" t="s">
        <v>987</v>
      </c>
      <c r="B921" s="2" t="str">
        <f>IFERROR(VLOOKUP(A921,'Protein names'!$A:$I,8,FALSE),"Contaminant")</f>
        <v>Electron transfer flavoprotein subunit beta (Beta-ETF)</v>
      </c>
      <c r="C921" t="str">
        <f>IFERROR(VLOOKUP(A921,'Protein names'!$A:$I,9,FALSE), "Contaminant")</f>
        <v>Etfb</v>
      </c>
      <c r="D921" s="42">
        <f>VLOOKUP($A921,'Raw data'!$A:$M,10,FALSE)</f>
        <v>3891769.5289762602</v>
      </c>
      <c r="E921" s="42">
        <f>VLOOKUP($A921,'Raw data'!$A:$M,11,FALSE)</f>
        <v>5042295.5444356129</v>
      </c>
      <c r="F921" s="42">
        <f>VLOOKUP($A921,'Raw data'!$A:$M,7,FALSE)</f>
        <v>6518946.2039665459</v>
      </c>
      <c r="G921" s="42">
        <f>VLOOKUP($A921,'Raw data'!$A:$M,2,FALSE)</f>
        <v>6577979.0976409446</v>
      </c>
      <c r="H921" s="42">
        <f>VLOOKUP($A921,'Raw data'!$A:$M,3,FALSE)</f>
        <v>5382347.7103978284</v>
      </c>
      <c r="I921" s="42">
        <f>VLOOKUP($A921,'Raw data'!$A:$M,4,FALSE)</f>
        <v>6681618.9758931641</v>
      </c>
      <c r="J921" s="42">
        <f>VLOOKUP($A921,'Raw data'!$A:$M,8,FALSE)</f>
        <v>5199442.1179649243</v>
      </c>
      <c r="K921" s="42">
        <f>VLOOKUP($A921,'Raw data'!$A:$M,5,FALSE)</f>
        <v>6752001.3928344417</v>
      </c>
      <c r="L921" s="42">
        <f>VLOOKUP($A921,'Raw data'!$A:$M,12,FALSE)</f>
        <v>4462377.733107239</v>
      </c>
      <c r="M921" s="42">
        <f>VLOOKUP($A921,'Raw data'!$A:$M,13,FALSE)</f>
        <v>4984565.8538887454</v>
      </c>
      <c r="N921" s="42">
        <f>VLOOKUP($A921,'Raw data'!$A:$M,6,FALSE)</f>
        <v>5857474.6456751274</v>
      </c>
      <c r="O921" s="42">
        <f>VLOOKUP($A921,'Raw data'!$A:$M,9,FALSE)</f>
        <v>5408093.3753721891</v>
      </c>
      <c r="P921" s="42">
        <f t="shared" si="154"/>
        <v>5682492.8435517261</v>
      </c>
      <c r="Q921" s="42">
        <f t="shared" si="155"/>
        <v>5443992.5198071115</v>
      </c>
      <c r="R921" s="42">
        <f t="shared" si="156"/>
        <v>1017057.238298744</v>
      </c>
      <c r="S921" s="42">
        <f t="shared" si="157"/>
        <v>720831.5543832673</v>
      </c>
      <c r="T921" s="43">
        <f t="shared" si="158"/>
        <v>0.17898082167456864</v>
      </c>
      <c r="U921" s="43">
        <f t="shared" si="159"/>
        <v>0.13240862322287089</v>
      </c>
      <c r="V921" s="42">
        <f t="shared" si="160"/>
        <v>-6.1858877593976014E-2</v>
      </c>
      <c r="W921" s="42">
        <f t="shared" si="161"/>
        <v>0.67785817045029284</v>
      </c>
      <c r="X921" s="42">
        <f>VLOOKUP($A921,'Raw data'!$A:$AN,39, FALSE)</f>
        <v>4.0340847095901751</v>
      </c>
      <c r="Y921" s="42">
        <f>VLOOKUP($A921,'Raw data'!$A:$AN,40, FALSE)</f>
        <v>4.0871762872922632</v>
      </c>
      <c r="Z921" s="42">
        <f t="shared" si="162"/>
        <v>4.0606304984412187</v>
      </c>
      <c r="AA921" s="44">
        <f>IFERROR(VLOOKUP($A921,'Raw data'!$AP:$AU,4,FALSE),0)</f>
        <v>-0.24640857245970499</v>
      </c>
      <c r="AB921" s="44">
        <f>IFERROR(VLOOKUP($A921,'Raw data'!$AP:$AU,5,FALSE),0)</f>
        <v>0.13728067557915299</v>
      </c>
      <c r="AC921" s="44">
        <f>IFERROR(VLOOKUP($A921,'Raw data'!$AP:$AU,6,FALSE),"NA")</f>
        <v>0.78077769897355098</v>
      </c>
      <c r="AD921" s="46" t="b">
        <f t="shared" si="163"/>
        <v>0</v>
      </c>
      <c r="AE921" s="46" t="b">
        <f t="shared" si="164"/>
        <v>0</v>
      </c>
    </row>
    <row r="922" spans="1:31" x14ac:dyDescent="0.25">
      <c r="A922" s="45" t="s">
        <v>988</v>
      </c>
      <c r="B922" s="2" t="str">
        <f>IFERROR(VLOOKUP(A922,'Protein names'!$A:$I,8,FALSE),"Contaminant")</f>
        <v>Apolipoprotein A-I (Apo-AI) (ApoA-I) (Apolipoprotein A1) [Cleaved into: Proapolipoprotein A-I (ProapoA-I)]</v>
      </c>
      <c r="C922" t="str">
        <f>IFERROR(VLOOKUP(A922,'Protein names'!$A:$I,9,FALSE), "Contaminant")</f>
        <v>Apoa1</v>
      </c>
      <c r="D922" s="42">
        <f>VLOOKUP($A922,'Raw data'!$A:$M,10,FALSE)</f>
        <v>1833225.2291842238</v>
      </c>
      <c r="E922" s="42">
        <f>VLOOKUP($A922,'Raw data'!$A:$M,11,FALSE)</f>
        <v>1112006.708917862</v>
      </c>
      <c r="F922" s="42">
        <f>VLOOKUP($A922,'Raw data'!$A:$M,7,FALSE)</f>
        <v>1181172.3240613211</v>
      </c>
      <c r="G922" s="42">
        <f>VLOOKUP($A922,'Raw data'!$A:$M,2,FALSE)</f>
        <v>3027615.0035799849</v>
      </c>
      <c r="H922" s="42">
        <f>VLOOKUP($A922,'Raw data'!$A:$M,3,FALSE)</f>
        <v>921289.21231643087</v>
      </c>
      <c r="I922" s="42">
        <f>VLOOKUP($A922,'Raw data'!$A:$M,4,FALSE)</f>
        <v>1342477.3705647718</v>
      </c>
      <c r="J922" s="42">
        <f>VLOOKUP($A922,'Raw data'!$A:$M,8,FALSE)</f>
        <v>1035921.8858504517</v>
      </c>
      <c r="K922" s="42">
        <f>VLOOKUP($A922,'Raw data'!$A:$M,5,FALSE)</f>
        <v>1370880.5843340931</v>
      </c>
      <c r="L922" s="42">
        <f>VLOOKUP($A922,'Raw data'!$A:$M,12,FALSE)</f>
        <v>1598997.0655633286</v>
      </c>
      <c r="M922" s="42">
        <f>VLOOKUP($A922,'Raw data'!$A:$M,13,FALSE)</f>
        <v>774119.04261160817</v>
      </c>
      <c r="N922" s="42">
        <f>VLOOKUP($A922,'Raw data'!$A:$M,6,FALSE)</f>
        <v>2195728.1364027564</v>
      </c>
      <c r="O922" s="42">
        <f>VLOOKUP($A922,'Raw data'!$A:$M,9,FALSE)</f>
        <v>1196121.286835769</v>
      </c>
      <c r="P922" s="42">
        <f t="shared" si="154"/>
        <v>1569630.9747707658</v>
      </c>
      <c r="Q922" s="42">
        <f t="shared" si="155"/>
        <v>1361961.333599668</v>
      </c>
      <c r="R922" s="42">
        <f t="shared" si="156"/>
        <v>710336.21758492268</v>
      </c>
      <c r="S922" s="42">
        <f t="shared" si="157"/>
        <v>452915.6975256821</v>
      </c>
      <c r="T922" s="43">
        <f t="shared" si="158"/>
        <v>0.45254982158380419</v>
      </c>
      <c r="U922" s="43">
        <f t="shared" si="159"/>
        <v>0.33254666366234092</v>
      </c>
      <c r="V922" s="42">
        <f t="shared" si="160"/>
        <v>-0.20473967131193757</v>
      </c>
      <c r="W922" s="42">
        <f t="shared" si="161"/>
        <v>0.59359048887090782</v>
      </c>
      <c r="X922" s="42">
        <f>VLOOKUP($A922,'Raw data'!$A:$AN,39, FALSE)</f>
        <v>2.4072273311640293</v>
      </c>
      <c r="Y922" s="42">
        <f>VLOOKUP($A922,'Raw data'!$A:$AN,40, FALSE)</f>
        <v>2.7031981571263959</v>
      </c>
      <c r="Z922" s="42">
        <f t="shared" si="162"/>
        <v>2.5552127441452126</v>
      </c>
      <c r="AA922" s="44">
        <f>IFERROR(VLOOKUP($A922,'Raw data'!$AP:$AU,4,FALSE),0)</f>
        <v>-0.362208859061114</v>
      </c>
      <c r="AB922" s="44">
        <f>IFERROR(VLOOKUP($A922,'Raw data'!$AP:$AU,5,FALSE),0)</f>
        <v>6.6373681107957203E-2</v>
      </c>
      <c r="AC922" s="44">
        <f>IFERROR(VLOOKUP($A922,'Raw data'!$AP:$AU,6,FALSE),"NA")</f>
        <v>0.78096384160580301</v>
      </c>
      <c r="AD922" s="46" t="b">
        <f t="shared" si="163"/>
        <v>0</v>
      </c>
      <c r="AE922" s="46" t="b">
        <f t="shared" si="164"/>
        <v>0</v>
      </c>
    </row>
    <row r="923" spans="1:31" x14ac:dyDescent="0.25">
      <c r="A923" s="45" t="s">
        <v>989</v>
      </c>
      <c r="B923" s="2" t="str">
        <f>IFERROR(VLOOKUP(A923,'Protein names'!$A:$I,8,FALSE),"Contaminant")</f>
        <v>60S ribosomal protein L7 (RCG30479, isoform CRA_b) (Rpl7 protein)</v>
      </c>
      <c r="C923" t="str">
        <f>IFERROR(VLOOKUP(A923,'Protein names'!$A:$I,9,FALSE), "Contaminant")</f>
        <v>Rpl7</v>
      </c>
      <c r="D923" s="42">
        <f>VLOOKUP($A923,'Raw data'!$A:$M,10,FALSE)</f>
        <v>616521.19551748631</v>
      </c>
      <c r="E923" s="42">
        <f>VLOOKUP($A923,'Raw data'!$A:$M,11,FALSE)</f>
        <v>626202.70670707745</v>
      </c>
      <c r="F923" s="42">
        <f>VLOOKUP($A923,'Raw data'!$A:$M,7,FALSE)</f>
        <v>456121.48669346602</v>
      </c>
      <c r="G923" s="42">
        <f>VLOOKUP($A923,'Raw data'!$A:$M,2,FALSE)</f>
        <v>501322.54054479091</v>
      </c>
      <c r="H923" s="42">
        <f>VLOOKUP($A923,'Raw data'!$A:$M,3,FALSE)</f>
        <v>527284.30369428475</v>
      </c>
      <c r="I923" s="42">
        <f>VLOOKUP($A923,'Raw data'!$A:$M,4,FALSE)</f>
        <v>656361.36884154251</v>
      </c>
      <c r="J923" s="42">
        <f>VLOOKUP($A923,'Raw data'!$A:$M,8,FALSE)</f>
        <v>400388.75570108328</v>
      </c>
      <c r="K923" s="42">
        <f>VLOOKUP($A923,'Raw data'!$A:$M,5,FALSE)</f>
        <v>583156.13031923247</v>
      </c>
      <c r="L923" s="42">
        <f>VLOOKUP($A923,'Raw data'!$A:$M,12,FALSE)</f>
        <v>489411.39787865861</v>
      </c>
      <c r="M923" s="42">
        <f>VLOOKUP($A923,'Raw data'!$A:$M,13,FALSE)</f>
        <v>594186.99251838645</v>
      </c>
      <c r="N923" s="42">
        <f>VLOOKUP($A923,'Raw data'!$A:$M,6,FALSE)</f>
        <v>435610.32711204246</v>
      </c>
      <c r="O923" s="42">
        <f>VLOOKUP($A923,'Raw data'!$A:$M,9,FALSE)</f>
        <v>494579.32419806573</v>
      </c>
      <c r="P923" s="42">
        <f t="shared" si="154"/>
        <v>563968.93366644136</v>
      </c>
      <c r="Q923" s="42">
        <f t="shared" si="155"/>
        <v>499555.48795457813</v>
      </c>
      <c r="R923" s="42">
        <f t="shared" si="156"/>
        <v>73112.412621540119</v>
      </c>
      <c r="S923" s="42">
        <f t="shared" si="157"/>
        <v>70704.64177361007</v>
      </c>
      <c r="T923" s="43">
        <f t="shared" si="158"/>
        <v>0.1296390780715988</v>
      </c>
      <c r="U923" s="43">
        <f t="shared" si="159"/>
        <v>0.14153511167119609</v>
      </c>
      <c r="V923" s="42">
        <f t="shared" si="160"/>
        <v>-0.17497075991314059</v>
      </c>
      <c r="W923" s="42">
        <f t="shared" si="161"/>
        <v>0.18712140142217035</v>
      </c>
      <c r="X923" s="42">
        <f>VLOOKUP($A923,'Raw data'!$A:$AN,39, FALSE)</f>
        <v>3.5151188639386555</v>
      </c>
      <c r="Y923" s="42">
        <f>VLOOKUP($A923,'Raw data'!$A:$AN,40, FALSE)</f>
        <v>3.4734864118753941</v>
      </c>
      <c r="Z923" s="42">
        <f t="shared" si="162"/>
        <v>3.4943026379070248</v>
      </c>
      <c r="AA923" s="44">
        <f>IFERROR(VLOOKUP($A923,'Raw data'!$AP:$AU,4,FALSE),0)</f>
        <v>-0.26340143621951201</v>
      </c>
      <c r="AB923" s="44">
        <f>IFERROR(VLOOKUP($A923,'Raw data'!$AP:$AU,5,FALSE),0)</f>
        <v>2.3602543799445E-2</v>
      </c>
      <c r="AC923" s="44">
        <f>IFERROR(VLOOKUP($A923,'Raw data'!$AP:$AU,6,FALSE),"NA")</f>
        <v>0.78099890784293802</v>
      </c>
      <c r="AD923" s="46" t="b">
        <f t="shared" si="163"/>
        <v>0</v>
      </c>
      <c r="AE923" s="46" t="b">
        <f t="shared" si="164"/>
        <v>0</v>
      </c>
    </row>
    <row r="924" spans="1:31" x14ac:dyDescent="0.25">
      <c r="A924" s="45" t="s">
        <v>990</v>
      </c>
      <c r="B924" s="2" t="str">
        <f>IFERROR(VLOOKUP(A924,'Protein names'!$A:$I,8,FALSE),"Contaminant")</f>
        <v>Murinoglobulin-1 (Alpha-1 inhibitor 3 variant I) (Alpha-X protein)</v>
      </c>
      <c r="C924" t="str">
        <f>IFERROR(VLOOKUP(A924,'Protein names'!$A:$I,9,FALSE), "Contaminant")</f>
        <v>Mug1</v>
      </c>
      <c r="D924" s="42">
        <f>VLOOKUP($A924,'Raw data'!$A:$M,10,FALSE)</f>
        <v>879118.27203833719</v>
      </c>
      <c r="E924" s="42">
        <f>VLOOKUP($A924,'Raw data'!$A:$M,11,FALSE)</f>
        <v>893721.40835311473</v>
      </c>
      <c r="F924" s="42">
        <f>VLOOKUP($A924,'Raw data'!$A:$M,7,FALSE)</f>
        <v>1264458.9012370184</v>
      </c>
      <c r="G924" s="42">
        <f>VLOOKUP($A924,'Raw data'!$A:$M,2,FALSE)</f>
        <v>1117354.6241963012</v>
      </c>
      <c r="H924" s="42">
        <f>VLOOKUP($A924,'Raw data'!$A:$M,3,FALSE)</f>
        <v>804459.64016331977</v>
      </c>
      <c r="I924" s="42">
        <f>VLOOKUP($A924,'Raw data'!$A:$M,4,FALSE)</f>
        <v>1006293.4494569444</v>
      </c>
      <c r="J924" s="42">
        <f>VLOOKUP($A924,'Raw data'!$A:$M,8,FALSE)</f>
        <v>895681.22813265899</v>
      </c>
      <c r="K924" s="42">
        <f>VLOOKUP($A924,'Raw data'!$A:$M,5,FALSE)</f>
        <v>1027601.2415809297</v>
      </c>
      <c r="L924" s="42">
        <f>VLOOKUP($A924,'Raw data'!$A:$M,12,FALSE)</f>
        <v>593059.96895019512</v>
      </c>
      <c r="M924" s="42">
        <f>VLOOKUP($A924,'Raw data'!$A:$M,13,FALSE)</f>
        <v>1256799.1676516698</v>
      </c>
      <c r="N924" s="42">
        <f>VLOOKUP($A924,'Raw data'!$A:$M,6,FALSE)</f>
        <v>889206.39831540908</v>
      </c>
      <c r="O924" s="42">
        <f>VLOOKUP($A924,'Raw data'!$A:$M,9,FALSE)</f>
        <v>947239.2933371187</v>
      </c>
      <c r="P924" s="42">
        <f t="shared" si="154"/>
        <v>994234.38257417257</v>
      </c>
      <c r="Q924" s="42">
        <f t="shared" si="155"/>
        <v>934931.21632799692</v>
      </c>
      <c r="R924" s="42">
        <f t="shared" si="156"/>
        <v>156893.98502731626</v>
      </c>
      <c r="S924" s="42">
        <f t="shared" si="157"/>
        <v>196996.39200106062</v>
      </c>
      <c r="T924" s="43">
        <f t="shared" si="158"/>
        <v>0.15780382149036326</v>
      </c>
      <c r="U924" s="43">
        <f t="shared" si="159"/>
        <v>0.21070682908072827</v>
      </c>
      <c r="V924" s="42">
        <f t="shared" si="160"/>
        <v>-8.8725766743177101E-2</v>
      </c>
      <c r="W924" s="42">
        <f t="shared" si="161"/>
        <v>0.60998674551361809</v>
      </c>
      <c r="X924" s="42">
        <f>VLOOKUP($A924,'Raw data'!$A:$AN,39, FALSE)</f>
        <v>2.9669973771857197</v>
      </c>
      <c r="Y924" s="42">
        <f>VLOOKUP($A924,'Raw data'!$A:$AN,40, FALSE)</f>
        <v>3.2929394191449819</v>
      </c>
      <c r="Z924" s="42">
        <f t="shared" si="162"/>
        <v>3.1299683981653508</v>
      </c>
      <c r="AA924" s="44">
        <f>IFERROR(VLOOKUP($A924,'Raw data'!$AP:$AU,4,FALSE),0)</f>
        <v>0.53061559213413401</v>
      </c>
      <c r="AB924" s="44">
        <f>IFERROR(VLOOKUP($A924,'Raw data'!$AP:$AU,5,FALSE),0)</f>
        <v>7.0372936358351401E-2</v>
      </c>
      <c r="AC924" s="44">
        <f>IFERROR(VLOOKUP($A924,'Raw data'!$AP:$AU,6,FALSE),"NA")</f>
        <v>0.78163707447338204</v>
      </c>
      <c r="AD924" s="46" t="b">
        <f t="shared" si="163"/>
        <v>0</v>
      </c>
      <c r="AE924" s="46" t="b">
        <f t="shared" si="164"/>
        <v>0</v>
      </c>
    </row>
    <row r="925" spans="1:31" x14ac:dyDescent="0.25">
      <c r="A925" s="45" t="s">
        <v>991</v>
      </c>
      <c r="B925" s="2" t="str">
        <f>IFERROR(VLOOKUP(A925,'Protein names'!$A:$I,8,FALSE),"Contaminant")</f>
        <v>Proteasome subunit alpha type-3 (EC 3.4.25.1) (Macropain subunit C8) (Multicatalytic endopeptidase complex subunit C8) (Proteasome component C8) (Proteasome subunit K)</v>
      </c>
      <c r="C925" t="str">
        <f>IFERROR(VLOOKUP(A925,'Protein names'!$A:$I,9,FALSE), "Contaminant")</f>
        <v>Psma3</v>
      </c>
      <c r="D925" s="42">
        <f>VLOOKUP($A925,'Raw data'!$A:$M,10,FALSE)</f>
        <v>96103.349723458494</v>
      </c>
      <c r="E925" s="42">
        <f>VLOOKUP($A925,'Raw data'!$A:$M,11,FALSE)</f>
        <v>165643.60584588061</v>
      </c>
      <c r="F925" s="42">
        <f>VLOOKUP($A925,'Raw data'!$A:$M,7,FALSE)</f>
        <v>64517.166350375905</v>
      </c>
      <c r="G925" s="42">
        <f>VLOOKUP($A925,'Raw data'!$A:$M,2,FALSE)</f>
        <v>164923.64965904807</v>
      </c>
      <c r="H925" s="42">
        <f>VLOOKUP($A925,'Raw data'!$A:$M,3,FALSE)</f>
        <v>122319.6119662011</v>
      </c>
      <c r="I925" s="42">
        <f>VLOOKUP($A925,'Raw data'!$A:$M,4,FALSE)</f>
        <v>154723.1980046799</v>
      </c>
      <c r="J925" s="42">
        <f>VLOOKUP($A925,'Raw data'!$A:$M,8,FALSE)</f>
        <v>183755.86621222392</v>
      </c>
      <c r="K925" s="42">
        <f>VLOOKUP($A925,'Raw data'!$A:$M,5,FALSE)</f>
        <v>151302.08653387218</v>
      </c>
      <c r="L925" s="42">
        <f>VLOOKUP($A925,'Raw data'!$A:$M,12,FALSE)</f>
        <v>175046.2114924604</v>
      </c>
      <c r="M925" s="42">
        <f>VLOOKUP($A925,'Raw data'!$A:$M,13,FALSE)</f>
        <v>142818.09021325485</v>
      </c>
      <c r="N925" s="42">
        <f>VLOOKUP($A925,'Raw data'!$A:$M,6,FALSE)</f>
        <v>156124.74348508922</v>
      </c>
      <c r="O925" s="42">
        <f>VLOOKUP($A925,'Raw data'!$A:$M,9,FALSE)</f>
        <v>114834.24117467225</v>
      </c>
      <c r="P925" s="42">
        <f t="shared" si="154"/>
        <v>128038.43025827402</v>
      </c>
      <c r="Q925" s="42">
        <f t="shared" si="155"/>
        <v>153980.20651859546</v>
      </c>
      <c r="R925" s="42">
        <f t="shared" si="156"/>
        <v>37802.668977153196</v>
      </c>
      <c r="S925" s="42">
        <f t="shared" si="157"/>
        <v>22357.464392325004</v>
      </c>
      <c r="T925" s="43">
        <f t="shared" si="158"/>
        <v>0.29524470817784282</v>
      </c>
      <c r="U925" s="43">
        <f t="shared" si="159"/>
        <v>0.14519700224992879</v>
      </c>
      <c r="V925" s="42">
        <f t="shared" si="160"/>
        <v>0.2661680159378722</v>
      </c>
      <c r="W925" s="42">
        <f t="shared" si="161"/>
        <v>0.21600168279267204</v>
      </c>
      <c r="X925" s="42">
        <f>VLOOKUP($A925,'Raw data'!$A:$AN,39, FALSE)</f>
        <v>3.1130944314345137</v>
      </c>
      <c r="Y925" s="42">
        <f>VLOOKUP($A925,'Raw data'!$A:$AN,40, FALSE)</f>
        <v>3.0106966111979561</v>
      </c>
      <c r="Z925" s="42">
        <f t="shared" si="162"/>
        <v>3.0618955213162349</v>
      </c>
      <c r="AA925" s="44">
        <f>IFERROR(VLOOKUP($A925,'Raw data'!$AP:$AU,4,FALSE),0)</f>
        <v>0.36418506375971599</v>
      </c>
      <c r="AB925" s="44">
        <f>IFERROR(VLOOKUP($A925,'Raw data'!$AP:$AU,5,FALSE),0)</f>
        <v>4.6858913409743103E-2</v>
      </c>
      <c r="AC925" s="44">
        <f>IFERROR(VLOOKUP($A925,'Raw data'!$AP:$AU,6,FALSE),"NA")</f>
        <v>0.78234736157160201</v>
      </c>
      <c r="AD925" s="46" t="b">
        <f t="shared" si="163"/>
        <v>0</v>
      </c>
      <c r="AE925" s="46" t="b">
        <f t="shared" si="164"/>
        <v>0</v>
      </c>
    </row>
    <row r="926" spans="1:31" x14ac:dyDescent="0.25">
      <c r="A926" s="45" t="s">
        <v>992</v>
      </c>
      <c r="B926" s="2" t="str">
        <f>IFERROR(VLOOKUP(A926,'Protein names'!$A:$I,8,FALSE),"Contaminant")</f>
        <v>Cytochrome P450 2C13, male-specific (Cytochrome P450 2c13)</v>
      </c>
      <c r="C926" t="str">
        <f>IFERROR(VLOOKUP(A926,'Protein names'!$A:$I,9,FALSE), "Contaminant")</f>
        <v>Cyp2c13</v>
      </c>
      <c r="D926" s="42">
        <f>VLOOKUP($A926,'Raw data'!$A:$M,10,FALSE)</f>
        <v>496817.16213671159</v>
      </c>
      <c r="E926" s="42">
        <f>VLOOKUP($A926,'Raw data'!$A:$M,11,FALSE)</f>
        <v>185626.34723569197</v>
      </c>
      <c r="F926" s="42">
        <f>VLOOKUP($A926,'Raw data'!$A:$M,7,FALSE)</f>
        <v>96092.96751853505</v>
      </c>
      <c r="G926" s="42">
        <f>VLOOKUP($A926,'Raw data'!$A:$M,2,FALSE)</f>
        <v>152515.78524395518</v>
      </c>
      <c r="H926" s="42">
        <f>VLOOKUP($A926,'Raw data'!$A:$M,3,FALSE)</f>
        <v>116252.38207827449</v>
      </c>
      <c r="I926" s="42">
        <f>VLOOKUP($A926,'Raw data'!$A:$M,4,FALSE)</f>
        <v>155437.3893576258</v>
      </c>
      <c r="J926" s="42">
        <f>VLOOKUP($A926,'Raw data'!$A:$M,8,FALSE)</f>
        <v>213510.77424852279</v>
      </c>
      <c r="K926" s="42">
        <f>VLOOKUP($A926,'Raw data'!$A:$M,5,FALSE)</f>
        <v>128158.75469362907</v>
      </c>
      <c r="L926" s="42">
        <f>VLOOKUP($A926,'Raw data'!$A:$M,12,FALSE)</f>
        <v>586447.86769606755</v>
      </c>
      <c r="M926" s="42">
        <f>VLOOKUP($A926,'Raw data'!$A:$M,13,FALSE)</f>
        <v>227581.53062458284</v>
      </c>
      <c r="N926" s="42">
        <f>VLOOKUP($A926,'Raw data'!$A:$M,6,FALSE)</f>
        <v>114837.88904504172</v>
      </c>
      <c r="O926" s="42">
        <f>VLOOKUP($A926,'Raw data'!$A:$M,9,FALSE)</f>
        <v>127802.39711771175</v>
      </c>
      <c r="P926" s="42">
        <f t="shared" si="154"/>
        <v>200457.00559513236</v>
      </c>
      <c r="Q926" s="42">
        <f t="shared" si="155"/>
        <v>233056.535570926</v>
      </c>
      <c r="R926" s="42">
        <f t="shared" si="156"/>
        <v>135619.98889846919</v>
      </c>
      <c r="S926" s="42">
        <f t="shared" si="157"/>
        <v>163989.36579696185</v>
      </c>
      <c r="T926" s="43">
        <f t="shared" si="158"/>
        <v>0.67655399967604035</v>
      </c>
      <c r="U926" s="43">
        <f t="shared" si="159"/>
        <v>0.70364628649109495</v>
      </c>
      <c r="V926" s="42">
        <f t="shared" si="160"/>
        <v>0.21738713288718492</v>
      </c>
      <c r="W926" s="42">
        <f t="shared" si="161"/>
        <v>0.73903165034216678</v>
      </c>
      <c r="X926" s="42">
        <f>VLOOKUP($A926,'Raw data'!$A:$AN,39, FALSE)</f>
        <v>2.4349702985901405</v>
      </c>
      <c r="Y926" s="42">
        <f>VLOOKUP($A926,'Raw data'!$A:$AN,40, FALSE)</f>
        <v>2.639967131925109</v>
      </c>
      <c r="Z926" s="42">
        <f t="shared" si="162"/>
        <v>2.5374687152576247</v>
      </c>
      <c r="AA926" s="44">
        <f>IFERROR(VLOOKUP($A926,'Raw data'!$AP:$AU,4,FALSE),0)</f>
        <v>0.31104163511774802</v>
      </c>
      <c r="AB926" s="44">
        <f>IFERROR(VLOOKUP($A926,'Raw data'!$AP:$AU,5,FALSE),0)</f>
        <v>4.6536482898481099E-2</v>
      </c>
      <c r="AC926" s="44">
        <f>IFERROR(VLOOKUP($A926,'Raw data'!$AP:$AU,6,FALSE),"NA")</f>
        <v>0.78274617746409603</v>
      </c>
      <c r="AD926" s="46" t="b">
        <f t="shared" si="163"/>
        <v>0</v>
      </c>
      <c r="AE926" s="46" t="b">
        <f t="shared" si="164"/>
        <v>0</v>
      </c>
    </row>
    <row r="927" spans="1:31" x14ac:dyDescent="0.25">
      <c r="A927" s="45" t="s">
        <v>993</v>
      </c>
      <c r="B927" s="2" t="str">
        <f>IFERROR(VLOOKUP(A927,'Protein names'!$A:$I,8,FALSE),"Contaminant")</f>
        <v>Alpha-enolase (Enolase 1, (Alpha)) (RCG31027, isoform CRA_a)</v>
      </c>
      <c r="C927" t="str">
        <f>IFERROR(VLOOKUP(A927,'Protein names'!$A:$I,9,FALSE), "Contaminant")</f>
        <v>Eno1</v>
      </c>
      <c r="D927" s="42">
        <f>VLOOKUP($A927,'Raw data'!$A:$M,10,FALSE)</f>
        <v>11873595.18659341</v>
      </c>
      <c r="E927" s="42">
        <f>VLOOKUP($A927,'Raw data'!$A:$M,11,FALSE)</f>
        <v>11409763.099911246</v>
      </c>
      <c r="F927" s="42">
        <f>VLOOKUP($A927,'Raw data'!$A:$M,7,FALSE)</f>
        <v>11600829.547955694</v>
      </c>
      <c r="G927" s="42">
        <f>VLOOKUP($A927,'Raw data'!$A:$M,2,FALSE)</f>
        <v>11407863.382560072</v>
      </c>
      <c r="H927" s="42">
        <f>VLOOKUP($A927,'Raw data'!$A:$M,3,FALSE)</f>
        <v>10757654.698250307</v>
      </c>
      <c r="I927" s="42">
        <f>VLOOKUP($A927,'Raw data'!$A:$M,4,FALSE)</f>
        <v>9318740.503106948</v>
      </c>
      <c r="J927" s="42">
        <f>VLOOKUP($A927,'Raw data'!$A:$M,8,FALSE)</f>
        <v>11421570.687490951</v>
      </c>
      <c r="K927" s="42">
        <f>VLOOKUP($A927,'Raw data'!$A:$M,5,FALSE)</f>
        <v>10055745.739802668</v>
      </c>
      <c r="L927" s="42">
        <f>VLOOKUP($A927,'Raw data'!$A:$M,12,FALSE)</f>
        <v>12419751.074242733</v>
      </c>
      <c r="M927" s="42">
        <f>VLOOKUP($A927,'Raw data'!$A:$M,13,FALSE)</f>
        <v>11308177.580579923</v>
      </c>
      <c r="N927" s="42">
        <f>VLOOKUP($A927,'Raw data'!$A:$M,6,FALSE)</f>
        <v>9762273.7040814925</v>
      </c>
      <c r="O927" s="42">
        <f>VLOOKUP($A927,'Raw data'!$A:$M,9,FALSE)</f>
        <v>7722029.5408379454</v>
      </c>
      <c r="P927" s="42">
        <f t="shared" si="154"/>
        <v>11061407.736396281</v>
      </c>
      <c r="Q927" s="42">
        <f t="shared" si="155"/>
        <v>10448258.054505952</v>
      </c>
      <c r="R927" s="42">
        <f t="shared" si="156"/>
        <v>848642.27968908998</v>
      </c>
      <c r="S927" s="42">
        <f t="shared" si="157"/>
        <v>1507235.1151849618</v>
      </c>
      <c r="T927" s="43">
        <f t="shared" si="158"/>
        <v>7.6721001513824577E-2</v>
      </c>
      <c r="U927" s="43">
        <f t="shared" si="159"/>
        <v>0.14425707207097038</v>
      </c>
      <c r="V927" s="42">
        <f t="shared" si="160"/>
        <v>-8.2272568075761263E-2</v>
      </c>
      <c r="W927" s="42">
        <f t="shared" si="161"/>
        <v>0.44638649735535252</v>
      </c>
      <c r="X927" s="42">
        <f>VLOOKUP($A927,'Raw data'!$A:$AN,39, FALSE)</f>
        <v>3.0595277861175378</v>
      </c>
      <c r="Y927" s="42">
        <f>VLOOKUP($A927,'Raw data'!$A:$AN,40, FALSE)</f>
        <v>3.4374965297211344</v>
      </c>
      <c r="Z927" s="42">
        <f t="shared" si="162"/>
        <v>3.2485121579193361</v>
      </c>
      <c r="AA927" s="44">
        <f>IFERROR(VLOOKUP($A927,'Raw data'!$AP:$AU,4,FALSE),0)</f>
        <v>0.414938239426341</v>
      </c>
      <c r="AB927" s="44">
        <f>IFERROR(VLOOKUP($A927,'Raw data'!$AP:$AU,5,FALSE),0)</f>
        <v>9.7789286090413596E-2</v>
      </c>
      <c r="AC927" s="44">
        <f>IFERROR(VLOOKUP($A927,'Raw data'!$AP:$AU,6,FALSE),"NA")</f>
        <v>0.78383300824490698</v>
      </c>
      <c r="AD927" s="46" t="b">
        <f t="shared" si="163"/>
        <v>0</v>
      </c>
      <c r="AE927" s="46" t="b">
        <f t="shared" si="164"/>
        <v>0</v>
      </c>
    </row>
    <row r="928" spans="1:31" x14ac:dyDescent="0.25">
      <c r="A928" s="45" t="s">
        <v>994</v>
      </c>
      <c r="B928" s="2" t="str">
        <f>IFERROR(VLOOKUP(A928,'Protein names'!$A:$I,8,FALSE),"Contaminant")</f>
        <v>Vinculin</v>
      </c>
      <c r="C928" t="str">
        <f>IFERROR(VLOOKUP(A928,'Protein names'!$A:$I,9,FALSE), "Contaminant")</f>
        <v>Vcl</v>
      </c>
      <c r="D928" s="42">
        <f>VLOOKUP($A928,'Raw data'!$A:$M,10,FALSE)</f>
        <v>372641.13452053221</v>
      </c>
      <c r="E928" s="42">
        <f>VLOOKUP($A928,'Raw data'!$A:$M,11,FALSE)</f>
        <v>587309.88199386396</v>
      </c>
      <c r="F928" s="42">
        <f>VLOOKUP($A928,'Raw data'!$A:$M,7,FALSE)</f>
        <v>269472.95710798359</v>
      </c>
      <c r="G928" s="42">
        <f>VLOOKUP($A928,'Raw data'!$A:$M,2,FALSE)</f>
        <v>306280.68174486491</v>
      </c>
      <c r="H928" s="42">
        <f>VLOOKUP($A928,'Raw data'!$A:$M,3,FALSE)</f>
        <v>289495.85586897488</v>
      </c>
      <c r="I928" s="42">
        <f>VLOOKUP($A928,'Raw data'!$A:$M,4,FALSE)</f>
        <v>371524.66525779566</v>
      </c>
      <c r="J928" s="42">
        <f>VLOOKUP($A928,'Raw data'!$A:$M,8,FALSE)</f>
        <v>473101.19217419461</v>
      </c>
      <c r="K928" s="42">
        <f>VLOOKUP($A928,'Raw data'!$A:$M,5,FALSE)</f>
        <v>310203.34112287959</v>
      </c>
      <c r="L928" s="42">
        <f>VLOOKUP($A928,'Raw data'!$A:$M,12,FALSE)</f>
        <v>69422.219267858745</v>
      </c>
      <c r="M928" s="42">
        <f>VLOOKUP($A928,'Raw data'!$A:$M,13,FALSE)</f>
        <v>453154.26108567941</v>
      </c>
      <c r="N928" s="42">
        <f>VLOOKUP($A928,'Raw data'!$A:$M,6,FALSE)</f>
        <v>307455.66934796365</v>
      </c>
      <c r="O928" s="42">
        <f>VLOOKUP($A928,'Raw data'!$A:$M,9,FALSE)</f>
        <v>550253.94788629643</v>
      </c>
      <c r="P928" s="42">
        <f t="shared" si="154"/>
        <v>366120.86274900258</v>
      </c>
      <c r="Q928" s="42">
        <f t="shared" si="155"/>
        <v>360598.43848081212</v>
      </c>
      <c r="R928" s="42">
        <f t="shared" si="156"/>
        <v>106293.11193330749</v>
      </c>
      <c r="S928" s="42">
        <f t="shared" si="157"/>
        <v>156705.70746810912</v>
      </c>
      <c r="T928" s="43">
        <f t="shared" si="158"/>
        <v>0.29032246656257249</v>
      </c>
      <c r="U928" s="43">
        <f t="shared" si="159"/>
        <v>0.43457123144599424</v>
      </c>
      <c r="V928" s="42">
        <f t="shared" si="160"/>
        <v>-2.1926836004521652E-2</v>
      </c>
      <c r="W928" s="42">
        <f t="shared" si="161"/>
        <v>0.94928894986478185</v>
      </c>
      <c r="X928" s="42">
        <f>VLOOKUP($A928,'Raw data'!$A:$AN,39, FALSE)</f>
        <v>2.3109891591667275</v>
      </c>
      <c r="Y928" s="42">
        <f>VLOOKUP($A928,'Raw data'!$A:$AN,40, FALSE)</f>
        <v>2.6129345804926558</v>
      </c>
      <c r="Z928" s="42">
        <f t="shared" si="162"/>
        <v>2.4619618698296915</v>
      </c>
      <c r="AA928" s="44">
        <f>IFERROR(VLOOKUP($A928,'Raw data'!$AP:$AU,4,FALSE),0)</f>
        <v>0.55997497697628096</v>
      </c>
      <c r="AB928" s="44">
        <f>IFERROR(VLOOKUP($A928,'Raw data'!$AP:$AU,5,FALSE),0)</f>
        <v>9.3664911157924302E-2</v>
      </c>
      <c r="AC928" s="44">
        <f>IFERROR(VLOOKUP($A928,'Raw data'!$AP:$AU,6,FALSE),"NA")</f>
        <v>0.78458696192002597</v>
      </c>
      <c r="AD928" s="46" t="b">
        <f t="shared" si="163"/>
        <v>0</v>
      </c>
      <c r="AE928" s="46" t="b">
        <f t="shared" si="164"/>
        <v>0</v>
      </c>
    </row>
    <row r="929" spans="1:31" x14ac:dyDescent="0.25">
      <c r="A929" s="45" t="s">
        <v>995</v>
      </c>
      <c r="B929" s="2" t="str">
        <f>IFERROR(VLOOKUP(A929,'Protein names'!$A:$I,8,FALSE),"Contaminant")</f>
        <v>Pyruvate kinase PKLR (EC 2.7.1.40) (L-PK) (Pyruvate kinase isozymes L/R)</v>
      </c>
      <c r="C929" t="str">
        <f>IFERROR(VLOOKUP(A929,'Protein names'!$A:$I,9,FALSE), "Contaminant")</f>
        <v>Pklr</v>
      </c>
      <c r="D929" s="42">
        <f>VLOOKUP($A929,'Raw data'!$A:$M,10,FALSE)</f>
        <v>3469180.9688780173</v>
      </c>
      <c r="E929" s="42">
        <f>VLOOKUP($A929,'Raw data'!$A:$M,11,FALSE)</f>
        <v>2472187.9928080607</v>
      </c>
      <c r="F929" s="42">
        <f>VLOOKUP($A929,'Raw data'!$A:$M,7,FALSE)</f>
        <v>1539974.0377608708</v>
      </c>
      <c r="G929" s="42">
        <f>VLOOKUP($A929,'Raw data'!$A:$M,2,FALSE)</f>
        <v>1916545.3159263281</v>
      </c>
      <c r="H929" s="42">
        <f>VLOOKUP($A929,'Raw data'!$A:$M,3,FALSE)</f>
        <v>2808600.0021117046</v>
      </c>
      <c r="I929" s="42">
        <f>VLOOKUP($A929,'Raw data'!$A:$M,4,FALSE)</f>
        <v>1147063.6212780527</v>
      </c>
      <c r="J929" s="42">
        <f>VLOOKUP($A929,'Raw data'!$A:$M,8,FALSE)</f>
        <v>2205708.6254810044</v>
      </c>
      <c r="K929" s="42">
        <f>VLOOKUP($A929,'Raw data'!$A:$M,5,FALSE)</f>
        <v>2203300.8682658384</v>
      </c>
      <c r="L929" s="42">
        <f>VLOOKUP($A929,'Raw data'!$A:$M,12,FALSE)</f>
        <v>2903195.9572508577</v>
      </c>
      <c r="M929" s="42">
        <f>VLOOKUP($A929,'Raw data'!$A:$M,13,FALSE)</f>
        <v>2551316.401572864</v>
      </c>
      <c r="N929" s="42">
        <f>VLOOKUP($A929,'Raw data'!$A:$M,6,FALSE)</f>
        <v>1825502.8082897933</v>
      </c>
      <c r="O929" s="42">
        <f>VLOOKUP($A929,'Raw data'!$A:$M,9,FALSE)</f>
        <v>1840029.194953935</v>
      </c>
      <c r="P929" s="42">
        <f t="shared" si="154"/>
        <v>2225591.9897938394</v>
      </c>
      <c r="Q929" s="42">
        <f t="shared" si="155"/>
        <v>2254842.3093023826</v>
      </c>
      <c r="R929" s="42">
        <f t="shared" si="156"/>
        <v>782733.11165650177</v>
      </c>
      <c r="S929" s="42">
        <f t="shared" si="157"/>
        <v>380730.06758745213</v>
      </c>
      <c r="T929" s="43">
        <f t="shared" si="158"/>
        <v>0.3516965891528967</v>
      </c>
      <c r="U929" s="43">
        <f t="shared" si="159"/>
        <v>0.1688499750145476</v>
      </c>
      <c r="V929" s="42">
        <f t="shared" si="160"/>
        <v>1.8837410670179282E-2</v>
      </c>
      <c r="W929" s="42">
        <f t="shared" si="161"/>
        <v>0.94158299229728759</v>
      </c>
      <c r="X929" s="42">
        <f>VLOOKUP($A929,'Raw data'!$A:$AN,39, FALSE)</f>
        <v>2.7915457638693297</v>
      </c>
      <c r="Y929" s="42">
        <f>VLOOKUP($A929,'Raw data'!$A:$AN,40, FALSE)</f>
        <v>2.950889084516549</v>
      </c>
      <c r="Z929" s="42">
        <f t="shared" si="162"/>
        <v>2.8712174241929391</v>
      </c>
      <c r="AA929" s="44">
        <f>IFERROR(VLOOKUP($A929,'Raw data'!$AP:$AU,4,FALSE),0)</f>
        <v>-0.35672843104319701</v>
      </c>
      <c r="AB929" s="44">
        <f>IFERROR(VLOOKUP($A929,'Raw data'!$AP:$AU,5,FALSE),0)</f>
        <v>5.0784719992201702E-2</v>
      </c>
      <c r="AC929" s="44">
        <f>IFERROR(VLOOKUP($A929,'Raw data'!$AP:$AU,6,FALSE),"NA")</f>
        <v>0.78480694963464304</v>
      </c>
      <c r="AD929" s="46" t="b">
        <f t="shared" si="163"/>
        <v>0</v>
      </c>
      <c r="AE929" s="46" t="b">
        <f t="shared" si="164"/>
        <v>0</v>
      </c>
    </row>
    <row r="930" spans="1:31" x14ac:dyDescent="0.25">
      <c r="A930" s="45" t="s">
        <v>996</v>
      </c>
      <c r="B930" s="2" t="str">
        <f>IFERROR(VLOOKUP(A930,'Protein names'!$A:$I,8,FALSE),"Contaminant")</f>
        <v>Protein Slc25a13</v>
      </c>
      <c r="C930" t="str">
        <f>IFERROR(VLOOKUP(A930,'Protein names'!$A:$I,9,FALSE), "Contaminant")</f>
        <v>Slc25a13</v>
      </c>
      <c r="D930" s="42">
        <f>VLOOKUP($A930,'Raw data'!$A:$M,10,FALSE)</f>
        <v>5167670.6308111977</v>
      </c>
      <c r="E930" s="42">
        <f>VLOOKUP($A930,'Raw data'!$A:$M,11,FALSE)</f>
        <v>4678465.3129236037</v>
      </c>
      <c r="F930" s="42">
        <f>VLOOKUP($A930,'Raw data'!$A:$M,7,FALSE)</f>
        <v>5649975.2009530477</v>
      </c>
      <c r="G930" s="42">
        <f>VLOOKUP($A930,'Raw data'!$A:$M,2,FALSE)</f>
        <v>3674859.4438631041</v>
      </c>
      <c r="H930" s="42">
        <f>VLOOKUP($A930,'Raw data'!$A:$M,3,FALSE)</f>
        <v>5015303.6709629269</v>
      </c>
      <c r="I930" s="42">
        <f>VLOOKUP($A930,'Raw data'!$A:$M,4,FALSE)</f>
        <v>5993670.0792422723</v>
      </c>
      <c r="J930" s="42">
        <f>VLOOKUP($A930,'Raw data'!$A:$M,8,FALSE)</f>
        <v>5255293.7876258977</v>
      </c>
      <c r="K930" s="42">
        <f>VLOOKUP($A930,'Raw data'!$A:$M,5,FALSE)</f>
        <v>5241369.7940026885</v>
      </c>
      <c r="L930" s="42">
        <f>VLOOKUP($A930,'Raw data'!$A:$M,12,FALSE)</f>
        <v>3494348.8308090288</v>
      </c>
      <c r="M930" s="42">
        <f>VLOOKUP($A930,'Raw data'!$A:$M,13,FALSE)</f>
        <v>4562197.1810608841</v>
      </c>
      <c r="N930" s="42">
        <f>VLOOKUP($A930,'Raw data'!$A:$M,6,FALSE)</f>
        <v>4953843.5514838845</v>
      </c>
      <c r="O930" s="42">
        <f>VLOOKUP($A930,'Raw data'!$A:$M,9,FALSE)</f>
        <v>4888381.5224808641</v>
      </c>
      <c r="P930" s="42">
        <f t="shared" si="154"/>
        <v>5029990.7231260249</v>
      </c>
      <c r="Q930" s="42">
        <f t="shared" si="155"/>
        <v>4732572.4445772078</v>
      </c>
      <c r="R930" s="42">
        <f t="shared" si="156"/>
        <v>740740.73497268592</v>
      </c>
      <c r="S930" s="42">
        <f t="shared" si="157"/>
        <v>601051.1854078779</v>
      </c>
      <c r="T930" s="43">
        <f t="shared" si="158"/>
        <v>0.14726483123856188</v>
      </c>
      <c r="U930" s="43">
        <f t="shared" si="159"/>
        <v>0.12700306069198986</v>
      </c>
      <c r="V930" s="42">
        <f t="shared" si="160"/>
        <v>-8.7931148879772297E-2</v>
      </c>
      <c r="W930" s="42">
        <f t="shared" si="161"/>
        <v>0.50157933476103667</v>
      </c>
      <c r="X930" s="42">
        <f>VLOOKUP($A930,'Raw data'!$A:$AN,39, FALSE)</f>
        <v>3.2318441301925636</v>
      </c>
      <c r="Y930" s="42">
        <f>VLOOKUP($A930,'Raw data'!$A:$AN,40, FALSE)</f>
        <v>3.2140918707710266</v>
      </c>
      <c r="Z930" s="42">
        <f t="shared" si="162"/>
        <v>3.2229680004817949</v>
      </c>
      <c r="AA930" s="44">
        <f>IFERROR(VLOOKUP($A930,'Raw data'!$AP:$AU,4,FALSE),0)</f>
        <v>-0.314677182570958</v>
      </c>
      <c r="AB930" s="44">
        <f>IFERROR(VLOOKUP($A930,'Raw data'!$AP:$AU,5,FALSE),0)</f>
        <v>6.8808525379025806E-2</v>
      </c>
      <c r="AC930" s="44">
        <f>IFERROR(VLOOKUP($A930,'Raw data'!$AP:$AU,6,FALSE),"NA")</f>
        <v>0.78484417134376605</v>
      </c>
      <c r="AD930" s="46" t="b">
        <f t="shared" si="163"/>
        <v>0</v>
      </c>
      <c r="AE930" s="46" t="b">
        <f t="shared" si="164"/>
        <v>0</v>
      </c>
    </row>
    <row r="931" spans="1:31" x14ac:dyDescent="0.25">
      <c r="A931" s="45" t="s">
        <v>997</v>
      </c>
      <c r="B931" s="2" t="str">
        <f>IFERROR(VLOOKUP(A931,'Protein names'!$A:$I,8,FALSE),"Contaminant")</f>
        <v>Sulfotransferase (EC 2.8.2.-)</v>
      </c>
      <c r="C931" t="str">
        <f>IFERROR(VLOOKUP(A931,'Protein names'!$A:$I,9,FALSE), "Contaminant")</f>
        <v>Sult1c3</v>
      </c>
      <c r="D931" s="42">
        <f>VLOOKUP($A931,'Raw data'!$A:$M,10,FALSE)</f>
        <v>2015199.3638998149</v>
      </c>
      <c r="E931" s="42">
        <f>VLOOKUP($A931,'Raw data'!$A:$M,11,FALSE)</f>
        <v>1728019.9437079811</v>
      </c>
      <c r="F931" s="42">
        <f>VLOOKUP($A931,'Raw data'!$A:$M,7,FALSE)</f>
        <v>2091793.7760568871</v>
      </c>
      <c r="G931" s="42">
        <f>VLOOKUP($A931,'Raw data'!$A:$M,2,FALSE)</f>
        <v>1516417.8452628893</v>
      </c>
      <c r="H931" s="42">
        <f>VLOOKUP($A931,'Raw data'!$A:$M,3,FALSE)</f>
        <v>1813277.5402013233</v>
      </c>
      <c r="I931" s="42">
        <f>VLOOKUP($A931,'Raw data'!$A:$M,4,FALSE)</f>
        <v>1901484.4607764652</v>
      </c>
      <c r="J931" s="42">
        <f>VLOOKUP($A931,'Raw data'!$A:$M,8,FALSE)</f>
        <v>1452788.7062430736</v>
      </c>
      <c r="K931" s="42">
        <f>VLOOKUP($A931,'Raw data'!$A:$M,5,FALSE)</f>
        <v>1536944.9902764508</v>
      </c>
      <c r="L931" s="42">
        <f>VLOOKUP($A931,'Raw data'!$A:$M,12,FALSE)</f>
        <v>2282652.3709050696</v>
      </c>
      <c r="M931" s="42">
        <f>VLOOKUP($A931,'Raw data'!$A:$M,13,FALSE)</f>
        <v>1294426.0374751929</v>
      </c>
      <c r="N931" s="42">
        <f>VLOOKUP($A931,'Raw data'!$A:$M,6,FALSE)</f>
        <v>1885271.1043232749</v>
      </c>
      <c r="O931" s="42">
        <f>VLOOKUP($A931,'Raw data'!$A:$M,9,FALSE)</f>
        <v>1798403.759887187</v>
      </c>
      <c r="P931" s="42">
        <f t="shared" si="154"/>
        <v>1844365.4883175602</v>
      </c>
      <c r="Q931" s="42">
        <f t="shared" si="155"/>
        <v>1708414.4948517082</v>
      </c>
      <c r="R931" s="42">
        <f t="shared" si="156"/>
        <v>189613.62050607169</v>
      </c>
      <c r="S931" s="42">
        <f t="shared" si="157"/>
        <v>325386.49943099386</v>
      </c>
      <c r="T931" s="43">
        <f t="shared" si="158"/>
        <v>0.1028069662478006</v>
      </c>
      <c r="U931" s="43">
        <f t="shared" si="159"/>
        <v>0.19046109735754593</v>
      </c>
      <c r="V931" s="42">
        <f t="shared" si="160"/>
        <v>-0.11046653194225999</v>
      </c>
      <c r="W931" s="42">
        <f t="shared" si="161"/>
        <v>0.43832618286307867</v>
      </c>
      <c r="X931" s="42">
        <f>VLOOKUP($A931,'Raw data'!$A:$AN,39, FALSE)</f>
        <v>2.8140755807682782</v>
      </c>
      <c r="Y931" s="42">
        <f>VLOOKUP($A931,'Raw data'!$A:$AN,40, FALSE)</f>
        <v>2.8512860119323498</v>
      </c>
      <c r="Z931" s="42">
        <f t="shared" si="162"/>
        <v>2.832680796350314</v>
      </c>
      <c r="AA931" s="44">
        <f>IFERROR(VLOOKUP($A931,'Raw data'!$AP:$AU,4,FALSE),0)</f>
        <v>-0.31246231372983602</v>
      </c>
      <c r="AB931" s="44">
        <f>IFERROR(VLOOKUP($A931,'Raw data'!$AP:$AU,5,FALSE),0)</f>
        <v>9.5548236162834602E-2</v>
      </c>
      <c r="AC931" s="44">
        <f>IFERROR(VLOOKUP($A931,'Raw data'!$AP:$AU,6,FALSE),"NA")</f>
        <v>0.78640640201892498</v>
      </c>
      <c r="AD931" s="46" t="b">
        <f t="shared" si="163"/>
        <v>0</v>
      </c>
      <c r="AE931" s="46" t="b">
        <f t="shared" si="164"/>
        <v>0</v>
      </c>
    </row>
    <row r="932" spans="1:31" x14ac:dyDescent="0.25">
      <c r="A932" s="45" t="s">
        <v>998</v>
      </c>
      <c r="B932" s="2" t="str">
        <f>IFERROR(VLOOKUP(A932,'Protein names'!$A:$I,8,FALSE),"Contaminant")</f>
        <v>Protein Cct7 (RCG55994, isoform CRA_c)</v>
      </c>
      <c r="C932" t="str">
        <f>IFERROR(VLOOKUP(A932,'Protein names'!$A:$I,9,FALSE), "Contaminant")</f>
        <v>Cct7</v>
      </c>
      <c r="D932" s="42">
        <f>VLOOKUP($A932,'Raw data'!$A:$M,10,FALSE)</f>
        <v>515724.52903342334</v>
      </c>
      <c r="E932" s="42">
        <f>VLOOKUP($A932,'Raw data'!$A:$M,11,FALSE)</f>
        <v>349301.26086326479</v>
      </c>
      <c r="F932" s="42">
        <f>VLOOKUP($A932,'Raw data'!$A:$M,7,FALSE)</f>
        <v>59643.889586067991</v>
      </c>
      <c r="G932" s="42">
        <f>VLOOKUP($A932,'Raw data'!$A:$M,2,FALSE)</f>
        <v>284036.58453344804</v>
      </c>
      <c r="H932" s="42">
        <f>VLOOKUP($A932,'Raw data'!$A:$M,3,FALSE)</f>
        <v>255483.83911527801</v>
      </c>
      <c r="I932" s="42">
        <f>VLOOKUP($A932,'Raw data'!$A:$M,4,FALSE)</f>
        <v>251322.98536452421</v>
      </c>
      <c r="J932" s="42">
        <f>VLOOKUP($A932,'Raw data'!$A:$M,8,FALSE)</f>
        <v>276525.63713330188</v>
      </c>
      <c r="K932" s="42">
        <f>VLOOKUP($A932,'Raw data'!$A:$M,5,FALSE)</f>
        <v>415299.37058990949</v>
      </c>
      <c r="L932" s="42">
        <f>VLOOKUP($A932,'Raw data'!$A:$M,12,FALSE)</f>
        <v>651502.04318374465</v>
      </c>
      <c r="M932" s="42">
        <f>VLOOKUP($A932,'Raw data'!$A:$M,13,FALSE)</f>
        <v>477704.91052762285</v>
      </c>
      <c r="N932" s="42">
        <f>VLOOKUP($A932,'Raw data'!$A:$M,6,FALSE)</f>
        <v>301496.29460069403</v>
      </c>
      <c r="O932" s="42">
        <f>VLOOKUP($A932,'Raw data'!$A:$M,9,FALSE)</f>
        <v>237251.74795407301</v>
      </c>
      <c r="P932" s="42">
        <f t="shared" si="154"/>
        <v>285918.84808266774</v>
      </c>
      <c r="Q932" s="42">
        <f t="shared" si="155"/>
        <v>393296.66733155766</v>
      </c>
      <c r="R932" s="42">
        <f t="shared" si="156"/>
        <v>135496.02976587831</v>
      </c>
      <c r="S932" s="42">
        <f t="shared" si="157"/>
        <v>141828.35011596672</v>
      </c>
      <c r="T932" s="43">
        <f t="shared" si="158"/>
        <v>0.47389680909284559</v>
      </c>
      <c r="U932" s="43">
        <f t="shared" si="159"/>
        <v>0.36061416710760563</v>
      </c>
      <c r="V932" s="42">
        <f t="shared" si="160"/>
        <v>0.46001223426635918</v>
      </c>
      <c r="W932" s="42">
        <f t="shared" si="161"/>
        <v>0.24897480636550462</v>
      </c>
      <c r="X932" s="42">
        <f>VLOOKUP($A932,'Raw data'!$A:$AN,39, FALSE)</f>
        <v>2.5159755699824942</v>
      </c>
      <c r="Y932" s="42">
        <f>VLOOKUP($A932,'Raw data'!$A:$AN,40, FALSE)</f>
        <v>2.5986028485116184</v>
      </c>
      <c r="Z932" s="42">
        <f t="shared" si="162"/>
        <v>2.557289209247056</v>
      </c>
      <c r="AA932" s="44">
        <f>IFERROR(VLOOKUP($A932,'Raw data'!$AP:$AU,4,FALSE),0)</f>
        <v>0.69729002734493095</v>
      </c>
      <c r="AB932" s="44">
        <f>IFERROR(VLOOKUP($A932,'Raw data'!$AP:$AU,5,FALSE),0)</f>
        <v>4.94420130799181E-2</v>
      </c>
      <c r="AC932" s="44">
        <f>IFERROR(VLOOKUP($A932,'Raw data'!$AP:$AU,6,FALSE),"NA")</f>
        <v>0.78644772095717497</v>
      </c>
      <c r="AD932" s="46" t="b">
        <f t="shared" si="163"/>
        <v>0</v>
      </c>
      <c r="AE932" s="46" t="b">
        <f t="shared" si="164"/>
        <v>0</v>
      </c>
    </row>
    <row r="933" spans="1:31" x14ac:dyDescent="0.25">
      <c r="A933" s="45" t="s">
        <v>999</v>
      </c>
      <c r="B933" s="2" t="str">
        <f>IFERROR(VLOOKUP(A933,'Protein names'!$A:$I,8,FALSE),"Contaminant")</f>
        <v>Eukaryotic translation initiation factor 4A1 (Eukaryotic translation initiation factor 4A1, isoform CRA_c) (Protein Eif4a1)</v>
      </c>
      <c r="C933" t="str">
        <f>IFERROR(VLOOKUP(A933,'Protein names'!$A:$I,9,FALSE), "Contaminant")</f>
        <v>Eif4a1</v>
      </c>
      <c r="D933" s="42">
        <f>VLOOKUP($A933,'Raw data'!$A:$M,10,FALSE)</f>
        <v>133469.88576359273</v>
      </c>
      <c r="E933" s="42">
        <f>VLOOKUP($A933,'Raw data'!$A:$M,11,FALSE)</f>
        <v>392172.15007927833</v>
      </c>
      <c r="F933" s="42">
        <f>VLOOKUP($A933,'Raw data'!$A:$M,7,FALSE)</f>
        <v>211068.2270198492</v>
      </c>
      <c r="G933" s="42">
        <f>VLOOKUP($A933,'Raw data'!$A:$M,2,FALSE)</f>
        <v>325458.19531123294</v>
      </c>
      <c r="H933" s="42">
        <f>VLOOKUP($A933,'Raw data'!$A:$M,3,FALSE)</f>
        <v>297699.1985533096</v>
      </c>
      <c r="I933" s="42">
        <f>VLOOKUP($A933,'Raw data'!$A:$M,4,FALSE)</f>
        <v>410488.1406999816</v>
      </c>
      <c r="J933" s="42">
        <f>VLOOKUP($A933,'Raw data'!$A:$M,8,FALSE)</f>
        <v>228025.01785410073</v>
      </c>
      <c r="K933" s="42">
        <f>VLOOKUP($A933,'Raw data'!$A:$M,5,FALSE)</f>
        <v>252105.32052622855</v>
      </c>
      <c r="L933" s="42">
        <f>VLOOKUP($A933,'Raw data'!$A:$M,12,FALSE)</f>
        <v>150795.21626102674</v>
      </c>
      <c r="M933" s="42">
        <f>VLOOKUP($A933,'Raw data'!$A:$M,13,FALSE)</f>
        <v>122214.7338733419</v>
      </c>
      <c r="N933" s="42">
        <f>VLOOKUP($A933,'Raw data'!$A:$M,6,FALSE)</f>
        <v>264355.7341209912</v>
      </c>
      <c r="O933" s="42">
        <f>VLOOKUP($A933,'Raw data'!$A:$M,9,FALSE)</f>
        <v>186332.77414435521</v>
      </c>
      <c r="P933" s="42">
        <f t="shared" si="154"/>
        <v>295059.29957120743</v>
      </c>
      <c r="Q933" s="42">
        <f t="shared" si="155"/>
        <v>200638.13279667404</v>
      </c>
      <c r="R933" s="42">
        <f t="shared" si="156"/>
        <v>97340.830718665486</v>
      </c>
      <c r="S933" s="42">
        <f t="shared" si="157"/>
        <v>52118.510336382475</v>
      </c>
      <c r="T933" s="43">
        <f t="shared" si="158"/>
        <v>0.32990260215531342</v>
      </c>
      <c r="U933" s="43">
        <f t="shared" si="159"/>
        <v>0.25976373289517796</v>
      </c>
      <c r="V933" s="42">
        <f t="shared" si="160"/>
        <v>-0.55640910226078077</v>
      </c>
      <c r="W933" s="42">
        <f t="shared" si="161"/>
        <v>8.4901407540999091E-2</v>
      </c>
      <c r="X933" s="42">
        <f>VLOOKUP($A933,'Raw data'!$A:$AN,39, FALSE)</f>
        <v>2.9058707745540153</v>
      </c>
      <c r="Y933" s="42">
        <f>VLOOKUP($A933,'Raw data'!$A:$AN,40, FALSE)</f>
        <v>3.5460159459054381</v>
      </c>
      <c r="Z933" s="42">
        <f t="shared" si="162"/>
        <v>3.2259433602297269</v>
      </c>
      <c r="AA933" s="44">
        <f>IFERROR(VLOOKUP($A933,'Raw data'!$AP:$AU,4,FALSE),0)</f>
        <v>-0.76199698106897695</v>
      </c>
      <c r="AB933" s="44">
        <f>IFERROR(VLOOKUP($A933,'Raw data'!$AP:$AU,5,FALSE),0)</f>
        <v>0.10876276526755101</v>
      </c>
      <c r="AC933" s="44">
        <f>IFERROR(VLOOKUP($A933,'Raw data'!$AP:$AU,6,FALSE),"NA")</f>
        <v>0.78690717652771003</v>
      </c>
      <c r="AD933" s="46" t="b">
        <f t="shared" si="163"/>
        <v>0</v>
      </c>
      <c r="AE933" s="46" t="b">
        <f t="shared" si="164"/>
        <v>0</v>
      </c>
    </row>
    <row r="934" spans="1:31" x14ac:dyDescent="0.25">
      <c r="A934" s="45" t="s">
        <v>1000</v>
      </c>
      <c r="B934" s="2" t="str">
        <f>IFERROR(VLOOKUP(A934,'Protein names'!$A:$I,8,FALSE),"Contaminant")</f>
        <v>Purine nucleoside phosphorylase (EC 2.4.2.1) (Inosine-guanosine phosphorylase)</v>
      </c>
      <c r="C934" t="str">
        <f>IFERROR(VLOOKUP(A934,'Protein names'!$A:$I,9,FALSE), "Contaminant")</f>
        <v>Pnp</v>
      </c>
      <c r="D934" s="42">
        <f>VLOOKUP($A934,'Raw data'!$A:$M,10,FALSE)</f>
        <v>9248383.0339578409</v>
      </c>
      <c r="E934" s="42">
        <f>VLOOKUP($A934,'Raw data'!$A:$M,11,FALSE)</f>
        <v>7554549.867784786</v>
      </c>
      <c r="F934" s="42">
        <f>VLOOKUP($A934,'Raw data'!$A:$M,7,FALSE)</f>
        <v>5097902.0698913001</v>
      </c>
      <c r="G934" s="42">
        <f>VLOOKUP($A934,'Raw data'!$A:$M,2,FALSE)</f>
        <v>6090455.916205789</v>
      </c>
      <c r="H934" s="42">
        <f>VLOOKUP($A934,'Raw data'!$A:$M,3,FALSE)</f>
        <v>5372035.9341440769</v>
      </c>
      <c r="I934" s="42">
        <f>VLOOKUP($A934,'Raw data'!$A:$M,4,FALSE)</f>
        <v>6393086.4072320079</v>
      </c>
      <c r="J934" s="42">
        <f>VLOOKUP($A934,'Raw data'!$A:$M,8,FALSE)</f>
        <v>7350029.5992888333</v>
      </c>
      <c r="K934" s="42">
        <f>VLOOKUP($A934,'Raw data'!$A:$M,5,FALSE)</f>
        <v>5866469.1279373541</v>
      </c>
      <c r="L934" s="42">
        <f>VLOOKUP($A934,'Raw data'!$A:$M,12,FALSE)</f>
        <v>8545932.345283255</v>
      </c>
      <c r="M934" s="42">
        <f>VLOOKUP($A934,'Raw data'!$A:$M,13,FALSE)</f>
        <v>7646334.2510912754</v>
      </c>
      <c r="N934" s="42">
        <f>VLOOKUP($A934,'Raw data'!$A:$M,6,FALSE)</f>
        <v>6085597.9717344558</v>
      </c>
      <c r="O934" s="42">
        <f>VLOOKUP($A934,'Raw data'!$A:$M,9,FALSE)</f>
        <v>5793755.5182830682</v>
      </c>
      <c r="P934" s="42">
        <f t="shared" si="154"/>
        <v>6626068.8715359671</v>
      </c>
      <c r="Q934" s="42">
        <f t="shared" si="155"/>
        <v>6881353.1356030405</v>
      </c>
      <c r="R934" s="42">
        <f t="shared" si="156"/>
        <v>1413486.4092694579</v>
      </c>
      <c r="S934" s="42">
        <f t="shared" si="157"/>
        <v>1034549.9896899987</v>
      </c>
      <c r="T934" s="43">
        <f t="shared" si="158"/>
        <v>0.21332202195202996</v>
      </c>
      <c r="U934" s="43">
        <f t="shared" si="159"/>
        <v>0.15034106945295389</v>
      </c>
      <c r="V934" s="42">
        <f t="shared" si="160"/>
        <v>5.4539082600864319E-2</v>
      </c>
      <c r="W934" s="42">
        <f t="shared" si="161"/>
        <v>0.75122819055600698</v>
      </c>
      <c r="X934" s="42">
        <f>VLOOKUP($A934,'Raw data'!$A:$AN,39, FALSE)</f>
        <v>3.3728836160758697</v>
      </c>
      <c r="Y934" s="42">
        <f>VLOOKUP($A934,'Raw data'!$A:$AN,40, FALSE)</f>
        <v>3.5324768740644004</v>
      </c>
      <c r="Z934" s="42">
        <f t="shared" si="162"/>
        <v>3.4526802450701348</v>
      </c>
      <c r="AA934" s="44">
        <f>IFERROR(VLOOKUP($A934,'Raw data'!$AP:$AU,4,FALSE),0)</f>
        <v>0.28425656562525897</v>
      </c>
      <c r="AB934" s="44">
        <f>IFERROR(VLOOKUP($A934,'Raw data'!$AP:$AU,5,FALSE),0)</f>
        <v>4.8075477031725801E-2</v>
      </c>
      <c r="AC934" s="44">
        <f>IFERROR(VLOOKUP($A934,'Raw data'!$AP:$AU,6,FALSE),"NA")</f>
        <v>0.78692143733473896</v>
      </c>
      <c r="AD934" s="46" t="b">
        <f t="shared" si="163"/>
        <v>0</v>
      </c>
      <c r="AE934" s="46" t="b">
        <f t="shared" si="164"/>
        <v>0</v>
      </c>
    </row>
    <row r="935" spans="1:31" x14ac:dyDescent="0.25">
      <c r="A935" s="45" t="s">
        <v>1001</v>
      </c>
      <c r="B935" s="2" t="str">
        <f>IFERROR(VLOOKUP(A935,'Protein names'!$A:$I,8,FALSE),"Contaminant")</f>
        <v>Catenin (Cadherin associated protein), alpha 1 (Catenin (Cadherin-associated protein), alpha 1, isoform CRA_b) (Protein Ctnna1)</v>
      </c>
      <c r="C935" t="str">
        <f>IFERROR(VLOOKUP(A935,'Protein names'!$A:$I,9,FALSE), "Contaminant")</f>
        <v>Ctnna1</v>
      </c>
      <c r="D935" s="42">
        <f>VLOOKUP($A935,'Raw data'!$A:$M,10,FALSE)</f>
        <v>205.36</v>
      </c>
      <c r="E935" s="42">
        <f>VLOOKUP($A935,'Raw data'!$A:$M,11,FALSE)</f>
        <v>205.36</v>
      </c>
      <c r="F935" s="42">
        <f>VLOOKUP($A935,'Raw data'!$A:$M,7,FALSE)</f>
        <v>205.36</v>
      </c>
      <c r="G935" s="42">
        <f>VLOOKUP($A935,'Raw data'!$A:$M,2,FALSE)</f>
        <v>205.36</v>
      </c>
      <c r="H935" s="42">
        <f>VLOOKUP($A935,'Raw data'!$A:$M,3,FALSE)</f>
        <v>205.36</v>
      </c>
      <c r="I935" s="42">
        <f>VLOOKUP($A935,'Raw data'!$A:$M,4,FALSE)</f>
        <v>34577.578247363228</v>
      </c>
      <c r="J935" s="42">
        <f>VLOOKUP($A935,'Raw data'!$A:$M,8,FALSE)</f>
        <v>56863.438623027891</v>
      </c>
      <c r="K935" s="42">
        <f>VLOOKUP($A935,'Raw data'!$A:$M,5,FALSE)</f>
        <v>205.36</v>
      </c>
      <c r="L935" s="42">
        <f>VLOOKUP($A935,'Raw data'!$A:$M,12,FALSE)</f>
        <v>56726.007673778062</v>
      </c>
      <c r="M935" s="42">
        <f>VLOOKUP($A935,'Raw data'!$A:$M,13,FALSE)</f>
        <v>28706.292404026724</v>
      </c>
      <c r="N935" s="42">
        <f>VLOOKUP($A935,'Raw data'!$A:$M,6,FALSE)</f>
        <v>205.36</v>
      </c>
      <c r="O935" s="42">
        <f>VLOOKUP($A935,'Raw data'!$A:$M,9,FALSE)</f>
        <v>48497.841781647192</v>
      </c>
      <c r="P935" s="42">
        <f t="shared" si="154"/>
        <v>5934.0630412272048</v>
      </c>
      <c r="Q935" s="42">
        <f t="shared" si="155"/>
        <v>31867.383413746644</v>
      </c>
      <c r="R935" s="42">
        <f t="shared" si="156"/>
        <v>12809.769423093807</v>
      </c>
      <c r="S935" s="42">
        <f t="shared" si="157"/>
        <v>24270.304459463579</v>
      </c>
      <c r="T935" s="43">
        <f t="shared" si="158"/>
        <v>2.1586844180955413</v>
      </c>
      <c r="U935" s="43">
        <f t="shared" si="159"/>
        <v>0.76160330279875099</v>
      </c>
      <c r="V935" s="42">
        <f t="shared" si="160"/>
        <v>2.4249884076527111</v>
      </c>
      <c r="W935" s="42">
        <f t="shared" si="161"/>
        <v>6.0731702531667577E-2</v>
      </c>
      <c r="X935" s="42">
        <f>VLOOKUP($A935,'Raw data'!$A:$AN,39, FALSE)</f>
        <v>0.23692271636196502</v>
      </c>
      <c r="Y935" s="42">
        <f>VLOOKUP($A935,'Raw data'!$A:$AN,40, FALSE)</f>
        <v>0.8952866513405372</v>
      </c>
      <c r="Z935" s="42">
        <f t="shared" si="162"/>
        <v>0.56610468385125112</v>
      </c>
      <c r="AA935" s="44">
        <f>IFERROR(VLOOKUP($A935,'Raw data'!$AP:$AU,4,FALSE),0)</f>
        <v>1.7164224990007799</v>
      </c>
      <c r="AB935" s="44">
        <f>IFERROR(VLOOKUP($A935,'Raw data'!$AP:$AU,5,FALSE),0)</f>
        <v>0.117899983217243</v>
      </c>
      <c r="AC935" s="44">
        <f>IFERROR(VLOOKUP($A935,'Raw data'!$AP:$AU,6,FALSE),"NA")</f>
        <v>0.78820562616907797</v>
      </c>
      <c r="AD935" s="46" t="b">
        <f t="shared" si="163"/>
        <v>0</v>
      </c>
      <c r="AE935" s="46" t="b">
        <f t="shared" si="164"/>
        <v>0</v>
      </c>
    </row>
    <row r="936" spans="1:31" x14ac:dyDescent="0.25">
      <c r="A936" s="45" t="s">
        <v>1002</v>
      </c>
      <c r="B936" s="2" t="str">
        <f>IFERROR(VLOOKUP(A936,'Protein names'!$A:$I,8,FALSE),"Contaminant")</f>
        <v>Protein LOC681718</v>
      </c>
      <c r="C936" t="str">
        <f>IFERROR(VLOOKUP(A936,'Protein names'!$A:$I,9,FALSE), "Contaminant")</f>
        <v>LOC681718</v>
      </c>
      <c r="D936" s="42">
        <f>VLOOKUP($A936,'Raw data'!$A:$M,10,FALSE)</f>
        <v>152730.7249052423</v>
      </c>
      <c r="E936" s="42">
        <f>VLOOKUP($A936,'Raw data'!$A:$M,11,FALSE)</f>
        <v>265973.75125630613</v>
      </c>
      <c r="F936" s="42">
        <f>VLOOKUP($A936,'Raw data'!$A:$M,7,FALSE)</f>
        <v>242981.53549214438</v>
      </c>
      <c r="G936" s="42">
        <f>VLOOKUP($A936,'Raw data'!$A:$M,2,FALSE)</f>
        <v>378178.62385793787</v>
      </c>
      <c r="H936" s="42">
        <f>VLOOKUP($A936,'Raw data'!$A:$M,3,FALSE)</f>
        <v>249732.69488997725</v>
      </c>
      <c r="I936" s="42">
        <f>VLOOKUP($A936,'Raw data'!$A:$M,4,FALSE)</f>
        <v>331840.56983593025</v>
      </c>
      <c r="J936" s="42">
        <f>VLOOKUP($A936,'Raw data'!$A:$M,8,FALSE)</f>
        <v>317316.00416818581</v>
      </c>
      <c r="K936" s="42">
        <f>VLOOKUP($A936,'Raw data'!$A:$M,5,FALSE)</f>
        <v>259752.43954535006</v>
      </c>
      <c r="L936" s="42">
        <f>VLOOKUP($A936,'Raw data'!$A:$M,12,FALSE)</f>
        <v>93541.366368094925</v>
      </c>
      <c r="M936" s="42">
        <f>VLOOKUP($A936,'Raw data'!$A:$M,13,FALSE)</f>
        <v>131716.90181718834</v>
      </c>
      <c r="N936" s="42">
        <f>VLOOKUP($A936,'Raw data'!$A:$M,6,FALSE)</f>
        <v>270165.69667924079</v>
      </c>
      <c r="O936" s="42">
        <f>VLOOKUP($A936,'Raw data'!$A:$M,9,FALSE)</f>
        <v>309217.20326093968</v>
      </c>
      <c r="P936" s="42">
        <f t="shared" si="154"/>
        <v>270239.65003958973</v>
      </c>
      <c r="Q936" s="42">
        <f t="shared" si="155"/>
        <v>230284.93530649994</v>
      </c>
      <c r="R936" s="42">
        <f t="shared" si="156"/>
        <v>71222.165072354095</v>
      </c>
      <c r="S936" s="42">
        <f t="shared" si="157"/>
        <v>86292.119838505037</v>
      </c>
      <c r="T936" s="43">
        <f t="shared" si="158"/>
        <v>0.26355186983819784</v>
      </c>
      <c r="U936" s="43">
        <f t="shared" si="159"/>
        <v>0.37471890952681602</v>
      </c>
      <c r="V936" s="42">
        <f t="shared" si="160"/>
        <v>-0.23081932842804101</v>
      </c>
      <c r="W936" s="42">
        <f t="shared" si="161"/>
        <v>0.44313634271050562</v>
      </c>
      <c r="X936" s="42">
        <f>VLOOKUP($A936,'Raw data'!$A:$AN,39, FALSE)</f>
        <v>3.119125287389958</v>
      </c>
      <c r="Y936" s="42">
        <f>VLOOKUP($A936,'Raw data'!$A:$AN,40, FALSE)</f>
        <v>2.9094219009122795</v>
      </c>
      <c r="Z936" s="42">
        <f t="shared" si="162"/>
        <v>3.0142735941511187</v>
      </c>
      <c r="AA936" s="44">
        <f>IFERROR(VLOOKUP($A936,'Raw data'!$AP:$AU,4,FALSE),0)</f>
        <v>-0.55352412546682095</v>
      </c>
      <c r="AB936" s="44">
        <f>IFERROR(VLOOKUP($A936,'Raw data'!$AP:$AU,5,FALSE),0)</f>
        <v>0.133495139461378</v>
      </c>
      <c r="AC936" s="44">
        <f>IFERROR(VLOOKUP($A936,'Raw data'!$AP:$AU,6,FALSE),"NA")</f>
        <v>0.78865890804560801</v>
      </c>
      <c r="AD936" s="46" t="b">
        <f t="shared" si="163"/>
        <v>0</v>
      </c>
      <c r="AE936" s="46" t="b">
        <f t="shared" si="164"/>
        <v>0</v>
      </c>
    </row>
    <row r="937" spans="1:31" x14ac:dyDescent="0.25">
      <c r="A937" s="45" t="s">
        <v>1003</v>
      </c>
      <c r="B937" s="2" t="str">
        <f>IFERROR(VLOOKUP(A937,'Protein names'!$A:$I,8,FALSE),"Contaminant")</f>
        <v>Hexose-6-phosphate dehydrogenase (Glucose 1-dehydrogenase) (Predicted), isoform CRA_b (Protein H6pd)</v>
      </c>
      <c r="C937" t="str">
        <f>IFERROR(VLOOKUP(A937,'Protein names'!$A:$I,9,FALSE), "Contaminant")</f>
        <v>H6pd</v>
      </c>
      <c r="D937" s="42">
        <f>VLOOKUP($A937,'Raw data'!$A:$M,10,FALSE)</f>
        <v>498101.31926513766</v>
      </c>
      <c r="E937" s="42">
        <f>VLOOKUP($A937,'Raw data'!$A:$M,11,FALSE)</f>
        <v>508727.58740843256</v>
      </c>
      <c r="F937" s="42">
        <f>VLOOKUP($A937,'Raw data'!$A:$M,7,FALSE)</f>
        <v>736530.21792278381</v>
      </c>
      <c r="G937" s="42">
        <f>VLOOKUP($A937,'Raw data'!$A:$M,2,FALSE)</f>
        <v>541175.90661826893</v>
      </c>
      <c r="H937" s="42">
        <f>VLOOKUP($A937,'Raw data'!$A:$M,3,FALSE)</f>
        <v>445547.84979564312</v>
      </c>
      <c r="I937" s="42">
        <f>VLOOKUP($A937,'Raw data'!$A:$M,4,FALSE)</f>
        <v>714792.59783869574</v>
      </c>
      <c r="J937" s="42">
        <f>VLOOKUP($A937,'Raw data'!$A:$M,8,FALSE)</f>
        <v>368011.773476673</v>
      </c>
      <c r="K937" s="42">
        <f>VLOOKUP($A937,'Raw data'!$A:$M,5,FALSE)</f>
        <v>414196.1238695826</v>
      </c>
      <c r="L937" s="42">
        <f>VLOOKUP($A937,'Raw data'!$A:$M,12,FALSE)</f>
        <v>611719.27475882578</v>
      </c>
      <c r="M937" s="42">
        <f>VLOOKUP($A937,'Raw data'!$A:$M,13,FALSE)</f>
        <v>426186.07078235201</v>
      </c>
      <c r="N937" s="42">
        <f>VLOOKUP($A937,'Raw data'!$A:$M,6,FALSE)</f>
        <v>483417.43704057374</v>
      </c>
      <c r="O937" s="42">
        <f>VLOOKUP($A937,'Raw data'!$A:$M,9,FALSE)</f>
        <v>606097.30759737641</v>
      </c>
      <c r="P937" s="42">
        <f t="shared" si="154"/>
        <v>574145.91314149357</v>
      </c>
      <c r="Q937" s="42">
        <f t="shared" si="155"/>
        <v>484937.99792089727</v>
      </c>
      <c r="R937" s="42">
        <f t="shared" si="156"/>
        <v>110933.14291469957</v>
      </c>
      <c r="S937" s="42">
        <f t="shared" si="157"/>
        <v>93882.307734110538</v>
      </c>
      <c r="T937" s="43">
        <f t="shared" si="158"/>
        <v>0.19321419934475959</v>
      </c>
      <c r="U937" s="43">
        <f t="shared" si="159"/>
        <v>0.19359651777467962</v>
      </c>
      <c r="V937" s="42">
        <f t="shared" si="160"/>
        <v>-0.24361712692973295</v>
      </c>
      <c r="W937" s="42">
        <f t="shared" si="161"/>
        <v>0.19987749978040564</v>
      </c>
      <c r="X937" s="42">
        <f>VLOOKUP($A937,'Raw data'!$A:$AN,39, FALSE)</f>
        <v>3.3169034486979121</v>
      </c>
      <c r="Y937" s="42">
        <f>VLOOKUP($A937,'Raw data'!$A:$AN,40, FALSE)</f>
        <v>3.5515178972568471</v>
      </c>
      <c r="Z937" s="42">
        <f t="shared" si="162"/>
        <v>3.4342106729773798</v>
      </c>
      <c r="AA937" s="44">
        <f>IFERROR(VLOOKUP($A937,'Raw data'!$AP:$AU,4,FALSE),0)</f>
        <v>0.40551217594523498</v>
      </c>
      <c r="AB937" s="44">
        <f>IFERROR(VLOOKUP($A937,'Raw data'!$AP:$AU,5,FALSE),0)</f>
        <v>4.7211133644200098E-2</v>
      </c>
      <c r="AC937" s="44">
        <f>IFERROR(VLOOKUP($A937,'Raw data'!$AP:$AU,6,FALSE),"NA")</f>
        <v>0.78907851582224098</v>
      </c>
      <c r="AD937" s="46" t="b">
        <f t="shared" si="163"/>
        <v>0</v>
      </c>
      <c r="AE937" s="46" t="b">
        <f t="shared" si="164"/>
        <v>0</v>
      </c>
    </row>
    <row r="938" spans="1:31" x14ac:dyDescent="0.25">
      <c r="A938" s="45" t="s">
        <v>1004</v>
      </c>
      <c r="B938" s="2" t="str">
        <f>IFERROR(VLOOKUP(A938,'Protein names'!$A:$I,8,FALSE),"Contaminant")</f>
        <v>Coatomer subunit alpha</v>
      </c>
      <c r="C938" t="str">
        <f>IFERROR(VLOOKUP(A938,'Protein names'!$A:$I,9,FALSE), "Contaminant")</f>
        <v>Copa</v>
      </c>
      <c r="D938" s="42">
        <f>VLOOKUP($A938,'Raw data'!$A:$M,10,FALSE)</f>
        <v>225912.45480861433</v>
      </c>
      <c r="E938" s="42">
        <f>VLOOKUP($A938,'Raw data'!$A:$M,11,FALSE)</f>
        <v>213412.59124650524</v>
      </c>
      <c r="F938" s="42">
        <f>VLOOKUP($A938,'Raw data'!$A:$M,7,FALSE)</f>
        <v>63458.826300420769</v>
      </c>
      <c r="G938" s="42">
        <f>VLOOKUP($A938,'Raw data'!$A:$M,2,FALSE)</f>
        <v>94459.214843856404</v>
      </c>
      <c r="H938" s="42">
        <f>VLOOKUP($A938,'Raw data'!$A:$M,3,FALSE)</f>
        <v>81161.650068240182</v>
      </c>
      <c r="I938" s="42">
        <f>VLOOKUP($A938,'Raw data'!$A:$M,4,FALSE)</f>
        <v>91195.163564129209</v>
      </c>
      <c r="J938" s="42">
        <f>VLOOKUP($A938,'Raw data'!$A:$M,8,FALSE)</f>
        <v>115544.94464118255</v>
      </c>
      <c r="K938" s="42">
        <f>VLOOKUP($A938,'Raw data'!$A:$M,5,FALSE)</f>
        <v>127102.878828243</v>
      </c>
      <c r="L938" s="42">
        <f>VLOOKUP($A938,'Raw data'!$A:$M,12,FALSE)</f>
        <v>258521.20256358472</v>
      </c>
      <c r="M938" s="42">
        <f>VLOOKUP($A938,'Raw data'!$A:$M,13,FALSE)</f>
        <v>131629.34433036062</v>
      </c>
      <c r="N938" s="42">
        <f>VLOOKUP($A938,'Raw data'!$A:$M,6,FALSE)</f>
        <v>145893.77314037559</v>
      </c>
      <c r="O938" s="42">
        <f>VLOOKUP($A938,'Raw data'!$A:$M,9,FALSE)</f>
        <v>128526.97384288709</v>
      </c>
      <c r="P938" s="42">
        <f t="shared" si="154"/>
        <v>128266.65013862769</v>
      </c>
      <c r="Q938" s="42">
        <f t="shared" si="155"/>
        <v>151203.18622443892</v>
      </c>
      <c r="R938" s="42">
        <f t="shared" si="156"/>
        <v>65473.540860824003</v>
      </c>
      <c r="S938" s="42">
        <f t="shared" si="157"/>
        <v>48810.906230293433</v>
      </c>
      <c r="T938" s="43">
        <f t="shared" si="158"/>
        <v>0.51044866915961151</v>
      </c>
      <c r="U938" s="43">
        <f t="shared" si="159"/>
        <v>0.32281665121686531</v>
      </c>
      <c r="V938" s="42">
        <f t="shared" si="160"/>
        <v>0.23734242854003701</v>
      </c>
      <c r="W938" s="42">
        <f t="shared" si="161"/>
        <v>0.54406605356962756</v>
      </c>
      <c r="X938" s="42">
        <f>VLOOKUP($A938,'Raw data'!$A:$AN,39, FALSE)</f>
        <v>2.4913280145917818</v>
      </c>
      <c r="Y938" s="42">
        <f>VLOOKUP($A938,'Raw data'!$A:$AN,40, FALSE)</f>
        <v>2.2797712100364849</v>
      </c>
      <c r="Z938" s="42">
        <f t="shared" si="162"/>
        <v>2.3855496123141333</v>
      </c>
      <c r="AA938" s="44">
        <f>IFERROR(VLOOKUP($A938,'Raw data'!$AP:$AU,4,FALSE),0)</f>
        <v>-0.468256678042692</v>
      </c>
      <c r="AB938" s="44">
        <f>IFERROR(VLOOKUP($A938,'Raw data'!$AP:$AU,5,FALSE),0)</f>
        <v>0.229925934929469</v>
      </c>
      <c r="AC938" s="44">
        <f>IFERROR(VLOOKUP($A938,'Raw data'!$AP:$AU,6,FALSE),"NA")</f>
        <v>0.78935867026351703</v>
      </c>
      <c r="AD938" s="46" t="b">
        <f t="shared" si="163"/>
        <v>0</v>
      </c>
      <c r="AE938" s="46" t="b">
        <f t="shared" si="164"/>
        <v>0</v>
      </c>
    </row>
    <row r="939" spans="1:31" x14ac:dyDescent="0.25">
      <c r="A939" s="45" t="s">
        <v>1005</v>
      </c>
      <c r="B939" s="2" t="str">
        <f>IFERROR(VLOOKUP(A939,'Protein names'!$A:$I,8,FALSE),"Contaminant")</f>
        <v>Dihydrolipoyl dehydrogenase, mitochondrial (EC 1.8.1.4) (Dihydrolipoamide dehydrogenase)</v>
      </c>
      <c r="C939" t="str">
        <f>IFERROR(VLOOKUP(A939,'Protein names'!$A:$I,9,FALSE), "Contaminant")</f>
        <v>Dld</v>
      </c>
      <c r="D939" s="42">
        <f>VLOOKUP($A939,'Raw data'!$A:$M,10,FALSE)</f>
        <v>2549566.686259049</v>
      </c>
      <c r="E939" s="42">
        <f>VLOOKUP($A939,'Raw data'!$A:$M,11,FALSE)</f>
        <v>3012551.7017092993</v>
      </c>
      <c r="F939" s="42">
        <f>VLOOKUP($A939,'Raw data'!$A:$M,7,FALSE)</f>
        <v>2428836.5839429046</v>
      </c>
      <c r="G939" s="42">
        <f>VLOOKUP($A939,'Raw data'!$A:$M,2,FALSE)</f>
        <v>3004387.280119909</v>
      </c>
      <c r="H939" s="42">
        <f>VLOOKUP($A939,'Raw data'!$A:$M,3,FALSE)</f>
        <v>2620125.740880385</v>
      </c>
      <c r="I939" s="42">
        <f>VLOOKUP($A939,'Raw data'!$A:$M,4,FALSE)</f>
        <v>3084425.9527543322</v>
      </c>
      <c r="J939" s="42">
        <f>VLOOKUP($A939,'Raw data'!$A:$M,8,FALSE)</f>
        <v>2576568.8214595439</v>
      </c>
      <c r="K939" s="42">
        <f>VLOOKUP($A939,'Raw data'!$A:$M,5,FALSE)</f>
        <v>2843299.3702916433</v>
      </c>
      <c r="L939" s="42">
        <f>VLOOKUP($A939,'Raw data'!$A:$M,12,FALSE)</f>
        <v>2813756.4854471721</v>
      </c>
      <c r="M939" s="42">
        <f>VLOOKUP($A939,'Raw data'!$A:$M,13,FALSE)</f>
        <v>2476821.8848408703</v>
      </c>
      <c r="N939" s="42">
        <f>VLOOKUP($A939,'Raw data'!$A:$M,6,FALSE)</f>
        <v>2644700.630071552</v>
      </c>
      <c r="O939" s="42">
        <f>VLOOKUP($A939,'Raw data'!$A:$M,9,FALSE)</f>
        <v>2526912.2637875439</v>
      </c>
      <c r="P939" s="42">
        <f t="shared" si="154"/>
        <v>2783315.6576109799</v>
      </c>
      <c r="Q939" s="42">
        <f t="shared" si="155"/>
        <v>2647009.9093163875</v>
      </c>
      <c r="R939" s="42">
        <f t="shared" si="156"/>
        <v>257880.52150595339</v>
      </c>
      <c r="S939" s="42">
        <f t="shared" si="157"/>
        <v>138256.19992537599</v>
      </c>
      <c r="T939" s="43">
        <f t="shared" si="158"/>
        <v>9.2652272767114574E-2</v>
      </c>
      <c r="U939" s="43">
        <f t="shared" si="159"/>
        <v>5.2231085134502503E-2</v>
      </c>
      <c r="V939" s="42">
        <f t="shared" si="160"/>
        <v>-7.2440939216292993E-2</v>
      </c>
      <c r="W939" s="42">
        <f t="shared" si="161"/>
        <v>0.32210565525217383</v>
      </c>
      <c r="X939" s="42">
        <f>VLOOKUP($A939,'Raw data'!$A:$AN,39, FALSE)</f>
        <v>2.9257363215152608</v>
      </c>
      <c r="Y939" s="42">
        <f>VLOOKUP($A939,'Raw data'!$A:$AN,40, FALSE)</f>
        <v>3.3016575225355758</v>
      </c>
      <c r="Z939" s="42">
        <f t="shared" si="162"/>
        <v>3.1136969220254183</v>
      </c>
      <c r="AA939" s="44">
        <f>IFERROR(VLOOKUP($A939,'Raw data'!$AP:$AU,4,FALSE),0)</f>
        <v>-0.247891864725164</v>
      </c>
      <c r="AB939" s="44">
        <f>IFERROR(VLOOKUP($A939,'Raw data'!$AP:$AU,5,FALSE),0)</f>
        <v>8.6966248337146002E-2</v>
      </c>
      <c r="AC939" s="44">
        <f>IFERROR(VLOOKUP($A939,'Raw data'!$AP:$AU,6,FALSE),"NA")</f>
        <v>0.78944265812060299</v>
      </c>
      <c r="AD939" s="46" t="b">
        <f t="shared" si="163"/>
        <v>0</v>
      </c>
      <c r="AE939" s="46" t="b">
        <f t="shared" si="164"/>
        <v>0</v>
      </c>
    </row>
    <row r="940" spans="1:31" x14ac:dyDescent="0.25">
      <c r="A940" s="45" t="s">
        <v>1006</v>
      </c>
      <c r="B940" s="2" t="str">
        <f>IFERROR(VLOOKUP(A940,'Protein names'!$A:$I,8,FALSE),"Contaminant")</f>
        <v>Spectrin alpha chain, non-erythrocytic 1 (Spna2 protein)</v>
      </c>
      <c r="C940" t="str">
        <f>IFERROR(VLOOKUP(A940,'Protein names'!$A:$I,9,FALSE), "Contaminant")</f>
        <v>Sptan1</v>
      </c>
      <c r="D940" s="42">
        <f>VLOOKUP($A940,'Raw data'!$A:$M,10,FALSE)</f>
        <v>1002397.4522923952</v>
      </c>
      <c r="E940" s="42">
        <f>VLOOKUP($A940,'Raw data'!$A:$M,11,FALSE)</f>
        <v>1078655.9051537479</v>
      </c>
      <c r="F940" s="42">
        <f>VLOOKUP($A940,'Raw data'!$A:$M,7,FALSE)</f>
        <v>259995.32757778911</v>
      </c>
      <c r="G940" s="42">
        <f>VLOOKUP($A940,'Raw data'!$A:$M,2,FALSE)</f>
        <v>741157.12785261578</v>
      </c>
      <c r="H940" s="42">
        <f>VLOOKUP($A940,'Raw data'!$A:$M,3,FALSE)</f>
        <v>690767.77188561985</v>
      </c>
      <c r="I940" s="42">
        <f>VLOOKUP($A940,'Raw data'!$A:$M,4,FALSE)</f>
        <v>823137.12845460419</v>
      </c>
      <c r="J940" s="42">
        <f>VLOOKUP($A940,'Raw data'!$A:$M,8,FALSE)</f>
        <v>634223.13269982242</v>
      </c>
      <c r="K940" s="42">
        <f>VLOOKUP($A940,'Raw data'!$A:$M,5,FALSE)</f>
        <v>650450.28262160835</v>
      </c>
      <c r="L940" s="42">
        <f>VLOOKUP($A940,'Raw data'!$A:$M,12,FALSE)</f>
        <v>1186526.3995013146</v>
      </c>
      <c r="M940" s="42">
        <f>VLOOKUP($A940,'Raw data'!$A:$M,13,FALSE)</f>
        <v>1001533.9798952693</v>
      </c>
      <c r="N940" s="42">
        <f>VLOOKUP($A940,'Raw data'!$A:$M,6,FALSE)</f>
        <v>698291.52307001548</v>
      </c>
      <c r="O940" s="42">
        <f>VLOOKUP($A940,'Raw data'!$A:$M,9,FALSE)</f>
        <v>484995.33183327928</v>
      </c>
      <c r="P940" s="42">
        <f t="shared" si="154"/>
        <v>766018.45220279542</v>
      </c>
      <c r="Q940" s="42">
        <f t="shared" si="155"/>
        <v>776003.44160355162</v>
      </c>
      <c r="R940" s="42">
        <f t="shared" si="156"/>
        <v>264329.31002812693</v>
      </c>
      <c r="S940" s="42">
        <f t="shared" si="157"/>
        <v>240133.03140158652</v>
      </c>
      <c r="T940" s="43">
        <f t="shared" si="158"/>
        <v>0.34506911585224909</v>
      </c>
      <c r="U940" s="43">
        <f t="shared" si="159"/>
        <v>0.30944841031293624</v>
      </c>
      <c r="V940" s="42">
        <f t="shared" si="160"/>
        <v>1.8683905964961271E-2</v>
      </c>
      <c r="W940" s="42">
        <f t="shared" si="161"/>
        <v>0.95138062690960712</v>
      </c>
      <c r="X940" s="42">
        <f>VLOOKUP($A940,'Raw data'!$A:$AN,39, FALSE)</f>
        <v>2.0679567791549824</v>
      </c>
      <c r="Y940" s="42">
        <f>VLOOKUP($A940,'Raw data'!$A:$AN,40, FALSE)</f>
        <v>2.1445146805562914</v>
      </c>
      <c r="Z940" s="42">
        <f t="shared" si="162"/>
        <v>2.1062357298556371</v>
      </c>
      <c r="AA940" s="44">
        <f>IFERROR(VLOOKUP($A940,'Raw data'!$AP:$AU,4,FALSE),0)</f>
        <v>-1.3839524916712</v>
      </c>
      <c r="AB940" s="44">
        <f>IFERROR(VLOOKUP($A940,'Raw data'!$AP:$AU,5,FALSE),0)</f>
        <v>0.14351572559501199</v>
      </c>
      <c r="AC940" s="44">
        <f>IFERROR(VLOOKUP($A940,'Raw data'!$AP:$AU,6,FALSE),"NA")</f>
        <v>0.78958833566480302</v>
      </c>
      <c r="AD940" s="46" t="b">
        <f t="shared" si="163"/>
        <v>0</v>
      </c>
      <c r="AE940" s="46" t="b">
        <f t="shared" si="164"/>
        <v>0</v>
      </c>
    </row>
    <row r="941" spans="1:31" x14ac:dyDescent="0.25">
      <c r="A941" s="45" t="s">
        <v>1007</v>
      </c>
      <c r="B941" s="2" t="str">
        <f>IFERROR(VLOOKUP(A941,'Protein names'!$A:$I,8,FALSE),"Contaminant")</f>
        <v>Protein disulfide-isomerase A4 (Endoplasmic reticulum resident protein 72)</v>
      </c>
      <c r="C941" t="str">
        <f>IFERROR(VLOOKUP(A941,'Protein names'!$A:$I,9,FALSE), "Contaminant")</f>
        <v>Pdia4</v>
      </c>
      <c r="D941" s="42">
        <f>VLOOKUP($A941,'Raw data'!$A:$M,10,FALSE)</f>
        <v>1986336.3499076669</v>
      </c>
      <c r="E941" s="42">
        <f>VLOOKUP($A941,'Raw data'!$A:$M,11,FALSE)</f>
        <v>1723430.5527693955</v>
      </c>
      <c r="F941" s="42">
        <f>VLOOKUP($A941,'Raw data'!$A:$M,7,FALSE)</f>
        <v>1921070.0634679629</v>
      </c>
      <c r="G941" s="42">
        <f>VLOOKUP($A941,'Raw data'!$A:$M,2,FALSE)</f>
        <v>1540571.799844322</v>
      </c>
      <c r="H941" s="42">
        <f>VLOOKUP($A941,'Raw data'!$A:$M,3,FALSE)</f>
        <v>1523292.2316966313</v>
      </c>
      <c r="I941" s="42">
        <f>VLOOKUP($A941,'Raw data'!$A:$M,4,FALSE)</f>
        <v>1673177.0803135417</v>
      </c>
      <c r="J941" s="42">
        <f>VLOOKUP($A941,'Raw data'!$A:$M,8,FALSE)</f>
        <v>1503842.6478127041</v>
      </c>
      <c r="K941" s="42">
        <f>VLOOKUP($A941,'Raw data'!$A:$M,5,FALSE)</f>
        <v>1386204.7377878909</v>
      </c>
      <c r="L941" s="42">
        <f>VLOOKUP($A941,'Raw data'!$A:$M,12,FALSE)</f>
        <v>1998041.5893683946</v>
      </c>
      <c r="M941" s="42">
        <f>VLOOKUP($A941,'Raw data'!$A:$M,13,FALSE)</f>
        <v>1898704.9282970354</v>
      </c>
      <c r="N941" s="42">
        <f>VLOOKUP($A941,'Raw data'!$A:$M,6,FALSE)</f>
        <v>1534703.0246353783</v>
      </c>
      <c r="O941" s="42">
        <f>VLOOKUP($A941,'Raw data'!$A:$M,9,FALSE)</f>
        <v>1460335.0871837309</v>
      </c>
      <c r="P941" s="42">
        <f t="shared" si="154"/>
        <v>1727979.6796665865</v>
      </c>
      <c r="Q941" s="42">
        <f t="shared" si="155"/>
        <v>1630305.3358475224</v>
      </c>
      <c r="R941" s="42">
        <f t="shared" si="156"/>
        <v>175154.57440117109</v>
      </c>
      <c r="S941" s="42">
        <f t="shared" si="157"/>
        <v>231255.95277333763</v>
      </c>
      <c r="T941" s="43">
        <f t="shared" si="158"/>
        <v>0.10136379290928187</v>
      </c>
      <c r="U941" s="43">
        <f t="shared" si="159"/>
        <v>0.14184824626922912</v>
      </c>
      <c r="V941" s="42">
        <f t="shared" si="160"/>
        <v>-8.394406355614939E-2</v>
      </c>
      <c r="W941" s="42">
        <f t="shared" si="161"/>
        <v>0.46888419146795279</v>
      </c>
      <c r="X941" s="42">
        <f>VLOOKUP($A941,'Raw data'!$A:$AN,39, FALSE)</f>
        <v>3.1426184711034306</v>
      </c>
      <c r="Y941" s="42">
        <f>VLOOKUP($A941,'Raw data'!$A:$AN,40, FALSE)</f>
        <v>3.272753571376553</v>
      </c>
      <c r="Z941" s="42">
        <f t="shared" si="162"/>
        <v>3.2076860212399918</v>
      </c>
      <c r="AA941" s="44">
        <f>IFERROR(VLOOKUP($A941,'Raw data'!$AP:$AU,4,FALSE),0)</f>
        <v>0.49303901894674801</v>
      </c>
      <c r="AB941" s="44">
        <f>IFERROR(VLOOKUP($A941,'Raw data'!$AP:$AU,5,FALSE),0)</f>
        <v>8.9941257654906806E-2</v>
      </c>
      <c r="AC941" s="44">
        <f>IFERROR(VLOOKUP($A941,'Raw data'!$AP:$AU,6,FALSE),"NA")</f>
        <v>0.789686317106986</v>
      </c>
      <c r="AD941" s="46" t="b">
        <f t="shared" si="163"/>
        <v>0</v>
      </c>
      <c r="AE941" s="46" t="b">
        <f t="shared" si="164"/>
        <v>0</v>
      </c>
    </row>
    <row r="942" spans="1:31" x14ac:dyDescent="0.25">
      <c r="A942" s="45" t="s">
        <v>1008</v>
      </c>
      <c r="B942" s="2" t="str">
        <f>IFERROR(VLOOKUP(A942,'Protein names'!$A:$I,8,FALSE),"Contaminant")</f>
        <v>ATP synthase subunit d, mitochondrial (RCG33654, isoform CRA_a)</v>
      </c>
      <c r="C942" t="str">
        <f>IFERROR(VLOOKUP(A942,'Protein names'!$A:$I,9,FALSE), "Contaminant")</f>
        <v>Atp5h</v>
      </c>
      <c r="D942" s="42">
        <f>VLOOKUP($A942,'Raw data'!$A:$M,10,FALSE)</f>
        <v>1524747.0510183561</v>
      </c>
      <c r="E942" s="42">
        <f>VLOOKUP($A942,'Raw data'!$A:$M,11,FALSE)</f>
        <v>1445132.2329791314</v>
      </c>
      <c r="F942" s="42">
        <f>VLOOKUP($A942,'Raw data'!$A:$M,7,FALSE)</f>
        <v>1620399.629122762</v>
      </c>
      <c r="G942" s="42">
        <f>VLOOKUP($A942,'Raw data'!$A:$M,2,FALSE)</f>
        <v>1366859.9763501773</v>
      </c>
      <c r="H942" s="42">
        <f>VLOOKUP($A942,'Raw data'!$A:$M,3,FALSE)</f>
        <v>1464150.208990172</v>
      </c>
      <c r="I942" s="42">
        <f>VLOOKUP($A942,'Raw data'!$A:$M,4,FALSE)</f>
        <v>1399649.5011841482</v>
      </c>
      <c r="J942" s="42">
        <f>VLOOKUP($A942,'Raw data'!$A:$M,8,FALSE)</f>
        <v>1459129.4300047609</v>
      </c>
      <c r="K942" s="42">
        <f>VLOOKUP($A942,'Raw data'!$A:$M,5,FALSE)</f>
        <v>1303698.4586999381</v>
      </c>
      <c r="L942" s="42">
        <f>VLOOKUP($A942,'Raw data'!$A:$M,12,FALSE)</f>
        <v>1752009.3368625143</v>
      </c>
      <c r="M942" s="42">
        <f>VLOOKUP($A942,'Raw data'!$A:$M,13,FALSE)</f>
        <v>1250164.6409242633</v>
      </c>
      <c r="N942" s="42">
        <f>VLOOKUP($A942,'Raw data'!$A:$M,6,FALSE)</f>
        <v>1443973.8092344014</v>
      </c>
      <c r="O942" s="42">
        <f>VLOOKUP($A942,'Raw data'!$A:$M,9,FALSE)</f>
        <v>975287.07805302786</v>
      </c>
      <c r="P942" s="42">
        <f t="shared" si="154"/>
        <v>1470156.4332741245</v>
      </c>
      <c r="Q942" s="42">
        <f t="shared" si="155"/>
        <v>1364043.7922964841</v>
      </c>
      <c r="R942" s="42">
        <f t="shared" si="156"/>
        <v>83523.274461716486</v>
      </c>
      <c r="S942" s="42">
        <f t="shared" si="157"/>
        <v>235828.02814410045</v>
      </c>
      <c r="T942" s="43">
        <f t="shared" si="158"/>
        <v>5.681250822792052E-2</v>
      </c>
      <c r="U942" s="43">
        <f t="shared" si="159"/>
        <v>0.17288889805147958</v>
      </c>
      <c r="V942" s="42">
        <f t="shared" si="160"/>
        <v>-0.10807971196881816</v>
      </c>
      <c r="W942" s="42">
        <f t="shared" si="161"/>
        <v>0.36527657301931482</v>
      </c>
      <c r="X942" s="42">
        <f>VLOOKUP($A942,'Raw data'!$A:$AN,39, FALSE)</f>
        <v>2.8331710784225606</v>
      </c>
      <c r="Y942" s="42">
        <f>VLOOKUP($A942,'Raw data'!$A:$AN,40, FALSE)</f>
        <v>2.8742277528915192</v>
      </c>
      <c r="Z942" s="42">
        <f t="shared" si="162"/>
        <v>2.8536994156570401</v>
      </c>
      <c r="AA942" s="44">
        <f>IFERROR(VLOOKUP($A942,'Raw data'!$AP:$AU,4,FALSE),0)</f>
        <v>-0.46517696400212699</v>
      </c>
      <c r="AB942" s="44">
        <f>IFERROR(VLOOKUP($A942,'Raw data'!$AP:$AU,5,FALSE),0)</f>
        <v>2.5807791340594501E-2</v>
      </c>
      <c r="AC942" s="44">
        <f>IFERROR(VLOOKUP($A942,'Raw data'!$AP:$AU,6,FALSE),"NA")</f>
        <v>0.79045323685262603</v>
      </c>
      <c r="AD942" s="46" t="b">
        <f t="shared" si="163"/>
        <v>0</v>
      </c>
      <c r="AE942" s="46" t="b">
        <f t="shared" si="164"/>
        <v>0</v>
      </c>
    </row>
    <row r="943" spans="1:31" x14ac:dyDescent="0.25">
      <c r="A943" s="45" t="s">
        <v>1009</v>
      </c>
      <c r="B943" s="2" t="str">
        <f>IFERROR(VLOOKUP(A943,'Protein names'!$A:$I,8,FALSE),"Contaminant")</f>
        <v>Protein Stt3a (Stt3a protein)</v>
      </c>
      <c r="C943" t="str">
        <f>IFERROR(VLOOKUP(A943,'Protein names'!$A:$I,9,FALSE), "Contaminant")</f>
        <v>Stt3a</v>
      </c>
      <c r="D943" s="42">
        <f>VLOOKUP($A943,'Raw data'!$A:$M,10,FALSE)</f>
        <v>205.36</v>
      </c>
      <c r="E943" s="42">
        <f>VLOOKUP($A943,'Raw data'!$A:$M,11,FALSE)</f>
        <v>3599.2235525375495</v>
      </c>
      <c r="F943" s="42">
        <f>VLOOKUP($A943,'Raw data'!$A:$M,7,FALSE)</f>
        <v>211099.69431167084</v>
      </c>
      <c r="G943" s="42">
        <f>VLOOKUP($A943,'Raw data'!$A:$M,2,FALSE)</f>
        <v>253928.11593922909</v>
      </c>
      <c r="H943" s="42">
        <f>VLOOKUP($A943,'Raw data'!$A:$M,3,FALSE)</f>
        <v>330755.22963208234</v>
      </c>
      <c r="I943" s="42">
        <f>VLOOKUP($A943,'Raw data'!$A:$M,4,FALSE)</f>
        <v>271201.91527656489</v>
      </c>
      <c r="J943" s="42">
        <f>VLOOKUP($A943,'Raw data'!$A:$M,8,FALSE)</f>
        <v>197601.80601019954</v>
      </c>
      <c r="K943" s="42">
        <f>VLOOKUP($A943,'Raw data'!$A:$M,5,FALSE)</f>
        <v>157023.12474020076</v>
      </c>
      <c r="L943" s="42">
        <f>VLOOKUP($A943,'Raw data'!$A:$M,12,FALSE)</f>
        <v>3603.2823916845218</v>
      </c>
      <c r="M943" s="42">
        <f>VLOOKUP($A943,'Raw data'!$A:$M,13,FALSE)</f>
        <v>141154.55488824483</v>
      </c>
      <c r="N943" s="42">
        <f>VLOOKUP($A943,'Raw data'!$A:$M,6,FALSE)</f>
        <v>102886.15839517662</v>
      </c>
      <c r="O943" s="42">
        <f>VLOOKUP($A943,'Raw data'!$A:$M,9,FALSE)</f>
        <v>183962.94867556699</v>
      </c>
      <c r="P943" s="42">
        <f t="shared" si="154"/>
        <v>178464.9231186808</v>
      </c>
      <c r="Q943" s="42">
        <f t="shared" si="155"/>
        <v>131038.64585017886</v>
      </c>
      <c r="R943" s="42">
        <f t="shared" si="156"/>
        <v>129683.3924486522</v>
      </c>
      <c r="S943" s="42">
        <f t="shared" si="157"/>
        <v>64603.270413342834</v>
      </c>
      <c r="T943" s="43">
        <f t="shared" si="158"/>
        <v>0.72666040016396705</v>
      </c>
      <c r="U943" s="43">
        <f t="shared" si="159"/>
        <v>0.49300929503809165</v>
      </c>
      <c r="V943" s="42">
        <f t="shared" si="160"/>
        <v>-0.44564819023782698</v>
      </c>
      <c r="W943" s="42">
        <f t="shared" si="161"/>
        <v>0.48099871135307237</v>
      </c>
      <c r="X943" s="42">
        <f>VLOOKUP($A943,'Raw data'!$A:$AN,39, FALSE)</f>
        <v>2.5894151766658866</v>
      </c>
      <c r="Y943" s="42">
        <f>VLOOKUP($A943,'Raw data'!$A:$AN,40, FALSE)</f>
        <v>3.3733012168406025</v>
      </c>
      <c r="Z943" s="42">
        <f t="shared" si="162"/>
        <v>2.9813581967532445</v>
      </c>
      <c r="AA943" s="44">
        <f>IFERROR(VLOOKUP($A943,'Raw data'!$AP:$AU,4,FALSE),0)</f>
        <v>-0.52692416487601401</v>
      </c>
      <c r="AB943" s="44">
        <f>IFERROR(VLOOKUP($A943,'Raw data'!$AP:$AU,5,FALSE),0)</f>
        <v>0.20536585751470099</v>
      </c>
      <c r="AC943" s="44">
        <f>IFERROR(VLOOKUP($A943,'Raw data'!$AP:$AU,6,FALSE),"NA")</f>
        <v>0.79064368755159997</v>
      </c>
      <c r="AD943" s="46" t="b">
        <f t="shared" si="163"/>
        <v>0</v>
      </c>
      <c r="AE943" s="46" t="b">
        <f t="shared" si="164"/>
        <v>0</v>
      </c>
    </row>
    <row r="944" spans="1:31" x14ac:dyDescent="0.25">
      <c r="A944" s="45" t="s">
        <v>1010</v>
      </c>
      <c r="B944" s="2" t="str">
        <f>IFERROR(VLOOKUP(A944,'Protein names'!$A:$I,8,FALSE),"Contaminant")</f>
        <v>60S ribosomal protein L18a</v>
      </c>
      <c r="C944" t="str">
        <f>IFERROR(VLOOKUP(A944,'Protein names'!$A:$I,9,FALSE), "Contaminant")</f>
        <v>Rpl18a</v>
      </c>
      <c r="D944" s="42">
        <f>VLOOKUP($A944,'Raw data'!$A:$M,10,FALSE)</f>
        <v>430381.62149849592</v>
      </c>
      <c r="E944" s="42">
        <f>VLOOKUP($A944,'Raw data'!$A:$M,11,FALSE)</f>
        <v>326560.46054334083</v>
      </c>
      <c r="F944" s="42">
        <f>VLOOKUP($A944,'Raw data'!$A:$M,7,FALSE)</f>
        <v>279992.95841445605</v>
      </c>
      <c r="G944" s="42">
        <f>VLOOKUP($A944,'Raw data'!$A:$M,2,FALSE)</f>
        <v>306999.2170918918</v>
      </c>
      <c r="H944" s="42">
        <f>VLOOKUP($A944,'Raw data'!$A:$M,3,FALSE)</f>
        <v>308265.59691655415</v>
      </c>
      <c r="I944" s="42">
        <f>VLOOKUP($A944,'Raw data'!$A:$M,4,FALSE)</f>
        <v>376135.70282976551</v>
      </c>
      <c r="J944" s="42">
        <f>VLOOKUP($A944,'Raw data'!$A:$M,8,FALSE)</f>
        <v>251758.47311563752</v>
      </c>
      <c r="K944" s="42">
        <f>VLOOKUP($A944,'Raw data'!$A:$M,5,FALSE)</f>
        <v>399291.53472927638</v>
      </c>
      <c r="L944" s="42">
        <f>VLOOKUP($A944,'Raw data'!$A:$M,12,FALSE)</f>
        <v>392326.30763563135</v>
      </c>
      <c r="M944" s="42">
        <f>VLOOKUP($A944,'Raw data'!$A:$M,13,FALSE)</f>
        <v>323898.26402679022</v>
      </c>
      <c r="N944" s="42">
        <f>VLOOKUP($A944,'Raw data'!$A:$M,6,FALSE)</f>
        <v>206706.84282881231</v>
      </c>
      <c r="O944" s="42">
        <f>VLOOKUP($A944,'Raw data'!$A:$M,9,FALSE)</f>
        <v>327443.87614226004</v>
      </c>
      <c r="P944" s="42">
        <f t="shared" si="154"/>
        <v>338055.92621575069</v>
      </c>
      <c r="Q944" s="42">
        <f t="shared" si="155"/>
        <v>316904.21641306794</v>
      </c>
      <c r="R944" s="42">
        <f t="shared" si="156"/>
        <v>50546.249875228154</v>
      </c>
      <c r="S944" s="42">
        <f t="shared" si="157"/>
        <v>69550.451960661754</v>
      </c>
      <c r="T944" s="43">
        <f t="shared" si="158"/>
        <v>0.14952037800683024</v>
      </c>
      <c r="U944" s="43">
        <f t="shared" si="159"/>
        <v>0.21946837043659401</v>
      </c>
      <c r="V944" s="42">
        <f t="shared" si="160"/>
        <v>-9.3215083306069826E-2</v>
      </c>
      <c r="W944" s="42">
        <f t="shared" si="161"/>
        <v>0.59432184491607187</v>
      </c>
      <c r="X944" s="42">
        <f>VLOOKUP($A944,'Raw data'!$A:$AN,39, FALSE)</f>
        <v>3.5892730574026217</v>
      </c>
      <c r="Y944" s="42">
        <f>VLOOKUP($A944,'Raw data'!$A:$AN,40, FALSE)</f>
        <v>3.5338661294809999</v>
      </c>
      <c r="Z944" s="42">
        <f t="shared" si="162"/>
        <v>3.5615695934418108</v>
      </c>
      <c r="AA944" s="44">
        <f>IFERROR(VLOOKUP($A944,'Raw data'!$AP:$AU,4,FALSE),0)</f>
        <v>3.9769715573681599</v>
      </c>
      <c r="AB944" s="44">
        <f>IFERROR(VLOOKUP($A944,'Raw data'!$AP:$AU,5,FALSE),0)</f>
        <v>0.14706634691303599</v>
      </c>
      <c r="AC944" s="44">
        <f>IFERROR(VLOOKUP($A944,'Raw data'!$AP:$AU,6,FALSE),"NA")</f>
        <v>0.79142049550252802</v>
      </c>
      <c r="AD944" s="46" t="b">
        <f t="shared" si="163"/>
        <v>0</v>
      </c>
      <c r="AE944" s="46" t="b">
        <f t="shared" si="164"/>
        <v>0</v>
      </c>
    </row>
    <row r="945" spans="1:31" x14ac:dyDescent="0.25">
      <c r="A945" s="45" t="s">
        <v>1011</v>
      </c>
      <c r="B945" s="2" t="str">
        <f>IFERROR(VLOOKUP(A945,'Protein names'!$A:$I,8,FALSE),"Contaminant")</f>
        <v>Vesicle-associated membrane protein-associated protein A (VAMP-A) (VAMP-associated protein A) (VAP-A) (33 kDa VAMP-associated protein) (VAP-33)</v>
      </c>
      <c r="C945" t="str">
        <f>IFERROR(VLOOKUP(A945,'Protein names'!$A:$I,9,FALSE), "Contaminant")</f>
        <v>Vapa</v>
      </c>
      <c r="D945" s="42">
        <f>VLOOKUP($A945,'Raw data'!$A:$M,10,FALSE)</f>
        <v>262645.13027861586</v>
      </c>
      <c r="E945" s="42">
        <f>VLOOKUP($A945,'Raw data'!$A:$M,11,FALSE)</f>
        <v>207537.50371416649</v>
      </c>
      <c r="F945" s="42">
        <f>VLOOKUP($A945,'Raw data'!$A:$M,7,FALSE)</f>
        <v>261853.75092550891</v>
      </c>
      <c r="G945" s="42">
        <f>VLOOKUP($A945,'Raw data'!$A:$M,2,FALSE)</f>
        <v>298270.87128946511</v>
      </c>
      <c r="H945" s="42">
        <f>VLOOKUP($A945,'Raw data'!$A:$M,3,FALSE)</f>
        <v>276313.60937365756</v>
      </c>
      <c r="I945" s="42">
        <f>VLOOKUP($A945,'Raw data'!$A:$M,4,FALSE)</f>
        <v>306415.07923877926</v>
      </c>
      <c r="J945" s="42">
        <f>VLOOKUP($A945,'Raw data'!$A:$M,8,FALSE)</f>
        <v>233157.8293332904</v>
      </c>
      <c r="K945" s="42">
        <f>VLOOKUP($A945,'Raw data'!$A:$M,5,FALSE)</f>
        <v>270898.90970587457</v>
      </c>
      <c r="L945" s="42">
        <f>VLOOKUP($A945,'Raw data'!$A:$M,12,FALSE)</f>
        <v>253376.63779855476</v>
      </c>
      <c r="M945" s="42">
        <f>VLOOKUP($A945,'Raw data'!$A:$M,13,FALSE)</f>
        <v>308672.39371123788</v>
      </c>
      <c r="N945" s="42">
        <f>VLOOKUP($A945,'Raw data'!$A:$M,6,FALSE)</f>
        <v>170982.96351103007</v>
      </c>
      <c r="O945" s="42">
        <f>VLOOKUP($A945,'Raw data'!$A:$M,9,FALSE)</f>
        <v>267636.598333509</v>
      </c>
      <c r="P945" s="42">
        <f t="shared" si="154"/>
        <v>268839.32413669885</v>
      </c>
      <c r="Q945" s="42">
        <f t="shared" si="155"/>
        <v>250787.5553989161</v>
      </c>
      <c r="R945" s="42">
        <f t="shared" si="156"/>
        <v>32091.270196262984</v>
      </c>
      <c r="S945" s="42">
        <f t="shared" si="157"/>
        <v>42279.417375220626</v>
      </c>
      <c r="T945" s="43">
        <f t="shared" si="158"/>
        <v>0.11936970269998627</v>
      </c>
      <c r="U945" s="43">
        <f t="shared" si="159"/>
        <v>0.16858658440196014</v>
      </c>
      <c r="V945" s="42">
        <f t="shared" si="160"/>
        <v>-0.10027842158722562</v>
      </c>
      <c r="W945" s="42">
        <f t="shared" si="161"/>
        <v>0.46452798895681158</v>
      </c>
      <c r="X945" s="42">
        <f>VLOOKUP($A945,'Raw data'!$A:$AN,39, FALSE)</f>
        <v>2.8750682389424154</v>
      </c>
      <c r="Y945" s="42">
        <f>VLOOKUP($A945,'Raw data'!$A:$AN,40, FALSE)</f>
        <v>3.5673484415929142</v>
      </c>
      <c r="Z945" s="42">
        <f t="shared" si="162"/>
        <v>3.2212083402676646</v>
      </c>
      <c r="AA945" s="44">
        <f>IFERROR(VLOOKUP($A945,'Raw data'!$AP:$AU,4,FALSE),0)</f>
        <v>-0.493156323293514</v>
      </c>
      <c r="AB945" s="44">
        <f>IFERROR(VLOOKUP($A945,'Raw data'!$AP:$AU,5,FALSE),0)</f>
        <v>2.52536289330311E-2</v>
      </c>
      <c r="AC945" s="44">
        <f>IFERROR(VLOOKUP($A945,'Raw data'!$AP:$AU,6,FALSE),"NA")</f>
        <v>0.79148887348196795</v>
      </c>
      <c r="AD945" s="46" t="b">
        <f t="shared" si="163"/>
        <v>0</v>
      </c>
      <c r="AE945" s="46" t="b">
        <f t="shared" si="164"/>
        <v>0</v>
      </c>
    </row>
    <row r="946" spans="1:31" x14ac:dyDescent="0.25">
      <c r="A946" s="45" t="s">
        <v>1012</v>
      </c>
      <c r="B946" s="2" t="str">
        <f>IFERROR(VLOOKUP(A946,'Protein names'!$A:$I,8,FALSE),"Contaminant")</f>
        <v>Protein LOC100360057 (RCG31311) (Ribosomal protein L22)</v>
      </c>
      <c r="C946" t="str">
        <f>IFERROR(VLOOKUP(A946,'Protein names'!$A:$I,9,FALSE), "Contaminant")</f>
        <v>LOC100360057</v>
      </c>
      <c r="D946" s="42">
        <f>VLOOKUP($A946,'Raw data'!$A:$M,10,FALSE)</f>
        <v>363473.59633645485</v>
      </c>
      <c r="E946" s="42">
        <f>VLOOKUP($A946,'Raw data'!$A:$M,11,FALSE)</f>
        <v>302216.27822361747</v>
      </c>
      <c r="F946" s="42">
        <f>VLOOKUP($A946,'Raw data'!$A:$M,7,FALSE)</f>
        <v>272599.19122091797</v>
      </c>
      <c r="G946" s="42">
        <f>VLOOKUP($A946,'Raw data'!$A:$M,2,FALSE)</f>
        <v>361232.5766257433</v>
      </c>
      <c r="H946" s="42">
        <f>VLOOKUP($A946,'Raw data'!$A:$M,3,FALSE)</f>
        <v>292789.41198846925</v>
      </c>
      <c r="I946" s="42">
        <f>VLOOKUP($A946,'Raw data'!$A:$M,4,FALSE)</f>
        <v>338236.24695266044</v>
      </c>
      <c r="J946" s="42">
        <f>VLOOKUP($A946,'Raw data'!$A:$M,8,FALSE)</f>
        <v>244105.86034586726</v>
      </c>
      <c r="K946" s="42">
        <f>VLOOKUP($A946,'Raw data'!$A:$M,5,FALSE)</f>
        <v>258983.18245575001</v>
      </c>
      <c r="L946" s="42">
        <f>VLOOKUP($A946,'Raw data'!$A:$M,12,FALSE)</f>
        <v>334191.9790129356</v>
      </c>
      <c r="M946" s="42">
        <f>VLOOKUP($A946,'Raw data'!$A:$M,13,FALSE)</f>
        <v>293591.59930402692</v>
      </c>
      <c r="N946" s="42">
        <f>VLOOKUP($A946,'Raw data'!$A:$M,6,FALSE)</f>
        <v>276702.80338808428</v>
      </c>
      <c r="O946" s="42">
        <f>VLOOKUP($A946,'Raw data'!$A:$M,9,FALSE)</f>
        <v>333703.05140990001</v>
      </c>
      <c r="P946" s="42">
        <f t="shared" si="154"/>
        <v>321757.88355797721</v>
      </c>
      <c r="Q946" s="42">
        <f t="shared" si="155"/>
        <v>290213.07931942731</v>
      </c>
      <c r="R946" s="42">
        <f t="shared" si="156"/>
        <v>34659.323570012108</v>
      </c>
      <c r="S946" s="42">
        <f t="shared" si="157"/>
        <v>34449.589603992048</v>
      </c>
      <c r="T946" s="43">
        <f t="shared" si="158"/>
        <v>0.10771864604140113</v>
      </c>
      <c r="U946" s="43">
        <f t="shared" si="159"/>
        <v>0.11870446943597121</v>
      </c>
      <c r="V946" s="42">
        <f t="shared" si="160"/>
        <v>-0.14886295687192655</v>
      </c>
      <c r="W946" s="42">
        <f t="shared" si="161"/>
        <v>0.17948892294956162</v>
      </c>
      <c r="X946" s="42">
        <f>VLOOKUP($A946,'Raw data'!$A:$AN,39, FALSE)</f>
        <v>4.2871344958048914</v>
      </c>
      <c r="Y946" s="42">
        <f>VLOOKUP($A946,'Raw data'!$A:$AN,40, FALSE)</f>
        <v>4.2463653193844442</v>
      </c>
      <c r="Z946" s="42">
        <f t="shared" si="162"/>
        <v>4.2667499075946678</v>
      </c>
      <c r="AA946" s="44">
        <f>IFERROR(VLOOKUP($A946,'Raw data'!$AP:$AU,4,FALSE),0)</f>
        <v>-0.188192359636427</v>
      </c>
      <c r="AB946" s="44">
        <f>IFERROR(VLOOKUP($A946,'Raw data'!$AP:$AU,5,FALSE),0)</f>
        <v>0.27886683540847201</v>
      </c>
      <c r="AC946" s="44">
        <f>IFERROR(VLOOKUP($A946,'Raw data'!$AP:$AU,6,FALSE),"NA")</f>
        <v>0.79164157215018205</v>
      </c>
      <c r="AD946" s="46" t="b">
        <f t="shared" si="163"/>
        <v>0</v>
      </c>
      <c r="AE946" s="46" t="b">
        <f t="shared" si="164"/>
        <v>0</v>
      </c>
    </row>
    <row r="947" spans="1:31" x14ac:dyDescent="0.25">
      <c r="A947" s="45" t="s">
        <v>1013</v>
      </c>
      <c r="B947" s="2" t="str">
        <f>IFERROR(VLOOKUP(A947,'Protein names'!$A:$I,8,FALSE),"Contaminant")</f>
        <v>7-dehydrocholesterol reductase (7-DHC reductase) (EC 1.3.1.21) (Sterol Delta(7)-reductase)</v>
      </c>
      <c r="C947" t="str">
        <f>IFERROR(VLOOKUP(A947,'Protein names'!$A:$I,9,FALSE), "Contaminant")</f>
        <v>Dhcr7</v>
      </c>
      <c r="D947" s="42">
        <f>VLOOKUP($A947,'Raw data'!$A:$M,10,FALSE)</f>
        <v>205.36</v>
      </c>
      <c r="E947" s="42">
        <f>VLOOKUP($A947,'Raw data'!$A:$M,11,FALSE)</f>
        <v>331430.13652553206</v>
      </c>
      <c r="F947" s="42">
        <f>VLOOKUP($A947,'Raw data'!$A:$M,7,FALSE)</f>
        <v>205.36</v>
      </c>
      <c r="G947" s="42">
        <f>VLOOKUP($A947,'Raw data'!$A:$M,2,FALSE)</f>
        <v>205.36</v>
      </c>
      <c r="H947" s="42">
        <f>VLOOKUP($A947,'Raw data'!$A:$M,3,FALSE)</f>
        <v>205.36</v>
      </c>
      <c r="I947" s="42">
        <f>VLOOKUP($A947,'Raw data'!$A:$M,4,FALSE)</f>
        <v>94876.168455135354</v>
      </c>
      <c r="J947" s="42">
        <f>VLOOKUP($A947,'Raw data'!$A:$M,8,FALSE)</f>
        <v>250080.41419648434</v>
      </c>
      <c r="K947" s="42">
        <f>VLOOKUP($A947,'Raw data'!$A:$M,5,FALSE)</f>
        <v>65913.932889584001</v>
      </c>
      <c r="L947" s="42">
        <f>VLOOKUP($A947,'Raw data'!$A:$M,12,FALSE)</f>
        <v>20956.653079530697</v>
      </c>
      <c r="M947" s="42">
        <f>VLOOKUP($A947,'Raw data'!$A:$M,13,FALSE)</f>
        <v>205.36</v>
      </c>
      <c r="N947" s="42">
        <f>VLOOKUP($A947,'Raw data'!$A:$M,6,FALSE)</f>
        <v>147951.46870282988</v>
      </c>
      <c r="O947" s="42">
        <f>VLOOKUP($A947,'Raw data'!$A:$M,9,FALSE)</f>
        <v>179709.11976898258</v>
      </c>
      <c r="P947" s="42">
        <f t="shared" si="154"/>
        <v>71187.95749677789</v>
      </c>
      <c r="Q947" s="42">
        <f t="shared" si="155"/>
        <v>110802.82477290191</v>
      </c>
      <c r="R947" s="42">
        <f t="shared" si="156"/>
        <v>121409.25258095728</v>
      </c>
      <c r="S947" s="42">
        <f t="shared" si="157"/>
        <v>89298.649250911287</v>
      </c>
      <c r="T947" s="43">
        <f t="shared" si="158"/>
        <v>1.7054745893847638</v>
      </c>
      <c r="U947" s="43">
        <f t="shared" si="159"/>
        <v>0.80592394132491729</v>
      </c>
      <c r="V947" s="42">
        <f t="shared" si="160"/>
        <v>0.63828954788433845</v>
      </c>
      <c r="W947" s="42">
        <f t="shared" si="161"/>
        <v>0.56973419137746251</v>
      </c>
      <c r="X947" s="42">
        <f>VLOOKUP($A947,'Raw data'!$A:$AN,39, FALSE)</f>
        <v>0.68820342859879158</v>
      </c>
      <c r="Y947" s="42">
        <f>VLOOKUP($A947,'Raw data'!$A:$AN,40, FALSE)</f>
        <v>1.2611610976445362</v>
      </c>
      <c r="Z947" s="42">
        <f t="shared" si="162"/>
        <v>0.97468226312166384</v>
      </c>
      <c r="AA947" s="44">
        <f>IFERROR(VLOOKUP($A947,'Raw data'!$AP:$AU,4,FALSE),0)</f>
        <v>1.44011564578806</v>
      </c>
      <c r="AB947" s="44">
        <f>IFERROR(VLOOKUP($A947,'Raw data'!$AP:$AU,5,FALSE),0)</f>
        <v>0.17088008136312099</v>
      </c>
      <c r="AC947" s="44">
        <f>IFERROR(VLOOKUP($A947,'Raw data'!$AP:$AU,6,FALSE),"NA")</f>
        <v>0.79230176447321798</v>
      </c>
      <c r="AD947" s="46" t="b">
        <f t="shared" si="163"/>
        <v>0</v>
      </c>
      <c r="AE947" s="46" t="b">
        <f t="shared" si="164"/>
        <v>0</v>
      </c>
    </row>
    <row r="948" spans="1:31" x14ac:dyDescent="0.25">
      <c r="A948" s="45" t="s">
        <v>1014</v>
      </c>
      <c r="B948" s="2" t="str">
        <f>IFERROR(VLOOKUP(A948,'Protein names'!$A:$I,8,FALSE),"Contaminant")</f>
        <v>ATPase family AAA domain-containing protein 3</v>
      </c>
      <c r="C948" t="str">
        <f>IFERROR(VLOOKUP(A948,'Protein names'!$A:$I,9,FALSE), "Contaminant")</f>
        <v>Atad3</v>
      </c>
      <c r="D948" s="42">
        <f>VLOOKUP($A948,'Raw data'!$A:$M,10,FALSE)</f>
        <v>177825.11053437545</v>
      </c>
      <c r="E948" s="42">
        <f>VLOOKUP($A948,'Raw data'!$A:$M,11,FALSE)</f>
        <v>127592.42578275506</v>
      </c>
      <c r="F948" s="42">
        <f>VLOOKUP($A948,'Raw data'!$A:$M,7,FALSE)</f>
        <v>52127.614172208807</v>
      </c>
      <c r="G948" s="42">
        <f>VLOOKUP($A948,'Raw data'!$A:$M,2,FALSE)</f>
        <v>69854.333099870855</v>
      </c>
      <c r="H948" s="42">
        <f>VLOOKUP($A948,'Raw data'!$A:$M,3,FALSE)</f>
        <v>68410.988491341923</v>
      </c>
      <c r="I948" s="42">
        <f>VLOOKUP($A948,'Raw data'!$A:$M,4,FALSE)</f>
        <v>66634.473218952262</v>
      </c>
      <c r="J948" s="42">
        <f>VLOOKUP($A948,'Raw data'!$A:$M,8,FALSE)</f>
        <v>69743.324075588258</v>
      </c>
      <c r="K948" s="42">
        <f>VLOOKUP($A948,'Raw data'!$A:$M,5,FALSE)</f>
        <v>65062.633744678285</v>
      </c>
      <c r="L948" s="42">
        <f>VLOOKUP($A948,'Raw data'!$A:$M,12,FALSE)</f>
        <v>217453.29775711242</v>
      </c>
      <c r="M948" s="42">
        <f>VLOOKUP($A948,'Raw data'!$A:$M,13,FALSE)</f>
        <v>88343.528321656791</v>
      </c>
      <c r="N948" s="42">
        <f>VLOOKUP($A948,'Raw data'!$A:$M,6,FALSE)</f>
        <v>76917.271657582503</v>
      </c>
      <c r="O948" s="42">
        <f>VLOOKUP($A948,'Raw data'!$A:$M,9,FALSE)</f>
        <v>61310.332666547998</v>
      </c>
      <c r="P948" s="42">
        <f t="shared" si="154"/>
        <v>93740.824216584078</v>
      </c>
      <c r="Q948" s="42">
        <f t="shared" si="155"/>
        <v>96471.731370527705</v>
      </c>
      <c r="R948" s="42">
        <f t="shared" si="156"/>
        <v>44524.668601626116</v>
      </c>
      <c r="S948" s="42">
        <f t="shared" si="157"/>
        <v>54806.093204185199</v>
      </c>
      <c r="T948" s="43">
        <f t="shared" si="158"/>
        <v>0.47497628673238262</v>
      </c>
      <c r="U948" s="43">
        <f t="shared" si="159"/>
        <v>0.5681052099468028</v>
      </c>
      <c r="V948" s="42">
        <f t="shared" si="160"/>
        <v>4.1428778811194875E-2</v>
      </c>
      <c r="W948" s="42">
        <f t="shared" si="161"/>
        <v>0.93279297199132638</v>
      </c>
      <c r="X948" s="42">
        <f>VLOOKUP($A948,'Raw data'!$A:$AN,39, FALSE)</f>
        <v>2.7000013763463921</v>
      </c>
      <c r="Y948" s="42">
        <f>VLOOKUP($A948,'Raw data'!$A:$AN,40, FALSE)</f>
        <v>3.0039201649900971</v>
      </c>
      <c r="Z948" s="42">
        <f t="shared" si="162"/>
        <v>2.8519607706682448</v>
      </c>
      <c r="AA948" s="44">
        <f>IFERROR(VLOOKUP($A948,'Raw data'!$AP:$AU,4,FALSE),0)</f>
        <v>-0.36144779970902302</v>
      </c>
      <c r="AB948" s="44">
        <f>IFERROR(VLOOKUP($A948,'Raw data'!$AP:$AU,5,FALSE),0)</f>
        <v>9.55412184588042E-2</v>
      </c>
      <c r="AC948" s="44">
        <f>IFERROR(VLOOKUP($A948,'Raw data'!$AP:$AU,6,FALSE),"NA")</f>
        <v>0.79230283790768796</v>
      </c>
      <c r="AD948" s="46" t="b">
        <f t="shared" si="163"/>
        <v>0</v>
      </c>
      <c r="AE948" s="46" t="b">
        <f t="shared" si="164"/>
        <v>0</v>
      </c>
    </row>
    <row r="949" spans="1:31" x14ac:dyDescent="0.25">
      <c r="A949" s="45" t="s">
        <v>1015</v>
      </c>
      <c r="B949" s="2" t="str">
        <f>IFERROR(VLOOKUP(A949,'Protein names'!$A:$I,8,FALSE),"Contaminant")</f>
        <v>26S protease regulatory subunit 8 (26S proteasome AAA-ATPase subunit RPT6) (Proteasome 26S subunit ATPase 5) (Proteasome subunit p45) (Thyroid hormone receptor-interacting protein 1) (TRIP1) (p45/SUG)</v>
      </c>
      <c r="C949" t="str">
        <f>IFERROR(VLOOKUP(A949,'Protein names'!$A:$I,9,FALSE), "Contaminant")</f>
        <v>Psmc5</v>
      </c>
      <c r="D949" s="42">
        <f>VLOOKUP($A949,'Raw data'!$A:$M,10,FALSE)</f>
        <v>132732.83205280412</v>
      </c>
      <c r="E949" s="42">
        <f>VLOOKUP($A949,'Raw data'!$A:$M,11,FALSE)</f>
        <v>241667.15061258114</v>
      </c>
      <c r="F949" s="42">
        <f>VLOOKUP($A949,'Raw data'!$A:$M,7,FALSE)</f>
        <v>40056.508688674687</v>
      </c>
      <c r="G949" s="42">
        <f>VLOOKUP($A949,'Raw data'!$A:$M,2,FALSE)</f>
        <v>141993.44273938565</v>
      </c>
      <c r="H949" s="42">
        <f>VLOOKUP($A949,'Raw data'!$A:$M,3,FALSE)</f>
        <v>53504.895906963065</v>
      </c>
      <c r="I949" s="42">
        <f>VLOOKUP($A949,'Raw data'!$A:$M,4,FALSE)</f>
        <v>65052.936399791521</v>
      </c>
      <c r="J949" s="42">
        <f>VLOOKUP($A949,'Raw data'!$A:$M,8,FALSE)</f>
        <v>104430.8490079226</v>
      </c>
      <c r="K949" s="42">
        <f>VLOOKUP($A949,'Raw data'!$A:$M,5,FALSE)</f>
        <v>112906.19618136005</v>
      </c>
      <c r="L949" s="42">
        <f>VLOOKUP($A949,'Raw data'!$A:$M,12,FALSE)</f>
        <v>149725.07361266599</v>
      </c>
      <c r="M949" s="42">
        <f>VLOOKUP($A949,'Raw data'!$A:$M,13,FALSE)</f>
        <v>275331.13704008027</v>
      </c>
      <c r="N949" s="42">
        <f>VLOOKUP($A949,'Raw data'!$A:$M,6,FALSE)</f>
        <v>36476.049554923535</v>
      </c>
      <c r="O949" s="42">
        <f>VLOOKUP($A949,'Raw data'!$A:$M,9,FALSE)</f>
        <v>104996.88920986223</v>
      </c>
      <c r="P949" s="42">
        <f t="shared" si="154"/>
        <v>112501.29440003335</v>
      </c>
      <c r="Q949" s="42">
        <f t="shared" si="155"/>
        <v>130644.36576780245</v>
      </c>
      <c r="R949" s="42">
        <f t="shared" si="156"/>
        <v>69453.928409921922</v>
      </c>
      <c r="S949" s="42">
        <f t="shared" si="157"/>
        <v>72830.38645420628</v>
      </c>
      <c r="T949" s="43">
        <f t="shared" si="158"/>
        <v>0.61736114931226371</v>
      </c>
      <c r="U949" s="43">
        <f t="shared" si="159"/>
        <v>0.55747055011656288</v>
      </c>
      <c r="V949" s="42">
        <f t="shared" si="160"/>
        <v>0.21570330695861345</v>
      </c>
      <c r="W949" s="42">
        <f t="shared" si="161"/>
        <v>0.69534572426710917</v>
      </c>
      <c r="X949" s="42">
        <f>VLOOKUP($A949,'Raw data'!$A:$AN,39, FALSE)</f>
        <v>1.3464326868672973</v>
      </c>
      <c r="Y949" s="42">
        <f>VLOOKUP($A949,'Raw data'!$A:$AN,40, FALSE)</f>
        <v>1.358994879846896</v>
      </c>
      <c r="Z949" s="42">
        <f t="shared" si="162"/>
        <v>1.3527137833570966</v>
      </c>
      <c r="AA949" s="44">
        <f>IFERROR(VLOOKUP($A949,'Raw data'!$AP:$AU,4,FALSE),0)</f>
        <v>-0.56297380641772599</v>
      </c>
      <c r="AB949" s="44">
        <f>IFERROR(VLOOKUP($A949,'Raw data'!$AP:$AU,5,FALSE),0)</f>
        <v>7.0947925355824004E-2</v>
      </c>
      <c r="AC949" s="44">
        <f>IFERROR(VLOOKUP($A949,'Raw data'!$AP:$AU,6,FALSE),"NA")</f>
        <v>0.79273519684319105</v>
      </c>
      <c r="AD949" s="46" t="b">
        <f t="shared" si="163"/>
        <v>0</v>
      </c>
      <c r="AE949" s="46" t="b">
        <f t="shared" si="164"/>
        <v>0</v>
      </c>
    </row>
    <row r="950" spans="1:31" x14ac:dyDescent="0.25">
      <c r="A950" s="45" t="s">
        <v>1016</v>
      </c>
      <c r="B950" s="2" t="str">
        <f>IFERROR(VLOOKUP(A950,'Protein names'!$A:$I,8,FALSE),"Contaminant")</f>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
      <c r="C950" t="str">
        <f>IFERROR(VLOOKUP(A950,'Protein names'!$A:$I,9,FALSE), "Contaminant")</f>
        <v>Dlat</v>
      </c>
      <c r="D950" s="42">
        <f>VLOOKUP($A950,'Raw data'!$A:$M,10,FALSE)</f>
        <v>289569.47546504415</v>
      </c>
      <c r="E950" s="42">
        <f>VLOOKUP($A950,'Raw data'!$A:$M,11,FALSE)</f>
        <v>405636.2272870664</v>
      </c>
      <c r="F950" s="42">
        <f>VLOOKUP($A950,'Raw data'!$A:$M,7,FALSE)</f>
        <v>361139.43604332733</v>
      </c>
      <c r="G950" s="42">
        <f>VLOOKUP($A950,'Raw data'!$A:$M,2,FALSE)</f>
        <v>386359.46655342024</v>
      </c>
      <c r="H950" s="42">
        <f>VLOOKUP($A950,'Raw data'!$A:$M,3,FALSE)</f>
        <v>302439.34340077726</v>
      </c>
      <c r="I950" s="42">
        <f>VLOOKUP($A950,'Raw data'!$A:$M,4,FALSE)</f>
        <v>296306.25898601196</v>
      </c>
      <c r="J950" s="42">
        <f>VLOOKUP($A950,'Raw data'!$A:$M,8,FALSE)</f>
        <v>276673.00477739284</v>
      </c>
      <c r="K950" s="42">
        <f>VLOOKUP($A950,'Raw data'!$A:$M,5,FALSE)</f>
        <v>377277.75140718202</v>
      </c>
      <c r="L950" s="42">
        <f>VLOOKUP($A950,'Raw data'!$A:$M,12,FALSE)</f>
        <v>374002.37679712713</v>
      </c>
      <c r="M950" s="42">
        <f>VLOOKUP($A950,'Raw data'!$A:$M,13,FALSE)</f>
        <v>360610.10057844355</v>
      </c>
      <c r="N950" s="42">
        <f>VLOOKUP($A950,'Raw data'!$A:$M,6,FALSE)</f>
        <v>329560.69616836816</v>
      </c>
      <c r="O950" s="42">
        <f>VLOOKUP($A950,'Raw data'!$A:$M,9,FALSE)</f>
        <v>234691.3363548714</v>
      </c>
      <c r="P950" s="42">
        <f t="shared" si="154"/>
        <v>340241.70128927456</v>
      </c>
      <c r="Q950" s="42">
        <f t="shared" si="155"/>
        <v>325469.21101389755</v>
      </c>
      <c r="R950" s="42">
        <f t="shared" si="156"/>
        <v>46128.486216184909</v>
      </c>
      <c r="S950" s="42">
        <f t="shared" si="157"/>
        <v>53092.541346010679</v>
      </c>
      <c r="T950" s="43">
        <f t="shared" si="158"/>
        <v>0.13557563943923007</v>
      </c>
      <c r="U950" s="43">
        <f t="shared" si="159"/>
        <v>0.16312615617501106</v>
      </c>
      <c r="V950" s="42">
        <f t="shared" si="160"/>
        <v>-6.4038901238458248E-2</v>
      </c>
      <c r="W950" s="42">
        <f t="shared" si="161"/>
        <v>0.64867223959204723</v>
      </c>
      <c r="X950" s="42">
        <f>VLOOKUP($A950,'Raw data'!$A:$AN,39, FALSE)</f>
        <v>2.4648197402731054</v>
      </c>
      <c r="Y950" s="42">
        <f>VLOOKUP($A950,'Raw data'!$A:$AN,40, FALSE)</f>
        <v>2.9323497593784587</v>
      </c>
      <c r="Z950" s="42">
        <f t="shared" si="162"/>
        <v>2.6985847498257822</v>
      </c>
      <c r="AA950" s="44">
        <f>IFERROR(VLOOKUP($A950,'Raw data'!$AP:$AU,4,FALSE),0)</f>
        <v>0.69547722050092198</v>
      </c>
      <c r="AB950" s="44">
        <f>IFERROR(VLOOKUP($A950,'Raw data'!$AP:$AU,5,FALSE),0)</f>
        <v>0.141091715731718</v>
      </c>
      <c r="AC950" s="44">
        <f>IFERROR(VLOOKUP($A950,'Raw data'!$AP:$AU,6,FALSE),"NA")</f>
        <v>0.79291478022156603</v>
      </c>
      <c r="AD950" s="46" t="b">
        <f t="shared" si="163"/>
        <v>0</v>
      </c>
      <c r="AE950" s="46" t="b">
        <f t="shared" si="164"/>
        <v>0</v>
      </c>
    </row>
    <row r="951" spans="1:31" x14ac:dyDescent="0.25">
      <c r="A951" s="45" t="s">
        <v>1017</v>
      </c>
      <c r="B951" s="2" t="str">
        <f>IFERROR(VLOOKUP(A951,'Protein names'!$A:$I,8,FALSE),"Contaminant")</f>
        <v>Alpha-1-macroglobulin (Alpha-1-M) (Alpha-1-macroglobulin 165 kDa subunit) [Cleaved into: Alpha-1-macroglobulin 45 kDa subunit]</v>
      </c>
      <c r="C951" t="str">
        <f>IFERROR(VLOOKUP(A951,'Protein names'!$A:$I,9,FALSE), "Contaminant")</f>
        <v>A1m</v>
      </c>
      <c r="D951" s="42">
        <f>VLOOKUP($A951,'Raw data'!$A:$M,10,FALSE)</f>
        <v>4144583.5570069151</v>
      </c>
      <c r="E951" s="42">
        <f>VLOOKUP($A951,'Raw data'!$A:$M,11,FALSE)</f>
        <v>2473907.7259461056</v>
      </c>
      <c r="F951" s="42">
        <f>VLOOKUP($A951,'Raw data'!$A:$M,7,FALSE)</f>
        <v>2584951.157055052</v>
      </c>
      <c r="G951" s="42">
        <f>VLOOKUP($A951,'Raw data'!$A:$M,2,FALSE)</f>
        <v>4758625.7504641796</v>
      </c>
      <c r="H951" s="42">
        <f>VLOOKUP($A951,'Raw data'!$A:$M,3,FALSE)</f>
        <v>3146369.7098915572</v>
      </c>
      <c r="I951" s="42">
        <f>VLOOKUP($A951,'Raw data'!$A:$M,4,FALSE)</f>
        <v>5273088.2630409319</v>
      </c>
      <c r="J951" s="42">
        <f>VLOOKUP($A951,'Raw data'!$A:$M,8,FALSE)</f>
        <v>2021614.8995623947</v>
      </c>
      <c r="K951" s="42">
        <f>VLOOKUP($A951,'Raw data'!$A:$M,5,FALSE)</f>
        <v>2668305.837706083</v>
      </c>
      <c r="L951" s="42">
        <f>VLOOKUP($A951,'Raw data'!$A:$M,12,FALSE)</f>
        <v>3818157.5524145281</v>
      </c>
      <c r="M951" s="42">
        <f>VLOOKUP($A951,'Raw data'!$A:$M,13,FALSE)</f>
        <v>2813699.6222722214</v>
      </c>
      <c r="N951" s="42">
        <f>VLOOKUP($A951,'Raw data'!$A:$M,6,FALSE)</f>
        <v>3407542.7332119411</v>
      </c>
      <c r="O951" s="42">
        <f>VLOOKUP($A951,'Raw data'!$A:$M,9,FALSE)</f>
        <v>2826542.9866107716</v>
      </c>
      <c r="P951" s="42">
        <f t="shared" si="154"/>
        <v>3730254.3605674566</v>
      </c>
      <c r="Q951" s="42">
        <f t="shared" si="155"/>
        <v>2925977.2719629896</v>
      </c>
      <c r="R951" s="42">
        <f t="shared" si="156"/>
        <v>1067754.6869324204</v>
      </c>
      <c r="S951" s="42">
        <f t="shared" si="157"/>
        <v>567839.51116845</v>
      </c>
      <c r="T951" s="43">
        <f t="shared" si="158"/>
        <v>0.2862417904311465</v>
      </c>
      <c r="U951" s="43">
        <f t="shared" si="159"/>
        <v>0.19406832602889493</v>
      </c>
      <c r="V951" s="42">
        <f t="shared" si="160"/>
        <v>-0.35035544595568191</v>
      </c>
      <c r="W951" s="42">
        <f t="shared" si="161"/>
        <v>0.16782729215953437</v>
      </c>
      <c r="X951" s="42">
        <f>VLOOKUP($A951,'Raw data'!$A:$AN,39, FALSE)</f>
        <v>3.0330328941807871</v>
      </c>
      <c r="Y951" s="42">
        <f>VLOOKUP($A951,'Raw data'!$A:$AN,40, FALSE)</f>
        <v>3.4384270427299843</v>
      </c>
      <c r="Z951" s="42">
        <f t="shared" si="162"/>
        <v>3.2357299684553857</v>
      </c>
      <c r="AA951" s="44">
        <f>IFERROR(VLOOKUP($A951,'Raw data'!$AP:$AU,4,FALSE),0)</f>
        <v>-0.39815206057642999</v>
      </c>
      <c r="AB951" s="44">
        <f>IFERROR(VLOOKUP($A951,'Raw data'!$AP:$AU,5,FALSE),0)</f>
        <v>0.116126454925608</v>
      </c>
      <c r="AC951" s="44">
        <f>IFERROR(VLOOKUP($A951,'Raw data'!$AP:$AU,6,FALSE),"NA")</f>
        <v>0.793138806716294</v>
      </c>
      <c r="AD951" s="46" t="b">
        <f t="shared" si="163"/>
        <v>0</v>
      </c>
      <c r="AE951" s="46" t="b">
        <f t="shared" si="164"/>
        <v>0</v>
      </c>
    </row>
    <row r="952" spans="1:31" x14ac:dyDescent="0.25">
      <c r="A952" s="45" t="s">
        <v>1018</v>
      </c>
      <c r="B952" s="2" t="str">
        <f>IFERROR(VLOOKUP(A952,'Protein names'!$A:$I,8,FALSE),"Contaminant")</f>
        <v>Reticulon-3</v>
      </c>
      <c r="C952" t="str">
        <f>IFERROR(VLOOKUP(A952,'Protein names'!$A:$I,9,FALSE), "Contaminant")</f>
        <v>Rtn3</v>
      </c>
      <c r="D952" s="42">
        <f>VLOOKUP($A952,'Raw data'!$A:$M,10,FALSE)</f>
        <v>11879.513364047029</v>
      </c>
      <c r="E952" s="42">
        <f>VLOOKUP($A952,'Raw data'!$A:$M,11,FALSE)</f>
        <v>205.36</v>
      </c>
      <c r="F952" s="42">
        <f>VLOOKUP($A952,'Raw data'!$A:$M,7,FALSE)</f>
        <v>205.36</v>
      </c>
      <c r="G952" s="42">
        <f>VLOOKUP($A952,'Raw data'!$A:$M,2,FALSE)</f>
        <v>205.36</v>
      </c>
      <c r="H952" s="42">
        <f>VLOOKUP($A952,'Raw data'!$A:$M,3,FALSE)</f>
        <v>12231.73320752293</v>
      </c>
      <c r="I952" s="42">
        <f>VLOOKUP($A952,'Raw data'!$A:$M,4,FALSE)</f>
        <v>205.36</v>
      </c>
      <c r="J952" s="42">
        <f>VLOOKUP($A952,'Raw data'!$A:$M,8,FALSE)</f>
        <v>205.36</v>
      </c>
      <c r="K952" s="42">
        <f>VLOOKUP($A952,'Raw data'!$A:$M,5,FALSE)</f>
        <v>205.36</v>
      </c>
      <c r="L952" s="42">
        <f>VLOOKUP($A952,'Raw data'!$A:$M,12,FALSE)</f>
        <v>205.36</v>
      </c>
      <c r="M952" s="42">
        <f>VLOOKUP($A952,'Raw data'!$A:$M,13,FALSE)</f>
        <v>8835.9093637863061</v>
      </c>
      <c r="N952" s="42">
        <f>VLOOKUP($A952,'Raw data'!$A:$M,6,FALSE)</f>
        <v>6884.0089702094028</v>
      </c>
      <c r="O952" s="42">
        <f>VLOOKUP($A952,'Raw data'!$A:$M,9,FALSE)</f>
        <v>205.36</v>
      </c>
      <c r="P952" s="42">
        <f t="shared" si="154"/>
        <v>4155.4477619283271</v>
      </c>
      <c r="Q952" s="42">
        <f t="shared" si="155"/>
        <v>2756.8930556659511</v>
      </c>
      <c r="R952" s="42">
        <f t="shared" si="156"/>
        <v>5587.1929346243915</v>
      </c>
      <c r="S952" s="42">
        <f t="shared" si="157"/>
        <v>3652.1411250364531</v>
      </c>
      <c r="T952" s="43">
        <f t="shared" si="158"/>
        <v>1.3445465458171626</v>
      </c>
      <c r="U952" s="43">
        <f t="shared" si="159"/>
        <v>1.3247307934308852</v>
      </c>
      <c r="V952" s="42">
        <f t="shared" si="160"/>
        <v>-0.59196063611544314</v>
      </c>
      <c r="W952" s="42">
        <f t="shared" si="161"/>
        <v>0.649467160702631</v>
      </c>
      <c r="X952" s="42">
        <f>VLOOKUP($A952,'Raw data'!$A:$AN,39, FALSE)</f>
        <v>0.64230061847326769</v>
      </c>
      <c r="Y952" s="42">
        <f>VLOOKUP($A952,'Raw data'!$A:$AN,40, FALSE)</f>
        <v>0.28842174943070087</v>
      </c>
      <c r="Z952" s="42">
        <f t="shared" si="162"/>
        <v>0.46536118395198428</v>
      </c>
      <c r="AA952" s="44">
        <f>IFERROR(VLOOKUP($A952,'Raw data'!$AP:$AU,4,FALSE),0)</f>
        <v>2.8616686923668602</v>
      </c>
      <c r="AB952" s="44">
        <f>IFERROR(VLOOKUP($A952,'Raw data'!$AP:$AU,5,FALSE),0)</f>
        <v>0.11563788737725</v>
      </c>
      <c r="AC952" s="44">
        <f>IFERROR(VLOOKUP($A952,'Raw data'!$AP:$AU,6,FALSE),"NA")</f>
        <v>0.79394076096917798</v>
      </c>
      <c r="AD952" s="46" t="b">
        <f t="shared" si="163"/>
        <v>0</v>
      </c>
      <c r="AE952" s="46" t="b">
        <f t="shared" si="164"/>
        <v>0</v>
      </c>
    </row>
    <row r="953" spans="1:31" x14ac:dyDescent="0.25">
      <c r="A953" s="45" t="s">
        <v>1019</v>
      </c>
      <c r="B953" s="2" t="str">
        <f>IFERROR(VLOOKUP(A953,'Protein names'!$A:$I,8,FALSE),"Contaminant")</f>
        <v>Hemoglobin subunit beta-1 (Beta-1-globin) (Hemoglobin beta chain, major-form) (Hemoglobin beta-1 chain)</v>
      </c>
      <c r="C953" t="str">
        <f>IFERROR(VLOOKUP(A953,'Protein names'!$A:$I,9,FALSE), "Contaminant")</f>
        <v>Hbb</v>
      </c>
      <c r="D953" s="42">
        <f>VLOOKUP($A953,'Raw data'!$A:$M,10,FALSE)</f>
        <v>62714249.163825721</v>
      </c>
      <c r="E953" s="42">
        <f>VLOOKUP($A953,'Raw data'!$A:$M,11,FALSE)</f>
        <v>43602184.030716732</v>
      </c>
      <c r="F953" s="42">
        <f>VLOOKUP($A953,'Raw data'!$A:$M,7,FALSE)</f>
        <v>72890580.516232669</v>
      </c>
      <c r="G953" s="42">
        <f>VLOOKUP($A953,'Raw data'!$A:$M,2,FALSE)</f>
        <v>92170358.201455161</v>
      </c>
      <c r="H953" s="42">
        <f>VLOOKUP($A953,'Raw data'!$A:$M,3,FALSE)</f>
        <v>81663862.59527798</v>
      </c>
      <c r="I953" s="42">
        <f>VLOOKUP($A953,'Raw data'!$A:$M,4,FALSE)</f>
        <v>47395813.91271203</v>
      </c>
      <c r="J953" s="42">
        <f>VLOOKUP($A953,'Raw data'!$A:$M,8,FALSE)</f>
        <v>64228350.416408993</v>
      </c>
      <c r="K953" s="42">
        <f>VLOOKUP($A953,'Raw data'!$A:$M,5,FALSE)</f>
        <v>62848004.919631839</v>
      </c>
      <c r="L953" s="42">
        <f>VLOOKUP($A953,'Raw data'!$A:$M,12,FALSE)</f>
        <v>49752623.383880779</v>
      </c>
      <c r="M953" s="42">
        <f>VLOOKUP($A953,'Raw data'!$A:$M,13,FALSE)</f>
        <v>44528326.456576034</v>
      </c>
      <c r="N953" s="42">
        <f>VLOOKUP($A953,'Raw data'!$A:$M,6,FALSE)</f>
        <v>89920104.047301769</v>
      </c>
      <c r="O953" s="42">
        <f>VLOOKUP($A953,'Raw data'!$A:$M,9,FALSE)</f>
        <v>94298190.826585293</v>
      </c>
      <c r="P953" s="42">
        <f t="shared" si="154"/>
        <v>66739508.070036717</v>
      </c>
      <c r="Q953" s="42">
        <f t="shared" si="155"/>
        <v>67595933.341730788</v>
      </c>
      <c r="R953" s="42">
        <f t="shared" si="156"/>
        <v>17478640.132338416</v>
      </c>
      <c r="S953" s="42">
        <f t="shared" si="157"/>
        <v>18689394.448898859</v>
      </c>
      <c r="T953" s="43">
        <f t="shared" si="158"/>
        <v>0.26189345168676187</v>
      </c>
      <c r="U953" s="43">
        <f t="shared" si="159"/>
        <v>0.27648696489498487</v>
      </c>
      <c r="V953" s="42">
        <f t="shared" si="160"/>
        <v>1.8395402124883536E-2</v>
      </c>
      <c r="W953" s="42">
        <f t="shared" si="161"/>
        <v>0.94181965802271583</v>
      </c>
      <c r="X953" s="42">
        <f>VLOOKUP($A953,'Raw data'!$A:$AN,39, FALSE)</f>
        <v>3.2455043339593606</v>
      </c>
      <c r="Y953" s="42">
        <f>VLOOKUP($A953,'Raw data'!$A:$AN,40, FALSE)</f>
        <v>3.8200955560472618</v>
      </c>
      <c r="Z953" s="42">
        <f t="shared" si="162"/>
        <v>3.532799945003311</v>
      </c>
      <c r="AA953" s="44">
        <f>IFERROR(VLOOKUP($A953,'Raw data'!$AP:$AU,4,FALSE),0)</f>
        <v>-0.270939527253167</v>
      </c>
      <c r="AB953" s="44">
        <f>IFERROR(VLOOKUP($A953,'Raw data'!$AP:$AU,5,FALSE),0)</f>
        <v>5.0442738575396801E-2</v>
      </c>
      <c r="AC953" s="44">
        <f>IFERROR(VLOOKUP($A953,'Raw data'!$AP:$AU,6,FALSE),"NA")</f>
        <v>0.79475735203044195</v>
      </c>
      <c r="AD953" s="46" t="b">
        <f t="shared" si="163"/>
        <v>0</v>
      </c>
      <c r="AE953" s="46" t="b">
        <f t="shared" si="164"/>
        <v>0</v>
      </c>
    </row>
    <row r="954" spans="1:31" x14ac:dyDescent="0.25">
      <c r="A954" s="45" t="s">
        <v>1020</v>
      </c>
      <c r="B954" s="2" t="str">
        <f>IFERROR(VLOOKUP(A954,'Protein names'!$A:$I,8,FALSE),"Contaminant")</f>
        <v>Pterin-4-alpha-carbinolamine dehydratase (PHS) (EC 4.2.1.96) (4-alpha-hydroxy-tetrahydropterin dehydratase) (Dimerization cofactor of hepatocyte nuclear factor 1-alpha) (DCoH) (Dimerization cofactor of HNF1) (Phenylalanine hydroxylase-stimulating protein) (Pterin carbinolamine dehydratase) (PCD)</v>
      </c>
      <c r="C954" t="str">
        <f>IFERROR(VLOOKUP(A954,'Protein names'!$A:$I,9,FALSE), "Contaminant")</f>
        <v>Pcbd1</v>
      </c>
      <c r="D954" s="42">
        <f>VLOOKUP($A954,'Raw data'!$A:$M,10,FALSE)</f>
        <v>205.36</v>
      </c>
      <c r="E954" s="42">
        <f>VLOOKUP($A954,'Raw data'!$A:$M,11,FALSE)</f>
        <v>934672.42544875259</v>
      </c>
      <c r="F954" s="42">
        <f>VLOOKUP($A954,'Raw data'!$A:$M,7,FALSE)</f>
        <v>812007.66630778741</v>
      </c>
      <c r="G954" s="42">
        <f>VLOOKUP($A954,'Raw data'!$A:$M,2,FALSE)</f>
        <v>831379.34508482879</v>
      </c>
      <c r="H954" s="42">
        <f>VLOOKUP($A954,'Raw data'!$A:$M,3,FALSE)</f>
        <v>739228.31660301983</v>
      </c>
      <c r="I954" s="42">
        <f>VLOOKUP($A954,'Raw data'!$A:$M,4,FALSE)</f>
        <v>991277.12811137456</v>
      </c>
      <c r="J954" s="42">
        <f>VLOOKUP($A954,'Raw data'!$A:$M,8,FALSE)</f>
        <v>849407.59031644091</v>
      </c>
      <c r="K954" s="42">
        <f>VLOOKUP($A954,'Raw data'!$A:$M,5,FALSE)</f>
        <v>717314.78849149693</v>
      </c>
      <c r="L954" s="42">
        <f>VLOOKUP($A954,'Raw data'!$A:$M,12,FALSE)</f>
        <v>205.36</v>
      </c>
      <c r="M954" s="42">
        <f>VLOOKUP($A954,'Raw data'!$A:$M,13,FALSE)</f>
        <v>888565.28575250355</v>
      </c>
      <c r="N954" s="42">
        <f>VLOOKUP($A954,'Raw data'!$A:$M,6,FALSE)</f>
        <v>885838.59256023052</v>
      </c>
      <c r="O954" s="42">
        <f>VLOOKUP($A954,'Raw data'!$A:$M,9,FALSE)</f>
        <v>993591.11711183842</v>
      </c>
      <c r="P954" s="42">
        <f t="shared" si="154"/>
        <v>718128.37359262723</v>
      </c>
      <c r="Q954" s="42">
        <f t="shared" si="155"/>
        <v>722487.12237208511</v>
      </c>
      <c r="R954" s="42">
        <f t="shared" si="156"/>
        <v>331410.95678804338</v>
      </c>
      <c r="S954" s="42">
        <f t="shared" si="157"/>
        <v>333063.94221045222</v>
      </c>
      <c r="T954" s="43">
        <f t="shared" si="158"/>
        <v>0.4614926369363076</v>
      </c>
      <c r="U954" s="43">
        <f t="shared" si="159"/>
        <v>0.46099637197259596</v>
      </c>
      <c r="V954" s="42">
        <f t="shared" si="160"/>
        <v>8.7301080057731306E-3</v>
      </c>
      <c r="W954" s="42">
        <f t="shared" si="161"/>
        <v>0.98385833831450809</v>
      </c>
      <c r="X954" s="42">
        <f>VLOOKUP($A954,'Raw data'!$A:$AN,39, FALSE)</f>
        <v>2.9131724726373935</v>
      </c>
      <c r="Y954" s="42">
        <f>VLOOKUP($A954,'Raw data'!$A:$AN,40, FALSE)</f>
        <v>3.3461559566131194</v>
      </c>
      <c r="Z954" s="42">
        <f t="shared" si="162"/>
        <v>3.1296642146252562</v>
      </c>
      <c r="AA954" s="44">
        <f>IFERROR(VLOOKUP($A954,'Raw data'!$AP:$AU,4,FALSE),0)</f>
        <v>0.21867096905469299</v>
      </c>
      <c r="AB954" s="44">
        <f>IFERROR(VLOOKUP($A954,'Raw data'!$AP:$AU,5,FALSE),0)</f>
        <v>2.7201499827364601E-2</v>
      </c>
      <c r="AC954" s="44">
        <f>IFERROR(VLOOKUP($A954,'Raw data'!$AP:$AU,6,FALSE),"NA")</f>
        <v>0.79587116850795503</v>
      </c>
      <c r="AD954" s="46" t="b">
        <f t="shared" si="163"/>
        <v>0</v>
      </c>
      <c r="AE954" s="46" t="b">
        <f t="shared" si="164"/>
        <v>0</v>
      </c>
    </row>
    <row r="955" spans="1:31" x14ac:dyDescent="0.25">
      <c r="A955" s="45" t="s">
        <v>1021</v>
      </c>
      <c r="B955" s="2" t="str">
        <f>IFERROR(VLOOKUP(A955,'Protein names'!$A:$I,8,FALSE),"Contaminant")</f>
        <v>Fatty-acid amide hydrolase 1 (EC 3.5.1.99) (Anandamide amidohydrolase 1) (Oleamide hydrolase 1)</v>
      </c>
      <c r="C955" t="str">
        <f>IFERROR(VLOOKUP(A955,'Protein names'!$A:$I,9,FALSE), "Contaminant")</f>
        <v>Faah</v>
      </c>
      <c r="D955" s="42">
        <f>VLOOKUP($A955,'Raw data'!$A:$M,10,FALSE)</f>
        <v>293235.8436997605</v>
      </c>
      <c r="E955" s="42">
        <f>VLOOKUP($A955,'Raw data'!$A:$M,11,FALSE)</f>
        <v>220829.17887358609</v>
      </c>
      <c r="F955" s="42">
        <f>VLOOKUP($A955,'Raw data'!$A:$M,7,FALSE)</f>
        <v>173841.53249522619</v>
      </c>
      <c r="G955" s="42">
        <f>VLOOKUP($A955,'Raw data'!$A:$M,2,FALSE)</f>
        <v>269100.34992062795</v>
      </c>
      <c r="H955" s="42">
        <f>VLOOKUP($A955,'Raw data'!$A:$M,3,FALSE)</f>
        <v>241439.97661025703</v>
      </c>
      <c r="I955" s="42">
        <f>VLOOKUP($A955,'Raw data'!$A:$M,4,FALSE)</f>
        <v>125590.56488102078</v>
      </c>
      <c r="J955" s="42">
        <f>VLOOKUP($A955,'Raw data'!$A:$M,8,FALSE)</f>
        <v>357555.79512940813</v>
      </c>
      <c r="K955" s="42">
        <f>VLOOKUP($A955,'Raw data'!$A:$M,5,FALSE)</f>
        <v>114298.61185302319</v>
      </c>
      <c r="L955" s="42">
        <f>VLOOKUP($A955,'Raw data'!$A:$M,12,FALSE)</f>
        <v>410453.90543897683</v>
      </c>
      <c r="M955" s="42">
        <f>VLOOKUP($A955,'Raw data'!$A:$M,13,FALSE)</f>
        <v>316823.92138109088</v>
      </c>
      <c r="N955" s="42">
        <f>VLOOKUP($A955,'Raw data'!$A:$M,6,FALSE)</f>
        <v>173675.52576076961</v>
      </c>
      <c r="O955" s="42">
        <f>VLOOKUP($A955,'Raw data'!$A:$M,9,FALSE)</f>
        <v>424819.11994260363</v>
      </c>
      <c r="P955" s="42">
        <f t="shared" si="154"/>
        <v>220672.90774674641</v>
      </c>
      <c r="Q955" s="42">
        <f t="shared" si="155"/>
        <v>299604.4799176454</v>
      </c>
      <c r="R955" s="42">
        <f t="shared" si="156"/>
        <v>56679.981816418156</v>
      </c>
      <c r="S955" s="42">
        <f t="shared" si="157"/>
        <v>116774.37757509337</v>
      </c>
      <c r="T955" s="43">
        <f t="shared" si="158"/>
        <v>0.25685065917319816</v>
      </c>
      <c r="U955" s="43">
        <f t="shared" si="159"/>
        <v>0.38976178729768007</v>
      </c>
      <c r="V955" s="42">
        <f t="shared" si="160"/>
        <v>0.44114967700107932</v>
      </c>
      <c r="W955" s="42">
        <f t="shared" si="161"/>
        <v>0.20378460755150163</v>
      </c>
      <c r="X955" s="42">
        <f>VLOOKUP($A955,'Raw data'!$A:$AN,39, FALSE)</f>
        <v>1.8898602550237065</v>
      </c>
      <c r="Y955" s="42">
        <f>VLOOKUP($A955,'Raw data'!$A:$AN,40, FALSE)</f>
        <v>2.4646157677832123</v>
      </c>
      <c r="Z955" s="42">
        <f t="shared" si="162"/>
        <v>2.1772380114034595</v>
      </c>
      <c r="AA955" s="44">
        <f>IFERROR(VLOOKUP($A955,'Raw data'!$AP:$AU,4,FALSE),0)</f>
        <v>0.77599834880974405</v>
      </c>
      <c r="AB955" s="44">
        <f>IFERROR(VLOOKUP($A955,'Raw data'!$AP:$AU,5,FALSE),0)</f>
        <v>0.16306632657349299</v>
      </c>
      <c r="AC955" s="44">
        <f>IFERROR(VLOOKUP($A955,'Raw data'!$AP:$AU,6,FALSE),"NA")</f>
        <v>0.79611721023062898</v>
      </c>
      <c r="AD955" s="46" t="b">
        <f t="shared" si="163"/>
        <v>0</v>
      </c>
      <c r="AE955" s="46" t="b">
        <f t="shared" si="164"/>
        <v>0</v>
      </c>
    </row>
    <row r="956" spans="1:31" x14ac:dyDescent="0.25">
      <c r="A956" s="45" t="s">
        <v>1022</v>
      </c>
      <c r="B956" s="2" t="str">
        <f>IFERROR(VLOOKUP(A956,'Protein names'!$A:$I,8,FALSE),"Contaminant")</f>
        <v>Cytochrome b5 type B (Cytochrome b5 outer mitochondrial membrane isoform)</v>
      </c>
      <c r="C956" t="str">
        <f>IFERROR(VLOOKUP(A956,'Protein names'!$A:$I,9,FALSE), "Contaminant")</f>
        <v>Cyb5b</v>
      </c>
      <c r="D956" s="42">
        <f>VLOOKUP($A956,'Raw data'!$A:$M,10,FALSE)</f>
        <v>503252.1289737348</v>
      </c>
      <c r="E956" s="42">
        <f>VLOOKUP($A956,'Raw data'!$A:$M,11,FALSE)</f>
        <v>348878.11622047663</v>
      </c>
      <c r="F956" s="42">
        <f>VLOOKUP($A956,'Raw data'!$A:$M,7,FALSE)</f>
        <v>120628.61485747596</v>
      </c>
      <c r="G956" s="42">
        <f>VLOOKUP($A956,'Raw data'!$A:$M,2,FALSE)</f>
        <v>188622.54314629678</v>
      </c>
      <c r="H956" s="42">
        <f>VLOOKUP($A956,'Raw data'!$A:$M,3,FALSE)</f>
        <v>184383.52217253242</v>
      </c>
      <c r="I956" s="42">
        <f>VLOOKUP($A956,'Raw data'!$A:$M,4,FALSE)</f>
        <v>215251.49916215823</v>
      </c>
      <c r="J956" s="42">
        <f>VLOOKUP($A956,'Raw data'!$A:$M,8,FALSE)</f>
        <v>52700.504613545119</v>
      </c>
      <c r="K956" s="42">
        <f>VLOOKUP($A956,'Raw data'!$A:$M,5,FALSE)</f>
        <v>71356.134390945968</v>
      </c>
      <c r="L956" s="42">
        <f>VLOOKUP($A956,'Raw data'!$A:$M,12,FALSE)</f>
        <v>136480.32728664449</v>
      </c>
      <c r="M956" s="42">
        <f>VLOOKUP($A956,'Raw data'!$A:$M,13,FALSE)</f>
        <v>418591.92493261193</v>
      </c>
      <c r="N956" s="42">
        <f>VLOOKUP($A956,'Raw data'!$A:$M,6,FALSE)</f>
        <v>76992.351579573311</v>
      </c>
      <c r="O956" s="42">
        <f>VLOOKUP($A956,'Raw data'!$A:$M,9,FALSE)</f>
        <v>73477.039158171654</v>
      </c>
      <c r="P956" s="42">
        <f t="shared" si="154"/>
        <v>260169.40408877915</v>
      </c>
      <c r="Q956" s="42">
        <f t="shared" si="155"/>
        <v>138266.38032691542</v>
      </c>
      <c r="R956" s="42">
        <f t="shared" si="156"/>
        <v>128653.37798156042</v>
      </c>
      <c r="S956" s="42">
        <f t="shared" si="157"/>
        <v>128021.00502766517</v>
      </c>
      <c r="T956" s="43">
        <f t="shared" si="158"/>
        <v>0.4944984919812449</v>
      </c>
      <c r="U956" s="43">
        <f t="shared" si="159"/>
        <v>0.92590118237690033</v>
      </c>
      <c r="V956" s="42">
        <f t="shared" si="160"/>
        <v>-0.91200090543832912</v>
      </c>
      <c r="W956" s="42">
        <f t="shared" si="161"/>
        <v>0.1640327853179494</v>
      </c>
      <c r="X956" s="42">
        <f>VLOOKUP($A956,'Raw data'!$A:$AN,39, FALSE)</f>
        <v>2.5345184445972677</v>
      </c>
      <c r="Y956" s="42">
        <f>VLOOKUP($A956,'Raw data'!$A:$AN,40, FALSE)</f>
        <v>2.2702769046711766</v>
      </c>
      <c r="Z956" s="42">
        <f t="shared" si="162"/>
        <v>2.4023976746342219</v>
      </c>
      <c r="AA956" s="44">
        <f>IFERROR(VLOOKUP($A956,'Raw data'!$AP:$AU,4,FALSE),0)</f>
        <v>-0.38367133603174702</v>
      </c>
      <c r="AB956" s="44">
        <f>IFERROR(VLOOKUP($A956,'Raw data'!$AP:$AU,5,FALSE),0)</f>
        <v>8.9448525714673002E-2</v>
      </c>
      <c r="AC956" s="44">
        <f>IFERROR(VLOOKUP($A956,'Raw data'!$AP:$AU,6,FALSE),"NA")</f>
        <v>0.797195748050325</v>
      </c>
      <c r="AD956" s="46" t="b">
        <f t="shared" si="163"/>
        <v>0</v>
      </c>
      <c r="AE956" s="46" t="b">
        <f t="shared" si="164"/>
        <v>0</v>
      </c>
    </row>
    <row r="957" spans="1:31" x14ac:dyDescent="0.25">
      <c r="A957" s="45" t="s">
        <v>1023</v>
      </c>
      <c r="B957" s="2" t="str">
        <f>IFERROR(VLOOKUP(A957,'Protein names'!$A:$I,8,FALSE),"Contaminant")</f>
        <v>Signal sequence receptor, alpha (Translocon-associated protein subunit alpha)</v>
      </c>
      <c r="C957" t="str">
        <f>IFERROR(VLOOKUP(A957,'Protein names'!$A:$I,9,FALSE), "Contaminant")</f>
        <v>Ssr1</v>
      </c>
      <c r="D957" s="42">
        <f>VLOOKUP($A957,'Raw data'!$A:$M,10,FALSE)</f>
        <v>91834.383431265684</v>
      </c>
      <c r="E957" s="42">
        <f>VLOOKUP($A957,'Raw data'!$A:$M,11,FALSE)</f>
        <v>66515.949095793156</v>
      </c>
      <c r="F957" s="42">
        <f>VLOOKUP($A957,'Raw data'!$A:$M,7,FALSE)</f>
        <v>205.36</v>
      </c>
      <c r="G957" s="42">
        <f>VLOOKUP($A957,'Raw data'!$A:$M,2,FALSE)</f>
        <v>205.36</v>
      </c>
      <c r="H957" s="42">
        <f>VLOOKUP($A957,'Raw data'!$A:$M,3,FALSE)</f>
        <v>205.36</v>
      </c>
      <c r="I957" s="42">
        <f>VLOOKUP($A957,'Raw data'!$A:$M,4,FALSE)</f>
        <v>26731.660405558578</v>
      </c>
      <c r="J957" s="42">
        <f>VLOOKUP($A957,'Raw data'!$A:$M,8,FALSE)</f>
        <v>205.36</v>
      </c>
      <c r="K957" s="42">
        <f>VLOOKUP($A957,'Raw data'!$A:$M,5,FALSE)</f>
        <v>26323.392366993576</v>
      </c>
      <c r="L957" s="42">
        <f>VLOOKUP($A957,'Raw data'!$A:$M,12,FALSE)</f>
        <v>85982.983587096125</v>
      </c>
      <c r="M957" s="42">
        <f>VLOOKUP($A957,'Raw data'!$A:$M,13,FALSE)</f>
        <v>58711.561639766551</v>
      </c>
      <c r="N957" s="42">
        <f>VLOOKUP($A957,'Raw data'!$A:$M,6,FALSE)</f>
        <v>205.36</v>
      </c>
      <c r="O957" s="42">
        <f>VLOOKUP($A957,'Raw data'!$A:$M,9,FALSE)</f>
        <v>29100.954328974611</v>
      </c>
      <c r="P957" s="42">
        <f t="shared" si="154"/>
        <v>30949.678822102898</v>
      </c>
      <c r="Q957" s="42">
        <f t="shared" si="155"/>
        <v>33421.601987138478</v>
      </c>
      <c r="R957" s="42">
        <f t="shared" si="156"/>
        <v>36114.027596382904</v>
      </c>
      <c r="S957" s="42">
        <f t="shared" si="157"/>
        <v>30762.452585421175</v>
      </c>
      <c r="T957" s="43">
        <f t="shared" si="158"/>
        <v>1.1668627582200257</v>
      </c>
      <c r="U957" s="43">
        <f t="shared" si="159"/>
        <v>0.9204362076138477</v>
      </c>
      <c r="V957" s="42">
        <f t="shared" si="160"/>
        <v>0.11085644924314317</v>
      </c>
      <c r="W957" s="42">
        <f t="shared" si="161"/>
        <v>0.90955246942055379</v>
      </c>
      <c r="X957" s="42">
        <f>VLOOKUP($A957,'Raw data'!$A:$AN,39, FALSE)</f>
        <v>1.2527431903675517</v>
      </c>
      <c r="Y957" s="42">
        <f>VLOOKUP($A957,'Raw data'!$A:$AN,40, FALSE)</f>
        <v>2.0047244730789018</v>
      </c>
      <c r="Z957" s="42">
        <f t="shared" si="162"/>
        <v>1.6287338317232267</v>
      </c>
      <c r="AA957" s="44">
        <f>IFERROR(VLOOKUP($A957,'Raw data'!$AP:$AU,4,FALSE),0)</f>
        <v>0.47428785327482298</v>
      </c>
      <c r="AB957" s="44">
        <f>IFERROR(VLOOKUP($A957,'Raw data'!$AP:$AU,5,FALSE),0)</f>
        <v>2.8123211184166299E-2</v>
      </c>
      <c r="AC957" s="44">
        <f>IFERROR(VLOOKUP($A957,'Raw data'!$AP:$AU,6,FALSE),"NA")</f>
        <v>0.79748196464000898</v>
      </c>
      <c r="AD957" s="46" t="b">
        <f t="shared" si="163"/>
        <v>0</v>
      </c>
      <c r="AE957" s="46" t="b">
        <f t="shared" si="164"/>
        <v>0</v>
      </c>
    </row>
    <row r="958" spans="1:31" x14ac:dyDescent="0.25">
      <c r="A958" s="45" t="s">
        <v>1024</v>
      </c>
      <c r="B958" s="2" t="str">
        <f>IFERROR(VLOOKUP(A958,'Protein names'!$A:$I,8,FALSE),"Contaminant")</f>
        <v>Protein Ppp2r1a (Protein phosphatase 2 (Formerly 2A), regulatory subunit A (PR 65), alpha isoform, isoform CRA_a) (Protein phosphatase 2 (Formerly 2A), regulatory subunit A, alpha isoform)</v>
      </c>
      <c r="C958" t="str">
        <f>IFERROR(VLOOKUP(A958,'Protein names'!$A:$I,9,FALSE), "Contaminant")</f>
        <v>Ppp2r1a</v>
      </c>
      <c r="D958" s="42">
        <f>VLOOKUP($A958,'Raw data'!$A:$M,10,FALSE)</f>
        <v>433894.83583693544</v>
      </c>
      <c r="E958" s="42">
        <f>VLOOKUP($A958,'Raw data'!$A:$M,11,FALSE)</f>
        <v>638347.15610817389</v>
      </c>
      <c r="F958" s="42">
        <f>VLOOKUP($A958,'Raw data'!$A:$M,7,FALSE)</f>
        <v>368623.77102943423</v>
      </c>
      <c r="G958" s="42">
        <f>VLOOKUP($A958,'Raw data'!$A:$M,2,FALSE)</f>
        <v>534719.35861841612</v>
      </c>
      <c r="H958" s="42">
        <f>VLOOKUP($A958,'Raw data'!$A:$M,3,FALSE)</f>
        <v>395391.60746587859</v>
      </c>
      <c r="I958" s="42">
        <f>VLOOKUP($A958,'Raw data'!$A:$M,4,FALSE)</f>
        <v>536720.8450145704</v>
      </c>
      <c r="J958" s="42">
        <f>VLOOKUP($A958,'Raw data'!$A:$M,8,FALSE)</f>
        <v>479872.74010434462</v>
      </c>
      <c r="K958" s="42">
        <f>VLOOKUP($A958,'Raw data'!$A:$M,5,FALSE)</f>
        <v>453632.75460679684</v>
      </c>
      <c r="L958" s="42">
        <f>VLOOKUP($A958,'Raw data'!$A:$M,12,FALSE)</f>
        <v>630042.31413210917</v>
      </c>
      <c r="M958" s="42">
        <f>VLOOKUP($A958,'Raw data'!$A:$M,13,FALSE)</f>
        <v>596148.07051438722</v>
      </c>
      <c r="N958" s="42">
        <f>VLOOKUP($A958,'Raw data'!$A:$M,6,FALSE)</f>
        <v>536090.39058906294</v>
      </c>
      <c r="O958" s="42">
        <f>VLOOKUP($A958,'Raw data'!$A:$M,9,FALSE)</f>
        <v>478792.66740597697</v>
      </c>
      <c r="P958" s="42">
        <f t="shared" si="154"/>
        <v>484616.2623455681</v>
      </c>
      <c r="Q958" s="42">
        <f t="shared" si="155"/>
        <v>529096.48955877963</v>
      </c>
      <c r="R958" s="42">
        <f t="shared" si="156"/>
        <v>93849.485592161785</v>
      </c>
      <c r="S958" s="42">
        <f t="shared" si="157"/>
        <v>65042.442534975853</v>
      </c>
      <c r="T958" s="43">
        <f t="shared" si="158"/>
        <v>0.1936573179321828</v>
      </c>
      <c r="U958" s="43">
        <f t="shared" si="159"/>
        <v>0.12293115493776113</v>
      </c>
      <c r="V958" s="42">
        <f t="shared" si="160"/>
        <v>0.12668802745598964</v>
      </c>
      <c r="W958" s="42">
        <f t="shared" si="161"/>
        <v>0.40415384632970563</v>
      </c>
      <c r="X958" s="42">
        <f>VLOOKUP($A958,'Raw data'!$A:$AN,39, FALSE)</f>
        <v>2.5699043325535125</v>
      </c>
      <c r="Y958" s="42">
        <f>VLOOKUP($A958,'Raw data'!$A:$AN,40, FALSE)</f>
        <v>2.9573333319992403</v>
      </c>
      <c r="Z958" s="42">
        <f t="shared" si="162"/>
        <v>2.7636188322763764</v>
      </c>
      <c r="AA958" s="44">
        <f>IFERROR(VLOOKUP($A958,'Raw data'!$AP:$AU,4,FALSE),0)</f>
        <v>0.186522226249831</v>
      </c>
      <c r="AB958" s="44">
        <f>IFERROR(VLOOKUP($A958,'Raw data'!$AP:$AU,5,FALSE),0)</f>
        <v>3.7118120465837803E-2</v>
      </c>
      <c r="AC958" s="44">
        <f>IFERROR(VLOOKUP($A958,'Raw data'!$AP:$AU,6,FALSE),"NA")</f>
        <v>0.79752968014785097</v>
      </c>
      <c r="AD958" s="46" t="b">
        <f t="shared" si="163"/>
        <v>0</v>
      </c>
      <c r="AE958" s="46" t="b">
        <f t="shared" si="164"/>
        <v>0</v>
      </c>
    </row>
    <row r="959" spans="1:31" x14ac:dyDescent="0.25">
      <c r="A959" s="45" t="s">
        <v>1025</v>
      </c>
      <c r="B959" s="2" t="str">
        <f>IFERROR(VLOOKUP(A959,'Protein names'!$A:$I,8,FALSE),"Contaminant")</f>
        <v>40S ribosomal protein SA (37 kDa laminin receptor precursor) (37LRP) (37/67 kDa laminin receptor) (LRP/LR) (67 kDa laminin receptor) (67LR) (Laminin receptor 1) (LamR) (Laminin-binding protein precursor p40) (LBP/p40)</v>
      </c>
      <c r="C959" t="str">
        <f>IFERROR(VLOOKUP(A959,'Protein names'!$A:$I,9,FALSE), "Contaminant")</f>
        <v>Rpsa</v>
      </c>
      <c r="D959" s="42">
        <f>VLOOKUP($A959,'Raw data'!$A:$M,10,FALSE)</f>
        <v>3964522.4914571648</v>
      </c>
      <c r="E959" s="42">
        <f>VLOOKUP($A959,'Raw data'!$A:$M,11,FALSE)</f>
        <v>4272972.6663921028</v>
      </c>
      <c r="F959" s="42">
        <f>VLOOKUP($A959,'Raw data'!$A:$M,7,FALSE)</f>
        <v>3711297.3719440508</v>
      </c>
      <c r="G959" s="42">
        <f>VLOOKUP($A959,'Raw data'!$A:$M,2,FALSE)</f>
        <v>4561835.1012782417</v>
      </c>
      <c r="H959" s="42">
        <f>VLOOKUP($A959,'Raw data'!$A:$M,3,FALSE)</f>
        <v>3712257.8793868581</v>
      </c>
      <c r="I959" s="42">
        <f>VLOOKUP($A959,'Raw data'!$A:$M,4,FALSE)</f>
        <v>4500260.7264564028</v>
      </c>
      <c r="J959" s="42">
        <f>VLOOKUP($A959,'Raw data'!$A:$M,8,FALSE)</f>
        <v>3739049.3011071752</v>
      </c>
      <c r="K959" s="42">
        <f>VLOOKUP($A959,'Raw data'!$A:$M,5,FALSE)</f>
        <v>3904949.0807174635</v>
      </c>
      <c r="L959" s="42">
        <f>VLOOKUP($A959,'Raw data'!$A:$M,12,FALSE)</f>
        <v>4773696.529724746</v>
      </c>
      <c r="M959" s="42">
        <f>VLOOKUP($A959,'Raw data'!$A:$M,13,FALSE)</f>
        <v>3381761.4275910556</v>
      </c>
      <c r="N959" s="42">
        <f>VLOOKUP($A959,'Raw data'!$A:$M,6,FALSE)</f>
        <v>3868753.1042544018</v>
      </c>
      <c r="O959" s="42">
        <f>VLOOKUP($A959,'Raw data'!$A:$M,9,FALSE)</f>
        <v>3979353.5079426332</v>
      </c>
      <c r="P959" s="42">
        <f t="shared" si="154"/>
        <v>4120524.3728191368</v>
      </c>
      <c r="Q959" s="42">
        <f t="shared" si="155"/>
        <v>3941260.4918895792</v>
      </c>
      <c r="R959" s="42">
        <f t="shared" si="156"/>
        <v>346573.75223592337</v>
      </c>
      <c r="S959" s="42">
        <f t="shared" si="157"/>
        <v>419306.02257982804</v>
      </c>
      <c r="T959" s="43">
        <f t="shared" si="158"/>
        <v>8.4109137788889773E-2</v>
      </c>
      <c r="U959" s="43">
        <f t="shared" si="159"/>
        <v>0.10638881227025873</v>
      </c>
      <c r="V959" s="42">
        <f t="shared" si="160"/>
        <v>-6.4170839211482783E-2</v>
      </c>
      <c r="W959" s="42">
        <f t="shared" si="161"/>
        <v>0.47814103974253985</v>
      </c>
      <c r="X959" s="42">
        <f>VLOOKUP($A959,'Raw data'!$A:$AN,39, FALSE)</f>
        <v>3.1313381645078806</v>
      </c>
      <c r="Y959" s="42">
        <f>VLOOKUP($A959,'Raw data'!$A:$AN,40, FALSE)</f>
        <v>3.1376125419249141</v>
      </c>
      <c r="Z959" s="42">
        <f t="shared" si="162"/>
        <v>3.1344753532163976</v>
      </c>
      <c r="AA959" s="44">
        <f>IFERROR(VLOOKUP($A959,'Raw data'!$AP:$AU,4,FALSE),0)</f>
        <v>0.22415509549684601</v>
      </c>
      <c r="AB959" s="44">
        <f>IFERROR(VLOOKUP($A959,'Raw data'!$AP:$AU,5,FALSE),0)</f>
        <v>7.9048794181274099E-2</v>
      </c>
      <c r="AC959" s="44">
        <f>IFERROR(VLOOKUP($A959,'Raw data'!$AP:$AU,6,FALSE),"NA")</f>
        <v>0.79972648567222704</v>
      </c>
      <c r="AD959" s="46" t="b">
        <f t="shared" si="163"/>
        <v>0</v>
      </c>
      <c r="AE959" s="46" t="b">
        <f t="shared" si="164"/>
        <v>0</v>
      </c>
    </row>
    <row r="960" spans="1:31" x14ac:dyDescent="0.25">
      <c r="A960" s="45" t="s">
        <v>1026</v>
      </c>
      <c r="B960" s="2" t="str">
        <f>IFERROR(VLOOKUP(A960,'Protein names'!$A:$I,8,FALSE),"Contaminant")</f>
        <v>Catenin (Cadherin associated protein), beta 1, isoform CRA_a (Catenin beta-1)</v>
      </c>
      <c r="C960" t="str">
        <f>IFERROR(VLOOKUP(A960,'Protein names'!$A:$I,9,FALSE), "Contaminant")</f>
        <v>Ctnnb1</v>
      </c>
      <c r="D960" s="42">
        <f>VLOOKUP($A960,'Raw data'!$A:$M,10,FALSE)</f>
        <v>113354.24276792146</v>
      </c>
      <c r="E960" s="42">
        <f>VLOOKUP($A960,'Raw data'!$A:$M,11,FALSE)</f>
        <v>101212.34397690973</v>
      </c>
      <c r="F960" s="42">
        <f>VLOOKUP($A960,'Raw data'!$A:$M,7,FALSE)</f>
        <v>46311.083295638928</v>
      </c>
      <c r="G960" s="42">
        <f>VLOOKUP($A960,'Raw data'!$A:$M,2,FALSE)</f>
        <v>39681.599780747412</v>
      </c>
      <c r="H960" s="42">
        <f>VLOOKUP($A960,'Raw data'!$A:$M,3,FALSE)</f>
        <v>18392.85295668797</v>
      </c>
      <c r="I960" s="42">
        <f>VLOOKUP($A960,'Raw data'!$A:$M,4,FALSE)</f>
        <v>23314.384828180777</v>
      </c>
      <c r="J960" s="42">
        <f>VLOOKUP($A960,'Raw data'!$A:$M,8,FALSE)</f>
        <v>25993.125643208368</v>
      </c>
      <c r="K960" s="42">
        <f>VLOOKUP($A960,'Raw data'!$A:$M,5,FALSE)</f>
        <v>116832.99275185759</v>
      </c>
      <c r="L960" s="42">
        <f>VLOOKUP($A960,'Raw data'!$A:$M,12,FALSE)</f>
        <v>205.36</v>
      </c>
      <c r="M960" s="42">
        <f>VLOOKUP($A960,'Raw data'!$A:$M,13,FALSE)</f>
        <v>151045.02142325038</v>
      </c>
      <c r="N960" s="42">
        <f>VLOOKUP($A960,'Raw data'!$A:$M,6,FALSE)</f>
        <v>76306.758122308689</v>
      </c>
      <c r="O960" s="42">
        <f>VLOOKUP($A960,'Raw data'!$A:$M,9,FALSE)</f>
        <v>205.36</v>
      </c>
      <c r="P960" s="42">
        <f t="shared" si="154"/>
        <v>57044.417934347708</v>
      </c>
      <c r="Q960" s="42">
        <f t="shared" si="155"/>
        <v>61764.769656770834</v>
      </c>
      <c r="R960" s="42">
        <f t="shared" si="156"/>
        <v>36900.615620329547</v>
      </c>
      <c r="S960" s="42">
        <f t="shared" si="157"/>
        <v>57841.268901597337</v>
      </c>
      <c r="T960" s="43">
        <f t="shared" si="158"/>
        <v>0.64687513619296422</v>
      </c>
      <c r="U960" s="43">
        <f t="shared" si="159"/>
        <v>0.93647672003026095</v>
      </c>
      <c r="V960" s="42">
        <f t="shared" si="160"/>
        <v>0.11469844715394051</v>
      </c>
      <c r="W960" s="42">
        <f t="shared" si="161"/>
        <v>0.88079466868285194</v>
      </c>
      <c r="X960" s="42">
        <f>VLOOKUP($A960,'Raw data'!$A:$AN,39, FALSE)</f>
        <v>2.1238357738923761</v>
      </c>
      <c r="Y960" s="42">
        <f>VLOOKUP($A960,'Raw data'!$A:$AN,40, FALSE)</f>
        <v>1.4959941022572634</v>
      </c>
      <c r="Z960" s="42">
        <f t="shared" si="162"/>
        <v>1.8099149380748196</v>
      </c>
      <c r="AA960" s="44">
        <f>IFERROR(VLOOKUP($A960,'Raw data'!$AP:$AU,4,FALSE),0)</f>
        <v>-1.25754189297856</v>
      </c>
      <c r="AB960" s="44">
        <f>IFERROR(VLOOKUP($A960,'Raw data'!$AP:$AU,5,FALSE),0)</f>
        <v>0.21650704759447101</v>
      </c>
      <c r="AC960" s="44">
        <f>IFERROR(VLOOKUP($A960,'Raw data'!$AP:$AU,6,FALSE),"NA")</f>
        <v>0.79979326081806001</v>
      </c>
      <c r="AD960" s="46" t="b">
        <f t="shared" si="163"/>
        <v>0</v>
      </c>
      <c r="AE960" s="46" t="b">
        <f t="shared" si="164"/>
        <v>0</v>
      </c>
    </row>
    <row r="961" spans="1:31" x14ac:dyDescent="0.25">
      <c r="A961" s="45" t="s">
        <v>1027</v>
      </c>
      <c r="B961" s="2" t="str">
        <f>IFERROR(VLOOKUP(A961,'Protein names'!$A:$I,8,FALSE),"Contaminant")</f>
        <v>Lamin-B1 (RCG46767, isoform CRA_c)</v>
      </c>
      <c r="C961" t="str">
        <f>IFERROR(VLOOKUP(A961,'Protein names'!$A:$I,9,FALSE), "Contaminant")</f>
        <v>Lmnb1</v>
      </c>
      <c r="D961" s="42">
        <f>VLOOKUP($A961,'Raw data'!$A:$M,10,FALSE)</f>
        <v>9933.363018438502</v>
      </c>
      <c r="E961" s="42">
        <f>VLOOKUP($A961,'Raw data'!$A:$M,11,FALSE)</f>
        <v>10193.283714343548</v>
      </c>
      <c r="F961" s="42">
        <f>VLOOKUP($A961,'Raw data'!$A:$M,7,FALSE)</f>
        <v>205.36</v>
      </c>
      <c r="G961" s="42">
        <f>VLOOKUP($A961,'Raw data'!$A:$M,2,FALSE)</f>
        <v>12110.962939807096</v>
      </c>
      <c r="H961" s="42">
        <f>VLOOKUP($A961,'Raw data'!$A:$M,3,FALSE)</f>
        <v>205.36</v>
      </c>
      <c r="I961" s="42">
        <f>VLOOKUP($A961,'Raw data'!$A:$M,4,FALSE)</f>
        <v>205.36</v>
      </c>
      <c r="J961" s="42">
        <f>VLOOKUP($A961,'Raw data'!$A:$M,8,FALSE)</f>
        <v>5613.6287319973399</v>
      </c>
      <c r="K961" s="42">
        <f>VLOOKUP($A961,'Raw data'!$A:$M,5,FALSE)</f>
        <v>17077.421687643367</v>
      </c>
      <c r="L961" s="42">
        <f>VLOOKUP($A961,'Raw data'!$A:$M,12,FALSE)</f>
        <v>205.36</v>
      </c>
      <c r="M961" s="42">
        <f>VLOOKUP($A961,'Raw data'!$A:$M,13,FALSE)</f>
        <v>28097.252436297673</v>
      </c>
      <c r="N961" s="42">
        <f>VLOOKUP($A961,'Raw data'!$A:$M,6,FALSE)</f>
        <v>205.36</v>
      </c>
      <c r="O961" s="42">
        <f>VLOOKUP($A961,'Raw data'!$A:$M,9,FALSE)</f>
        <v>43572.37551499041</v>
      </c>
      <c r="P961" s="42">
        <f t="shared" si="154"/>
        <v>5475.6149454315246</v>
      </c>
      <c r="Q961" s="42">
        <f t="shared" si="155"/>
        <v>15795.233061821467</v>
      </c>
      <c r="R961" s="42">
        <f t="shared" si="156"/>
        <v>5314.7988527564175</v>
      </c>
      <c r="S961" s="42">
        <f t="shared" si="157"/>
        <v>15886.612194561398</v>
      </c>
      <c r="T961" s="43">
        <f t="shared" si="158"/>
        <v>0.97063049643231747</v>
      </c>
      <c r="U961" s="43">
        <f t="shared" si="159"/>
        <v>1.0057852348478986</v>
      </c>
      <c r="V961" s="42">
        <f t="shared" si="160"/>
        <v>1.5283963219924541</v>
      </c>
      <c r="W961" s="42">
        <f t="shared" si="161"/>
        <v>0.19841411586631499</v>
      </c>
      <c r="X961" s="42">
        <f>VLOOKUP($A961,'Raw data'!$A:$AN,39, FALSE)</f>
        <v>0.94875774297777327</v>
      </c>
      <c r="Y961" s="42">
        <f>VLOOKUP($A961,'Raw data'!$A:$AN,40, FALSE)</f>
        <v>1.21352143169342</v>
      </c>
      <c r="Z961" s="42">
        <f t="shared" si="162"/>
        <v>1.0811395873355967</v>
      </c>
      <c r="AA961" s="44">
        <f>IFERROR(VLOOKUP($A961,'Raw data'!$AP:$AU,4,FALSE),0)</f>
        <v>-0.84312812471668397</v>
      </c>
      <c r="AB961" s="44">
        <f>IFERROR(VLOOKUP($A961,'Raw data'!$AP:$AU,5,FALSE),0)</f>
        <v>2.8729456072898601E-2</v>
      </c>
      <c r="AC961" s="44">
        <f>IFERROR(VLOOKUP($A961,'Raw data'!$AP:$AU,6,FALSE),"NA")</f>
        <v>0.80067864414866996</v>
      </c>
      <c r="AD961" s="46" t="b">
        <f t="shared" si="163"/>
        <v>0</v>
      </c>
      <c r="AE961" s="46" t="b">
        <f t="shared" si="164"/>
        <v>0</v>
      </c>
    </row>
    <row r="962" spans="1:31" x14ac:dyDescent="0.25">
      <c r="A962" s="45" t="s">
        <v>1028</v>
      </c>
      <c r="B962" s="2" t="str">
        <f>IFERROR(VLOOKUP(A962,'Protein names'!$A:$I,8,FALSE),"Contaminant")</f>
        <v>Protein Emc1 (Similar to KIAA0090 protein (Predicted), isoform CRA_a)</v>
      </c>
      <c r="C962" t="str">
        <f>IFERROR(VLOOKUP(A962,'Protein names'!$A:$I,9,FALSE), "Contaminant")</f>
        <v>Emc1</v>
      </c>
      <c r="D962" s="42">
        <f>VLOOKUP($A962,'Raw data'!$A:$M,10,FALSE)</f>
        <v>59085.872031895022</v>
      </c>
      <c r="E962" s="42">
        <f>VLOOKUP($A962,'Raw data'!$A:$M,11,FALSE)</f>
        <v>39778.133230699656</v>
      </c>
      <c r="F962" s="42">
        <f>VLOOKUP($A962,'Raw data'!$A:$M,7,FALSE)</f>
        <v>27294.119657485113</v>
      </c>
      <c r="G962" s="42">
        <f>VLOOKUP($A962,'Raw data'!$A:$M,2,FALSE)</f>
        <v>37869.860444670419</v>
      </c>
      <c r="H962" s="42">
        <f>VLOOKUP($A962,'Raw data'!$A:$M,3,FALSE)</f>
        <v>26522.244245372211</v>
      </c>
      <c r="I962" s="42">
        <f>VLOOKUP($A962,'Raw data'!$A:$M,4,FALSE)</f>
        <v>57679.95101057733</v>
      </c>
      <c r="J962" s="42">
        <f>VLOOKUP($A962,'Raw data'!$A:$M,8,FALSE)</f>
        <v>35218.798871480671</v>
      </c>
      <c r="K962" s="42">
        <f>VLOOKUP($A962,'Raw data'!$A:$M,5,FALSE)</f>
        <v>51842.829311166701</v>
      </c>
      <c r="L962" s="42">
        <f>VLOOKUP($A962,'Raw data'!$A:$M,12,FALSE)</f>
        <v>57167.151027469365</v>
      </c>
      <c r="M962" s="42">
        <f>VLOOKUP($A962,'Raw data'!$A:$M,13,FALSE)</f>
        <v>30781.209810356213</v>
      </c>
      <c r="N962" s="42">
        <f>VLOOKUP($A962,'Raw data'!$A:$M,6,FALSE)</f>
        <v>65875.471063345714</v>
      </c>
      <c r="O962" s="42">
        <f>VLOOKUP($A962,'Raw data'!$A:$M,9,FALSE)</f>
        <v>36790.445261554058</v>
      </c>
      <c r="P962" s="42">
        <f t="shared" ref="P962:P1025" si="165">AVERAGE(D962:I962)</f>
        <v>41371.696770116621</v>
      </c>
      <c r="Q962" s="42">
        <f t="shared" ref="Q962:Q1025" si="166">AVERAGE(J962:O962)</f>
        <v>46279.317557562114</v>
      </c>
      <c r="R962" s="42">
        <f t="shared" ref="R962:R1025" si="167">_xlfn.STDEV.P(D962:I962)</f>
        <v>12995.113707515906</v>
      </c>
      <c r="S962" s="42">
        <f t="shared" ref="S962:S1025" si="168">_xlfn.STDEV.P(J962:O962)</f>
        <v>12819.723916178766</v>
      </c>
      <c r="T962" s="43">
        <f t="shared" ref="T962:T1025" si="169">R962/P962</f>
        <v>0.31410637518020451</v>
      </c>
      <c r="U962" s="43">
        <f t="shared" ref="U962:U1025" si="170">S962/Q962</f>
        <v>0.27700762657603195</v>
      </c>
      <c r="V962" s="42">
        <f t="shared" ref="V962:V1025" si="171">LOG(Q962/P962,2)</f>
        <v>0.16172346259943629</v>
      </c>
      <c r="W962" s="42">
        <f t="shared" ref="W962:W1025" si="172">_xlfn.T.TEST(D962:I962,J962:O962,2,2)</f>
        <v>0.56111097114186304</v>
      </c>
      <c r="X962" s="42">
        <f>VLOOKUP($A962,'Raw data'!$A:$AN,39, FALSE)</f>
        <v>3.2614639471616442</v>
      </c>
      <c r="Y962" s="42">
        <f>VLOOKUP($A962,'Raw data'!$A:$AN,40, FALSE)</f>
        <v>3.0958827162029792</v>
      </c>
      <c r="Z962" s="42">
        <f t="shared" ref="Z962:Z1025" si="173">AVERAGE(X962:Y962)</f>
        <v>3.1786733316823117</v>
      </c>
      <c r="AA962" s="44">
        <f>IFERROR(VLOOKUP($A962,'Raw data'!$AP:$AU,4,FALSE),0)</f>
        <v>-0.55425868544102197</v>
      </c>
      <c r="AB962" s="44">
        <f>IFERROR(VLOOKUP($A962,'Raw data'!$AP:$AU,5,FALSE),0)</f>
        <v>0.19382643988909401</v>
      </c>
      <c r="AC962" s="44">
        <f>IFERROR(VLOOKUP($A962,'Raw data'!$AP:$AU,6,FALSE),"NA")</f>
        <v>0.80091903721166302</v>
      </c>
      <c r="AD962" s="46" t="b">
        <f t="shared" ref="AD962:AD1025" si="174">IF(OR(W962&lt;=0.05,AC962&lt;=0.05),TRUE,FALSE)</f>
        <v>0</v>
      </c>
      <c r="AE962" s="46" t="b">
        <f t="shared" ref="AE962:AE1025" si="175">IF(AND(W962&lt;=0.05,AC962&lt;=0.05),TRUE,FALSE)</f>
        <v>0</v>
      </c>
    </row>
    <row r="963" spans="1:31" x14ac:dyDescent="0.25">
      <c r="A963" s="45" t="s">
        <v>1029</v>
      </c>
      <c r="B963" s="2" t="str">
        <f>IFERROR(VLOOKUP(A963,'Protein names'!$A:$I,8,FALSE),"Contaminant")</f>
        <v>Maleylacetoacetate isomerase (RCG20683, isoform CRA_c)</v>
      </c>
      <c r="C963" t="str">
        <f>IFERROR(VLOOKUP(A963,'Protein names'!$A:$I,9,FALSE), "Contaminant")</f>
        <v>Gstz1</v>
      </c>
      <c r="D963" s="42">
        <f>VLOOKUP($A963,'Raw data'!$A:$M,10,FALSE)</f>
        <v>2508189.7716806424</v>
      </c>
      <c r="E963" s="42">
        <f>VLOOKUP($A963,'Raw data'!$A:$M,11,FALSE)</f>
        <v>2106493.7618728704</v>
      </c>
      <c r="F963" s="42">
        <f>VLOOKUP($A963,'Raw data'!$A:$M,7,FALSE)</f>
        <v>2383157.6501481999</v>
      </c>
      <c r="G963" s="42">
        <f>VLOOKUP($A963,'Raw data'!$A:$M,2,FALSE)</f>
        <v>1663616.8163127531</v>
      </c>
      <c r="H963" s="42">
        <f>VLOOKUP($A963,'Raw data'!$A:$M,3,FALSE)</f>
        <v>2546751.631591605</v>
      </c>
      <c r="I963" s="42">
        <f>VLOOKUP($A963,'Raw data'!$A:$M,4,FALSE)</f>
        <v>1777253.1326093518</v>
      </c>
      <c r="J963" s="42">
        <f>VLOOKUP($A963,'Raw data'!$A:$M,8,FALSE)</f>
        <v>2388730.7321282662</v>
      </c>
      <c r="K963" s="42">
        <f>VLOOKUP($A963,'Raw data'!$A:$M,5,FALSE)</f>
        <v>2347157.1619227799</v>
      </c>
      <c r="L963" s="42">
        <f>VLOOKUP($A963,'Raw data'!$A:$M,12,FALSE)</f>
        <v>3076117.0179857132</v>
      </c>
      <c r="M963" s="42">
        <f>VLOOKUP($A963,'Raw data'!$A:$M,13,FALSE)</f>
        <v>2157037.1749301464</v>
      </c>
      <c r="N963" s="42">
        <f>VLOOKUP($A963,'Raw data'!$A:$M,6,FALSE)</f>
        <v>3050578.0344213289</v>
      </c>
      <c r="O963" s="42">
        <f>VLOOKUP($A963,'Raw data'!$A:$M,9,FALSE)</f>
        <v>2269851.7394705354</v>
      </c>
      <c r="P963" s="42">
        <f t="shared" si="165"/>
        <v>2164243.7940359036</v>
      </c>
      <c r="Q963" s="42">
        <f t="shared" si="166"/>
        <v>2548245.3101431285</v>
      </c>
      <c r="R963" s="42">
        <f t="shared" si="167"/>
        <v>345508.94026008964</v>
      </c>
      <c r="S963" s="42">
        <f t="shared" si="168"/>
        <v>371352.22162254644</v>
      </c>
      <c r="T963" s="43">
        <f t="shared" si="169"/>
        <v>0.15964418667260266</v>
      </c>
      <c r="U963" s="43">
        <f t="shared" si="170"/>
        <v>0.14572860004662916</v>
      </c>
      <c r="V963" s="42">
        <f t="shared" si="171"/>
        <v>0.23564114462673436</v>
      </c>
      <c r="W963" s="42">
        <f t="shared" si="172"/>
        <v>0.12135575618326697</v>
      </c>
      <c r="X963" s="42">
        <f>VLOOKUP($A963,'Raw data'!$A:$AN,39, FALSE)</f>
        <v>2.4100870744885068</v>
      </c>
      <c r="Y963" s="42">
        <f>VLOOKUP($A963,'Raw data'!$A:$AN,40, FALSE)</f>
        <v>3.1213834979495192</v>
      </c>
      <c r="Z963" s="42">
        <f t="shared" si="173"/>
        <v>2.7657352862190132</v>
      </c>
      <c r="AA963" s="44">
        <f>IFERROR(VLOOKUP($A963,'Raw data'!$AP:$AU,4,FALSE),0)</f>
        <v>-5.13050797128483</v>
      </c>
      <c r="AB963" s="44">
        <f>IFERROR(VLOOKUP($A963,'Raw data'!$AP:$AU,5,FALSE),0)</f>
        <v>0.14057286955644999</v>
      </c>
      <c r="AC963" s="44">
        <f>IFERROR(VLOOKUP($A963,'Raw data'!$AP:$AU,6,FALSE),"NA")</f>
        <v>0.80255746188258403</v>
      </c>
      <c r="AD963" s="46" t="b">
        <f t="shared" si="174"/>
        <v>0</v>
      </c>
      <c r="AE963" s="46" t="b">
        <f t="shared" si="175"/>
        <v>0</v>
      </c>
    </row>
    <row r="964" spans="1:31" x14ac:dyDescent="0.25">
      <c r="A964" s="45" t="s">
        <v>1030</v>
      </c>
      <c r="B964" s="2" t="str">
        <f>IFERROR(VLOOKUP(A964,'Protein names'!$A:$I,8,FALSE),"Contaminant")</f>
        <v>Tumor protein D54 (Tumor protein D52-like 2)</v>
      </c>
      <c r="C964" t="str">
        <f>IFERROR(VLOOKUP(A964,'Protein names'!$A:$I,9,FALSE), "Contaminant")</f>
        <v>Tpd52l2</v>
      </c>
      <c r="D964" s="42">
        <f>VLOOKUP($A964,'Raw data'!$A:$M,10,FALSE)</f>
        <v>205.36</v>
      </c>
      <c r="E964" s="42">
        <f>VLOOKUP($A964,'Raw data'!$A:$M,11,FALSE)</f>
        <v>23530.134852073123</v>
      </c>
      <c r="F964" s="42">
        <f>VLOOKUP($A964,'Raw data'!$A:$M,7,FALSE)</f>
        <v>205.36</v>
      </c>
      <c r="G964" s="42">
        <f>VLOOKUP($A964,'Raw data'!$A:$M,2,FALSE)</f>
        <v>205.36</v>
      </c>
      <c r="H964" s="42">
        <f>VLOOKUP($A964,'Raw data'!$A:$M,3,FALSE)</f>
        <v>205.36</v>
      </c>
      <c r="I964" s="42">
        <f>VLOOKUP($A964,'Raw data'!$A:$M,4,FALSE)</f>
        <v>205.36</v>
      </c>
      <c r="J964" s="42">
        <f>VLOOKUP($A964,'Raw data'!$A:$M,8,FALSE)</f>
        <v>38276.392471417574</v>
      </c>
      <c r="K964" s="42">
        <f>VLOOKUP($A964,'Raw data'!$A:$M,5,FALSE)</f>
        <v>19064.574669043162</v>
      </c>
      <c r="L964" s="42">
        <f>VLOOKUP($A964,'Raw data'!$A:$M,12,FALSE)</f>
        <v>205.36</v>
      </c>
      <c r="M964" s="42">
        <f>VLOOKUP($A964,'Raw data'!$A:$M,13,FALSE)</f>
        <v>24712.527028008168</v>
      </c>
      <c r="N964" s="42">
        <f>VLOOKUP($A964,'Raw data'!$A:$M,6,FALSE)</f>
        <v>205.36</v>
      </c>
      <c r="O964" s="42">
        <f>VLOOKUP($A964,'Raw data'!$A:$M,9,FALSE)</f>
        <v>25999.426056855074</v>
      </c>
      <c r="P964" s="42">
        <f t="shared" si="165"/>
        <v>4092.8224753455211</v>
      </c>
      <c r="Q964" s="42">
        <f t="shared" si="166"/>
        <v>18077.273370887331</v>
      </c>
      <c r="R964" s="42">
        <f t="shared" si="167"/>
        <v>8692.630354852181</v>
      </c>
      <c r="S964" s="42">
        <f t="shared" si="168"/>
        <v>13871.895121899466</v>
      </c>
      <c r="T964" s="43">
        <f t="shared" si="169"/>
        <v>2.1238718286011999</v>
      </c>
      <c r="U964" s="43">
        <f t="shared" si="170"/>
        <v>0.76736656227368638</v>
      </c>
      <c r="V964" s="42">
        <f t="shared" si="171"/>
        <v>2.1430090928689762</v>
      </c>
      <c r="W964" s="42">
        <f t="shared" si="172"/>
        <v>8.5182168619787113E-2</v>
      </c>
      <c r="X964" s="42">
        <f>VLOOKUP($A964,'Raw data'!$A:$AN,39, FALSE)</f>
        <v>0.54398956597632497</v>
      </c>
      <c r="Y964" s="42">
        <f>VLOOKUP($A964,'Raw data'!$A:$AN,40, FALSE)</f>
        <v>2.0284569205285634</v>
      </c>
      <c r="Z964" s="42">
        <f t="shared" si="173"/>
        <v>1.2862232432524441</v>
      </c>
      <c r="AA964" s="44">
        <f>IFERROR(VLOOKUP($A964,'Raw data'!$AP:$AU,4,FALSE),0)</f>
        <v>-0.78373631054056103</v>
      </c>
      <c r="AB964" s="44">
        <f>IFERROR(VLOOKUP($A964,'Raw data'!$AP:$AU,5,FALSE),0)</f>
        <v>1.36490703320385E-2</v>
      </c>
      <c r="AC964" s="44">
        <f>IFERROR(VLOOKUP($A964,'Raw data'!$AP:$AU,6,FALSE),"NA")</f>
        <v>0.80276957097649604</v>
      </c>
      <c r="AD964" s="46" t="b">
        <f t="shared" si="174"/>
        <v>0</v>
      </c>
      <c r="AE964" s="46" t="b">
        <f t="shared" si="175"/>
        <v>0</v>
      </c>
    </row>
    <row r="965" spans="1:31" x14ac:dyDescent="0.25">
      <c r="A965" s="45" t="s">
        <v>1031</v>
      </c>
      <c r="B965" s="2" t="str">
        <f>IFERROR(VLOOKUP(A965,'Protein names'!$A:$I,8,FALSE),"Contaminant")</f>
        <v>Aldehyde dehydrogenase family 16 member A1</v>
      </c>
      <c r="C965" t="str">
        <f>IFERROR(VLOOKUP(A965,'Protein names'!$A:$I,9,FALSE), "Contaminant")</f>
        <v>Aldh16a1</v>
      </c>
      <c r="D965" s="42">
        <f>VLOOKUP($A965,'Raw data'!$A:$M,10,FALSE)</f>
        <v>172921.78648957639</v>
      </c>
      <c r="E965" s="42">
        <f>VLOOKUP($A965,'Raw data'!$A:$M,11,FALSE)</f>
        <v>117326.01877634235</v>
      </c>
      <c r="F965" s="42">
        <f>VLOOKUP($A965,'Raw data'!$A:$M,7,FALSE)</f>
        <v>44697.523865105832</v>
      </c>
      <c r="G965" s="42">
        <f>VLOOKUP($A965,'Raw data'!$A:$M,2,FALSE)</f>
        <v>88755.257774142054</v>
      </c>
      <c r="H965" s="42">
        <f>VLOOKUP($A965,'Raw data'!$A:$M,3,FALSE)</f>
        <v>79347.375254260376</v>
      </c>
      <c r="I965" s="42">
        <f>VLOOKUP($A965,'Raw data'!$A:$M,4,FALSE)</f>
        <v>83986.749558814903</v>
      </c>
      <c r="J965" s="42">
        <f>VLOOKUP($A965,'Raw data'!$A:$M,8,FALSE)</f>
        <v>84707.430969823356</v>
      </c>
      <c r="K965" s="42">
        <f>VLOOKUP($A965,'Raw data'!$A:$M,5,FALSE)</f>
        <v>71481.258169116976</v>
      </c>
      <c r="L965" s="42">
        <f>VLOOKUP($A965,'Raw data'!$A:$M,12,FALSE)</f>
        <v>167006.43009884792</v>
      </c>
      <c r="M965" s="42">
        <f>VLOOKUP($A965,'Raw data'!$A:$M,13,FALSE)</f>
        <v>99710.350293780182</v>
      </c>
      <c r="N965" s="42">
        <f>VLOOKUP($A965,'Raw data'!$A:$M,6,FALSE)</f>
        <v>90945.50532947469</v>
      </c>
      <c r="O965" s="42">
        <f>VLOOKUP($A965,'Raw data'!$A:$M,9,FALSE)</f>
        <v>77101.964122265432</v>
      </c>
      <c r="P965" s="42">
        <f t="shared" si="165"/>
        <v>97839.118619706991</v>
      </c>
      <c r="Q965" s="42">
        <f t="shared" si="166"/>
        <v>98492.156497218108</v>
      </c>
      <c r="R965" s="42">
        <f t="shared" si="167"/>
        <v>39702.066727036465</v>
      </c>
      <c r="S965" s="42">
        <f t="shared" si="168"/>
        <v>31962.971397453726</v>
      </c>
      <c r="T965" s="43">
        <f t="shared" si="169"/>
        <v>0.40578929253599777</v>
      </c>
      <c r="U965" s="43">
        <f t="shared" si="170"/>
        <v>0.32452301314324977</v>
      </c>
      <c r="V965" s="42">
        <f t="shared" si="171"/>
        <v>9.5974314977254876E-3</v>
      </c>
      <c r="W965" s="42">
        <f t="shared" si="172"/>
        <v>0.97770802240627996</v>
      </c>
      <c r="X965" s="42">
        <f>VLOOKUP($A965,'Raw data'!$A:$AN,39, FALSE)</f>
        <v>3.2035752587420867</v>
      </c>
      <c r="Y965" s="42">
        <f>VLOOKUP($A965,'Raw data'!$A:$AN,40, FALSE)</f>
        <v>4.1484377952495892</v>
      </c>
      <c r="Z965" s="42">
        <f t="shared" si="173"/>
        <v>3.6760065269958382</v>
      </c>
      <c r="AA965" s="44">
        <f>IFERROR(VLOOKUP($A965,'Raw data'!$AP:$AU,4,FALSE),0)</f>
        <v>-0.13020326578041899</v>
      </c>
      <c r="AB965" s="44">
        <f>IFERROR(VLOOKUP($A965,'Raw data'!$AP:$AU,5,FALSE),0)</f>
        <v>5.6976103112607902E-3</v>
      </c>
      <c r="AC965" s="44">
        <f>IFERROR(VLOOKUP($A965,'Raw data'!$AP:$AU,6,FALSE),"NA")</f>
        <v>0.80344932161529403</v>
      </c>
      <c r="AD965" s="46" t="b">
        <f t="shared" si="174"/>
        <v>0</v>
      </c>
      <c r="AE965" s="46" t="b">
        <f t="shared" si="175"/>
        <v>0</v>
      </c>
    </row>
    <row r="966" spans="1:31" x14ac:dyDescent="0.25">
      <c r="A966" s="45" t="s">
        <v>1032</v>
      </c>
      <c r="B966" s="2" t="str">
        <f>IFERROR(VLOOKUP(A966,'Protein names'!$A:$I,8,FALSE),"Contaminant")</f>
        <v>Serine/threonine-protein phosphatase PP1-alpha catalytic subunit (PP-1A) (EC 3.1.3.16)</v>
      </c>
      <c r="C966" t="str">
        <f>IFERROR(VLOOKUP(A966,'Protein names'!$A:$I,9,FALSE), "Contaminant")</f>
        <v>Ppp1ca</v>
      </c>
      <c r="D966" s="42">
        <f>VLOOKUP($A966,'Raw data'!$A:$M,10,FALSE)</f>
        <v>115610.23421667154</v>
      </c>
      <c r="E966" s="42">
        <f>VLOOKUP($A966,'Raw data'!$A:$M,11,FALSE)</f>
        <v>138096.77998394036</v>
      </c>
      <c r="F966" s="42">
        <f>VLOOKUP($A966,'Raw data'!$A:$M,7,FALSE)</f>
        <v>99400.716525466996</v>
      </c>
      <c r="G966" s="42">
        <f>VLOOKUP($A966,'Raw data'!$A:$M,2,FALSE)</f>
        <v>105776.55104833575</v>
      </c>
      <c r="H966" s="42">
        <f>VLOOKUP($A966,'Raw data'!$A:$M,3,FALSE)</f>
        <v>89368.102177262801</v>
      </c>
      <c r="I966" s="42">
        <f>VLOOKUP($A966,'Raw data'!$A:$M,4,FALSE)</f>
        <v>100083.9810340206</v>
      </c>
      <c r="J966" s="42">
        <f>VLOOKUP($A966,'Raw data'!$A:$M,8,FALSE)</f>
        <v>137325.29801054634</v>
      </c>
      <c r="K966" s="42">
        <f>VLOOKUP($A966,'Raw data'!$A:$M,5,FALSE)</f>
        <v>86657.540576370317</v>
      </c>
      <c r="L966" s="42">
        <f>VLOOKUP($A966,'Raw data'!$A:$M,12,FALSE)</f>
        <v>149133.22118006353</v>
      </c>
      <c r="M966" s="42">
        <f>VLOOKUP($A966,'Raw data'!$A:$M,13,FALSE)</f>
        <v>119814.95189376807</v>
      </c>
      <c r="N966" s="42">
        <f>VLOOKUP($A966,'Raw data'!$A:$M,6,FALSE)</f>
        <v>38893.958242478133</v>
      </c>
      <c r="O966" s="42">
        <f>VLOOKUP($A966,'Raw data'!$A:$M,9,FALSE)</f>
        <v>111563.69687387093</v>
      </c>
      <c r="P966" s="42">
        <f t="shared" si="165"/>
        <v>108056.06083094969</v>
      </c>
      <c r="Q966" s="42">
        <f t="shared" si="166"/>
        <v>107231.44446284954</v>
      </c>
      <c r="R966" s="42">
        <f t="shared" si="167"/>
        <v>15558.573989906632</v>
      </c>
      <c r="S966" s="42">
        <f t="shared" si="168"/>
        <v>36358.881371855125</v>
      </c>
      <c r="T966" s="43">
        <f t="shared" si="169"/>
        <v>0.14398612970213243</v>
      </c>
      <c r="U966" s="43">
        <f t="shared" si="170"/>
        <v>0.33906921196470224</v>
      </c>
      <c r="V966" s="42">
        <f t="shared" si="171"/>
        <v>-1.1051972210758473E-2</v>
      </c>
      <c r="W966" s="42">
        <f t="shared" si="172"/>
        <v>0.96373055449783074</v>
      </c>
      <c r="X966" s="42">
        <f>VLOOKUP($A966,'Raw data'!$A:$AN,39, FALSE)</f>
        <v>2.3259389640044867</v>
      </c>
      <c r="Y966" s="42">
        <f>VLOOKUP($A966,'Raw data'!$A:$AN,40, FALSE)</f>
        <v>3.0893660815840693</v>
      </c>
      <c r="Z966" s="42">
        <f t="shared" si="173"/>
        <v>2.707652522794278</v>
      </c>
      <c r="AA966" s="44">
        <f>IFERROR(VLOOKUP($A966,'Raw data'!$AP:$AU,4,FALSE),0)</f>
        <v>0.42931001912093097</v>
      </c>
      <c r="AB966" s="44">
        <f>IFERROR(VLOOKUP($A966,'Raw data'!$AP:$AU,5,FALSE),0)</f>
        <v>0.27411444622025799</v>
      </c>
      <c r="AC966" s="44">
        <f>IFERROR(VLOOKUP($A966,'Raw data'!$AP:$AU,6,FALSE),"NA")</f>
        <v>0.80506629009297404</v>
      </c>
      <c r="AD966" s="46" t="b">
        <f t="shared" si="174"/>
        <v>0</v>
      </c>
      <c r="AE966" s="46" t="b">
        <f t="shared" si="175"/>
        <v>0</v>
      </c>
    </row>
    <row r="967" spans="1:31" x14ac:dyDescent="0.25">
      <c r="A967" s="45" t="s">
        <v>1033</v>
      </c>
      <c r="B967" s="2" t="str">
        <f>IFERROR(VLOOKUP(A967,'Protein names'!$A:$I,8,FALSE),"Contaminant")</f>
        <v>Protein Nars (RCG46601, isoform CRA_b)</v>
      </c>
      <c r="C967" t="str">
        <f>IFERROR(VLOOKUP(A967,'Protein names'!$A:$I,9,FALSE), "Contaminant")</f>
        <v>Nars</v>
      </c>
      <c r="D967" s="42">
        <f>VLOOKUP($A967,'Raw data'!$A:$M,10,FALSE)</f>
        <v>404625.52133798524</v>
      </c>
      <c r="E967" s="42">
        <f>VLOOKUP($A967,'Raw data'!$A:$M,11,FALSE)</f>
        <v>323315.25210307387</v>
      </c>
      <c r="F967" s="42">
        <f>VLOOKUP($A967,'Raw data'!$A:$M,7,FALSE)</f>
        <v>235524.17144721371</v>
      </c>
      <c r="G967" s="42">
        <f>VLOOKUP($A967,'Raw data'!$A:$M,2,FALSE)</f>
        <v>169020.99375671829</v>
      </c>
      <c r="H967" s="42">
        <f>VLOOKUP($A967,'Raw data'!$A:$M,3,FALSE)</f>
        <v>166104.98952809069</v>
      </c>
      <c r="I967" s="42">
        <f>VLOOKUP($A967,'Raw data'!$A:$M,4,FALSE)</f>
        <v>169371.70417321261</v>
      </c>
      <c r="J967" s="42">
        <f>VLOOKUP($A967,'Raw data'!$A:$M,8,FALSE)</f>
        <v>157890.80431935168</v>
      </c>
      <c r="K967" s="42">
        <f>VLOOKUP($A967,'Raw data'!$A:$M,5,FALSE)</f>
        <v>155875.44006937777</v>
      </c>
      <c r="L967" s="42">
        <f>VLOOKUP($A967,'Raw data'!$A:$M,12,FALSE)</f>
        <v>414719.19282065617</v>
      </c>
      <c r="M967" s="42">
        <f>VLOOKUP($A967,'Raw data'!$A:$M,13,FALSE)</f>
        <v>276482.73368465429</v>
      </c>
      <c r="N967" s="42">
        <f>VLOOKUP($A967,'Raw data'!$A:$M,6,FALSE)</f>
        <v>130725.23859288628</v>
      </c>
      <c r="O967" s="42">
        <f>VLOOKUP($A967,'Raw data'!$A:$M,9,FALSE)</f>
        <v>150242.48552868434</v>
      </c>
      <c r="P967" s="42">
        <f t="shared" si="165"/>
        <v>244660.4387243824</v>
      </c>
      <c r="Q967" s="42">
        <f t="shared" si="166"/>
        <v>214322.64916926846</v>
      </c>
      <c r="R967" s="42">
        <f t="shared" si="167"/>
        <v>90755.676118849922</v>
      </c>
      <c r="S967" s="42">
        <f t="shared" si="168"/>
        <v>101421.62376797333</v>
      </c>
      <c r="T967" s="43">
        <f t="shared" si="169"/>
        <v>0.37094544827939679</v>
      </c>
      <c r="U967" s="43">
        <f t="shared" si="170"/>
        <v>0.47321934551057282</v>
      </c>
      <c r="V967" s="42">
        <f t="shared" si="171"/>
        <v>-0.19099651929385916</v>
      </c>
      <c r="W967" s="42">
        <f t="shared" si="172"/>
        <v>0.62895303420090864</v>
      </c>
      <c r="X967" s="42">
        <f>VLOOKUP($A967,'Raw data'!$A:$AN,39, FALSE)</f>
        <v>1.9824069702333904</v>
      </c>
      <c r="Y967" s="42">
        <f>VLOOKUP($A967,'Raw data'!$A:$AN,40, FALSE)</f>
        <v>2.5131338336435038</v>
      </c>
      <c r="Z967" s="42">
        <f t="shared" si="173"/>
        <v>2.247770401938447</v>
      </c>
      <c r="AA967" s="44">
        <f>IFERROR(VLOOKUP($A967,'Raw data'!$AP:$AU,4,FALSE),0)</f>
        <v>-2.7951724496204799</v>
      </c>
      <c r="AB967" s="44">
        <f>IFERROR(VLOOKUP($A967,'Raw data'!$AP:$AU,5,FALSE),0)</f>
        <v>0.10064226052962599</v>
      </c>
      <c r="AC967" s="44">
        <f>IFERROR(VLOOKUP($A967,'Raw data'!$AP:$AU,6,FALSE),"NA")</f>
        <v>0.80555686658035697</v>
      </c>
      <c r="AD967" s="46" t="b">
        <f t="shared" si="174"/>
        <v>0</v>
      </c>
      <c r="AE967" s="46" t="b">
        <f t="shared" si="175"/>
        <v>0</v>
      </c>
    </row>
    <row r="968" spans="1:31" x14ac:dyDescent="0.25">
      <c r="A968" s="45" t="s">
        <v>1034</v>
      </c>
      <c r="B968" s="2" t="str">
        <f>IFERROR(VLOOKUP(A968,'Protein names'!$A:$I,8,FALSE),"Contaminant")</f>
        <v>Carnitine O-palmitoyltransferase 1, liver isoform (CPT1-L) (EC 2.3.1.21) (Carnitine O-palmitoyltransferase I, liver isoform) (CPT I) (CPTI-L) (Carnitine palmitoyltransferase 1A)</v>
      </c>
      <c r="C968" t="str">
        <f>IFERROR(VLOOKUP(A968,'Protein names'!$A:$I,9,FALSE), "Contaminant")</f>
        <v>Cpt1a</v>
      </c>
      <c r="D968" s="42">
        <f>VLOOKUP($A968,'Raw data'!$A:$M,10,FALSE)</f>
        <v>1021966.342422165</v>
      </c>
      <c r="E968" s="42">
        <f>VLOOKUP($A968,'Raw data'!$A:$M,11,FALSE)</f>
        <v>863366.45600227639</v>
      </c>
      <c r="F968" s="42">
        <f>VLOOKUP($A968,'Raw data'!$A:$M,7,FALSE)</f>
        <v>624096.18776770658</v>
      </c>
      <c r="G968" s="42">
        <f>VLOOKUP($A968,'Raw data'!$A:$M,2,FALSE)</f>
        <v>794585.14010836929</v>
      </c>
      <c r="H968" s="42">
        <f>VLOOKUP($A968,'Raw data'!$A:$M,3,FALSE)</f>
        <v>633538.52487206052</v>
      </c>
      <c r="I968" s="42">
        <f>VLOOKUP($A968,'Raw data'!$A:$M,4,FALSE)</f>
        <v>581291.4872797014</v>
      </c>
      <c r="J968" s="42">
        <f>VLOOKUP($A968,'Raw data'!$A:$M,8,FALSE)</f>
        <v>692313.21744677564</v>
      </c>
      <c r="K968" s="42">
        <f>VLOOKUP($A968,'Raw data'!$A:$M,5,FALSE)</f>
        <v>632645.53724253329</v>
      </c>
      <c r="L968" s="42">
        <f>VLOOKUP($A968,'Raw data'!$A:$M,12,FALSE)</f>
        <v>1101130.9962194352</v>
      </c>
      <c r="M968" s="42">
        <f>VLOOKUP($A968,'Raw data'!$A:$M,13,FALSE)</f>
        <v>617717.95441425371</v>
      </c>
      <c r="N968" s="42">
        <f>VLOOKUP($A968,'Raw data'!$A:$M,6,FALSE)</f>
        <v>895479.16568823508</v>
      </c>
      <c r="O968" s="42">
        <f>VLOOKUP($A968,'Raw data'!$A:$M,9,FALSE)</f>
        <v>815640.99643818068</v>
      </c>
      <c r="P968" s="42">
        <f t="shared" si="165"/>
        <v>753140.68974204652</v>
      </c>
      <c r="Q968" s="42">
        <f t="shared" si="166"/>
        <v>792487.97790823563</v>
      </c>
      <c r="R968" s="42">
        <f t="shared" si="167"/>
        <v>156324.39736599525</v>
      </c>
      <c r="S968" s="42">
        <f t="shared" si="168"/>
        <v>169574.42287640582</v>
      </c>
      <c r="T968" s="43">
        <f t="shared" si="169"/>
        <v>0.20756334041590149</v>
      </c>
      <c r="U968" s="43">
        <f t="shared" si="170"/>
        <v>0.21397728117465689</v>
      </c>
      <c r="V968" s="42">
        <f t="shared" si="171"/>
        <v>7.3469658274921495E-2</v>
      </c>
      <c r="W968" s="42">
        <f t="shared" si="172"/>
        <v>0.7108263789885656</v>
      </c>
      <c r="X968" s="42">
        <f>VLOOKUP($A968,'Raw data'!$A:$AN,39, FALSE)</f>
        <v>2.4897006455984951</v>
      </c>
      <c r="Y968" s="42">
        <f>VLOOKUP($A968,'Raw data'!$A:$AN,40, FALSE)</f>
        <v>3.0387473837524106</v>
      </c>
      <c r="Z968" s="42">
        <f t="shared" si="173"/>
        <v>2.7642240146754529</v>
      </c>
      <c r="AA968" s="44">
        <f>IFERROR(VLOOKUP($A968,'Raw data'!$AP:$AU,4,FALSE),0)</f>
        <v>0.42347052424852299</v>
      </c>
      <c r="AB968" s="44">
        <f>IFERROR(VLOOKUP($A968,'Raw data'!$AP:$AU,5,FALSE),0)</f>
        <v>0.17243228028923299</v>
      </c>
      <c r="AC968" s="44">
        <f>IFERROR(VLOOKUP($A968,'Raw data'!$AP:$AU,6,FALSE),"NA")</f>
        <v>0.80658106959425502</v>
      </c>
      <c r="AD968" s="46" t="b">
        <f t="shared" si="174"/>
        <v>0</v>
      </c>
      <c r="AE968" s="46" t="b">
        <f t="shared" si="175"/>
        <v>0</v>
      </c>
    </row>
    <row r="969" spans="1:31" x14ac:dyDescent="0.25">
      <c r="A969" s="45" t="s">
        <v>1035</v>
      </c>
      <c r="B969" s="2" t="str">
        <f>IFERROR(VLOOKUP(A969,'Protein names'!$A:$I,8,FALSE),"Contaminant")</f>
        <v>Plasminogen (EC 3.4.21.7) [Cleaved into: Plasmin heavy chain A Activation peptide Angiostatin Plasmin heavy chain A, short form Plasmin light chain B]</v>
      </c>
      <c r="C969" t="str">
        <f>IFERROR(VLOOKUP(A969,'Protein names'!$A:$I,9,FALSE), "Contaminant")</f>
        <v>Plg</v>
      </c>
      <c r="D969" s="42">
        <f>VLOOKUP($A969,'Raw data'!$A:$M,10,FALSE)</f>
        <v>90349.26610961277</v>
      </c>
      <c r="E969" s="42">
        <f>VLOOKUP($A969,'Raw data'!$A:$M,11,FALSE)</f>
        <v>111035.08239589808</v>
      </c>
      <c r="F969" s="42">
        <f>VLOOKUP($A969,'Raw data'!$A:$M,7,FALSE)</f>
        <v>67135.273154927127</v>
      </c>
      <c r="G969" s="42">
        <f>VLOOKUP($A969,'Raw data'!$A:$M,2,FALSE)</f>
        <v>50908.410739291518</v>
      </c>
      <c r="H969" s="42">
        <f>VLOOKUP($A969,'Raw data'!$A:$M,3,FALSE)</f>
        <v>37685.665008053365</v>
      </c>
      <c r="I969" s="42">
        <f>VLOOKUP($A969,'Raw data'!$A:$M,4,FALSE)</f>
        <v>114199.48483397892</v>
      </c>
      <c r="J969" s="42">
        <f>VLOOKUP($A969,'Raw data'!$A:$M,8,FALSE)</f>
        <v>33741.653894386058</v>
      </c>
      <c r="K969" s="42">
        <f>VLOOKUP($A969,'Raw data'!$A:$M,5,FALSE)</f>
        <v>113816.54739151098</v>
      </c>
      <c r="L969" s="42">
        <f>VLOOKUP($A969,'Raw data'!$A:$M,12,FALSE)</f>
        <v>109353.48815678888</v>
      </c>
      <c r="M969" s="42">
        <f>VLOOKUP($A969,'Raw data'!$A:$M,13,FALSE)</f>
        <v>108139.93926478579</v>
      </c>
      <c r="N969" s="42">
        <f>VLOOKUP($A969,'Raw data'!$A:$M,6,FALSE)</f>
        <v>57592.743123591739</v>
      </c>
      <c r="O969" s="42">
        <f>VLOOKUP($A969,'Raw data'!$A:$M,9,FALSE)</f>
        <v>120372.98071532343</v>
      </c>
      <c r="P969" s="42">
        <f t="shared" si="165"/>
        <v>78552.197040293628</v>
      </c>
      <c r="Q969" s="42">
        <f t="shared" si="166"/>
        <v>90502.892091064481</v>
      </c>
      <c r="R969" s="42">
        <f t="shared" si="167"/>
        <v>28952.939744521336</v>
      </c>
      <c r="S969" s="42">
        <f t="shared" si="168"/>
        <v>32677.910963451552</v>
      </c>
      <c r="T969" s="43">
        <f t="shared" si="169"/>
        <v>0.36858217637973667</v>
      </c>
      <c r="U969" s="43">
        <f t="shared" si="170"/>
        <v>0.361070350443286</v>
      </c>
      <c r="V969" s="42">
        <f t="shared" si="171"/>
        <v>0.20431226831010491</v>
      </c>
      <c r="W969" s="42">
        <f t="shared" si="172"/>
        <v>0.55415045971394417</v>
      </c>
      <c r="X969" s="42">
        <f>VLOOKUP($A969,'Raw data'!$A:$AN,39, FALSE)</f>
        <v>2.3338712614803616</v>
      </c>
      <c r="Y969" s="42">
        <f>VLOOKUP($A969,'Raw data'!$A:$AN,40, FALSE)</f>
        <v>2.4257999390412857</v>
      </c>
      <c r="Z969" s="42">
        <f t="shared" si="173"/>
        <v>2.3798356002608236</v>
      </c>
      <c r="AA969" s="44">
        <f>IFERROR(VLOOKUP($A969,'Raw data'!$AP:$AU,4,FALSE),0)</f>
        <v>1.15563639022717</v>
      </c>
      <c r="AB969" s="44">
        <f>IFERROR(VLOOKUP($A969,'Raw data'!$AP:$AU,5,FALSE),0)</f>
        <v>3.2338536924922702E-2</v>
      </c>
      <c r="AC969" s="44">
        <f>IFERROR(VLOOKUP($A969,'Raw data'!$AP:$AU,6,FALSE),"NA")</f>
        <v>0.80716789188697902</v>
      </c>
      <c r="AD969" s="46" t="b">
        <f t="shared" si="174"/>
        <v>0</v>
      </c>
      <c r="AE969" s="46" t="b">
        <f t="shared" si="175"/>
        <v>0</v>
      </c>
    </row>
    <row r="970" spans="1:31" x14ac:dyDescent="0.25">
      <c r="A970" s="45" t="s">
        <v>1036</v>
      </c>
      <c r="B970" s="2" t="str">
        <f>IFERROR(VLOOKUP(A970,'Protein names'!$A:$I,8,FALSE),"Contaminant")</f>
        <v>Plastin 3 (T-isoform), isoform CRA_a (Plastin-3)</v>
      </c>
      <c r="C970" t="str">
        <f>IFERROR(VLOOKUP(A970,'Protein names'!$A:$I,9,FALSE), "Contaminant")</f>
        <v>Pls3</v>
      </c>
      <c r="D970" s="42">
        <f>VLOOKUP($A970,'Raw data'!$A:$M,10,FALSE)</f>
        <v>470995.47256566462</v>
      </c>
      <c r="E970" s="42">
        <f>VLOOKUP($A970,'Raw data'!$A:$M,11,FALSE)</f>
        <v>750522.75806086161</v>
      </c>
      <c r="F970" s="42">
        <f>VLOOKUP($A970,'Raw data'!$A:$M,7,FALSE)</f>
        <v>670117.87629465247</v>
      </c>
      <c r="G970" s="42">
        <f>VLOOKUP($A970,'Raw data'!$A:$M,2,FALSE)</f>
        <v>609102.90241826419</v>
      </c>
      <c r="H970" s="42">
        <f>VLOOKUP($A970,'Raw data'!$A:$M,3,FALSE)</f>
        <v>700345.73225809145</v>
      </c>
      <c r="I970" s="42">
        <f>VLOOKUP($A970,'Raw data'!$A:$M,4,FALSE)</f>
        <v>870098.88742858649</v>
      </c>
      <c r="J970" s="42">
        <f>VLOOKUP($A970,'Raw data'!$A:$M,8,FALSE)</f>
        <v>519534.64832175185</v>
      </c>
      <c r="K970" s="42">
        <f>VLOOKUP($A970,'Raw data'!$A:$M,5,FALSE)</f>
        <v>834688.29432840424</v>
      </c>
      <c r="L970" s="42">
        <f>VLOOKUP($A970,'Raw data'!$A:$M,12,FALSE)</f>
        <v>587709.97652603558</v>
      </c>
      <c r="M970" s="42">
        <f>VLOOKUP($A970,'Raw data'!$A:$M,13,FALSE)</f>
        <v>730759.38238442526</v>
      </c>
      <c r="N970" s="42">
        <f>VLOOKUP($A970,'Raw data'!$A:$M,6,FALSE)</f>
        <v>577653.20886708912</v>
      </c>
      <c r="O970" s="42">
        <f>VLOOKUP($A970,'Raw data'!$A:$M,9,FALSE)</f>
        <v>799634.90152885136</v>
      </c>
      <c r="P970" s="42">
        <f t="shared" si="165"/>
        <v>678530.60483768675</v>
      </c>
      <c r="Q970" s="42">
        <f t="shared" si="166"/>
        <v>674996.73532609281</v>
      </c>
      <c r="R970" s="42">
        <f t="shared" si="167"/>
        <v>122691.33886631206</v>
      </c>
      <c r="S970" s="42">
        <f t="shared" si="168"/>
        <v>119309.639313683</v>
      </c>
      <c r="T970" s="43">
        <f t="shared" si="169"/>
        <v>0.18081916717030236</v>
      </c>
      <c r="U970" s="43">
        <f t="shared" si="170"/>
        <v>0.17675587609478463</v>
      </c>
      <c r="V970" s="42">
        <f t="shared" si="171"/>
        <v>-7.5333647908156212E-3</v>
      </c>
      <c r="W970" s="42">
        <f t="shared" si="172"/>
        <v>0.96408119646325829</v>
      </c>
      <c r="X970" s="42">
        <f>VLOOKUP($A970,'Raw data'!$A:$AN,39, FALSE)</f>
        <v>2.933753013521438</v>
      </c>
      <c r="Y970" s="42">
        <f>VLOOKUP($A970,'Raw data'!$A:$AN,40, FALSE)</f>
        <v>2.9602211634562092</v>
      </c>
      <c r="Z970" s="42">
        <f t="shared" si="173"/>
        <v>2.9469870884888234</v>
      </c>
      <c r="AA970" s="44">
        <f>IFERROR(VLOOKUP($A970,'Raw data'!$AP:$AU,4,FALSE),0)</f>
        <v>0.418866921763209</v>
      </c>
      <c r="AB970" s="44">
        <f>IFERROR(VLOOKUP($A970,'Raw data'!$AP:$AU,5,FALSE),0)</f>
        <v>0.110324256556574</v>
      </c>
      <c r="AC970" s="44">
        <f>IFERROR(VLOOKUP($A970,'Raw data'!$AP:$AU,6,FALSE),"NA")</f>
        <v>0.80769879056612104</v>
      </c>
      <c r="AD970" s="46" t="b">
        <f t="shared" si="174"/>
        <v>0</v>
      </c>
      <c r="AE970" s="46" t="b">
        <f t="shared" si="175"/>
        <v>0</v>
      </c>
    </row>
    <row r="971" spans="1:31" x14ac:dyDescent="0.25">
      <c r="A971" s="45" t="s">
        <v>1037</v>
      </c>
      <c r="B971" s="2" t="str">
        <f>IFERROR(VLOOKUP(A971,'Protein names'!$A:$I,8,FALSE),"Contaminant")</f>
        <v>NADH dehydrogenase [ubiquinone] 1 alpha subcomplex subunit 10, mitochondrial (Complex I-42kD) (CI-42kD) (NADH-ubiquinone oxidoreductase 42 kDa subunit)</v>
      </c>
      <c r="C971" t="str">
        <f>IFERROR(VLOOKUP(A971,'Protein names'!$A:$I,9,FALSE), "Contaminant")</f>
        <v>Ndufa10</v>
      </c>
      <c r="D971" s="42">
        <f>VLOOKUP($A971,'Raw data'!$A:$M,10,FALSE)</f>
        <v>259841.6180471339</v>
      </c>
      <c r="E971" s="42">
        <f>VLOOKUP($A971,'Raw data'!$A:$M,11,FALSE)</f>
        <v>290907.37773491238</v>
      </c>
      <c r="F971" s="42">
        <f>VLOOKUP($A971,'Raw data'!$A:$M,7,FALSE)</f>
        <v>205.36</v>
      </c>
      <c r="G971" s="42">
        <f>VLOOKUP($A971,'Raw data'!$A:$M,2,FALSE)</f>
        <v>130259.90346193861</v>
      </c>
      <c r="H971" s="42">
        <f>VLOOKUP($A971,'Raw data'!$A:$M,3,FALSE)</f>
        <v>235920.95176568555</v>
      </c>
      <c r="I971" s="42">
        <f>VLOOKUP($A971,'Raw data'!$A:$M,4,FALSE)</f>
        <v>192953.72316302921</v>
      </c>
      <c r="J971" s="42">
        <f>VLOOKUP($A971,'Raw data'!$A:$M,8,FALSE)</f>
        <v>107129.43912975234</v>
      </c>
      <c r="K971" s="42">
        <f>VLOOKUP($A971,'Raw data'!$A:$M,5,FALSE)</f>
        <v>150807.51272966678</v>
      </c>
      <c r="L971" s="42">
        <f>VLOOKUP($A971,'Raw data'!$A:$M,12,FALSE)</f>
        <v>186568.50658880625</v>
      </c>
      <c r="M971" s="42">
        <f>VLOOKUP($A971,'Raw data'!$A:$M,13,FALSE)</f>
        <v>118043.34063073016</v>
      </c>
      <c r="N971" s="42">
        <f>VLOOKUP($A971,'Raw data'!$A:$M,6,FALSE)</f>
        <v>265921.60243578261</v>
      </c>
      <c r="O971" s="42">
        <f>VLOOKUP($A971,'Raw data'!$A:$M,9,FALSE)</f>
        <v>136021.0227800867</v>
      </c>
      <c r="P971" s="42">
        <f t="shared" si="165"/>
        <v>185014.82236211663</v>
      </c>
      <c r="Q971" s="42">
        <f t="shared" si="166"/>
        <v>160748.57071580415</v>
      </c>
      <c r="R971" s="42">
        <f t="shared" si="167"/>
        <v>97141.976264114972</v>
      </c>
      <c r="S971" s="42">
        <f t="shared" si="168"/>
        <v>53443.209576639929</v>
      </c>
      <c r="T971" s="43">
        <f t="shared" si="169"/>
        <v>0.52504969614805108</v>
      </c>
      <c r="U971" s="43">
        <f t="shared" si="170"/>
        <v>0.33246460194737898</v>
      </c>
      <c r="V971" s="42">
        <f t="shared" si="171"/>
        <v>-0.20283494610968214</v>
      </c>
      <c r="W971" s="42">
        <f t="shared" si="172"/>
        <v>0.63511599901036142</v>
      </c>
      <c r="X971" s="42">
        <f>VLOOKUP($A971,'Raw data'!$A:$AN,39, FALSE)</f>
        <v>2.1679019260951686</v>
      </c>
      <c r="Y971" s="42">
        <f>VLOOKUP($A971,'Raw data'!$A:$AN,40, FALSE)</f>
        <v>3.0089197723168772</v>
      </c>
      <c r="Z971" s="42">
        <f t="shared" si="173"/>
        <v>2.5884108492060229</v>
      </c>
      <c r="AA971" s="44">
        <f>IFERROR(VLOOKUP($A971,'Raw data'!$AP:$AU,4,FALSE),0)</f>
        <v>1.2840303472086001</v>
      </c>
      <c r="AB971" s="44">
        <f>IFERROR(VLOOKUP($A971,'Raw data'!$AP:$AU,5,FALSE),0)</f>
        <v>0.111421126213942</v>
      </c>
      <c r="AC971" s="44">
        <f>IFERROR(VLOOKUP($A971,'Raw data'!$AP:$AU,6,FALSE),"NA")</f>
        <v>0.80808010385292794</v>
      </c>
      <c r="AD971" s="46" t="b">
        <f t="shared" si="174"/>
        <v>0</v>
      </c>
      <c r="AE971" s="46" t="b">
        <f t="shared" si="175"/>
        <v>0</v>
      </c>
    </row>
    <row r="972" spans="1:31" x14ac:dyDescent="0.25">
      <c r="A972" s="45" t="s">
        <v>1038</v>
      </c>
      <c r="B972" s="2" t="str">
        <f>IFERROR(VLOOKUP(A972,'Protein names'!$A:$I,8,FALSE),"Contaminant")</f>
        <v>Propionyl-CoA carboxylase beta chain, mitochondrial (PCCase subunit beta) (EC 6.4.1.3) (Propanoyl-CoA:carbon dioxide ligase subunit beta)</v>
      </c>
      <c r="C972" t="str">
        <f>IFERROR(VLOOKUP(A972,'Protein names'!$A:$I,9,FALSE), "Contaminant")</f>
        <v>Pccb</v>
      </c>
      <c r="D972" s="42">
        <f>VLOOKUP($A972,'Raw data'!$A:$M,10,FALSE)</f>
        <v>205.36</v>
      </c>
      <c r="E972" s="42">
        <f>VLOOKUP($A972,'Raw data'!$A:$M,11,FALSE)</f>
        <v>205.36</v>
      </c>
      <c r="F972" s="42">
        <f>VLOOKUP($A972,'Raw data'!$A:$M,7,FALSE)</f>
        <v>205.36</v>
      </c>
      <c r="G972" s="42">
        <f>VLOOKUP($A972,'Raw data'!$A:$M,2,FALSE)</f>
        <v>51372.566058010547</v>
      </c>
      <c r="H972" s="42">
        <f>VLOOKUP($A972,'Raw data'!$A:$M,3,FALSE)</f>
        <v>51396.282229302058</v>
      </c>
      <c r="I972" s="42">
        <f>VLOOKUP($A972,'Raw data'!$A:$M,4,FALSE)</f>
        <v>205.36</v>
      </c>
      <c r="J972" s="42">
        <f>VLOOKUP($A972,'Raw data'!$A:$M,8,FALSE)</f>
        <v>205.36</v>
      </c>
      <c r="K972" s="42">
        <f>VLOOKUP($A972,'Raw data'!$A:$M,5,FALSE)</f>
        <v>44042.050419571999</v>
      </c>
      <c r="L972" s="42">
        <f>VLOOKUP($A972,'Raw data'!$A:$M,12,FALSE)</f>
        <v>48237.127206821075</v>
      </c>
      <c r="M972" s="42">
        <f>VLOOKUP($A972,'Raw data'!$A:$M,13,FALSE)</f>
        <v>27729.450685053474</v>
      </c>
      <c r="N972" s="42">
        <f>VLOOKUP($A972,'Raw data'!$A:$M,6,FALSE)</f>
        <v>54270.979684990438</v>
      </c>
      <c r="O972" s="42">
        <f>VLOOKUP($A972,'Raw data'!$A:$M,9,FALSE)</f>
        <v>205.36</v>
      </c>
      <c r="P972" s="42">
        <f t="shared" si="165"/>
        <v>17265.048047885433</v>
      </c>
      <c r="Q972" s="42">
        <f t="shared" si="166"/>
        <v>29115.054666072829</v>
      </c>
      <c r="R972" s="42">
        <f t="shared" si="167"/>
        <v>24126.043178559736</v>
      </c>
      <c r="S972" s="42">
        <f t="shared" si="168"/>
        <v>21964.934986622662</v>
      </c>
      <c r="T972" s="43">
        <f t="shared" si="169"/>
        <v>1.3973921828450755</v>
      </c>
      <c r="U972" s="43">
        <f t="shared" si="170"/>
        <v>0.75441846970728677</v>
      </c>
      <c r="V972" s="42">
        <f t="shared" si="171"/>
        <v>0.7539109784068776</v>
      </c>
      <c r="W972" s="42">
        <f t="shared" si="172"/>
        <v>0.43562294073736163</v>
      </c>
      <c r="X972" s="42">
        <f>VLOOKUP($A972,'Raw data'!$A:$AN,39, FALSE)</f>
        <v>0.3214919841563415</v>
      </c>
      <c r="Y972" s="42">
        <f>VLOOKUP($A972,'Raw data'!$A:$AN,40, FALSE)</f>
        <v>0.65474805421904136</v>
      </c>
      <c r="Z972" s="42">
        <f t="shared" si="173"/>
        <v>0.48812001918769143</v>
      </c>
      <c r="AA972" s="44">
        <f>IFERROR(VLOOKUP($A972,'Raw data'!$AP:$AU,4,FALSE),0)</f>
        <v>0.29064454422246</v>
      </c>
      <c r="AB972" s="44">
        <f>IFERROR(VLOOKUP($A972,'Raw data'!$AP:$AU,5,FALSE),0)</f>
        <v>8.5752263565202005E-2</v>
      </c>
      <c r="AC972" s="44">
        <f>IFERROR(VLOOKUP($A972,'Raw data'!$AP:$AU,6,FALSE),"NA")</f>
        <v>0.80813814155707397</v>
      </c>
      <c r="AD972" s="46" t="b">
        <f t="shared" si="174"/>
        <v>0</v>
      </c>
      <c r="AE972" s="46" t="b">
        <f t="shared" si="175"/>
        <v>0</v>
      </c>
    </row>
    <row r="973" spans="1:31" x14ac:dyDescent="0.25">
      <c r="A973" s="45" t="s">
        <v>1039</v>
      </c>
      <c r="B973" s="2" t="str">
        <f>IFERROR(VLOOKUP(A973,'Protein names'!$A:$I,8,FALSE),"Contaminant")</f>
        <v>Glutathione S-transferase omega-1 (GSTO-1) (EC 2.5.1.18) (Glutathione S-transferase omega 1-1) (GSTO 1-1) (Glutathione-dependent dehydroascorbate reductase) (EC 1.8.5.1) (Monomethylarsonic acid reductase) (MMA(V) reductase) (EC 1.20.4.2) (S-(Phenacyl)glutathione reductase) (SPG-R)</v>
      </c>
      <c r="C973" t="str">
        <f>IFERROR(VLOOKUP(A973,'Protein names'!$A:$I,9,FALSE), "Contaminant")</f>
        <v>Gsto1</v>
      </c>
      <c r="D973" s="42">
        <f>VLOOKUP($A973,'Raw data'!$A:$M,10,FALSE)</f>
        <v>320058.70187205792</v>
      </c>
      <c r="E973" s="42">
        <f>VLOOKUP($A973,'Raw data'!$A:$M,11,FALSE)</f>
        <v>693737.53279054142</v>
      </c>
      <c r="F973" s="42">
        <f>VLOOKUP($A973,'Raw data'!$A:$M,7,FALSE)</f>
        <v>499448.17561633477</v>
      </c>
      <c r="G973" s="42">
        <f>VLOOKUP($A973,'Raw data'!$A:$M,2,FALSE)</f>
        <v>529090.17034200986</v>
      </c>
      <c r="H973" s="42">
        <f>VLOOKUP($A973,'Raw data'!$A:$M,3,FALSE)</f>
        <v>559071.69887356064</v>
      </c>
      <c r="I973" s="42">
        <f>VLOOKUP($A973,'Raw data'!$A:$M,4,FALSE)</f>
        <v>553945.29485840804</v>
      </c>
      <c r="J973" s="42">
        <f>VLOOKUP($A973,'Raw data'!$A:$M,8,FALSE)</f>
        <v>540730.15241854673</v>
      </c>
      <c r="K973" s="42">
        <f>VLOOKUP($A973,'Raw data'!$A:$M,5,FALSE)</f>
        <v>528799.4184218389</v>
      </c>
      <c r="L973" s="42">
        <f>VLOOKUP($A973,'Raw data'!$A:$M,12,FALSE)</f>
        <v>323321.72254444443</v>
      </c>
      <c r="M973" s="42">
        <f>VLOOKUP($A973,'Raw data'!$A:$M,13,FALSE)</f>
        <v>644869.81092231302</v>
      </c>
      <c r="N973" s="42">
        <f>VLOOKUP($A973,'Raw data'!$A:$M,6,FALSE)</f>
        <v>584426.76606737729</v>
      </c>
      <c r="O973" s="42">
        <f>VLOOKUP($A973,'Raw data'!$A:$M,9,FALSE)</f>
        <v>514867.64480806136</v>
      </c>
      <c r="P973" s="42">
        <f t="shared" si="165"/>
        <v>525891.92905881873</v>
      </c>
      <c r="Q973" s="42">
        <f t="shared" si="166"/>
        <v>522835.91919709696</v>
      </c>
      <c r="R973" s="42">
        <f t="shared" si="167"/>
        <v>110405.95802707698</v>
      </c>
      <c r="S973" s="42">
        <f t="shared" si="168"/>
        <v>99088.241916047918</v>
      </c>
      <c r="T973" s="43">
        <f t="shared" si="169"/>
        <v>0.20994039255302691</v>
      </c>
      <c r="U973" s="43">
        <f t="shared" si="170"/>
        <v>0.18952072395526054</v>
      </c>
      <c r="V973" s="42">
        <f t="shared" si="171"/>
        <v>-8.4080970275725309E-3</v>
      </c>
      <c r="W973" s="42">
        <f t="shared" si="172"/>
        <v>0.9641671303094338</v>
      </c>
      <c r="X973" s="42">
        <f>VLOOKUP($A973,'Raw data'!$A:$AN,39, FALSE)</f>
        <v>3.5332662830215047</v>
      </c>
      <c r="Y973" s="42">
        <f>VLOOKUP($A973,'Raw data'!$A:$AN,40, FALSE)</f>
        <v>3.5456050815001867</v>
      </c>
      <c r="Z973" s="42">
        <f t="shared" si="173"/>
        <v>3.5394356822608457</v>
      </c>
      <c r="AA973" s="44">
        <f>IFERROR(VLOOKUP($A973,'Raw data'!$AP:$AU,4,FALSE),0)</f>
        <v>4.5102512346341799</v>
      </c>
      <c r="AB973" s="44">
        <f>IFERROR(VLOOKUP($A973,'Raw data'!$AP:$AU,5,FALSE),0)</f>
        <v>0.15212879974949101</v>
      </c>
      <c r="AC973" s="44">
        <f>IFERROR(VLOOKUP($A973,'Raw data'!$AP:$AU,6,FALSE),"NA")</f>
        <v>0.80893776533485395</v>
      </c>
      <c r="AD973" s="46" t="b">
        <f t="shared" si="174"/>
        <v>0</v>
      </c>
      <c r="AE973" s="46" t="b">
        <f t="shared" si="175"/>
        <v>0</v>
      </c>
    </row>
    <row r="974" spans="1:31" x14ac:dyDescent="0.25">
      <c r="A974" s="45" t="s">
        <v>1040</v>
      </c>
      <c r="B974" s="2" t="str">
        <f>IFERROR(VLOOKUP(A974,'Protein names'!$A:$I,8,FALSE),"Contaminant")</f>
        <v>Protein Hnrnpab (Protein LOC103689931) (RCG34663, isoform CRA_a) (Type A/B hnRNP p40 (Heterogeneous nuclear ribonucleoprotein))</v>
      </c>
      <c r="C974" t="str">
        <f>IFERROR(VLOOKUP(A974,'Protein names'!$A:$I,9,FALSE), "Contaminant")</f>
        <v>Hnrnpab</v>
      </c>
      <c r="D974" s="42">
        <f>VLOOKUP($A974,'Raw data'!$A:$M,10,FALSE)</f>
        <v>457239.79822030396</v>
      </c>
      <c r="E974" s="42">
        <f>VLOOKUP($A974,'Raw data'!$A:$M,11,FALSE)</f>
        <v>325534.22323229915</v>
      </c>
      <c r="F974" s="42">
        <f>VLOOKUP($A974,'Raw data'!$A:$M,7,FALSE)</f>
        <v>198104.37743643261</v>
      </c>
      <c r="G974" s="42">
        <f>VLOOKUP($A974,'Raw data'!$A:$M,2,FALSE)</f>
        <v>327963.55463856045</v>
      </c>
      <c r="H974" s="42">
        <f>VLOOKUP($A974,'Raw data'!$A:$M,3,FALSE)</f>
        <v>259096.77499606152</v>
      </c>
      <c r="I974" s="42">
        <f>VLOOKUP($A974,'Raw data'!$A:$M,4,FALSE)</f>
        <v>251766.80059811269</v>
      </c>
      <c r="J974" s="42">
        <f>VLOOKUP($A974,'Raw data'!$A:$M,8,FALSE)</f>
        <v>271904.00136491627</v>
      </c>
      <c r="K974" s="42">
        <f>VLOOKUP($A974,'Raw data'!$A:$M,5,FALSE)</f>
        <v>273630.89545309136</v>
      </c>
      <c r="L974" s="42">
        <f>VLOOKUP($A974,'Raw data'!$A:$M,12,FALSE)</f>
        <v>462542.28941913432</v>
      </c>
      <c r="M974" s="42">
        <f>VLOOKUP($A974,'Raw data'!$A:$M,13,FALSE)</f>
        <v>324409.01444051246</v>
      </c>
      <c r="N974" s="42">
        <f>VLOOKUP($A974,'Raw data'!$A:$M,6,FALSE)</f>
        <v>266804.76921794307</v>
      </c>
      <c r="O974" s="42">
        <f>VLOOKUP($A974,'Raw data'!$A:$M,9,FALSE)</f>
        <v>189834.81682165523</v>
      </c>
      <c r="P974" s="42">
        <f t="shared" si="165"/>
        <v>303284.2548536284</v>
      </c>
      <c r="Q974" s="42">
        <f t="shared" si="166"/>
        <v>298187.63111954211</v>
      </c>
      <c r="R974" s="42">
        <f t="shared" si="167"/>
        <v>82133.860604384827</v>
      </c>
      <c r="S974" s="42">
        <f t="shared" si="168"/>
        <v>83385.743680717918</v>
      </c>
      <c r="T974" s="43">
        <f t="shared" si="169"/>
        <v>0.27081478609571874</v>
      </c>
      <c r="U974" s="43">
        <f t="shared" si="170"/>
        <v>0.27964185961586363</v>
      </c>
      <c r="V974" s="42">
        <f t="shared" si="171"/>
        <v>-2.4450186112935108E-2</v>
      </c>
      <c r="W974" s="42">
        <f t="shared" si="172"/>
        <v>0.92435727370081977</v>
      </c>
      <c r="X974" s="42">
        <f>VLOOKUP($A974,'Raw data'!$A:$AN,39, FALSE)</f>
        <v>2.8682011260526044</v>
      </c>
      <c r="Y974" s="42">
        <f>VLOOKUP($A974,'Raw data'!$A:$AN,40, FALSE)</f>
        <v>3.3955616263267472</v>
      </c>
      <c r="Z974" s="42">
        <f t="shared" si="173"/>
        <v>3.1318813761896758</v>
      </c>
      <c r="AA974" s="44">
        <f>IFERROR(VLOOKUP($A974,'Raw data'!$AP:$AU,4,FALSE),0)</f>
        <v>-0.200485705924242</v>
      </c>
      <c r="AB974" s="44">
        <f>IFERROR(VLOOKUP($A974,'Raw data'!$AP:$AU,5,FALSE),0)</f>
        <v>2.7089443089760301E-2</v>
      </c>
      <c r="AC974" s="44">
        <f>IFERROR(VLOOKUP($A974,'Raw data'!$AP:$AU,6,FALSE),"NA")</f>
        <v>0.81048474949724802</v>
      </c>
      <c r="AD974" s="46" t="b">
        <f t="shared" si="174"/>
        <v>0</v>
      </c>
      <c r="AE974" s="46" t="b">
        <f t="shared" si="175"/>
        <v>0</v>
      </c>
    </row>
    <row r="975" spans="1:31" x14ac:dyDescent="0.25">
      <c r="A975" s="45" t="s">
        <v>1041</v>
      </c>
      <c r="B975" s="2" t="str">
        <f>IFERROR(VLOOKUP(A975,'Protein names'!$A:$I,8,FALSE),"Contaminant")</f>
        <v>Glyceraldehyde-3-phosphate dehydrogenase (EC 1.2.1.12)</v>
      </c>
      <c r="C975">
        <f>IFERROR(VLOOKUP(A975,'Protein names'!$A:$I,9,FALSE), "Contaminant")</f>
        <v>0</v>
      </c>
      <c r="D975" s="42">
        <f>VLOOKUP($A975,'Raw data'!$A:$M,10,FALSE)</f>
        <v>3178357.9848967139</v>
      </c>
      <c r="E975" s="42">
        <f>VLOOKUP($A975,'Raw data'!$A:$M,11,FALSE)</f>
        <v>2589485.7768930993</v>
      </c>
      <c r="F975" s="42">
        <f>VLOOKUP($A975,'Raw data'!$A:$M,7,FALSE)</f>
        <v>809443.53936304001</v>
      </c>
      <c r="G975" s="42">
        <f>VLOOKUP($A975,'Raw data'!$A:$M,2,FALSE)</f>
        <v>2400422.6709514484</v>
      </c>
      <c r="H975" s="42">
        <f>VLOOKUP($A975,'Raw data'!$A:$M,3,FALSE)</f>
        <v>2216240.0617835526</v>
      </c>
      <c r="I975" s="42">
        <f>VLOOKUP($A975,'Raw data'!$A:$M,4,FALSE)</f>
        <v>1743409.8594638321</v>
      </c>
      <c r="J975" s="42">
        <f>VLOOKUP($A975,'Raw data'!$A:$M,8,FALSE)</f>
        <v>2153867.6027592532</v>
      </c>
      <c r="K975" s="42">
        <f>VLOOKUP($A975,'Raw data'!$A:$M,5,FALSE)</f>
        <v>1746744.924718715</v>
      </c>
      <c r="L975" s="42">
        <f>VLOOKUP($A975,'Raw data'!$A:$M,12,FALSE)</f>
        <v>2748349.3278913605</v>
      </c>
      <c r="M975" s="42">
        <f>VLOOKUP($A975,'Raw data'!$A:$M,13,FALSE)</f>
        <v>1832209.4044973038</v>
      </c>
      <c r="N975" s="42">
        <f>VLOOKUP($A975,'Raw data'!$A:$M,6,FALSE)</f>
        <v>1874359.2390888717</v>
      </c>
      <c r="O975" s="42">
        <f>VLOOKUP($A975,'Raw data'!$A:$M,9,FALSE)</f>
        <v>1620450.1171726026</v>
      </c>
      <c r="P975" s="42">
        <f t="shared" si="165"/>
        <v>2156226.6488919477</v>
      </c>
      <c r="Q975" s="42">
        <f t="shared" si="166"/>
        <v>1995996.7693546845</v>
      </c>
      <c r="R975" s="42">
        <f t="shared" si="167"/>
        <v>739362.52865806525</v>
      </c>
      <c r="S975" s="42">
        <f t="shared" si="168"/>
        <v>373216.05272108235</v>
      </c>
      <c r="T975" s="43">
        <f t="shared" si="169"/>
        <v>0.34289648031110853</v>
      </c>
      <c r="U975" s="43">
        <f t="shared" si="170"/>
        <v>0.18698229298324212</v>
      </c>
      <c r="V975" s="42">
        <f t="shared" si="171"/>
        <v>-0.11139944744339021</v>
      </c>
      <c r="W975" s="42">
        <f t="shared" si="172"/>
        <v>0.67448843752096632</v>
      </c>
      <c r="X975" s="42">
        <f>VLOOKUP($A975,'Raw data'!$A:$AN,39, FALSE)</f>
        <v>3.5428126164805867</v>
      </c>
      <c r="Y975" s="42">
        <f>VLOOKUP($A975,'Raw data'!$A:$AN,40, FALSE)</f>
        <v>3.8351233043316468</v>
      </c>
      <c r="Z975" s="42">
        <f t="shared" si="173"/>
        <v>3.6889679604061167</v>
      </c>
      <c r="AA975" s="44">
        <f>IFERROR(VLOOKUP($A975,'Raw data'!$AP:$AU,4,FALSE),0)</f>
        <v>-0.260845929615452</v>
      </c>
      <c r="AB975" s="44">
        <f>IFERROR(VLOOKUP($A975,'Raw data'!$AP:$AU,5,FALSE),0)</f>
        <v>0.32636307958457</v>
      </c>
      <c r="AC975" s="44">
        <f>IFERROR(VLOOKUP($A975,'Raw data'!$AP:$AU,6,FALSE),"NA")</f>
        <v>0.81205615961507005</v>
      </c>
      <c r="AD975" s="46" t="b">
        <f t="shared" si="174"/>
        <v>0</v>
      </c>
      <c r="AE975" s="46" t="b">
        <f t="shared" si="175"/>
        <v>0</v>
      </c>
    </row>
    <row r="976" spans="1:31" x14ac:dyDescent="0.25">
      <c r="A976" s="45" t="s">
        <v>1042</v>
      </c>
      <c r="B976" s="2" t="str">
        <f>IFERROR(VLOOKUP(A976,'Protein names'!$A:$I,8,FALSE),"Contaminant")</f>
        <v>Carboxylic ester hydrolase (EC 3.1.1.-)</v>
      </c>
      <c r="C976" t="str">
        <f>IFERROR(VLOOKUP(A976,'Protein names'!$A:$I,9,FALSE), "Contaminant")</f>
        <v>LOC100910040</v>
      </c>
      <c r="D976" s="42">
        <f>VLOOKUP($A976,'Raw data'!$A:$M,10,FALSE)</f>
        <v>241089.67229114723</v>
      </c>
      <c r="E976" s="42">
        <f>VLOOKUP($A976,'Raw data'!$A:$M,11,FALSE)</f>
        <v>182373.65732860248</v>
      </c>
      <c r="F976" s="42">
        <f>VLOOKUP($A976,'Raw data'!$A:$M,7,FALSE)</f>
        <v>69755.030904135405</v>
      </c>
      <c r="G976" s="42">
        <f>VLOOKUP($A976,'Raw data'!$A:$M,2,FALSE)</f>
        <v>128403.84604585101</v>
      </c>
      <c r="H976" s="42">
        <f>VLOOKUP($A976,'Raw data'!$A:$M,3,FALSE)</f>
        <v>205.36</v>
      </c>
      <c r="I976" s="42">
        <f>VLOOKUP($A976,'Raw data'!$A:$M,4,FALSE)</f>
        <v>99871.722277730514</v>
      </c>
      <c r="J976" s="42">
        <f>VLOOKUP($A976,'Raw data'!$A:$M,8,FALSE)</f>
        <v>91665.567228677188</v>
      </c>
      <c r="K976" s="42">
        <f>VLOOKUP($A976,'Raw data'!$A:$M,5,FALSE)</f>
        <v>176980.54375217875</v>
      </c>
      <c r="L976" s="42">
        <f>VLOOKUP($A976,'Raw data'!$A:$M,12,FALSE)</f>
        <v>233304.96865730363</v>
      </c>
      <c r="M976" s="42">
        <f>VLOOKUP($A976,'Raw data'!$A:$M,13,FALSE)</f>
        <v>159997.53040916283</v>
      </c>
      <c r="N976" s="42">
        <f>VLOOKUP($A976,'Raw data'!$A:$M,6,FALSE)</f>
        <v>117795.68304151241</v>
      </c>
      <c r="O976" s="42">
        <f>VLOOKUP($A976,'Raw data'!$A:$M,9,FALSE)</f>
        <v>104792.53184749285</v>
      </c>
      <c r="P976" s="42">
        <f t="shared" si="165"/>
        <v>120283.21480791109</v>
      </c>
      <c r="Q976" s="42">
        <f t="shared" si="166"/>
        <v>147422.80415605463</v>
      </c>
      <c r="R976" s="42">
        <f t="shared" si="167"/>
        <v>77356.087333146163</v>
      </c>
      <c r="S976" s="42">
        <f t="shared" si="168"/>
        <v>48668.103487133565</v>
      </c>
      <c r="T976" s="43">
        <f t="shared" si="169"/>
        <v>0.64311622745269703</v>
      </c>
      <c r="U976" s="43">
        <f t="shared" si="170"/>
        <v>0.33012601928000146</v>
      </c>
      <c r="V976" s="42">
        <f t="shared" si="171"/>
        <v>0.29352437312909163</v>
      </c>
      <c r="W976" s="42">
        <f t="shared" si="172"/>
        <v>0.52169471612128016</v>
      </c>
      <c r="X976" s="42">
        <f>VLOOKUP($A976,'Raw data'!$A:$AN,39, FALSE)</f>
        <v>2.6880443828507148</v>
      </c>
      <c r="Y976" s="42">
        <f>VLOOKUP($A976,'Raw data'!$A:$AN,40, FALSE)</f>
        <v>2.9398857422664508</v>
      </c>
      <c r="Z976" s="42">
        <f t="shared" si="173"/>
        <v>2.8139650625585828</v>
      </c>
      <c r="AA976" s="44">
        <f>IFERROR(VLOOKUP($A976,'Raw data'!$AP:$AU,4,FALSE),0)</f>
        <v>0.27572141598245797</v>
      </c>
      <c r="AB976" s="44">
        <f>IFERROR(VLOOKUP($A976,'Raw data'!$AP:$AU,5,FALSE),0)</f>
        <v>2.2831681401117299E-2</v>
      </c>
      <c r="AC976" s="44">
        <f>IFERROR(VLOOKUP($A976,'Raw data'!$AP:$AU,6,FALSE),"NA")</f>
        <v>0.81311465621085099</v>
      </c>
      <c r="AD976" s="46" t="b">
        <f t="shared" si="174"/>
        <v>0</v>
      </c>
      <c r="AE976" s="46" t="b">
        <f t="shared" si="175"/>
        <v>0</v>
      </c>
    </row>
    <row r="977" spans="1:31" x14ac:dyDescent="0.25">
      <c r="A977" s="45" t="s">
        <v>1043</v>
      </c>
      <c r="B977" s="2" t="str">
        <f>IFERROR(VLOOKUP(A977,'Protein names'!$A:$I,8,FALSE),"Contaminant")</f>
        <v>Actin related protein 2/3 complex, subunit 2 (Predicted), isoform CRA_a (Actin-related protein 2/3 complex subunit 2)</v>
      </c>
      <c r="C977" t="str">
        <f>IFERROR(VLOOKUP(A977,'Protein names'!$A:$I,9,FALSE), "Contaminant")</f>
        <v>Arpc2</v>
      </c>
      <c r="D977" s="42">
        <f>VLOOKUP($A977,'Raw data'!$A:$M,10,FALSE)</f>
        <v>205.36</v>
      </c>
      <c r="E977" s="42">
        <f>VLOOKUP($A977,'Raw data'!$A:$M,11,FALSE)</f>
        <v>97326.312633845999</v>
      </c>
      <c r="F977" s="42">
        <f>VLOOKUP($A977,'Raw data'!$A:$M,7,FALSE)</f>
        <v>205.36</v>
      </c>
      <c r="G977" s="42">
        <f>VLOOKUP($A977,'Raw data'!$A:$M,2,FALSE)</f>
        <v>51568.649137265304</v>
      </c>
      <c r="H977" s="42">
        <f>VLOOKUP($A977,'Raw data'!$A:$M,3,FALSE)</f>
        <v>77483.846980849979</v>
      </c>
      <c r="I977" s="42">
        <f>VLOOKUP($A977,'Raw data'!$A:$M,4,FALSE)</f>
        <v>74321.91115174767</v>
      </c>
      <c r="J977" s="42">
        <f>VLOOKUP($A977,'Raw data'!$A:$M,8,FALSE)</f>
        <v>49193.45790418244</v>
      </c>
      <c r="K977" s="42">
        <f>VLOOKUP($A977,'Raw data'!$A:$M,5,FALSE)</f>
        <v>72218.35817245736</v>
      </c>
      <c r="L977" s="42">
        <f>VLOOKUP($A977,'Raw data'!$A:$M,12,FALSE)</f>
        <v>43735.874601706892</v>
      </c>
      <c r="M977" s="42">
        <f>VLOOKUP($A977,'Raw data'!$A:$M,13,FALSE)</f>
        <v>54405.526165130912</v>
      </c>
      <c r="N977" s="42">
        <f>VLOOKUP($A977,'Raw data'!$A:$M,6,FALSE)</f>
        <v>50884.104126524253</v>
      </c>
      <c r="O977" s="42">
        <f>VLOOKUP($A977,'Raw data'!$A:$M,9,FALSE)</f>
        <v>71991.23116420873</v>
      </c>
      <c r="P977" s="42">
        <f t="shared" si="165"/>
        <v>50185.239983951491</v>
      </c>
      <c r="Q977" s="42">
        <f t="shared" si="166"/>
        <v>57071.425355701766</v>
      </c>
      <c r="R977" s="42">
        <f t="shared" si="167"/>
        <v>37744.677763719075</v>
      </c>
      <c r="S977" s="42">
        <f t="shared" si="168"/>
        <v>11085.421557807018</v>
      </c>
      <c r="T977" s="43">
        <f t="shared" si="169"/>
        <v>0.75210714895035424</v>
      </c>
      <c r="U977" s="43">
        <f t="shared" si="170"/>
        <v>0.19423768529901489</v>
      </c>
      <c r="V977" s="42">
        <f t="shared" si="171"/>
        <v>0.18550548018023771</v>
      </c>
      <c r="W977" s="42">
        <f t="shared" si="172"/>
        <v>0.70369841518620491</v>
      </c>
      <c r="X977" s="42">
        <f>VLOOKUP($A977,'Raw data'!$A:$AN,39, FALSE)</f>
        <v>1.7260875234320381</v>
      </c>
      <c r="Y977" s="42">
        <f>VLOOKUP($A977,'Raw data'!$A:$AN,40, FALSE)</f>
        <v>2.9126760453485088</v>
      </c>
      <c r="Z977" s="42">
        <f t="shared" si="173"/>
        <v>2.3193817843902735</v>
      </c>
      <c r="AA977" s="44">
        <f>IFERROR(VLOOKUP($A977,'Raw data'!$AP:$AU,4,FALSE),0)</f>
        <v>-2.2794440215944198</v>
      </c>
      <c r="AB977" s="44">
        <f>IFERROR(VLOOKUP($A977,'Raw data'!$AP:$AU,5,FALSE),0)</f>
        <v>8.1052796691760298E-2</v>
      </c>
      <c r="AC977" s="44">
        <f>IFERROR(VLOOKUP($A977,'Raw data'!$AP:$AU,6,FALSE),"NA")</f>
        <v>0.81331736669056998</v>
      </c>
      <c r="AD977" s="46" t="b">
        <f t="shared" si="174"/>
        <v>0</v>
      </c>
      <c r="AE977" s="46" t="b">
        <f t="shared" si="175"/>
        <v>0</v>
      </c>
    </row>
    <row r="978" spans="1:31" x14ac:dyDescent="0.25">
      <c r="A978" s="45" t="s">
        <v>1044</v>
      </c>
      <c r="B978" s="2" t="str">
        <f>IFERROR(VLOOKUP(A978,'Protein names'!$A:$I,8,FALSE),"Contaminant")</f>
        <v>Clathrin heavy chain</v>
      </c>
      <c r="C978" t="str">
        <f>IFERROR(VLOOKUP(A978,'Protein names'!$A:$I,9,FALSE), "Contaminant")</f>
        <v>Cltc</v>
      </c>
      <c r="D978" s="42">
        <f>VLOOKUP($A978,'Raw data'!$A:$M,10,FALSE)</f>
        <v>2793050.4465469648</v>
      </c>
      <c r="E978" s="42">
        <f>VLOOKUP($A978,'Raw data'!$A:$M,11,FALSE)</f>
        <v>2523197.2402069243</v>
      </c>
      <c r="F978" s="42">
        <f>VLOOKUP($A978,'Raw data'!$A:$M,7,FALSE)</f>
        <v>1627699.4887272092</v>
      </c>
      <c r="G978" s="42">
        <f>VLOOKUP($A978,'Raw data'!$A:$M,2,FALSE)</f>
        <v>1592749.3323807234</v>
      </c>
      <c r="H978" s="42">
        <f>VLOOKUP($A978,'Raw data'!$A:$M,3,FALSE)</f>
        <v>1728376.7639638733</v>
      </c>
      <c r="I978" s="42">
        <f>VLOOKUP($A978,'Raw data'!$A:$M,4,FALSE)</f>
        <v>2175954.6444265493</v>
      </c>
      <c r="J978" s="42">
        <f>VLOOKUP($A978,'Raw data'!$A:$M,8,FALSE)</f>
        <v>1760344.3912809321</v>
      </c>
      <c r="K978" s="42">
        <f>VLOOKUP($A978,'Raw data'!$A:$M,5,FALSE)</f>
        <v>1748607.5777278342</v>
      </c>
      <c r="L978" s="42">
        <f>VLOOKUP($A978,'Raw data'!$A:$M,12,FALSE)</f>
        <v>2495498.0202168114</v>
      </c>
      <c r="M978" s="42">
        <f>VLOOKUP($A978,'Raw data'!$A:$M,13,FALSE)</f>
        <v>2403124.7068909756</v>
      </c>
      <c r="N978" s="42">
        <f>VLOOKUP($A978,'Raw data'!$A:$M,6,FALSE)</f>
        <v>1532214.5221177423</v>
      </c>
      <c r="O978" s="42">
        <f>VLOOKUP($A978,'Raw data'!$A:$M,9,FALSE)</f>
        <v>1573791.806765293</v>
      </c>
      <c r="P978" s="42">
        <f t="shared" si="165"/>
        <v>2073504.6527087074</v>
      </c>
      <c r="Q978" s="42">
        <f t="shared" si="166"/>
        <v>1918930.1708332652</v>
      </c>
      <c r="R978" s="42">
        <f t="shared" si="167"/>
        <v>461780.38707626919</v>
      </c>
      <c r="S978" s="42">
        <f t="shared" si="168"/>
        <v>385076.51884663629</v>
      </c>
      <c r="T978" s="43">
        <f t="shared" si="169"/>
        <v>0.22270525724310569</v>
      </c>
      <c r="U978" s="43">
        <f t="shared" si="170"/>
        <v>0.20067250215750315</v>
      </c>
      <c r="V978" s="42">
        <f t="shared" si="171"/>
        <v>-0.11176907114730007</v>
      </c>
      <c r="W978" s="42">
        <f t="shared" si="172"/>
        <v>0.57809644138740246</v>
      </c>
      <c r="X978" s="42">
        <f>VLOOKUP($A978,'Raw data'!$A:$AN,39, FALSE)</f>
        <v>3.090935521112153</v>
      </c>
      <c r="Y978" s="42">
        <f>VLOOKUP($A978,'Raw data'!$A:$AN,40, FALSE)</f>
        <v>3.0371538613616202</v>
      </c>
      <c r="Z978" s="42">
        <f t="shared" si="173"/>
        <v>3.0640446912368864</v>
      </c>
      <c r="AA978" s="44">
        <f>IFERROR(VLOOKUP($A978,'Raw data'!$AP:$AU,4,FALSE),0)</f>
        <v>-0.29162316671593302</v>
      </c>
      <c r="AB978" s="44">
        <f>IFERROR(VLOOKUP($A978,'Raw data'!$AP:$AU,5,FALSE),0)</f>
        <v>0.15793916564166699</v>
      </c>
      <c r="AC978" s="44">
        <f>IFERROR(VLOOKUP($A978,'Raw data'!$AP:$AU,6,FALSE),"NA")</f>
        <v>0.81348162419019299</v>
      </c>
      <c r="AD978" s="46" t="b">
        <f t="shared" si="174"/>
        <v>0</v>
      </c>
      <c r="AE978" s="46" t="b">
        <f t="shared" si="175"/>
        <v>0</v>
      </c>
    </row>
    <row r="979" spans="1:31" x14ac:dyDescent="0.25">
      <c r="A979" s="45" t="s">
        <v>1045</v>
      </c>
      <c r="B979" s="2" t="str">
        <f>IFERROR(VLOOKUP(A979,'Protein names'!$A:$I,8,FALSE),"Contaminant")</f>
        <v>Protein LOC100910336</v>
      </c>
      <c r="C979" t="str">
        <f>IFERROR(VLOOKUP(A979,'Protein names'!$A:$I,9,FALSE), "Contaminant")</f>
        <v>LOC100910336</v>
      </c>
      <c r="D979" s="42">
        <f>VLOOKUP($A979,'Raw data'!$A:$M,10,FALSE)</f>
        <v>541907.66610924399</v>
      </c>
      <c r="E979" s="42">
        <f>VLOOKUP($A979,'Raw data'!$A:$M,11,FALSE)</f>
        <v>482938.54061062739</v>
      </c>
      <c r="F979" s="42">
        <f>VLOOKUP($A979,'Raw data'!$A:$M,7,FALSE)</f>
        <v>586388.44858676672</v>
      </c>
      <c r="G979" s="42">
        <f>VLOOKUP($A979,'Raw data'!$A:$M,2,FALSE)</f>
        <v>699039.91985094245</v>
      </c>
      <c r="H979" s="42">
        <f>VLOOKUP($A979,'Raw data'!$A:$M,3,FALSE)</f>
        <v>548238.17556634825</v>
      </c>
      <c r="I979" s="42">
        <f>VLOOKUP($A979,'Raw data'!$A:$M,4,FALSE)</f>
        <v>729927.36059651524</v>
      </c>
      <c r="J979" s="42">
        <f>VLOOKUP($A979,'Raw data'!$A:$M,8,FALSE)</f>
        <v>416677.55416018754</v>
      </c>
      <c r="K979" s="42">
        <f>VLOOKUP($A979,'Raw data'!$A:$M,5,FALSE)</f>
        <v>650807.9957119833</v>
      </c>
      <c r="L979" s="42">
        <f>VLOOKUP($A979,'Raw data'!$A:$M,12,FALSE)</f>
        <v>562569.3583074112</v>
      </c>
      <c r="M979" s="42">
        <f>VLOOKUP($A979,'Raw data'!$A:$M,13,FALSE)</f>
        <v>507453.61288229906</v>
      </c>
      <c r="N979" s="42">
        <f>VLOOKUP($A979,'Raw data'!$A:$M,6,FALSE)</f>
        <v>503062.23856517859</v>
      </c>
      <c r="O979" s="42">
        <f>VLOOKUP($A979,'Raw data'!$A:$M,9,FALSE)</f>
        <v>648057.01697646</v>
      </c>
      <c r="P979" s="42">
        <f t="shared" si="165"/>
        <v>598073.35188674077</v>
      </c>
      <c r="Q979" s="42">
        <f t="shared" si="166"/>
        <v>548104.62943391991</v>
      </c>
      <c r="R979" s="42">
        <f t="shared" si="167"/>
        <v>88138.544585370444</v>
      </c>
      <c r="S979" s="42">
        <f t="shared" si="168"/>
        <v>83368.746980452197</v>
      </c>
      <c r="T979" s="43">
        <f t="shared" si="169"/>
        <v>0.14737079374514842</v>
      </c>
      <c r="U979" s="43">
        <f t="shared" si="170"/>
        <v>0.15210370886039601</v>
      </c>
      <c r="V979" s="42">
        <f t="shared" si="171"/>
        <v>-0.12587111734123438</v>
      </c>
      <c r="W979" s="42">
        <f t="shared" si="172"/>
        <v>0.37874592029153664</v>
      </c>
      <c r="X979" s="42">
        <f>VLOOKUP($A979,'Raw data'!$A:$AN,39, FALSE)</f>
        <v>3.2824129875275703</v>
      </c>
      <c r="Y979" s="42">
        <f>VLOOKUP($A979,'Raw data'!$A:$AN,40, FALSE)</f>
        <v>3.3377886932842906</v>
      </c>
      <c r="Z979" s="42">
        <f t="shared" si="173"/>
        <v>3.3101008404059304</v>
      </c>
      <c r="AA979" s="44">
        <f>IFERROR(VLOOKUP($A979,'Raw data'!$AP:$AU,4,FALSE),0)</f>
        <v>-0.36656224155572897</v>
      </c>
      <c r="AB979" s="44">
        <f>IFERROR(VLOOKUP($A979,'Raw data'!$AP:$AU,5,FALSE),0)</f>
        <v>2.7575619971123198E-2</v>
      </c>
      <c r="AC979" s="44">
        <f>IFERROR(VLOOKUP($A979,'Raw data'!$AP:$AU,6,FALSE),"NA")</f>
        <v>0.81350357724297495</v>
      </c>
      <c r="AD979" s="46" t="b">
        <f t="shared" si="174"/>
        <v>0</v>
      </c>
      <c r="AE979" s="46" t="b">
        <f t="shared" si="175"/>
        <v>0</v>
      </c>
    </row>
    <row r="980" spans="1:31" x14ac:dyDescent="0.25">
      <c r="A980" s="45" t="s">
        <v>1046</v>
      </c>
      <c r="B980" s="2" t="str">
        <f>IFERROR(VLOOKUP(A980,'Protein names'!$A:$I,8,FALSE),"Contaminant")</f>
        <v>Ethylmalonic encephalopathy 1 (Ethylmalonic encephalopathy 1 (Predicted)) (Protein Ethe1)</v>
      </c>
      <c r="C980" t="str">
        <f>IFERROR(VLOOKUP(A980,'Protein names'!$A:$I,9,FALSE), "Contaminant")</f>
        <v>Ethe1</v>
      </c>
      <c r="D980" s="42">
        <f>VLOOKUP($A980,'Raw data'!$A:$M,10,FALSE)</f>
        <v>205.36</v>
      </c>
      <c r="E980" s="42">
        <f>VLOOKUP($A980,'Raw data'!$A:$M,11,FALSE)</f>
        <v>205.36</v>
      </c>
      <c r="F980" s="42">
        <f>VLOOKUP($A980,'Raw data'!$A:$M,7,FALSE)</f>
        <v>13483.796068018253</v>
      </c>
      <c r="G980" s="42">
        <f>VLOOKUP($A980,'Raw data'!$A:$M,2,FALSE)</f>
        <v>36534.158302425174</v>
      </c>
      <c r="H980" s="42">
        <f>VLOOKUP($A980,'Raw data'!$A:$M,3,FALSE)</f>
        <v>49344.686262478841</v>
      </c>
      <c r="I980" s="42">
        <f>VLOOKUP($A980,'Raw data'!$A:$M,4,FALSE)</f>
        <v>17307.184229775499</v>
      </c>
      <c r="J980" s="42">
        <f>VLOOKUP($A980,'Raw data'!$A:$M,8,FALSE)</f>
        <v>30929.366083722398</v>
      </c>
      <c r="K980" s="42">
        <f>VLOOKUP($A980,'Raw data'!$A:$M,5,FALSE)</f>
        <v>49682.402788576903</v>
      </c>
      <c r="L980" s="42">
        <f>VLOOKUP($A980,'Raw data'!$A:$M,12,FALSE)</f>
        <v>205.36</v>
      </c>
      <c r="M980" s="42">
        <f>VLOOKUP($A980,'Raw data'!$A:$M,13,FALSE)</f>
        <v>36610.030014930373</v>
      </c>
      <c r="N980" s="42">
        <f>VLOOKUP($A980,'Raw data'!$A:$M,6,FALSE)</f>
        <v>205.36</v>
      </c>
      <c r="O980" s="42">
        <f>VLOOKUP($A980,'Raw data'!$A:$M,9,FALSE)</f>
        <v>26491.218757668208</v>
      </c>
      <c r="P980" s="42">
        <f t="shared" si="165"/>
        <v>19513.424143782962</v>
      </c>
      <c r="Q980" s="42">
        <f t="shared" si="166"/>
        <v>24020.622940816316</v>
      </c>
      <c r="R980" s="42">
        <f t="shared" si="167"/>
        <v>18103.573229911424</v>
      </c>
      <c r="S980" s="42">
        <f t="shared" si="168"/>
        <v>18281.083979613188</v>
      </c>
      <c r="T980" s="43">
        <f t="shared" si="169"/>
        <v>0.92774969152091535</v>
      </c>
      <c r="U980" s="43">
        <f t="shared" si="170"/>
        <v>0.76105786368052963</v>
      </c>
      <c r="V980" s="42">
        <f t="shared" si="171"/>
        <v>0.29980660680790322</v>
      </c>
      <c r="W980" s="42">
        <f t="shared" si="172"/>
        <v>0.70347802978998042</v>
      </c>
      <c r="X980" s="42">
        <f>VLOOKUP($A980,'Raw data'!$A:$AN,39, FALSE)</f>
        <v>1.9362709018247699</v>
      </c>
      <c r="Y980" s="42">
        <f>VLOOKUP($A980,'Raw data'!$A:$AN,40, FALSE)</f>
        <v>2.0297690697123567</v>
      </c>
      <c r="Z980" s="42">
        <f t="shared" si="173"/>
        <v>1.9830199857685633</v>
      </c>
      <c r="AA980" s="44">
        <f>IFERROR(VLOOKUP($A980,'Raw data'!$AP:$AU,4,FALSE),0)</f>
        <v>1.0695584262697899</v>
      </c>
      <c r="AB980" s="44">
        <f>IFERROR(VLOOKUP($A980,'Raw data'!$AP:$AU,5,FALSE),0)</f>
        <v>0.319878344622959</v>
      </c>
      <c r="AC980" s="44">
        <f>IFERROR(VLOOKUP($A980,'Raw data'!$AP:$AU,6,FALSE),"NA")</f>
        <v>0.81360678949689302</v>
      </c>
      <c r="AD980" s="46" t="b">
        <f t="shared" si="174"/>
        <v>0</v>
      </c>
      <c r="AE980" s="46" t="b">
        <f t="shared" si="175"/>
        <v>0</v>
      </c>
    </row>
    <row r="981" spans="1:31" x14ac:dyDescent="0.25">
      <c r="A981" s="45" t="s">
        <v>1047</v>
      </c>
      <c r="B981" s="2" t="str">
        <f>IFERROR(VLOOKUP(A981,'Protein names'!$A:$I,8,FALSE),"Contaminant")</f>
        <v>Protein Lrp1 (RCG59548)</v>
      </c>
      <c r="C981" t="str">
        <f>IFERROR(VLOOKUP(A981,'Protein names'!$A:$I,9,FALSE), "Contaminant")</f>
        <v>Lrp1</v>
      </c>
      <c r="D981" s="42">
        <f>VLOOKUP($A981,'Raw data'!$A:$M,10,FALSE)</f>
        <v>158379.16103072109</v>
      </c>
      <c r="E981" s="42">
        <f>VLOOKUP($A981,'Raw data'!$A:$M,11,FALSE)</f>
        <v>91661.472052428828</v>
      </c>
      <c r="F981" s="42">
        <f>VLOOKUP($A981,'Raw data'!$A:$M,7,FALSE)</f>
        <v>205.36</v>
      </c>
      <c r="G981" s="42">
        <f>VLOOKUP($A981,'Raw data'!$A:$M,2,FALSE)</f>
        <v>109109.55112329387</v>
      </c>
      <c r="H981" s="42">
        <f>VLOOKUP($A981,'Raw data'!$A:$M,3,FALSE)</f>
        <v>47244.181870519918</v>
      </c>
      <c r="I981" s="42">
        <f>VLOOKUP($A981,'Raw data'!$A:$M,4,FALSE)</f>
        <v>124162.90434688011</v>
      </c>
      <c r="J981" s="42">
        <f>VLOOKUP($A981,'Raw data'!$A:$M,8,FALSE)</f>
        <v>205.36</v>
      </c>
      <c r="K981" s="42">
        <f>VLOOKUP($A981,'Raw data'!$A:$M,5,FALSE)</f>
        <v>115155.32353058699</v>
      </c>
      <c r="L981" s="42">
        <f>VLOOKUP($A981,'Raw data'!$A:$M,12,FALSE)</f>
        <v>150250.25960299099</v>
      </c>
      <c r="M981" s="42">
        <f>VLOOKUP($A981,'Raw data'!$A:$M,13,FALSE)</f>
        <v>139954.58058602372</v>
      </c>
      <c r="N981" s="42">
        <f>VLOOKUP($A981,'Raw data'!$A:$M,6,FALSE)</f>
        <v>79909.070063095875</v>
      </c>
      <c r="O981" s="42">
        <f>VLOOKUP($A981,'Raw data'!$A:$M,9,FALSE)</f>
        <v>51905.032780413916</v>
      </c>
      <c r="P981" s="42">
        <f t="shared" si="165"/>
        <v>88460.438403973982</v>
      </c>
      <c r="Q981" s="42">
        <f t="shared" si="166"/>
        <v>89563.271093851901</v>
      </c>
      <c r="R981" s="42">
        <f t="shared" si="167"/>
        <v>51781.053464559118</v>
      </c>
      <c r="S981" s="42">
        <f t="shared" si="168"/>
        <v>52238.763672263391</v>
      </c>
      <c r="T981" s="43">
        <f t="shared" si="169"/>
        <v>0.58535831834892782</v>
      </c>
      <c r="U981" s="43">
        <f t="shared" si="170"/>
        <v>0.58326100681967319</v>
      </c>
      <c r="V981" s="42">
        <f t="shared" si="171"/>
        <v>1.787482813926964E-2</v>
      </c>
      <c r="W981" s="42">
        <f t="shared" si="172"/>
        <v>0.97391442351788937</v>
      </c>
      <c r="X981" s="42">
        <f>VLOOKUP($A981,'Raw data'!$A:$AN,39, FALSE)</f>
        <v>2.005216207949776</v>
      </c>
      <c r="Y981" s="42">
        <f>VLOOKUP($A981,'Raw data'!$A:$AN,40, FALSE)</f>
        <v>2.0882524327199197</v>
      </c>
      <c r="Z981" s="42">
        <f t="shared" si="173"/>
        <v>2.0467343203348478</v>
      </c>
      <c r="AA981" s="44">
        <f>IFERROR(VLOOKUP($A981,'Raw data'!$AP:$AU,4,FALSE),0)</f>
        <v>-0.49237379270215298</v>
      </c>
      <c r="AB981" s="44">
        <f>IFERROR(VLOOKUP($A981,'Raw data'!$AP:$AU,5,FALSE),0)</f>
        <v>5.9352613449319802E-2</v>
      </c>
      <c r="AC981" s="44">
        <f>IFERROR(VLOOKUP($A981,'Raw data'!$AP:$AU,6,FALSE),"NA")</f>
        <v>0.81390464662377005</v>
      </c>
      <c r="AD981" s="46" t="b">
        <f t="shared" si="174"/>
        <v>0</v>
      </c>
      <c r="AE981" s="46" t="b">
        <f t="shared" si="175"/>
        <v>0</v>
      </c>
    </row>
    <row r="982" spans="1:31" x14ac:dyDescent="0.25">
      <c r="A982" s="45" t="s">
        <v>1048</v>
      </c>
      <c r="B982" s="2" t="str">
        <f>IFERROR(VLOOKUP(A982,'Protein names'!$A:$I,8,FALSE),"Contaminant")</f>
        <v>Regucalcin (RC) (Gluconolactonase) (GNL) (EC 3.1.1.17) (Senescence marker protein 30) (SMP-30)</v>
      </c>
      <c r="C982" t="str">
        <f>IFERROR(VLOOKUP(A982,'Protein names'!$A:$I,9,FALSE), "Contaminant")</f>
        <v>Rgn</v>
      </c>
      <c r="D982" s="42">
        <f>VLOOKUP($A982,'Raw data'!$A:$M,10,FALSE)</f>
        <v>7283128.186247969</v>
      </c>
      <c r="E982" s="42">
        <f>VLOOKUP($A982,'Raw data'!$A:$M,11,FALSE)</f>
        <v>6239554.486192612</v>
      </c>
      <c r="F982" s="42">
        <f>VLOOKUP($A982,'Raw data'!$A:$M,7,FALSE)</f>
        <v>9092130.0393416956</v>
      </c>
      <c r="G982" s="42">
        <f>VLOOKUP($A982,'Raw data'!$A:$M,2,FALSE)</f>
        <v>6393958.9486217713</v>
      </c>
      <c r="H982" s="42">
        <f>VLOOKUP($A982,'Raw data'!$A:$M,3,FALSE)</f>
        <v>6355430.4733160306</v>
      </c>
      <c r="I982" s="42">
        <f>VLOOKUP($A982,'Raw data'!$A:$M,4,FALSE)</f>
        <v>8071656.3499063784</v>
      </c>
      <c r="J982" s="42">
        <f>VLOOKUP($A982,'Raw data'!$A:$M,8,FALSE)</f>
        <v>6072426.5866540605</v>
      </c>
      <c r="K982" s="42">
        <f>VLOOKUP($A982,'Raw data'!$A:$M,5,FALSE)</f>
        <v>6026637.6460910579</v>
      </c>
      <c r="L982" s="42">
        <f>VLOOKUP($A982,'Raw data'!$A:$M,12,FALSE)</f>
        <v>4768828.5232357876</v>
      </c>
      <c r="M982" s="42">
        <f>VLOOKUP($A982,'Raw data'!$A:$M,13,FALSE)</f>
        <v>7160348.0532780038</v>
      </c>
      <c r="N982" s="42">
        <f>VLOOKUP($A982,'Raw data'!$A:$M,6,FALSE)</f>
        <v>5980600.5213788655</v>
      </c>
      <c r="O982" s="42">
        <f>VLOOKUP($A982,'Raw data'!$A:$M,9,FALSE)</f>
        <v>8165204.737678756</v>
      </c>
      <c r="P982" s="42">
        <f t="shared" si="165"/>
        <v>7239309.7472710758</v>
      </c>
      <c r="Q982" s="42">
        <f t="shared" si="166"/>
        <v>6362341.011386089</v>
      </c>
      <c r="R982" s="42">
        <f t="shared" si="167"/>
        <v>1050637.5114646696</v>
      </c>
      <c r="S982" s="42">
        <f t="shared" si="168"/>
        <v>1062143.1031355865</v>
      </c>
      <c r="T982" s="43">
        <f t="shared" si="169"/>
        <v>0.14512951484921846</v>
      </c>
      <c r="U982" s="43">
        <f t="shared" si="170"/>
        <v>0.16694218389658272</v>
      </c>
      <c r="V982" s="42">
        <f t="shared" si="171"/>
        <v>-0.18629444585837623</v>
      </c>
      <c r="W982" s="42">
        <f t="shared" si="172"/>
        <v>0.21865246362611848</v>
      </c>
      <c r="X982" s="42">
        <f>VLOOKUP($A982,'Raw data'!$A:$AN,39, FALSE)</f>
        <v>3.4072192821815439</v>
      </c>
      <c r="Y982" s="42">
        <f>VLOOKUP($A982,'Raw data'!$A:$AN,40, FALSE)</f>
        <v>3.3468810331289913</v>
      </c>
      <c r="Z982" s="42">
        <f t="shared" si="173"/>
        <v>3.3770501576552676</v>
      </c>
      <c r="AA982" s="44">
        <f>IFERROR(VLOOKUP($A982,'Raw data'!$AP:$AU,4,FALSE),0)</f>
        <v>0.428339987360778</v>
      </c>
      <c r="AB982" s="44">
        <f>IFERROR(VLOOKUP($A982,'Raw data'!$AP:$AU,5,FALSE),0)</f>
        <v>0.142504837892134</v>
      </c>
      <c r="AC982" s="44">
        <f>IFERROR(VLOOKUP($A982,'Raw data'!$AP:$AU,6,FALSE),"NA")</f>
        <v>0.81433489014642102</v>
      </c>
      <c r="AD982" s="46" t="b">
        <f t="shared" si="174"/>
        <v>0</v>
      </c>
      <c r="AE982" s="46" t="b">
        <f t="shared" si="175"/>
        <v>0</v>
      </c>
    </row>
    <row r="983" spans="1:31" x14ac:dyDescent="0.25">
      <c r="A983" s="45" t="s">
        <v>1049</v>
      </c>
      <c r="B983" s="2" t="str">
        <f>IFERROR(VLOOKUP(A983,'Protein names'!$A:$I,8,FALSE),"Contaminant")</f>
        <v>Dihydrolipoamide S-succinyltransferase (E2 component of 2-oxo-glutarate complex), isoform CRA_a (Dihydrolipoyllysine-residue succinyltransferase component of 2-oxoglutarate dehydrogenase complex, mitochondrial)</v>
      </c>
      <c r="C983" t="str">
        <f>IFERROR(VLOOKUP(A983,'Protein names'!$A:$I,9,FALSE), "Contaminant")</f>
        <v>Dlst</v>
      </c>
      <c r="D983" s="42">
        <f>VLOOKUP($A983,'Raw data'!$A:$M,10,FALSE)</f>
        <v>546120.86193477013</v>
      </c>
      <c r="E983" s="42">
        <f>VLOOKUP($A983,'Raw data'!$A:$M,11,FALSE)</f>
        <v>1747434.2049345654</v>
      </c>
      <c r="F983" s="42">
        <f>VLOOKUP($A983,'Raw data'!$A:$M,7,FALSE)</f>
        <v>906273.55562020105</v>
      </c>
      <c r="G983" s="42">
        <f>VLOOKUP($A983,'Raw data'!$A:$M,2,FALSE)</f>
        <v>1803384.9250918177</v>
      </c>
      <c r="H983" s="42">
        <f>VLOOKUP($A983,'Raw data'!$A:$M,3,FALSE)</f>
        <v>1643671.5320487581</v>
      </c>
      <c r="I983" s="42">
        <f>VLOOKUP($A983,'Raw data'!$A:$M,4,FALSE)</f>
        <v>1473037.4487279404</v>
      </c>
      <c r="J983" s="42">
        <f>VLOOKUP($A983,'Raw data'!$A:$M,8,FALSE)</f>
        <v>1490287.4402784395</v>
      </c>
      <c r="K983" s="42">
        <f>VLOOKUP($A983,'Raw data'!$A:$M,5,FALSE)</f>
        <v>1577316.0122915593</v>
      </c>
      <c r="L983" s="42">
        <f>VLOOKUP($A983,'Raw data'!$A:$M,12,FALSE)</f>
        <v>344042.20700685401</v>
      </c>
      <c r="M983" s="42">
        <f>VLOOKUP($A983,'Raw data'!$A:$M,13,FALSE)</f>
        <v>1571444.7232858783</v>
      </c>
      <c r="N983" s="42">
        <f>VLOOKUP($A983,'Raw data'!$A:$M,6,FALSE)</f>
        <v>941018.77205100562</v>
      </c>
      <c r="O983" s="42">
        <f>VLOOKUP($A983,'Raw data'!$A:$M,9,FALSE)</f>
        <v>1459435.8713421449</v>
      </c>
      <c r="P983" s="42">
        <f t="shared" si="165"/>
        <v>1353320.4213930087</v>
      </c>
      <c r="Q983" s="42">
        <f t="shared" si="166"/>
        <v>1230590.8377093135</v>
      </c>
      <c r="R983" s="42">
        <f t="shared" si="167"/>
        <v>466894.2947725429</v>
      </c>
      <c r="S983" s="42">
        <f t="shared" si="168"/>
        <v>452038.44759343861</v>
      </c>
      <c r="T983" s="43">
        <f t="shared" si="169"/>
        <v>0.3449990758965687</v>
      </c>
      <c r="U983" s="43">
        <f t="shared" si="170"/>
        <v>0.36733448173146382</v>
      </c>
      <c r="V983" s="42">
        <f t="shared" si="171"/>
        <v>-0.13715230590565572</v>
      </c>
      <c r="W983" s="42">
        <f t="shared" si="172"/>
        <v>0.68175036325870342</v>
      </c>
      <c r="X983" s="42">
        <f>VLOOKUP($A983,'Raw data'!$A:$AN,39, FALSE)</f>
        <v>2.7798403771656885</v>
      </c>
      <c r="Y983" s="42">
        <f>VLOOKUP($A983,'Raw data'!$A:$AN,40, FALSE)</f>
        <v>3.4119325938799552</v>
      </c>
      <c r="Z983" s="42">
        <f t="shared" si="173"/>
        <v>3.0958864855228221</v>
      </c>
      <c r="AA983" s="44">
        <f>IFERROR(VLOOKUP($A983,'Raw data'!$AP:$AU,4,FALSE),0)</f>
        <v>-0.28143305696205101</v>
      </c>
      <c r="AB983" s="44">
        <f>IFERROR(VLOOKUP($A983,'Raw data'!$AP:$AU,5,FALSE),0)</f>
        <v>0.109964393184347</v>
      </c>
      <c r="AC983" s="44">
        <f>IFERROR(VLOOKUP($A983,'Raw data'!$AP:$AU,6,FALSE),"NA")</f>
        <v>0.81462659928446901</v>
      </c>
      <c r="AD983" s="46" t="b">
        <f t="shared" si="174"/>
        <v>0</v>
      </c>
      <c r="AE983" s="46" t="b">
        <f t="shared" si="175"/>
        <v>0</v>
      </c>
    </row>
    <row r="984" spans="1:31" x14ac:dyDescent="0.25">
      <c r="A984" s="45" t="s">
        <v>1050</v>
      </c>
      <c r="B984" s="2" t="str">
        <f>IFERROR(VLOOKUP(A984,'Protein names'!$A:$I,8,FALSE),"Contaminant")</f>
        <v>Hsc70-interacting protein (Hip) (Protein FAM10A1) (Protein ST13 homolog)</v>
      </c>
      <c r="C984" t="str">
        <f>IFERROR(VLOOKUP(A984,'Protein names'!$A:$I,9,FALSE), "Contaminant")</f>
        <v>St13</v>
      </c>
      <c r="D984" s="42">
        <f>VLOOKUP($A984,'Raw data'!$A:$M,10,FALSE)</f>
        <v>68586.410079960333</v>
      </c>
      <c r="E984" s="42">
        <f>VLOOKUP($A984,'Raw data'!$A:$M,11,FALSE)</f>
        <v>66286.899393525033</v>
      </c>
      <c r="F984" s="42">
        <f>VLOOKUP($A984,'Raw data'!$A:$M,7,FALSE)</f>
        <v>103202.30017911972</v>
      </c>
      <c r="G984" s="42">
        <f>VLOOKUP($A984,'Raw data'!$A:$M,2,FALSE)</f>
        <v>103949.82677022749</v>
      </c>
      <c r="H984" s="42">
        <f>VLOOKUP($A984,'Raw data'!$A:$M,3,FALSE)</f>
        <v>103075.41152153701</v>
      </c>
      <c r="I984" s="42">
        <f>VLOOKUP($A984,'Raw data'!$A:$M,4,FALSE)</f>
        <v>113684.79703850142</v>
      </c>
      <c r="J984" s="42">
        <f>VLOOKUP($A984,'Raw data'!$A:$M,8,FALSE)</f>
        <v>94285.355741072417</v>
      </c>
      <c r="K984" s="42">
        <f>VLOOKUP($A984,'Raw data'!$A:$M,5,FALSE)</f>
        <v>94523.223612253627</v>
      </c>
      <c r="L984" s="42">
        <f>VLOOKUP($A984,'Raw data'!$A:$M,12,FALSE)</f>
        <v>68253.248458830232</v>
      </c>
      <c r="M984" s="42">
        <f>VLOOKUP($A984,'Raw data'!$A:$M,13,FALSE)</f>
        <v>80447.074642897293</v>
      </c>
      <c r="N984" s="42">
        <f>VLOOKUP($A984,'Raw data'!$A:$M,6,FALSE)</f>
        <v>109557.49977405694</v>
      </c>
      <c r="O984" s="42">
        <f>VLOOKUP($A984,'Raw data'!$A:$M,9,FALSE)</f>
        <v>94154.185461896312</v>
      </c>
      <c r="P984" s="42">
        <f t="shared" si="165"/>
        <v>93130.940830478488</v>
      </c>
      <c r="Q984" s="42">
        <f t="shared" si="166"/>
        <v>90203.431281834477</v>
      </c>
      <c r="R984" s="42">
        <f t="shared" si="167"/>
        <v>18542.161977882486</v>
      </c>
      <c r="S984" s="42">
        <f t="shared" si="168"/>
        <v>12926.124449419176</v>
      </c>
      <c r="T984" s="43">
        <f t="shared" si="169"/>
        <v>0.19909776291891906</v>
      </c>
      <c r="U984" s="43">
        <f t="shared" si="170"/>
        <v>0.14329969786883584</v>
      </c>
      <c r="V984" s="42">
        <f t="shared" si="171"/>
        <v>-4.6078239297377789E-2</v>
      </c>
      <c r="W984" s="42">
        <f t="shared" si="172"/>
        <v>0.77802878539420628</v>
      </c>
      <c r="X984" s="42">
        <f>VLOOKUP($A984,'Raw data'!$A:$AN,39, FALSE)</f>
        <v>2.7550579923175569</v>
      </c>
      <c r="Y984" s="42">
        <f>VLOOKUP($A984,'Raw data'!$A:$AN,40, FALSE)</f>
        <v>3.137861844871368</v>
      </c>
      <c r="Z984" s="42">
        <f t="shared" si="173"/>
        <v>2.9464599185944627</v>
      </c>
      <c r="AA984" s="44">
        <f>IFERROR(VLOOKUP($A984,'Raw data'!$AP:$AU,4,FALSE),0)</f>
        <v>-0.34667535084274198</v>
      </c>
      <c r="AB984" s="44">
        <f>IFERROR(VLOOKUP($A984,'Raw data'!$AP:$AU,5,FALSE),0)</f>
        <v>2.3882631234747102E-2</v>
      </c>
      <c r="AC984" s="44">
        <f>IFERROR(VLOOKUP($A984,'Raw data'!$AP:$AU,6,FALSE),"NA")</f>
        <v>0.81520757380014397</v>
      </c>
      <c r="AD984" s="46" t="b">
        <f t="shared" si="174"/>
        <v>0</v>
      </c>
      <c r="AE984" s="46" t="b">
        <f t="shared" si="175"/>
        <v>0</v>
      </c>
    </row>
    <row r="985" spans="1:31" x14ac:dyDescent="0.25">
      <c r="A985" s="45" t="s">
        <v>1051</v>
      </c>
      <c r="B985" s="2" t="str">
        <f>IFERROR(VLOOKUP(A985,'Protein names'!$A:$I,8,FALSE),"Contaminant")</f>
        <v>Ndufa7 protein (Protein Ndufa7) (RCG37550, isoform CRA_a)</v>
      </c>
      <c r="C985" t="str">
        <f>IFERROR(VLOOKUP(A985,'Protein names'!$A:$I,9,FALSE), "Contaminant")</f>
        <v>Ndufa7</v>
      </c>
      <c r="D985" s="42">
        <f>VLOOKUP($A985,'Raw data'!$A:$M,10,FALSE)</f>
        <v>205.36</v>
      </c>
      <c r="E985" s="42">
        <f>VLOOKUP($A985,'Raw data'!$A:$M,11,FALSE)</f>
        <v>103146.01528033381</v>
      </c>
      <c r="F985" s="42">
        <f>VLOOKUP($A985,'Raw data'!$A:$M,7,FALSE)</f>
        <v>156854.83228942147</v>
      </c>
      <c r="G985" s="42">
        <f>VLOOKUP($A985,'Raw data'!$A:$M,2,FALSE)</f>
        <v>97729.203703032777</v>
      </c>
      <c r="H985" s="42">
        <f>VLOOKUP($A985,'Raw data'!$A:$M,3,FALSE)</f>
        <v>109218.5599932333</v>
      </c>
      <c r="I985" s="42">
        <f>VLOOKUP($A985,'Raw data'!$A:$M,4,FALSE)</f>
        <v>134246.52760683539</v>
      </c>
      <c r="J985" s="42">
        <f>VLOOKUP($A985,'Raw data'!$A:$M,8,FALSE)</f>
        <v>82002.997689387004</v>
      </c>
      <c r="K985" s="42">
        <f>VLOOKUP($A985,'Raw data'!$A:$M,5,FALSE)</f>
        <v>100832.75362716716</v>
      </c>
      <c r="L985" s="42">
        <f>VLOOKUP($A985,'Raw data'!$A:$M,12,FALSE)</f>
        <v>205.36</v>
      </c>
      <c r="M985" s="42">
        <f>VLOOKUP($A985,'Raw data'!$A:$M,13,FALSE)</f>
        <v>90172.877326321192</v>
      </c>
      <c r="N985" s="42">
        <f>VLOOKUP($A985,'Raw data'!$A:$M,6,FALSE)</f>
        <v>94239.754526684468</v>
      </c>
      <c r="O985" s="42">
        <f>VLOOKUP($A985,'Raw data'!$A:$M,9,FALSE)</f>
        <v>104189.89209843449</v>
      </c>
      <c r="P985" s="42">
        <f t="shared" si="165"/>
        <v>100233.41647880945</v>
      </c>
      <c r="Q985" s="42">
        <f t="shared" si="166"/>
        <v>78607.272544665713</v>
      </c>
      <c r="R985" s="42">
        <f t="shared" si="167"/>
        <v>49098.499056001965</v>
      </c>
      <c r="S985" s="42">
        <f t="shared" si="168"/>
        <v>35788.664358483213</v>
      </c>
      <c r="T985" s="43">
        <f t="shared" si="169"/>
        <v>0.48984161950003946</v>
      </c>
      <c r="U985" s="43">
        <f t="shared" si="170"/>
        <v>0.45528439290585498</v>
      </c>
      <c r="V985" s="42">
        <f t="shared" si="171"/>
        <v>-0.35062886569120999</v>
      </c>
      <c r="W985" s="42">
        <f t="shared" si="172"/>
        <v>0.44456783527104327</v>
      </c>
      <c r="X985" s="42">
        <f>VLOOKUP($A985,'Raw data'!$A:$AN,39, FALSE)</f>
        <v>1.4884055382430545</v>
      </c>
      <c r="Y985" s="42">
        <f>VLOOKUP($A985,'Raw data'!$A:$AN,40, FALSE)</f>
        <v>2.3015548574991551</v>
      </c>
      <c r="Z985" s="42">
        <f t="shared" si="173"/>
        <v>1.8949801978711047</v>
      </c>
      <c r="AA985" s="44">
        <f>IFERROR(VLOOKUP($A985,'Raw data'!$AP:$AU,4,FALSE),0)</f>
        <v>-0.60784185752366005</v>
      </c>
      <c r="AB985" s="44">
        <f>IFERROR(VLOOKUP($A985,'Raw data'!$AP:$AU,5,FALSE),0)</f>
        <v>0.343116998293168</v>
      </c>
      <c r="AC985" s="44">
        <f>IFERROR(VLOOKUP($A985,'Raw data'!$AP:$AU,6,FALSE),"NA")</f>
        <v>0.81589497409355705</v>
      </c>
      <c r="AD985" s="46" t="b">
        <f t="shared" si="174"/>
        <v>0</v>
      </c>
      <c r="AE985" s="46" t="b">
        <f t="shared" si="175"/>
        <v>0</v>
      </c>
    </row>
    <row r="986" spans="1:31" x14ac:dyDescent="0.25">
      <c r="A986" s="45" t="s">
        <v>1052</v>
      </c>
      <c r="B986" s="2" t="str">
        <f>IFERROR(VLOOKUP(A986,'Protein names'!$A:$I,8,FALSE),"Contaminant")</f>
        <v>Uncharacterized protein</v>
      </c>
      <c r="C986">
        <f>IFERROR(VLOOKUP(A986,'Protein names'!$A:$I,9,FALSE), "Contaminant")</f>
        <v>0</v>
      </c>
      <c r="D986" s="42">
        <f>VLOOKUP($A986,'Raw data'!$A:$M,10,FALSE)</f>
        <v>463073.33006858395</v>
      </c>
      <c r="E986" s="42">
        <f>VLOOKUP($A986,'Raw data'!$A:$M,11,FALSE)</f>
        <v>341529.75470918987</v>
      </c>
      <c r="F986" s="42">
        <f>VLOOKUP($A986,'Raw data'!$A:$M,7,FALSE)</f>
        <v>215820.30005626971</v>
      </c>
      <c r="G986" s="42">
        <f>VLOOKUP($A986,'Raw data'!$A:$M,2,FALSE)</f>
        <v>284584.89596836508</v>
      </c>
      <c r="H986" s="42">
        <f>VLOOKUP($A986,'Raw data'!$A:$M,3,FALSE)</f>
        <v>194805.41726070151</v>
      </c>
      <c r="I986" s="42">
        <f>VLOOKUP($A986,'Raw data'!$A:$M,4,FALSE)</f>
        <v>218564.86808296296</v>
      </c>
      <c r="J986" s="42">
        <f>VLOOKUP($A986,'Raw data'!$A:$M,8,FALSE)</f>
        <v>229100.72765175148</v>
      </c>
      <c r="K986" s="42">
        <f>VLOOKUP($A986,'Raw data'!$A:$M,5,FALSE)</f>
        <v>177719.07229899123</v>
      </c>
      <c r="L986" s="42">
        <f>VLOOKUP($A986,'Raw data'!$A:$M,12,FALSE)</f>
        <v>453111.92396444204</v>
      </c>
      <c r="M986" s="42">
        <f>VLOOKUP($A986,'Raw data'!$A:$M,13,FALSE)</f>
        <v>279262.73632405594</v>
      </c>
      <c r="N986" s="42">
        <f>VLOOKUP($A986,'Raw data'!$A:$M,6,FALSE)</f>
        <v>217984.66813217697</v>
      </c>
      <c r="O986" s="42">
        <f>VLOOKUP($A986,'Raw data'!$A:$M,9,FALSE)</f>
        <v>241561.11071539886</v>
      </c>
      <c r="P986" s="42">
        <f t="shared" si="165"/>
        <v>286396.42769101221</v>
      </c>
      <c r="Q986" s="42">
        <f t="shared" si="166"/>
        <v>266456.70651446946</v>
      </c>
      <c r="R986" s="42">
        <f t="shared" si="167"/>
        <v>93299.443274000383</v>
      </c>
      <c r="S986" s="42">
        <f t="shared" si="168"/>
        <v>88734.933630877509</v>
      </c>
      <c r="T986" s="43">
        <f t="shared" si="169"/>
        <v>0.32577027592906788</v>
      </c>
      <c r="U986" s="43">
        <f t="shared" si="170"/>
        <v>0.33301820318813746</v>
      </c>
      <c r="V986" s="42">
        <f t="shared" si="171"/>
        <v>-0.10411235244248265</v>
      </c>
      <c r="W986" s="42">
        <f t="shared" si="172"/>
        <v>0.73630658169591023</v>
      </c>
      <c r="X986" s="42">
        <f>VLOOKUP($A986,'Raw data'!$A:$AN,39, FALSE)</f>
        <v>1.7767688002607833</v>
      </c>
      <c r="Y986" s="42">
        <f>VLOOKUP($A986,'Raw data'!$A:$AN,40, FALSE)</f>
        <v>2.305163969080704</v>
      </c>
      <c r="Z986" s="42">
        <f t="shared" si="173"/>
        <v>2.0409663846707438</v>
      </c>
      <c r="AA986" s="44">
        <f>IFERROR(VLOOKUP($A986,'Raw data'!$AP:$AU,4,FALSE),0)</f>
        <v>0.35384435216395399</v>
      </c>
      <c r="AB986" s="44">
        <f>IFERROR(VLOOKUP($A986,'Raw data'!$AP:$AU,5,FALSE),0)</f>
        <v>7.0945761675423394E-2</v>
      </c>
      <c r="AC986" s="44">
        <f>IFERROR(VLOOKUP($A986,'Raw data'!$AP:$AU,6,FALSE),"NA")</f>
        <v>0.81662088034672997</v>
      </c>
      <c r="AD986" s="46" t="b">
        <f t="shared" si="174"/>
        <v>0</v>
      </c>
      <c r="AE986" s="46" t="b">
        <f t="shared" si="175"/>
        <v>0</v>
      </c>
    </row>
    <row r="987" spans="1:31" x14ac:dyDescent="0.25">
      <c r="A987" s="45" t="s">
        <v>1053</v>
      </c>
      <c r="B987" s="2" t="str">
        <f>IFERROR(VLOOKUP(A987,'Protein names'!$A:$I,8,FALSE),"Contaminant")</f>
        <v>Dolichyl-diphosphooligosaccharide--protein glycosyltransferase 48 kDa subunit (DDOST 48 kDa subunit) (Oligosaccharyl transferase 48 kDa subunit) (EC 2.4.99.18)</v>
      </c>
      <c r="C987" t="str">
        <f>IFERROR(VLOOKUP(A987,'Protein names'!$A:$I,9,FALSE), "Contaminant")</f>
        <v>Ddost</v>
      </c>
      <c r="D987" s="42">
        <f>VLOOKUP($A987,'Raw data'!$A:$M,10,FALSE)</f>
        <v>1121539.0544227164</v>
      </c>
      <c r="E987" s="42">
        <f>VLOOKUP($A987,'Raw data'!$A:$M,11,FALSE)</f>
        <v>940262.44529874937</v>
      </c>
      <c r="F987" s="42">
        <f>VLOOKUP($A987,'Raw data'!$A:$M,7,FALSE)</f>
        <v>840033.74877657928</v>
      </c>
      <c r="G987" s="42">
        <f>VLOOKUP($A987,'Raw data'!$A:$M,2,FALSE)</f>
        <v>1012208.2384602452</v>
      </c>
      <c r="H987" s="42">
        <f>VLOOKUP($A987,'Raw data'!$A:$M,3,FALSE)</f>
        <v>1104294.8573284729</v>
      </c>
      <c r="I987" s="42">
        <f>VLOOKUP($A987,'Raw data'!$A:$M,4,FALSE)</f>
        <v>1097663.8961044808</v>
      </c>
      <c r="J987" s="42">
        <f>VLOOKUP($A987,'Raw data'!$A:$M,8,FALSE)</f>
        <v>1167563.7801531053</v>
      </c>
      <c r="K987" s="42">
        <f>VLOOKUP($A987,'Raw data'!$A:$M,5,FALSE)</f>
        <v>857852.03286265652</v>
      </c>
      <c r="L987" s="42">
        <f>VLOOKUP($A987,'Raw data'!$A:$M,12,FALSE)</f>
        <v>1386201.2805041391</v>
      </c>
      <c r="M987" s="42">
        <f>VLOOKUP($A987,'Raw data'!$A:$M,13,FALSE)</f>
        <v>938010.57236611983</v>
      </c>
      <c r="N987" s="42">
        <f>VLOOKUP($A987,'Raw data'!$A:$M,6,FALSE)</f>
        <v>968622.68494467891</v>
      </c>
      <c r="O987" s="42">
        <f>VLOOKUP($A987,'Raw data'!$A:$M,9,FALSE)</f>
        <v>797194.812084459</v>
      </c>
      <c r="P987" s="42">
        <f t="shared" si="165"/>
        <v>1019333.706731874</v>
      </c>
      <c r="Q987" s="42">
        <f t="shared" si="166"/>
        <v>1019240.8604858597</v>
      </c>
      <c r="R987" s="42">
        <f t="shared" si="167"/>
        <v>101858.93871750479</v>
      </c>
      <c r="S987" s="42">
        <f t="shared" si="168"/>
        <v>200487.3225643007</v>
      </c>
      <c r="T987" s="43">
        <f t="shared" si="169"/>
        <v>9.9926979795535997E-2</v>
      </c>
      <c r="U987" s="43">
        <f t="shared" si="170"/>
        <v>0.19670259536958795</v>
      </c>
      <c r="V987" s="42">
        <f t="shared" si="171"/>
        <v>-1.3141419591588039E-4</v>
      </c>
      <c r="W987" s="42">
        <f t="shared" si="172"/>
        <v>0.99928154159395866</v>
      </c>
      <c r="X987" s="42">
        <f>VLOOKUP($A987,'Raw data'!$A:$AN,39, FALSE)</f>
        <v>2.8693729903504757</v>
      </c>
      <c r="Y987" s="42">
        <f>VLOOKUP($A987,'Raw data'!$A:$AN,40, FALSE)</f>
        <v>3.2181305299307108</v>
      </c>
      <c r="Z987" s="42">
        <f t="shared" si="173"/>
        <v>3.0437517601405935</v>
      </c>
      <c r="AA987" s="44">
        <f>IFERROR(VLOOKUP($A987,'Raw data'!$AP:$AU,4,FALSE),0)</f>
        <v>-2.5505783250715601</v>
      </c>
      <c r="AB987" s="44">
        <f>IFERROR(VLOOKUP($A987,'Raw data'!$AP:$AU,5,FALSE),0)</f>
        <v>6.3323684258868099E-2</v>
      </c>
      <c r="AC987" s="44">
        <f>IFERROR(VLOOKUP($A987,'Raw data'!$AP:$AU,6,FALSE),"NA")</f>
        <v>0.81709061686130502</v>
      </c>
      <c r="AD987" s="46" t="b">
        <f t="shared" si="174"/>
        <v>0</v>
      </c>
      <c r="AE987" s="46" t="b">
        <f t="shared" si="175"/>
        <v>0</v>
      </c>
    </row>
    <row r="988" spans="1:31" x14ac:dyDescent="0.25">
      <c r="A988" s="45" t="s">
        <v>1054</v>
      </c>
      <c r="B988" s="2" t="str">
        <f>IFERROR(VLOOKUP(A988,'Protein names'!$A:$I,8,FALSE),"Contaminant")</f>
        <v>Alpha-soluble NSF attachment protein (SNAP-alpha) (N-ethylmaleimide-sensitive factor attachment protein alpha)</v>
      </c>
      <c r="C988" t="str">
        <f>IFERROR(VLOOKUP(A988,'Protein names'!$A:$I,9,FALSE), "Contaminant")</f>
        <v>Napa</v>
      </c>
      <c r="D988" s="42">
        <f>VLOOKUP($A988,'Raw data'!$A:$M,10,FALSE)</f>
        <v>390756.5850285546</v>
      </c>
      <c r="E988" s="42">
        <f>VLOOKUP($A988,'Raw data'!$A:$M,11,FALSE)</f>
        <v>273292.54662177211</v>
      </c>
      <c r="F988" s="42">
        <f>VLOOKUP($A988,'Raw data'!$A:$M,7,FALSE)</f>
        <v>83814.513651188376</v>
      </c>
      <c r="G988" s="42">
        <f>VLOOKUP($A988,'Raw data'!$A:$M,2,FALSE)</f>
        <v>169821.34212812563</v>
      </c>
      <c r="H988" s="42">
        <f>VLOOKUP($A988,'Raw data'!$A:$M,3,FALSE)</f>
        <v>142928.27447185878</v>
      </c>
      <c r="I988" s="42">
        <f>VLOOKUP($A988,'Raw data'!$A:$M,4,FALSE)</f>
        <v>143922.82497390069</v>
      </c>
      <c r="J988" s="42">
        <f>VLOOKUP($A988,'Raw data'!$A:$M,8,FALSE)</f>
        <v>205.36</v>
      </c>
      <c r="K988" s="42">
        <f>VLOOKUP($A988,'Raw data'!$A:$M,5,FALSE)</f>
        <v>141784.03279821743</v>
      </c>
      <c r="L988" s="42">
        <f>VLOOKUP($A988,'Raw data'!$A:$M,12,FALSE)</f>
        <v>418540.19123933977</v>
      </c>
      <c r="M988" s="42">
        <f>VLOOKUP($A988,'Raw data'!$A:$M,13,FALSE)</f>
        <v>297120.96562604862</v>
      </c>
      <c r="N988" s="42">
        <f>VLOOKUP($A988,'Raw data'!$A:$M,6,FALSE)</f>
        <v>163284.97149024339</v>
      </c>
      <c r="O988" s="42">
        <f>VLOOKUP($A988,'Raw data'!$A:$M,9,FALSE)</f>
        <v>134189.51811114131</v>
      </c>
      <c r="P988" s="42">
        <f t="shared" si="165"/>
        <v>200756.01447923333</v>
      </c>
      <c r="Q988" s="42">
        <f t="shared" si="166"/>
        <v>192520.83987749845</v>
      </c>
      <c r="R988" s="42">
        <f t="shared" si="167"/>
        <v>102117.65503364966</v>
      </c>
      <c r="S988" s="42">
        <f t="shared" si="168"/>
        <v>132817.34323819799</v>
      </c>
      <c r="T988" s="43">
        <f t="shared" si="169"/>
        <v>0.50866548281776602</v>
      </c>
      <c r="U988" s="43">
        <f t="shared" si="170"/>
        <v>0.68988553822386212</v>
      </c>
      <c r="V988" s="42">
        <f t="shared" si="171"/>
        <v>-6.0428588078656205E-2</v>
      </c>
      <c r="W988" s="42">
        <f t="shared" si="172"/>
        <v>0.91465297173570681</v>
      </c>
      <c r="X988" s="42">
        <f>VLOOKUP($A988,'Raw data'!$A:$AN,39, FALSE)</f>
        <v>2.4604036581632718</v>
      </c>
      <c r="Y988" s="42">
        <f>VLOOKUP($A988,'Raw data'!$A:$AN,40, FALSE)</f>
        <v>2.5326580423425669</v>
      </c>
      <c r="Z988" s="42">
        <f t="shared" si="173"/>
        <v>2.4965308502529195</v>
      </c>
      <c r="AA988" s="44">
        <f>IFERROR(VLOOKUP($A988,'Raw data'!$AP:$AU,4,FALSE),0)</f>
        <v>0.26338368968808301</v>
      </c>
      <c r="AB988" s="44">
        <f>IFERROR(VLOOKUP($A988,'Raw data'!$AP:$AU,5,FALSE),0)</f>
        <v>2.8384509868269701E-2</v>
      </c>
      <c r="AC988" s="44">
        <f>IFERROR(VLOOKUP($A988,'Raw data'!$AP:$AU,6,FALSE),"NA")</f>
        <v>0.81714431108795305</v>
      </c>
      <c r="AD988" s="46" t="b">
        <f t="shared" si="174"/>
        <v>0</v>
      </c>
      <c r="AE988" s="46" t="b">
        <f t="shared" si="175"/>
        <v>0</v>
      </c>
    </row>
    <row r="989" spans="1:31" x14ac:dyDescent="0.25">
      <c r="A989" s="45" t="s">
        <v>1055</v>
      </c>
      <c r="B989" s="2" t="str">
        <f>IFERROR(VLOOKUP(A989,'Protein names'!$A:$I,8,FALSE),"Contaminant")</f>
        <v>Protein RGD1564606</v>
      </c>
      <c r="C989" t="str">
        <f>IFERROR(VLOOKUP(A989,'Protein names'!$A:$I,9,FALSE), "Contaminant")</f>
        <v>RGD1564606</v>
      </c>
      <c r="D989" s="42">
        <f>VLOOKUP($A989,'Raw data'!$A:$M,10,FALSE)</f>
        <v>521430.74308528478</v>
      </c>
      <c r="E989" s="42">
        <f>VLOOKUP($A989,'Raw data'!$A:$M,11,FALSE)</f>
        <v>371526.15701067459</v>
      </c>
      <c r="F989" s="42">
        <f>VLOOKUP($A989,'Raw data'!$A:$M,7,FALSE)</f>
        <v>298194.04080346774</v>
      </c>
      <c r="G989" s="42">
        <f>VLOOKUP($A989,'Raw data'!$A:$M,2,FALSE)</f>
        <v>257604.20805367132</v>
      </c>
      <c r="H989" s="42">
        <f>VLOOKUP($A989,'Raw data'!$A:$M,3,FALSE)</f>
        <v>353729.74386633065</v>
      </c>
      <c r="I989" s="42">
        <f>VLOOKUP($A989,'Raw data'!$A:$M,4,FALSE)</f>
        <v>335179.10636305402</v>
      </c>
      <c r="J989" s="42">
        <f>VLOOKUP($A989,'Raw data'!$A:$M,8,FALSE)</f>
        <v>367408.4079295299</v>
      </c>
      <c r="K989" s="42">
        <f>VLOOKUP($A989,'Raw data'!$A:$M,5,FALSE)</f>
        <v>242010.67753367664</v>
      </c>
      <c r="L989" s="42">
        <f>VLOOKUP($A989,'Raw data'!$A:$M,12,FALSE)</f>
        <v>561887.63032964733</v>
      </c>
      <c r="M989" s="42">
        <f>VLOOKUP($A989,'Raw data'!$A:$M,13,FALSE)</f>
        <v>315090.89095801354</v>
      </c>
      <c r="N989" s="42">
        <f>VLOOKUP($A989,'Raw data'!$A:$M,6,FALSE)</f>
        <v>291141.58114411839</v>
      </c>
      <c r="O989" s="42">
        <f>VLOOKUP($A989,'Raw data'!$A:$M,9,FALSE)</f>
        <v>261127.03053314061</v>
      </c>
      <c r="P989" s="42">
        <f t="shared" si="165"/>
        <v>356277.33319708053</v>
      </c>
      <c r="Q989" s="42">
        <f t="shared" si="166"/>
        <v>339777.70307135436</v>
      </c>
      <c r="R989" s="42">
        <f t="shared" si="167"/>
        <v>82734.369413187043</v>
      </c>
      <c r="S989" s="42">
        <f t="shared" si="168"/>
        <v>107094.58923406809</v>
      </c>
      <c r="T989" s="43">
        <f t="shared" si="169"/>
        <v>0.23221900947434451</v>
      </c>
      <c r="U989" s="43">
        <f t="shared" si="170"/>
        <v>0.31519016187939175</v>
      </c>
      <c r="V989" s="42">
        <f t="shared" si="171"/>
        <v>-6.8409517414196236E-2</v>
      </c>
      <c r="W989" s="42">
        <f t="shared" si="172"/>
        <v>0.79068860168624755</v>
      </c>
      <c r="X989" s="42">
        <f>VLOOKUP($A989,'Raw data'!$A:$AN,39, FALSE)</f>
        <v>3.0140298750421031</v>
      </c>
      <c r="Y989" s="42">
        <f>VLOOKUP($A989,'Raw data'!$A:$AN,40, FALSE)</f>
        <v>3.3244857972907389</v>
      </c>
      <c r="Z989" s="42">
        <f t="shared" si="173"/>
        <v>3.169257836166421</v>
      </c>
      <c r="AA989" s="44">
        <f>IFERROR(VLOOKUP($A989,'Raw data'!$AP:$AU,4,FALSE),0)</f>
        <v>-0.496510258690192</v>
      </c>
      <c r="AB989" s="44">
        <f>IFERROR(VLOOKUP($A989,'Raw data'!$AP:$AU,5,FALSE),0)</f>
        <v>7.8841383489019604E-2</v>
      </c>
      <c r="AC989" s="44">
        <f>IFERROR(VLOOKUP($A989,'Raw data'!$AP:$AU,6,FALSE),"NA")</f>
        <v>0.81797399969919604</v>
      </c>
      <c r="AD989" s="46" t="b">
        <f t="shared" si="174"/>
        <v>0</v>
      </c>
      <c r="AE989" s="46" t="b">
        <f t="shared" si="175"/>
        <v>0</v>
      </c>
    </row>
    <row r="990" spans="1:31" x14ac:dyDescent="0.25">
      <c r="A990" s="45" t="s">
        <v>1056</v>
      </c>
      <c r="B990" s="2" t="str">
        <f>IFERROR(VLOOKUP(A990,'Protein names'!$A:$I,8,FALSE),"Contaminant")</f>
        <v>Adenine phosphoribosyltransferase (APRT) (EC 2.4.2.7)</v>
      </c>
      <c r="C990" t="str">
        <f>IFERROR(VLOOKUP(A990,'Protein names'!$A:$I,9,FALSE), "Contaminant")</f>
        <v>Aprt</v>
      </c>
      <c r="D990" s="42">
        <f>VLOOKUP($A990,'Raw data'!$A:$M,10,FALSE)</f>
        <v>341822.09482643328</v>
      </c>
      <c r="E990" s="42">
        <f>VLOOKUP($A990,'Raw data'!$A:$M,11,FALSE)</f>
        <v>471473.19755394157</v>
      </c>
      <c r="F990" s="42">
        <f>VLOOKUP($A990,'Raw data'!$A:$M,7,FALSE)</f>
        <v>568773.37302225619</v>
      </c>
      <c r="G990" s="42">
        <f>VLOOKUP($A990,'Raw data'!$A:$M,2,FALSE)</f>
        <v>553556.32292758068</v>
      </c>
      <c r="H990" s="42">
        <f>VLOOKUP($A990,'Raw data'!$A:$M,3,FALSE)</f>
        <v>553683.91506544896</v>
      </c>
      <c r="I990" s="42">
        <f>VLOOKUP($A990,'Raw data'!$A:$M,4,FALSE)</f>
        <v>676486.36355996889</v>
      </c>
      <c r="J990" s="42">
        <f>VLOOKUP($A990,'Raw data'!$A:$M,8,FALSE)</f>
        <v>481022.7457620335</v>
      </c>
      <c r="K990" s="42">
        <f>VLOOKUP($A990,'Raw data'!$A:$M,5,FALSE)</f>
        <v>591718.42893542431</v>
      </c>
      <c r="L990" s="42">
        <f>VLOOKUP($A990,'Raw data'!$A:$M,12,FALSE)</f>
        <v>576039.44534111058</v>
      </c>
      <c r="M990" s="42">
        <f>VLOOKUP($A990,'Raw data'!$A:$M,13,FALSE)</f>
        <v>209813.43920870131</v>
      </c>
      <c r="N990" s="42">
        <f>VLOOKUP($A990,'Raw data'!$A:$M,6,FALSE)</f>
        <v>590540.42623457091</v>
      </c>
      <c r="O990" s="42">
        <f>VLOOKUP($A990,'Raw data'!$A:$M,9,FALSE)</f>
        <v>449397.22754324472</v>
      </c>
      <c r="P990" s="42">
        <f t="shared" si="165"/>
        <v>527632.54449260491</v>
      </c>
      <c r="Q990" s="42">
        <f t="shared" si="166"/>
        <v>483088.61883751419</v>
      </c>
      <c r="R990" s="42">
        <f t="shared" si="167"/>
        <v>102371.98418336698</v>
      </c>
      <c r="S990" s="42">
        <f t="shared" si="168"/>
        <v>134042.831576684</v>
      </c>
      <c r="T990" s="43">
        <f t="shared" si="169"/>
        <v>0.19402136060771699</v>
      </c>
      <c r="U990" s="43">
        <f t="shared" si="170"/>
        <v>0.2774704812943834</v>
      </c>
      <c r="V990" s="42">
        <f t="shared" si="171"/>
        <v>-0.12724568859884544</v>
      </c>
      <c r="W990" s="42">
        <f t="shared" si="172"/>
        <v>0.56793212517053859</v>
      </c>
      <c r="X990" s="42">
        <f>VLOOKUP($A990,'Raw data'!$A:$AN,39, FALSE)</f>
        <v>3.2051279887588859</v>
      </c>
      <c r="Y990" s="42">
        <f>VLOOKUP($A990,'Raw data'!$A:$AN,40, FALSE)</f>
        <v>3.5748221994188785</v>
      </c>
      <c r="Z990" s="42">
        <f t="shared" si="173"/>
        <v>3.3899750940888822</v>
      </c>
      <c r="AA990" s="44">
        <f>IFERROR(VLOOKUP($A990,'Raw data'!$AP:$AU,4,FALSE),0)</f>
        <v>0.286079402433011</v>
      </c>
      <c r="AB990" s="44">
        <f>IFERROR(VLOOKUP($A990,'Raw data'!$AP:$AU,5,FALSE),0)</f>
        <v>0.219002753332875</v>
      </c>
      <c r="AC990" s="44">
        <f>IFERROR(VLOOKUP($A990,'Raw data'!$AP:$AU,6,FALSE),"NA")</f>
        <v>0.81799974601213699</v>
      </c>
      <c r="AD990" s="46" t="b">
        <f t="shared" si="174"/>
        <v>0</v>
      </c>
      <c r="AE990" s="46" t="b">
        <f t="shared" si="175"/>
        <v>0</v>
      </c>
    </row>
    <row r="991" spans="1:31" x14ac:dyDescent="0.25">
      <c r="A991" s="45" t="s">
        <v>1057</v>
      </c>
      <c r="B991" s="2" t="str">
        <f>IFERROR(VLOOKUP(A991,'Protein names'!$A:$I,8,FALSE),"Contaminant")</f>
        <v>Signal peptidase complex catalytic subunit SEC11 (EC 3.4.21.89)</v>
      </c>
      <c r="C991" t="str">
        <f>IFERROR(VLOOKUP(A991,'Protein names'!$A:$I,9,FALSE), "Contaminant")</f>
        <v>Sec11a</v>
      </c>
      <c r="D991" s="42">
        <f>VLOOKUP($A991,'Raw data'!$A:$M,10,FALSE)</f>
        <v>60984.911850520206</v>
      </c>
      <c r="E991" s="42">
        <f>VLOOKUP($A991,'Raw data'!$A:$M,11,FALSE)</f>
        <v>7327.8321331600855</v>
      </c>
      <c r="F991" s="42">
        <f>VLOOKUP($A991,'Raw data'!$A:$M,7,FALSE)</f>
        <v>33047.334390930475</v>
      </c>
      <c r="G991" s="42">
        <f>VLOOKUP($A991,'Raw data'!$A:$M,2,FALSE)</f>
        <v>54618.928390826877</v>
      </c>
      <c r="H991" s="42">
        <f>VLOOKUP($A991,'Raw data'!$A:$M,3,FALSE)</f>
        <v>40740.182523907912</v>
      </c>
      <c r="I991" s="42">
        <f>VLOOKUP($A991,'Raw data'!$A:$M,4,FALSE)</f>
        <v>58951.079586924228</v>
      </c>
      <c r="J991" s="42">
        <f>VLOOKUP($A991,'Raw data'!$A:$M,8,FALSE)</f>
        <v>34107.920091393273</v>
      </c>
      <c r="K991" s="42">
        <f>VLOOKUP($A991,'Raw data'!$A:$M,5,FALSE)</f>
        <v>31339.233525999109</v>
      </c>
      <c r="L991" s="42">
        <f>VLOOKUP($A991,'Raw data'!$A:$M,12,FALSE)</f>
        <v>69590.967190271695</v>
      </c>
      <c r="M991" s="42">
        <f>VLOOKUP($A991,'Raw data'!$A:$M,13,FALSE)</f>
        <v>53839.852149163999</v>
      </c>
      <c r="N991" s="42">
        <f>VLOOKUP($A991,'Raw data'!$A:$M,6,FALSE)</f>
        <v>205.36</v>
      </c>
      <c r="O991" s="42">
        <f>VLOOKUP($A991,'Raw data'!$A:$M,9,FALSE)</f>
        <v>30198.099966406764</v>
      </c>
      <c r="P991" s="42">
        <f t="shared" si="165"/>
        <v>42611.711479378304</v>
      </c>
      <c r="Q991" s="42">
        <f t="shared" si="166"/>
        <v>36546.905487205804</v>
      </c>
      <c r="R991" s="42">
        <f t="shared" si="167"/>
        <v>18657.682829647179</v>
      </c>
      <c r="S991" s="42">
        <f t="shared" si="168"/>
        <v>21544.681381745013</v>
      </c>
      <c r="T991" s="43">
        <f t="shared" si="169"/>
        <v>0.43785340184414934</v>
      </c>
      <c r="U991" s="43">
        <f t="shared" si="170"/>
        <v>0.58950767772355694</v>
      </c>
      <c r="V991" s="42">
        <f t="shared" si="171"/>
        <v>-0.22150074289558941</v>
      </c>
      <c r="W991" s="42">
        <f t="shared" si="172"/>
        <v>0.64442235099428169</v>
      </c>
      <c r="X991" s="42">
        <f>VLOOKUP($A991,'Raw data'!$A:$AN,39, FALSE)</f>
        <v>2.1924555989907684</v>
      </c>
      <c r="Y991" s="42">
        <f>VLOOKUP($A991,'Raw data'!$A:$AN,40, FALSE)</f>
        <v>1.8917904780284907</v>
      </c>
      <c r="Z991" s="42">
        <f t="shared" si="173"/>
        <v>2.0421230385096294</v>
      </c>
      <c r="AA991" s="44">
        <f>IFERROR(VLOOKUP($A991,'Raw data'!$AP:$AU,4,FALSE),0)</f>
        <v>-3.8796851811568001</v>
      </c>
      <c r="AB991" s="44">
        <f>IFERROR(VLOOKUP($A991,'Raw data'!$AP:$AU,5,FALSE),0)</f>
        <v>0.16048626400038499</v>
      </c>
      <c r="AC991" s="44">
        <f>IFERROR(VLOOKUP($A991,'Raw data'!$AP:$AU,6,FALSE),"NA")</f>
        <v>0.81930265682524706</v>
      </c>
      <c r="AD991" s="46" t="b">
        <f t="shared" si="174"/>
        <v>0</v>
      </c>
      <c r="AE991" s="46" t="b">
        <f t="shared" si="175"/>
        <v>0</v>
      </c>
    </row>
    <row r="992" spans="1:31" x14ac:dyDescent="0.25">
      <c r="A992" s="45" t="s">
        <v>1058</v>
      </c>
      <c r="B992" s="2" t="str">
        <f>IFERROR(VLOOKUP(A992,'Protein names'!$A:$I,8,FALSE),"Contaminant")</f>
        <v>Calcium-transporting ATPase (EC 3.6.3.8)</v>
      </c>
      <c r="C992" t="str">
        <f>IFERROR(VLOOKUP(A992,'Protein names'!$A:$I,9,FALSE), "Contaminant")</f>
        <v>Atp2a2</v>
      </c>
      <c r="D992" s="42">
        <f>VLOOKUP($A992,'Raw data'!$A:$M,10,FALSE)</f>
        <v>104074.42186249407</v>
      </c>
      <c r="E992" s="42">
        <f>VLOOKUP($A992,'Raw data'!$A:$M,11,FALSE)</f>
        <v>141427.14455103345</v>
      </c>
      <c r="F992" s="42">
        <f>VLOOKUP($A992,'Raw data'!$A:$M,7,FALSE)</f>
        <v>315480.63660289079</v>
      </c>
      <c r="G992" s="42">
        <f>VLOOKUP($A992,'Raw data'!$A:$M,2,FALSE)</f>
        <v>293525.71424176788</v>
      </c>
      <c r="H992" s="42">
        <f>VLOOKUP($A992,'Raw data'!$A:$M,3,FALSE)</f>
        <v>318127.95481582731</v>
      </c>
      <c r="I992" s="42">
        <f>VLOOKUP($A992,'Raw data'!$A:$M,4,FALSE)</f>
        <v>242948.84916858849</v>
      </c>
      <c r="J992" s="42">
        <f>VLOOKUP($A992,'Raw data'!$A:$M,8,FALSE)</f>
        <v>84397.835700109368</v>
      </c>
      <c r="K992" s="42">
        <f>VLOOKUP($A992,'Raw data'!$A:$M,5,FALSE)</f>
        <v>269787.81375645334</v>
      </c>
      <c r="L992" s="42">
        <f>VLOOKUP($A992,'Raw data'!$A:$M,12,FALSE)</f>
        <v>104049.77517832594</v>
      </c>
      <c r="M992" s="42">
        <f>VLOOKUP($A992,'Raw data'!$A:$M,13,FALSE)</f>
        <v>117540.06421009966</v>
      </c>
      <c r="N992" s="42">
        <f>VLOOKUP($A992,'Raw data'!$A:$M,6,FALSE)</f>
        <v>347155.47008184693</v>
      </c>
      <c r="O992" s="42">
        <f>VLOOKUP($A992,'Raw data'!$A:$M,9,FALSE)</f>
        <v>309204.30708539276</v>
      </c>
      <c r="P992" s="42">
        <f t="shared" si="165"/>
        <v>235930.78687376701</v>
      </c>
      <c r="Q992" s="42">
        <f t="shared" si="166"/>
        <v>205355.87766870469</v>
      </c>
      <c r="R992" s="42">
        <f t="shared" si="167"/>
        <v>84427.504673901567</v>
      </c>
      <c r="S992" s="42">
        <f t="shared" si="168"/>
        <v>106182.61510320001</v>
      </c>
      <c r="T992" s="43">
        <f t="shared" si="169"/>
        <v>0.35784861226726578</v>
      </c>
      <c r="U992" s="43">
        <f t="shared" si="170"/>
        <v>0.51706635480140317</v>
      </c>
      <c r="V992" s="42">
        <f t="shared" si="171"/>
        <v>-0.20023744922610504</v>
      </c>
      <c r="W992" s="42">
        <f t="shared" si="172"/>
        <v>0.62519606710980158</v>
      </c>
      <c r="X992" s="42">
        <f>VLOOKUP($A992,'Raw data'!$A:$AN,39, FALSE)</f>
        <v>1.6942543942403308</v>
      </c>
      <c r="Y992" s="42">
        <f>VLOOKUP($A992,'Raw data'!$A:$AN,40, FALSE)</f>
        <v>2.6611486869302281</v>
      </c>
      <c r="Z992" s="42">
        <f t="shared" si="173"/>
        <v>2.1777015405852795</v>
      </c>
      <c r="AA992" s="44">
        <f>IFERROR(VLOOKUP($A992,'Raw data'!$AP:$AU,4,FALSE),0)</f>
        <v>0.55070917288716503</v>
      </c>
      <c r="AB992" s="44">
        <f>IFERROR(VLOOKUP($A992,'Raw data'!$AP:$AU,5,FALSE),0)</f>
        <v>2.60449949709795E-2</v>
      </c>
      <c r="AC992" s="44">
        <f>IFERROR(VLOOKUP($A992,'Raw data'!$AP:$AU,6,FALSE),"NA")</f>
        <v>0.82054791869529697</v>
      </c>
      <c r="AD992" s="46" t="b">
        <f t="shared" si="174"/>
        <v>0</v>
      </c>
      <c r="AE992" s="46" t="b">
        <f t="shared" si="175"/>
        <v>0</v>
      </c>
    </row>
    <row r="993" spans="1:31" x14ac:dyDescent="0.25">
      <c r="A993" s="45" t="s">
        <v>1059</v>
      </c>
      <c r="B993" s="2" t="str">
        <f>IFERROR(VLOOKUP(A993,'Protein names'!$A:$I,8,FALSE),"Contaminant")</f>
        <v>Aspartyl aminopeptidase (Aspartyl aminopeptidase, isoform CRA_c) (Protein Dnpep)</v>
      </c>
      <c r="C993" t="str">
        <f>IFERROR(VLOOKUP(A993,'Protein names'!$A:$I,9,FALSE), "Contaminant")</f>
        <v>Dnpep</v>
      </c>
      <c r="D993" s="42">
        <f>VLOOKUP($A993,'Raw data'!$A:$M,10,FALSE)</f>
        <v>414377.53802902182</v>
      </c>
      <c r="E993" s="42">
        <f>VLOOKUP($A993,'Raw data'!$A:$M,11,FALSE)</f>
        <v>339348.12375987641</v>
      </c>
      <c r="F993" s="42">
        <f>VLOOKUP($A993,'Raw data'!$A:$M,7,FALSE)</f>
        <v>591446.09126829484</v>
      </c>
      <c r="G993" s="42">
        <f>VLOOKUP($A993,'Raw data'!$A:$M,2,FALSE)</f>
        <v>272754.54074414511</v>
      </c>
      <c r="H993" s="42">
        <f>VLOOKUP($A993,'Raw data'!$A:$M,3,FALSE)</f>
        <v>205096.13188238931</v>
      </c>
      <c r="I993" s="42">
        <f>VLOOKUP($A993,'Raw data'!$A:$M,4,FALSE)</f>
        <v>533540.13966142363</v>
      </c>
      <c r="J993" s="42">
        <f>VLOOKUP($A993,'Raw data'!$A:$M,8,FALSE)</f>
        <v>644098.95459587441</v>
      </c>
      <c r="K993" s="42">
        <f>VLOOKUP($A993,'Raw data'!$A:$M,5,FALSE)</f>
        <v>528972.87116931204</v>
      </c>
      <c r="L993" s="42">
        <f>VLOOKUP($A993,'Raw data'!$A:$M,12,FALSE)</f>
        <v>440897.19387031352</v>
      </c>
      <c r="M993" s="42">
        <f>VLOOKUP($A993,'Raw data'!$A:$M,13,FALSE)</f>
        <v>392131.14919581573</v>
      </c>
      <c r="N993" s="42">
        <f>VLOOKUP($A993,'Raw data'!$A:$M,6,FALSE)</f>
        <v>568613.09549490071</v>
      </c>
      <c r="O993" s="42">
        <f>VLOOKUP($A993,'Raw data'!$A:$M,9,FALSE)</f>
        <v>632723.93568117975</v>
      </c>
      <c r="P993" s="42">
        <f t="shared" si="165"/>
        <v>392760.42755752522</v>
      </c>
      <c r="Q993" s="42">
        <f t="shared" si="166"/>
        <v>534572.8666678993</v>
      </c>
      <c r="R993" s="42">
        <f t="shared" si="167"/>
        <v>136768.90162330103</v>
      </c>
      <c r="S993" s="42">
        <f t="shared" si="168"/>
        <v>92991.458356769188</v>
      </c>
      <c r="T993" s="43">
        <f t="shared" si="169"/>
        <v>0.34822474981461649</v>
      </c>
      <c r="U993" s="43">
        <f t="shared" si="170"/>
        <v>0.17395469197006524</v>
      </c>
      <c r="V993" s="42">
        <f t="shared" si="171"/>
        <v>0.44473703379123569</v>
      </c>
      <c r="W993" s="42">
        <f t="shared" si="172"/>
        <v>8.4180273904972513E-2</v>
      </c>
      <c r="X993" s="42">
        <f>VLOOKUP($A993,'Raw data'!$A:$AN,39, FALSE)</f>
        <v>2.7807564420858899</v>
      </c>
      <c r="Y993" s="42">
        <f>VLOOKUP($A993,'Raw data'!$A:$AN,40, FALSE)</f>
        <v>2.8819104097279875</v>
      </c>
      <c r="Z993" s="42">
        <f t="shared" si="173"/>
        <v>2.8313334259069389</v>
      </c>
      <c r="AA993" s="44">
        <f>IFERROR(VLOOKUP($A993,'Raw data'!$AP:$AU,4,FALSE),0)</f>
        <v>0.25490540945420098</v>
      </c>
      <c r="AB993" s="44">
        <f>IFERROR(VLOOKUP($A993,'Raw data'!$AP:$AU,5,FALSE),0)</f>
        <v>0.22605155490565701</v>
      </c>
      <c r="AC993" s="44">
        <f>IFERROR(VLOOKUP($A993,'Raw data'!$AP:$AU,6,FALSE),"NA")</f>
        <v>0.82069564869485301</v>
      </c>
      <c r="AD993" s="46" t="b">
        <f t="shared" si="174"/>
        <v>0</v>
      </c>
      <c r="AE993" s="46" t="b">
        <f t="shared" si="175"/>
        <v>0</v>
      </c>
    </row>
    <row r="994" spans="1:31" x14ac:dyDescent="0.25">
      <c r="A994" s="45" t="s">
        <v>1060</v>
      </c>
      <c r="B994" s="2" t="str">
        <f>IFERROR(VLOOKUP(A994,'Protein names'!$A:$I,8,FALSE),"Contaminant")</f>
        <v>Group specific component (Group specific component, isoform CRA_b) (Vitamin D-binding protein)</v>
      </c>
      <c r="C994" t="str">
        <f>IFERROR(VLOOKUP(A994,'Protein names'!$A:$I,9,FALSE), "Contaminant")</f>
        <v>Gc</v>
      </c>
      <c r="D994" s="42">
        <f>VLOOKUP($A994,'Raw data'!$A:$M,10,FALSE)</f>
        <v>49215.725283466621</v>
      </c>
      <c r="E994" s="42">
        <f>VLOOKUP($A994,'Raw data'!$A:$M,11,FALSE)</f>
        <v>37828.710065649277</v>
      </c>
      <c r="F994" s="42">
        <f>VLOOKUP($A994,'Raw data'!$A:$M,7,FALSE)</f>
        <v>247747.14886876367</v>
      </c>
      <c r="G994" s="42">
        <f>VLOOKUP($A994,'Raw data'!$A:$M,2,FALSE)</f>
        <v>255985.824439277</v>
      </c>
      <c r="H994" s="42">
        <f>VLOOKUP($A994,'Raw data'!$A:$M,3,FALSE)</f>
        <v>38567.805384536521</v>
      </c>
      <c r="I994" s="42">
        <f>VLOOKUP($A994,'Raw data'!$A:$M,4,FALSE)</f>
        <v>339683.57496238349</v>
      </c>
      <c r="J994" s="42">
        <f>VLOOKUP($A994,'Raw data'!$A:$M,8,FALSE)</f>
        <v>257604.64984254687</v>
      </c>
      <c r="K994" s="42">
        <f>VLOOKUP($A994,'Raw data'!$A:$M,5,FALSE)</f>
        <v>188844.51514829247</v>
      </c>
      <c r="L994" s="42">
        <f>VLOOKUP($A994,'Raw data'!$A:$M,12,FALSE)</f>
        <v>43352.17232134167</v>
      </c>
      <c r="M994" s="42">
        <f>VLOOKUP($A994,'Raw data'!$A:$M,13,FALSE)</f>
        <v>41366.835197706634</v>
      </c>
      <c r="N994" s="42">
        <f>VLOOKUP($A994,'Raw data'!$A:$M,6,FALSE)</f>
        <v>173067.74861713464</v>
      </c>
      <c r="O994" s="42">
        <f>VLOOKUP($A994,'Raw data'!$A:$M,9,FALSE)</f>
        <v>169225.82546841379</v>
      </c>
      <c r="P994" s="42">
        <f t="shared" si="165"/>
        <v>161504.7981673461</v>
      </c>
      <c r="Q994" s="42">
        <f t="shared" si="166"/>
        <v>145576.957765906</v>
      </c>
      <c r="R994" s="42">
        <f t="shared" si="167"/>
        <v>123241.09077455984</v>
      </c>
      <c r="S994" s="42">
        <f t="shared" si="168"/>
        <v>78577.938214191541</v>
      </c>
      <c r="T994" s="43">
        <f t="shared" si="169"/>
        <v>0.76308005813462809</v>
      </c>
      <c r="U994" s="43">
        <f t="shared" si="170"/>
        <v>0.53976906386894163</v>
      </c>
      <c r="V994" s="42">
        <f t="shared" si="171"/>
        <v>-0.1497950060414476</v>
      </c>
      <c r="W994" s="42">
        <f t="shared" si="172"/>
        <v>0.81240816528209936</v>
      </c>
      <c r="X994" s="42">
        <f>VLOOKUP($A994,'Raw data'!$A:$AN,39, FALSE)</f>
        <v>2.6098093842166552</v>
      </c>
      <c r="Y994" s="42">
        <f>VLOOKUP($A994,'Raw data'!$A:$AN,40, FALSE)</f>
        <v>2.5385685836796901</v>
      </c>
      <c r="Z994" s="42">
        <f t="shared" si="173"/>
        <v>2.5741889839481726</v>
      </c>
      <c r="AA994" s="44">
        <f>IFERROR(VLOOKUP($A994,'Raw data'!$AP:$AU,4,FALSE),0)</f>
        <v>0.98174670556913302</v>
      </c>
      <c r="AB994" s="44">
        <f>IFERROR(VLOOKUP($A994,'Raw data'!$AP:$AU,5,FALSE),0)</f>
        <v>7.7366539704536899E-2</v>
      </c>
      <c r="AC994" s="44">
        <f>IFERROR(VLOOKUP($A994,'Raw data'!$AP:$AU,6,FALSE),"NA")</f>
        <v>0.82080982939736802</v>
      </c>
      <c r="AD994" s="46" t="b">
        <f t="shared" si="174"/>
        <v>0</v>
      </c>
      <c r="AE994" s="46" t="b">
        <f t="shared" si="175"/>
        <v>0</v>
      </c>
    </row>
    <row r="995" spans="1:31" x14ac:dyDescent="0.25">
      <c r="A995" s="45" t="s">
        <v>1061</v>
      </c>
      <c r="B995" s="2" t="str">
        <f>IFERROR(VLOOKUP(A995,'Protein names'!$A:$I,8,FALSE),"Contaminant")</f>
        <v>Cc1-6 (Protein Mtap)</v>
      </c>
      <c r="C995" t="str">
        <f>IFERROR(VLOOKUP(A995,'Protein names'!$A:$I,9,FALSE), "Contaminant")</f>
        <v>Mtap</v>
      </c>
      <c r="D995" s="42">
        <f>VLOOKUP($A995,'Raw data'!$A:$M,10,FALSE)</f>
        <v>112278.38115418443</v>
      </c>
      <c r="E995" s="42">
        <f>VLOOKUP($A995,'Raw data'!$A:$M,11,FALSE)</f>
        <v>34684.238453619131</v>
      </c>
      <c r="F995" s="42">
        <f>VLOOKUP($A995,'Raw data'!$A:$M,7,FALSE)</f>
        <v>45725.9785667295</v>
      </c>
      <c r="G995" s="42">
        <f>VLOOKUP($A995,'Raw data'!$A:$M,2,FALSE)</f>
        <v>205.36</v>
      </c>
      <c r="H995" s="42">
        <f>VLOOKUP($A995,'Raw data'!$A:$M,3,FALSE)</f>
        <v>48094.698817762968</v>
      </c>
      <c r="I995" s="42">
        <f>VLOOKUP($A995,'Raw data'!$A:$M,4,FALSE)</f>
        <v>39931.061163969367</v>
      </c>
      <c r="J995" s="42">
        <f>VLOOKUP($A995,'Raw data'!$A:$M,8,FALSE)</f>
        <v>38169.985420785051</v>
      </c>
      <c r="K995" s="42">
        <f>VLOOKUP($A995,'Raw data'!$A:$M,5,FALSE)</f>
        <v>95388.205505425954</v>
      </c>
      <c r="L995" s="42">
        <f>VLOOKUP($A995,'Raw data'!$A:$M,12,FALSE)</f>
        <v>92839.592652646941</v>
      </c>
      <c r="M995" s="42">
        <f>VLOOKUP($A995,'Raw data'!$A:$M,13,FALSE)</f>
        <v>73877.123155231122</v>
      </c>
      <c r="N995" s="42">
        <f>VLOOKUP($A995,'Raw data'!$A:$M,6,FALSE)</f>
        <v>205.36</v>
      </c>
      <c r="O995" s="42">
        <f>VLOOKUP($A995,'Raw data'!$A:$M,9,FALSE)</f>
        <v>35056.226813388894</v>
      </c>
      <c r="P995" s="42">
        <f t="shared" si="165"/>
        <v>46819.953026044219</v>
      </c>
      <c r="Q995" s="42">
        <f t="shared" si="166"/>
        <v>55922.748924579653</v>
      </c>
      <c r="R995" s="42">
        <f t="shared" si="167"/>
        <v>33304.855132078737</v>
      </c>
      <c r="S995" s="42">
        <f t="shared" si="168"/>
        <v>34394.124870397165</v>
      </c>
      <c r="T995" s="43">
        <f t="shared" si="169"/>
        <v>0.71133892666557075</v>
      </c>
      <c r="U995" s="43">
        <f t="shared" si="170"/>
        <v>0.61502922391713755</v>
      </c>
      <c r="V995" s="42">
        <f t="shared" si="171"/>
        <v>0.25631179220071304</v>
      </c>
      <c r="W995" s="42">
        <f t="shared" si="172"/>
        <v>0.67973473920836303</v>
      </c>
      <c r="X995" s="42">
        <f>VLOOKUP($A995,'Raw data'!$A:$AN,39, FALSE)</f>
        <v>1.3405440879781587</v>
      </c>
      <c r="Y995" s="42">
        <f>VLOOKUP($A995,'Raw data'!$A:$AN,40, FALSE)</f>
        <v>1.200672558318538</v>
      </c>
      <c r="Z995" s="42">
        <f t="shared" si="173"/>
        <v>1.2706083231483483</v>
      </c>
      <c r="AA995" s="44">
        <f>IFERROR(VLOOKUP($A995,'Raw data'!$AP:$AU,4,FALSE),0)</f>
        <v>0.33502316347223599</v>
      </c>
      <c r="AB995" s="44">
        <f>IFERROR(VLOOKUP($A995,'Raw data'!$AP:$AU,5,FALSE),0)</f>
        <v>0.12499348609766001</v>
      </c>
      <c r="AC995" s="44">
        <f>IFERROR(VLOOKUP($A995,'Raw data'!$AP:$AU,6,FALSE),"NA")</f>
        <v>0.82116011088065399</v>
      </c>
      <c r="AD995" s="46" t="b">
        <f t="shared" si="174"/>
        <v>0</v>
      </c>
      <c r="AE995" s="46" t="b">
        <f t="shared" si="175"/>
        <v>0</v>
      </c>
    </row>
    <row r="996" spans="1:31" x14ac:dyDescent="0.25">
      <c r="A996" s="45" t="s">
        <v>1062</v>
      </c>
      <c r="B996" s="2" t="str">
        <f>IFERROR(VLOOKUP(A996,'Protein names'!$A:$I,8,FALSE),"Contaminant")</f>
        <v>NADH dehydrogenase (Ubiquinone) 1 beta subcomplex, 7 (Predicted) (Protein Ndufb7)</v>
      </c>
      <c r="C996" t="str">
        <f>IFERROR(VLOOKUP(A996,'Protein names'!$A:$I,9,FALSE), "Contaminant")</f>
        <v>Ndufb7</v>
      </c>
      <c r="D996" s="42">
        <f>VLOOKUP($A996,'Raw data'!$A:$M,10,FALSE)</f>
        <v>77580.23839608235</v>
      </c>
      <c r="E996" s="42">
        <f>VLOOKUP($A996,'Raw data'!$A:$M,11,FALSE)</f>
        <v>69131.501501446779</v>
      </c>
      <c r="F996" s="42">
        <f>VLOOKUP($A996,'Raw data'!$A:$M,7,FALSE)</f>
        <v>205.36</v>
      </c>
      <c r="G996" s="42">
        <f>VLOOKUP($A996,'Raw data'!$A:$M,2,FALSE)</f>
        <v>205.36</v>
      </c>
      <c r="H996" s="42">
        <f>VLOOKUP($A996,'Raw data'!$A:$M,3,FALSE)</f>
        <v>205.36</v>
      </c>
      <c r="I996" s="42">
        <f>VLOOKUP($A996,'Raw data'!$A:$M,4,FALSE)</f>
        <v>205.36</v>
      </c>
      <c r="J996" s="42">
        <f>VLOOKUP($A996,'Raw data'!$A:$M,8,FALSE)</f>
        <v>20961.241305286945</v>
      </c>
      <c r="K996" s="42">
        <f>VLOOKUP($A996,'Raw data'!$A:$M,5,FALSE)</f>
        <v>43482.149367386919</v>
      </c>
      <c r="L996" s="42">
        <f>VLOOKUP($A996,'Raw data'!$A:$M,12,FALSE)</f>
        <v>79508.092173428799</v>
      </c>
      <c r="M996" s="42">
        <f>VLOOKUP($A996,'Raw data'!$A:$M,13,FALSE)</f>
        <v>205.36</v>
      </c>
      <c r="N996" s="42">
        <f>VLOOKUP($A996,'Raw data'!$A:$M,6,FALSE)</f>
        <v>27306.29587794936</v>
      </c>
      <c r="O996" s="42">
        <f>VLOOKUP($A996,'Raw data'!$A:$M,9,FALSE)</f>
        <v>205.36</v>
      </c>
      <c r="P996" s="42">
        <f t="shared" si="165"/>
        <v>24588.863316254847</v>
      </c>
      <c r="Q996" s="42">
        <f t="shared" si="166"/>
        <v>28611.416454008668</v>
      </c>
      <c r="R996" s="42">
        <f t="shared" si="167"/>
        <v>34569.623913784802</v>
      </c>
      <c r="S996" s="42">
        <f t="shared" si="168"/>
        <v>27342.417909204949</v>
      </c>
      <c r="T996" s="43">
        <f t="shared" si="169"/>
        <v>1.4059057333867084</v>
      </c>
      <c r="U996" s="43">
        <f t="shared" si="170"/>
        <v>0.95564712614478331</v>
      </c>
      <c r="V996" s="42">
        <f t="shared" si="171"/>
        <v>0.21858587818915853</v>
      </c>
      <c r="W996" s="42">
        <f t="shared" si="172"/>
        <v>0.84238899421548186</v>
      </c>
      <c r="X996" s="42">
        <f>VLOOKUP($A996,'Raw data'!$A:$AN,39, FALSE)</f>
        <v>0.52224643350920175</v>
      </c>
      <c r="Y996" s="42">
        <f>VLOOKUP($A996,'Raw data'!$A:$AN,40, FALSE)</f>
        <v>0.89999309473275246</v>
      </c>
      <c r="Z996" s="42">
        <f t="shared" si="173"/>
        <v>0.7111197641209771</v>
      </c>
      <c r="AA996" s="44">
        <f>IFERROR(VLOOKUP($A996,'Raw data'!$AP:$AU,4,FALSE),0)</f>
        <v>2.4704838582214199</v>
      </c>
      <c r="AB996" s="44">
        <f>IFERROR(VLOOKUP($A996,'Raw data'!$AP:$AU,5,FALSE),0)</f>
        <v>0.15989839510943399</v>
      </c>
      <c r="AC996" s="44">
        <f>IFERROR(VLOOKUP($A996,'Raw data'!$AP:$AU,6,FALSE),"NA")</f>
        <v>0.82163284721758501</v>
      </c>
      <c r="AD996" s="46" t="b">
        <f t="shared" si="174"/>
        <v>0</v>
      </c>
      <c r="AE996" s="46" t="b">
        <f t="shared" si="175"/>
        <v>0</v>
      </c>
    </row>
    <row r="997" spans="1:31" x14ac:dyDescent="0.25">
      <c r="A997" s="45" t="s">
        <v>1063</v>
      </c>
      <c r="B997" s="2" t="str">
        <f>IFERROR(VLOOKUP(A997,'Protein names'!$A:$I,8,FALSE),"Contaminant")</f>
        <v>Mitochondrial pyruvate carrier 2 (Brain protein 44) (Protein 0-44)</v>
      </c>
      <c r="C997" t="str">
        <f>IFERROR(VLOOKUP(A997,'Protein names'!$A:$I,9,FALSE), "Contaminant")</f>
        <v>Mpc2</v>
      </c>
      <c r="D997" s="42">
        <f>VLOOKUP($A997,'Raw data'!$A:$M,10,FALSE)</f>
        <v>1163161.4463335704</v>
      </c>
      <c r="E997" s="42">
        <f>VLOOKUP($A997,'Raw data'!$A:$M,11,FALSE)</f>
        <v>686970.93308292236</v>
      </c>
      <c r="F997" s="42">
        <f>VLOOKUP($A997,'Raw data'!$A:$M,7,FALSE)</f>
        <v>796265.4934831463</v>
      </c>
      <c r="G997" s="42">
        <f>VLOOKUP($A997,'Raw data'!$A:$M,2,FALSE)</f>
        <v>569080.6479614157</v>
      </c>
      <c r="H997" s="42">
        <f>VLOOKUP($A997,'Raw data'!$A:$M,3,FALSE)</f>
        <v>665355.86077892256</v>
      </c>
      <c r="I997" s="42">
        <f>VLOOKUP($A997,'Raw data'!$A:$M,4,FALSE)</f>
        <v>680770.96179822367</v>
      </c>
      <c r="J997" s="42">
        <f>VLOOKUP($A997,'Raw data'!$A:$M,8,FALSE)</f>
        <v>878597.2459692813</v>
      </c>
      <c r="K997" s="42">
        <f>VLOOKUP($A997,'Raw data'!$A:$M,5,FALSE)</f>
        <v>717625.7456669336</v>
      </c>
      <c r="L997" s="42">
        <f>VLOOKUP($A997,'Raw data'!$A:$M,12,FALSE)</f>
        <v>945228.70842047094</v>
      </c>
      <c r="M997" s="42">
        <f>VLOOKUP($A997,'Raw data'!$A:$M,13,FALSE)</f>
        <v>863517.26589430461</v>
      </c>
      <c r="N997" s="42">
        <f>VLOOKUP($A997,'Raw data'!$A:$M,6,FALSE)</f>
        <v>615392.58436967724</v>
      </c>
      <c r="O997" s="42">
        <f>VLOOKUP($A997,'Raw data'!$A:$M,9,FALSE)</f>
        <v>818012.10982984747</v>
      </c>
      <c r="P997" s="42">
        <f t="shared" si="165"/>
        <v>760267.55723970011</v>
      </c>
      <c r="Q997" s="42">
        <f t="shared" si="166"/>
        <v>806395.61002508586</v>
      </c>
      <c r="R997" s="42">
        <f t="shared" si="167"/>
        <v>191864.58136186536</v>
      </c>
      <c r="S997" s="42">
        <f t="shared" si="168"/>
        <v>109732.83974250218</v>
      </c>
      <c r="T997" s="43">
        <f t="shared" si="169"/>
        <v>0.25236455184075879</v>
      </c>
      <c r="U997" s="43">
        <f t="shared" si="170"/>
        <v>0.13607817103454786</v>
      </c>
      <c r="V997" s="42">
        <f t="shared" si="171"/>
        <v>8.498055638360083E-2</v>
      </c>
      <c r="W997" s="42">
        <f t="shared" si="172"/>
        <v>0.65074206673379542</v>
      </c>
      <c r="X997" s="42">
        <f>VLOOKUP($A997,'Raw data'!$A:$AN,39, FALSE)</f>
        <v>3.4015776464234055</v>
      </c>
      <c r="Y997" s="42">
        <f>VLOOKUP($A997,'Raw data'!$A:$AN,40, FALSE)</f>
        <v>3.823013482158069</v>
      </c>
      <c r="Z997" s="42">
        <f t="shared" si="173"/>
        <v>3.6122955642907373</v>
      </c>
      <c r="AA997" s="44">
        <f>IFERROR(VLOOKUP($A997,'Raw data'!$AP:$AU,4,FALSE),0)</f>
        <v>0.58657607998996997</v>
      </c>
      <c r="AB997" s="44">
        <f>IFERROR(VLOOKUP($A997,'Raw data'!$AP:$AU,5,FALSE),0)</f>
        <v>0.196769331523375</v>
      </c>
      <c r="AC997" s="44">
        <f>IFERROR(VLOOKUP($A997,'Raw data'!$AP:$AU,6,FALSE),"NA")</f>
        <v>0.82194657647097003</v>
      </c>
      <c r="AD997" s="46" t="b">
        <f t="shared" si="174"/>
        <v>0</v>
      </c>
      <c r="AE997" s="46" t="b">
        <f t="shared" si="175"/>
        <v>0</v>
      </c>
    </row>
    <row r="998" spans="1:31" x14ac:dyDescent="0.25">
      <c r="A998" s="45" t="s">
        <v>1064</v>
      </c>
      <c r="B998" s="2" t="str">
        <f>IFERROR(VLOOKUP(A998,'Protein names'!$A:$I,8,FALSE),"Contaminant")</f>
        <v>Stress-induced phosphoprotein 1, isoform CRA_a (Stress-induced-phosphoprotein 1)</v>
      </c>
      <c r="C998" t="str">
        <f>IFERROR(VLOOKUP(A998,'Protein names'!$A:$I,9,FALSE), "Contaminant")</f>
        <v>Stip1</v>
      </c>
      <c r="D998" s="42">
        <f>VLOOKUP($A998,'Raw data'!$A:$M,10,FALSE)</f>
        <v>284712.75010891136</v>
      </c>
      <c r="E998" s="42">
        <f>VLOOKUP($A998,'Raw data'!$A:$M,11,FALSE)</f>
        <v>581038.49449360126</v>
      </c>
      <c r="F998" s="42">
        <f>VLOOKUP($A998,'Raw data'!$A:$M,7,FALSE)</f>
        <v>383209.02058994427</v>
      </c>
      <c r="G998" s="42">
        <f>VLOOKUP($A998,'Raw data'!$A:$M,2,FALSE)</f>
        <v>314341.3878420557</v>
      </c>
      <c r="H998" s="42">
        <f>VLOOKUP($A998,'Raw data'!$A:$M,3,FALSE)</f>
        <v>420094.04332314368</v>
      </c>
      <c r="I998" s="42">
        <f>VLOOKUP($A998,'Raw data'!$A:$M,4,FALSE)</f>
        <v>277551.49263059354</v>
      </c>
      <c r="J998" s="42">
        <f>VLOOKUP($A998,'Raw data'!$A:$M,8,FALSE)</f>
        <v>358860.66517834191</v>
      </c>
      <c r="K998" s="42">
        <f>VLOOKUP($A998,'Raw data'!$A:$M,5,FALSE)</f>
        <v>381460.76391679619</v>
      </c>
      <c r="L998" s="42">
        <f>VLOOKUP($A998,'Raw data'!$A:$M,12,FALSE)</f>
        <v>269263.42075168889</v>
      </c>
      <c r="M998" s="42">
        <f>VLOOKUP($A998,'Raw data'!$A:$M,13,FALSE)</f>
        <v>555480.01668558526</v>
      </c>
      <c r="N998" s="42">
        <f>VLOOKUP($A998,'Raw data'!$A:$M,6,FALSE)</f>
        <v>379324.26483790478</v>
      </c>
      <c r="O998" s="42">
        <f>VLOOKUP($A998,'Raw data'!$A:$M,9,FALSE)</f>
        <v>372457.56973120756</v>
      </c>
      <c r="P998" s="42">
        <f t="shared" si="165"/>
        <v>376824.53149804164</v>
      </c>
      <c r="Q998" s="42">
        <f t="shared" si="166"/>
        <v>386141.11685025413</v>
      </c>
      <c r="R998" s="42">
        <f t="shared" si="167"/>
        <v>104769.75930955334</v>
      </c>
      <c r="S998" s="42">
        <f t="shared" si="168"/>
        <v>84986.171936842584</v>
      </c>
      <c r="T998" s="43">
        <f t="shared" si="169"/>
        <v>0.27803327690224389</v>
      </c>
      <c r="U998" s="43">
        <f t="shared" si="170"/>
        <v>0.22009096733876257</v>
      </c>
      <c r="V998" s="42">
        <f t="shared" si="171"/>
        <v>3.5235294358738234E-2</v>
      </c>
      <c r="W998" s="42">
        <f t="shared" si="172"/>
        <v>0.88034788687968579</v>
      </c>
      <c r="X998" s="42">
        <f>VLOOKUP($A998,'Raw data'!$A:$AN,39, FALSE)</f>
        <v>2.7497835589007167</v>
      </c>
      <c r="Y998" s="42">
        <f>VLOOKUP($A998,'Raw data'!$A:$AN,40, FALSE)</f>
        <v>2.749519180796792</v>
      </c>
      <c r="Z998" s="42">
        <f t="shared" si="173"/>
        <v>2.7496513698487544</v>
      </c>
      <c r="AA998" s="44">
        <f>IFERROR(VLOOKUP($A998,'Raw data'!$AP:$AU,4,FALSE),0)</f>
        <v>0.38233820185749301</v>
      </c>
      <c r="AB998" s="44">
        <f>IFERROR(VLOOKUP($A998,'Raw data'!$AP:$AU,5,FALSE),0)</f>
        <v>0.142357670039019</v>
      </c>
      <c r="AC998" s="44">
        <f>IFERROR(VLOOKUP($A998,'Raw data'!$AP:$AU,6,FALSE),"NA")</f>
        <v>0.82222626590570302</v>
      </c>
      <c r="AD998" s="46" t="b">
        <f t="shared" si="174"/>
        <v>0</v>
      </c>
      <c r="AE998" s="46" t="b">
        <f t="shared" si="175"/>
        <v>0</v>
      </c>
    </row>
    <row r="999" spans="1:31" x14ac:dyDescent="0.25">
      <c r="A999" s="45" t="s">
        <v>1065</v>
      </c>
      <c r="B999" s="2" t="str">
        <f>IFERROR(VLOOKUP(A999,'Protein names'!$A:$I,8,FALSE),"Contaminant")</f>
        <v>Adipocyte plasma membrane-associated protein (RCG37450, isoform CRA_b)</v>
      </c>
      <c r="C999" t="str">
        <f>IFERROR(VLOOKUP(A999,'Protein names'!$A:$I,9,FALSE), "Contaminant")</f>
        <v>Apmap</v>
      </c>
      <c r="D999" s="42">
        <f>VLOOKUP($A999,'Raw data'!$A:$M,10,FALSE)</f>
        <v>1092351.582849025</v>
      </c>
      <c r="E999" s="42">
        <f>VLOOKUP($A999,'Raw data'!$A:$M,11,FALSE)</f>
        <v>803702.66361857136</v>
      </c>
      <c r="F999" s="42">
        <f>VLOOKUP($A999,'Raw data'!$A:$M,7,FALSE)</f>
        <v>667850.44983642444</v>
      </c>
      <c r="G999" s="42">
        <f>VLOOKUP($A999,'Raw data'!$A:$M,2,FALSE)</f>
        <v>763348.1737854539</v>
      </c>
      <c r="H999" s="42">
        <f>VLOOKUP($A999,'Raw data'!$A:$M,3,FALSE)</f>
        <v>608950.37070499151</v>
      </c>
      <c r="I999" s="42">
        <f>VLOOKUP($A999,'Raw data'!$A:$M,4,FALSE)</f>
        <v>697716.37513661652</v>
      </c>
      <c r="J999" s="42">
        <f>VLOOKUP($A999,'Raw data'!$A:$M,8,FALSE)</f>
        <v>735898.7273974024</v>
      </c>
      <c r="K999" s="42">
        <f>VLOOKUP($A999,'Raw data'!$A:$M,5,FALSE)</f>
        <v>754790.84273480193</v>
      </c>
      <c r="L999" s="42">
        <f>VLOOKUP($A999,'Raw data'!$A:$M,12,FALSE)</f>
        <v>953432.54155490338</v>
      </c>
      <c r="M999" s="42">
        <f>VLOOKUP($A999,'Raw data'!$A:$M,13,FALSE)</f>
        <v>857922.99724031205</v>
      </c>
      <c r="N999" s="42">
        <f>VLOOKUP($A999,'Raw data'!$A:$M,6,FALSE)</f>
        <v>818728.13568101649</v>
      </c>
      <c r="O999" s="42">
        <f>VLOOKUP($A999,'Raw data'!$A:$M,9,FALSE)</f>
        <v>779617.24228058662</v>
      </c>
      <c r="P999" s="42">
        <f t="shared" si="165"/>
        <v>772319.93598851387</v>
      </c>
      <c r="Q999" s="42">
        <f t="shared" si="166"/>
        <v>816731.74781483726</v>
      </c>
      <c r="R999" s="42">
        <f t="shared" si="167"/>
        <v>156340.86839998671</v>
      </c>
      <c r="S999" s="42">
        <f t="shared" si="168"/>
        <v>73184.642100078287</v>
      </c>
      <c r="T999" s="43">
        <f t="shared" si="169"/>
        <v>0.202430186137668</v>
      </c>
      <c r="U999" s="43">
        <f t="shared" si="170"/>
        <v>8.960670660334133E-2</v>
      </c>
      <c r="V999" s="42">
        <f t="shared" si="171"/>
        <v>8.0663696593355885E-2</v>
      </c>
      <c r="W999" s="42">
        <f t="shared" si="172"/>
        <v>0.57780952903134353</v>
      </c>
      <c r="X999" s="42">
        <f>VLOOKUP($A999,'Raw data'!$A:$AN,39, FALSE)</f>
        <v>2.5822982841394317</v>
      </c>
      <c r="Y999" s="42">
        <f>VLOOKUP($A999,'Raw data'!$A:$AN,40, FALSE)</f>
        <v>2.9529896170907595</v>
      </c>
      <c r="Z999" s="42">
        <f t="shared" si="173"/>
        <v>2.7676439506150956</v>
      </c>
      <c r="AA999" s="44">
        <f>IFERROR(VLOOKUP($A999,'Raw data'!$AP:$AU,4,FALSE),0)</f>
        <v>0.53574017567253196</v>
      </c>
      <c r="AB999" s="44">
        <f>IFERROR(VLOOKUP($A999,'Raw data'!$AP:$AU,5,FALSE),0)</f>
        <v>6.4356395793581198E-2</v>
      </c>
      <c r="AC999" s="44">
        <f>IFERROR(VLOOKUP($A999,'Raw data'!$AP:$AU,6,FALSE),"NA")</f>
        <v>0.82231684117301296</v>
      </c>
      <c r="AD999" s="46" t="b">
        <f t="shared" si="174"/>
        <v>0</v>
      </c>
      <c r="AE999" s="46" t="b">
        <f t="shared" si="175"/>
        <v>0</v>
      </c>
    </row>
    <row r="1000" spans="1:31" x14ac:dyDescent="0.25">
      <c r="A1000" s="45" t="s">
        <v>1066</v>
      </c>
      <c r="B1000" s="2" t="str">
        <f>IFERROR(VLOOKUP(A1000,'Protein names'!$A:$I,8,FALSE),"Contaminant")</f>
        <v>Proteasome subunit beta type-3 (EC 3.4.25.1) (Proteasome chain 13) (Proteasome component C10-II) (Proteasome theta chain)</v>
      </c>
      <c r="C1000" t="str">
        <f>IFERROR(VLOOKUP(A1000,'Protein names'!$A:$I,9,FALSE), "Contaminant")</f>
        <v>Psmb3</v>
      </c>
      <c r="D1000" s="42">
        <f>VLOOKUP($A1000,'Raw data'!$A:$M,10,FALSE)</f>
        <v>593315.28698748734</v>
      </c>
      <c r="E1000" s="42">
        <f>VLOOKUP($A1000,'Raw data'!$A:$M,11,FALSE)</f>
        <v>495385.5258140376</v>
      </c>
      <c r="F1000" s="42">
        <f>VLOOKUP($A1000,'Raw data'!$A:$M,7,FALSE)</f>
        <v>247319.72674083695</v>
      </c>
      <c r="G1000" s="42">
        <f>VLOOKUP($A1000,'Raw data'!$A:$M,2,FALSE)</f>
        <v>397589.11324641493</v>
      </c>
      <c r="H1000" s="42">
        <f>VLOOKUP($A1000,'Raw data'!$A:$M,3,FALSE)</f>
        <v>335578.5850425784</v>
      </c>
      <c r="I1000" s="42">
        <f>VLOOKUP($A1000,'Raw data'!$A:$M,4,FALSE)</f>
        <v>419385.76247381995</v>
      </c>
      <c r="J1000" s="42">
        <f>VLOOKUP($A1000,'Raw data'!$A:$M,8,FALSE)</f>
        <v>269631.86112301575</v>
      </c>
      <c r="K1000" s="42">
        <f>VLOOKUP($A1000,'Raw data'!$A:$M,5,FALSE)</f>
        <v>358055.53553165746</v>
      </c>
      <c r="L1000" s="42">
        <f>VLOOKUP($A1000,'Raw data'!$A:$M,12,FALSE)</f>
        <v>558181.36220414366</v>
      </c>
      <c r="M1000" s="42">
        <f>VLOOKUP($A1000,'Raw data'!$A:$M,13,FALSE)</f>
        <v>500409.97944216162</v>
      </c>
      <c r="N1000" s="42">
        <f>VLOOKUP($A1000,'Raw data'!$A:$M,6,FALSE)</f>
        <v>343616.06667971628</v>
      </c>
      <c r="O1000" s="42">
        <f>VLOOKUP($A1000,'Raw data'!$A:$M,9,FALSE)</f>
        <v>276243.30849111179</v>
      </c>
      <c r="P1000" s="42">
        <f t="shared" si="165"/>
        <v>414762.33338419587</v>
      </c>
      <c r="Q1000" s="42">
        <f t="shared" si="166"/>
        <v>384356.35224530107</v>
      </c>
      <c r="R1000" s="42">
        <f t="shared" si="167"/>
        <v>110306.12290759836</v>
      </c>
      <c r="S1000" s="42">
        <f t="shared" si="168"/>
        <v>108693.16246018148</v>
      </c>
      <c r="T1000" s="43">
        <f t="shared" si="169"/>
        <v>0.26595019371110873</v>
      </c>
      <c r="U1000" s="43">
        <f t="shared" si="170"/>
        <v>0.28279267878682579</v>
      </c>
      <c r="V1000" s="42">
        <f t="shared" si="171"/>
        <v>-0.10984036980231761</v>
      </c>
      <c r="W1000" s="42">
        <f t="shared" si="172"/>
        <v>0.66996677828618301</v>
      </c>
      <c r="X1000" s="42">
        <f>VLOOKUP($A1000,'Raw data'!$A:$AN,39, FALSE)</f>
        <v>2.0753010620150865</v>
      </c>
      <c r="Y1000" s="42">
        <f>VLOOKUP($A1000,'Raw data'!$A:$AN,40, FALSE)</f>
        <v>2.0587606116589203</v>
      </c>
      <c r="Z1000" s="42">
        <f t="shared" si="173"/>
        <v>2.0670308368370032</v>
      </c>
      <c r="AA1000" s="44">
        <f>IFERROR(VLOOKUP($A1000,'Raw data'!$AP:$AU,4,FALSE),0)</f>
        <v>0.69790957343673199</v>
      </c>
      <c r="AB1000" s="44">
        <f>IFERROR(VLOOKUP($A1000,'Raw data'!$AP:$AU,5,FALSE),0)</f>
        <v>0.115853858115717</v>
      </c>
      <c r="AC1000" s="44">
        <f>IFERROR(VLOOKUP($A1000,'Raw data'!$AP:$AU,6,FALSE),"NA")</f>
        <v>0.82255288242818803</v>
      </c>
      <c r="AD1000" s="46" t="b">
        <f t="shared" si="174"/>
        <v>0</v>
      </c>
      <c r="AE1000" s="46" t="b">
        <f t="shared" si="175"/>
        <v>0</v>
      </c>
    </row>
    <row r="1001" spans="1:31" x14ac:dyDescent="0.25">
      <c r="A1001" s="45" t="s">
        <v>1067</v>
      </c>
      <c r="B1001" s="2" t="str">
        <f>IFERROR(VLOOKUP(A1001,'Protein names'!$A:$I,8,FALSE),"Contaminant")</f>
        <v>Protein LOC102555453 (RCG45615, isoform CRA_a) (Similar to 60S ribosomal protein L12)</v>
      </c>
      <c r="C1001" t="str">
        <f>IFERROR(VLOOKUP(A1001,'Protein names'!$A:$I,9,FALSE), "Contaminant")</f>
        <v>Rpl12</v>
      </c>
      <c r="D1001" s="42">
        <f>VLOOKUP($A1001,'Raw data'!$A:$M,10,FALSE)</f>
        <v>831657.92221554962</v>
      </c>
      <c r="E1001" s="42">
        <f>VLOOKUP($A1001,'Raw data'!$A:$M,11,FALSE)</f>
        <v>662652.15733141545</v>
      </c>
      <c r="F1001" s="42">
        <f>VLOOKUP($A1001,'Raw data'!$A:$M,7,FALSE)</f>
        <v>1264444.4949086958</v>
      </c>
      <c r="G1001" s="42">
        <f>VLOOKUP($A1001,'Raw data'!$A:$M,2,FALSE)</f>
        <v>1415107.7800948182</v>
      </c>
      <c r="H1001" s="42">
        <f>VLOOKUP($A1001,'Raw data'!$A:$M,3,FALSE)</f>
        <v>1160363.4244671378</v>
      </c>
      <c r="I1001" s="42">
        <f>VLOOKUP($A1001,'Raw data'!$A:$M,4,FALSE)</f>
        <v>1442503.3942773298</v>
      </c>
      <c r="J1001" s="42">
        <f>VLOOKUP($A1001,'Raw data'!$A:$M,8,FALSE)</f>
        <v>1011727.0858414224</v>
      </c>
      <c r="K1001" s="42">
        <f>VLOOKUP($A1001,'Raw data'!$A:$M,5,FALSE)</f>
        <v>1140249.2549763243</v>
      </c>
      <c r="L1001" s="42">
        <f>VLOOKUP($A1001,'Raw data'!$A:$M,12,FALSE)</f>
        <v>899725.46103165846</v>
      </c>
      <c r="M1001" s="42">
        <f>VLOOKUP($A1001,'Raw data'!$A:$M,13,FALSE)</f>
        <v>589677.38759344094</v>
      </c>
      <c r="N1001" s="42">
        <f>VLOOKUP($A1001,'Raw data'!$A:$M,6,FALSE)</f>
        <v>1111928.4345665523</v>
      </c>
      <c r="O1001" s="42">
        <f>VLOOKUP($A1001,'Raw data'!$A:$M,9,FALSE)</f>
        <v>1247315.3034793723</v>
      </c>
      <c r="P1001" s="42">
        <f t="shared" si="165"/>
        <v>1129454.8622158244</v>
      </c>
      <c r="Q1001" s="42">
        <f t="shared" si="166"/>
        <v>1000103.8212481285</v>
      </c>
      <c r="R1001" s="42">
        <f t="shared" si="167"/>
        <v>290218.96786006622</v>
      </c>
      <c r="S1001" s="42">
        <f t="shared" si="168"/>
        <v>212884.85800533288</v>
      </c>
      <c r="T1001" s="43">
        <f t="shared" si="169"/>
        <v>0.25695490591868297</v>
      </c>
      <c r="U1001" s="43">
        <f t="shared" si="170"/>
        <v>0.21286275832808316</v>
      </c>
      <c r="V1001" s="42">
        <f t="shared" si="171"/>
        <v>-0.17547684107397699</v>
      </c>
      <c r="W1001" s="42">
        <f t="shared" si="172"/>
        <v>0.44031035549040709</v>
      </c>
      <c r="X1001" s="42">
        <f>VLOOKUP($A1001,'Raw data'!$A:$AN,39, FALSE)</f>
        <v>2.9065410158794296</v>
      </c>
      <c r="Y1001" s="42">
        <f>VLOOKUP($A1001,'Raw data'!$A:$AN,40, FALSE)</f>
        <v>3.4169864819823683</v>
      </c>
      <c r="Z1001" s="42">
        <f t="shared" si="173"/>
        <v>3.1617637489308992</v>
      </c>
      <c r="AA1001" s="44">
        <f>IFERROR(VLOOKUP($A1001,'Raw data'!$AP:$AU,4,FALSE),0)</f>
        <v>-0.32808851332539701</v>
      </c>
      <c r="AB1001" s="44">
        <f>IFERROR(VLOOKUP($A1001,'Raw data'!$AP:$AU,5,FALSE),0)</f>
        <v>7.2931727812069899E-2</v>
      </c>
      <c r="AC1001" s="44">
        <f>IFERROR(VLOOKUP($A1001,'Raw data'!$AP:$AU,6,FALSE),"NA")</f>
        <v>0.82462809028044304</v>
      </c>
      <c r="AD1001" s="46" t="b">
        <f t="shared" si="174"/>
        <v>0</v>
      </c>
      <c r="AE1001" s="46" t="b">
        <f t="shared" si="175"/>
        <v>0</v>
      </c>
    </row>
    <row r="1002" spans="1:31" x14ac:dyDescent="0.25">
      <c r="A1002" s="45" t="s">
        <v>1068</v>
      </c>
      <c r="B1002" s="2" t="str">
        <f>IFERROR(VLOOKUP(A1002,'Protein names'!$A:$I,8,FALSE),"Contaminant")</f>
        <v>Phenylalanine hydroxylase (Phenylalanine-4-hydroxylase)</v>
      </c>
      <c r="C1002" t="str">
        <f>IFERROR(VLOOKUP(A1002,'Protein names'!$A:$I,9,FALSE), "Contaminant")</f>
        <v>Pah</v>
      </c>
      <c r="D1002" s="42">
        <f>VLOOKUP($A1002,'Raw data'!$A:$M,10,FALSE)</f>
        <v>1917823.8865357465</v>
      </c>
      <c r="E1002" s="42">
        <f>VLOOKUP($A1002,'Raw data'!$A:$M,11,FALSE)</f>
        <v>2388708.0536928792</v>
      </c>
      <c r="F1002" s="42">
        <f>VLOOKUP($A1002,'Raw data'!$A:$M,7,FALSE)</f>
        <v>2423072.371394855</v>
      </c>
      <c r="G1002" s="42">
        <f>VLOOKUP($A1002,'Raw data'!$A:$M,2,FALSE)</f>
        <v>4095783.2111928663</v>
      </c>
      <c r="H1002" s="42">
        <f>VLOOKUP($A1002,'Raw data'!$A:$M,3,FALSE)</f>
        <v>3080708.9668849539</v>
      </c>
      <c r="I1002" s="42">
        <f>VLOOKUP($A1002,'Raw data'!$A:$M,4,FALSE)</f>
        <v>2828258.1248252601</v>
      </c>
      <c r="J1002" s="42">
        <f>VLOOKUP($A1002,'Raw data'!$A:$M,8,FALSE)</f>
        <v>2755554.2642153227</v>
      </c>
      <c r="K1002" s="42">
        <f>VLOOKUP($A1002,'Raw data'!$A:$M,5,FALSE)</f>
        <v>3813273.6049099495</v>
      </c>
      <c r="L1002" s="42">
        <f>VLOOKUP($A1002,'Raw data'!$A:$M,12,FALSE)</f>
        <v>2274923.6795857116</v>
      </c>
      <c r="M1002" s="42">
        <f>VLOOKUP($A1002,'Raw data'!$A:$M,13,FALSE)</f>
        <v>3264045.2682681703</v>
      </c>
      <c r="N1002" s="42">
        <f>VLOOKUP($A1002,'Raw data'!$A:$M,6,FALSE)</f>
        <v>3352973.380560251</v>
      </c>
      <c r="O1002" s="42">
        <f>VLOOKUP($A1002,'Raw data'!$A:$M,9,FALSE)</f>
        <v>2868119.6348757655</v>
      </c>
      <c r="P1002" s="42">
        <f t="shared" si="165"/>
        <v>2789059.1024210933</v>
      </c>
      <c r="Q1002" s="42">
        <f t="shared" si="166"/>
        <v>3054814.972069195</v>
      </c>
      <c r="R1002" s="42">
        <f t="shared" si="167"/>
        <v>688888.25341372297</v>
      </c>
      <c r="S1002" s="42">
        <f t="shared" si="168"/>
        <v>489996.22437637637</v>
      </c>
      <c r="T1002" s="43">
        <f t="shared" si="169"/>
        <v>0.24699664944917124</v>
      </c>
      <c r="U1002" s="43">
        <f t="shared" si="170"/>
        <v>0.16040127760814096</v>
      </c>
      <c r="V1002" s="42">
        <f t="shared" si="171"/>
        <v>0.13130649312988776</v>
      </c>
      <c r="W1002" s="42">
        <f t="shared" si="172"/>
        <v>0.49813190437307842</v>
      </c>
      <c r="X1002" s="42">
        <f>VLOOKUP($A1002,'Raw data'!$A:$AN,39, FALSE)</f>
        <v>2.9899936947827022</v>
      </c>
      <c r="Y1002" s="42">
        <f>VLOOKUP($A1002,'Raw data'!$A:$AN,40, FALSE)</f>
        <v>3.2456467931197075</v>
      </c>
      <c r="Z1002" s="42">
        <f t="shared" si="173"/>
        <v>3.1178202439512051</v>
      </c>
      <c r="AA1002" s="44">
        <f>IFERROR(VLOOKUP($A1002,'Raw data'!$AP:$AU,4,FALSE),0)</f>
        <v>0.33283677962507102</v>
      </c>
      <c r="AB1002" s="44">
        <f>IFERROR(VLOOKUP($A1002,'Raw data'!$AP:$AU,5,FALSE),0)</f>
        <v>0.12291841190963899</v>
      </c>
      <c r="AC1002" s="44">
        <f>IFERROR(VLOOKUP($A1002,'Raw data'!$AP:$AU,6,FALSE),"NA")</f>
        <v>0.82505213589981297</v>
      </c>
      <c r="AD1002" s="46" t="b">
        <f t="shared" si="174"/>
        <v>0</v>
      </c>
      <c r="AE1002" s="46" t="b">
        <f t="shared" si="175"/>
        <v>0</v>
      </c>
    </row>
    <row r="1003" spans="1:31" x14ac:dyDescent="0.25">
      <c r="A1003" s="45" t="s">
        <v>1069</v>
      </c>
      <c r="B1003" s="2" t="str">
        <f>IFERROR(VLOOKUP(A1003,'Protein names'!$A:$I,8,FALSE),"Contaminant")</f>
        <v>Protein Psmd8</v>
      </c>
      <c r="C1003" t="str">
        <f>IFERROR(VLOOKUP(A1003,'Protein names'!$A:$I,9,FALSE), "Contaminant")</f>
        <v>Psmd8</v>
      </c>
      <c r="D1003" s="42">
        <f>VLOOKUP($A1003,'Raw data'!$A:$M,10,FALSE)</f>
        <v>225594.00300679679</v>
      </c>
      <c r="E1003" s="42">
        <f>VLOOKUP($A1003,'Raw data'!$A:$M,11,FALSE)</f>
        <v>142342.68916207174</v>
      </c>
      <c r="F1003" s="42">
        <f>VLOOKUP($A1003,'Raw data'!$A:$M,7,FALSE)</f>
        <v>205.36</v>
      </c>
      <c r="G1003" s="42">
        <f>VLOOKUP($A1003,'Raw data'!$A:$M,2,FALSE)</f>
        <v>162988.32698388046</v>
      </c>
      <c r="H1003" s="42">
        <f>VLOOKUP($A1003,'Raw data'!$A:$M,3,FALSE)</f>
        <v>131520.38225829374</v>
      </c>
      <c r="I1003" s="42">
        <f>VLOOKUP($A1003,'Raw data'!$A:$M,4,FALSE)</f>
        <v>147593.11747811546</v>
      </c>
      <c r="J1003" s="42">
        <f>VLOOKUP($A1003,'Raw data'!$A:$M,8,FALSE)</f>
        <v>206116.51839322952</v>
      </c>
      <c r="K1003" s="42">
        <f>VLOOKUP($A1003,'Raw data'!$A:$M,5,FALSE)</f>
        <v>147703.60986519832</v>
      </c>
      <c r="L1003" s="42">
        <f>VLOOKUP($A1003,'Raw data'!$A:$M,12,FALSE)</f>
        <v>276934.82863319019</v>
      </c>
      <c r="M1003" s="42">
        <f>VLOOKUP($A1003,'Raw data'!$A:$M,13,FALSE)</f>
        <v>130787.25285006699</v>
      </c>
      <c r="N1003" s="42">
        <f>VLOOKUP($A1003,'Raw data'!$A:$M,6,FALSE)</f>
        <v>154739.11783198619</v>
      </c>
      <c r="O1003" s="42">
        <f>VLOOKUP($A1003,'Raw data'!$A:$M,9,FALSE)</f>
        <v>149686.12790702481</v>
      </c>
      <c r="P1003" s="42">
        <f t="shared" si="165"/>
        <v>135040.64648152635</v>
      </c>
      <c r="Q1003" s="42">
        <f t="shared" si="166"/>
        <v>177661.242580116</v>
      </c>
      <c r="R1003" s="42">
        <f t="shared" si="167"/>
        <v>67558.387487712913</v>
      </c>
      <c r="S1003" s="42">
        <f t="shared" si="168"/>
        <v>50112.555187420498</v>
      </c>
      <c r="T1003" s="43">
        <f t="shared" si="169"/>
        <v>0.50028187251721246</v>
      </c>
      <c r="U1003" s="43">
        <f t="shared" si="170"/>
        <v>0.28206802147532167</v>
      </c>
      <c r="V1003" s="42">
        <f t="shared" si="171"/>
        <v>0.39573527093122562</v>
      </c>
      <c r="W1003" s="42">
        <f t="shared" si="172"/>
        <v>0.28364889715492725</v>
      </c>
      <c r="X1003" s="42">
        <f>VLOOKUP($A1003,'Raw data'!$A:$AN,39, FALSE)</f>
        <v>2.059130548329565</v>
      </c>
      <c r="Y1003" s="42">
        <f>VLOOKUP($A1003,'Raw data'!$A:$AN,40, FALSE)</f>
        <v>2.5127681337492849</v>
      </c>
      <c r="Z1003" s="42">
        <f t="shared" si="173"/>
        <v>2.2859493410394247</v>
      </c>
      <c r="AA1003" s="44">
        <f>IFERROR(VLOOKUP($A1003,'Raw data'!$AP:$AU,4,FALSE),0)</f>
        <v>0.81041967903466705</v>
      </c>
      <c r="AB1003" s="44">
        <f>IFERROR(VLOOKUP($A1003,'Raw data'!$AP:$AU,5,FALSE),0)</f>
        <v>0.29207693220993097</v>
      </c>
      <c r="AC1003" s="44">
        <f>IFERROR(VLOOKUP($A1003,'Raw data'!$AP:$AU,6,FALSE),"NA")</f>
        <v>0.82512272775256301</v>
      </c>
      <c r="AD1003" s="46" t="b">
        <f t="shared" si="174"/>
        <v>0</v>
      </c>
      <c r="AE1003" s="46" t="b">
        <f t="shared" si="175"/>
        <v>0</v>
      </c>
    </row>
    <row r="1004" spans="1:31" x14ac:dyDescent="0.25">
      <c r="A1004" s="45" t="s">
        <v>1070</v>
      </c>
      <c r="B1004" s="2" t="str">
        <f>IFERROR(VLOOKUP(A1004,'Protein names'!$A:$I,8,FALSE),"Contaminant")</f>
        <v>Trifunctional enzyme subunit alpha, mitochondrial (TP-alpha) [Includes: Long-chain enoyl-CoA hydratase (EC 4.2.1.17) Long chain 3-hydroxyacyl-CoA dehydrogenase (EC 1.1.1.211)]</v>
      </c>
      <c r="C1004" t="str">
        <f>IFERROR(VLOOKUP(A1004,'Protein names'!$A:$I,9,FALSE), "Contaminant")</f>
        <v>Hadha</v>
      </c>
      <c r="D1004" s="42">
        <f>VLOOKUP($A1004,'Raw data'!$A:$M,10,FALSE)</f>
        <v>16854755.142877467</v>
      </c>
      <c r="E1004" s="42">
        <f>VLOOKUP($A1004,'Raw data'!$A:$M,11,FALSE)</f>
        <v>12537137.514985828</v>
      </c>
      <c r="F1004" s="42">
        <f>VLOOKUP($A1004,'Raw data'!$A:$M,7,FALSE)</f>
        <v>9577571.6848686803</v>
      </c>
      <c r="G1004" s="42">
        <f>VLOOKUP($A1004,'Raw data'!$A:$M,2,FALSE)</f>
        <v>11794173.245578339</v>
      </c>
      <c r="H1004" s="42">
        <f>VLOOKUP($A1004,'Raw data'!$A:$M,3,FALSE)</f>
        <v>10021746.251417847</v>
      </c>
      <c r="I1004" s="42">
        <f>VLOOKUP($A1004,'Raw data'!$A:$M,4,FALSE)</f>
        <v>11863372.148811236</v>
      </c>
      <c r="J1004" s="42">
        <f>VLOOKUP($A1004,'Raw data'!$A:$M,8,FALSE)</f>
        <v>8927429.6086329091</v>
      </c>
      <c r="K1004" s="42">
        <f>VLOOKUP($A1004,'Raw data'!$A:$M,5,FALSE)</f>
        <v>9602510.3425493818</v>
      </c>
      <c r="L1004" s="42">
        <f>VLOOKUP($A1004,'Raw data'!$A:$M,12,FALSE)</f>
        <v>16612016.140391277</v>
      </c>
      <c r="M1004" s="42">
        <f>VLOOKUP($A1004,'Raw data'!$A:$M,13,FALSE)</f>
        <v>11086419.101955188</v>
      </c>
      <c r="N1004" s="42">
        <f>VLOOKUP($A1004,'Raw data'!$A:$M,6,FALSE)</f>
        <v>10922053.313365767</v>
      </c>
      <c r="O1004" s="42">
        <f>VLOOKUP($A1004,'Raw data'!$A:$M,9,FALSE)</f>
        <v>9758154.5275644939</v>
      </c>
      <c r="P1004" s="42">
        <f t="shared" si="165"/>
        <v>12108125.9980899</v>
      </c>
      <c r="Q1004" s="42">
        <f t="shared" si="166"/>
        <v>11151430.50574317</v>
      </c>
      <c r="R1004" s="42">
        <f t="shared" si="167"/>
        <v>2367477.4013989493</v>
      </c>
      <c r="S1004" s="42">
        <f t="shared" si="168"/>
        <v>2554779.4251166503</v>
      </c>
      <c r="T1004" s="43">
        <f t="shared" si="169"/>
        <v>0.19552797862959365</v>
      </c>
      <c r="U1004" s="43">
        <f t="shared" si="170"/>
        <v>0.2290988069917036</v>
      </c>
      <c r="V1004" s="42">
        <f t="shared" si="171"/>
        <v>-0.11874680218413171</v>
      </c>
      <c r="W1004" s="42">
        <f t="shared" si="172"/>
        <v>0.55281231356854454</v>
      </c>
      <c r="X1004" s="42">
        <f>VLOOKUP($A1004,'Raw data'!$A:$AN,39, FALSE)</f>
        <v>3.5444137129613438</v>
      </c>
      <c r="Y1004" s="42">
        <f>VLOOKUP($A1004,'Raw data'!$A:$AN,40, FALSE)</f>
        <v>3.8102077538029469</v>
      </c>
      <c r="Z1004" s="42">
        <f t="shared" si="173"/>
        <v>3.6773107333821455</v>
      </c>
      <c r="AA1004" s="44">
        <f>IFERROR(VLOOKUP($A1004,'Raw data'!$AP:$AU,4,FALSE),0)</f>
        <v>-0.15450143891708801</v>
      </c>
      <c r="AB1004" s="44">
        <f>IFERROR(VLOOKUP($A1004,'Raw data'!$AP:$AU,5,FALSE),0)</f>
        <v>3.3160220659276998E-2</v>
      </c>
      <c r="AC1004" s="44">
        <f>IFERROR(VLOOKUP($A1004,'Raw data'!$AP:$AU,6,FALSE),"NA")</f>
        <v>0.82531160338617304</v>
      </c>
      <c r="AD1004" s="46" t="b">
        <f t="shared" si="174"/>
        <v>0</v>
      </c>
      <c r="AE1004" s="46" t="b">
        <f t="shared" si="175"/>
        <v>0</v>
      </c>
    </row>
    <row r="1005" spans="1:31" x14ac:dyDescent="0.25">
      <c r="A1005" s="45" t="s">
        <v>1071</v>
      </c>
      <c r="B1005" s="2" t="str">
        <f>IFERROR(VLOOKUP(A1005,'Protein names'!$A:$I,8,FALSE),"Contaminant")</f>
        <v>ATP synthase subunit e, mitochondrial (ATPase subunit e)</v>
      </c>
      <c r="C1005" t="str">
        <f>IFERROR(VLOOKUP(A1005,'Protein names'!$A:$I,9,FALSE), "Contaminant")</f>
        <v>Atp5i</v>
      </c>
      <c r="D1005" s="42">
        <f>VLOOKUP($A1005,'Raw data'!$A:$M,10,FALSE)</f>
        <v>621987.42672492249</v>
      </c>
      <c r="E1005" s="42">
        <f>VLOOKUP($A1005,'Raw data'!$A:$M,11,FALSE)</f>
        <v>1211267.5845937745</v>
      </c>
      <c r="F1005" s="42">
        <f>VLOOKUP($A1005,'Raw data'!$A:$M,7,FALSE)</f>
        <v>1750600.5329926999</v>
      </c>
      <c r="G1005" s="42">
        <f>VLOOKUP($A1005,'Raw data'!$A:$M,2,FALSE)</f>
        <v>1928183.3343425172</v>
      </c>
      <c r="H1005" s="42">
        <f>VLOOKUP($A1005,'Raw data'!$A:$M,3,FALSE)</f>
        <v>2087027.0987505654</v>
      </c>
      <c r="I1005" s="42">
        <f>VLOOKUP($A1005,'Raw data'!$A:$M,4,FALSE)</f>
        <v>1772209.7938732067</v>
      </c>
      <c r="J1005" s="42">
        <f>VLOOKUP($A1005,'Raw data'!$A:$M,8,FALSE)</f>
        <v>1818375.229590077</v>
      </c>
      <c r="K1005" s="42">
        <f>VLOOKUP($A1005,'Raw data'!$A:$M,5,FALSE)</f>
        <v>1784181.9151028369</v>
      </c>
      <c r="L1005" s="42">
        <f>VLOOKUP($A1005,'Raw data'!$A:$M,12,FALSE)</f>
        <v>529023.74916383193</v>
      </c>
      <c r="M1005" s="42">
        <f>VLOOKUP($A1005,'Raw data'!$A:$M,13,FALSE)</f>
        <v>1609413.7921177165</v>
      </c>
      <c r="N1005" s="42">
        <f>VLOOKUP($A1005,'Raw data'!$A:$M,6,FALSE)</f>
        <v>1762129.601979987</v>
      </c>
      <c r="O1005" s="42">
        <f>VLOOKUP($A1005,'Raw data'!$A:$M,9,FALSE)</f>
        <v>1763268.5266668072</v>
      </c>
      <c r="P1005" s="42">
        <f t="shared" si="165"/>
        <v>1561879.2952129475</v>
      </c>
      <c r="Q1005" s="42">
        <f t="shared" si="166"/>
        <v>1544398.8024368761</v>
      </c>
      <c r="R1005" s="42">
        <f t="shared" si="167"/>
        <v>499356.04948974599</v>
      </c>
      <c r="S1005" s="42">
        <f t="shared" si="168"/>
        <v>458817.88847392349</v>
      </c>
      <c r="T1005" s="43">
        <f t="shared" si="169"/>
        <v>0.31971487874910559</v>
      </c>
      <c r="U1005" s="43">
        <f t="shared" si="170"/>
        <v>0.2970851102383425</v>
      </c>
      <c r="V1005" s="42">
        <f t="shared" si="171"/>
        <v>-1.6237623077052329E-2</v>
      </c>
      <c r="W1005" s="42">
        <f t="shared" si="172"/>
        <v>0.95517119803183681</v>
      </c>
      <c r="X1005" s="42">
        <f>VLOOKUP($A1005,'Raw data'!$A:$AN,39, FALSE)</f>
        <v>3.6977204468047895</v>
      </c>
      <c r="Y1005" s="42">
        <f>VLOOKUP($A1005,'Raw data'!$A:$AN,40, FALSE)</f>
        <v>4.7227574226100328</v>
      </c>
      <c r="Z1005" s="42">
        <f t="shared" si="173"/>
        <v>4.2102389347074114</v>
      </c>
      <c r="AA1005" s="44">
        <f>IFERROR(VLOOKUP($A1005,'Raw data'!$AP:$AU,4,FALSE),0)</f>
        <v>-0.20133239700340499</v>
      </c>
      <c r="AB1005" s="44">
        <f>IFERROR(VLOOKUP($A1005,'Raw data'!$AP:$AU,5,FALSE),0)</f>
        <v>0.32690139394544798</v>
      </c>
      <c r="AC1005" s="44">
        <f>IFERROR(VLOOKUP($A1005,'Raw data'!$AP:$AU,6,FALSE),"NA")</f>
        <v>0.82549363633428496</v>
      </c>
      <c r="AD1005" s="46" t="b">
        <f t="shared" si="174"/>
        <v>0</v>
      </c>
      <c r="AE1005" s="46" t="b">
        <f t="shared" si="175"/>
        <v>0</v>
      </c>
    </row>
    <row r="1006" spans="1:31" x14ac:dyDescent="0.25">
      <c r="A1006" s="45" t="s">
        <v>1072</v>
      </c>
      <c r="B1006" s="2" t="str">
        <f>IFERROR(VLOOKUP(A1006,'Protein names'!$A:$I,8,FALSE),"Contaminant")</f>
        <v>Glucose-6-phosphatase (G-6-Pase) (G6Pase) (EC 3.1.3.9)</v>
      </c>
      <c r="C1006" t="str">
        <f>IFERROR(VLOOKUP(A1006,'Protein names'!$A:$I,9,FALSE), "Contaminant")</f>
        <v>G6pc</v>
      </c>
      <c r="D1006" s="42">
        <f>VLOOKUP($A1006,'Raw data'!$A:$M,10,FALSE)</f>
        <v>193216.59858088437</v>
      </c>
      <c r="E1006" s="42">
        <f>VLOOKUP($A1006,'Raw data'!$A:$M,11,FALSE)</f>
        <v>191452.13721607617</v>
      </c>
      <c r="F1006" s="42">
        <f>VLOOKUP($A1006,'Raw data'!$A:$M,7,FALSE)</f>
        <v>38262.419843995413</v>
      </c>
      <c r="G1006" s="42">
        <f>VLOOKUP($A1006,'Raw data'!$A:$M,2,FALSE)</f>
        <v>137198.56562525471</v>
      </c>
      <c r="H1006" s="42">
        <f>VLOOKUP($A1006,'Raw data'!$A:$M,3,FALSE)</f>
        <v>13118.054506138013</v>
      </c>
      <c r="I1006" s="42">
        <f>VLOOKUP($A1006,'Raw data'!$A:$M,4,FALSE)</f>
        <v>87692.350063052829</v>
      </c>
      <c r="J1006" s="42">
        <f>VLOOKUP($A1006,'Raw data'!$A:$M,8,FALSE)</f>
        <v>107297.36865283799</v>
      </c>
      <c r="K1006" s="42">
        <f>VLOOKUP($A1006,'Raw data'!$A:$M,5,FALSE)</f>
        <v>8295.3808400128892</v>
      </c>
      <c r="L1006" s="42">
        <f>VLOOKUP($A1006,'Raw data'!$A:$M,12,FALSE)</f>
        <v>174510.03756489782</v>
      </c>
      <c r="M1006" s="42">
        <f>VLOOKUP($A1006,'Raw data'!$A:$M,13,FALSE)</f>
        <v>140542.43557427463</v>
      </c>
      <c r="N1006" s="42">
        <f>VLOOKUP($A1006,'Raw data'!$A:$M,6,FALSE)</f>
        <v>205.36</v>
      </c>
      <c r="O1006" s="42">
        <f>VLOOKUP($A1006,'Raw data'!$A:$M,9,FALSE)</f>
        <v>121647.00847552858</v>
      </c>
      <c r="P1006" s="42">
        <f t="shared" si="165"/>
        <v>110156.68763923358</v>
      </c>
      <c r="Q1006" s="42">
        <f t="shared" si="166"/>
        <v>92082.931851258661</v>
      </c>
      <c r="R1006" s="42">
        <f t="shared" si="167"/>
        <v>69915.533106547329</v>
      </c>
      <c r="S1006" s="42">
        <f t="shared" si="168"/>
        <v>65459.792856618857</v>
      </c>
      <c r="T1006" s="43">
        <f t="shared" si="169"/>
        <v>0.63469167968741735</v>
      </c>
      <c r="U1006" s="43">
        <f t="shared" si="170"/>
        <v>0.71087867795473658</v>
      </c>
      <c r="V1006" s="42">
        <f t="shared" si="171"/>
        <v>-0.25855141042502577</v>
      </c>
      <c r="W1006" s="42">
        <f t="shared" si="172"/>
        <v>0.68198031044973018</v>
      </c>
      <c r="X1006" s="42">
        <f>VLOOKUP($A1006,'Raw data'!$A:$AN,39, FALSE)</f>
        <v>1.5110811047476227</v>
      </c>
      <c r="Y1006" s="42">
        <f>VLOOKUP($A1006,'Raw data'!$A:$AN,40, FALSE)</f>
        <v>1.8043578012216284</v>
      </c>
      <c r="Z1006" s="42">
        <f t="shared" si="173"/>
        <v>1.6577194529846255</v>
      </c>
      <c r="AA1006" s="44">
        <f>IFERROR(VLOOKUP($A1006,'Raw data'!$AP:$AU,4,FALSE),0)</f>
        <v>1.3675369723098101</v>
      </c>
      <c r="AB1006" s="44">
        <f>IFERROR(VLOOKUP($A1006,'Raw data'!$AP:$AU,5,FALSE),0)</f>
        <v>7.3435571287951404E-2</v>
      </c>
      <c r="AC1006" s="44">
        <f>IFERROR(VLOOKUP($A1006,'Raw data'!$AP:$AU,6,FALSE),"NA")</f>
        <v>0.82598168231971303</v>
      </c>
      <c r="AD1006" s="46" t="b">
        <f t="shared" si="174"/>
        <v>0</v>
      </c>
      <c r="AE1006" s="46" t="b">
        <f t="shared" si="175"/>
        <v>0</v>
      </c>
    </row>
    <row r="1007" spans="1:31" x14ac:dyDescent="0.25">
      <c r="A1007" s="45" t="s">
        <v>1073</v>
      </c>
      <c r="B1007" s="2" t="str">
        <f>IFERROR(VLOOKUP(A1007,'Protein names'!$A:$I,8,FALSE),"Contaminant")</f>
        <v>Glutathione S-transferase theta 2 (Glutathione S-transferase theta-2) (Glutathione S-transferase, theta 2, isoform CRA_a)</v>
      </c>
      <c r="C1007" t="str">
        <f>IFERROR(VLOOKUP(A1007,'Protein names'!$A:$I,9,FALSE), "Contaminant")</f>
        <v>Gstt2</v>
      </c>
      <c r="D1007" s="42">
        <f>VLOOKUP($A1007,'Raw data'!$A:$M,10,FALSE)</f>
        <v>2214696.5153570767</v>
      </c>
      <c r="E1007" s="42">
        <f>VLOOKUP($A1007,'Raw data'!$A:$M,11,FALSE)</f>
        <v>2230167.110638632</v>
      </c>
      <c r="F1007" s="42">
        <f>VLOOKUP($A1007,'Raw data'!$A:$M,7,FALSE)</f>
        <v>1895481.1593662733</v>
      </c>
      <c r="G1007" s="42">
        <f>VLOOKUP($A1007,'Raw data'!$A:$M,2,FALSE)</f>
        <v>1419246.8495635074</v>
      </c>
      <c r="H1007" s="42">
        <f>VLOOKUP($A1007,'Raw data'!$A:$M,3,FALSE)</f>
        <v>1510693.6994116092</v>
      </c>
      <c r="I1007" s="42">
        <f>VLOOKUP($A1007,'Raw data'!$A:$M,4,FALSE)</f>
        <v>1771299.7221211994</v>
      </c>
      <c r="J1007" s="42">
        <f>VLOOKUP($A1007,'Raw data'!$A:$M,8,FALSE)</f>
        <v>1774802.7776029971</v>
      </c>
      <c r="K1007" s="42">
        <f>VLOOKUP($A1007,'Raw data'!$A:$M,5,FALSE)</f>
        <v>1827697.4336959443</v>
      </c>
      <c r="L1007" s="42">
        <f>VLOOKUP($A1007,'Raw data'!$A:$M,12,FALSE)</f>
        <v>2259062.7766995798</v>
      </c>
      <c r="M1007" s="42">
        <f>VLOOKUP($A1007,'Raw data'!$A:$M,13,FALSE)</f>
        <v>2303269.073414023</v>
      </c>
      <c r="N1007" s="42">
        <f>VLOOKUP($A1007,'Raw data'!$A:$M,6,FALSE)</f>
        <v>1584805.7383978362</v>
      </c>
      <c r="O1007" s="42">
        <f>VLOOKUP($A1007,'Raw data'!$A:$M,9,FALSE)</f>
        <v>1484531.3599240226</v>
      </c>
      <c r="P1007" s="42">
        <f t="shared" si="165"/>
        <v>1840264.1760763831</v>
      </c>
      <c r="Q1007" s="42">
        <f t="shared" si="166"/>
        <v>1872361.5266224004</v>
      </c>
      <c r="R1007" s="42">
        <f t="shared" si="167"/>
        <v>312490.31306200352</v>
      </c>
      <c r="S1007" s="42">
        <f t="shared" si="168"/>
        <v>310867.69183023518</v>
      </c>
      <c r="T1007" s="43">
        <f t="shared" si="169"/>
        <v>0.16980731197423099</v>
      </c>
      <c r="U1007" s="43">
        <f t="shared" si="170"/>
        <v>0.16602973699797025</v>
      </c>
      <c r="V1007" s="42">
        <f t="shared" si="171"/>
        <v>2.4946141051281776E-2</v>
      </c>
      <c r="W1007" s="42">
        <f t="shared" si="172"/>
        <v>0.87389696593322197</v>
      </c>
      <c r="X1007" s="42">
        <f>VLOOKUP($A1007,'Raw data'!$A:$AN,39, FALSE)</f>
        <v>3.0178269082885536</v>
      </c>
      <c r="Y1007" s="42">
        <f>VLOOKUP($A1007,'Raw data'!$A:$AN,40, FALSE)</f>
        <v>3.4447351362998</v>
      </c>
      <c r="Z1007" s="42">
        <f t="shared" si="173"/>
        <v>3.2312810222941768</v>
      </c>
      <c r="AA1007" s="44">
        <f>IFERROR(VLOOKUP($A1007,'Raw data'!$AP:$AU,4,FALSE),0)</f>
        <v>0.22286920792509499</v>
      </c>
      <c r="AB1007" s="44">
        <f>IFERROR(VLOOKUP($A1007,'Raw data'!$AP:$AU,5,FALSE),0)</f>
        <v>6.3950328340101503E-2</v>
      </c>
      <c r="AC1007" s="44">
        <f>IFERROR(VLOOKUP($A1007,'Raw data'!$AP:$AU,6,FALSE),"NA")</f>
        <v>0.82625731814482894</v>
      </c>
      <c r="AD1007" s="46" t="b">
        <f t="shared" si="174"/>
        <v>0</v>
      </c>
      <c r="AE1007" s="46" t="b">
        <f t="shared" si="175"/>
        <v>0</v>
      </c>
    </row>
    <row r="1008" spans="1:31" x14ac:dyDescent="0.25">
      <c r="A1008" s="45" t="s">
        <v>1074</v>
      </c>
      <c r="B1008" s="2" t="str">
        <f>IFERROR(VLOOKUP(A1008,'Protein names'!$A:$I,8,FALSE),"Contaminant")</f>
        <v>Protein Srsf1 (RCG34610, isoform CRA_c)</v>
      </c>
      <c r="C1008" t="str">
        <f>IFERROR(VLOOKUP(A1008,'Protein names'!$A:$I,9,FALSE), "Contaminant")</f>
        <v>Srsf1</v>
      </c>
      <c r="D1008" s="42">
        <f>VLOOKUP($A1008,'Raw data'!$A:$M,10,FALSE)</f>
        <v>205.36</v>
      </c>
      <c r="E1008" s="42">
        <f>VLOOKUP($A1008,'Raw data'!$A:$M,11,FALSE)</f>
        <v>159518.43895405717</v>
      </c>
      <c r="F1008" s="42">
        <f>VLOOKUP($A1008,'Raw data'!$A:$M,7,FALSE)</f>
        <v>205.36</v>
      </c>
      <c r="G1008" s="42">
        <f>VLOOKUP($A1008,'Raw data'!$A:$M,2,FALSE)</f>
        <v>120368.16310106288</v>
      </c>
      <c r="H1008" s="42">
        <f>VLOOKUP($A1008,'Raw data'!$A:$M,3,FALSE)</f>
        <v>205.36</v>
      </c>
      <c r="I1008" s="42">
        <f>VLOOKUP($A1008,'Raw data'!$A:$M,4,FALSE)</f>
        <v>205.36</v>
      </c>
      <c r="J1008" s="42">
        <f>VLOOKUP($A1008,'Raw data'!$A:$M,8,FALSE)</f>
        <v>205.36</v>
      </c>
      <c r="K1008" s="42">
        <f>VLOOKUP($A1008,'Raw data'!$A:$M,5,FALSE)</f>
        <v>205.36</v>
      </c>
      <c r="L1008" s="42">
        <f>VLOOKUP($A1008,'Raw data'!$A:$M,12,FALSE)</f>
        <v>205.36</v>
      </c>
      <c r="M1008" s="42">
        <f>VLOOKUP($A1008,'Raw data'!$A:$M,13,FALSE)</f>
        <v>152340.09077944135</v>
      </c>
      <c r="N1008" s="42">
        <f>VLOOKUP($A1008,'Raw data'!$A:$M,6,FALSE)</f>
        <v>107634.91299519788</v>
      </c>
      <c r="O1008" s="42">
        <f>VLOOKUP($A1008,'Raw data'!$A:$M,9,FALSE)</f>
        <v>202825.45092148593</v>
      </c>
      <c r="P1008" s="42">
        <f t="shared" si="165"/>
        <v>46784.67367585333</v>
      </c>
      <c r="Q1008" s="42">
        <f t="shared" si="166"/>
        <v>77236.08911602087</v>
      </c>
      <c r="R1008" s="42">
        <f t="shared" si="167"/>
        <v>66835.571367156022</v>
      </c>
      <c r="S1008" s="42">
        <f t="shared" si="168"/>
        <v>81790.980597127011</v>
      </c>
      <c r="T1008" s="43">
        <f t="shared" si="169"/>
        <v>1.4285783380733814</v>
      </c>
      <c r="U1008" s="43">
        <f t="shared" si="170"/>
        <v>1.0589736162620038</v>
      </c>
      <c r="V1008" s="42">
        <f t="shared" si="171"/>
        <v>0.72323912399008849</v>
      </c>
      <c r="W1008" s="42">
        <f t="shared" si="172"/>
        <v>0.53366271550381184</v>
      </c>
      <c r="X1008" s="42">
        <f>VLOOKUP($A1008,'Raw data'!$A:$AN,39, FALSE)</f>
        <v>0.61248587302310165</v>
      </c>
      <c r="Y1008" s="42">
        <f>VLOOKUP($A1008,'Raw data'!$A:$AN,40, FALSE)</f>
        <v>1.2926860696927085</v>
      </c>
      <c r="Z1008" s="42">
        <f t="shared" si="173"/>
        <v>0.95258597135790501</v>
      </c>
      <c r="AA1008" s="44">
        <f>IFERROR(VLOOKUP($A1008,'Raw data'!$AP:$AU,4,FALSE),0)</f>
        <v>-2.1391140646171198</v>
      </c>
      <c r="AB1008" s="44">
        <f>IFERROR(VLOOKUP($A1008,'Raw data'!$AP:$AU,5,FALSE),0)</f>
        <v>0.28538975276918699</v>
      </c>
      <c r="AC1008" s="44">
        <f>IFERROR(VLOOKUP($A1008,'Raw data'!$AP:$AU,6,FALSE),"NA")</f>
        <v>0.82706863941256903</v>
      </c>
      <c r="AD1008" s="46" t="b">
        <f t="shared" si="174"/>
        <v>0</v>
      </c>
      <c r="AE1008" s="46" t="b">
        <f t="shared" si="175"/>
        <v>0</v>
      </c>
    </row>
    <row r="1009" spans="1:31" x14ac:dyDescent="0.25">
      <c r="A1009" s="45" t="s">
        <v>1075</v>
      </c>
      <c r="B1009" s="2" t="str">
        <f>IFERROR(VLOOKUP(A1009,'Protein names'!$A:$I,8,FALSE),"Contaminant")</f>
        <v>Retinol-binding protein 1 (Cellular retinol-binding protein) (CRBP) (Cellular retinol-binding protein I) (CRBP-I)</v>
      </c>
      <c r="C1009" t="str">
        <f>IFERROR(VLOOKUP(A1009,'Protein names'!$A:$I,9,FALSE), "Contaminant")</f>
        <v>Rbp1</v>
      </c>
      <c r="D1009" s="42">
        <f>VLOOKUP($A1009,'Raw data'!$A:$M,10,FALSE)</f>
        <v>892237.19340635336</v>
      </c>
      <c r="E1009" s="42">
        <f>VLOOKUP($A1009,'Raw data'!$A:$M,11,FALSE)</f>
        <v>1027381.3931911143</v>
      </c>
      <c r="F1009" s="42">
        <f>VLOOKUP($A1009,'Raw data'!$A:$M,7,FALSE)</f>
        <v>999930.13924004941</v>
      </c>
      <c r="G1009" s="42">
        <f>VLOOKUP($A1009,'Raw data'!$A:$M,2,FALSE)</f>
        <v>1240881.0962666804</v>
      </c>
      <c r="H1009" s="42">
        <f>VLOOKUP($A1009,'Raw data'!$A:$M,3,FALSE)</f>
        <v>1005022.2789554623</v>
      </c>
      <c r="I1009" s="42">
        <f>VLOOKUP($A1009,'Raw data'!$A:$M,4,FALSE)</f>
        <v>1150363.1874571517</v>
      </c>
      <c r="J1009" s="42">
        <f>VLOOKUP($A1009,'Raw data'!$A:$M,8,FALSE)</f>
        <v>836905.90321735968</v>
      </c>
      <c r="K1009" s="42">
        <f>VLOOKUP($A1009,'Raw data'!$A:$M,5,FALSE)</f>
        <v>1119458.8314254987</v>
      </c>
      <c r="L1009" s="42">
        <f>VLOOKUP($A1009,'Raw data'!$A:$M,12,FALSE)</f>
        <v>556939.47338974185</v>
      </c>
      <c r="M1009" s="42">
        <f>VLOOKUP($A1009,'Raw data'!$A:$M,13,FALSE)</f>
        <v>650113.05102270551</v>
      </c>
      <c r="N1009" s="42">
        <f>VLOOKUP($A1009,'Raw data'!$A:$M,6,FALSE)</f>
        <v>965598.12700445566</v>
      </c>
      <c r="O1009" s="42">
        <f>VLOOKUP($A1009,'Raw data'!$A:$M,9,FALSE)</f>
        <v>1245244.744013194</v>
      </c>
      <c r="P1009" s="42">
        <f t="shared" si="165"/>
        <v>1052635.8814194684</v>
      </c>
      <c r="Q1009" s="42">
        <f t="shared" si="166"/>
        <v>895710.02167882584</v>
      </c>
      <c r="R1009" s="42">
        <f t="shared" si="167"/>
        <v>112840.12728084727</v>
      </c>
      <c r="S1009" s="42">
        <f t="shared" si="168"/>
        <v>243469.25883226792</v>
      </c>
      <c r="T1009" s="43">
        <f t="shared" si="169"/>
        <v>0.10719768276251759</v>
      </c>
      <c r="U1009" s="43">
        <f t="shared" si="170"/>
        <v>0.27181705344318291</v>
      </c>
      <c r="V1009" s="42">
        <f t="shared" si="171"/>
        <v>-0.23290282520554145</v>
      </c>
      <c r="W1009" s="42">
        <f t="shared" si="172"/>
        <v>0.22026416538455562</v>
      </c>
      <c r="X1009" s="42">
        <f>VLOOKUP($A1009,'Raw data'!$A:$AN,39, FALSE)</f>
        <v>3.2789640703117038</v>
      </c>
      <c r="Y1009" s="42">
        <f>VLOOKUP($A1009,'Raw data'!$A:$AN,40, FALSE)</f>
        <v>4.1278758021556277</v>
      </c>
      <c r="Z1009" s="42">
        <f t="shared" si="173"/>
        <v>3.7034199362336659</v>
      </c>
      <c r="AA1009" s="44">
        <f>IFERROR(VLOOKUP($A1009,'Raw data'!$AP:$AU,4,FALSE),0)</f>
        <v>-0.19214666296955599</v>
      </c>
      <c r="AB1009" s="44">
        <f>IFERROR(VLOOKUP($A1009,'Raw data'!$AP:$AU,5,FALSE),0)</f>
        <v>0.114520565724936</v>
      </c>
      <c r="AC1009" s="44">
        <f>IFERROR(VLOOKUP($A1009,'Raw data'!$AP:$AU,6,FALSE),"NA")</f>
        <v>0.82728379274533403</v>
      </c>
      <c r="AD1009" s="46" t="b">
        <f t="shared" si="174"/>
        <v>0</v>
      </c>
      <c r="AE1009" s="46" t="b">
        <f t="shared" si="175"/>
        <v>0</v>
      </c>
    </row>
    <row r="1010" spans="1:31" x14ac:dyDescent="0.25">
      <c r="A1010" s="45" t="s">
        <v>1076</v>
      </c>
      <c r="B1010" s="2" t="str">
        <f>IFERROR(VLOOKUP(A1010,'Protein names'!$A:$I,8,FALSE),"Contaminant")</f>
        <v>Glutamate--cysteine ligase catalytic subunit (EC 6.3.2.2) (GCS heavy chain) (Gamma-ECS) (Gamma-glutamylcysteine synthetase)</v>
      </c>
      <c r="C1010" t="str">
        <f>IFERROR(VLOOKUP(A1010,'Protein names'!$A:$I,9,FALSE), "Contaminant")</f>
        <v>Gclc</v>
      </c>
      <c r="D1010" s="42">
        <f>VLOOKUP($A1010,'Raw data'!$A:$M,10,FALSE)</f>
        <v>462412.16399557563</v>
      </c>
      <c r="E1010" s="42">
        <f>VLOOKUP($A1010,'Raw data'!$A:$M,11,FALSE)</f>
        <v>395513.24517667579</v>
      </c>
      <c r="F1010" s="42">
        <f>VLOOKUP($A1010,'Raw data'!$A:$M,7,FALSE)</f>
        <v>335735.02185693197</v>
      </c>
      <c r="G1010" s="42">
        <f>VLOOKUP($A1010,'Raw data'!$A:$M,2,FALSE)</f>
        <v>383432.11810500995</v>
      </c>
      <c r="H1010" s="42">
        <f>VLOOKUP($A1010,'Raw data'!$A:$M,3,FALSE)</f>
        <v>262093.21774317126</v>
      </c>
      <c r="I1010" s="42">
        <f>VLOOKUP($A1010,'Raw data'!$A:$M,4,FALSE)</f>
        <v>301849.01164739957</v>
      </c>
      <c r="J1010" s="42">
        <f>VLOOKUP($A1010,'Raw data'!$A:$M,8,FALSE)</f>
        <v>167209.55415683682</v>
      </c>
      <c r="K1010" s="42">
        <f>VLOOKUP($A1010,'Raw data'!$A:$M,5,FALSE)</f>
        <v>310968.70015340985</v>
      </c>
      <c r="L1010" s="42">
        <f>VLOOKUP($A1010,'Raw data'!$A:$M,12,FALSE)</f>
        <v>375201.5772095205</v>
      </c>
      <c r="M1010" s="42">
        <f>VLOOKUP($A1010,'Raw data'!$A:$M,13,FALSE)</f>
        <v>417659.90910037019</v>
      </c>
      <c r="N1010" s="42">
        <f>VLOOKUP($A1010,'Raw data'!$A:$M,6,FALSE)</f>
        <v>482303.87074308697</v>
      </c>
      <c r="O1010" s="42">
        <f>VLOOKUP($A1010,'Raw data'!$A:$M,9,FALSE)</f>
        <v>313577.43936195719</v>
      </c>
      <c r="P1010" s="42">
        <f t="shared" si="165"/>
        <v>356839.12975412729</v>
      </c>
      <c r="Q1010" s="42">
        <f t="shared" si="166"/>
        <v>344486.84178753028</v>
      </c>
      <c r="R1010" s="42">
        <f t="shared" si="167"/>
        <v>65567.553071125323</v>
      </c>
      <c r="S1010" s="42">
        <f t="shared" si="168"/>
        <v>98992.693256249593</v>
      </c>
      <c r="T1010" s="43">
        <f t="shared" si="169"/>
        <v>0.18374541243922241</v>
      </c>
      <c r="U1010" s="43">
        <f t="shared" si="170"/>
        <v>0.28736277049822845</v>
      </c>
      <c r="V1010" s="42">
        <f t="shared" si="171"/>
        <v>-5.0824946925251073E-2</v>
      </c>
      <c r="W1010" s="42">
        <f t="shared" si="172"/>
        <v>0.82074977501331881</v>
      </c>
      <c r="X1010" s="42">
        <f>VLOOKUP($A1010,'Raw data'!$A:$AN,39, FALSE)</f>
        <v>2.3170876995725318</v>
      </c>
      <c r="Y1010" s="42">
        <f>VLOOKUP($A1010,'Raw data'!$A:$AN,40, FALSE)</f>
        <v>2.4294279998297377</v>
      </c>
      <c r="Z1010" s="42">
        <f t="shared" si="173"/>
        <v>2.373257849701135</v>
      </c>
      <c r="AA1010" s="44">
        <f>IFERROR(VLOOKUP($A1010,'Raw data'!$AP:$AU,4,FALSE),0)</f>
        <v>-1.38312078832898</v>
      </c>
      <c r="AB1010" s="44">
        <f>IFERROR(VLOOKUP($A1010,'Raw data'!$AP:$AU,5,FALSE),0)</f>
        <v>0.119082293450958</v>
      </c>
      <c r="AC1010" s="44">
        <f>IFERROR(VLOOKUP($A1010,'Raw data'!$AP:$AU,6,FALSE),"NA")</f>
        <v>0.82738040368153898</v>
      </c>
      <c r="AD1010" s="46" t="b">
        <f t="shared" si="174"/>
        <v>0</v>
      </c>
      <c r="AE1010" s="46" t="b">
        <f t="shared" si="175"/>
        <v>0</v>
      </c>
    </row>
    <row r="1011" spans="1:31" x14ac:dyDescent="0.25">
      <c r="A1011" s="45" t="s">
        <v>1077</v>
      </c>
      <c r="B1011" s="2" t="str">
        <f>IFERROR(VLOOKUP(A1011,'Protein names'!$A:$I,8,FALSE),"Contaminant")</f>
        <v>Cytochrome c oxidase subunit 6C-2 (Cytochrome c oxidase polypeptide VIc-2)</v>
      </c>
      <c r="C1011" t="str">
        <f>IFERROR(VLOOKUP(A1011,'Protein names'!$A:$I,9,FALSE), "Contaminant")</f>
        <v>Cox6c2</v>
      </c>
      <c r="D1011" s="42">
        <f>VLOOKUP($A1011,'Raw data'!$A:$M,10,FALSE)</f>
        <v>15403.2428118814</v>
      </c>
      <c r="E1011" s="42">
        <f>VLOOKUP($A1011,'Raw data'!$A:$M,11,FALSE)</f>
        <v>19719.766298007668</v>
      </c>
      <c r="F1011" s="42">
        <f>VLOOKUP($A1011,'Raw data'!$A:$M,7,FALSE)</f>
        <v>205.36</v>
      </c>
      <c r="G1011" s="42">
        <f>VLOOKUP($A1011,'Raw data'!$A:$M,2,FALSE)</f>
        <v>17025.069735533914</v>
      </c>
      <c r="H1011" s="42">
        <f>VLOOKUP($A1011,'Raw data'!$A:$M,3,FALSE)</f>
        <v>27409.656771071081</v>
      </c>
      <c r="I1011" s="42">
        <f>VLOOKUP($A1011,'Raw data'!$A:$M,4,FALSE)</f>
        <v>205.36</v>
      </c>
      <c r="J1011" s="42">
        <f>VLOOKUP($A1011,'Raw data'!$A:$M,8,FALSE)</f>
        <v>13929.87138466161</v>
      </c>
      <c r="K1011" s="42">
        <f>VLOOKUP($A1011,'Raw data'!$A:$M,5,FALSE)</f>
        <v>17766.386350119465</v>
      </c>
      <c r="L1011" s="42">
        <f>VLOOKUP($A1011,'Raw data'!$A:$M,12,FALSE)</f>
        <v>19885.105791733415</v>
      </c>
      <c r="M1011" s="42">
        <f>VLOOKUP($A1011,'Raw data'!$A:$M,13,FALSE)</f>
        <v>205.36</v>
      </c>
      <c r="N1011" s="42">
        <f>VLOOKUP($A1011,'Raw data'!$A:$M,6,FALSE)</f>
        <v>205.36</v>
      </c>
      <c r="O1011" s="42">
        <f>VLOOKUP($A1011,'Raw data'!$A:$M,9,FALSE)</f>
        <v>205.36</v>
      </c>
      <c r="P1011" s="42">
        <f t="shared" si="165"/>
        <v>13328.075936082345</v>
      </c>
      <c r="Q1011" s="42">
        <f t="shared" si="166"/>
        <v>8699.5739210857482</v>
      </c>
      <c r="R1011" s="42">
        <f t="shared" si="167"/>
        <v>10012.74231740791</v>
      </c>
      <c r="S1011" s="42">
        <f t="shared" si="168"/>
        <v>8671.1613295792522</v>
      </c>
      <c r="T1011" s="43">
        <f t="shared" si="169"/>
        <v>0.75125189602956721</v>
      </c>
      <c r="U1011" s="43">
        <f t="shared" si="170"/>
        <v>0.99673402493452801</v>
      </c>
      <c r="V1011" s="42">
        <f t="shared" si="171"/>
        <v>-0.61545187657750866</v>
      </c>
      <c r="W1011" s="42">
        <f t="shared" si="172"/>
        <v>0.45268733709442988</v>
      </c>
      <c r="X1011" s="42">
        <f>VLOOKUP($A1011,'Raw data'!$A:$AN,39, FALSE)</f>
        <v>1.4093042297812823</v>
      </c>
      <c r="Y1011" s="42">
        <f>VLOOKUP($A1011,'Raw data'!$A:$AN,40, FALSE)</f>
        <v>1.3237916392331595</v>
      </c>
      <c r="Z1011" s="42">
        <f t="shared" si="173"/>
        <v>1.3665479345072209</v>
      </c>
      <c r="AA1011" s="44">
        <f>IFERROR(VLOOKUP($A1011,'Raw data'!$AP:$AU,4,FALSE),0)</f>
        <v>2.52878775709046</v>
      </c>
      <c r="AB1011" s="44">
        <f>IFERROR(VLOOKUP($A1011,'Raw data'!$AP:$AU,5,FALSE),0)</f>
        <v>0.13627031049066499</v>
      </c>
      <c r="AC1011" s="44">
        <f>IFERROR(VLOOKUP($A1011,'Raw data'!$AP:$AU,6,FALSE),"NA")</f>
        <v>0.82755128312540405</v>
      </c>
      <c r="AD1011" s="46" t="b">
        <f t="shared" si="174"/>
        <v>0</v>
      </c>
      <c r="AE1011" s="46" t="b">
        <f t="shared" si="175"/>
        <v>0</v>
      </c>
    </row>
    <row r="1012" spans="1:31" x14ac:dyDescent="0.25">
      <c r="A1012" s="45" t="s">
        <v>1078</v>
      </c>
      <c r="B1012" s="2" t="str">
        <f>IFERROR(VLOOKUP(A1012,'Protein names'!$A:$I,8,FALSE),"Contaminant")</f>
        <v>Annexin</v>
      </c>
      <c r="C1012" t="str">
        <f>IFERROR(VLOOKUP(A1012,'Protein names'!$A:$I,9,FALSE), "Contaminant")</f>
        <v>Anxa4</v>
      </c>
      <c r="D1012" s="42">
        <f>VLOOKUP($A1012,'Raw data'!$A:$M,10,FALSE)</f>
        <v>205.36</v>
      </c>
      <c r="E1012" s="42">
        <f>VLOOKUP($A1012,'Raw data'!$A:$M,11,FALSE)</f>
        <v>46254.307664704356</v>
      </c>
      <c r="F1012" s="42">
        <f>VLOOKUP($A1012,'Raw data'!$A:$M,7,FALSE)</f>
        <v>205.36</v>
      </c>
      <c r="G1012" s="42">
        <f>VLOOKUP($A1012,'Raw data'!$A:$M,2,FALSE)</f>
        <v>50058.15350334454</v>
      </c>
      <c r="H1012" s="42">
        <f>VLOOKUP($A1012,'Raw data'!$A:$M,3,FALSE)</f>
        <v>46326.361686722455</v>
      </c>
      <c r="I1012" s="42">
        <f>VLOOKUP($A1012,'Raw data'!$A:$M,4,FALSE)</f>
        <v>52173.192124172201</v>
      </c>
      <c r="J1012" s="42">
        <f>VLOOKUP($A1012,'Raw data'!$A:$M,8,FALSE)</f>
        <v>50205.201186173887</v>
      </c>
      <c r="K1012" s="42">
        <f>VLOOKUP($A1012,'Raw data'!$A:$M,5,FALSE)</f>
        <v>55041.3285981179</v>
      </c>
      <c r="L1012" s="42">
        <f>VLOOKUP($A1012,'Raw data'!$A:$M,12,FALSE)</f>
        <v>205.36</v>
      </c>
      <c r="M1012" s="42">
        <f>VLOOKUP($A1012,'Raw data'!$A:$M,13,FALSE)</f>
        <v>61158.564169228397</v>
      </c>
      <c r="N1012" s="42">
        <f>VLOOKUP($A1012,'Raw data'!$A:$M,6,FALSE)</f>
        <v>43852.608018940264</v>
      </c>
      <c r="O1012" s="42">
        <f>VLOOKUP($A1012,'Raw data'!$A:$M,9,FALSE)</f>
        <v>67376.947655273281</v>
      </c>
      <c r="P1012" s="42">
        <f t="shared" si="165"/>
        <v>32537.122496490596</v>
      </c>
      <c r="Q1012" s="42">
        <f t="shared" si="166"/>
        <v>46306.668271288952</v>
      </c>
      <c r="R1012" s="42">
        <f t="shared" si="167"/>
        <v>22954.853432370743</v>
      </c>
      <c r="S1012" s="42">
        <f t="shared" si="168"/>
        <v>21936.960329705646</v>
      </c>
      <c r="T1012" s="43">
        <f t="shared" si="169"/>
        <v>0.70549734183920587</v>
      </c>
      <c r="U1012" s="43">
        <f t="shared" si="170"/>
        <v>0.47373221068696481</v>
      </c>
      <c r="V1012" s="42">
        <f t="shared" si="171"/>
        <v>0.50913329175908761</v>
      </c>
      <c r="W1012" s="42">
        <f t="shared" si="172"/>
        <v>0.35506125804260702</v>
      </c>
      <c r="X1012" s="42">
        <f>VLOOKUP($A1012,'Raw data'!$A:$AN,39, FALSE)</f>
        <v>2.2724132115719651</v>
      </c>
      <c r="Y1012" s="42">
        <f>VLOOKUP($A1012,'Raw data'!$A:$AN,40, FALSE)</f>
        <v>3.1365159011274422</v>
      </c>
      <c r="Z1012" s="42">
        <f t="shared" si="173"/>
        <v>2.7044645563497038</v>
      </c>
      <c r="AA1012" s="44">
        <f>IFERROR(VLOOKUP($A1012,'Raw data'!$AP:$AU,4,FALSE),0)</f>
        <v>0.26948211491944601</v>
      </c>
      <c r="AB1012" s="44">
        <f>IFERROR(VLOOKUP($A1012,'Raw data'!$AP:$AU,5,FALSE),0)</f>
        <v>0.30921831549873002</v>
      </c>
      <c r="AC1012" s="44">
        <f>IFERROR(VLOOKUP($A1012,'Raw data'!$AP:$AU,6,FALSE),"NA")</f>
        <v>0.82784327660353596</v>
      </c>
      <c r="AD1012" s="46" t="b">
        <f t="shared" si="174"/>
        <v>0</v>
      </c>
      <c r="AE1012" s="46" t="b">
        <f t="shared" si="175"/>
        <v>0</v>
      </c>
    </row>
    <row r="1013" spans="1:31" x14ac:dyDescent="0.25">
      <c r="A1013" s="45" t="s">
        <v>1079</v>
      </c>
      <c r="B1013" s="2" t="str">
        <f>IFERROR(VLOOKUP(A1013,'Protein names'!$A:$I,8,FALSE),"Contaminant")</f>
        <v>Carbonic anhydrase 5A, mitochondrial (EC 4.2.1.1) (Carbonate dehydratase VA) (Carbonic anhydrase VA) (CA-VA)</v>
      </c>
      <c r="C1013" t="str">
        <f>IFERROR(VLOOKUP(A1013,'Protein names'!$A:$I,9,FALSE), "Contaminant")</f>
        <v>Ca5a</v>
      </c>
      <c r="D1013" s="42">
        <f>VLOOKUP($A1013,'Raw data'!$A:$M,10,FALSE)</f>
        <v>205.36</v>
      </c>
      <c r="E1013" s="42">
        <f>VLOOKUP($A1013,'Raw data'!$A:$M,11,FALSE)</f>
        <v>35195.453847376884</v>
      </c>
      <c r="F1013" s="42">
        <f>VLOOKUP($A1013,'Raw data'!$A:$M,7,FALSE)</f>
        <v>44187.183232493488</v>
      </c>
      <c r="G1013" s="42">
        <f>VLOOKUP($A1013,'Raw data'!$A:$M,2,FALSE)</f>
        <v>41991.720937622333</v>
      </c>
      <c r="H1013" s="42">
        <f>VLOOKUP($A1013,'Raw data'!$A:$M,3,FALSE)</f>
        <v>69032.708413019966</v>
      </c>
      <c r="I1013" s="42">
        <f>VLOOKUP($A1013,'Raw data'!$A:$M,4,FALSE)</f>
        <v>41807.749131165059</v>
      </c>
      <c r="J1013" s="42">
        <f>VLOOKUP($A1013,'Raw data'!$A:$M,8,FALSE)</f>
        <v>205.36</v>
      </c>
      <c r="K1013" s="42">
        <f>VLOOKUP($A1013,'Raw data'!$A:$M,5,FALSE)</f>
        <v>36199.022122587368</v>
      </c>
      <c r="L1013" s="42">
        <f>VLOOKUP($A1013,'Raw data'!$A:$M,12,FALSE)</f>
        <v>49052.983909165741</v>
      </c>
      <c r="M1013" s="42">
        <f>VLOOKUP($A1013,'Raw data'!$A:$M,13,FALSE)</f>
        <v>59012.645167554067</v>
      </c>
      <c r="N1013" s="42">
        <f>VLOOKUP($A1013,'Raw data'!$A:$M,6,FALSE)</f>
        <v>40190.256325416623</v>
      </c>
      <c r="O1013" s="42">
        <f>VLOOKUP($A1013,'Raw data'!$A:$M,9,FALSE)</f>
        <v>50172.103812821406</v>
      </c>
      <c r="P1013" s="42">
        <f t="shared" si="165"/>
        <v>38736.69592694629</v>
      </c>
      <c r="Q1013" s="42">
        <f t="shared" si="166"/>
        <v>39138.728556257534</v>
      </c>
      <c r="R1013" s="42">
        <f t="shared" si="167"/>
        <v>20268.148179713018</v>
      </c>
      <c r="S1013" s="42">
        <f t="shared" si="168"/>
        <v>18888.070141098986</v>
      </c>
      <c r="T1013" s="43">
        <f t="shared" si="169"/>
        <v>0.52322862584709884</v>
      </c>
      <c r="U1013" s="43">
        <f t="shared" si="170"/>
        <v>0.48259283931386537</v>
      </c>
      <c r="V1013" s="42">
        <f t="shared" si="171"/>
        <v>1.489598643556489E-2</v>
      </c>
      <c r="W1013" s="42">
        <f t="shared" si="172"/>
        <v>0.9747531185466396</v>
      </c>
      <c r="X1013" s="42">
        <f>VLOOKUP($A1013,'Raw data'!$A:$AN,39, FALSE)</f>
        <v>2.3886904627534187</v>
      </c>
      <c r="Y1013" s="42">
        <f>VLOOKUP($A1013,'Raw data'!$A:$AN,40, FALSE)</f>
        <v>2.2259027439411669</v>
      </c>
      <c r="Z1013" s="42">
        <f t="shared" si="173"/>
        <v>2.307296603347293</v>
      </c>
      <c r="AA1013" s="44">
        <f>IFERROR(VLOOKUP($A1013,'Raw data'!$AP:$AU,4,FALSE),0)</f>
        <v>0.69107747268523301</v>
      </c>
      <c r="AB1013" s="44">
        <f>IFERROR(VLOOKUP($A1013,'Raw data'!$AP:$AU,5,FALSE),0)</f>
        <v>3.4703760167213597E-2</v>
      </c>
      <c r="AC1013" s="44">
        <f>IFERROR(VLOOKUP($A1013,'Raw data'!$AP:$AU,6,FALSE),"NA")</f>
        <v>0.82805949726782402</v>
      </c>
      <c r="AD1013" s="46" t="b">
        <f t="shared" si="174"/>
        <v>0</v>
      </c>
      <c r="AE1013" s="46" t="b">
        <f t="shared" si="175"/>
        <v>0</v>
      </c>
    </row>
    <row r="1014" spans="1:31" x14ac:dyDescent="0.25">
      <c r="A1014" s="45" t="s">
        <v>1080</v>
      </c>
      <c r="B1014" s="2" t="str">
        <f>IFERROR(VLOOKUP(A1014,'Protein names'!$A:$I,8,FALSE),"Contaminant")</f>
        <v>Histone H4 [Cleaved into: Osteogenic growth peptide (OGP)]</v>
      </c>
      <c r="C1014" t="str">
        <f>IFERROR(VLOOKUP(A1014,'Protein names'!$A:$I,9,FALSE), "Contaminant")</f>
        <v>Hist1h4b</v>
      </c>
      <c r="D1014" s="42">
        <f>VLOOKUP($A1014,'Raw data'!$A:$M,10,FALSE)</f>
        <v>16257758.349175815</v>
      </c>
      <c r="E1014" s="42">
        <f>VLOOKUP($A1014,'Raw data'!$A:$M,11,FALSE)</f>
        <v>15044024.084949397</v>
      </c>
      <c r="F1014" s="42">
        <f>VLOOKUP($A1014,'Raw data'!$A:$M,7,FALSE)</f>
        <v>9469628.3438849524</v>
      </c>
      <c r="G1014" s="42">
        <f>VLOOKUP($A1014,'Raw data'!$A:$M,2,FALSE)</f>
        <v>12105529.667040611</v>
      </c>
      <c r="H1014" s="42">
        <f>VLOOKUP($A1014,'Raw data'!$A:$M,3,FALSE)</f>
        <v>8812533.8021915592</v>
      </c>
      <c r="I1014" s="42">
        <f>VLOOKUP($A1014,'Raw data'!$A:$M,4,FALSE)</f>
        <v>11345558.919772213</v>
      </c>
      <c r="J1014" s="42">
        <f>VLOOKUP($A1014,'Raw data'!$A:$M,8,FALSE)</f>
        <v>10855431.624053145</v>
      </c>
      <c r="K1014" s="42">
        <f>VLOOKUP($A1014,'Raw data'!$A:$M,5,FALSE)</f>
        <v>13598941.733321141</v>
      </c>
      <c r="L1014" s="42">
        <f>VLOOKUP($A1014,'Raw data'!$A:$M,12,FALSE)</f>
        <v>15350540.323610578</v>
      </c>
      <c r="M1014" s="42">
        <f>VLOOKUP($A1014,'Raw data'!$A:$M,13,FALSE)</f>
        <v>17522594.382122505</v>
      </c>
      <c r="N1014" s="42">
        <f>VLOOKUP($A1014,'Raw data'!$A:$M,6,FALSE)</f>
        <v>9606985.9684786536</v>
      </c>
      <c r="O1014" s="42">
        <f>VLOOKUP($A1014,'Raw data'!$A:$M,9,FALSE)</f>
        <v>9937506.8515102547</v>
      </c>
      <c r="P1014" s="42">
        <f t="shared" si="165"/>
        <v>12172505.527835757</v>
      </c>
      <c r="Q1014" s="42">
        <f t="shared" si="166"/>
        <v>12812000.147182712</v>
      </c>
      <c r="R1014" s="42">
        <f t="shared" si="167"/>
        <v>2714718.8609897988</v>
      </c>
      <c r="S1014" s="42">
        <f t="shared" si="168"/>
        <v>2933034.5296251862</v>
      </c>
      <c r="T1014" s="43">
        <f t="shared" si="169"/>
        <v>0.22302054862754864</v>
      </c>
      <c r="U1014" s="43">
        <f t="shared" si="170"/>
        <v>0.22892869933896653</v>
      </c>
      <c r="V1014" s="42">
        <f t="shared" si="171"/>
        <v>7.3869564028059068E-2</v>
      </c>
      <c r="W1014" s="42">
        <f t="shared" si="172"/>
        <v>0.72793183674542705</v>
      </c>
      <c r="X1014" s="42">
        <f>VLOOKUP($A1014,'Raw data'!$A:$AN,39, FALSE)</f>
        <v>3.9897299210490638</v>
      </c>
      <c r="Y1014" s="42">
        <f>VLOOKUP($A1014,'Raw data'!$A:$AN,40, FALSE)</f>
        <v>4.1987808985309032</v>
      </c>
      <c r="Z1014" s="42">
        <f t="shared" si="173"/>
        <v>4.0942554097899837</v>
      </c>
      <c r="AA1014" s="44">
        <f>IFERROR(VLOOKUP($A1014,'Raw data'!$AP:$AU,4,FALSE),0)</f>
        <v>0.451550567434369</v>
      </c>
      <c r="AB1014" s="44">
        <f>IFERROR(VLOOKUP($A1014,'Raw data'!$AP:$AU,5,FALSE),0)</f>
        <v>6.5317508834463703E-2</v>
      </c>
      <c r="AC1014" s="44">
        <f>IFERROR(VLOOKUP($A1014,'Raw data'!$AP:$AU,6,FALSE),"NA")</f>
        <v>0.82807266224784004</v>
      </c>
      <c r="AD1014" s="46" t="b">
        <f t="shared" si="174"/>
        <v>0</v>
      </c>
      <c r="AE1014" s="46" t="b">
        <f t="shared" si="175"/>
        <v>0</v>
      </c>
    </row>
    <row r="1015" spans="1:31" x14ac:dyDescent="0.25">
      <c r="A1015" s="45" t="s">
        <v>1081</v>
      </c>
      <c r="B1015" s="2" t="str">
        <f>IFERROR(VLOOKUP(A1015,'Protein names'!$A:$I,8,FALSE),"Contaminant")</f>
        <v>60S ribosomal protein L5</v>
      </c>
      <c r="C1015" t="str">
        <f>IFERROR(VLOOKUP(A1015,'Protein names'!$A:$I,9,FALSE), "Contaminant")</f>
        <v>Rpl5</v>
      </c>
      <c r="D1015" s="42">
        <f>VLOOKUP($A1015,'Raw data'!$A:$M,10,FALSE)</f>
        <v>582651.66949433996</v>
      </c>
      <c r="E1015" s="42">
        <f>VLOOKUP($A1015,'Raw data'!$A:$M,11,FALSE)</f>
        <v>655735.93281998287</v>
      </c>
      <c r="F1015" s="42">
        <f>VLOOKUP($A1015,'Raw data'!$A:$M,7,FALSE)</f>
        <v>470106.58443883853</v>
      </c>
      <c r="G1015" s="42">
        <f>VLOOKUP($A1015,'Raw data'!$A:$M,2,FALSE)</f>
        <v>488559.94663646969</v>
      </c>
      <c r="H1015" s="42">
        <f>VLOOKUP($A1015,'Raw data'!$A:$M,3,FALSE)</f>
        <v>418411.23341534135</v>
      </c>
      <c r="I1015" s="42">
        <f>VLOOKUP($A1015,'Raw data'!$A:$M,4,FALSE)</f>
        <v>528133.4985315731</v>
      </c>
      <c r="J1015" s="42">
        <f>VLOOKUP($A1015,'Raw data'!$A:$M,8,FALSE)</f>
        <v>386464.80050185259</v>
      </c>
      <c r="K1015" s="42">
        <f>VLOOKUP($A1015,'Raw data'!$A:$M,5,FALSE)</f>
        <v>476495.98527525313</v>
      </c>
      <c r="L1015" s="42">
        <f>VLOOKUP($A1015,'Raw data'!$A:$M,12,FALSE)</f>
        <v>870383.74626432103</v>
      </c>
      <c r="M1015" s="42">
        <f>VLOOKUP($A1015,'Raw data'!$A:$M,13,FALSE)</f>
        <v>629471.0655506812</v>
      </c>
      <c r="N1015" s="42">
        <f>VLOOKUP($A1015,'Raw data'!$A:$M,6,FALSE)</f>
        <v>322367.27964829269</v>
      </c>
      <c r="O1015" s="42">
        <f>VLOOKUP($A1015,'Raw data'!$A:$M,9,FALSE)</f>
        <v>462420.23081963352</v>
      </c>
      <c r="P1015" s="42">
        <f t="shared" si="165"/>
        <v>523933.14422275755</v>
      </c>
      <c r="Q1015" s="42">
        <f t="shared" si="166"/>
        <v>524600.5180100057</v>
      </c>
      <c r="R1015" s="42">
        <f t="shared" si="167"/>
        <v>77589.645544678235</v>
      </c>
      <c r="S1015" s="42">
        <f t="shared" si="168"/>
        <v>181072.7597854521</v>
      </c>
      <c r="T1015" s="43">
        <f t="shared" si="169"/>
        <v>0.14809073714887927</v>
      </c>
      <c r="U1015" s="43">
        <f t="shared" si="170"/>
        <v>0.34516313569861651</v>
      </c>
      <c r="V1015" s="42">
        <f t="shared" si="171"/>
        <v>1.8365018081492315E-3</v>
      </c>
      <c r="W1015" s="42">
        <f t="shared" si="172"/>
        <v>0.99410488416198617</v>
      </c>
      <c r="X1015" s="42">
        <f>VLOOKUP($A1015,'Raw data'!$A:$AN,39, FALSE)</f>
        <v>2.9766809531838523</v>
      </c>
      <c r="Y1015" s="42">
        <f>VLOOKUP($A1015,'Raw data'!$A:$AN,40, FALSE)</f>
        <v>3.2371042243576613</v>
      </c>
      <c r="Z1015" s="42">
        <f t="shared" si="173"/>
        <v>3.1068925887707568</v>
      </c>
      <c r="AA1015" s="44">
        <f>IFERROR(VLOOKUP($A1015,'Raw data'!$AP:$AU,4,FALSE),0)</f>
        <v>0.468759168799391</v>
      </c>
      <c r="AB1015" s="44">
        <f>IFERROR(VLOOKUP($A1015,'Raw data'!$AP:$AU,5,FALSE),0)</f>
        <v>0.14352162116470599</v>
      </c>
      <c r="AC1015" s="44">
        <f>IFERROR(VLOOKUP($A1015,'Raw data'!$AP:$AU,6,FALSE),"NA")</f>
        <v>0.82857841968740198</v>
      </c>
      <c r="AD1015" s="46" t="b">
        <f t="shared" si="174"/>
        <v>0</v>
      </c>
      <c r="AE1015" s="46" t="b">
        <f t="shared" si="175"/>
        <v>0</v>
      </c>
    </row>
    <row r="1016" spans="1:31" x14ac:dyDescent="0.25">
      <c r="A1016" s="45" t="s">
        <v>1082</v>
      </c>
      <c r="B1016" s="2" t="str">
        <f>IFERROR(VLOOKUP(A1016,'Protein names'!$A:$I,8,FALSE),"Contaminant")</f>
        <v>Thioredoxin domain-containing protein 12 (EC 1.8.4.2)</v>
      </c>
      <c r="C1016" t="str">
        <f>IFERROR(VLOOKUP(A1016,'Protein names'!$A:$I,9,FALSE), "Contaminant")</f>
        <v>Txndc12</v>
      </c>
      <c r="D1016" s="42">
        <f>VLOOKUP($A1016,'Raw data'!$A:$M,10,FALSE)</f>
        <v>76951.644868504998</v>
      </c>
      <c r="E1016" s="42">
        <f>VLOOKUP($A1016,'Raw data'!$A:$M,11,FALSE)</f>
        <v>75283.490617949952</v>
      </c>
      <c r="F1016" s="42">
        <f>VLOOKUP($A1016,'Raw data'!$A:$M,7,FALSE)</f>
        <v>205.36</v>
      </c>
      <c r="G1016" s="42">
        <f>VLOOKUP($A1016,'Raw data'!$A:$M,2,FALSE)</f>
        <v>205.36</v>
      </c>
      <c r="H1016" s="42">
        <f>VLOOKUP($A1016,'Raw data'!$A:$M,3,FALSE)</f>
        <v>24270.094788930128</v>
      </c>
      <c r="I1016" s="42">
        <f>VLOOKUP($A1016,'Raw data'!$A:$M,4,FALSE)</f>
        <v>52889.277853007647</v>
      </c>
      <c r="J1016" s="42">
        <f>VLOOKUP($A1016,'Raw data'!$A:$M,8,FALSE)</f>
        <v>205.36</v>
      </c>
      <c r="K1016" s="42">
        <f>VLOOKUP($A1016,'Raw data'!$A:$M,5,FALSE)</f>
        <v>205.36</v>
      </c>
      <c r="L1016" s="42">
        <f>VLOOKUP($A1016,'Raw data'!$A:$M,12,FALSE)</f>
        <v>59371.784615616605</v>
      </c>
      <c r="M1016" s="42">
        <f>VLOOKUP($A1016,'Raw data'!$A:$M,13,FALSE)</f>
        <v>42998.47611609134</v>
      </c>
      <c r="N1016" s="42">
        <f>VLOOKUP($A1016,'Raw data'!$A:$M,6,FALSE)</f>
        <v>194786.6816172979</v>
      </c>
      <c r="O1016" s="42">
        <f>VLOOKUP($A1016,'Raw data'!$A:$M,9,FALSE)</f>
        <v>140825.77498500043</v>
      </c>
      <c r="P1016" s="42">
        <f t="shared" si="165"/>
        <v>38300.871354732109</v>
      </c>
      <c r="Q1016" s="42">
        <f t="shared" si="166"/>
        <v>73065.572889001036</v>
      </c>
      <c r="R1016" s="42">
        <f t="shared" si="167"/>
        <v>32077.553644089239</v>
      </c>
      <c r="S1016" s="42">
        <f t="shared" si="168"/>
        <v>72014.170698348738</v>
      </c>
      <c r="T1016" s="43">
        <f t="shared" si="169"/>
        <v>0.83751498358864429</v>
      </c>
      <c r="U1016" s="43">
        <f t="shared" si="170"/>
        <v>0.98561015606830926</v>
      </c>
      <c r="V1016" s="42">
        <f t="shared" si="171"/>
        <v>0.9318145815481782</v>
      </c>
      <c r="W1016" s="42">
        <f t="shared" si="172"/>
        <v>0.3473612300766028</v>
      </c>
      <c r="X1016" s="42">
        <f>VLOOKUP($A1016,'Raw data'!$A:$AN,39, FALSE)</f>
        <v>1.2292834092640033</v>
      </c>
      <c r="Y1016" s="42">
        <f>VLOOKUP($A1016,'Raw data'!$A:$AN,40, FALSE)</f>
        <v>1.2373983380945017</v>
      </c>
      <c r="Z1016" s="42">
        <f t="shared" si="173"/>
        <v>1.2333408736792526</v>
      </c>
      <c r="AA1016" s="44">
        <f>IFERROR(VLOOKUP($A1016,'Raw data'!$AP:$AU,4,FALSE),0)</f>
        <v>1.20266276900341</v>
      </c>
      <c r="AB1016" s="44">
        <f>IFERROR(VLOOKUP($A1016,'Raw data'!$AP:$AU,5,FALSE),0)</f>
        <v>0.21309683999311399</v>
      </c>
      <c r="AC1016" s="44">
        <f>IFERROR(VLOOKUP($A1016,'Raw data'!$AP:$AU,6,FALSE),"NA")</f>
        <v>0.82954594567491202</v>
      </c>
      <c r="AD1016" s="46" t="b">
        <f t="shared" si="174"/>
        <v>0</v>
      </c>
      <c r="AE1016" s="46" t="b">
        <f t="shared" si="175"/>
        <v>0</v>
      </c>
    </row>
    <row r="1017" spans="1:31" x14ac:dyDescent="0.25">
      <c r="A1017" s="45" t="s">
        <v>1083</v>
      </c>
      <c r="B1017" s="2" t="str">
        <f>IFERROR(VLOOKUP(A1017,'Protein names'!$A:$I,8,FALSE),"Contaminant")</f>
        <v>Gnpnat1 protein (Protein Gnpnat1) (Similar to EMeg32 protein (Predicted), isoform CRA_b)</v>
      </c>
      <c r="C1017" t="str">
        <f>IFERROR(VLOOKUP(A1017,'Protein names'!$A:$I,9,FALSE), "Contaminant")</f>
        <v>Gnpnat1</v>
      </c>
      <c r="D1017" s="42">
        <f>VLOOKUP($A1017,'Raw data'!$A:$M,10,FALSE)</f>
        <v>283484.35072072118</v>
      </c>
      <c r="E1017" s="42">
        <f>VLOOKUP($A1017,'Raw data'!$A:$M,11,FALSE)</f>
        <v>245534.94637626855</v>
      </c>
      <c r="F1017" s="42">
        <f>VLOOKUP($A1017,'Raw data'!$A:$M,7,FALSE)</f>
        <v>123930.40473928179</v>
      </c>
      <c r="G1017" s="42">
        <f>VLOOKUP($A1017,'Raw data'!$A:$M,2,FALSE)</f>
        <v>123431.66950442467</v>
      </c>
      <c r="H1017" s="42">
        <f>VLOOKUP($A1017,'Raw data'!$A:$M,3,FALSE)</f>
        <v>134268.71022876867</v>
      </c>
      <c r="I1017" s="42">
        <f>VLOOKUP($A1017,'Raw data'!$A:$M,4,FALSE)</f>
        <v>150724.58518047197</v>
      </c>
      <c r="J1017" s="42">
        <f>VLOOKUP($A1017,'Raw data'!$A:$M,8,FALSE)</f>
        <v>178589.25844344799</v>
      </c>
      <c r="K1017" s="42">
        <f>VLOOKUP($A1017,'Raw data'!$A:$M,5,FALSE)</f>
        <v>145028.37188158321</v>
      </c>
      <c r="L1017" s="42">
        <f>VLOOKUP($A1017,'Raw data'!$A:$M,12,FALSE)</f>
        <v>221764.61412995192</v>
      </c>
      <c r="M1017" s="42">
        <f>VLOOKUP($A1017,'Raw data'!$A:$M,13,FALSE)</f>
        <v>245572.51853315285</v>
      </c>
      <c r="N1017" s="42">
        <f>VLOOKUP($A1017,'Raw data'!$A:$M,6,FALSE)</f>
        <v>140105.15029499808</v>
      </c>
      <c r="O1017" s="42">
        <f>VLOOKUP($A1017,'Raw data'!$A:$M,9,FALSE)</f>
        <v>132164.76289118043</v>
      </c>
      <c r="P1017" s="42">
        <f t="shared" si="165"/>
        <v>176895.77779165612</v>
      </c>
      <c r="Q1017" s="42">
        <f t="shared" si="166"/>
        <v>177204.11269571909</v>
      </c>
      <c r="R1017" s="42">
        <f t="shared" si="167"/>
        <v>63558.633261304662</v>
      </c>
      <c r="S1017" s="42">
        <f t="shared" si="168"/>
        <v>43015.404551797743</v>
      </c>
      <c r="T1017" s="43">
        <f t="shared" si="169"/>
        <v>0.35929988863930146</v>
      </c>
      <c r="U1017" s="43">
        <f t="shared" si="170"/>
        <v>0.24274495607029392</v>
      </c>
      <c r="V1017" s="42">
        <f t="shared" si="171"/>
        <v>2.5124738041529368E-3</v>
      </c>
      <c r="W1017" s="42">
        <f t="shared" si="172"/>
        <v>0.99300893587003047</v>
      </c>
      <c r="X1017" s="42">
        <f>VLOOKUP($A1017,'Raw data'!$A:$AN,39, FALSE)</f>
        <v>2.5285252327742538</v>
      </c>
      <c r="Y1017" s="42">
        <f>VLOOKUP($A1017,'Raw data'!$A:$AN,40, FALSE)</f>
        <v>3.2955279015322532</v>
      </c>
      <c r="Z1017" s="42">
        <f t="shared" si="173"/>
        <v>2.9120265671532533</v>
      </c>
      <c r="AA1017" s="44">
        <f>IFERROR(VLOOKUP($A1017,'Raw data'!$AP:$AU,4,FALSE),0)</f>
        <v>0.25800878165716501</v>
      </c>
      <c r="AB1017" s="44">
        <f>IFERROR(VLOOKUP($A1017,'Raw data'!$AP:$AU,5,FALSE),0)</f>
        <v>0.17928729021432099</v>
      </c>
      <c r="AC1017" s="44">
        <f>IFERROR(VLOOKUP($A1017,'Raw data'!$AP:$AU,6,FALSE),"NA")</f>
        <v>0.82963222919700497</v>
      </c>
      <c r="AD1017" s="46" t="b">
        <f t="shared" si="174"/>
        <v>0</v>
      </c>
      <c r="AE1017" s="46" t="b">
        <f t="shared" si="175"/>
        <v>0</v>
      </c>
    </row>
    <row r="1018" spans="1:31" x14ac:dyDescent="0.25">
      <c r="A1018" s="45" t="s">
        <v>1084</v>
      </c>
      <c r="B1018" s="2" t="str">
        <f>IFERROR(VLOOKUP(A1018,'Protein names'!$A:$I,8,FALSE),"Contaminant")</f>
        <v>Protein RT1-A (RT1 class I, A2) (RT1 class Ia, locus A2)</v>
      </c>
      <c r="C1018" t="str">
        <f>IFERROR(VLOOKUP(A1018,'Protein names'!$A:$I,9,FALSE), "Contaminant")</f>
        <v>RT1-A2</v>
      </c>
      <c r="D1018" s="42">
        <f>VLOOKUP($A1018,'Raw data'!$A:$M,10,FALSE)</f>
        <v>205.36</v>
      </c>
      <c r="E1018" s="42">
        <f>VLOOKUP($A1018,'Raw data'!$A:$M,11,FALSE)</f>
        <v>53165.630690159858</v>
      </c>
      <c r="F1018" s="42">
        <f>VLOOKUP($A1018,'Raw data'!$A:$M,7,FALSE)</f>
        <v>205.36</v>
      </c>
      <c r="G1018" s="42">
        <f>VLOOKUP($A1018,'Raw data'!$A:$M,2,FALSE)</f>
        <v>205.36</v>
      </c>
      <c r="H1018" s="42">
        <f>VLOOKUP($A1018,'Raw data'!$A:$M,3,FALSE)</f>
        <v>205.36</v>
      </c>
      <c r="I1018" s="42">
        <f>VLOOKUP($A1018,'Raw data'!$A:$M,4,FALSE)</f>
        <v>205.36</v>
      </c>
      <c r="J1018" s="42">
        <f>VLOOKUP($A1018,'Raw data'!$A:$M,8,FALSE)</f>
        <v>205.36</v>
      </c>
      <c r="K1018" s="42">
        <f>VLOOKUP($A1018,'Raw data'!$A:$M,5,FALSE)</f>
        <v>47356.833450264807</v>
      </c>
      <c r="L1018" s="42">
        <f>VLOOKUP($A1018,'Raw data'!$A:$M,12,FALSE)</f>
        <v>205.36</v>
      </c>
      <c r="M1018" s="42">
        <f>VLOOKUP($A1018,'Raw data'!$A:$M,13,FALSE)</f>
        <v>205.36</v>
      </c>
      <c r="N1018" s="42">
        <f>VLOOKUP($A1018,'Raw data'!$A:$M,6,FALSE)</f>
        <v>47126.823658172339</v>
      </c>
      <c r="O1018" s="42">
        <f>VLOOKUP($A1018,'Raw data'!$A:$M,9,FALSE)</f>
        <v>34795.136269699913</v>
      </c>
      <c r="P1018" s="42">
        <f t="shared" si="165"/>
        <v>9032.0717816933102</v>
      </c>
      <c r="Q1018" s="42">
        <f t="shared" si="166"/>
        <v>21649.145563022841</v>
      </c>
      <c r="R1018" s="42">
        <f t="shared" si="167"/>
        <v>19737.127561664525</v>
      </c>
      <c r="S1018" s="42">
        <f t="shared" si="168"/>
        <v>21841.558961097795</v>
      </c>
      <c r="T1018" s="43">
        <f t="shared" si="169"/>
        <v>2.1852270485348444</v>
      </c>
      <c r="U1018" s="43">
        <f t="shared" si="170"/>
        <v>1.0088878056417894</v>
      </c>
      <c r="V1018" s="42">
        <f t="shared" si="171"/>
        <v>1.2611812295774882</v>
      </c>
      <c r="W1018" s="42">
        <f t="shared" si="172"/>
        <v>0.36047413655774219</v>
      </c>
      <c r="X1018" s="42">
        <f>VLOOKUP($A1018,'Raw data'!$A:$AN,39, FALSE)</f>
        <v>0.19520834713575166</v>
      </c>
      <c r="Y1018" s="42">
        <f>VLOOKUP($A1018,'Raw data'!$A:$AN,40, FALSE)</f>
        <v>0.91057494592916288</v>
      </c>
      <c r="Z1018" s="42">
        <f t="shared" si="173"/>
        <v>0.55289164653245726</v>
      </c>
      <c r="AA1018" s="44">
        <f>IFERROR(VLOOKUP($A1018,'Raw data'!$AP:$AU,4,FALSE),0)</f>
        <v>-0.65680325491492397</v>
      </c>
      <c r="AB1018" s="44">
        <f>IFERROR(VLOOKUP($A1018,'Raw data'!$AP:$AU,5,FALSE),0)</f>
        <v>4.8886169249523004E-4</v>
      </c>
      <c r="AC1018" s="44">
        <f>IFERROR(VLOOKUP($A1018,'Raw data'!$AP:$AU,6,FALSE),"NA")</f>
        <v>0.82977561625052398</v>
      </c>
      <c r="AD1018" s="46" t="b">
        <f t="shared" si="174"/>
        <v>0</v>
      </c>
      <c r="AE1018" s="46" t="b">
        <f t="shared" si="175"/>
        <v>0</v>
      </c>
    </row>
    <row r="1019" spans="1:31" x14ac:dyDescent="0.25">
      <c r="A1019" s="45" t="s">
        <v>1085</v>
      </c>
      <c r="B1019" s="2" t="str">
        <f>IFERROR(VLOOKUP(A1019,'Protein names'!$A:$I,8,FALSE),"Contaminant")</f>
        <v>Protein LOC686442 (RCG29512) (Uqcr protein)</v>
      </c>
      <c r="C1019" t="str">
        <f>IFERROR(VLOOKUP(A1019,'Protein names'!$A:$I,9,FALSE), "Contaminant")</f>
        <v>Uqcr11</v>
      </c>
      <c r="D1019" s="42">
        <f>VLOOKUP($A1019,'Raw data'!$A:$M,10,FALSE)</f>
        <v>361418.27563677717</v>
      </c>
      <c r="E1019" s="42">
        <f>VLOOKUP($A1019,'Raw data'!$A:$M,11,FALSE)</f>
        <v>308260.68817498529</v>
      </c>
      <c r="F1019" s="42">
        <f>VLOOKUP($A1019,'Raw data'!$A:$M,7,FALSE)</f>
        <v>173252.81265179528</v>
      </c>
      <c r="G1019" s="42">
        <f>VLOOKUP($A1019,'Raw data'!$A:$M,2,FALSE)</f>
        <v>182350.57070843375</v>
      </c>
      <c r="H1019" s="42">
        <f>VLOOKUP($A1019,'Raw data'!$A:$M,3,FALSE)</f>
        <v>205.36</v>
      </c>
      <c r="I1019" s="42">
        <f>VLOOKUP($A1019,'Raw data'!$A:$M,4,FALSE)</f>
        <v>108225.19875829412</v>
      </c>
      <c r="J1019" s="42">
        <f>VLOOKUP($A1019,'Raw data'!$A:$M,8,FALSE)</f>
        <v>180288.19320721636</v>
      </c>
      <c r="K1019" s="42">
        <f>VLOOKUP($A1019,'Raw data'!$A:$M,5,FALSE)</f>
        <v>225549.23308198442</v>
      </c>
      <c r="L1019" s="42">
        <f>VLOOKUP($A1019,'Raw data'!$A:$M,12,FALSE)</f>
        <v>590710.3176895139</v>
      </c>
      <c r="M1019" s="42">
        <f>VLOOKUP($A1019,'Raw data'!$A:$M,13,FALSE)</f>
        <v>365420.24337244953</v>
      </c>
      <c r="N1019" s="42">
        <f>VLOOKUP($A1019,'Raw data'!$A:$M,6,FALSE)</f>
        <v>269836.22054567962</v>
      </c>
      <c r="O1019" s="42">
        <f>VLOOKUP($A1019,'Raw data'!$A:$M,9,FALSE)</f>
        <v>113138.1455688159</v>
      </c>
      <c r="P1019" s="42">
        <f t="shared" si="165"/>
        <v>188952.15098838092</v>
      </c>
      <c r="Q1019" s="42">
        <f t="shared" si="166"/>
        <v>290823.72557760996</v>
      </c>
      <c r="R1019" s="42">
        <f t="shared" si="167"/>
        <v>120007.8700252703</v>
      </c>
      <c r="S1019" s="42">
        <f t="shared" si="168"/>
        <v>154912.93930952632</v>
      </c>
      <c r="T1019" s="43">
        <f t="shared" si="169"/>
        <v>0.63512306897554105</v>
      </c>
      <c r="U1019" s="43">
        <f t="shared" si="170"/>
        <v>0.5326695371976653</v>
      </c>
      <c r="V1019" s="42">
        <f t="shared" si="171"/>
        <v>0.62212402799934641</v>
      </c>
      <c r="W1019" s="42">
        <f t="shared" si="172"/>
        <v>0.27204508067449001</v>
      </c>
      <c r="X1019" s="42">
        <f>VLOOKUP($A1019,'Raw data'!$A:$AN,39, FALSE)</f>
        <v>2.2948380878114514</v>
      </c>
      <c r="Y1019" s="42">
        <f>VLOOKUP($A1019,'Raw data'!$A:$AN,40, FALSE)</f>
        <v>2.6256214179431669</v>
      </c>
      <c r="Z1019" s="42">
        <f t="shared" si="173"/>
        <v>2.4602297528773089</v>
      </c>
      <c r="AA1019" s="44">
        <f>IFERROR(VLOOKUP($A1019,'Raw data'!$AP:$AU,4,FALSE),0)</f>
        <v>-0.30402997380309299</v>
      </c>
      <c r="AB1019" s="44">
        <f>IFERROR(VLOOKUP($A1019,'Raw data'!$AP:$AU,5,FALSE),0)</f>
        <v>3.6690265087737602E-2</v>
      </c>
      <c r="AC1019" s="44">
        <f>IFERROR(VLOOKUP($A1019,'Raw data'!$AP:$AU,6,FALSE),"NA")</f>
        <v>0.83039191147561897</v>
      </c>
      <c r="AD1019" s="46" t="b">
        <f t="shared" si="174"/>
        <v>0</v>
      </c>
      <c r="AE1019" s="46" t="b">
        <f t="shared" si="175"/>
        <v>0</v>
      </c>
    </row>
    <row r="1020" spans="1:31" x14ac:dyDescent="0.25">
      <c r="A1020" s="45" t="s">
        <v>1086</v>
      </c>
      <c r="B1020" s="2" t="str">
        <f>IFERROR(VLOOKUP(A1020,'Protein names'!$A:$I,8,FALSE),"Contaminant")</f>
        <v>Mitochondrial 2-oxoglutarate/malate carrier protein (Solute carrier family 25 (Mitochondrial carrier oxoglutarate carrier), member 11, isoform CRA_b)</v>
      </c>
      <c r="C1020" t="str">
        <f>IFERROR(VLOOKUP(A1020,'Protein names'!$A:$I,9,FALSE), "Contaminant")</f>
        <v>Slc25a11</v>
      </c>
      <c r="D1020" s="42">
        <f>VLOOKUP($A1020,'Raw data'!$A:$M,10,FALSE)</f>
        <v>752216.11461761687</v>
      </c>
      <c r="E1020" s="42">
        <f>VLOOKUP($A1020,'Raw data'!$A:$M,11,FALSE)</f>
        <v>538672.27531919675</v>
      </c>
      <c r="F1020" s="42">
        <f>VLOOKUP($A1020,'Raw data'!$A:$M,7,FALSE)</f>
        <v>458767.52615411585</v>
      </c>
      <c r="G1020" s="42">
        <f>VLOOKUP($A1020,'Raw data'!$A:$M,2,FALSE)</f>
        <v>449214.31313114933</v>
      </c>
      <c r="H1020" s="42">
        <f>VLOOKUP($A1020,'Raw data'!$A:$M,3,FALSE)</f>
        <v>375325.70397731144</v>
      </c>
      <c r="I1020" s="42">
        <f>VLOOKUP($A1020,'Raw data'!$A:$M,4,FALSE)</f>
        <v>538778.05768293561</v>
      </c>
      <c r="J1020" s="42">
        <f>VLOOKUP($A1020,'Raw data'!$A:$M,8,FALSE)</f>
        <v>416954.09229908569</v>
      </c>
      <c r="K1020" s="42">
        <f>VLOOKUP($A1020,'Raw data'!$A:$M,5,FALSE)</f>
        <v>438395.1705772978</v>
      </c>
      <c r="L1020" s="42">
        <f>VLOOKUP($A1020,'Raw data'!$A:$M,12,FALSE)</f>
        <v>758293.26923057262</v>
      </c>
      <c r="M1020" s="42">
        <f>VLOOKUP($A1020,'Raw data'!$A:$M,13,FALSE)</f>
        <v>568670.62462921604</v>
      </c>
      <c r="N1020" s="42">
        <f>VLOOKUP($A1020,'Raw data'!$A:$M,6,FALSE)</f>
        <v>396649.52151339216</v>
      </c>
      <c r="O1020" s="42">
        <f>VLOOKUP($A1020,'Raw data'!$A:$M,9,FALSE)</f>
        <v>316770.36338609474</v>
      </c>
      <c r="P1020" s="42">
        <f t="shared" si="165"/>
        <v>518828.99848038767</v>
      </c>
      <c r="Q1020" s="42">
        <f t="shared" si="166"/>
        <v>482622.1736059431</v>
      </c>
      <c r="R1020" s="42">
        <f t="shared" si="167"/>
        <v>118538.35313597185</v>
      </c>
      <c r="S1020" s="42">
        <f t="shared" si="168"/>
        <v>144086.39390242929</v>
      </c>
      <c r="T1020" s="43">
        <f t="shared" si="169"/>
        <v>0.22847287542362135</v>
      </c>
      <c r="U1020" s="43">
        <f t="shared" si="170"/>
        <v>0.29854905510428248</v>
      </c>
      <c r="V1020" s="42">
        <f t="shared" si="171"/>
        <v>-0.10436491690904987</v>
      </c>
      <c r="W1020" s="42">
        <f t="shared" si="172"/>
        <v>0.67355883301653097</v>
      </c>
      <c r="X1020" s="42">
        <f>VLOOKUP($A1020,'Raw data'!$A:$AN,39, FALSE)</f>
        <v>2.9711026292944833</v>
      </c>
      <c r="Y1020" s="42">
        <f>VLOOKUP($A1020,'Raw data'!$A:$AN,40, FALSE)</f>
        <v>3.0349922340018671</v>
      </c>
      <c r="Z1020" s="42">
        <f t="shared" si="173"/>
        <v>3.0030474316481754</v>
      </c>
      <c r="AA1020" s="44">
        <f>IFERROR(VLOOKUP($A1020,'Raw data'!$AP:$AU,4,FALSE),0)</f>
        <v>0.26325749003756899</v>
      </c>
      <c r="AB1020" s="44">
        <f>IFERROR(VLOOKUP($A1020,'Raw data'!$AP:$AU,5,FALSE),0)</f>
        <v>2.64822101708099E-2</v>
      </c>
      <c r="AC1020" s="44">
        <f>IFERROR(VLOOKUP($A1020,'Raw data'!$AP:$AU,6,FALSE),"NA")</f>
        <v>0.83059015256355195</v>
      </c>
      <c r="AD1020" s="46" t="b">
        <f t="shared" si="174"/>
        <v>0</v>
      </c>
      <c r="AE1020" s="46" t="b">
        <f t="shared" si="175"/>
        <v>0</v>
      </c>
    </row>
    <row r="1021" spans="1:31" x14ac:dyDescent="0.25">
      <c r="A1021" s="45" t="s">
        <v>1087</v>
      </c>
      <c r="B1021" s="2" t="str">
        <f>IFERROR(VLOOKUP(A1021,'Protein names'!$A:$I,8,FALSE),"Contaminant")</f>
        <v>NADPH:adrenodoxin oxidoreductase, mitochondrial (AR) (Adrenodoxin reductase) (EC 1.18.1.6) (Ferredoxin--NADP(+) reductase) (Ferredoxin reductase)</v>
      </c>
      <c r="C1021" t="str">
        <f>IFERROR(VLOOKUP(A1021,'Protein names'!$A:$I,9,FALSE), "Contaminant")</f>
        <v>Fdxr</v>
      </c>
      <c r="D1021" s="42">
        <f>VLOOKUP($A1021,'Raw data'!$A:$M,10,FALSE)</f>
        <v>232022.27409452019</v>
      </c>
      <c r="E1021" s="42">
        <f>VLOOKUP($A1021,'Raw data'!$A:$M,11,FALSE)</f>
        <v>228778.41634633744</v>
      </c>
      <c r="F1021" s="42">
        <f>VLOOKUP($A1021,'Raw data'!$A:$M,7,FALSE)</f>
        <v>220766.45481282831</v>
      </c>
      <c r="G1021" s="42">
        <f>VLOOKUP($A1021,'Raw data'!$A:$M,2,FALSE)</f>
        <v>211025.07446954196</v>
      </c>
      <c r="H1021" s="42">
        <f>VLOOKUP($A1021,'Raw data'!$A:$M,3,FALSE)</f>
        <v>162372.716653554</v>
      </c>
      <c r="I1021" s="42">
        <f>VLOOKUP($A1021,'Raw data'!$A:$M,4,FALSE)</f>
        <v>200167.09847754086</v>
      </c>
      <c r="J1021" s="42">
        <f>VLOOKUP($A1021,'Raw data'!$A:$M,8,FALSE)</f>
        <v>136962.64265743058</v>
      </c>
      <c r="K1021" s="42">
        <f>VLOOKUP($A1021,'Raw data'!$A:$M,5,FALSE)</f>
        <v>194714.82878496114</v>
      </c>
      <c r="L1021" s="42">
        <f>VLOOKUP($A1021,'Raw data'!$A:$M,12,FALSE)</f>
        <v>232734.1670757253</v>
      </c>
      <c r="M1021" s="42">
        <f>VLOOKUP($A1021,'Raw data'!$A:$M,13,FALSE)</f>
        <v>191219.79319865629</v>
      </c>
      <c r="N1021" s="42">
        <f>VLOOKUP($A1021,'Raw data'!$A:$M,6,FALSE)</f>
        <v>183505.34997013491</v>
      </c>
      <c r="O1021" s="42">
        <f>VLOOKUP($A1021,'Raw data'!$A:$M,9,FALSE)</f>
        <v>198688.41201164262</v>
      </c>
      <c r="P1021" s="42">
        <f t="shared" si="165"/>
        <v>209188.67247572044</v>
      </c>
      <c r="Q1021" s="42">
        <f t="shared" si="166"/>
        <v>189637.5322830918</v>
      </c>
      <c r="R1021" s="42">
        <f t="shared" si="167"/>
        <v>23507.698600240517</v>
      </c>
      <c r="S1021" s="42">
        <f t="shared" si="168"/>
        <v>28224.600678244205</v>
      </c>
      <c r="T1021" s="43">
        <f t="shared" si="169"/>
        <v>0.1123755809625349</v>
      </c>
      <c r="U1021" s="43">
        <f t="shared" si="170"/>
        <v>0.14883446508948656</v>
      </c>
      <c r="V1021" s="42">
        <f t="shared" si="171"/>
        <v>-0.14156020727073906</v>
      </c>
      <c r="W1021" s="42">
        <f t="shared" si="172"/>
        <v>0.26146359453737267</v>
      </c>
      <c r="X1021" s="42">
        <f>VLOOKUP($A1021,'Raw data'!$A:$AN,39, FALSE)</f>
        <v>3.4235062739545934</v>
      </c>
      <c r="Y1021" s="42">
        <f>VLOOKUP($A1021,'Raw data'!$A:$AN,40, FALSE)</f>
        <v>3.1932239748014193</v>
      </c>
      <c r="Z1021" s="42">
        <f t="shared" si="173"/>
        <v>3.3083651243780063</v>
      </c>
      <c r="AA1021" s="44">
        <f>IFERROR(VLOOKUP($A1021,'Raw data'!$AP:$AU,4,FALSE),0)</f>
        <v>0.40629129721922802</v>
      </c>
      <c r="AB1021" s="44">
        <f>IFERROR(VLOOKUP($A1021,'Raw data'!$AP:$AU,5,FALSE),0)</f>
        <v>0.145290521222805</v>
      </c>
      <c r="AC1021" s="44">
        <f>IFERROR(VLOOKUP($A1021,'Raw data'!$AP:$AU,6,FALSE),"NA")</f>
        <v>0.83084568201714804</v>
      </c>
      <c r="AD1021" s="46" t="b">
        <f t="shared" si="174"/>
        <v>0</v>
      </c>
      <c r="AE1021" s="46" t="b">
        <f t="shared" si="175"/>
        <v>0</v>
      </c>
    </row>
    <row r="1022" spans="1:31" x14ac:dyDescent="0.25">
      <c r="A1022" s="45" t="s">
        <v>1088</v>
      </c>
      <c r="B1022" s="2" t="str">
        <f>IFERROR(VLOOKUP(A1022,'Protein names'!$A:$I,8,FALSE),"Contaminant")</f>
        <v>Cytochrome P450 2E1 (EC 1.14.13.-) (4-nitrophenol 2-hydroxylase) (EC 1.14.13.n7) (CYPIIE1) (Cytochrome P450-J) (Cytochrome P450RLM6)</v>
      </c>
      <c r="C1022" t="str">
        <f>IFERROR(VLOOKUP(A1022,'Protein names'!$A:$I,9,FALSE), "Contaminant")</f>
        <v>Cyp2e1</v>
      </c>
      <c r="D1022" s="42">
        <f>VLOOKUP($A1022,'Raw data'!$A:$M,10,FALSE)</f>
        <v>884070.00818824093</v>
      </c>
      <c r="E1022" s="42">
        <f>VLOOKUP($A1022,'Raw data'!$A:$M,11,FALSE)</f>
        <v>1142236.6878173517</v>
      </c>
      <c r="F1022" s="42">
        <f>VLOOKUP($A1022,'Raw data'!$A:$M,7,FALSE)</f>
        <v>1852722.8335861398</v>
      </c>
      <c r="G1022" s="42">
        <f>VLOOKUP($A1022,'Raw data'!$A:$M,2,FALSE)</f>
        <v>2077272.9353173345</v>
      </c>
      <c r="H1022" s="42">
        <f>VLOOKUP($A1022,'Raw data'!$A:$M,3,FALSE)</f>
        <v>1784745.6127174629</v>
      </c>
      <c r="I1022" s="42">
        <f>VLOOKUP($A1022,'Raw data'!$A:$M,4,FALSE)</f>
        <v>1570390.7146144069</v>
      </c>
      <c r="J1022" s="42">
        <f>VLOOKUP($A1022,'Raw data'!$A:$M,8,FALSE)</f>
        <v>1894308.7404073854</v>
      </c>
      <c r="K1022" s="42">
        <f>VLOOKUP($A1022,'Raw data'!$A:$M,5,FALSE)</f>
        <v>1704554.043054695</v>
      </c>
      <c r="L1022" s="42">
        <f>VLOOKUP($A1022,'Raw data'!$A:$M,12,FALSE)</f>
        <v>1875333.3660490366</v>
      </c>
      <c r="M1022" s="42">
        <f>VLOOKUP($A1022,'Raw data'!$A:$M,13,FALSE)</f>
        <v>1392589.9245590153</v>
      </c>
      <c r="N1022" s="42">
        <f>VLOOKUP($A1022,'Raw data'!$A:$M,6,FALSE)</f>
        <v>1285517.5219025938</v>
      </c>
      <c r="O1022" s="42">
        <f>VLOOKUP($A1022,'Raw data'!$A:$M,9,FALSE)</f>
        <v>1283353.2855633171</v>
      </c>
      <c r="P1022" s="42">
        <f t="shared" si="165"/>
        <v>1551906.4653734893</v>
      </c>
      <c r="Q1022" s="42">
        <f t="shared" si="166"/>
        <v>1572609.4802560071</v>
      </c>
      <c r="R1022" s="42">
        <f t="shared" si="167"/>
        <v>415309.32474490558</v>
      </c>
      <c r="S1022" s="42">
        <f t="shared" si="168"/>
        <v>261737.62683787904</v>
      </c>
      <c r="T1022" s="43">
        <f t="shared" si="169"/>
        <v>0.26761234263236039</v>
      </c>
      <c r="U1022" s="43">
        <f t="shared" si="170"/>
        <v>0.16643523400054186</v>
      </c>
      <c r="V1022" s="42">
        <f t="shared" si="171"/>
        <v>1.9118848833895825E-2</v>
      </c>
      <c r="W1022" s="42">
        <f t="shared" si="172"/>
        <v>0.9267321093700821</v>
      </c>
      <c r="X1022" s="42">
        <f>VLOOKUP($A1022,'Raw data'!$A:$AN,39, FALSE)</f>
        <v>2.929178233529997</v>
      </c>
      <c r="Y1022" s="42">
        <f>VLOOKUP($A1022,'Raw data'!$A:$AN,40, FALSE)</f>
        <v>3.0610448646692947</v>
      </c>
      <c r="Z1022" s="42">
        <f t="shared" si="173"/>
        <v>2.9951115490996458</v>
      </c>
      <c r="AA1022" s="44">
        <f>IFERROR(VLOOKUP($A1022,'Raw data'!$AP:$AU,4,FALSE),0)</f>
        <v>-0.49992218569396701</v>
      </c>
      <c r="AB1022" s="44">
        <f>IFERROR(VLOOKUP($A1022,'Raw data'!$AP:$AU,5,FALSE),0)</f>
        <v>9.6333878048888794E-2</v>
      </c>
      <c r="AC1022" s="44">
        <f>IFERROR(VLOOKUP($A1022,'Raw data'!$AP:$AU,6,FALSE),"NA")</f>
        <v>0.83163467524579304</v>
      </c>
      <c r="AD1022" s="46" t="b">
        <f t="shared" si="174"/>
        <v>0</v>
      </c>
      <c r="AE1022" s="46" t="b">
        <f t="shared" si="175"/>
        <v>0</v>
      </c>
    </row>
    <row r="1023" spans="1:31" x14ac:dyDescent="0.25">
      <c r="A1023" s="45" t="s">
        <v>1089</v>
      </c>
      <c r="B1023" s="2" t="str">
        <f>IFERROR(VLOOKUP(A1023,'Protein names'!$A:$I,8,FALSE),"Contaminant")</f>
        <v>Synaptojanin-2-binding protein (Mitochondrial outer membrane protein 25) (NPW16)</v>
      </c>
      <c r="C1023" t="str">
        <f>IFERROR(VLOOKUP(A1023,'Protein names'!$A:$I,9,FALSE), "Contaminant")</f>
        <v>Synj2bp</v>
      </c>
      <c r="D1023" s="42">
        <f>VLOOKUP($A1023,'Raw data'!$A:$M,10,FALSE)</f>
        <v>205.36</v>
      </c>
      <c r="E1023" s="42">
        <f>VLOOKUP($A1023,'Raw data'!$A:$M,11,FALSE)</f>
        <v>205.36</v>
      </c>
      <c r="F1023" s="42">
        <f>VLOOKUP($A1023,'Raw data'!$A:$M,7,FALSE)</f>
        <v>205.36</v>
      </c>
      <c r="G1023" s="42">
        <f>VLOOKUP($A1023,'Raw data'!$A:$M,2,FALSE)</f>
        <v>205.36</v>
      </c>
      <c r="H1023" s="42">
        <f>VLOOKUP($A1023,'Raw data'!$A:$M,3,FALSE)</f>
        <v>29382.429029714716</v>
      </c>
      <c r="I1023" s="42">
        <f>VLOOKUP($A1023,'Raw data'!$A:$M,4,FALSE)</f>
        <v>205.36</v>
      </c>
      <c r="J1023" s="42">
        <f>VLOOKUP($A1023,'Raw data'!$A:$M,8,FALSE)</f>
        <v>205.36</v>
      </c>
      <c r="K1023" s="42">
        <f>VLOOKUP($A1023,'Raw data'!$A:$M,5,FALSE)</f>
        <v>205.36</v>
      </c>
      <c r="L1023" s="42">
        <f>VLOOKUP($A1023,'Raw data'!$A:$M,12,FALSE)</f>
        <v>205.36</v>
      </c>
      <c r="M1023" s="42">
        <f>VLOOKUP($A1023,'Raw data'!$A:$M,13,FALSE)</f>
        <v>205.36</v>
      </c>
      <c r="N1023" s="42">
        <f>VLOOKUP($A1023,'Raw data'!$A:$M,6,FALSE)</f>
        <v>42703.902756896619</v>
      </c>
      <c r="O1023" s="42">
        <f>VLOOKUP($A1023,'Raw data'!$A:$M,9,FALSE)</f>
        <v>205.36</v>
      </c>
      <c r="P1023" s="42">
        <f t="shared" si="165"/>
        <v>5068.2048382857856</v>
      </c>
      <c r="Q1023" s="42">
        <f t="shared" si="166"/>
        <v>7288.4504594827704</v>
      </c>
      <c r="R1023" s="42">
        <f t="shared" si="167"/>
        <v>10873.65162244099</v>
      </c>
      <c r="S1023" s="42">
        <f t="shared" si="168"/>
        <v>15838.271758183693</v>
      </c>
      <c r="T1023" s="43">
        <f t="shared" si="169"/>
        <v>2.1454641178470553</v>
      </c>
      <c r="U1023" s="43">
        <f t="shared" si="170"/>
        <v>2.1730643359971014</v>
      </c>
      <c r="V1023" s="42">
        <f t="shared" si="171"/>
        <v>0.52413729292031963</v>
      </c>
      <c r="W1023" s="42">
        <f t="shared" si="172"/>
        <v>0.80132575744128709</v>
      </c>
      <c r="X1023" s="42">
        <f>VLOOKUP($A1023,'Raw data'!$A:$AN,39, FALSE)</f>
        <v>0.15005667156757116</v>
      </c>
      <c r="Y1023" s="42">
        <f>VLOOKUP($A1023,'Raw data'!$A:$AN,40, FALSE)</f>
        <v>0.24857775620981168</v>
      </c>
      <c r="Z1023" s="42">
        <f t="shared" si="173"/>
        <v>0.19931721388869142</v>
      </c>
      <c r="AA1023" s="44">
        <f>IFERROR(VLOOKUP($A1023,'Raw data'!$AP:$AU,4,FALSE),0)</f>
        <v>-1.95390260277634</v>
      </c>
      <c r="AB1023" s="44">
        <f>IFERROR(VLOOKUP($A1023,'Raw data'!$AP:$AU,5,FALSE),0)</f>
        <v>0.164735646162746</v>
      </c>
      <c r="AC1023" s="44">
        <f>IFERROR(VLOOKUP($A1023,'Raw data'!$AP:$AU,6,FALSE),"NA")</f>
        <v>0.83223807360717394</v>
      </c>
      <c r="AD1023" s="46" t="b">
        <f t="shared" si="174"/>
        <v>0</v>
      </c>
      <c r="AE1023" s="46" t="b">
        <f t="shared" si="175"/>
        <v>0</v>
      </c>
    </row>
    <row r="1024" spans="1:31" x14ac:dyDescent="0.25">
      <c r="A1024" s="45" t="s">
        <v>1090</v>
      </c>
      <c r="B1024" s="2" t="str">
        <f>IFERROR(VLOOKUP(A1024,'Protein names'!$A:$I,8,FALSE),"Contaminant")</f>
        <v>tRNA-splicing ligase RtcB homolog (EC 6.5.1.3) (p55)</v>
      </c>
      <c r="C1024" t="str">
        <f>IFERROR(VLOOKUP(A1024,'Protein names'!$A:$I,9,FALSE), "Contaminant")</f>
        <v>Rtcb</v>
      </c>
      <c r="D1024" s="42">
        <f>VLOOKUP($A1024,'Raw data'!$A:$M,10,FALSE)</f>
        <v>205.36</v>
      </c>
      <c r="E1024" s="42">
        <f>VLOOKUP($A1024,'Raw data'!$A:$M,11,FALSE)</f>
        <v>103874.29436226327</v>
      </c>
      <c r="F1024" s="42">
        <f>VLOOKUP($A1024,'Raw data'!$A:$M,7,FALSE)</f>
        <v>35231.965427081857</v>
      </c>
      <c r="G1024" s="42">
        <f>VLOOKUP($A1024,'Raw data'!$A:$M,2,FALSE)</f>
        <v>102047.75828152485</v>
      </c>
      <c r="H1024" s="42">
        <f>VLOOKUP($A1024,'Raw data'!$A:$M,3,FALSE)</f>
        <v>72326.563907423944</v>
      </c>
      <c r="I1024" s="42">
        <f>VLOOKUP($A1024,'Raw data'!$A:$M,4,FALSE)</f>
        <v>75851.814996513946</v>
      </c>
      <c r="J1024" s="42">
        <f>VLOOKUP($A1024,'Raw data'!$A:$M,8,FALSE)</f>
        <v>111961.60829238921</v>
      </c>
      <c r="K1024" s="42">
        <f>VLOOKUP($A1024,'Raw data'!$A:$M,5,FALSE)</f>
        <v>95806.709724052373</v>
      </c>
      <c r="L1024" s="42">
        <f>VLOOKUP($A1024,'Raw data'!$A:$M,12,FALSE)</f>
        <v>8795.0086221980655</v>
      </c>
      <c r="M1024" s="42">
        <f>VLOOKUP($A1024,'Raw data'!$A:$M,13,FALSE)</f>
        <v>98661.350683586337</v>
      </c>
      <c r="N1024" s="42">
        <f>VLOOKUP($A1024,'Raw data'!$A:$M,6,FALSE)</f>
        <v>40319.124686926538</v>
      </c>
      <c r="O1024" s="42">
        <f>VLOOKUP($A1024,'Raw data'!$A:$M,9,FALSE)</f>
        <v>14932.32151938594</v>
      </c>
      <c r="P1024" s="42">
        <f t="shared" si="165"/>
        <v>64922.959495801311</v>
      </c>
      <c r="Q1024" s="42">
        <f t="shared" si="166"/>
        <v>61746.020588089748</v>
      </c>
      <c r="R1024" s="42">
        <f t="shared" si="167"/>
        <v>36832.126436230101</v>
      </c>
      <c r="S1024" s="42">
        <f t="shared" si="168"/>
        <v>41830.852540580614</v>
      </c>
      <c r="T1024" s="43">
        <f t="shared" si="169"/>
        <v>0.56732050914302667</v>
      </c>
      <c r="U1024" s="43">
        <f t="shared" si="170"/>
        <v>0.67746637179480695</v>
      </c>
      <c r="V1024" s="42">
        <f t="shared" si="171"/>
        <v>-7.238260547259287E-2</v>
      </c>
      <c r="W1024" s="42">
        <f t="shared" si="172"/>
        <v>0.90110537922184375</v>
      </c>
      <c r="X1024" s="42">
        <f>VLOOKUP($A1024,'Raw data'!$A:$AN,39, FALSE)</f>
        <v>2.0130423925382162</v>
      </c>
      <c r="Y1024" s="42">
        <f>VLOOKUP($A1024,'Raw data'!$A:$AN,40, FALSE)</f>
        <v>2.1833174973513048</v>
      </c>
      <c r="Z1024" s="42">
        <f t="shared" si="173"/>
        <v>2.0981799449447607</v>
      </c>
      <c r="AA1024" s="44">
        <f>IFERROR(VLOOKUP($A1024,'Raw data'!$AP:$AU,4,FALSE),0)</f>
        <v>0.352703716766542</v>
      </c>
      <c r="AB1024" s="44">
        <f>IFERROR(VLOOKUP($A1024,'Raw data'!$AP:$AU,5,FALSE),0)</f>
        <v>1.8275595024186301E-2</v>
      </c>
      <c r="AC1024" s="44">
        <f>IFERROR(VLOOKUP($A1024,'Raw data'!$AP:$AU,6,FALSE),"NA")</f>
        <v>0.83246182456360795</v>
      </c>
      <c r="AD1024" s="46" t="b">
        <f t="shared" si="174"/>
        <v>0</v>
      </c>
      <c r="AE1024" s="46" t="b">
        <f t="shared" si="175"/>
        <v>0</v>
      </c>
    </row>
    <row r="1025" spans="1:31" x14ac:dyDescent="0.25">
      <c r="A1025" s="45" t="s">
        <v>1091</v>
      </c>
      <c r="B1025" s="2" t="str">
        <f>IFERROR(VLOOKUP(A1025,'Protein names'!$A:$I,8,FALSE),"Contaminant")</f>
        <v>Calcium-regulated heat stable protein 1 (Calcium-regulated heat-stable protein of 24 kDa) (CRHSP-24)</v>
      </c>
      <c r="C1025" t="str">
        <f>IFERROR(VLOOKUP(A1025,'Protein names'!$A:$I,9,FALSE), "Contaminant")</f>
        <v>Carhsp1</v>
      </c>
      <c r="D1025" s="42">
        <f>VLOOKUP($A1025,'Raw data'!$A:$M,10,FALSE)</f>
        <v>28839.369772616406</v>
      </c>
      <c r="E1025" s="42">
        <f>VLOOKUP($A1025,'Raw data'!$A:$M,11,FALSE)</f>
        <v>23152.336121890476</v>
      </c>
      <c r="F1025" s="42">
        <f>VLOOKUP($A1025,'Raw data'!$A:$M,7,FALSE)</f>
        <v>205.36</v>
      </c>
      <c r="G1025" s="42">
        <f>VLOOKUP($A1025,'Raw data'!$A:$M,2,FALSE)</f>
        <v>12123.269191474821</v>
      </c>
      <c r="H1025" s="42">
        <f>VLOOKUP($A1025,'Raw data'!$A:$M,3,FALSE)</f>
        <v>14732.224294026788</v>
      </c>
      <c r="I1025" s="42">
        <f>VLOOKUP($A1025,'Raw data'!$A:$M,4,FALSE)</f>
        <v>13029.018159552945</v>
      </c>
      <c r="J1025" s="42">
        <f>VLOOKUP($A1025,'Raw data'!$A:$M,8,FALSE)</f>
        <v>205.36</v>
      </c>
      <c r="K1025" s="42">
        <f>VLOOKUP($A1025,'Raw data'!$A:$M,5,FALSE)</f>
        <v>205.36</v>
      </c>
      <c r="L1025" s="42">
        <f>VLOOKUP($A1025,'Raw data'!$A:$M,12,FALSE)</f>
        <v>29794.819608219143</v>
      </c>
      <c r="M1025" s="42">
        <f>VLOOKUP($A1025,'Raw data'!$A:$M,13,FALSE)</f>
        <v>28823.415930295225</v>
      </c>
      <c r="N1025" s="42">
        <f>VLOOKUP($A1025,'Raw data'!$A:$M,6,FALSE)</f>
        <v>205.36</v>
      </c>
      <c r="O1025" s="42">
        <f>VLOOKUP($A1025,'Raw data'!$A:$M,9,FALSE)</f>
        <v>205.36</v>
      </c>
      <c r="P1025" s="42">
        <f t="shared" si="165"/>
        <v>15346.929589926905</v>
      </c>
      <c r="Q1025" s="42">
        <f t="shared" si="166"/>
        <v>9906.6125897523943</v>
      </c>
      <c r="R1025" s="42">
        <f t="shared" si="167"/>
        <v>9022.0101716458485</v>
      </c>
      <c r="S1025" s="42">
        <f t="shared" si="168"/>
        <v>13722.508482264169</v>
      </c>
      <c r="T1025" s="43">
        <f t="shared" si="169"/>
        <v>0.58787069548866144</v>
      </c>
      <c r="U1025" s="43">
        <f t="shared" si="170"/>
        <v>1.3851867485419807</v>
      </c>
      <c r="V1025" s="42">
        <f t="shared" si="171"/>
        <v>-0.63148630919757764</v>
      </c>
      <c r="W1025" s="42">
        <f t="shared" si="172"/>
        <v>0.47588474535051939</v>
      </c>
      <c r="X1025" s="42">
        <f>VLOOKUP($A1025,'Raw data'!$A:$AN,39, FALSE)</f>
        <v>1.5856631154327052</v>
      </c>
      <c r="Y1025" s="42">
        <f>VLOOKUP($A1025,'Raw data'!$A:$AN,40, FALSE)</f>
        <v>0.62605446579629165</v>
      </c>
      <c r="Z1025" s="42">
        <f t="shared" si="173"/>
        <v>1.1058587906144983</v>
      </c>
      <c r="AA1025" s="44">
        <f>IFERROR(VLOOKUP($A1025,'Raw data'!$AP:$AU,4,FALSE),0)</f>
        <v>-0.93625922773776304</v>
      </c>
      <c r="AB1025" s="44">
        <f>IFERROR(VLOOKUP($A1025,'Raw data'!$AP:$AU,5,FALSE),0)</f>
        <v>4.73753854071969E-2</v>
      </c>
      <c r="AC1025" s="44">
        <f>IFERROR(VLOOKUP($A1025,'Raw data'!$AP:$AU,6,FALSE),"NA")</f>
        <v>0.83432149077901696</v>
      </c>
      <c r="AD1025" s="46" t="b">
        <f t="shared" si="174"/>
        <v>0</v>
      </c>
      <c r="AE1025" s="46" t="b">
        <f t="shared" si="175"/>
        <v>0</v>
      </c>
    </row>
    <row r="1026" spans="1:31" x14ac:dyDescent="0.25">
      <c r="A1026" s="45" t="s">
        <v>1092</v>
      </c>
      <c r="B1026" s="2" t="str">
        <f>IFERROR(VLOOKUP(A1026,'Protein names'!$A:$I,8,FALSE),"Contaminant")</f>
        <v>Prolargin (Proline-arginine-rich end leucine-rich repeat protein)</v>
      </c>
      <c r="C1026" t="str">
        <f>IFERROR(VLOOKUP(A1026,'Protein names'!$A:$I,9,FALSE), "Contaminant")</f>
        <v>Prelp</v>
      </c>
      <c r="D1026" s="42">
        <f>VLOOKUP($A1026,'Raw data'!$A:$M,10,FALSE)</f>
        <v>71211.552058384477</v>
      </c>
      <c r="E1026" s="42">
        <f>VLOOKUP($A1026,'Raw data'!$A:$M,11,FALSE)</f>
        <v>87793.361233853386</v>
      </c>
      <c r="F1026" s="42">
        <f>VLOOKUP($A1026,'Raw data'!$A:$M,7,FALSE)</f>
        <v>39488.400004170326</v>
      </c>
      <c r="G1026" s="42">
        <f>VLOOKUP($A1026,'Raw data'!$A:$M,2,FALSE)</f>
        <v>205.36</v>
      </c>
      <c r="H1026" s="42">
        <f>VLOOKUP($A1026,'Raw data'!$A:$M,3,FALSE)</f>
        <v>205.36</v>
      </c>
      <c r="I1026" s="42">
        <f>VLOOKUP($A1026,'Raw data'!$A:$M,4,FALSE)</f>
        <v>34025.997959649954</v>
      </c>
      <c r="J1026" s="42">
        <f>VLOOKUP($A1026,'Raw data'!$A:$M,8,FALSE)</f>
        <v>43527.895096006483</v>
      </c>
      <c r="K1026" s="42">
        <f>VLOOKUP($A1026,'Raw data'!$A:$M,5,FALSE)</f>
        <v>205.36</v>
      </c>
      <c r="L1026" s="42">
        <f>VLOOKUP($A1026,'Raw data'!$A:$M,12,FALSE)</f>
        <v>81662.980823058271</v>
      </c>
      <c r="M1026" s="42">
        <f>VLOOKUP($A1026,'Raw data'!$A:$M,13,FALSE)</f>
        <v>56050.570560063978</v>
      </c>
      <c r="N1026" s="42">
        <f>VLOOKUP($A1026,'Raw data'!$A:$M,6,FALSE)</f>
        <v>205.36</v>
      </c>
      <c r="O1026" s="42">
        <f>VLOOKUP($A1026,'Raw data'!$A:$M,9,FALSE)</f>
        <v>25620.040892656318</v>
      </c>
      <c r="P1026" s="42">
        <f t="shared" ref="P1026:P1089" si="176">AVERAGE(D1026:I1026)</f>
        <v>38821.671876009677</v>
      </c>
      <c r="Q1026" s="42">
        <f t="shared" ref="Q1026:Q1089" si="177">AVERAGE(J1026:O1026)</f>
        <v>34545.367895297502</v>
      </c>
      <c r="R1026" s="42">
        <f t="shared" ref="R1026:R1089" si="178">_xlfn.STDEV.P(D1026:I1026)</f>
        <v>32795.357388176068</v>
      </c>
      <c r="S1026" s="42">
        <f t="shared" ref="S1026:S1089" si="179">_xlfn.STDEV.P(J1026:O1026)</f>
        <v>29443.060108104455</v>
      </c>
      <c r="T1026" s="43">
        <f t="shared" ref="T1026:T1089" si="180">R1026/P1026</f>
        <v>0.84476932093288737</v>
      </c>
      <c r="U1026" s="43">
        <f t="shared" ref="U1026:U1089" si="181">S1026/Q1026</f>
        <v>0.85230124621461623</v>
      </c>
      <c r="V1026" s="42">
        <f t="shared" ref="V1026:V1089" si="182">LOG(Q1026/P1026,2)</f>
        <v>-0.16836997372262413</v>
      </c>
      <c r="W1026" s="42">
        <f t="shared" ref="W1026:W1089" si="183">_xlfn.T.TEST(D1026:I1026,J1026:O1026,2,2)</f>
        <v>0.83260140889916612</v>
      </c>
      <c r="X1026" s="42">
        <f>VLOOKUP($A1026,'Raw data'!$A:$AN,39, FALSE)</f>
        <v>1.5685465809905932</v>
      </c>
      <c r="Y1026" s="42">
        <f>VLOOKUP($A1026,'Raw data'!$A:$AN,40, FALSE)</f>
        <v>1.793983433924345</v>
      </c>
      <c r="Z1026" s="42">
        <f t="shared" ref="Z1026:Z1089" si="184">AVERAGE(X1026:Y1026)</f>
        <v>1.6812650074574691</v>
      </c>
      <c r="AA1026" s="44">
        <f>IFERROR(VLOOKUP($A1026,'Raw data'!$AP:$AU,4,FALSE),0)</f>
        <v>0.56244553156288901</v>
      </c>
      <c r="AB1026" s="44">
        <f>IFERROR(VLOOKUP($A1026,'Raw data'!$AP:$AU,5,FALSE),0)</f>
        <v>0.26922236308196901</v>
      </c>
      <c r="AC1026" s="44">
        <f>IFERROR(VLOOKUP($A1026,'Raw data'!$AP:$AU,6,FALSE),"NA")</f>
        <v>0.83467678576880699</v>
      </c>
      <c r="AD1026" s="46" t="b">
        <f t="shared" ref="AD1026:AD1089" si="185">IF(OR(W1026&lt;=0.05,AC1026&lt;=0.05),TRUE,FALSE)</f>
        <v>0</v>
      </c>
      <c r="AE1026" s="46" t="b">
        <f t="shared" ref="AE1026:AE1089" si="186">IF(AND(W1026&lt;=0.05,AC1026&lt;=0.05),TRUE,FALSE)</f>
        <v>0</v>
      </c>
    </row>
    <row r="1027" spans="1:31" x14ac:dyDescent="0.25">
      <c r="A1027" s="45" t="s">
        <v>1093</v>
      </c>
      <c r="B1027" s="2" t="str">
        <f>IFERROR(VLOOKUP(A1027,'Protein names'!$A:$I,8,FALSE),"Contaminant")</f>
        <v>Heterogeneous nuclear ribonucleoprotein A3 (hnRNP A3)</v>
      </c>
      <c r="C1027" t="str">
        <f>IFERROR(VLOOKUP(A1027,'Protein names'!$A:$I,9,FALSE), "Contaminant")</f>
        <v>Hnrnpa3</v>
      </c>
      <c r="D1027" s="42">
        <f>VLOOKUP($A1027,'Raw data'!$A:$M,10,FALSE)</f>
        <v>825339.44455608132</v>
      </c>
      <c r="E1027" s="42">
        <f>VLOOKUP($A1027,'Raw data'!$A:$M,11,FALSE)</f>
        <v>804652.48704635992</v>
      </c>
      <c r="F1027" s="42">
        <f>VLOOKUP($A1027,'Raw data'!$A:$M,7,FALSE)</f>
        <v>543694.62927560357</v>
      </c>
      <c r="G1027" s="42">
        <f>VLOOKUP($A1027,'Raw data'!$A:$M,2,FALSE)</f>
        <v>550562.83803959866</v>
      </c>
      <c r="H1027" s="42">
        <f>VLOOKUP($A1027,'Raw data'!$A:$M,3,FALSE)</f>
        <v>395634.67717374285</v>
      </c>
      <c r="I1027" s="42">
        <f>VLOOKUP($A1027,'Raw data'!$A:$M,4,FALSE)</f>
        <v>520979.92265601119</v>
      </c>
      <c r="J1027" s="42">
        <f>VLOOKUP($A1027,'Raw data'!$A:$M,8,FALSE)</f>
        <v>690556.11981611687</v>
      </c>
      <c r="K1027" s="42">
        <f>VLOOKUP($A1027,'Raw data'!$A:$M,5,FALSE)</f>
        <v>423354.19555551064</v>
      </c>
      <c r="L1027" s="42">
        <f>VLOOKUP($A1027,'Raw data'!$A:$M,12,FALSE)</f>
        <v>799826.66349654808</v>
      </c>
      <c r="M1027" s="42">
        <f>VLOOKUP($A1027,'Raw data'!$A:$M,13,FALSE)</f>
        <v>625572.60713925608</v>
      </c>
      <c r="N1027" s="42">
        <f>VLOOKUP($A1027,'Raw data'!$A:$M,6,FALSE)</f>
        <v>484949.8792135042</v>
      </c>
      <c r="O1027" s="42">
        <f>VLOOKUP($A1027,'Raw data'!$A:$M,9,FALSE)</f>
        <v>565350.48168749805</v>
      </c>
      <c r="P1027" s="42">
        <f t="shared" si="176"/>
        <v>606810.66645789961</v>
      </c>
      <c r="Q1027" s="42">
        <f t="shared" si="177"/>
        <v>598268.32448473899</v>
      </c>
      <c r="R1027" s="42">
        <f t="shared" si="178"/>
        <v>155994.59403771022</v>
      </c>
      <c r="S1027" s="42">
        <f t="shared" si="179"/>
        <v>125437.85443782384</v>
      </c>
      <c r="T1027" s="43">
        <f t="shared" si="180"/>
        <v>0.25707292679657123</v>
      </c>
      <c r="U1027" s="43">
        <f t="shared" si="181"/>
        <v>0.20966821960005605</v>
      </c>
      <c r="V1027" s="42">
        <f t="shared" si="182"/>
        <v>-2.045376431212536E-2</v>
      </c>
      <c r="W1027" s="42">
        <f t="shared" si="183"/>
        <v>0.92586314934650704</v>
      </c>
      <c r="X1027" s="42">
        <f>VLOOKUP($A1027,'Raw data'!$A:$AN,39, FALSE)</f>
        <v>4.0831082132095338</v>
      </c>
      <c r="Y1027" s="42">
        <f>VLOOKUP($A1027,'Raw data'!$A:$AN,40, FALSE)</f>
        <v>3.9088953183065751</v>
      </c>
      <c r="Z1027" s="42">
        <f t="shared" si="184"/>
        <v>3.9960017657580544</v>
      </c>
      <c r="AA1027" s="44">
        <f>IFERROR(VLOOKUP($A1027,'Raw data'!$AP:$AU,4,FALSE),0)</f>
        <v>0.42769331639175301</v>
      </c>
      <c r="AB1027" s="44">
        <f>IFERROR(VLOOKUP($A1027,'Raw data'!$AP:$AU,5,FALSE),0)</f>
        <v>9.5586457807829997E-2</v>
      </c>
      <c r="AC1027" s="44">
        <f>IFERROR(VLOOKUP($A1027,'Raw data'!$AP:$AU,6,FALSE),"NA")</f>
        <v>0.83487478732383402</v>
      </c>
      <c r="AD1027" s="46" t="b">
        <f t="shared" si="185"/>
        <v>0</v>
      </c>
      <c r="AE1027" s="46" t="b">
        <f t="shared" si="186"/>
        <v>0</v>
      </c>
    </row>
    <row r="1028" spans="1:31" x14ac:dyDescent="0.25">
      <c r="A1028" s="45" t="s">
        <v>1094</v>
      </c>
      <c r="B1028" s="2" t="str">
        <f>IFERROR(VLOOKUP(A1028,'Protein names'!$A:$I,8,FALSE),"Contaminant")</f>
        <v>Carboxymethylenebutenolidase homolog (EC 3.1.-.-) (Liver regeneration-related protein LRRG072)</v>
      </c>
      <c r="C1028" t="str">
        <f>IFERROR(VLOOKUP(A1028,'Protein names'!$A:$I,9,FALSE), "Contaminant")</f>
        <v>Cmbl</v>
      </c>
      <c r="D1028" s="42">
        <f>VLOOKUP($A1028,'Raw data'!$A:$M,10,FALSE)</f>
        <v>443106.40153458738</v>
      </c>
      <c r="E1028" s="42">
        <f>VLOOKUP($A1028,'Raw data'!$A:$M,11,FALSE)</f>
        <v>266809.8326881972</v>
      </c>
      <c r="F1028" s="42">
        <f>VLOOKUP($A1028,'Raw data'!$A:$M,7,FALSE)</f>
        <v>408809.49355227733</v>
      </c>
      <c r="G1028" s="42">
        <f>VLOOKUP($A1028,'Raw data'!$A:$M,2,FALSE)</f>
        <v>431534.2649372897</v>
      </c>
      <c r="H1028" s="42">
        <f>VLOOKUP($A1028,'Raw data'!$A:$M,3,FALSE)</f>
        <v>422930.64997301775</v>
      </c>
      <c r="I1028" s="42">
        <f>VLOOKUP($A1028,'Raw data'!$A:$M,4,FALSE)</f>
        <v>466184.7637231719</v>
      </c>
      <c r="J1028" s="42">
        <f>VLOOKUP($A1028,'Raw data'!$A:$M,8,FALSE)</f>
        <v>1039482.0350105442</v>
      </c>
      <c r="K1028" s="42">
        <f>VLOOKUP($A1028,'Raw data'!$A:$M,5,FALSE)</f>
        <v>518923.44462256366</v>
      </c>
      <c r="L1028" s="42">
        <f>VLOOKUP($A1028,'Raw data'!$A:$M,12,FALSE)</f>
        <v>536609.8857504715</v>
      </c>
      <c r="M1028" s="42">
        <f>VLOOKUP($A1028,'Raw data'!$A:$M,13,FALSE)</f>
        <v>4330371.6025120458</v>
      </c>
      <c r="N1028" s="42">
        <f>VLOOKUP($A1028,'Raw data'!$A:$M,6,FALSE)</f>
        <v>1000115.2711650688</v>
      </c>
      <c r="O1028" s="42">
        <f>VLOOKUP($A1028,'Raw data'!$A:$M,9,FALSE)</f>
        <v>539269.13841980812</v>
      </c>
      <c r="P1028" s="42">
        <f t="shared" si="176"/>
        <v>406562.56773475691</v>
      </c>
      <c r="Q1028" s="42">
        <f t="shared" si="177"/>
        <v>1327461.8962467504</v>
      </c>
      <c r="R1028" s="42">
        <f t="shared" si="178"/>
        <v>64958.491168370201</v>
      </c>
      <c r="S1028" s="42">
        <f t="shared" si="179"/>
        <v>1360636.1300977322</v>
      </c>
      <c r="T1028" s="43">
        <f t="shared" si="180"/>
        <v>0.15977489401028525</v>
      </c>
      <c r="U1028" s="43">
        <f t="shared" si="181"/>
        <v>1.0249907239859601</v>
      </c>
      <c r="V1028" s="42">
        <f t="shared" si="182"/>
        <v>1.7071211528922436</v>
      </c>
      <c r="W1028" s="42">
        <f t="shared" si="183"/>
        <v>0.16155274015598683</v>
      </c>
      <c r="X1028" s="42">
        <f>VLOOKUP($A1028,'Raw data'!$A:$AN,39, FALSE)</f>
        <v>2.9358910370531919</v>
      </c>
      <c r="Y1028" s="42">
        <f>VLOOKUP($A1028,'Raw data'!$A:$AN,40, FALSE)</f>
        <v>2.7849699929936311</v>
      </c>
      <c r="Z1028" s="42">
        <f t="shared" si="184"/>
        <v>2.8604305150234115</v>
      </c>
      <c r="AA1028" s="44">
        <f>IFERROR(VLOOKUP($A1028,'Raw data'!$AP:$AU,4,FALSE),0)</f>
        <v>0.48718054008261902</v>
      </c>
      <c r="AB1028" s="44">
        <f>IFERROR(VLOOKUP($A1028,'Raw data'!$AP:$AU,5,FALSE),0)</f>
        <v>0.203475349028339</v>
      </c>
      <c r="AC1028" s="44">
        <f>IFERROR(VLOOKUP($A1028,'Raw data'!$AP:$AU,6,FALSE),"NA")</f>
        <v>0.83490574611259305</v>
      </c>
      <c r="AD1028" s="46" t="b">
        <f t="shared" si="185"/>
        <v>0</v>
      </c>
      <c r="AE1028" s="46" t="b">
        <f t="shared" si="186"/>
        <v>0</v>
      </c>
    </row>
    <row r="1029" spans="1:31" x14ac:dyDescent="0.25">
      <c r="A1029" s="45" t="s">
        <v>1095</v>
      </c>
      <c r="B1029" s="2" t="str">
        <f>IFERROR(VLOOKUP(A1029,'Protein names'!$A:$I,8,FALSE),"Contaminant")</f>
        <v>Protein Prkcsh (Protein kinase C substrate 80K-H) (Protein kinase C substrate 80K-H (Predicted), isoform CRA_b)</v>
      </c>
      <c r="C1029" t="str">
        <f>IFERROR(VLOOKUP(A1029,'Protein names'!$A:$I,9,FALSE), "Contaminant")</f>
        <v>Prkcsh</v>
      </c>
      <c r="D1029" s="42">
        <f>VLOOKUP($A1029,'Raw data'!$A:$M,10,FALSE)</f>
        <v>119503.43541563446</v>
      </c>
      <c r="E1029" s="42">
        <f>VLOOKUP($A1029,'Raw data'!$A:$M,11,FALSE)</f>
        <v>207431.72427750914</v>
      </c>
      <c r="F1029" s="42">
        <f>VLOOKUP($A1029,'Raw data'!$A:$M,7,FALSE)</f>
        <v>281833.71569060761</v>
      </c>
      <c r="G1029" s="42">
        <f>VLOOKUP($A1029,'Raw data'!$A:$M,2,FALSE)</f>
        <v>359565.11366090254</v>
      </c>
      <c r="H1029" s="42">
        <f>VLOOKUP($A1029,'Raw data'!$A:$M,3,FALSE)</f>
        <v>367473.42024183314</v>
      </c>
      <c r="I1029" s="42">
        <f>VLOOKUP($A1029,'Raw data'!$A:$M,4,FALSE)</f>
        <v>338582.21786981617</v>
      </c>
      <c r="J1029" s="42">
        <f>VLOOKUP($A1029,'Raw data'!$A:$M,8,FALSE)</f>
        <v>318595.07315382158</v>
      </c>
      <c r="K1029" s="42">
        <f>VLOOKUP($A1029,'Raw data'!$A:$M,5,FALSE)</f>
        <v>331215.76894779643</v>
      </c>
      <c r="L1029" s="42">
        <f>VLOOKUP($A1029,'Raw data'!$A:$M,12,FALSE)</f>
        <v>103239.7479442856</v>
      </c>
      <c r="M1029" s="42">
        <f>VLOOKUP($A1029,'Raw data'!$A:$M,13,FALSE)</f>
        <v>261618.1479154627</v>
      </c>
      <c r="N1029" s="42">
        <f>VLOOKUP($A1029,'Raw data'!$A:$M,6,FALSE)</f>
        <v>407551.81775351864</v>
      </c>
      <c r="O1029" s="42">
        <f>VLOOKUP($A1029,'Raw data'!$A:$M,9,FALSE)</f>
        <v>422021.11458611971</v>
      </c>
      <c r="P1029" s="42">
        <f t="shared" si="176"/>
        <v>279064.93785938382</v>
      </c>
      <c r="Q1029" s="42">
        <f t="shared" si="177"/>
        <v>307373.61171683413</v>
      </c>
      <c r="R1029" s="42">
        <f t="shared" si="178"/>
        <v>89849.412131201781</v>
      </c>
      <c r="S1029" s="42">
        <f t="shared" si="179"/>
        <v>106174.61195556341</v>
      </c>
      <c r="T1029" s="43">
        <f t="shared" si="180"/>
        <v>0.32196596541438466</v>
      </c>
      <c r="U1029" s="43">
        <f t="shared" si="181"/>
        <v>0.34542526719364591</v>
      </c>
      <c r="V1029" s="42">
        <f t="shared" si="182"/>
        <v>0.13939244035753684</v>
      </c>
      <c r="W1029" s="42">
        <f t="shared" si="183"/>
        <v>0.65875616596480702</v>
      </c>
      <c r="X1029" s="42">
        <f>VLOOKUP($A1029,'Raw data'!$A:$AN,39, FALSE)</f>
        <v>3.3382763327746603</v>
      </c>
      <c r="Y1029" s="42">
        <f>VLOOKUP($A1029,'Raw data'!$A:$AN,40, FALSE)</f>
        <v>3.1468814080283765</v>
      </c>
      <c r="Z1029" s="42">
        <f t="shared" si="184"/>
        <v>3.2425788704015184</v>
      </c>
      <c r="AA1029" s="44">
        <f>IFERROR(VLOOKUP($A1029,'Raw data'!$AP:$AU,4,FALSE),0)</f>
        <v>0.400994639126035</v>
      </c>
      <c r="AB1029" s="44">
        <f>IFERROR(VLOOKUP($A1029,'Raw data'!$AP:$AU,5,FALSE),0)</f>
        <v>0.119619073657178</v>
      </c>
      <c r="AC1029" s="44">
        <f>IFERROR(VLOOKUP($A1029,'Raw data'!$AP:$AU,6,FALSE),"NA")</f>
        <v>0.83672471508456803</v>
      </c>
      <c r="AD1029" s="46" t="b">
        <f t="shared" si="185"/>
        <v>0</v>
      </c>
      <c r="AE1029" s="46" t="b">
        <f t="shared" si="186"/>
        <v>0</v>
      </c>
    </row>
    <row r="1030" spans="1:31" x14ac:dyDescent="0.25">
      <c r="A1030" s="45" t="s">
        <v>1096</v>
      </c>
      <c r="B1030" s="2" t="str">
        <f>IFERROR(VLOOKUP(A1030,'Protein names'!$A:$I,8,FALSE),"Contaminant")</f>
        <v>RCG63708 (Uncharacterized protein)</v>
      </c>
      <c r="C1030" t="str">
        <f>IFERROR(VLOOKUP(A1030,'Protein names'!$A:$I,9,FALSE), "Contaminant")</f>
        <v>rCG_63708</v>
      </c>
      <c r="D1030" s="42">
        <f>VLOOKUP($A1030,'Raw data'!$A:$M,10,FALSE)</f>
        <v>1748046.5331473295</v>
      </c>
      <c r="E1030" s="42">
        <f>VLOOKUP($A1030,'Raw data'!$A:$M,11,FALSE)</f>
        <v>1793657.6202046466</v>
      </c>
      <c r="F1030" s="42">
        <f>VLOOKUP($A1030,'Raw data'!$A:$M,7,FALSE)</f>
        <v>839587.66044410947</v>
      </c>
      <c r="G1030" s="42">
        <f>VLOOKUP($A1030,'Raw data'!$A:$M,2,FALSE)</f>
        <v>1449045.5880683647</v>
      </c>
      <c r="H1030" s="42">
        <f>VLOOKUP($A1030,'Raw data'!$A:$M,3,FALSE)</f>
        <v>1140424.6863264469</v>
      </c>
      <c r="I1030" s="42">
        <f>VLOOKUP($A1030,'Raw data'!$A:$M,4,FALSE)</f>
        <v>1334202.3038560045</v>
      </c>
      <c r="J1030" s="42">
        <f>VLOOKUP($A1030,'Raw data'!$A:$M,8,FALSE)</f>
        <v>1301257.1123588972</v>
      </c>
      <c r="K1030" s="42">
        <f>VLOOKUP($A1030,'Raw data'!$A:$M,5,FALSE)</f>
        <v>1234433.4397281411</v>
      </c>
      <c r="L1030" s="42">
        <f>VLOOKUP($A1030,'Raw data'!$A:$M,12,FALSE)</f>
        <v>1547121.4818380205</v>
      </c>
      <c r="M1030" s="42">
        <f>VLOOKUP($A1030,'Raw data'!$A:$M,13,FALSE)</f>
        <v>1027711.4697487614</v>
      </c>
      <c r="N1030" s="42">
        <f>VLOOKUP($A1030,'Raw data'!$A:$M,6,FALSE)</f>
        <v>1189730.4907948787</v>
      </c>
      <c r="O1030" s="42">
        <f>VLOOKUP($A1030,'Raw data'!$A:$M,9,FALSE)</f>
        <v>969063.90056591912</v>
      </c>
      <c r="P1030" s="42">
        <f t="shared" si="176"/>
        <v>1384160.7320078171</v>
      </c>
      <c r="Q1030" s="42">
        <f t="shared" si="177"/>
        <v>1211552.9825057697</v>
      </c>
      <c r="R1030" s="42">
        <f t="shared" si="178"/>
        <v>332358.6308592846</v>
      </c>
      <c r="S1030" s="42">
        <f t="shared" si="179"/>
        <v>188967.12315320806</v>
      </c>
      <c r="T1030" s="43">
        <f t="shared" si="180"/>
        <v>0.24011563337530628</v>
      </c>
      <c r="U1030" s="43">
        <f t="shared" si="181"/>
        <v>0.15597099415527058</v>
      </c>
      <c r="V1030" s="42">
        <f t="shared" si="182"/>
        <v>-0.19215398508847523</v>
      </c>
      <c r="W1030" s="42">
        <f t="shared" si="183"/>
        <v>0.33652790142962197</v>
      </c>
      <c r="X1030" s="42">
        <f>VLOOKUP($A1030,'Raw data'!$A:$AN,39, FALSE)</f>
        <v>2.8888511700665451</v>
      </c>
      <c r="Y1030" s="42">
        <f>VLOOKUP($A1030,'Raw data'!$A:$AN,40, FALSE)</f>
        <v>2.7771568323452094</v>
      </c>
      <c r="Z1030" s="42">
        <f t="shared" si="184"/>
        <v>2.833004001205877</v>
      </c>
      <c r="AA1030" s="44">
        <f>IFERROR(VLOOKUP($A1030,'Raw data'!$AP:$AU,4,FALSE),0)</f>
        <v>-0.45285899064044199</v>
      </c>
      <c r="AB1030" s="44">
        <f>IFERROR(VLOOKUP($A1030,'Raw data'!$AP:$AU,5,FALSE),0)</f>
        <v>0.12714350116447401</v>
      </c>
      <c r="AC1030" s="44">
        <f>IFERROR(VLOOKUP($A1030,'Raw data'!$AP:$AU,6,FALSE),"NA")</f>
        <v>0.837187623414266</v>
      </c>
      <c r="AD1030" s="46" t="b">
        <f t="shared" si="185"/>
        <v>0</v>
      </c>
      <c r="AE1030" s="46" t="b">
        <f t="shared" si="186"/>
        <v>0</v>
      </c>
    </row>
    <row r="1031" spans="1:31" x14ac:dyDescent="0.25">
      <c r="A1031" s="45" t="s">
        <v>1097</v>
      </c>
      <c r="B1031" s="2" t="str">
        <f>IFERROR(VLOOKUP(A1031,'Protein names'!$A:$I,8,FALSE),"Contaminant")</f>
        <v>Aldehyde dehydrogenase, mitochondrial (EC 1.2.1.3) (ALDH class 2) (ALDH-E2) (ALDH1)</v>
      </c>
      <c r="C1031" t="str">
        <f>IFERROR(VLOOKUP(A1031,'Protein names'!$A:$I,9,FALSE), "Contaminant")</f>
        <v>Aldh2</v>
      </c>
      <c r="D1031" s="42">
        <f>VLOOKUP($A1031,'Raw data'!$A:$M,10,FALSE)</f>
        <v>30573823.030733</v>
      </c>
      <c r="E1031" s="42">
        <f>VLOOKUP($A1031,'Raw data'!$A:$M,11,FALSE)</f>
        <v>29156698.56546887</v>
      </c>
      <c r="F1031" s="42">
        <f>VLOOKUP($A1031,'Raw data'!$A:$M,7,FALSE)</f>
        <v>40239628.628500506</v>
      </c>
      <c r="G1031" s="42">
        <f>VLOOKUP($A1031,'Raw data'!$A:$M,2,FALSE)</f>
        <v>29563190.24677889</v>
      </c>
      <c r="H1031" s="42">
        <f>VLOOKUP($A1031,'Raw data'!$A:$M,3,FALSE)</f>
        <v>34051147.190758444</v>
      </c>
      <c r="I1031" s="42">
        <f>VLOOKUP($A1031,'Raw data'!$A:$M,4,FALSE)</f>
        <v>35050852.150450721</v>
      </c>
      <c r="J1031" s="42">
        <f>VLOOKUP($A1031,'Raw data'!$A:$M,8,FALSE)</f>
        <v>34352352.541350864</v>
      </c>
      <c r="K1031" s="42">
        <f>VLOOKUP($A1031,'Raw data'!$A:$M,5,FALSE)</f>
        <v>33984140.465201296</v>
      </c>
      <c r="L1031" s="42">
        <f>VLOOKUP($A1031,'Raw data'!$A:$M,12,FALSE)</f>
        <v>30324425.319011882</v>
      </c>
      <c r="M1031" s="42">
        <f>VLOOKUP($A1031,'Raw data'!$A:$M,13,FALSE)</f>
        <v>32963834.145994622</v>
      </c>
      <c r="N1031" s="42">
        <f>VLOOKUP($A1031,'Raw data'!$A:$M,6,FALSE)</f>
        <v>30931361.16058851</v>
      </c>
      <c r="O1031" s="42">
        <f>VLOOKUP($A1031,'Raw data'!$A:$M,9,FALSE)</f>
        <v>30159487.062921487</v>
      </c>
      <c r="P1031" s="42">
        <f t="shared" si="176"/>
        <v>33105889.968781739</v>
      </c>
      <c r="Q1031" s="42">
        <f t="shared" si="177"/>
        <v>32119266.782511443</v>
      </c>
      <c r="R1031" s="42">
        <f t="shared" si="178"/>
        <v>3875667.972707558</v>
      </c>
      <c r="S1031" s="42">
        <f t="shared" si="179"/>
        <v>1715178.9063725015</v>
      </c>
      <c r="T1031" s="43">
        <f t="shared" si="180"/>
        <v>0.11706883507322242</v>
      </c>
      <c r="U1031" s="43">
        <f t="shared" si="181"/>
        <v>5.3400313213450935E-2</v>
      </c>
      <c r="V1031" s="42">
        <f t="shared" si="182"/>
        <v>-4.3648954656468085E-2</v>
      </c>
      <c r="W1031" s="42">
        <f t="shared" si="183"/>
        <v>0.61401886087870394</v>
      </c>
      <c r="X1031" s="42">
        <f>VLOOKUP($A1031,'Raw data'!$A:$AN,39, FALSE)</f>
        <v>4.1872737154321946</v>
      </c>
      <c r="Y1031" s="42">
        <f>VLOOKUP($A1031,'Raw data'!$A:$AN,40, FALSE)</f>
        <v>4.4682621341909083</v>
      </c>
      <c r="Z1031" s="42">
        <f t="shared" si="184"/>
        <v>4.3277679248115515</v>
      </c>
      <c r="AA1031" s="44">
        <f>IFERROR(VLOOKUP($A1031,'Raw data'!$AP:$AU,4,FALSE),0)</f>
        <v>-0.12332606437422</v>
      </c>
      <c r="AB1031" s="44">
        <f>IFERROR(VLOOKUP($A1031,'Raw data'!$AP:$AU,5,FALSE),0)</f>
        <v>7.1227650567108794E-2</v>
      </c>
      <c r="AC1031" s="44">
        <f>IFERROR(VLOOKUP($A1031,'Raw data'!$AP:$AU,6,FALSE),"NA")</f>
        <v>0.83750864746737097</v>
      </c>
      <c r="AD1031" s="46" t="b">
        <f t="shared" si="185"/>
        <v>0</v>
      </c>
      <c r="AE1031" s="46" t="b">
        <f t="shared" si="186"/>
        <v>0</v>
      </c>
    </row>
    <row r="1032" spans="1:31" x14ac:dyDescent="0.25">
      <c r="A1032" s="45" t="s">
        <v>1098</v>
      </c>
      <c r="B1032" s="2" t="str">
        <f>IFERROR(VLOOKUP(A1032,'Protein names'!$A:$I,8,FALSE),"Contaminant")</f>
        <v>Alanine--tRNA ligase, cytoplasmic (EC 6.1.1.7) (Alanyl-tRNA synthetase) (AlaRS)</v>
      </c>
      <c r="C1032" t="str">
        <f>IFERROR(VLOOKUP(A1032,'Protein names'!$A:$I,9,FALSE), "Contaminant")</f>
        <v>Aars</v>
      </c>
      <c r="D1032" s="42">
        <f>VLOOKUP($A1032,'Raw data'!$A:$M,10,FALSE)</f>
        <v>543219.1465651464</v>
      </c>
      <c r="E1032" s="42">
        <f>VLOOKUP($A1032,'Raw data'!$A:$M,11,FALSE)</f>
        <v>435740.06373568624</v>
      </c>
      <c r="F1032" s="42">
        <f>VLOOKUP($A1032,'Raw data'!$A:$M,7,FALSE)</f>
        <v>283145.81140604697</v>
      </c>
      <c r="G1032" s="42">
        <f>VLOOKUP($A1032,'Raw data'!$A:$M,2,FALSE)</f>
        <v>346068.33896199107</v>
      </c>
      <c r="H1032" s="42">
        <f>VLOOKUP($A1032,'Raw data'!$A:$M,3,FALSE)</f>
        <v>252657.45464150308</v>
      </c>
      <c r="I1032" s="42">
        <f>VLOOKUP($A1032,'Raw data'!$A:$M,4,FALSE)</f>
        <v>410597.52174415259</v>
      </c>
      <c r="J1032" s="42">
        <f>VLOOKUP($A1032,'Raw data'!$A:$M,8,FALSE)</f>
        <v>403844.22323598765</v>
      </c>
      <c r="K1032" s="42">
        <f>VLOOKUP($A1032,'Raw data'!$A:$M,5,FALSE)</f>
        <v>309824.69942050887</v>
      </c>
      <c r="L1032" s="42">
        <f>VLOOKUP($A1032,'Raw data'!$A:$M,12,FALSE)</f>
        <v>543699.46397201961</v>
      </c>
      <c r="M1032" s="42">
        <f>VLOOKUP($A1032,'Raw data'!$A:$M,13,FALSE)</f>
        <v>267090.12159705051</v>
      </c>
      <c r="N1032" s="42">
        <f>VLOOKUP($A1032,'Raw data'!$A:$M,6,FALSE)</f>
        <v>100732.40371505522</v>
      </c>
      <c r="O1032" s="42">
        <f>VLOOKUP($A1032,'Raw data'!$A:$M,9,FALSE)</f>
        <v>316418.15637139475</v>
      </c>
      <c r="P1032" s="42">
        <f t="shared" si="176"/>
        <v>378571.38950908772</v>
      </c>
      <c r="Q1032" s="42">
        <f t="shared" si="177"/>
        <v>323601.51138533605</v>
      </c>
      <c r="R1032" s="42">
        <f t="shared" si="178"/>
        <v>97826.055328970411</v>
      </c>
      <c r="S1032" s="42">
        <f t="shared" si="179"/>
        <v>134156.36337542738</v>
      </c>
      <c r="T1032" s="43">
        <f t="shared" si="180"/>
        <v>0.25840847470229145</v>
      </c>
      <c r="U1032" s="43">
        <f t="shared" si="181"/>
        <v>0.4145727342282946</v>
      </c>
      <c r="V1032" s="42">
        <f t="shared" si="182"/>
        <v>-0.22634703773242873</v>
      </c>
      <c r="W1032" s="42">
        <f t="shared" si="183"/>
        <v>0.47613939004274286</v>
      </c>
      <c r="X1032" s="42">
        <f>VLOOKUP($A1032,'Raw data'!$A:$AN,39, FALSE)</f>
        <v>2.4685169963243281</v>
      </c>
      <c r="Y1032" s="42">
        <f>VLOOKUP($A1032,'Raw data'!$A:$AN,40, FALSE)</f>
        <v>2.141661924634747</v>
      </c>
      <c r="Z1032" s="42">
        <f t="shared" si="184"/>
        <v>2.3050894604795378</v>
      </c>
      <c r="AA1032" s="44">
        <f>IFERROR(VLOOKUP($A1032,'Raw data'!$AP:$AU,4,FALSE),0)</f>
        <v>-0.36063281277433901</v>
      </c>
      <c r="AB1032" s="44">
        <f>IFERROR(VLOOKUP($A1032,'Raw data'!$AP:$AU,5,FALSE),0)</f>
        <v>0.126185522676178</v>
      </c>
      <c r="AC1032" s="44">
        <f>IFERROR(VLOOKUP($A1032,'Raw data'!$AP:$AU,6,FALSE),"NA")</f>
        <v>0.83772955448053699</v>
      </c>
      <c r="AD1032" s="46" t="b">
        <f t="shared" si="185"/>
        <v>0</v>
      </c>
      <c r="AE1032" s="46" t="b">
        <f t="shared" si="186"/>
        <v>0</v>
      </c>
    </row>
    <row r="1033" spans="1:31" x14ac:dyDescent="0.25">
      <c r="A1033" s="45" t="s">
        <v>1099</v>
      </c>
      <c r="B1033" s="2" t="str">
        <f>IFERROR(VLOOKUP(A1033,'Protein names'!$A:$I,8,FALSE),"Contaminant")</f>
        <v>Cytochrome c oxidase subunit 6A1, mitochondrial (Cytochrome c oxidase polypeptide VIa-liver)</v>
      </c>
      <c r="C1033" t="str">
        <f>IFERROR(VLOOKUP(A1033,'Protein names'!$A:$I,9,FALSE), "Contaminant")</f>
        <v>Cox6a1</v>
      </c>
      <c r="D1033" s="42">
        <f>VLOOKUP($A1033,'Raw data'!$A:$M,10,FALSE)</f>
        <v>205.36</v>
      </c>
      <c r="E1033" s="42">
        <f>VLOOKUP($A1033,'Raw data'!$A:$M,11,FALSE)</f>
        <v>205.36</v>
      </c>
      <c r="F1033" s="42">
        <f>VLOOKUP($A1033,'Raw data'!$A:$M,7,FALSE)</f>
        <v>6963.0420445660375</v>
      </c>
      <c r="G1033" s="42">
        <f>VLOOKUP($A1033,'Raw data'!$A:$M,2,FALSE)</f>
        <v>47217.358118256278</v>
      </c>
      <c r="H1033" s="42">
        <f>VLOOKUP($A1033,'Raw data'!$A:$M,3,FALSE)</f>
        <v>57148.54269812315</v>
      </c>
      <c r="I1033" s="42">
        <f>VLOOKUP($A1033,'Raw data'!$A:$M,4,FALSE)</f>
        <v>61056.857603224096</v>
      </c>
      <c r="J1033" s="42">
        <f>VLOOKUP($A1033,'Raw data'!$A:$M,8,FALSE)</f>
        <v>17531.076070598283</v>
      </c>
      <c r="K1033" s="42">
        <f>VLOOKUP($A1033,'Raw data'!$A:$M,5,FALSE)</f>
        <v>56257.562797411825</v>
      </c>
      <c r="L1033" s="42">
        <f>VLOOKUP($A1033,'Raw data'!$A:$M,12,FALSE)</f>
        <v>205.36</v>
      </c>
      <c r="M1033" s="42">
        <f>VLOOKUP($A1033,'Raw data'!$A:$M,13,FALSE)</f>
        <v>205.36</v>
      </c>
      <c r="N1033" s="42">
        <f>VLOOKUP($A1033,'Raw data'!$A:$M,6,FALSE)</f>
        <v>59111.801483526542</v>
      </c>
      <c r="O1033" s="42">
        <f>VLOOKUP($A1033,'Raw data'!$A:$M,9,FALSE)</f>
        <v>32438.610363828288</v>
      </c>
      <c r="P1033" s="42">
        <f t="shared" si="176"/>
        <v>28799.420077361592</v>
      </c>
      <c r="Q1033" s="42">
        <f t="shared" si="177"/>
        <v>27624.961785894153</v>
      </c>
      <c r="R1033" s="42">
        <f t="shared" si="178"/>
        <v>26756.629769668976</v>
      </c>
      <c r="S1033" s="42">
        <f t="shared" si="179"/>
        <v>23944.288743137622</v>
      </c>
      <c r="T1033" s="43">
        <f t="shared" si="180"/>
        <v>0.92906835268886556</v>
      </c>
      <c r="U1033" s="43">
        <f t="shared" si="181"/>
        <v>0.86676278246886285</v>
      </c>
      <c r="V1033" s="42">
        <f t="shared" si="182"/>
        <v>-6.006729217580592E-2</v>
      </c>
      <c r="W1033" s="42">
        <f t="shared" si="183"/>
        <v>0.94313702692618717</v>
      </c>
      <c r="X1033" s="42">
        <f>VLOOKUP($A1033,'Raw data'!$A:$AN,39, FALSE)</f>
        <v>2.0673685422059869</v>
      </c>
      <c r="Y1033" s="42">
        <f>VLOOKUP($A1033,'Raw data'!$A:$AN,40, FALSE)</f>
        <v>1.6954906473790519</v>
      </c>
      <c r="Z1033" s="42">
        <f t="shared" si="184"/>
        <v>1.8814295947925195</v>
      </c>
      <c r="AA1033" s="44">
        <f>IFERROR(VLOOKUP($A1033,'Raw data'!$AP:$AU,4,FALSE),0)</f>
        <v>-1.5734853363083401</v>
      </c>
      <c r="AB1033" s="44">
        <f>IFERROR(VLOOKUP($A1033,'Raw data'!$AP:$AU,5,FALSE),0)</f>
        <v>1.80932016538803E-2</v>
      </c>
      <c r="AC1033" s="44">
        <f>IFERROR(VLOOKUP($A1033,'Raw data'!$AP:$AU,6,FALSE),"NA")</f>
        <v>0.83782425373373404</v>
      </c>
      <c r="AD1033" s="46" t="b">
        <f t="shared" si="185"/>
        <v>0</v>
      </c>
      <c r="AE1033" s="46" t="b">
        <f t="shared" si="186"/>
        <v>0</v>
      </c>
    </row>
    <row r="1034" spans="1:31" x14ac:dyDescent="0.25">
      <c r="A1034" s="45" t="s">
        <v>1100</v>
      </c>
      <c r="B1034" s="2" t="str">
        <f>IFERROR(VLOOKUP(A1034,'Protein names'!$A:$I,8,FALSE),"Contaminant")</f>
        <v>Protein Upf1 (RCG38820)</v>
      </c>
      <c r="C1034" t="str">
        <f>IFERROR(VLOOKUP(A1034,'Protein names'!$A:$I,9,FALSE), "Contaminant")</f>
        <v>Upf1</v>
      </c>
      <c r="D1034" s="42">
        <f>VLOOKUP($A1034,'Raw data'!$A:$M,10,FALSE)</f>
        <v>43707.049601770545</v>
      </c>
      <c r="E1034" s="42">
        <f>VLOOKUP($A1034,'Raw data'!$A:$M,11,FALSE)</f>
        <v>36210.408876522451</v>
      </c>
      <c r="F1034" s="42">
        <f>VLOOKUP($A1034,'Raw data'!$A:$M,7,FALSE)</f>
        <v>205.36</v>
      </c>
      <c r="G1034" s="42">
        <f>VLOOKUP($A1034,'Raw data'!$A:$M,2,FALSE)</f>
        <v>205.36</v>
      </c>
      <c r="H1034" s="42">
        <f>VLOOKUP($A1034,'Raw data'!$A:$M,3,FALSE)</f>
        <v>41191.329729571582</v>
      </c>
      <c r="I1034" s="42">
        <f>VLOOKUP($A1034,'Raw data'!$A:$M,4,FALSE)</f>
        <v>42501.962769775899</v>
      </c>
      <c r="J1034" s="42">
        <f>VLOOKUP($A1034,'Raw data'!$A:$M,8,FALSE)</f>
        <v>205.36</v>
      </c>
      <c r="K1034" s="42">
        <f>VLOOKUP($A1034,'Raw data'!$A:$M,5,FALSE)</f>
        <v>205.36</v>
      </c>
      <c r="L1034" s="42">
        <f>VLOOKUP($A1034,'Raw data'!$A:$M,12,FALSE)</f>
        <v>60669.418700947805</v>
      </c>
      <c r="M1034" s="42">
        <f>VLOOKUP($A1034,'Raw data'!$A:$M,13,FALSE)</f>
        <v>40810.833314525604</v>
      </c>
      <c r="N1034" s="42">
        <f>VLOOKUP($A1034,'Raw data'!$A:$M,6,FALSE)</f>
        <v>205.36</v>
      </c>
      <c r="O1034" s="42">
        <f>VLOOKUP($A1034,'Raw data'!$A:$M,9,FALSE)</f>
        <v>32383.092852882033</v>
      </c>
      <c r="P1034" s="42">
        <f t="shared" si="176"/>
        <v>27336.911829606746</v>
      </c>
      <c r="Q1034" s="42">
        <f t="shared" si="177"/>
        <v>22413.23747805924</v>
      </c>
      <c r="R1034" s="42">
        <f t="shared" si="178"/>
        <v>19325.6575362535</v>
      </c>
      <c r="S1034" s="42">
        <f t="shared" si="179"/>
        <v>23738.065130210911</v>
      </c>
      <c r="T1034" s="43">
        <f t="shared" si="180"/>
        <v>0.70694369783653466</v>
      </c>
      <c r="U1034" s="43">
        <f t="shared" si="181"/>
        <v>1.059109160532858</v>
      </c>
      <c r="V1034" s="42">
        <f t="shared" si="182"/>
        <v>-0.28649922128547572</v>
      </c>
      <c r="W1034" s="42">
        <f t="shared" si="183"/>
        <v>0.72656995348829723</v>
      </c>
      <c r="X1034" s="42">
        <f>VLOOKUP($A1034,'Raw data'!$A:$AN,39, FALSE)</f>
        <v>1.2362727651441876</v>
      </c>
      <c r="Y1034" s="42">
        <f>VLOOKUP($A1034,'Raw data'!$A:$AN,40, FALSE)</f>
        <v>1.0469281044845049</v>
      </c>
      <c r="Z1034" s="42">
        <f t="shared" si="184"/>
        <v>1.1416004348143463</v>
      </c>
      <c r="AA1034" s="44">
        <f>IFERROR(VLOOKUP($A1034,'Raw data'!$AP:$AU,4,FALSE),0)</f>
        <v>0.27210350123912902</v>
      </c>
      <c r="AB1034" s="44">
        <f>IFERROR(VLOOKUP($A1034,'Raw data'!$AP:$AU,5,FALSE),0)</f>
        <v>3.0659447254390099E-2</v>
      </c>
      <c r="AC1034" s="44">
        <f>IFERROR(VLOOKUP($A1034,'Raw data'!$AP:$AU,6,FALSE),"NA")</f>
        <v>0.83813875652968595</v>
      </c>
      <c r="AD1034" s="46" t="b">
        <f t="shared" si="185"/>
        <v>0</v>
      </c>
      <c r="AE1034" s="46" t="b">
        <f t="shared" si="186"/>
        <v>0</v>
      </c>
    </row>
    <row r="1035" spans="1:31" x14ac:dyDescent="0.25">
      <c r="A1035" s="45" t="s">
        <v>1101</v>
      </c>
      <c r="B1035" s="2" t="str">
        <f>IFERROR(VLOOKUP(A1035,'Protein names'!$A:$I,8,FALSE),"Contaminant")</f>
        <v>40S ribosomal protein S9</v>
      </c>
      <c r="C1035" t="str">
        <f>IFERROR(VLOOKUP(A1035,'Protein names'!$A:$I,9,FALSE), "Contaminant")</f>
        <v>Rps9</v>
      </c>
      <c r="D1035" s="42">
        <f>VLOOKUP($A1035,'Raw data'!$A:$M,10,FALSE)</f>
        <v>64433.541183746602</v>
      </c>
      <c r="E1035" s="42">
        <f>VLOOKUP($A1035,'Raw data'!$A:$M,11,FALSE)</f>
        <v>401050.89860895631</v>
      </c>
      <c r="F1035" s="42">
        <f>VLOOKUP($A1035,'Raw data'!$A:$M,7,FALSE)</f>
        <v>90188.707136766941</v>
      </c>
      <c r="G1035" s="42">
        <f>VLOOKUP($A1035,'Raw data'!$A:$M,2,FALSE)</f>
        <v>484010.05119764811</v>
      </c>
      <c r="H1035" s="42">
        <f>VLOOKUP($A1035,'Raw data'!$A:$M,3,FALSE)</f>
        <v>448907.8505403712</v>
      </c>
      <c r="I1035" s="42">
        <f>VLOOKUP($A1035,'Raw data'!$A:$M,4,FALSE)</f>
        <v>463189.63024687523</v>
      </c>
      <c r="J1035" s="42">
        <f>VLOOKUP($A1035,'Raw data'!$A:$M,8,FALSE)</f>
        <v>270633.15379471553</v>
      </c>
      <c r="K1035" s="42">
        <f>VLOOKUP($A1035,'Raw data'!$A:$M,5,FALSE)</f>
        <v>307084.90676903422</v>
      </c>
      <c r="L1035" s="42">
        <f>VLOOKUP($A1035,'Raw data'!$A:$M,12,FALSE)</f>
        <v>205.36</v>
      </c>
      <c r="M1035" s="42">
        <f>VLOOKUP($A1035,'Raw data'!$A:$M,13,FALSE)</f>
        <v>490500.74487686268</v>
      </c>
      <c r="N1035" s="42">
        <f>VLOOKUP($A1035,'Raw data'!$A:$M,6,FALSE)</f>
        <v>352744.9207124887</v>
      </c>
      <c r="O1035" s="42">
        <f>VLOOKUP($A1035,'Raw data'!$A:$M,9,FALSE)</f>
        <v>370798.49429747323</v>
      </c>
      <c r="P1035" s="42">
        <f t="shared" si="176"/>
        <v>325296.77981906076</v>
      </c>
      <c r="Q1035" s="42">
        <f t="shared" si="177"/>
        <v>298661.26340842905</v>
      </c>
      <c r="R1035" s="42">
        <f t="shared" si="178"/>
        <v>177270.11364063912</v>
      </c>
      <c r="S1035" s="42">
        <f t="shared" si="179"/>
        <v>149924.2406979418</v>
      </c>
      <c r="T1035" s="43">
        <f t="shared" si="180"/>
        <v>0.54494887326963937</v>
      </c>
      <c r="U1035" s="43">
        <f t="shared" si="181"/>
        <v>0.50198756607051342</v>
      </c>
      <c r="V1035" s="42">
        <f t="shared" si="182"/>
        <v>-0.12324640976414875</v>
      </c>
      <c r="W1035" s="42">
        <f t="shared" si="183"/>
        <v>0.80273955851597234</v>
      </c>
      <c r="X1035" s="42">
        <f>VLOOKUP($A1035,'Raw data'!$A:$AN,39, FALSE)</f>
        <v>2.7665261700590862</v>
      </c>
      <c r="Y1035" s="42">
        <f>VLOOKUP($A1035,'Raw data'!$A:$AN,40, FALSE)</f>
        <v>2.9952471087969088</v>
      </c>
      <c r="Z1035" s="42">
        <f t="shared" si="184"/>
        <v>2.8808866394279975</v>
      </c>
      <c r="AA1035" s="44">
        <f>IFERROR(VLOOKUP($A1035,'Raw data'!$AP:$AU,4,FALSE),0)</f>
        <v>-1.6948841999387401</v>
      </c>
      <c r="AB1035" s="44">
        <f>IFERROR(VLOOKUP($A1035,'Raw data'!$AP:$AU,5,FALSE),0)</f>
        <v>0.134000886405681</v>
      </c>
      <c r="AC1035" s="44">
        <f>IFERROR(VLOOKUP($A1035,'Raw data'!$AP:$AU,6,FALSE),"NA")</f>
        <v>0.83826549476273804</v>
      </c>
      <c r="AD1035" s="46" t="b">
        <f t="shared" si="185"/>
        <v>0</v>
      </c>
      <c r="AE1035" s="46" t="b">
        <f t="shared" si="186"/>
        <v>0</v>
      </c>
    </row>
    <row r="1036" spans="1:31" x14ac:dyDescent="0.25">
      <c r="A1036" s="45" t="s">
        <v>1102</v>
      </c>
      <c r="B1036" s="2" t="str">
        <f>IFERROR(VLOOKUP(A1036,'Protein names'!$A:$I,8,FALSE),"Contaminant")</f>
        <v>LRRGT00050 (Protein Eprs)</v>
      </c>
      <c r="C1036" t="str">
        <f>IFERROR(VLOOKUP(A1036,'Protein names'!$A:$I,9,FALSE), "Contaminant")</f>
        <v>Eprs</v>
      </c>
      <c r="D1036" s="42">
        <f>VLOOKUP($A1036,'Raw data'!$A:$M,10,FALSE)</f>
        <v>1356841.2996745338</v>
      </c>
      <c r="E1036" s="42">
        <f>VLOOKUP($A1036,'Raw data'!$A:$M,11,FALSE)</f>
        <v>1089955.7336346966</v>
      </c>
      <c r="F1036" s="42">
        <f>VLOOKUP($A1036,'Raw data'!$A:$M,7,FALSE)</f>
        <v>722169.86006104632</v>
      </c>
      <c r="G1036" s="42">
        <f>VLOOKUP($A1036,'Raw data'!$A:$M,2,FALSE)</f>
        <v>680082.19879064849</v>
      </c>
      <c r="H1036" s="42">
        <f>VLOOKUP($A1036,'Raw data'!$A:$M,3,FALSE)</f>
        <v>732963.96572697477</v>
      </c>
      <c r="I1036" s="42">
        <f>VLOOKUP($A1036,'Raw data'!$A:$M,4,FALSE)</f>
        <v>712427.10643247701</v>
      </c>
      <c r="J1036" s="42">
        <f>VLOOKUP($A1036,'Raw data'!$A:$M,8,FALSE)</f>
        <v>721453.78408275696</v>
      </c>
      <c r="K1036" s="42">
        <f>VLOOKUP($A1036,'Raw data'!$A:$M,5,FALSE)</f>
        <v>693776.28655232256</v>
      </c>
      <c r="L1036" s="42">
        <f>VLOOKUP($A1036,'Raw data'!$A:$M,12,FALSE)</f>
        <v>1267645.727841415</v>
      </c>
      <c r="M1036" s="42">
        <f>VLOOKUP($A1036,'Raw data'!$A:$M,13,FALSE)</f>
        <v>949994.92280323466</v>
      </c>
      <c r="N1036" s="42">
        <f>VLOOKUP($A1036,'Raw data'!$A:$M,6,FALSE)</f>
        <v>734081.19112082827</v>
      </c>
      <c r="O1036" s="42">
        <f>VLOOKUP($A1036,'Raw data'!$A:$M,9,FALSE)</f>
        <v>520891.04118944687</v>
      </c>
      <c r="P1036" s="42">
        <f t="shared" si="176"/>
        <v>882406.69405339612</v>
      </c>
      <c r="Q1036" s="42">
        <f t="shared" si="177"/>
        <v>814640.49226500082</v>
      </c>
      <c r="R1036" s="42">
        <f t="shared" si="178"/>
        <v>253640.83282292605</v>
      </c>
      <c r="S1036" s="42">
        <f t="shared" si="179"/>
        <v>237909.30524690769</v>
      </c>
      <c r="T1036" s="43">
        <f t="shared" si="180"/>
        <v>0.28744209958087397</v>
      </c>
      <c r="U1036" s="43">
        <f t="shared" si="181"/>
        <v>0.29204208175981056</v>
      </c>
      <c r="V1036" s="42">
        <f t="shared" si="182"/>
        <v>-0.11528020917424461</v>
      </c>
      <c r="W1036" s="42">
        <f t="shared" si="183"/>
        <v>0.6722841282503097</v>
      </c>
      <c r="X1036" s="42">
        <f>VLOOKUP($A1036,'Raw data'!$A:$AN,39, FALSE)</f>
        <v>3.2021141366369661</v>
      </c>
      <c r="Y1036" s="42">
        <f>VLOOKUP($A1036,'Raw data'!$A:$AN,40, FALSE)</f>
        <v>3.3246856630183252</v>
      </c>
      <c r="Z1036" s="42">
        <f t="shared" si="184"/>
        <v>3.2633998998276459</v>
      </c>
      <c r="AA1036" s="44">
        <f>IFERROR(VLOOKUP($A1036,'Raw data'!$AP:$AU,4,FALSE),0)</f>
        <v>-0.22178638827694699</v>
      </c>
      <c r="AB1036" s="44">
        <f>IFERROR(VLOOKUP($A1036,'Raw data'!$AP:$AU,5,FALSE),0)</f>
        <v>3.0530923187523699E-2</v>
      </c>
      <c r="AC1036" s="44">
        <f>IFERROR(VLOOKUP($A1036,'Raw data'!$AP:$AU,6,FALSE),"NA")</f>
        <v>0.83872157863865604</v>
      </c>
      <c r="AD1036" s="46" t="b">
        <f t="shared" si="185"/>
        <v>0</v>
      </c>
      <c r="AE1036" s="46" t="b">
        <f t="shared" si="186"/>
        <v>0</v>
      </c>
    </row>
    <row r="1037" spans="1:31" x14ac:dyDescent="0.25">
      <c r="A1037" s="45" t="s">
        <v>1103</v>
      </c>
      <c r="B1037" s="2" t="str">
        <f>IFERROR(VLOOKUP(A1037,'Protein names'!$A:$I,8,FALSE),"Contaminant")</f>
        <v>Succinate dehydrogenase [ubiquinone] flavoprotein subunit, mitochondrial (EC 1.3.5.1) (Flavoprotein subunit of complex II) (Fp)</v>
      </c>
      <c r="C1037" t="str">
        <f>IFERROR(VLOOKUP(A1037,'Protein names'!$A:$I,9,FALSE), "Contaminant")</f>
        <v>Sdha</v>
      </c>
      <c r="D1037" s="42">
        <f>VLOOKUP($A1037,'Raw data'!$A:$M,10,FALSE)</f>
        <v>1912145.172317761</v>
      </c>
      <c r="E1037" s="42">
        <f>VLOOKUP($A1037,'Raw data'!$A:$M,11,FALSE)</f>
        <v>2307313.7696535033</v>
      </c>
      <c r="F1037" s="42">
        <f>VLOOKUP($A1037,'Raw data'!$A:$M,7,FALSE)</f>
        <v>1896907.1836071552</v>
      </c>
      <c r="G1037" s="42">
        <f>VLOOKUP($A1037,'Raw data'!$A:$M,2,FALSE)</f>
        <v>2529607.8421211224</v>
      </c>
      <c r="H1037" s="42">
        <f>VLOOKUP($A1037,'Raw data'!$A:$M,3,FALSE)</f>
        <v>2399487.5212083468</v>
      </c>
      <c r="I1037" s="42">
        <f>VLOOKUP($A1037,'Raw data'!$A:$M,4,FALSE)</f>
        <v>1822500.8734397185</v>
      </c>
      <c r="J1037" s="42">
        <f>VLOOKUP($A1037,'Raw data'!$A:$M,8,FALSE)</f>
        <v>2636083.1267352002</v>
      </c>
      <c r="K1037" s="42">
        <f>VLOOKUP($A1037,'Raw data'!$A:$M,5,FALSE)</f>
        <v>2055790.7568660914</v>
      </c>
      <c r="L1037" s="42">
        <f>VLOOKUP($A1037,'Raw data'!$A:$M,12,FALSE)</f>
        <v>2859775.3926186184</v>
      </c>
      <c r="M1037" s="42">
        <f>VLOOKUP($A1037,'Raw data'!$A:$M,13,FALSE)</f>
        <v>1630659.832201188</v>
      </c>
      <c r="N1037" s="42">
        <f>VLOOKUP($A1037,'Raw data'!$A:$M,6,FALSE)</f>
        <v>2207298.1241200599</v>
      </c>
      <c r="O1037" s="42">
        <f>VLOOKUP($A1037,'Raw data'!$A:$M,9,FALSE)</f>
        <v>2000671.1536050551</v>
      </c>
      <c r="P1037" s="42">
        <f t="shared" si="176"/>
        <v>2144660.3937246013</v>
      </c>
      <c r="Q1037" s="42">
        <f t="shared" si="177"/>
        <v>2231713.0643577022</v>
      </c>
      <c r="R1037" s="42">
        <f t="shared" si="178"/>
        <v>276528.8596901595</v>
      </c>
      <c r="S1037" s="42">
        <f t="shared" si="179"/>
        <v>409098.10060622037</v>
      </c>
      <c r="T1037" s="43">
        <f t="shared" si="180"/>
        <v>0.12893829741030269</v>
      </c>
      <c r="U1037" s="43">
        <f t="shared" si="181"/>
        <v>0.18331124513265365</v>
      </c>
      <c r="V1037" s="42">
        <f t="shared" si="182"/>
        <v>5.7402333493260231E-2</v>
      </c>
      <c r="W1037" s="42">
        <f t="shared" si="183"/>
        <v>0.7017041014662293</v>
      </c>
      <c r="X1037" s="42">
        <f>VLOOKUP($A1037,'Raw data'!$A:$AN,39, FALSE)</f>
        <v>2.9066059249736811</v>
      </c>
      <c r="Y1037" s="42">
        <f>VLOOKUP($A1037,'Raw data'!$A:$AN,40, FALSE)</f>
        <v>2.864225033726322</v>
      </c>
      <c r="Z1037" s="42">
        <f t="shared" si="184"/>
        <v>2.8854154793500015</v>
      </c>
      <c r="AA1037" s="44">
        <f>IFERROR(VLOOKUP($A1037,'Raw data'!$AP:$AU,4,FALSE),0)</f>
        <v>-0.32522289155389</v>
      </c>
      <c r="AB1037" s="44">
        <f>IFERROR(VLOOKUP($A1037,'Raw data'!$AP:$AU,5,FALSE),0)</f>
        <v>0.137384268868711</v>
      </c>
      <c r="AC1037" s="44">
        <f>IFERROR(VLOOKUP($A1037,'Raw data'!$AP:$AU,6,FALSE),"NA")</f>
        <v>0.83909620351387104</v>
      </c>
      <c r="AD1037" s="46" t="b">
        <f t="shared" si="185"/>
        <v>0</v>
      </c>
      <c r="AE1037" s="46" t="b">
        <f t="shared" si="186"/>
        <v>0</v>
      </c>
    </row>
    <row r="1038" spans="1:31" x14ac:dyDescent="0.25">
      <c r="A1038" s="45" t="s">
        <v>1104</v>
      </c>
      <c r="B1038" s="2" t="str">
        <f>IFERROR(VLOOKUP(A1038,'Protein names'!$A:$I,8,FALSE),"Contaminant")</f>
        <v>Protein LOC686807</v>
      </c>
      <c r="C1038" t="str">
        <f>IFERROR(VLOOKUP(A1038,'Protein names'!$A:$I,9,FALSE), "Contaminant")</f>
        <v>LOC686807</v>
      </c>
      <c r="D1038" s="42">
        <f>VLOOKUP($A1038,'Raw data'!$A:$M,10,FALSE)</f>
        <v>205.36</v>
      </c>
      <c r="E1038" s="42">
        <f>VLOOKUP($A1038,'Raw data'!$A:$M,11,FALSE)</f>
        <v>205.36</v>
      </c>
      <c r="F1038" s="42">
        <f>VLOOKUP($A1038,'Raw data'!$A:$M,7,FALSE)</f>
        <v>205.36</v>
      </c>
      <c r="G1038" s="42">
        <f>VLOOKUP($A1038,'Raw data'!$A:$M,2,FALSE)</f>
        <v>89853.60338762404</v>
      </c>
      <c r="H1038" s="42">
        <f>VLOOKUP($A1038,'Raw data'!$A:$M,3,FALSE)</f>
        <v>78667.875158243245</v>
      </c>
      <c r="I1038" s="42">
        <f>VLOOKUP($A1038,'Raw data'!$A:$M,4,FALSE)</f>
        <v>98954.714136513605</v>
      </c>
      <c r="J1038" s="42">
        <f>VLOOKUP($A1038,'Raw data'!$A:$M,8,FALSE)</f>
        <v>45426.563264792036</v>
      </c>
      <c r="K1038" s="42">
        <f>VLOOKUP($A1038,'Raw data'!$A:$M,5,FALSE)</f>
        <v>84494.133222352451</v>
      </c>
      <c r="L1038" s="42">
        <f>VLOOKUP($A1038,'Raw data'!$A:$M,12,FALSE)</f>
        <v>205.36</v>
      </c>
      <c r="M1038" s="42">
        <f>VLOOKUP($A1038,'Raw data'!$A:$M,13,FALSE)</f>
        <v>205.36</v>
      </c>
      <c r="N1038" s="42">
        <f>VLOOKUP($A1038,'Raw data'!$A:$M,6,FALSE)</f>
        <v>56469.015640723635</v>
      </c>
      <c r="O1038" s="42">
        <f>VLOOKUP($A1038,'Raw data'!$A:$M,9,FALSE)</f>
        <v>74553.663400792444</v>
      </c>
      <c r="P1038" s="42">
        <f t="shared" si="176"/>
        <v>44682.04544706348</v>
      </c>
      <c r="Q1038" s="42">
        <f t="shared" si="177"/>
        <v>43559.015921443432</v>
      </c>
      <c r="R1038" s="42">
        <f t="shared" si="178"/>
        <v>44861.927956194362</v>
      </c>
      <c r="S1038" s="42">
        <f t="shared" si="179"/>
        <v>33079.668453975304</v>
      </c>
      <c r="T1038" s="43">
        <f t="shared" si="180"/>
        <v>1.0040258342547008</v>
      </c>
      <c r="U1038" s="43">
        <f t="shared" si="181"/>
        <v>0.75942184997091944</v>
      </c>
      <c r="V1038" s="42">
        <f t="shared" si="182"/>
        <v>-3.6723869501151724E-2</v>
      </c>
      <c r="W1038" s="42">
        <f t="shared" si="183"/>
        <v>0.9649527010086012</v>
      </c>
      <c r="X1038" s="42">
        <f>VLOOKUP($A1038,'Raw data'!$A:$AN,39, FALSE)</f>
        <v>1.7597221694165868</v>
      </c>
      <c r="Y1038" s="42">
        <f>VLOOKUP($A1038,'Raw data'!$A:$AN,40, FALSE)</f>
        <v>1.8049941968543317</v>
      </c>
      <c r="Z1038" s="42">
        <f t="shared" si="184"/>
        <v>1.7823581831354591</v>
      </c>
      <c r="AA1038" s="44">
        <f>IFERROR(VLOOKUP($A1038,'Raw data'!$AP:$AU,4,FALSE),0)</f>
        <v>-0.89523506287089705</v>
      </c>
      <c r="AB1038" s="44">
        <f>IFERROR(VLOOKUP($A1038,'Raw data'!$AP:$AU,5,FALSE),0)</f>
        <v>0.108354543362425</v>
      </c>
      <c r="AC1038" s="44">
        <f>IFERROR(VLOOKUP($A1038,'Raw data'!$AP:$AU,6,FALSE),"NA")</f>
        <v>0.83970749118378196</v>
      </c>
      <c r="AD1038" s="46" t="b">
        <f t="shared" si="185"/>
        <v>0</v>
      </c>
      <c r="AE1038" s="46" t="b">
        <f t="shared" si="186"/>
        <v>0</v>
      </c>
    </row>
    <row r="1039" spans="1:31" x14ac:dyDescent="0.25">
      <c r="A1039" s="45" t="s">
        <v>1105</v>
      </c>
      <c r="B1039" s="2" t="str">
        <f>IFERROR(VLOOKUP(A1039,'Protein names'!$A:$I,8,FALSE),"Contaminant")</f>
        <v>Annexin</v>
      </c>
      <c r="C1039" t="str">
        <f>IFERROR(VLOOKUP(A1039,'Protein names'!$A:$I,9,FALSE), "Contaminant")</f>
        <v>Anxa6</v>
      </c>
      <c r="D1039" s="42">
        <f>VLOOKUP($A1039,'Raw data'!$A:$M,10,FALSE)</f>
        <v>2180109.5785956434</v>
      </c>
      <c r="E1039" s="42">
        <f>VLOOKUP($A1039,'Raw data'!$A:$M,11,FALSE)</f>
        <v>2216836.3101176647</v>
      </c>
      <c r="F1039" s="42">
        <f>VLOOKUP($A1039,'Raw data'!$A:$M,7,FALSE)</f>
        <v>1305830.4628569097</v>
      </c>
      <c r="G1039" s="42">
        <f>VLOOKUP($A1039,'Raw data'!$A:$M,2,FALSE)</f>
        <v>1731881.6068282619</v>
      </c>
      <c r="H1039" s="42">
        <f>VLOOKUP($A1039,'Raw data'!$A:$M,3,FALSE)</f>
        <v>1581017.9462957203</v>
      </c>
      <c r="I1039" s="42">
        <f>VLOOKUP($A1039,'Raw data'!$A:$M,4,FALSE)</f>
        <v>1786100.6385874455</v>
      </c>
      <c r="J1039" s="42">
        <f>VLOOKUP($A1039,'Raw data'!$A:$M,8,FALSE)</f>
        <v>1657543.5589795348</v>
      </c>
      <c r="K1039" s="42">
        <f>VLOOKUP($A1039,'Raw data'!$A:$M,5,FALSE)</f>
        <v>1762955.3392006983</v>
      </c>
      <c r="L1039" s="42">
        <f>VLOOKUP($A1039,'Raw data'!$A:$M,12,FALSE)</f>
        <v>2179777.022532146</v>
      </c>
      <c r="M1039" s="42">
        <f>VLOOKUP($A1039,'Raw data'!$A:$M,13,FALSE)</f>
        <v>2149949.8158755451</v>
      </c>
      <c r="N1039" s="42">
        <f>VLOOKUP($A1039,'Raw data'!$A:$M,6,FALSE)</f>
        <v>1557552.5631446699</v>
      </c>
      <c r="O1039" s="42">
        <f>VLOOKUP($A1039,'Raw data'!$A:$M,9,FALSE)</f>
        <v>1587195.9755729237</v>
      </c>
      <c r="P1039" s="42">
        <f t="shared" si="176"/>
        <v>1800296.0905469407</v>
      </c>
      <c r="Q1039" s="42">
        <f t="shared" si="177"/>
        <v>1815829.0458842532</v>
      </c>
      <c r="R1039" s="42">
        <f t="shared" si="178"/>
        <v>320214.83782395662</v>
      </c>
      <c r="S1039" s="42">
        <f t="shared" si="179"/>
        <v>255253.00038886222</v>
      </c>
      <c r="T1039" s="43">
        <f t="shared" si="180"/>
        <v>0.17786787379329</v>
      </c>
      <c r="U1039" s="43">
        <f t="shared" si="181"/>
        <v>0.14057105263704039</v>
      </c>
      <c r="V1039" s="42">
        <f t="shared" si="182"/>
        <v>1.2394181405095335E-2</v>
      </c>
      <c r="W1039" s="42">
        <f t="shared" si="183"/>
        <v>0.93408084714117556</v>
      </c>
      <c r="X1039" s="42">
        <f>VLOOKUP($A1039,'Raw data'!$A:$AN,39, FALSE)</f>
        <v>2.7886125684014709</v>
      </c>
      <c r="Y1039" s="42">
        <f>VLOOKUP($A1039,'Raw data'!$A:$AN,40, FALSE)</f>
        <v>3.098010925296208</v>
      </c>
      <c r="Z1039" s="42">
        <f t="shared" si="184"/>
        <v>2.9433117468488392</v>
      </c>
      <c r="AA1039" s="44">
        <f>IFERROR(VLOOKUP($A1039,'Raw data'!$AP:$AU,4,FALSE),0)</f>
        <v>-0.64578122314952402</v>
      </c>
      <c r="AB1039" s="44">
        <f>IFERROR(VLOOKUP($A1039,'Raw data'!$AP:$AU,5,FALSE),0)</f>
        <v>0.13423558387818099</v>
      </c>
      <c r="AC1039" s="44">
        <f>IFERROR(VLOOKUP($A1039,'Raw data'!$AP:$AU,6,FALSE),"NA")</f>
        <v>0.84016679587333498</v>
      </c>
      <c r="AD1039" s="46" t="b">
        <f t="shared" si="185"/>
        <v>0</v>
      </c>
      <c r="AE1039" s="46" t="b">
        <f t="shared" si="186"/>
        <v>0</v>
      </c>
    </row>
    <row r="1040" spans="1:31" x14ac:dyDescent="0.25">
      <c r="A1040" s="45" t="s">
        <v>1106</v>
      </c>
      <c r="B1040" s="2" t="str">
        <f>IFERROR(VLOOKUP(A1040,'Protein names'!$A:$I,8,FALSE),"Contaminant")</f>
        <v>Ras-related protein Rab-7a (Ras-related protein BRL-RAS) (Ras-related protein p23)</v>
      </c>
      <c r="C1040" t="str">
        <f>IFERROR(VLOOKUP(A1040,'Protein names'!$A:$I,9,FALSE), "Contaminant")</f>
        <v>Rab7a</v>
      </c>
      <c r="D1040" s="42">
        <f>VLOOKUP($A1040,'Raw data'!$A:$M,10,FALSE)</f>
        <v>413309.74018190691</v>
      </c>
      <c r="E1040" s="42">
        <f>VLOOKUP($A1040,'Raw data'!$A:$M,11,FALSE)</f>
        <v>445060.34639076906</v>
      </c>
      <c r="F1040" s="42">
        <f>VLOOKUP($A1040,'Raw data'!$A:$M,7,FALSE)</f>
        <v>406104.82688676217</v>
      </c>
      <c r="G1040" s="42">
        <f>VLOOKUP($A1040,'Raw data'!$A:$M,2,FALSE)</f>
        <v>387190.83420188294</v>
      </c>
      <c r="H1040" s="42">
        <f>VLOOKUP($A1040,'Raw data'!$A:$M,3,FALSE)</f>
        <v>309395.85943291121</v>
      </c>
      <c r="I1040" s="42">
        <f>VLOOKUP($A1040,'Raw data'!$A:$M,4,FALSE)</f>
        <v>392974.38791047683</v>
      </c>
      <c r="J1040" s="42">
        <f>VLOOKUP($A1040,'Raw data'!$A:$M,8,FALSE)</f>
        <v>320693.84499161044</v>
      </c>
      <c r="K1040" s="42">
        <f>VLOOKUP($A1040,'Raw data'!$A:$M,5,FALSE)</f>
        <v>268532.39222673461</v>
      </c>
      <c r="L1040" s="42">
        <f>VLOOKUP($A1040,'Raw data'!$A:$M,12,FALSE)</f>
        <v>369304.27816546021</v>
      </c>
      <c r="M1040" s="42">
        <f>VLOOKUP($A1040,'Raw data'!$A:$M,13,FALSE)</f>
        <v>526893.1580443756</v>
      </c>
      <c r="N1040" s="42">
        <f>VLOOKUP($A1040,'Raw data'!$A:$M,6,FALSE)</f>
        <v>296781.270763518</v>
      </c>
      <c r="O1040" s="42">
        <f>VLOOKUP($A1040,'Raw data'!$A:$M,9,FALSE)</f>
        <v>337554.90186747297</v>
      </c>
      <c r="P1040" s="42">
        <f t="shared" si="176"/>
        <v>392339.33250078483</v>
      </c>
      <c r="Q1040" s="42">
        <f t="shared" si="177"/>
        <v>353293.30767652864</v>
      </c>
      <c r="R1040" s="42">
        <f t="shared" si="178"/>
        <v>41463.401923180223</v>
      </c>
      <c r="S1040" s="42">
        <f t="shared" si="179"/>
        <v>83747.342955300701</v>
      </c>
      <c r="T1040" s="43">
        <f t="shared" si="180"/>
        <v>0.10568250106072982</v>
      </c>
      <c r="U1040" s="43">
        <f t="shared" si="181"/>
        <v>0.23704763474313761</v>
      </c>
      <c r="V1040" s="42">
        <f t="shared" si="182"/>
        <v>-0.15123555364688537</v>
      </c>
      <c r="W1040" s="42">
        <f t="shared" si="183"/>
        <v>0.37216247197872454</v>
      </c>
      <c r="X1040" s="42">
        <f>VLOOKUP($A1040,'Raw data'!$A:$AN,39, FALSE)</f>
        <v>2.1501340538678697</v>
      </c>
      <c r="Y1040" s="42">
        <f>VLOOKUP($A1040,'Raw data'!$A:$AN,40, FALSE)</f>
        <v>2.3124231963819493</v>
      </c>
      <c r="Z1040" s="42">
        <f t="shared" si="184"/>
        <v>2.2312786251249097</v>
      </c>
      <c r="AA1040" s="44">
        <f>IFERROR(VLOOKUP($A1040,'Raw data'!$AP:$AU,4,FALSE),0)</f>
        <v>-0.29565635704618198</v>
      </c>
      <c r="AB1040" s="44">
        <f>IFERROR(VLOOKUP($A1040,'Raw data'!$AP:$AU,5,FALSE),0)</f>
        <v>5.8400994043807899E-2</v>
      </c>
      <c r="AC1040" s="44">
        <f>IFERROR(VLOOKUP($A1040,'Raw data'!$AP:$AU,6,FALSE),"NA")</f>
        <v>0.84062429973721997</v>
      </c>
      <c r="AD1040" s="46" t="b">
        <f t="shared" si="185"/>
        <v>0</v>
      </c>
      <c r="AE1040" s="46" t="b">
        <f t="shared" si="186"/>
        <v>0</v>
      </c>
    </row>
    <row r="1041" spans="1:31" x14ac:dyDescent="0.25">
      <c r="A1041" s="45" t="s">
        <v>1107</v>
      </c>
      <c r="B1041" s="2" t="str">
        <f>IFERROR(VLOOKUP(A1041,'Protein names'!$A:$I,8,FALSE),"Contaminant")</f>
        <v>Endonuclease G (Protein Endog)</v>
      </c>
      <c r="C1041" t="str">
        <f>IFERROR(VLOOKUP(A1041,'Protein names'!$A:$I,9,FALSE), "Contaminant")</f>
        <v>Endog</v>
      </c>
      <c r="D1041" s="42">
        <f>VLOOKUP($A1041,'Raw data'!$A:$M,10,FALSE)</f>
        <v>39708.12291633687</v>
      </c>
      <c r="E1041" s="42">
        <f>VLOOKUP($A1041,'Raw data'!$A:$M,11,FALSE)</f>
        <v>27126.555502783329</v>
      </c>
      <c r="F1041" s="42">
        <f>VLOOKUP($A1041,'Raw data'!$A:$M,7,FALSE)</f>
        <v>205.36</v>
      </c>
      <c r="G1041" s="42">
        <f>VLOOKUP($A1041,'Raw data'!$A:$M,2,FALSE)</f>
        <v>40470.054281648416</v>
      </c>
      <c r="H1041" s="42">
        <f>VLOOKUP($A1041,'Raw data'!$A:$M,3,FALSE)</f>
        <v>44890.854669000873</v>
      </c>
      <c r="I1041" s="42">
        <f>VLOOKUP($A1041,'Raw data'!$A:$M,4,FALSE)</f>
        <v>34137.241296296757</v>
      </c>
      <c r="J1041" s="42">
        <f>VLOOKUP($A1041,'Raw data'!$A:$M,8,FALSE)</f>
        <v>41015.066435118759</v>
      </c>
      <c r="K1041" s="42">
        <f>VLOOKUP($A1041,'Raw data'!$A:$M,5,FALSE)</f>
        <v>31911.990101090272</v>
      </c>
      <c r="L1041" s="42">
        <f>VLOOKUP($A1041,'Raw data'!$A:$M,12,FALSE)</f>
        <v>48256.573624030942</v>
      </c>
      <c r="M1041" s="42">
        <f>VLOOKUP($A1041,'Raw data'!$A:$M,13,FALSE)</f>
        <v>205.36</v>
      </c>
      <c r="N1041" s="42">
        <f>VLOOKUP($A1041,'Raw data'!$A:$M,6,FALSE)</f>
        <v>46865.591543588882</v>
      </c>
      <c r="O1041" s="42">
        <f>VLOOKUP($A1041,'Raw data'!$A:$M,9,FALSE)</f>
        <v>30377.439267016238</v>
      </c>
      <c r="P1041" s="42">
        <f t="shared" si="176"/>
        <v>31089.698111011039</v>
      </c>
      <c r="Q1041" s="42">
        <f t="shared" si="177"/>
        <v>33105.336828474181</v>
      </c>
      <c r="R1041" s="42">
        <f t="shared" si="178"/>
        <v>14897.296229550049</v>
      </c>
      <c r="S1041" s="42">
        <f t="shared" si="179"/>
        <v>16190.235666093115</v>
      </c>
      <c r="T1041" s="43">
        <f t="shared" si="180"/>
        <v>0.47917146626373558</v>
      </c>
      <c r="U1041" s="43">
        <f t="shared" si="181"/>
        <v>0.489052135309125</v>
      </c>
      <c r="V1041" s="42">
        <f t="shared" si="182"/>
        <v>9.0627201230713134E-2</v>
      </c>
      <c r="W1041" s="42">
        <f t="shared" si="183"/>
        <v>0.84179333391071876</v>
      </c>
      <c r="X1041" s="42">
        <f>VLOOKUP($A1041,'Raw data'!$A:$AN,39, FALSE)</f>
        <v>1.6465143388069834</v>
      </c>
      <c r="Y1041" s="42">
        <f>VLOOKUP($A1041,'Raw data'!$A:$AN,40, FALSE)</f>
        <v>2.4109709482520798</v>
      </c>
      <c r="Z1041" s="42">
        <f t="shared" si="184"/>
        <v>2.0287426435295317</v>
      </c>
      <c r="AA1041" s="44">
        <f>IFERROR(VLOOKUP($A1041,'Raw data'!$AP:$AU,4,FALSE),0)</f>
        <v>-0.31070431126721998</v>
      </c>
      <c r="AB1041" s="44">
        <f>IFERROR(VLOOKUP($A1041,'Raw data'!$AP:$AU,5,FALSE),0)</f>
        <v>4.2367963041566099E-2</v>
      </c>
      <c r="AC1041" s="44">
        <f>IFERROR(VLOOKUP($A1041,'Raw data'!$AP:$AU,6,FALSE),"NA")</f>
        <v>0.84066814689263403</v>
      </c>
      <c r="AD1041" s="46" t="b">
        <f t="shared" si="185"/>
        <v>0</v>
      </c>
      <c r="AE1041" s="46" t="b">
        <f t="shared" si="186"/>
        <v>0</v>
      </c>
    </row>
    <row r="1042" spans="1:31" x14ac:dyDescent="0.25">
      <c r="A1042" s="45" t="s">
        <v>1108</v>
      </c>
      <c r="B1042" s="2" t="str">
        <f>IFERROR(VLOOKUP(A1042,'Protein names'!$A:$I,8,FALSE),"Contaminant")</f>
        <v>Uncharacterized protein</v>
      </c>
      <c r="C1042">
        <f>IFERROR(VLOOKUP(A1042,'Protein names'!$A:$I,9,FALSE), "Contaminant")</f>
        <v>0</v>
      </c>
      <c r="D1042" s="42">
        <f>VLOOKUP($A1042,'Raw data'!$A:$M,10,FALSE)</f>
        <v>3211498.7228564043</v>
      </c>
      <c r="E1042" s="42">
        <f>VLOOKUP($A1042,'Raw data'!$A:$M,11,FALSE)</f>
        <v>3019667.2517892062</v>
      </c>
      <c r="F1042" s="42">
        <f>VLOOKUP($A1042,'Raw data'!$A:$M,7,FALSE)</f>
        <v>3588360.2103823368</v>
      </c>
      <c r="G1042" s="42">
        <f>VLOOKUP($A1042,'Raw data'!$A:$M,2,FALSE)</f>
        <v>3184084.3212853959</v>
      </c>
      <c r="H1042" s="42">
        <f>VLOOKUP($A1042,'Raw data'!$A:$M,3,FALSE)</f>
        <v>3226874.8059322364</v>
      </c>
      <c r="I1042" s="42">
        <f>VLOOKUP($A1042,'Raw data'!$A:$M,4,FALSE)</f>
        <v>3536058.7804872198</v>
      </c>
      <c r="J1042" s="42">
        <f>VLOOKUP($A1042,'Raw data'!$A:$M,8,FALSE)</f>
        <v>2862974.3584691565</v>
      </c>
      <c r="K1042" s="42">
        <f>VLOOKUP($A1042,'Raw data'!$A:$M,5,FALSE)</f>
        <v>3605679.0027236473</v>
      </c>
      <c r="L1042" s="42">
        <f>VLOOKUP($A1042,'Raw data'!$A:$M,12,FALSE)</f>
        <v>2094522.8394834658</v>
      </c>
      <c r="M1042" s="42">
        <f>VLOOKUP($A1042,'Raw data'!$A:$M,13,FALSE)</f>
        <v>3504851.4972532261</v>
      </c>
      <c r="N1042" s="42">
        <f>VLOOKUP($A1042,'Raw data'!$A:$M,6,FALSE)</f>
        <v>3165713.1665397137</v>
      </c>
      <c r="O1042" s="42">
        <f>VLOOKUP($A1042,'Raw data'!$A:$M,9,FALSE)</f>
        <v>3136120.691663309</v>
      </c>
      <c r="P1042" s="42">
        <f t="shared" si="176"/>
        <v>3294424.0154554662</v>
      </c>
      <c r="Q1042" s="42">
        <f t="shared" si="177"/>
        <v>3061643.5926887528</v>
      </c>
      <c r="R1042" s="42">
        <f t="shared" si="178"/>
        <v>201614.92732012385</v>
      </c>
      <c r="S1042" s="42">
        <f t="shared" si="179"/>
        <v>497255.31745425781</v>
      </c>
      <c r="T1042" s="43">
        <f t="shared" si="180"/>
        <v>6.1198839728664939E-2</v>
      </c>
      <c r="U1042" s="43">
        <f t="shared" si="181"/>
        <v>0.16241450136185359</v>
      </c>
      <c r="V1042" s="42">
        <f t="shared" si="182"/>
        <v>-0.10571990414385632</v>
      </c>
      <c r="W1042" s="42">
        <f t="shared" si="183"/>
        <v>0.35489044112485491</v>
      </c>
      <c r="X1042" s="42">
        <f>VLOOKUP($A1042,'Raw data'!$A:$AN,39, FALSE)</f>
        <v>2.9246236017692322</v>
      </c>
      <c r="Y1042" s="42">
        <f>VLOOKUP($A1042,'Raw data'!$A:$AN,40, FALSE)</f>
        <v>3.5033203829084165</v>
      </c>
      <c r="Z1042" s="42">
        <f t="shared" si="184"/>
        <v>3.2139719923388244</v>
      </c>
      <c r="AA1042" s="44">
        <f>IFERROR(VLOOKUP($A1042,'Raw data'!$AP:$AU,4,FALSE),0)</f>
        <v>-0.31309118357361698</v>
      </c>
      <c r="AB1042" s="44">
        <f>IFERROR(VLOOKUP($A1042,'Raw data'!$AP:$AU,5,FALSE),0)</f>
        <v>0.153578648036507</v>
      </c>
      <c r="AC1042" s="44">
        <f>IFERROR(VLOOKUP($A1042,'Raw data'!$AP:$AU,6,FALSE),"NA")</f>
        <v>0.84138433886230402</v>
      </c>
      <c r="AD1042" s="46" t="b">
        <f t="shared" si="185"/>
        <v>0</v>
      </c>
      <c r="AE1042" s="46" t="b">
        <f t="shared" si="186"/>
        <v>0</v>
      </c>
    </row>
    <row r="1043" spans="1:31" x14ac:dyDescent="0.25">
      <c r="A1043" s="45" t="s">
        <v>1109</v>
      </c>
      <c r="B1043" s="2" t="str">
        <f>IFERROR(VLOOKUP(A1043,'Protein names'!$A:$I,8,FALSE),"Contaminant")</f>
        <v>Protein kinase, cAMP-dependent, regulatory, type 2, alpha, isoform CRA_a (cAMP-dependent protein kinase type II-alpha regulatory subunit)</v>
      </c>
      <c r="C1043" t="str">
        <f>IFERROR(VLOOKUP(A1043,'Protein names'!$A:$I,9,FALSE), "Contaminant")</f>
        <v>Prkar2a</v>
      </c>
      <c r="D1043" s="42">
        <f>VLOOKUP($A1043,'Raw data'!$A:$M,10,FALSE)</f>
        <v>132950.034694189</v>
      </c>
      <c r="E1043" s="42">
        <f>VLOOKUP($A1043,'Raw data'!$A:$M,11,FALSE)</f>
        <v>125401.83367580152</v>
      </c>
      <c r="F1043" s="42">
        <f>VLOOKUP($A1043,'Raw data'!$A:$M,7,FALSE)</f>
        <v>92355.870758919729</v>
      </c>
      <c r="G1043" s="42">
        <f>VLOOKUP($A1043,'Raw data'!$A:$M,2,FALSE)</f>
        <v>104495.27986819556</v>
      </c>
      <c r="H1043" s="42">
        <f>VLOOKUP($A1043,'Raw data'!$A:$M,3,FALSE)</f>
        <v>105827.6316689205</v>
      </c>
      <c r="I1043" s="42">
        <f>VLOOKUP($A1043,'Raw data'!$A:$M,4,FALSE)</f>
        <v>92283.473511151853</v>
      </c>
      <c r="J1043" s="42">
        <f>VLOOKUP($A1043,'Raw data'!$A:$M,8,FALSE)</f>
        <v>109411.86568003867</v>
      </c>
      <c r="K1043" s="42">
        <f>VLOOKUP($A1043,'Raw data'!$A:$M,5,FALSE)</f>
        <v>87331.627629577066</v>
      </c>
      <c r="L1043" s="42">
        <f>VLOOKUP($A1043,'Raw data'!$A:$M,12,FALSE)</f>
        <v>149910.79997423844</v>
      </c>
      <c r="M1043" s="42">
        <f>VLOOKUP($A1043,'Raw data'!$A:$M,13,FALSE)</f>
        <v>119455.60814664954</v>
      </c>
      <c r="N1043" s="42">
        <f>VLOOKUP($A1043,'Raw data'!$A:$M,6,FALSE)</f>
        <v>91628.485511798033</v>
      </c>
      <c r="O1043" s="42">
        <f>VLOOKUP($A1043,'Raw data'!$A:$M,9,FALSE)</f>
        <v>80469.683671038656</v>
      </c>
      <c r="P1043" s="42">
        <f t="shared" si="176"/>
        <v>108885.68736286303</v>
      </c>
      <c r="Q1043" s="42">
        <f t="shared" si="177"/>
        <v>106368.01176889008</v>
      </c>
      <c r="R1043" s="42">
        <f t="shared" si="178"/>
        <v>15434.655950422813</v>
      </c>
      <c r="S1043" s="42">
        <f t="shared" si="179"/>
        <v>23547.418768385643</v>
      </c>
      <c r="T1043" s="43">
        <f t="shared" si="180"/>
        <v>0.14175100809150989</v>
      </c>
      <c r="U1043" s="43">
        <f t="shared" si="181"/>
        <v>0.22137688179739637</v>
      </c>
      <c r="V1043" s="42">
        <f t="shared" si="182"/>
        <v>-3.3749977416869525E-2</v>
      </c>
      <c r="W1043" s="42">
        <f t="shared" si="183"/>
        <v>0.84552504122519534</v>
      </c>
      <c r="X1043" s="42">
        <f>VLOOKUP($A1043,'Raw data'!$A:$AN,39, FALSE)</f>
        <v>2.0829899294690244</v>
      </c>
      <c r="Y1043" s="42">
        <f>VLOOKUP($A1043,'Raw data'!$A:$AN,40, FALSE)</f>
        <v>2.1388221752892043</v>
      </c>
      <c r="Z1043" s="42">
        <f t="shared" si="184"/>
        <v>2.1109060523791143</v>
      </c>
      <c r="AA1043" s="44">
        <f>IFERROR(VLOOKUP($A1043,'Raw data'!$AP:$AU,4,FALSE),0)</f>
        <v>-0.67512764900464295</v>
      </c>
      <c r="AB1043" s="44">
        <f>IFERROR(VLOOKUP($A1043,'Raw data'!$AP:$AU,5,FALSE),0)</f>
        <v>0.21446475472405399</v>
      </c>
      <c r="AC1043" s="44">
        <f>IFERROR(VLOOKUP($A1043,'Raw data'!$AP:$AU,6,FALSE),"NA")</f>
        <v>0.84209465798767302</v>
      </c>
      <c r="AD1043" s="46" t="b">
        <f t="shared" si="185"/>
        <v>0</v>
      </c>
      <c r="AE1043" s="46" t="b">
        <f t="shared" si="186"/>
        <v>0</v>
      </c>
    </row>
    <row r="1044" spans="1:31" x14ac:dyDescent="0.25">
      <c r="A1044" s="45" t="s">
        <v>1110</v>
      </c>
      <c r="B1044" s="2" t="str">
        <f>IFERROR(VLOOKUP(A1044,'Protein names'!$A:$I,8,FALSE),"Contaminant")</f>
        <v>Sterol-4-alpha-carboxylate 3-dehydrogenase, decarboxylating (EC 1.1.1.170)</v>
      </c>
      <c r="C1044" t="str">
        <f>IFERROR(VLOOKUP(A1044,'Protein names'!$A:$I,9,FALSE), "Contaminant")</f>
        <v>Nsdhl</v>
      </c>
      <c r="D1044" s="42">
        <f>VLOOKUP($A1044,'Raw data'!$A:$M,10,FALSE)</f>
        <v>129102.30117548943</v>
      </c>
      <c r="E1044" s="42">
        <f>VLOOKUP($A1044,'Raw data'!$A:$M,11,FALSE)</f>
        <v>309484.42064098659</v>
      </c>
      <c r="F1044" s="42">
        <f>VLOOKUP($A1044,'Raw data'!$A:$M,7,FALSE)</f>
        <v>217432.46274946016</v>
      </c>
      <c r="G1044" s="42">
        <f>VLOOKUP($A1044,'Raw data'!$A:$M,2,FALSE)</f>
        <v>670814.5592756198</v>
      </c>
      <c r="H1044" s="42">
        <f>VLOOKUP($A1044,'Raw data'!$A:$M,3,FALSE)</f>
        <v>382883.25150850054</v>
      </c>
      <c r="I1044" s="42">
        <f>VLOOKUP($A1044,'Raw data'!$A:$M,4,FALSE)</f>
        <v>576485.66835639894</v>
      </c>
      <c r="J1044" s="42">
        <f>VLOOKUP($A1044,'Raw data'!$A:$M,8,FALSE)</f>
        <v>426056.4147487111</v>
      </c>
      <c r="K1044" s="42">
        <f>VLOOKUP($A1044,'Raw data'!$A:$M,5,FALSE)</f>
        <v>223883.93340422222</v>
      </c>
      <c r="L1044" s="42">
        <f>VLOOKUP($A1044,'Raw data'!$A:$M,12,FALSE)</f>
        <v>428863.62542746851</v>
      </c>
      <c r="M1044" s="42">
        <f>VLOOKUP($A1044,'Raw data'!$A:$M,13,FALSE)</f>
        <v>273358.17911179998</v>
      </c>
      <c r="N1044" s="42">
        <f>VLOOKUP($A1044,'Raw data'!$A:$M,6,FALSE)</f>
        <v>529814.50658174907</v>
      </c>
      <c r="O1044" s="42">
        <f>VLOOKUP($A1044,'Raw data'!$A:$M,9,FALSE)</f>
        <v>612061.09060492937</v>
      </c>
      <c r="P1044" s="42">
        <f t="shared" si="176"/>
        <v>381033.77728440921</v>
      </c>
      <c r="Q1044" s="42">
        <f t="shared" si="177"/>
        <v>415672.95831314666</v>
      </c>
      <c r="R1044" s="42">
        <f t="shared" si="178"/>
        <v>190408.30387093165</v>
      </c>
      <c r="S1044" s="42">
        <f t="shared" si="179"/>
        <v>134731.16928865097</v>
      </c>
      <c r="T1044" s="43">
        <f t="shared" si="180"/>
        <v>0.49971502586451305</v>
      </c>
      <c r="U1044" s="43">
        <f t="shared" si="181"/>
        <v>0.32412781874338675</v>
      </c>
      <c r="V1044" s="42">
        <f t="shared" si="182"/>
        <v>0.12553000304895656</v>
      </c>
      <c r="W1044" s="42">
        <f t="shared" si="183"/>
        <v>0.74669601122793761</v>
      </c>
      <c r="X1044" s="42">
        <f>VLOOKUP($A1044,'Raw data'!$A:$AN,39, FALSE)</f>
        <v>3.0277687284220129</v>
      </c>
      <c r="Y1044" s="42">
        <f>VLOOKUP($A1044,'Raw data'!$A:$AN,40, FALSE)</f>
        <v>2.6683673403757098</v>
      </c>
      <c r="Z1044" s="42">
        <f t="shared" si="184"/>
        <v>2.8480680343988611</v>
      </c>
      <c r="AA1044" s="44">
        <f>IFERROR(VLOOKUP($A1044,'Raw data'!$AP:$AU,4,FALSE),0)</f>
        <v>-0.53391996319365498</v>
      </c>
      <c r="AB1044" s="44">
        <f>IFERROR(VLOOKUP($A1044,'Raw data'!$AP:$AU,5,FALSE),0)</f>
        <v>0.29559353380834702</v>
      </c>
      <c r="AC1044" s="44">
        <f>IFERROR(VLOOKUP($A1044,'Raw data'!$AP:$AU,6,FALSE),"NA")</f>
        <v>0.84296395409484204</v>
      </c>
      <c r="AD1044" s="46" t="b">
        <f t="shared" si="185"/>
        <v>0</v>
      </c>
      <c r="AE1044" s="46" t="b">
        <f t="shared" si="186"/>
        <v>0</v>
      </c>
    </row>
    <row r="1045" spans="1:31" x14ac:dyDescent="0.25">
      <c r="A1045" s="45" t="s">
        <v>1111</v>
      </c>
      <c r="B1045" s="2" t="str">
        <f>IFERROR(VLOOKUP(A1045,'Protein names'!$A:$I,8,FALSE),"Contaminant")</f>
        <v>Mitochondrial import inner membrane translocase subunit TIM44</v>
      </c>
      <c r="C1045" t="str">
        <f>IFERROR(VLOOKUP(A1045,'Protein names'!$A:$I,9,FALSE), "Contaminant")</f>
        <v>Timm44</v>
      </c>
      <c r="D1045" s="42">
        <f>VLOOKUP($A1045,'Raw data'!$A:$M,10,FALSE)</f>
        <v>400721.77624048589</v>
      </c>
      <c r="E1045" s="42">
        <f>VLOOKUP($A1045,'Raw data'!$A:$M,11,FALSE)</f>
        <v>304625.86289821955</v>
      </c>
      <c r="F1045" s="42">
        <f>VLOOKUP($A1045,'Raw data'!$A:$M,7,FALSE)</f>
        <v>205795.66568227744</v>
      </c>
      <c r="G1045" s="42">
        <f>VLOOKUP($A1045,'Raw data'!$A:$M,2,FALSE)</f>
        <v>225890.99697008615</v>
      </c>
      <c r="H1045" s="42">
        <f>VLOOKUP($A1045,'Raw data'!$A:$M,3,FALSE)</f>
        <v>254216.27417717961</v>
      </c>
      <c r="I1045" s="42">
        <f>VLOOKUP($A1045,'Raw data'!$A:$M,4,FALSE)</f>
        <v>259906.93308248886</v>
      </c>
      <c r="J1045" s="42">
        <f>VLOOKUP($A1045,'Raw data'!$A:$M,8,FALSE)</f>
        <v>230517.79482969112</v>
      </c>
      <c r="K1045" s="42">
        <f>VLOOKUP($A1045,'Raw data'!$A:$M,5,FALSE)</f>
        <v>230861.1054171185</v>
      </c>
      <c r="L1045" s="42">
        <f>VLOOKUP($A1045,'Raw data'!$A:$M,12,FALSE)</f>
        <v>387243.70361706906</v>
      </c>
      <c r="M1045" s="42">
        <f>VLOOKUP($A1045,'Raw data'!$A:$M,13,FALSE)</f>
        <v>243229.45512494305</v>
      </c>
      <c r="N1045" s="42">
        <f>VLOOKUP($A1045,'Raw data'!$A:$M,6,FALSE)</f>
        <v>264921.34628928185</v>
      </c>
      <c r="O1045" s="42">
        <f>VLOOKUP($A1045,'Raw data'!$A:$M,9,FALSE)</f>
        <v>208835.01617403727</v>
      </c>
      <c r="P1045" s="42">
        <f t="shared" si="176"/>
        <v>275192.91817512293</v>
      </c>
      <c r="Q1045" s="42">
        <f t="shared" si="177"/>
        <v>260934.7369086901</v>
      </c>
      <c r="R1045" s="42">
        <f t="shared" si="178"/>
        <v>63958.491049532611</v>
      </c>
      <c r="S1045" s="42">
        <f t="shared" si="179"/>
        <v>58917.059931017488</v>
      </c>
      <c r="T1045" s="43">
        <f t="shared" si="180"/>
        <v>0.23241328837114811</v>
      </c>
      <c r="U1045" s="43">
        <f t="shared" si="181"/>
        <v>0.22579232121032072</v>
      </c>
      <c r="V1045" s="42">
        <f t="shared" si="182"/>
        <v>-7.6754328587410034E-2</v>
      </c>
      <c r="W1045" s="42">
        <f t="shared" si="183"/>
        <v>0.72153025003925464</v>
      </c>
      <c r="X1045" s="42">
        <f>VLOOKUP($A1045,'Raw data'!$A:$AN,39, FALSE)</f>
        <v>3.4011546801211612</v>
      </c>
      <c r="Y1045" s="42">
        <f>VLOOKUP($A1045,'Raw data'!$A:$AN,40, FALSE)</f>
        <v>3.9473786808224318</v>
      </c>
      <c r="Z1045" s="42">
        <f t="shared" si="184"/>
        <v>3.6742666804717965</v>
      </c>
      <c r="AA1045" s="44">
        <f>IFERROR(VLOOKUP($A1045,'Raw data'!$AP:$AU,4,FALSE),0)</f>
        <v>-0.90375402262525195</v>
      </c>
      <c r="AB1045" s="44">
        <f>IFERROR(VLOOKUP($A1045,'Raw data'!$AP:$AU,5,FALSE),0)</f>
        <v>5.7203360630150796E-3</v>
      </c>
      <c r="AC1045" s="44">
        <f>IFERROR(VLOOKUP($A1045,'Raw data'!$AP:$AU,6,FALSE),"NA")</f>
        <v>0.84319488882860605</v>
      </c>
      <c r="AD1045" s="46" t="b">
        <f t="shared" si="185"/>
        <v>0</v>
      </c>
      <c r="AE1045" s="46" t="b">
        <f t="shared" si="186"/>
        <v>0</v>
      </c>
    </row>
    <row r="1046" spans="1:31" x14ac:dyDescent="0.25">
      <c r="A1046" s="45" t="s">
        <v>1112</v>
      </c>
      <c r="B1046" s="2" t="str">
        <f>IFERROR(VLOOKUP(A1046,'Protein names'!$A:$I,8,FALSE),"Contaminant")</f>
        <v>Secernin-2</v>
      </c>
      <c r="C1046" t="str">
        <f>IFERROR(VLOOKUP(A1046,'Protein names'!$A:$I,9,FALSE), "Contaminant")</f>
        <v>Scrn2</v>
      </c>
      <c r="D1046" s="42">
        <f>VLOOKUP($A1046,'Raw data'!$A:$M,10,FALSE)</f>
        <v>205.36</v>
      </c>
      <c r="E1046" s="42">
        <f>VLOOKUP($A1046,'Raw data'!$A:$M,11,FALSE)</f>
        <v>205.36</v>
      </c>
      <c r="F1046" s="42">
        <f>VLOOKUP($A1046,'Raw data'!$A:$M,7,FALSE)</f>
        <v>205.36</v>
      </c>
      <c r="G1046" s="42">
        <f>VLOOKUP($A1046,'Raw data'!$A:$M,2,FALSE)</f>
        <v>205.36</v>
      </c>
      <c r="H1046" s="42">
        <f>VLOOKUP($A1046,'Raw data'!$A:$M,3,FALSE)</f>
        <v>205.36</v>
      </c>
      <c r="I1046" s="42">
        <f>VLOOKUP($A1046,'Raw data'!$A:$M,4,FALSE)</f>
        <v>205.36</v>
      </c>
      <c r="J1046" s="42">
        <f>VLOOKUP($A1046,'Raw data'!$A:$M,8,FALSE)</f>
        <v>205.36</v>
      </c>
      <c r="K1046" s="42">
        <f>VLOOKUP($A1046,'Raw data'!$A:$M,5,FALSE)</f>
        <v>205.36</v>
      </c>
      <c r="L1046" s="42">
        <f>VLOOKUP($A1046,'Raw data'!$A:$M,12,FALSE)</f>
        <v>40231.023832763909</v>
      </c>
      <c r="M1046" s="42">
        <f>VLOOKUP($A1046,'Raw data'!$A:$M,13,FALSE)</f>
        <v>23488.136414684908</v>
      </c>
      <c r="N1046" s="42">
        <f>VLOOKUP($A1046,'Raw data'!$A:$M,6,FALSE)</f>
        <v>205.36</v>
      </c>
      <c r="O1046" s="42">
        <f>VLOOKUP($A1046,'Raw data'!$A:$M,9,FALSE)</f>
        <v>205.36</v>
      </c>
      <c r="P1046" s="42">
        <f t="shared" si="176"/>
        <v>205.36000000000004</v>
      </c>
      <c r="Q1046" s="42">
        <f t="shared" si="177"/>
        <v>10756.766707908137</v>
      </c>
      <c r="R1046" s="42">
        <f t="shared" si="178"/>
        <v>2.8421709430404007E-14</v>
      </c>
      <c r="S1046" s="42">
        <f t="shared" si="179"/>
        <v>15685.175281857173</v>
      </c>
      <c r="T1046" s="43">
        <f t="shared" si="180"/>
        <v>1.383994421036424E-16</v>
      </c>
      <c r="U1046" s="43">
        <f t="shared" si="181"/>
        <v>1.4581682124170063</v>
      </c>
      <c r="V1046" s="42">
        <f t="shared" si="182"/>
        <v>5.7109454834228108</v>
      </c>
      <c r="W1046" s="42">
        <f t="shared" si="183"/>
        <v>0.16343945887940567</v>
      </c>
      <c r="X1046" s="42">
        <f>VLOOKUP($A1046,'Raw data'!$A:$AN,39, FALSE)</f>
        <v>0</v>
      </c>
      <c r="Y1046" s="42">
        <f>VLOOKUP($A1046,'Raw data'!$A:$AN,40, FALSE)</f>
        <v>0.80081865200435176</v>
      </c>
      <c r="Z1046" s="42">
        <f t="shared" si="184"/>
        <v>0.40040932600217588</v>
      </c>
      <c r="AA1046" s="44">
        <f>IFERROR(VLOOKUP($A1046,'Raw data'!$AP:$AU,4,FALSE),0)</f>
        <v>2.9056271283780699</v>
      </c>
      <c r="AB1046" s="44">
        <f>IFERROR(VLOOKUP($A1046,'Raw data'!$AP:$AU,5,FALSE),0)</f>
        <v>7.50040021170051E-2</v>
      </c>
      <c r="AC1046" s="44">
        <f>IFERROR(VLOOKUP($A1046,'Raw data'!$AP:$AU,6,FALSE),"NA")</f>
        <v>0.84337409575913402</v>
      </c>
      <c r="AD1046" s="46" t="b">
        <f t="shared" si="185"/>
        <v>0</v>
      </c>
      <c r="AE1046" s="46" t="b">
        <f t="shared" si="186"/>
        <v>0</v>
      </c>
    </row>
    <row r="1047" spans="1:31" x14ac:dyDescent="0.25">
      <c r="A1047" s="45" t="s">
        <v>1113</v>
      </c>
      <c r="B1047" s="2" t="str">
        <f>IFERROR(VLOOKUP(A1047,'Protein names'!$A:$I,8,FALSE),"Contaminant")</f>
        <v>Cytoplasmic dynein 1 heavy chain 1 (RCG27764, isoform CRA_a)</v>
      </c>
      <c r="C1047" t="str">
        <f>IFERROR(VLOOKUP(A1047,'Protein names'!$A:$I,9,FALSE), "Contaminant")</f>
        <v>Dync1h1</v>
      </c>
      <c r="D1047" s="42">
        <f>VLOOKUP($A1047,'Raw data'!$A:$M,10,FALSE)</f>
        <v>125963.5924298398</v>
      </c>
      <c r="E1047" s="42">
        <f>VLOOKUP($A1047,'Raw data'!$A:$M,11,FALSE)</f>
        <v>70969.567622588816</v>
      </c>
      <c r="F1047" s="42">
        <f>VLOOKUP($A1047,'Raw data'!$A:$M,7,FALSE)</f>
        <v>72166.78415406929</v>
      </c>
      <c r="G1047" s="42">
        <f>VLOOKUP($A1047,'Raw data'!$A:$M,2,FALSE)</f>
        <v>107173.04744287042</v>
      </c>
      <c r="H1047" s="42">
        <f>VLOOKUP($A1047,'Raw data'!$A:$M,3,FALSE)</f>
        <v>142458.08145824424</v>
      </c>
      <c r="I1047" s="42">
        <f>VLOOKUP($A1047,'Raw data'!$A:$M,4,FALSE)</f>
        <v>59797.2207702776</v>
      </c>
      <c r="J1047" s="42">
        <f>VLOOKUP($A1047,'Raw data'!$A:$M,8,FALSE)</f>
        <v>135888.40718732891</v>
      </c>
      <c r="K1047" s="42">
        <f>VLOOKUP($A1047,'Raw data'!$A:$M,5,FALSE)</f>
        <v>25132.28277438736</v>
      </c>
      <c r="L1047" s="42">
        <f>VLOOKUP($A1047,'Raw data'!$A:$M,12,FALSE)</f>
        <v>190785.52743736655</v>
      </c>
      <c r="M1047" s="42">
        <f>VLOOKUP($A1047,'Raw data'!$A:$M,13,FALSE)</f>
        <v>74503.591710088018</v>
      </c>
      <c r="N1047" s="42">
        <f>VLOOKUP($A1047,'Raw data'!$A:$M,6,FALSE)</f>
        <v>56746.94294093307</v>
      </c>
      <c r="O1047" s="42">
        <f>VLOOKUP($A1047,'Raw data'!$A:$M,9,FALSE)</f>
        <v>89035.990846262954</v>
      </c>
      <c r="P1047" s="42">
        <f t="shared" si="176"/>
        <v>96421.382312981688</v>
      </c>
      <c r="Q1047" s="42">
        <f t="shared" si="177"/>
        <v>95348.790482727811</v>
      </c>
      <c r="R1047" s="42">
        <f t="shared" si="178"/>
        <v>30781.833824069516</v>
      </c>
      <c r="S1047" s="42">
        <f t="shared" si="179"/>
        <v>54231.702939979805</v>
      </c>
      <c r="T1047" s="43">
        <f t="shared" si="180"/>
        <v>0.31924281819723721</v>
      </c>
      <c r="U1047" s="43">
        <f t="shared" si="181"/>
        <v>0.56877179737066241</v>
      </c>
      <c r="V1047" s="42">
        <f t="shared" si="182"/>
        <v>-1.6138474801392425E-2</v>
      </c>
      <c r="W1047" s="42">
        <f t="shared" si="183"/>
        <v>0.97007695851678932</v>
      </c>
      <c r="X1047" s="42">
        <f>VLOOKUP($A1047,'Raw data'!$A:$AN,39, FALSE)</f>
        <v>2.2657746671644032</v>
      </c>
      <c r="Y1047" s="42">
        <f>VLOOKUP($A1047,'Raw data'!$A:$AN,40, FALSE)</f>
        <v>2.2682309420768143</v>
      </c>
      <c r="Z1047" s="42">
        <f t="shared" si="184"/>
        <v>2.267002804620609</v>
      </c>
      <c r="AA1047" s="44">
        <f>IFERROR(VLOOKUP($A1047,'Raw data'!$AP:$AU,4,FALSE),0)</f>
        <v>-0.74310375650078497</v>
      </c>
      <c r="AB1047" s="44">
        <f>IFERROR(VLOOKUP($A1047,'Raw data'!$AP:$AU,5,FALSE),0)</f>
        <v>6.2470418838801403E-2</v>
      </c>
      <c r="AC1047" s="44">
        <f>IFERROR(VLOOKUP($A1047,'Raw data'!$AP:$AU,6,FALSE),"NA")</f>
        <v>0.84442831420798303</v>
      </c>
      <c r="AD1047" s="46" t="b">
        <f t="shared" si="185"/>
        <v>0</v>
      </c>
      <c r="AE1047" s="46" t="b">
        <f t="shared" si="186"/>
        <v>0</v>
      </c>
    </row>
    <row r="1048" spans="1:31" x14ac:dyDescent="0.25">
      <c r="A1048" s="45" t="s">
        <v>1114</v>
      </c>
      <c r="B1048" s="2" t="str">
        <f>IFERROR(VLOOKUP(A1048,'Protein names'!$A:$I,8,FALSE),"Contaminant")</f>
        <v>Transthyretin (Prealbumin) (TBPA)</v>
      </c>
      <c r="C1048" t="str">
        <f>IFERROR(VLOOKUP(A1048,'Protein names'!$A:$I,9,FALSE), "Contaminant")</f>
        <v>Ttr</v>
      </c>
      <c r="D1048" s="42">
        <f>VLOOKUP($A1048,'Raw data'!$A:$M,10,FALSE)</f>
        <v>216815.80211357475</v>
      </c>
      <c r="E1048" s="42">
        <f>VLOOKUP($A1048,'Raw data'!$A:$M,11,FALSE)</f>
        <v>148238.52772595276</v>
      </c>
      <c r="F1048" s="42">
        <f>VLOOKUP($A1048,'Raw data'!$A:$M,7,FALSE)</f>
        <v>35295.973476544394</v>
      </c>
      <c r="G1048" s="42">
        <f>VLOOKUP($A1048,'Raw data'!$A:$M,2,FALSE)</f>
        <v>71681.155906097745</v>
      </c>
      <c r="H1048" s="42">
        <f>VLOOKUP($A1048,'Raw data'!$A:$M,3,FALSE)</f>
        <v>15338.753169662521</v>
      </c>
      <c r="I1048" s="42">
        <f>VLOOKUP($A1048,'Raw data'!$A:$M,4,FALSE)</f>
        <v>126153.45612057956</v>
      </c>
      <c r="J1048" s="42">
        <f>VLOOKUP($A1048,'Raw data'!$A:$M,8,FALSE)</f>
        <v>13146.931626447726</v>
      </c>
      <c r="K1048" s="42">
        <f>VLOOKUP($A1048,'Raw data'!$A:$M,5,FALSE)</f>
        <v>105203.30761312801</v>
      </c>
      <c r="L1048" s="42">
        <f>VLOOKUP($A1048,'Raw data'!$A:$M,12,FALSE)</f>
        <v>151984.45402320748</v>
      </c>
      <c r="M1048" s="42">
        <f>VLOOKUP($A1048,'Raw data'!$A:$M,13,FALSE)</f>
        <v>160229.47125779453</v>
      </c>
      <c r="N1048" s="42">
        <f>VLOOKUP($A1048,'Raw data'!$A:$M,6,FALSE)</f>
        <v>11619.117371402463</v>
      </c>
      <c r="O1048" s="42">
        <f>VLOOKUP($A1048,'Raw data'!$A:$M,9,FALSE)</f>
        <v>116339.98618384566</v>
      </c>
      <c r="P1048" s="42">
        <f t="shared" si="176"/>
        <v>102253.94475206861</v>
      </c>
      <c r="Q1048" s="42">
        <f t="shared" si="177"/>
        <v>93087.21134597098</v>
      </c>
      <c r="R1048" s="42">
        <f t="shared" si="178"/>
        <v>69260.984134906146</v>
      </c>
      <c r="S1048" s="42">
        <f t="shared" si="179"/>
        <v>60127.584137050901</v>
      </c>
      <c r="T1048" s="43">
        <f t="shared" si="180"/>
        <v>0.67734290645549877</v>
      </c>
      <c r="U1048" s="43">
        <f t="shared" si="181"/>
        <v>0.64592744016768056</v>
      </c>
      <c r="V1048" s="42">
        <f t="shared" si="182"/>
        <v>-0.13550161661554522</v>
      </c>
      <c r="W1048" s="42">
        <f t="shared" si="183"/>
        <v>0.82766088727169773</v>
      </c>
      <c r="X1048" s="42">
        <f>VLOOKUP($A1048,'Raw data'!$A:$AN,39, FALSE)</f>
        <v>2.1585324135850725</v>
      </c>
      <c r="Y1048" s="42">
        <f>VLOOKUP($A1048,'Raw data'!$A:$AN,40, FALSE)</f>
        <v>2.822264351122644</v>
      </c>
      <c r="Z1048" s="42">
        <f t="shared" si="184"/>
        <v>2.4903983823538582</v>
      </c>
      <c r="AA1048" s="44">
        <f>IFERROR(VLOOKUP($A1048,'Raw data'!$AP:$AU,4,FALSE),0)</f>
        <v>0.227695256473402</v>
      </c>
      <c r="AB1048" s="44">
        <f>IFERROR(VLOOKUP($A1048,'Raw data'!$AP:$AU,5,FALSE),0)</f>
        <v>1.6025993773434801E-2</v>
      </c>
      <c r="AC1048" s="44">
        <f>IFERROR(VLOOKUP($A1048,'Raw data'!$AP:$AU,6,FALSE),"NA")</f>
        <v>0.84487451637437505</v>
      </c>
      <c r="AD1048" s="46" t="b">
        <f t="shared" si="185"/>
        <v>0</v>
      </c>
      <c r="AE1048" s="46" t="b">
        <f t="shared" si="186"/>
        <v>0</v>
      </c>
    </row>
    <row r="1049" spans="1:31" x14ac:dyDescent="0.25">
      <c r="A1049" s="45" t="s">
        <v>1115</v>
      </c>
      <c r="B1049" s="2" t="str">
        <f>IFERROR(VLOOKUP(A1049,'Protein names'!$A:$I,8,FALSE),"Contaminant")</f>
        <v>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v>
      </c>
      <c r="C1049" t="str">
        <f>IFERROR(VLOOKUP(A1049,'Protein names'!$A:$I,9,FALSE), "Contaminant")</f>
        <v>Asrgl1</v>
      </c>
      <c r="D1049" s="42">
        <f>VLOOKUP($A1049,'Raw data'!$A:$M,10,FALSE)</f>
        <v>205.36</v>
      </c>
      <c r="E1049" s="42">
        <f>VLOOKUP($A1049,'Raw data'!$A:$M,11,FALSE)</f>
        <v>205.36</v>
      </c>
      <c r="F1049" s="42">
        <f>VLOOKUP($A1049,'Raw data'!$A:$M,7,FALSE)</f>
        <v>38982.153036225973</v>
      </c>
      <c r="G1049" s="42">
        <f>VLOOKUP($A1049,'Raw data'!$A:$M,2,FALSE)</f>
        <v>27051.825404227377</v>
      </c>
      <c r="H1049" s="42">
        <f>VLOOKUP($A1049,'Raw data'!$A:$M,3,FALSE)</f>
        <v>24827.224068460881</v>
      </c>
      <c r="I1049" s="42">
        <f>VLOOKUP($A1049,'Raw data'!$A:$M,4,FALSE)</f>
        <v>27468.302530652782</v>
      </c>
      <c r="J1049" s="42">
        <f>VLOOKUP($A1049,'Raw data'!$A:$M,8,FALSE)</f>
        <v>205.36</v>
      </c>
      <c r="K1049" s="42">
        <f>VLOOKUP($A1049,'Raw data'!$A:$M,5,FALSE)</f>
        <v>39014.468166836799</v>
      </c>
      <c r="L1049" s="42">
        <f>VLOOKUP($A1049,'Raw data'!$A:$M,12,FALSE)</f>
        <v>13173.291572606711</v>
      </c>
      <c r="M1049" s="42">
        <f>VLOOKUP($A1049,'Raw data'!$A:$M,13,FALSE)</f>
        <v>205.36</v>
      </c>
      <c r="N1049" s="42">
        <f>VLOOKUP($A1049,'Raw data'!$A:$M,6,FALSE)</f>
        <v>26475.490202170466</v>
      </c>
      <c r="O1049" s="42">
        <f>VLOOKUP($A1049,'Raw data'!$A:$M,9,FALSE)</f>
        <v>205.36</v>
      </c>
      <c r="P1049" s="42">
        <f t="shared" si="176"/>
        <v>19790.037506594505</v>
      </c>
      <c r="Q1049" s="42">
        <f t="shared" si="177"/>
        <v>13213.221656935662</v>
      </c>
      <c r="R1049" s="42">
        <f t="shared" si="178"/>
        <v>14563.190185568712</v>
      </c>
      <c r="S1049" s="42">
        <f t="shared" si="179"/>
        <v>14995.594227973403</v>
      </c>
      <c r="T1049" s="43">
        <f t="shared" si="180"/>
        <v>0.73588492092124214</v>
      </c>
      <c r="U1049" s="43">
        <f t="shared" si="181"/>
        <v>1.1348931106519482</v>
      </c>
      <c r="V1049" s="42">
        <f t="shared" si="182"/>
        <v>-0.58279207823367529</v>
      </c>
      <c r="W1049" s="42">
        <f t="shared" si="183"/>
        <v>0.49777868943027714</v>
      </c>
      <c r="X1049" s="42">
        <f>VLOOKUP($A1049,'Raw data'!$A:$AN,39, FALSE)</f>
        <v>1.0217125992681375</v>
      </c>
      <c r="Y1049" s="42">
        <f>VLOOKUP($A1049,'Raw data'!$A:$AN,40, FALSE)</f>
        <v>0.57236241141073874</v>
      </c>
      <c r="Z1049" s="42">
        <f t="shared" si="184"/>
        <v>0.79703750533943807</v>
      </c>
      <c r="AA1049" s="44">
        <f>IFERROR(VLOOKUP($A1049,'Raw data'!$AP:$AU,4,FALSE),0)</f>
        <v>-2.1146162238692798</v>
      </c>
      <c r="AB1049" s="44">
        <f>IFERROR(VLOOKUP($A1049,'Raw data'!$AP:$AU,5,FALSE),0)</f>
        <v>5.3023804061637203E-2</v>
      </c>
      <c r="AC1049" s="44">
        <f>IFERROR(VLOOKUP($A1049,'Raw data'!$AP:$AU,6,FALSE),"NA")</f>
        <v>0.844926926809065</v>
      </c>
      <c r="AD1049" s="46" t="b">
        <f t="shared" si="185"/>
        <v>0</v>
      </c>
      <c r="AE1049" s="46" t="b">
        <f t="shared" si="186"/>
        <v>0</v>
      </c>
    </row>
    <row r="1050" spans="1:31" x14ac:dyDescent="0.25">
      <c r="A1050" s="45" t="s">
        <v>1116</v>
      </c>
      <c r="B1050" s="2" t="str">
        <f>IFERROR(VLOOKUP(A1050,'Protein names'!$A:$I,8,FALSE),"Contaminant")</f>
        <v>Protein Naca</v>
      </c>
      <c r="C1050" t="str">
        <f>IFERROR(VLOOKUP(A1050,'Protein names'!$A:$I,9,FALSE), "Contaminant")</f>
        <v>Naca</v>
      </c>
      <c r="D1050" s="42">
        <f>VLOOKUP($A1050,'Raw data'!$A:$M,10,FALSE)</f>
        <v>448339.01916661044</v>
      </c>
      <c r="E1050" s="42">
        <f>VLOOKUP($A1050,'Raw data'!$A:$M,11,FALSE)</f>
        <v>430600.73505756061</v>
      </c>
      <c r="F1050" s="42">
        <f>VLOOKUP($A1050,'Raw data'!$A:$M,7,FALSE)</f>
        <v>412799.85244074004</v>
      </c>
      <c r="G1050" s="42">
        <f>VLOOKUP($A1050,'Raw data'!$A:$M,2,FALSE)</f>
        <v>298194.62053520355</v>
      </c>
      <c r="H1050" s="42">
        <f>VLOOKUP($A1050,'Raw data'!$A:$M,3,FALSE)</f>
        <v>345432.56579857843</v>
      </c>
      <c r="I1050" s="42">
        <f>VLOOKUP($A1050,'Raw data'!$A:$M,4,FALSE)</f>
        <v>443348.75823374605</v>
      </c>
      <c r="J1050" s="42">
        <f>VLOOKUP($A1050,'Raw data'!$A:$M,8,FALSE)</f>
        <v>227900.18870309385</v>
      </c>
      <c r="K1050" s="42">
        <f>VLOOKUP($A1050,'Raw data'!$A:$M,5,FALSE)</f>
        <v>316589.07231416478</v>
      </c>
      <c r="L1050" s="42">
        <f>VLOOKUP($A1050,'Raw data'!$A:$M,12,FALSE)</f>
        <v>382820.78344570904</v>
      </c>
      <c r="M1050" s="42">
        <f>VLOOKUP($A1050,'Raw data'!$A:$M,13,FALSE)</f>
        <v>393822.77623667661</v>
      </c>
      <c r="N1050" s="42">
        <f>VLOOKUP($A1050,'Raw data'!$A:$M,6,FALSE)</f>
        <v>417755.74632427981</v>
      </c>
      <c r="O1050" s="42">
        <f>VLOOKUP($A1050,'Raw data'!$A:$M,9,FALSE)</f>
        <v>301661.55151392892</v>
      </c>
      <c r="P1050" s="42">
        <f t="shared" si="176"/>
        <v>396452.59187207319</v>
      </c>
      <c r="Q1050" s="42">
        <f t="shared" si="177"/>
        <v>340091.6864229755</v>
      </c>
      <c r="R1050" s="42">
        <f t="shared" si="178"/>
        <v>55651.373687308485</v>
      </c>
      <c r="S1050" s="42">
        <f t="shared" si="179"/>
        <v>65013.706561264145</v>
      </c>
      <c r="T1050" s="43">
        <f t="shared" si="180"/>
        <v>0.14037333801885193</v>
      </c>
      <c r="U1050" s="43">
        <f t="shared" si="181"/>
        <v>0.19116523324950066</v>
      </c>
      <c r="V1050" s="42">
        <f t="shared" si="182"/>
        <v>-0.2212246179356111</v>
      </c>
      <c r="W1050" s="42">
        <f t="shared" si="183"/>
        <v>0.17161388784797868</v>
      </c>
      <c r="X1050" s="42">
        <f>VLOOKUP($A1050,'Raw data'!$A:$AN,39, FALSE)</f>
        <v>3.7631410515637342</v>
      </c>
      <c r="Y1050" s="42">
        <f>VLOOKUP($A1050,'Raw data'!$A:$AN,40, FALSE)</f>
        <v>3.4030776506651885</v>
      </c>
      <c r="Z1050" s="42">
        <f t="shared" si="184"/>
        <v>3.5831093511144614</v>
      </c>
      <c r="AA1050" s="44">
        <f>IFERROR(VLOOKUP($A1050,'Raw data'!$AP:$AU,4,FALSE),0)</f>
        <v>-0.27906294241566698</v>
      </c>
      <c r="AB1050" s="44">
        <f>IFERROR(VLOOKUP($A1050,'Raw data'!$AP:$AU,5,FALSE),0)</f>
        <v>1.9151298525987001E-2</v>
      </c>
      <c r="AC1050" s="44">
        <f>IFERROR(VLOOKUP($A1050,'Raw data'!$AP:$AU,6,FALSE),"NA")</f>
        <v>0.84565943471166904</v>
      </c>
      <c r="AD1050" s="46" t="b">
        <f t="shared" si="185"/>
        <v>0</v>
      </c>
      <c r="AE1050" s="46" t="b">
        <f t="shared" si="186"/>
        <v>0</v>
      </c>
    </row>
    <row r="1051" spans="1:31" x14ac:dyDescent="0.25">
      <c r="A1051" s="45" t="s">
        <v>1117</v>
      </c>
      <c r="B1051" s="2" t="str">
        <f>IFERROR(VLOOKUP(A1051,'Protein names'!$A:$I,8,FALSE),"Contaminant")</f>
        <v>60 kDa heat shock protein, mitochondrial (60 kDa chaperonin) (Chaperonin 60) (CPN60) (HSP-65) (Heat shock protein 60) (HSP-60) (Hsp60) (Mitochondrial matrix protein P1)</v>
      </c>
      <c r="C1051" t="str">
        <f>IFERROR(VLOOKUP(A1051,'Protein names'!$A:$I,9,FALSE), "Contaminant")</f>
        <v>Hspd1</v>
      </c>
      <c r="D1051" s="42">
        <f>VLOOKUP($A1051,'Raw data'!$A:$M,10,FALSE)</f>
        <v>11437794.888850614</v>
      </c>
      <c r="E1051" s="42">
        <f>VLOOKUP($A1051,'Raw data'!$A:$M,11,FALSE)</f>
        <v>13246359.28987834</v>
      </c>
      <c r="F1051" s="42">
        <f>VLOOKUP($A1051,'Raw data'!$A:$M,7,FALSE)</f>
        <v>10246092.969097747</v>
      </c>
      <c r="G1051" s="42">
        <f>VLOOKUP($A1051,'Raw data'!$A:$M,2,FALSE)</f>
        <v>9820378.5112767108</v>
      </c>
      <c r="H1051" s="42">
        <f>VLOOKUP($A1051,'Raw data'!$A:$M,3,FALSE)</f>
        <v>12147845.174679454</v>
      </c>
      <c r="I1051" s="42">
        <f>VLOOKUP($A1051,'Raw data'!$A:$M,4,FALSE)</f>
        <v>9883450.4082103092</v>
      </c>
      <c r="J1051" s="42">
        <f>VLOOKUP($A1051,'Raw data'!$A:$M,8,FALSE)</f>
        <v>12670232.135065006</v>
      </c>
      <c r="K1051" s="42">
        <f>VLOOKUP($A1051,'Raw data'!$A:$M,5,FALSE)</f>
        <v>10033717.550530804</v>
      </c>
      <c r="L1051" s="42">
        <f>VLOOKUP($A1051,'Raw data'!$A:$M,12,FALSE)</f>
        <v>14474936.656703597</v>
      </c>
      <c r="M1051" s="42">
        <f>VLOOKUP($A1051,'Raw data'!$A:$M,13,FALSE)</f>
        <v>11879975.577673363</v>
      </c>
      <c r="N1051" s="42">
        <f>VLOOKUP($A1051,'Raw data'!$A:$M,6,FALSE)</f>
        <v>9186614.8546820674</v>
      </c>
      <c r="O1051" s="42">
        <f>VLOOKUP($A1051,'Raw data'!$A:$M,9,FALSE)</f>
        <v>10579914.543545237</v>
      </c>
      <c r="P1051" s="42">
        <f t="shared" si="176"/>
        <v>11130320.206998862</v>
      </c>
      <c r="Q1051" s="42">
        <f t="shared" si="177"/>
        <v>11470898.553033344</v>
      </c>
      <c r="R1051" s="42">
        <f t="shared" si="178"/>
        <v>1268858.3116116191</v>
      </c>
      <c r="S1051" s="42">
        <f t="shared" si="179"/>
        <v>1765752.1407345245</v>
      </c>
      <c r="T1051" s="43">
        <f t="shared" si="180"/>
        <v>0.11400016244040739</v>
      </c>
      <c r="U1051" s="43">
        <f t="shared" si="181"/>
        <v>0.15393320170786376</v>
      </c>
      <c r="V1051" s="42">
        <f t="shared" si="182"/>
        <v>4.3483308788231284E-2</v>
      </c>
      <c r="W1051" s="42">
        <f t="shared" si="183"/>
        <v>0.73342183807615102</v>
      </c>
      <c r="X1051" s="42">
        <f>VLOOKUP($A1051,'Raw data'!$A:$AN,39, FALSE)</f>
        <v>3.519473828557043</v>
      </c>
      <c r="Y1051" s="42">
        <f>VLOOKUP($A1051,'Raw data'!$A:$AN,40, FALSE)</f>
        <v>3.5701371982543102</v>
      </c>
      <c r="Z1051" s="42">
        <f t="shared" si="184"/>
        <v>3.5448055134056764</v>
      </c>
      <c r="AA1051" s="44">
        <f>IFERROR(VLOOKUP($A1051,'Raw data'!$AP:$AU,4,FALSE),0)</f>
        <v>-3.5700534258904701</v>
      </c>
      <c r="AB1051" s="44">
        <f>IFERROR(VLOOKUP($A1051,'Raw data'!$AP:$AU,5,FALSE),0)</f>
        <v>0.13443752461743</v>
      </c>
      <c r="AC1051" s="44">
        <f>IFERROR(VLOOKUP($A1051,'Raw data'!$AP:$AU,6,FALSE),"NA")</f>
        <v>0.84584012447616697</v>
      </c>
      <c r="AD1051" s="46" t="b">
        <f t="shared" si="185"/>
        <v>0</v>
      </c>
      <c r="AE1051" s="46" t="b">
        <f t="shared" si="186"/>
        <v>0</v>
      </c>
    </row>
    <row r="1052" spans="1:31" x14ac:dyDescent="0.25">
      <c r="A1052" s="45" t="s">
        <v>1118</v>
      </c>
      <c r="B1052" s="2" t="str">
        <f>IFERROR(VLOOKUP(A1052,'Protein names'!$A:$I,8,FALSE),"Contaminant")</f>
        <v>Phenylalanine--tRNA ligase alpha subunit (EC 6.1.1.20) (Phenylalanyl-tRNA synthetase alpha subunit) (PheRS)</v>
      </c>
      <c r="C1052" t="str">
        <f>IFERROR(VLOOKUP(A1052,'Protein names'!$A:$I,9,FALSE), "Contaminant")</f>
        <v>Farsa</v>
      </c>
      <c r="D1052" s="42">
        <f>VLOOKUP($A1052,'Raw data'!$A:$M,10,FALSE)</f>
        <v>222329.88837871247</v>
      </c>
      <c r="E1052" s="42">
        <f>VLOOKUP($A1052,'Raw data'!$A:$M,11,FALSE)</f>
        <v>211619.11456753014</v>
      </c>
      <c r="F1052" s="42">
        <f>VLOOKUP($A1052,'Raw data'!$A:$M,7,FALSE)</f>
        <v>95851.225225435905</v>
      </c>
      <c r="G1052" s="42">
        <f>VLOOKUP($A1052,'Raw data'!$A:$M,2,FALSE)</f>
        <v>102774.01799666586</v>
      </c>
      <c r="H1052" s="42">
        <f>VLOOKUP($A1052,'Raw data'!$A:$M,3,FALSE)</f>
        <v>105860.29680896425</v>
      </c>
      <c r="I1052" s="42">
        <f>VLOOKUP($A1052,'Raw data'!$A:$M,4,FALSE)</f>
        <v>128269.0921818522</v>
      </c>
      <c r="J1052" s="42">
        <f>VLOOKUP($A1052,'Raw data'!$A:$M,8,FALSE)</f>
        <v>240233.98362355161</v>
      </c>
      <c r="K1052" s="42">
        <f>VLOOKUP($A1052,'Raw data'!$A:$M,5,FALSE)</f>
        <v>96060.31455386318</v>
      </c>
      <c r="L1052" s="42">
        <f>VLOOKUP($A1052,'Raw data'!$A:$M,12,FALSE)</f>
        <v>225821.25033201108</v>
      </c>
      <c r="M1052" s="42">
        <f>VLOOKUP($A1052,'Raw data'!$A:$M,13,FALSE)</f>
        <v>131823.42340717881</v>
      </c>
      <c r="N1052" s="42">
        <f>VLOOKUP($A1052,'Raw data'!$A:$M,6,FALSE)</f>
        <v>114261.00928264514</v>
      </c>
      <c r="O1052" s="42">
        <f>VLOOKUP($A1052,'Raw data'!$A:$M,9,FALSE)</f>
        <v>98018.433246397908</v>
      </c>
      <c r="P1052" s="42">
        <f t="shared" si="176"/>
        <v>144450.60585986014</v>
      </c>
      <c r="Q1052" s="42">
        <f t="shared" si="177"/>
        <v>151036.40240760797</v>
      </c>
      <c r="R1052" s="42">
        <f t="shared" si="178"/>
        <v>52323.803249870529</v>
      </c>
      <c r="S1052" s="42">
        <f t="shared" si="179"/>
        <v>59306.864927397008</v>
      </c>
      <c r="T1052" s="43">
        <f t="shared" si="180"/>
        <v>0.36222626370036043</v>
      </c>
      <c r="U1052" s="43">
        <f t="shared" si="181"/>
        <v>0.39266603270477274</v>
      </c>
      <c r="V1052" s="42">
        <f t="shared" si="182"/>
        <v>6.4320051212490889E-2</v>
      </c>
      <c r="W1052" s="42">
        <f t="shared" si="183"/>
        <v>0.85601186322165679</v>
      </c>
      <c r="X1052" s="42">
        <f>VLOOKUP($A1052,'Raw data'!$A:$AN,39, FALSE)</f>
        <v>3.2473034353112671</v>
      </c>
      <c r="Y1052" s="42">
        <f>VLOOKUP($A1052,'Raw data'!$A:$AN,40, FALSE)</f>
        <v>4.1690910794705838</v>
      </c>
      <c r="Z1052" s="42">
        <f t="shared" si="184"/>
        <v>3.7081972573909256</v>
      </c>
      <c r="AA1052" s="44">
        <f>IFERROR(VLOOKUP($A1052,'Raw data'!$AP:$AU,4,FALSE),0)</f>
        <v>-7.6467798260510797E-2</v>
      </c>
      <c r="AB1052" s="44">
        <f>IFERROR(VLOOKUP($A1052,'Raw data'!$AP:$AU,5,FALSE),0)</f>
        <v>4.84151774600639E-2</v>
      </c>
      <c r="AC1052" s="44">
        <f>IFERROR(VLOOKUP($A1052,'Raw data'!$AP:$AU,6,FALSE),"NA")</f>
        <v>0.84812970176689895</v>
      </c>
      <c r="AD1052" s="46" t="b">
        <f t="shared" si="185"/>
        <v>0</v>
      </c>
      <c r="AE1052" s="46" t="b">
        <f t="shared" si="186"/>
        <v>0</v>
      </c>
    </row>
    <row r="1053" spans="1:31" x14ac:dyDescent="0.25">
      <c r="A1053" s="45" t="s">
        <v>1119</v>
      </c>
      <c r="B1053" s="2" t="str">
        <f>IFERROR(VLOOKUP(A1053,'Protein names'!$A:$I,8,FALSE),"Contaminant")</f>
        <v>Heterogeneous nuclear ribonucleoprotein F (hnRNP F) [Cleaved into: Heterogeneous nuclear ribonucleoprotein F, N-terminally processed]</v>
      </c>
      <c r="C1053" t="str">
        <f>IFERROR(VLOOKUP(A1053,'Protein names'!$A:$I,9,FALSE), "Contaminant")</f>
        <v>Hnrnpf</v>
      </c>
      <c r="D1053" s="42">
        <f>VLOOKUP($A1053,'Raw data'!$A:$M,10,FALSE)</f>
        <v>248789.64971314752</v>
      </c>
      <c r="E1053" s="42">
        <f>VLOOKUP($A1053,'Raw data'!$A:$M,11,FALSE)</f>
        <v>242222.18961711283</v>
      </c>
      <c r="F1053" s="42">
        <f>VLOOKUP($A1053,'Raw data'!$A:$M,7,FALSE)</f>
        <v>282490.31346209958</v>
      </c>
      <c r="G1053" s="42">
        <f>VLOOKUP($A1053,'Raw data'!$A:$M,2,FALSE)</f>
        <v>262795.46565731149</v>
      </c>
      <c r="H1053" s="42">
        <f>VLOOKUP($A1053,'Raw data'!$A:$M,3,FALSE)</f>
        <v>276615.45643351931</v>
      </c>
      <c r="I1053" s="42">
        <f>VLOOKUP($A1053,'Raw data'!$A:$M,4,FALSE)</f>
        <v>348565.66966998467</v>
      </c>
      <c r="J1053" s="42">
        <f>VLOOKUP($A1053,'Raw data'!$A:$M,8,FALSE)</f>
        <v>165690.3925289672</v>
      </c>
      <c r="K1053" s="42">
        <f>VLOOKUP($A1053,'Raw data'!$A:$M,5,FALSE)</f>
        <v>263394.23066647479</v>
      </c>
      <c r="L1053" s="42">
        <f>VLOOKUP($A1053,'Raw data'!$A:$M,12,FALSE)</f>
        <v>329479.06234069122</v>
      </c>
      <c r="M1053" s="42">
        <f>VLOOKUP($A1053,'Raw data'!$A:$M,13,FALSE)</f>
        <v>204330.40124046663</v>
      </c>
      <c r="N1053" s="42">
        <f>VLOOKUP($A1053,'Raw data'!$A:$M,6,FALSE)</f>
        <v>327000.49564073794</v>
      </c>
      <c r="O1053" s="42">
        <f>VLOOKUP($A1053,'Raw data'!$A:$M,9,FALSE)</f>
        <v>239356.5096947588</v>
      </c>
      <c r="P1053" s="42">
        <f t="shared" si="176"/>
        <v>276913.12409219588</v>
      </c>
      <c r="Q1053" s="42">
        <f t="shared" si="177"/>
        <v>254875.18201868274</v>
      </c>
      <c r="R1053" s="42">
        <f t="shared" si="178"/>
        <v>35021.374332131039</v>
      </c>
      <c r="S1053" s="42">
        <f t="shared" si="179"/>
        <v>59985.977173813837</v>
      </c>
      <c r="T1053" s="43">
        <f t="shared" si="180"/>
        <v>0.12647061942961926</v>
      </c>
      <c r="U1053" s="43">
        <f t="shared" si="181"/>
        <v>0.23535432794479288</v>
      </c>
      <c r="V1053" s="42">
        <f t="shared" si="182"/>
        <v>-0.11964253024647895</v>
      </c>
      <c r="W1053" s="42">
        <f t="shared" si="183"/>
        <v>0.49426023117275342</v>
      </c>
      <c r="X1053" s="42">
        <f>VLOOKUP($A1053,'Raw data'!$A:$AN,39, FALSE)</f>
        <v>3.0469510487784466</v>
      </c>
      <c r="Y1053" s="42">
        <f>VLOOKUP($A1053,'Raw data'!$A:$AN,40, FALSE)</f>
        <v>3.0767049129482928</v>
      </c>
      <c r="Z1053" s="42">
        <f t="shared" si="184"/>
        <v>3.0618279808633697</v>
      </c>
      <c r="AA1053" s="44">
        <f>IFERROR(VLOOKUP($A1053,'Raw data'!$AP:$AU,4,FALSE),0)</f>
        <v>-0.242264352158822</v>
      </c>
      <c r="AB1053" s="44">
        <f>IFERROR(VLOOKUP($A1053,'Raw data'!$AP:$AU,5,FALSE),0)</f>
        <v>9.3272751603918694E-2</v>
      </c>
      <c r="AC1053" s="44">
        <f>IFERROR(VLOOKUP($A1053,'Raw data'!$AP:$AU,6,FALSE),"NA")</f>
        <v>0.84819244288501405</v>
      </c>
      <c r="AD1053" s="46" t="b">
        <f t="shared" si="185"/>
        <v>0</v>
      </c>
      <c r="AE1053" s="46" t="b">
        <f t="shared" si="186"/>
        <v>0</v>
      </c>
    </row>
    <row r="1054" spans="1:31" x14ac:dyDescent="0.25">
      <c r="A1054" s="45" t="s">
        <v>1120</v>
      </c>
      <c r="B1054" s="2" t="str">
        <f>IFERROR(VLOOKUP(A1054,'Protein names'!$A:$I,8,FALSE),"Contaminant")</f>
        <v>Histidine triad nucleotide-binding protein 1 (EC 3.-.-.-) (17 kDa inhibitor of protein kinase C) (Adenosine 5'-monophosphoramidase) (Protein kinase C inhibitor 1) (Protein kinase C-interacting protein 1) (PKCI-1)</v>
      </c>
      <c r="C1054" t="str">
        <f>IFERROR(VLOOKUP(A1054,'Protein names'!$A:$I,9,FALSE), "Contaminant")</f>
        <v>Hint1</v>
      </c>
      <c r="D1054" s="42">
        <f>VLOOKUP($A1054,'Raw data'!$A:$M,10,FALSE)</f>
        <v>156884.84167202617</v>
      </c>
      <c r="E1054" s="42">
        <f>VLOOKUP($A1054,'Raw data'!$A:$M,11,FALSE)</f>
        <v>467452.43656450958</v>
      </c>
      <c r="F1054" s="42">
        <f>VLOOKUP($A1054,'Raw data'!$A:$M,7,FALSE)</f>
        <v>619060.96143113147</v>
      </c>
      <c r="G1054" s="42">
        <f>VLOOKUP($A1054,'Raw data'!$A:$M,2,FALSE)</f>
        <v>820059.07029345969</v>
      </c>
      <c r="H1054" s="42">
        <f>VLOOKUP($A1054,'Raw data'!$A:$M,3,FALSE)</f>
        <v>645504.64292701555</v>
      </c>
      <c r="I1054" s="42">
        <f>VLOOKUP($A1054,'Raw data'!$A:$M,4,FALSE)</f>
        <v>710184.1981950698</v>
      </c>
      <c r="J1054" s="42">
        <f>VLOOKUP($A1054,'Raw data'!$A:$M,8,FALSE)</f>
        <v>595099.18399802526</v>
      </c>
      <c r="K1054" s="42">
        <f>VLOOKUP($A1054,'Raw data'!$A:$M,5,FALSE)</f>
        <v>917246.17961522227</v>
      </c>
      <c r="L1054" s="42">
        <f>VLOOKUP($A1054,'Raw data'!$A:$M,12,FALSE)</f>
        <v>209890.2883330746</v>
      </c>
      <c r="M1054" s="42">
        <f>VLOOKUP($A1054,'Raw data'!$A:$M,13,FALSE)</f>
        <v>186748.70671080492</v>
      </c>
      <c r="N1054" s="42">
        <f>VLOOKUP($A1054,'Raw data'!$A:$M,6,FALSE)</f>
        <v>786428.0818075639</v>
      </c>
      <c r="O1054" s="42">
        <f>VLOOKUP($A1054,'Raw data'!$A:$M,9,FALSE)</f>
        <v>804903.2579465115</v>
      </c>
      <c r="P1054" s="42">
        <f t="shared" si="176"/>
        <v>569857.69184720202</v>
      </c>
      <c r="Q1054" s="42">
        <f t="shared" si="177"/>
        <v>583385.94973520038</v>
      </c>
      <c r="R1054" s="42">
        <f t="shared" si="178"/>
        <v>212708.36545097292</v>
      </c>
      <c r="S1054" s="42">
        <f t="shared" si="179"/>
        <v>288304.23451229394</v>
      </c>
      <c r="T1054" s="43">
        <f t="shared" si="180"/>
        <v>0.37326576177549814</v>
      </c>
      <c r="U1054" s="43">
        <f t="shared" si="181"/>
        <v>0.49419125476565828</v>
      </c>
      <c r="V1054" s="42">
        <f t="shared" si="182"/>
        <v>3.3848954672637953E-2</v>
      </c>
      <c r="W1054" s="42">
        <f t="shared" si="183"/>
        <v>0.93437967749826445</v>
      </c>
      <c r="X1054" s="42">
        <f>VLOOKUP($A1054,'Raw data'!$A:$AN,39, FALSE)</f>
        <v>3.1010553575576618</v>
      </c>
      <c r="Y1054" s="42">
        <f>VLOOKUP($A1054,'Raw data'!$A:$AN,40, FALSE)</f>
        <v>2.7587444114414263</v>
      </c>
      <c r="Z1054" s="42">
        <f t="shared" si="184"/>
        <v>2.9298998844995441</v>
      </c>
      <c r="AA1054" s="44">
        <f>IFERROR(VLOOKUP($A1054,'Raw data'!$AP:$AU,4,FALSE),0)</f>
        <v>0.41070011011582302</v>
      </c>
      <c r="AB1054" s="44">
        <f>IFERROR(VLOOKUP($A1054,'Raw data'!$AP:$AU,5,FALSE),0)</f>
        <v>6.3052850686447906E-2</v>
      </c>
      <c r="AC1054" s="44">
        <f>IFERROR(VLOOKUP($A1054,'Raw data'!$AP:$AU,6,FALSE),"NA")</f>
        <v>0.84851397790187899</v>
      </c>
      <c r="AD1054" s="46" t="b">
        <f t="shared" si="185"/>
        <v>0</v>
      </c>
      <c r="AE1054" s="46" t="b">
        <f t="shared" si="186"/>
        <v>0</v>
      </c>
    </row>
    <row r="1055" spans="1:31" x14ac:dyDescent="0.25">
      <c r="A1055" s="45" t="s">
        <v>1121</v>
      </c>
      <c r="B1055" s="2" t="str">
        <f>IFERROR(VLOOKUP(A1055,'Protein names'!$A:$I,8,FALSE),"Contaminant")</f>
        <v>14-3-3 protein eta</v>
      </c>
      <c r="C1055" t="str">
        <f>IFERROR(VLOOKUP(A1055,'Protein names'!$A:$I,9,FALSE), "Contaminant")</f>
        <v>Ywhah</v>
      </c>
      <c r="D1055" s="42">
        <f>VLOOKUP($A1055,'Raw data'!$A:$M,10,FALSE)</f>
        <v>205.36</v>
      </c>
      <c r="E1055" s="42">
        <f>VLOOKUP($A1055,'Raw data'!$A:$M,11,FALSE)</f>
        <v>205.36</v>
      </c>
      <c r="F1055" s="42">
        <f>VLOOKUP($A1055,'Raw data'!$A:$M,7,FALSE)</f>
        <v>205.36</v>
      </c>
      <c r="G1055" s="42">
        <f>VLOOKUP($A1055,'Raw data'!$A:$M,2,FALSE)</f>
        <v>51899.908144697554</v>
      </c>
      <c r="H1055" s="42">
        <f>VLOOKUP($A1055,'Raw data'!$A:$M,3,FALSE)</f>
        <v>205.36</v>
      </c>
      <c r="I1055" s="42">
        <f>VLOOKUP($A1055,'Raw data'!$A:$M,4,FALSE)</f>
        <v>205.36</v>
      </c>
      <c r="J1055" s="42">
        <f>VLOOKUP($A1055,'Raw data'!$A:$M,8,FALSE)</f>
        <v>205.36</v>
      </c>
      <c r="K1055" s="42">
        <f>VLOOKUP($A1055,'Raw data'!$A:$M,5,FALSE)</f>
        <v>205.36</v>
      </c>
      <c r="L1055" s="42">
        <f>VLOOKUP($A1055,'Raw data'!$A:$M,12,FALSE)</f>
        <v>205.36</v>
      </c>
      <c r="M1055" s="42">
        <f>VLOOKUP($A1055,'Raw data'!$A:$M,13,FALSE)</f>
        <v>59944.916438170971</v>
      </c>
      <c r="N1055" s="42">
        <f>VLOOKUP($A1055,'Raw data'!$A:$M,6,FALSE)</f>
        <v>205.36</v>
      </c>
      <c r="O1055" s="42">
        <f>VLOOKUP($A1055,'Raw data'!$A:$M,9,FALSE)</f>
        <v>205.36</v>
      </c>
      <c r="P1055" s="42">
        <f t="shared" si="176"/>
        <v>8821.1180241162601</v>
      </c>
      <c r="Q1055" s="42">
        <f t="shared" si="177"/>
        <v>10161.952739695162</v>
      </c>
      <c r="R1055" s="42">
        <f t="shared" si="178"/>
        <v>19265.420619613225</v>
      </c>
      <c r="S1055" s="42">
        <f t="shared" si="179"/>
        <v>22263.618190239249</v>
      </c>
      <c r="T1055" s="43">
        <f t="shared" si="180"/>
        <v>2.1840112066229067</v>
      </c>
      <c r="U1055" s="43">
        <f t="shared" si="181"/>
        <v>2.1908799185093546</v>
      </c>
      <c r="V1055" s="42">
        <f t="shared" si="182"/>
        <v>0.20414423422727898</v>
      </c>
      <c r="W1055" s="42">
        <f t="shared" si="183"/>
        <v>0.92090112905412136</v>
      </c>
      <c r="X1055" s="42">
        <f>VLOOKUP($A1055,'Raw data'!$A:$AN,39, FALSE)</f>
        <v>0.41713959734481837</v>
      </c>
      <c r="Y1055" s="42">
        <f>VLOOKUP($A1055,'Raw data'!$A:$AN,40, FALSE)</f>
        <v>0.26107002189128331</v>
      </c>
      <c r="Z1055" s="42">
        <f t="shared" si="184"/>
        <v>0.33910480961805084</v>
      </c>
      <c r="AA1055" s="44">
        <f>IFERROR(VLOOKUP($A1055,'Raw data'!$AP:$AU,4,FALSE),0)</f>
        <v>-1.82628058367416</v>
      </c>
      <c r="AB1055" s="44">
        <f>IFERROR(VLOOKUP($A1055,'Raw data'!$AP:$AU,5,FALSE),0)</f>
        <v>7.9984808466815105E-2</v>
      </c>
      <c r="AC1055" s="44">
        <f>IFERROR(VLOOKUP($A1055,'Raw data'!$AP:$AU,6,FALSE),"NA")</f>
        <v>0.84852496781711095</v>
      </c>
      <c r="AD1055" s="46" t="b">
        <f t="shared" si="185"/>
        <v>0</v>
      </c>
      <c r="AE1055" s="46" t="b">
        <f t="shared" si="186"/>
        <v>0</v>
      </c>
    </row>
    <row r="1056" spans="1:31" x14ac:dyDescent="0.25">
      <c r="A1056" s="45" t="s">
        <v>1122</v>
      </c>
      <c r="B1056" s="2" t="str">
        <f>IFERROR(VLOOKUP(A1056,'Protein names'!$A:$I,8,FALSE),"Contaminant")</f>
        <v>Glycerate kinase (EC 2.7.1.31)</v>
      </c>
      <c r="C1056" t="str">
        <f>IFERROR(VLOOKUP(A1056,'Protein names'!$A:$I,9,FALSE), "Contaminant")</f>
        <v>Glyctk</v>
      </c>
      <c r="D1056" s="42">
        <f>VLOOKUP($A1056,'Raw data'!$A:$M,10,FALSE)</f>
        <v>743339.55121537973</v>
      </c>
      <c r="E1056" s="42">
        <f>VLOOKUP($A1056,'Raw data'!$A:$M,11,FALSE)</f>
        <v>895031.84416455287</v>
      </c>
      <c r="F1056" s="42">
        <f>VLOOKUP($A1056,'Raw data'!$A:$M,7,FALSE)</f>
        <v>567604.59489436017</v>
      </c>
      <c r="G1056" s="42">
        <f>VLOOKUP($A1056,'Raw data'!$A:$M,2,FALSE)</f>
        <v>662182.1655467964</v>
      </c>
      <c r="H1056" s="42">
        <f>VLOOKUP($A1056,'Raw data'!$A:$M,3,FALSE)</f>
        <v>667060.09041093476</v>
      </c>
      <c r="I1056" s="42">
        <f>VLOOKUP($A1056,'Raw data'!$A:$M,4,FALSE)</f>
        <v>911927.73121432285</v>
      </c>
      <c r="J1056" s="42">
        <f>VLOOKUP($A1056,'Raw data'!$A:$M,8,FALSE)</f>
        <v>641307.65368588618</v>
      </c>
      <c r="K1056" s="42">
        <f>VLOOKUP($A1056,'Raw data'!$A:$M,5,FALSE)</f>
        <v>837128.03642864793</v>
      </c>
      <c r="L1056" s="42">
        <f>VLOOKUP($A1056,'Raw data'!$A:$M,12,FALSE)</f>
        <v>904537.15153846086</v>
      </c>
      <c r="M1056" s="42">
        <f>VLOOKUP($A1056,'Raw data'!$A:$M,13,FALSE)</f>
        <v>552016.08406703174</v>
      </c>
      <c r="N1056" s="42">
        <f>VLOOKUP($A1056,'Raw data'!$A:$M,6,FALSE)</f>
        <v>830320.31344689184</v>
      </c>
      <c r="O1056" s="42">
        <f>VLOOKUP($A1056,'Raw data'!$A:$M,9,FALSE)</f>
        <v>640233.01932605589</v>
      </c>
      <c r="P1056" s="42">
        <f t="shared" si="176"/>
        <v>741190.99624105776</v>
      </c>
      <c r="Q1056" s="42">
        <f t="shared" si="177"/>
        <v>734257.04308216239</v>
      </c>
      <c r="R1056" s="42">
        <f t="shared" si="178"/>
        <v>125626.88188109139</v>
      </c>
      <c r="S1056" s="42">
        <f t="shared" si="179"/>
        <v>128774.85630376547</v>
      </c>
      <c r="T1056" s="43">
        <f t="shared" si="180"/>
        <v>0.16949326491849845</v>
      </c>
      <c r="U1056" s="43">
        <f t="shared" si="181"/>
        <v>0.1753811659241459</v>
      </c>
      <c r="V1056" s="42">
        <f t="shared" si="182"/>
        <v>-1.3560156937127222E-2</v>
      </c>
      <c r="W1056" s="42">
        <f t="shared" si="183"/>
        <v>0.93302122177192326</v>
      </c>
      <c r="X1056" s="42">
        <f>VLOOKUP($A1056,'Raw data'!$A:$AN,39, FALSE)</f>
        <v>2.9110232100003994</v>
      </c>
      <c r="Y1056" s="42">
        <f>VLOOKUP($A1056,'Raw data'!$A:$AN,40, FALSE)</f>
        <v>2.9059964992592646</v>
      </c>
      <c r="Z1056" s="42">
        <f t="shared" si="184"/>
        <v>2.9085098546298322</v>
      </c>
      <c r="AA1056" s="44">
        <f>IFERROR(VLOOKUP($A1056,'Raw data'!$AP:$AU,4,FALSE),0)</f>
        <v>0.308915666259447</v>
      </c>
      <c r="AB1056" s="44">
        <f>IFERROR(VLOOKUP($A1056,'Raw data'!$AP:$AU,5,FALSE),0)</f>
        <v>0.12502802941646499</v>
      </c>
      <c r="AC1056" s="44">
        <f>IFERROR(VLOOKUP($A1056,'Raw data'!$AP:$AU,6,FALSE),"NA")</f>
        <v>0.84855722420794299</v>
      </c>
      <c r="AD1056" s="46" t="b">
        <f t="shared" si="185"/>
        <v>0</v>
      </c>
      <c r="AE1056" s="46" t="b">
        <f t="shared" si="186"/>
        <v>0</v>
      </c>
    </row>
    <row r="1057" spans="1:31" x14ac:dyDescent="0.25">
      <c r="A1057" s="45" t="s">
        <v>1123</v>
      </c>
      <c r="B1057" s="2" t="str">
        <f>IFERROR(VLOOKUP(A1057,'Protein names'!$A:$I,8,FALSE),"Contaminant")</f>
        <v>3-oxoacyl-[acyl-carrier-protein] synthase, mitochondrial (EC 2.3.1.41)</v>
      </c>
      <c r="C1057" t="str">
        <f>IFERROR(VLOOKUP(A1057,'Protein names'!$A:$I,9,FALSE), "Contaminant")</f>
        <v>Oxsm</v>
      </c>
      <c r="D1057" s="42">
        <f>VLOOKUP($A1057,'Raw data'!$A:$M,10,FALSE)</f>
        <v>140772.70961413687</v>
      </c>
      <c r="E1057" s="42">
        <f>VLOOKUP($A1057,'Raw data'!$A:$M,11,FALSE)</f>
        <v>131730.62415619445</v>
      </c>
      <c r="F1057" s="42">
        <f>VLOOKUP($A1057,'Raw data'!$A:$M,7,FALSE)</f>
        <v>83376.088888324564</v>
      </c>
      <c r="G1057" s="42">
        <f>VLOOKUP($A1057,'Raw data'!$A:$M,2,FALSE)</f>
        <v>205.36</v>
      </c>
      <c r="H1057" s="42">
        <f>VLOOKUP($A1057,'Raw data'!$A:$M,3,FALSE)</f>
        <v>205.36</v>
      </c>
      <c r="I1057" s="42">
        <f>VLOOKUP($A1057,'Raw data'!$A:$M,4,FALSE)</f>
        <v>54398.356634601703</v>
      </c>
      <c r="J1057" s="42">
        <f>VLOOKUP($A1057,'Raw data'!$A:$M,8,FALSE)</f>
        <v>66364.370357892694</v>
      </c>
      <c r="K1057" s="42">
        <f>VLOOKUP($A1057,'Raw data'!$A:$M,5,FALSE)</f>
        <v>74089.179165809619</v>
      </c>
      <c r="L1057" s="42">
        <f>VLOOKUP($A1057,'Raw data'!$A:$M,12,FALSE)</f>
        <v>20695.210343063663</v>
      </c>
      <c r="M1057" s="42">
        <f>VLOOKUP($A1057,'Raw data'!$A:$M,13,FALSE)</f>
        <v>101021.46198571203</v>
      </c>
      <c r="N1057" s="42">
        <f>VLOOKUP($A1057,'Raw data'!$A:$M,6,FALSE)</f>
        <v>205.36</v>
      </c>
      <c r="O1057" s="42">
        <f>VLOOKUP($A1057,'Raw data'!$A:$M,9,FALSE)</f>
        <v>65365.88667176693</v>
      </c>
      <c r="P1057" s="42">
        <f t="shared" si="176"/>
        <v>68448.083215542938</v>
      </c>
      <c r="Q1057" s="42">
        <f t="shared" si="177"/>
        <v>54623.578087374153</v>
      </c>
      <c r="R1057" s="42">
        <f t="shared" si="178"/>
        <v>56228.566710219508</v>
      </c>
      <c r="S1057" s="42">
        <f t="shared" si="179"/>
        <v>33905.243571971776</v>
      </c>
      <c r="T1057" s="43">
        <f t="shared" si="180"/>
        <v>0.82147759394745667</v>
      </c>
      <c r="U1057" s="43">
        <f t="shared" si="181"/>
        <v>0.62070711511680943</v>
      </c>
      <c r="V1057" s="42">
        <f t="shared" si="182"/>
        <v>-0.32548632142668427</v>
      </c>
      <c r="W1057" s="42">
        <f t="shared" si="183"/>
        <v>0.64788646956084195</v>
      </c>
      <c r="X1057" s="42">
        <f>VLOOKUP($A1057,'Raw data'!$A:$AN,39, FALSE)</f>
        <v>1.5439252019083671</v>
      </c>
      <c r="Y1057" s="42">
        <f>VLOOKUP($A1057,'Raw data'!$A:$AN,40, FALSE)</f>
        <v>1.8163021253717275</v>
      </c>
      <c r="Z1057" s="42">
        <f t="shared" si="184"/>
        <v>1.6801136636400473</v>
      </c>
      <c r="AA1057" s="44">
        <f>IFERROR(VLOOKUP($A1057,'Raw data'!$AP:$AU,4,FALSE),0)</f>
        <v>-0.92730109130860505</v>
      </c>
      <c r="AB1057" s="44">
        <f>IFERROR(VLOOKUP($A1057,'Raw data'!$AP:$AU,5,FALSE),0)</f>
        <v>3.15678214618356E-2</v>
      </c>
      <c r="AC1057" s="44">
        <f>IFERROR(VLOOKUP($A1057,'Raw data'!$AP:$AU,6,FALSE),"NA")</f>
        <v>0.84893654872375801</v>
      </c>
      <c r="AD1057" s="46" t="b">
        <f t="shared" si="185"/>
        <v>0</v>
      </c>
      <c r="AE1057" s="46" t="b">
        <f t="shared" si="186"/>
        <v>0</v>
      </c>
    </row>
    <row r="1058" spans="1:31" x14ac:dyDescent="0.25">
      <c r="A1058" s="45" t="s">
        <v>1124</v>
      </c>
      <c r="B1058" s="2" t="str">
        <f>IFERROR(VLOOKUP(A1058,'Protein names'!$A:$I,8,FALSE),"Contaminant")</f>
        <v>Protein Vps35 (Vacuolar protein sorting 35 (Mapped), isoform CRA_b)</v>
      </c>
      <c r="C1058" t="str">
        <f>IFERROR(VLOOKUP(A1058,'Protein names'!$A:$I,9,FALSE), "Contaminant")</f>
        <v>Vps35</v>
      </c>
      <c r="D1058" s="42">
        <f>VLOOKUP($A1058,'Raw data'!$A:$M,10,FALSE)</f>
        <v>434748.31642889569</v>
      </c>
      <c r="E1058" s="42">
        <f>VLOOKUP($A1058,'Raw data'!$A:$M,11,FALSE)</f>
        <v>327809.58692144725</v>
      </c>
      <c r="F1058" s="42">
        <f>VLOOKUP($A1058,'Raw data'!$A:$M,7,FALSE)</f>
        <v>507998.60965131369</v>
      </c>
      <c r="G1058" s="42">
        <f>VLOOKUP($A1058,'Raw data'!$A:$M,2,FALSE)</f>
        <v>217651.21005540882</v>
      </c>
      <c r="H1058" s="42">
        <f>VLOOKUP($A1058,'Raw data'!$A:$M,3,FALSE)</f>
        <v>129465.90842119452</v>
      </c>
      <c r="I1058" s="42">
        <f>VLOOKUP($A1058,'Raw data'!$A:$M,4,FALSE)</f>
        <v>208796.02129860097</v>
      </c>
      <c r="J1058" s="42">
        <f>VLOOKUP($A1058,'Raw data'!$A:$M,8,FALSE)</f>
        <v>132024.15154068073</v>
      </c>
      <c r="K1058" s="42">
        <f>VLOOKUP($A1058,'Raw data'!$A:$M,5,FALSE)</f>
        <v>171451.53045893603</v>
      </c>
      <c r="L1058" s="42">
        <f>VLOOKUP($A1058,'Raw data'!$A:$M,12,FALSE)</f>
        <v>415632.74540684989</v>
      </c>
      <c r="M1058" s="42">
        <f>VLOOKUP($A1058,'Raw data'!$A:$M,13,FALSE)</f>
        <v>326876.08974877733</v>
      </c>
      <c r="N1058" s="42">
        <f>VLOOKUP($A1058,'Raw data'!$A:$M,6,FALSE)</f>
        <v>136825.35551765808</v>
      </c>
      <c r="O1058" s="42">
        <f>VLOOKUP($A1058,'Raw data'!$A:$M,9,FALSE)</f>
        <v>136795.46861062141</v>
      </c>
      <c r="P1058" s="42">
        <f t="shared" si="176"/>
        <v>304411.6087961435</v>
      </c>
      <c r="Q1058" s="42">
        <f t="shared" si="177"/>
        <v>219934.2235472539</v>
      </c>
      <c r="R1058" s="42">
        <f t="shared" si="178"/>
        <v>133077.981584692</v>
      </c>
      <c r="S1058" s="42">
        <f t="shared" si="179"/>
        <v>110779.33246742253</v>
      </c>
      <c r="T1058" s="43">
        <f t="shared" si="180"/>
        <v>0.43716460785111139</v>
      </c>
      <c r="U1058" s="43">
        <f t="shared" si="181"/>
        <v>0.50369301639688224</v>
      </c>
      <c r="V1058" s="42">
        <f t="shared" si="182"/>
        <v>-0.46895126064817078</v>
      </c>
      <c r="W1058" s="42">
        <f t="shared" si="183"/>
        <v>0.30089160739974002</v>
      </c>
      <c r="X1058" s="42">
        <f>VLOOKUP($A1058,'Raw data'!$A:$AN,39, FALSE)</f>
        <v>2.6082352253969039</v>
      </c>
      <c r="Y1058" s="42">
        <f>VLOOKUP($A1058,'Raw data'!$A:$AN,40, FALSE)</f>
        <v>3.1607655122734015</v>
      </c>
      <c r="Z1058" s="42">
        <f t="shared" si="184"/>
        <v>2.8845003688351527</v>
      </c>
      <c r="AA1058" s="44">
        <f>IFERROR(VLOOKUP($A1058,'Raw data'!$AP:$AU,4,FALSE),0)</f>
        <v>0.74467230634516701</v>
      </c>
      <c r="AB1058" s="44">
        <f>IFERROR(VLOOKUP($A1058,'Raw data'!$AP:$AU,5,FALSE),0)</f>
        <v>1.04854867497575E-2</v>
      </c>
      <c r="AC1058" s="44">
        <f>IFERROR(VLOOKUP($A1058,'Raw data'!$AP:$AU,6,FALSE),"NA")</f>
        <v>0.84923098945845399</v>
      </c>
      <c r="AD1058" s="46" t="b">
        <f t="shared" si="185"/>
        <v>0</v>
      </c>
      <c r="AE1058" s="46" t="b">
        <f t="shared" si="186"/>
        <v>0</v>
      </c>
    </row>
    <row r="1059" spans="1:31" x14ac:dyDescent="0.25">
      <c r="A1059" s="45" t="s">
        <v>1125</v>
      </c>
      <c r="B1059" s="2" t="str">
        <f>IFERROR(VLOOKUP(A1059,'Protein names'!$A:$I,8,FALSE),"Contaminant")</f>
        <v>60S ribosomal protein L6</v>
      </c>
      <c r="C1059" t="str">
        <f>IFERROR(VLOOKUP(A1059,'Protein names'!$A:$I,9,FALSE), "Contaminant")</f>
        <v>Rpl6</v>
      </c>
      <c r="D1059" s="42">
        <f>VLOOKUP($A1059,'Raw data'!$A:$M,10,FALSE)</f>
        <v>1009186.3989268277</v>
      </c>
      <c r="E1059" s="42">
        <f>VLOOKUP($A1059,'Raw data'!$A:$M,11,FALSE)</f>
        <v>850006.58498614281</v>
      </c>
      <c r="F1059" s="42">
        <f>VLOOKUP($A1059,'Raw data'!$A:$M,7,FALSE)</f>
        <v>319677.40279010078</v>
      </c>
      <c r="G1059" s="42">
        <f>VLOOKUP($A1059,'Raw data'!$A:$M,2,FALSE)</f>
        <v>697632.58773561195</v>
      </c>
      <c r="H1059" s="42">
        <f>VLOOKUP($A1059,'Raw data'!$A:$M,3,FALSE)</f>
        <v>689087.55803584063</v>
      </c>
      <c r="I1059" s="42">
        <f>VLOOKUP($A1059,'Raw data'!$A:$M,4,FALSE)</f>
        <v>798454.43953198113</v>
      </c>
      <c r="J1059" s="42">
        <f>VLOOKUP($A1059,'Raw data'!$A:$M,8,FALSE)</f>
        <v>925638.11451263423</v>
      </c>
      <c r="K1059" s="42">
        <f>VLOOKUP($A1059,'Raw data'!$A:$M,5,FALSE)</f>
        <v>735363.96085863025</v>
      </c>
      <c r="L1059" s="42">
        <f>VLOOKUP($A1059,'Raw data'!$A:$M,12,FALSE)</f>
        <v>1062880.9168917576</v>
      </c>
      <c r="M1059" s="42">
        <f>VLOOKUP($A1059,'Raw data'!$A:$M,13,FALSE)</f>
        <v>622011.66171402542</v>
      </c>
      <c r="N1059" s="42">
        <f>VLOOKUP($A1059,'Raw data'!$A:$M,6,FALSE)</f>
        <v>666380.81961489504</v>
      </c>
      <c r="O1059" s="42">
        <f>VLOOKUP($A1059,'Raw data'!$A:$M,9,FALSE)</f>
        <v>660540.30127893842</v>
      </c>
      <c r="P1059" s="42">
        <f t="shared" si="176"/>
        <v>727340.82866775093</v>
      </c>
      <c r="Q1059" s="42">
        <f t="shared" si="177"/>
        <v>778802.62914514681</v>
      </c>
      <c r="R1059" s="42">
        <f t="shared" si="178"/>
        <v>211374.99063260312</v>
      </c>
      <c r="S1059" s="42">
        <f t="shared" si="179"/>
        <v>160912.0360906517</v>
      </c>
      <c r="T1059" s="43">
        <f t="shared" si="180"/>
        <v>0.29061339925021473</v>
      </c>
      <c r="U1059" s="43">
        <f t="shared" si="181"/>
        <v>0.20661465443083685</v>
      </c>
      <c r="V1059" s="42">
        <f t="shared" si="182"/>
        <v>9.8626191383833994E-2</v>
      </c>
      <c r="W1059" s="42">
        <f t="shared" si="183"/>
        <v>0.67408895166142657</v>
      </c>
      <c r="X1059" s="42">
        <f>VLOOKUP($A1059,'Raw data'!$A:$AN,39, FALSE)</f>
        <v>3.3829959583404197</v>
      </c>
      <c r="Y1059" s="42">
        <f>VLOOKUP($A1059,'Raw data'!$A:$AN,40, FALSE)</f>
        <v>3.0529862616492704</v>
      </c>
      <c r="Z1059" s="42">
        <f t="shared" si="184"/>
        <v>3.2179911099948448</v>
      </c>
      <c r="AA1059" s="44">
        <f>IFERROR(VLOOKUP($A1059,'Raw data'!$AP:$AU,4,FALSE),0)</f>
        <v>0.234852095489475</v>
      </c>
      <c r="AB1059" s="44">
        <f>IFERROR(VLOOKUP($A1059,'Raw data'!$AP:$AU,5,FALSE),0)</f>
        <v>9.8024233127825492E-3</v>
      </c>
      <c r="AC1059" s="44">
        <f>IFERROR(VLOOKUP($A1059,'Raw data'!$AP:$AU,6,FALSE),"NA")</f>
        <v>0.849775579841059</v>
      </c>
      <c r="AD1059" s="46" t="b">
        <f t="shared" si="185"/>
        <v>0</v>
      </c>
      <c r="AE1059" s="46" t="b">
        <f t="shared" si="186"/>
        <v>0</v>
      </c>
    </row>
    <row r="1060" spans="1:31" x14ac:dyDescent="0.25">
      <c r="A1060" s="45" t="s">
        <v>1126</v>
      </c>
      <c r="B1060" s="2" t="str">
        <f>IFERROR(VLOOKUP(A1060,'Protein names'!$A:$I,8,FALSE),"Contaminant")</f>
        <v>3-hydroxyisobutyrate dehydrogenase, mitochondrial (HIBADH) (EC 1.1.1.31)</v>
      </c>
      <c r="C1060" t="str">
        <f>IFERROR(VLOOKUP(A1060,'Protein names'!$A:$I,9,FALSE), "Contaminant")</f>
        <v>Hibadh</v>
      </c>
      <c r="D1060" s="42">
        <f>VLOOKUP($A1060,'Raw data'!$A:$M,10,FALSE)</f>
        <v>2726732.7141218297</v>
      </c>
      <c r="E1060" s="42">
        <f>VLOOKUP($A1060,'Raw data'!$A:$M,11,FALSE)</f>
        <v>2615129.7515445431</v>
      </c>
      <c r="F1060" s="42">
        <f>VLOOKUP($A1060,'Raw data'!$A:$M,7,FALSE)</f>
        <v>3356413.6239273581</v>
      </c>
      <c r="G1060" s="42">
        <f>VLOOKUP($A1060,'Raw data'!$A:$M,2,FALSE)</f>
        <v>2179677.1341527724</v>
      </c>
      <c r="H1060" s="42">
        <f>VLOOKUP($A1060,'Raw data'!$A:$M,3,FALSE)</f>
        <v>2068374.5191698761</v>
      </c>
      <c r="I1060" s="42">
        <f>VLOOKUP($A1060,'Raw data'!$A:$M,4,FALSE)</f>
        <v>2216967.7916736011</v>
      </c>
      <c r="J1060" s="42">
        <f>VLOOKUP($A1060,'Raw data'!$A:$M,8,FALSE)</f>
        <v>1930260.4922366238</v>
      </c>
      <c r="K1060" s="42">
        <f>VLOOKUP($A1060,'Raw data'!$A:$M,5,FALSE)</f>
        <v>2291268.7882355927</v>
      </c>
      <c r="L1060" s="42">
        <f>VLOOKUP($A1060,'Raw data'!$A:$M,12,FALSE)</f>
        <v>2246643.0230264696</v>
      </c>
      <c r="M1060" s="42">
        <f>VLOOKUP($A1060,'Raw data'!$A:$M,13,FALSE)</f>
        <v>2422035.9449472502</v>
      </c>
      <c r="N1060" s="42">
        <f>VLOOKUP($A1060,'Raw data'!$A:$M,6,FALSE)</f>
        <v>1690334.3651603009</v>
      </c>
      <c r="O1060" s="42">
        <f>VLOOKUP($A1060,'Raw data'!$A:$M,9,FALSE)</f>
        <v>2600133.7760280245</v>
      </c>
      <c r="P1060" s="42">
        <f t="shared" si="176"/>
        <v>2527215.9224316631</v>
      </c>
      <c r="Q1060" s="42">
        <f t="shared" si="177"/>
        <v>2196779.398272377</v>
      </c>
      <c r="R1060" s="42">
        <f t="shared" si="178"/>
        <v>440203.96125467587</v>
      </c>
      <c r="S1060" s="42">
        <f t="shared" si="179"/>
        <v>303416.32306183054</v>
      </c>
      <c r="T1060" s="43">
        <f t="shared" si="180"/>
        <v>0.17418533863585181</v>
      </c>
      <c r="U1060" s="43">
        <f t="shared" si="181"/>
        <v>0.13811870381725519</v>
      </c>
      <c r="V1060" s="42">
        <f t="shared" si="182"/>
        <v>-0.20215893090932599</v>
      </c>
      <c r="W1060" s="42">
        <f t="shared" si="183"/>
        <v>0.19705791514684723</v>
      </c>
      <c r="X1060" s="42">
        <f>VLOOKUP($A1060,'Raw data'!$A:$AN,39, FALSE)</f>
        <v>3.0251707494835292</v>
      </c>
      <c r="Y1060" s="42">
        <f>VLOOKUP($A1060,'Raw data'!$A:$AN,40, FALSE)</f>
        <v>3.5309412926833712</v>
      </c>
      <c r="Z1060" s="42">
        <f t="shared" si="184"/>
        <v>3.27805602108345</v>
      </c>
      <c r="AA1060" s="44">
        <f>IFERROR(VLOOKUP($A1060,'Raw data'!$AP:$AU,4,FALSE),0)</f>
        <v>0.27520833988107901</v>
      </c>
      <c r="AB1060" s="44">
        <f>IFERROR(VLOOKUP($A1060,'Raw data'!$AP:$AU,5,FALSE),0)</f>
        <v>6.7961394876931105E-2</v>
      </c>
      <c r="AC1060" s="44">
        <f>IFERROR(VLOOKUP($A1060,'Raw data'!$AP:$AU,6,FALSE),"NA")</f>
        <v>0.85028211981032198</v>
      </c>
      <c r="AD1060" s="46" t="b">
        <f t="shared" si="185"/>
        <v>0</v>
      </c>
      <c r="AE1060" s="46" t="b">
        <f t="shared" si="186"/>
        <v>0</v>
      </c>
    </row>
    <row r="1061" spans="1:31" x14ac:dyDescent="0.25">
      <c r="A1061" s="45" t="s">
        <v>1127</v>
      </c>
      <c r="B1061" s="2" t="str">
        <f>IFERROR(VLOOKUP(A1061,'Protein names'!$A:$I,8,FALSE),"Contaminant")</f>
        <v>Superoxide dismutase [Cu-Zn] (EC 1.15.1.1)</v>
      </c>
      <c r="C1061" t="str">
        <f>IFERROR(VLOOKUP(A1061,'Protein names'!$A:$I,9,FALSE), "Contaminant")</f>
        <v>Sod1</v>
      </c>
      <c r="D1061" s="42">
        <f>VLOOKUP($A1061,'Raw data'!$A:$M,10,FALSE)</f>
        <v>2958371.0868224818</v>
      </c>
      <c r="E1061" s="42">
        <f>VLOOKUP($A1061,'Raw data'!$A:$M,11,FALSE)</f>
        <v>6438499.2269646516</v>
      </c>
      <c r="F1061" s="42">
        <f>VLOOKUP($A1061,'Raw data'!$A:$M,7,FALSE)</f>
        <v>5954766.2116030073</v>
      </c>
      <c r="G1061" s="42">
        <f>VLOOKUP($A1061,'Raw data'!$A:$M,2,FALSE)</f>
        <v>5251150.363786404</v>
      </c>
      <c r="H1061" s="42">
        <f>VLOOKUP($A1061,'Raw data'!$A:$M,3,FALSE)</f>
        <v>5751237.6840048069</v>
      </c>
      <c r="I1061" s="42">
        <f>VLOOKUP($A1061,'Raw data'!$A:$M,4,FALSE)</f>
        <v>6095472.3030963773</v>
      </c>
      <c r="J1061" s="42">
        <f>VLOOKUP($A1061,'Raw data'!$A:$M,8,FALSE)</f>
        <v>4924436.8283617664</v>
      </c>
      <c r="K1061" s="42">
        <f>VLOOKUP($A1061,'Raw data'!$A:$M,5,FALSE)</f>
        <v>8334061.2235250976</v>
      </c>
      <c r="L1061" s="42">
        <f>VLOOKUP($A1061,'Raw data'!$A:$M,12,FALSE)</f>
        <v>3353249.4205659274</v>
      </c>
      <c r="M1061" s="42">
        <f>VLOOKUP($A1061,'Raw data'!$A:$M,13,FALSE)</f>
        <v>5627619.9063308677</v>
      </c>
      <c r="N1061" s="42">
        <f>VLOOKUP($A1061,'Raw data'!$A:$M,6,FALSE)</f>
        <v>6325506.7078338899</v>
      </c>
      <c r="O1061" s="42">
        <f>VLOOKUP($A1061,'Raw data'!$A:$M,9,FALSE)</f>
        <v>6699445.7613978861</v>
      </c>
      <c r="P1061" s="42">
        <f t="shared" si="176"/>
        <v>5408249.4793796213</v>
      </c>
      <c r="Q1061" s="42">
        <f t="shared" si="177"/>
        <v>5877386.6413359055</v>
      </c>
      <c r="R1061" s="42">
        <f t="shared" si="178"/>
        <v>1153010.2246863018</v>
      </c>
      <c r="S1061" s="42">
        <f t="shared" si="179"/>
        <v>1541298.6013363658</v>
      </c>
      <c r="T1061" s="43">
        <f t="shared" si="180"/>
        <v>0.21319471838021853</v>
      </c>
      <c r="U1061" s="43">
        <f t="shared" si="181"/>
        <v>0.26224216567553144</v>
      </c>
      <c r="V1061" s="42">
        <f t="shared" si="182"/>
        <v>0.12001310468519934</v>
      </c>
      <c r="W1061" s="42">
        <f t="shared" si="183"/>
        <v>0.59770395566974166</v>
      </c>
      <c r="X1061" s="42">
        <f>VLOOKUP($A1061,'Raw data'!$A:$AN,39, FALSE)</f>
        <v>3.8896684836912563</v>
      </c>
      <c r="Y1061" s="42">
        <f>VLOOKUP($A1061,'Raw data'!$A:$AN,40, FALSE)</f>
        <v>4.1127258425154887</v>
      </c>
      <c r="Z1061" s="42">
        <f t="shared" si="184"/>
        <v>4.001197163103372</v>
      </c>
      <c r="AA1061" s="44">
        <f>IFERROR(VLOOKUP($A1061,'Raw data'!$AP:$AU,4,FALSE),0)</f>
        <v>0.25962588604832598</v>
      </c>
      <c r="AB1061" s="44">
        <f>IFERROR(VLOOKUP($A1061,'Raw data'!$AP:$AU,5,FALSE),0)</f>
        <v>0.118762791193296</v>
      </c>
      <c r="AC1061" s="44">
        <f>IFERROR(VLOOKUP($A1061,'Raw data'!$AP:$AU,6,FALSE),"NA")</f>
        <v>0.85072877956102499</v>
      </c>
      <c r="AD1061" s="46" t="b">
        <f t="shared" si="185"/>
        <v>0</v>
      </c>
      <c r="AE1061" s="46" t="b">
        <f t="shared" si="186"/>
        <v>0</v>
      </c>
    </row>
    <row r="1062" spans="1:31" x14ac:dyDescent="0.25">
      <c r="A1062" s="45" t="s">
        <v>1128</v>
      </c>
      <c r="B1062" s="2" t="str">
        <f>IFERROR(VLOOKUP(A1062,'Protein names'!$A:$I,8,FALSE),"Contaminant")</f>
        <v>ES1 protein homolog, mitochondrial</v>
      </c>
      <c r="C1062">
        <f>IFERROR(VLOOKUP(A1062,'Protein names'!$A:$I,9,FALSE), "Contaminant")</f>
        <v>0</v>
      </c>
      <c r="D1062" s="42">
        <f>VLOOKUP($A1062,'Raw data'!$A:$M,10,FALSE)</f>
        <v>281781.93570466113</v>
      </c>
      <c r="E1062" s="42">
        <f>VLOOKUP($A1062,'Raw data'!$A:$M,11,FALSE)</f>
        <v>237479.42391001421</v>
      </c>
      <c r="F1062" s="42">
        <f>VLOOKUP($A1062,'Raw data'!$A:$M,7,FALSE)</f>
        <v>403363.06316003652</v>
      </c>
      <c r="G1062" s="42">
        <f>VLOOKUP($A1062,'Raw data'!$A:$M,2,FALSE)</f>
        <v>277059.1322088287</v>
      </c>
      <c r="H1062" s="42">
        <f>VLOOKUP($A1062,'Raw data'!$A:$M,3,FALSE)</f>
        <v>496142.27211140143</v>
      </c>
      <c r="I1062" s="42">
        <f>VLOOKUP($A1062,'Raw data'!$A:$M,4,FALSE)</f>
        <v>591754.64814369648</v>
      </c>
      <c r="J1062" s="42">
        <f>VLOOKUP($A1062,'Raw data'!$A:$M,8,FALSE)</f>
        <v>478037.87085698126</v>
      </c>
      <c r="K1062" s="42">
        <f>VLOOKUP($A1062,'Raw data'!$A:$M,5,FALSE)</f>
        <v>250156.26630799237</v>
      </c>
      <c r="L1062" s="42">
        <f>VLOOKUP($A1062,'Raw data'!$A:$M,12,FALSE)</f>
        <v>293569.24716356036</v>
      </c>
      <c r="M1062" s="42">
        <f>VLOOKUP($A1062,'Raw data'!$A:$M,13,FALSE)</f>
        <v>221291.11456132235</v>
      </c>
      <c r="N1062" s="42">
        <f>VLOOKUP($A1062,'Raw data'!$A:$M,6,FALSE)</f>
        <v>181287.17928803674</v>
      </c>
      <c r="O1062" s="42">
        <f>VLOOKUP($A1062,'Raw data'!$A:$M,9,FALSE)</f>
        <v>303550.47291442245</v>
      </c>
      <c r="P1062" s="42">
        <f t="shared" si="176"/>
        <v>381263.4125397731</v>
      </c>
      <c r="Q1062" s="42">
        <f t="shared" si="177"/>
        <v>287982.02518205257</v>
      </c>
      <c r="R1062" s="42">
        <f t="shared" si="178"/>
        <v>128725.18457224389</v>
      </c>
      <c r="S1062" s="42">
        <f t="shared" si="179"/>
        <v>94566.620100723288</v>
      </c>
      <c r="T1062" s="43">
        <f t="shared" si="180"/>
        <v>0.33762795048899524</v>
      </c>
      <c r="U1062" s="43">
        <f t="shared" si="181"/>
        <v>0.32837681463258495</v>
      </c>
      <c r="V1062" s="42">
        <f t="shared" si="182"/>
        <v>-0.40480932474174047</v>
      </c>
      <c r="W1062" s="42">
        <f t="shared" si="183"/>
        <v>0.22083826603475118</v>
      </c>
      <c r="X1062" s="42">
        <f>VLOOKUP($A1062,'Raw data'!$A:$AN,39, FALSE)</f>
        <v>2.3956246526648068</v>
      </c>
      <c r="Y1062" s="42">
        <f>VLOOKUP($A1062,'Raw data'!$A:$AN,40, FALSE)</f>
        <v>2.0712585961909067</v>
      </c>
      <c r="Z1062" s="42">
        <f t="shared" si="184"/>
        <v>2.233441624427857</v>
      </c>
      <c r="AA1062" s="44">
        <f>IFERROR(VLOOKUP($A1062,'Raw data'!$AP:$AU,4,FALSE),0)</f>
        <v>0.20355934554976399</v>
      </c>
      <c r="AB1062" s="44">
        <f>IFERROR(VLOOKUP($A1062,'Raw data'!$AP:$AU,5,FALSE),0)</f>
        <v>0.22115505501251501</v>
      </c>
      <c r="AC1062" s="44">
        <f>IFERROR(VLOOKUP($A1062,'Raw data'!$AP:$AU,6,FALSE),"NA")</f>
        <v>0.85141484650424204</v>
      </c>
      <c r="AD1062" s="46" t="b">
        <f t="shared" si="185"/>
        <v>0</v>
      </c>
      <c r="AE1062" s="46" t="b">
        <f t="shared" si="186"/>
        <v>0</v>
      </c>
    </row>
    <row r="1063" spans="1:31" x14ac:dyDescent="0.25">
      <c r="A1063" s="45" t="s">
        <v>1129</v>
      </c>
      <c r="B1063" s="2" t="str">
        <f>IFERROR(VLOOKUP(A1063,'Protein names'!$A:$I,8,FALSE),"Contaminant")</f>
        <v>Protein Acsm1</v>
      </c>
      <c r="C1063" t="str">
        <f>IFERROR(VLOOKUP(A1063,'Protein names'!$A:$I,9,FALSE), "Contaminant")</f>
        <v>Acsm1</v>
      </c>
      <c r="D1063" s="42">
        <f>VLOOKUP($A1063,'Raw data'!$A:$M,10,FALSE)</f>
        <v>4734874.4361651232</v>
      </c>
      <c r="E1063" s="42">
        <f>VLOOKUP($A1063,'Raw data'!$A:$M,11,FALSE)</f>
        <v>5013682.2685433822</v>
      </c>
      <c r="F1063" s="42">
        <f>VLOOKUP($A1063,'Raw data'!$A:$M,7,FALSE)</f>
        <v>3375167.500541775</v>
      </c>
      <c r="G1063" s="42">
        <f>VLOOKUP($A1063,'Raw data'!$A:$M,2,FALSE)</f>
        <v>4063104.6413076194</v>
      </c>
      <c r="H1063" s="42">
        <f>VLOOKUP($A1063,'Raw data'!$A:$M,3,FALSE)</f>
        <v>4116564.1397354063</v>
      </c>
      <c r="I1063" s="42">
        <f>VLOOKUP($A1063,'Raw data'!$A:$M,4,FALSE)</f>
        <v>4416386.2262920961</v>
      </c>
      <c r="J1063" s="42">
        <f>VLOOKUP($A1063,'Raw data'!$A:$M,8,FALSE)</f>
        <v>4790807.7728605932</v>
      </c>
      <c r="K1063" s="42">
        <f>VLOOKUP($A1063,'Raw data'!$A:$M,5,FALSE)</f>
        <v>4631565.9379748022</v>
      </c>
      <c r="L1063" s="42">
        <f>VLOOKUP($A1063,'Raw data'!$A:$M,12,FALSE)</f>
        <v>6266840.2584739598</v>
      </c>
      <c r="M1063" s="42">
        <f>VLOOKUP($A1063,'Raw data'!$A:$M,13,FALSE)</f>
        <v>4633556.4994433764</v>
      </c>
      <c r="N1063" s="42">
        <f>VLOOKUP($A1063,'Raw data'!$A:$M,6,FALSE)</f>
        <v>3687206.1241633072</v>
      </c>
      <c r="O1063" s="42">
        <f>VLOOKUP($A1063,'Raw data'!$A:$M,9,FALSE)</f>
        <v>3706374.7544213175</v>
      </c>
      <c r="P1063" s="42">
        <f t="shared" si="176"/>
        <v>4286629.8687642338</v>
      </c>
      <c r="Q1063" s="42">
        <f t="shared" si="177"/>
        <v>4619391.8912228933</v>
      </c>
      <c r="R1063" s="42">
        <f t="shared" si="178"/>
        <v>525359.34126609156</v>
      </c>
      <c r="S1063" s="42">
        <f t="shared" si="179"/>
        <v>860851.22283876874</v>
      </c>
      <c r="T1063" s="43">
        <f t="shared" si="180"/>
        <v>0.12255766356089526</v>
      </c>
      <c r="U1063" s="43">
        <f t="shared" si="181"/>
        <v>0.18635596266998583</v>
      </c>
      <c r="V1063" s="42">
        <f t="shared" si="182"/>
        <v>0.10785909171347374</v>
      </c>
      <c r="W1063" s="42">
        <f t="shared" si="183"/>
        <v>0.47758678393432852</v>
      </c>
      <c r="X1063" s="42">
        <f>VLOOKUP($A1063,'Raw data'!$A:$AN,39, FALSE)</f>
        <v>2.9775138423261502</v>
      </c>
      <c r="Y1063" s="42">
        <f>VLOOKUP($A1063,'Raw data'!$A:$AN,40, FALSE)</f>
        <v>3.08327765033513</v>
      </c>
      <c r="Z1063" s="42">
        <f t="shared" si="184"/>
        <v>3.0303957463306403</v>
      </c>
      <c r="AA1063" s="44">
        <f>IFERROR(VLOOKUP($A1063,'Raw data'!$AP:$AU,4,FALSE),0)</f>
        <v>0.29351226799032598</v>
      </c>
      <c r="AB1063" s="44">
        <f>IFERROR(VLOOKUP($A1063,'Raw data'!$AP:$AU,5,FALSE),0)</f>
        <v>0.11274483465909101</v>
      </c>
      <c r="AC1063" s="44">
        <f>IFERROR(VLOOKUP($A1063,'Raw data'!$AP:$AU,6,FALSE),"NA")</f>
        <v>0.85240468751503495</v>
      </c>
      <c r="AD1063" s="46" t="b">
        <f t="shared" si="185"/>
        <v>0</v>
      </c>
      <c r="AE1063" s="46" t="b">
        <f t="shared" si="186"/>
        <v>0</v>
      </c>
    </row>
    <row r="1064" spans="1:31" x14ac:dyDescent="0.25">
      <c r="A1064" s="45" t="s">
        <v>1130</v>
      </c>
      <c r="B1064" s="2" t="str">
        <f>IFERROR(VLOOKUP(A1064,'Protein names'!$A:$I,8,FALSE),"Contaminant")</f>
        <v>LRRGT00192 (Protein RGD1304704)</v>
      </c>
      <c r="C1064" t="str">
        <f>IFERROR(VLOOKUP(A1064,'Protein names'!$A:$I,9,FALSE), "Contaminant")</f>
        <v>RGD1304704</v>
      </c>
      <c r="D1064" s="42">
        <f>VLOOKUP($A1064,'Raw data'!$A:$M,10,FALSE)</f>
        <v>404511.26413908985</v>
      </c>
      <c r="E1064" s="42">
        <f>VLOOKUP($A1064,'Raw data'!$A:$M,11,FALSE)</f>
        <v>346123.43306405953</v>
      </c>
      <c r="F1064" s="42">
        <f>VLOOKUP($A1064,'Raw data'!$A:$M,7,FALSE)</f>
        <v>137614.90529230589</v>
      </c>
      <c r="G1064" s="42">
        <f>VLOOKUP($A1064,'Raw data'!$A:$M,2,FALSE)</f>
        <v>244374.94314537325</v>
      </c>
      <c r="H1064" s="42">
        <f>VLOOKUP($A1064,'Raw data'!$A:$M,3,FALSE)</f>
        <v>167373.30903855155</v>
      </c>
      <c r="I1064" s="42">
        <f>VLOOKUP($A1064,'Raw data'!$A:$M,4,FALSE)</f>
        <v>241485.85038128457</v>
      </c>
      <c r="J1064" s="42">
        <f>VLOOKUP($A1064,'Raw data'!$A:$M,8,FALSE)</f>
        <v>272207.76843554835</v>
      </c>
      <c r="K1064" s="42">
        <f>VLOOKUP($A1064,'Raw data'!$A:$M,5,FALSE)</f>
        <v>246896.67176661501</v>
      </c>
      <c r="L1064" s="42">
        <f>VLOOKUP($A1064,'Raw data'!$A:$M,12,FALSE)</f>
        <v>437034.790226752</v>
      </c>
      <c r="M1064" s="42">
        <f>VLOOKUP($A1064,'Raw data'!$A:$M,13,FALSE)</f>
        <v>191948.2876760941</v>
      </c>
      <c r="N1064" s="42">
        <f>VLOOKUP($A1064,'Raw data'!$A:$M,6,FALSE)</f>
        <v>111101.72865039294</v>
      </c>
      <c r="O1064" s="42">
        <f>VLOOKUP($A1064,'Raw data'!$A:$M,9,FALSE)</f>
        <v>172338.50791750191</v>
      </c>
      <c r="P1064" s="42">
        <f t="shared" si="176"/>
        <v>256913.95084344409</v>
      </c>
      <c r="Q1064" s="42">
        <f t="shared" si="177"/>
        <v>238587.95911215074</v>
      </c>
      <c r="R1064" s="42">
        <f t="shared" si="178"/>
        <v>93441.907454427477</v>
      </c>
      <c r="S1064" s="42">
        <f t="shared" si="179"/>
        <v>102792.23281045037</v>
      </c>
      <c r="T1064" s="43">
        <f t="shared" si="180"/>
        <v>0.36370896616419351</v>
      </c>
      <c r="U1064" s="43">
        <f t="shared" si="181"/>
        <v>0.43083579403154965</v>
      </c>
      <c r="V1064" s="42">
        <f t="shared" si="182"/>
        <v>-0.10676399708155247</v>
      </c>
      <c r="W1064" s="42">
        <f t="shared" si="183"/>
        <v>0.77403846760361183</v>
      </c>
      <c r="X1064" s="42">
        <f>VLOOKUP($A1064,'Raw data'!$A:$AN,39, FALSE)</f>
        <v>2.2426809508491545</v>
      </c>
      <c r="Y1064" s="42">
        <f>VLOOKUP($A1064,'Raw data'!$A:$AN,40, FALSE)</f>
        <v>2.2660328103361271</v>
      </c>
      <c r="Z1064" s="42">
        <f t="shared" si="184"/>
        <v>2.2543568805926411</v>
      </c>
      <c r="AA1064" s="44">
        <f>IFERROR(VLOOKUP($A1064,'Raw data'!$AP:$AU,4,FALSE),0)</f>
        <v>-0.236916778821879</v>
      </c>
      <c r="AB1064" s="44">
        <f>IFERROR(VLOOKUP($A1064,'Raw data'!$AP:$AU,5,FALSE),0)</f>
        <v>0.155312516767281</v>
      </c>
      <c r="AC1064" s="44">
        <f>IFERROR(VLOOKUP($A1064,'Raw data'!$AP:$AU,6,FALSE),"NA")</f>
        <v>0.85267947931444699</v>
      </c>
      <c r="AD1064" s="46" t="b">
        <f t="shared" si="185"/>
        <v>0</v>
      </c>
      <c r="AE1064" s="46" t="b">
        <f t="shared" si="186"/>
        <v>0</v>
      </c>
    </row>
    <row r="1065" spans="1:31" x14ac:dyDescent="0.25">
      <c r="A1065" s="45" t="s">
        <v>1131</v>
      </c>
      <c r="B1065" s="2" t="str">
        <f>IFERROR(VLOOKUP(A1065,'Protein names'!$A:$I,8,FALSE),"Contaminant")</f>
        <v>Mitochondrial-processing peptidase subunit alpha</v>
      </c>
      <c r="C1065" t="str">
        <f>IFERROR(VLOOKUP(A1065,'Protein names'!$A:$I,9,FALSE), "Contaminant")</f>
        <v>Pmpca</v>
      </c>
      <c r="D1065" s="42">
        <f>VLOOKUP($A1065,'Raw data'!$A:$M,10,FALSE)</f>
        <v>205.36</v>
      </c>
      <c r="E1065" s="42">
        <f>VLOOKUP($A1065,'Raw data'!$A:$M,11,FALSE)</f>
        <v>6482.4953406773275</v>
      </c>
      <c r="F1065" s="42">
        <f>VLOOKUP($A1065,'Raw data'!$A:$M,7,FALSE)</f>
        <v>205.36</v>
      </c>
      <c r="G1065" s="42">
        <f>VLOOKUP($A1065,'Raw data'!$A:$M,2,FALSE)</f>
        <v>71973.393092554368</v>
      </c>
      <c r="H1065" s="42">
        <f>VLOOKUP($A1065,'Raw data'!$A:$M,3,FALSE)</f>
        <v>49520.108298747786</v>
      </c>
      <c r="I1065" s="42">
        <f>VLOOKUP($A1065,'Raw data'!$A:$M,4,FALSE)</f>
        <v>69737.114413178599</v>
      </c>
      <c r="J1065" s="42">
        <f>VLOOKUP($A1065,'Raw data'!$A:$M,8,FALSE)</f>
        <v>36067.865280315673</v>
      </c>
      <c r="K1065" s="42">
        <f>VLOOKUP($A1065,'Raw data'!$A:$M,5,FALSE)</f>
        <v>61807.487052821511</v>
      </c>
      <c r="L1065" s="42">
        <f>VLOOKUP($A1065,'Raw data'!$A:$M,12,FALSE)</f>
        <v>205.36</v>
      </c>
      <c r="M1065" s="42">
        <f>VLOOKUP($A1065,'Raw data'!$A:$M,13,FALSE)</f>
        <v>205.36</v>
      </c>
      <c r="N1065" s="42">
        <f>VLOOKUP($A1065,'Raw data'!$A:$M,6,FALSE)</f>
        <v>43387.62034581801</v>
      </c>
      <c r="O1065" s="42">
        <f>VLOOKUP($A1065,'Raw data'!$A:$M,9,FALSE)</f>
        <v>33712.372534065697</v>
      </c>
      <c r="P1065" s="42">
        <f t="shared" si="176"/>
        <v>33020.638524193018</v>
      </c>
      <c r="Q1065" s="42">
        <f t="shared" si="177"/>
        <v>29231.010868836816</v>
      </c>
      <c r="R1065" s="42">
        <f t="shared" si="178"/>
        <v>31611.198558634274</v>
      </c>
      <c r="S1065" s="42">
        <f t="shared" si="179"/>
        <v>22410.705737017117</v>
      </c>
      <c r="T1065" s="43">
        <f t="shared" si="180"/>
        <v>0.95731639276066394</v>
      </c>
      <c r="U1065" s="43">
        <f t="shared" si="181"/>
        <v>0.76667570059676493</v>
      </c>
      <c r="V1065" s="42">
        <f t="shared" si="182"/>
        <v>-0.17586829670808993</v>
      </c>
      <c r="W1065" s="42">
        <f t="shared" si="183"/>
        <v>0.83129443876345732</v>
      </c>
      <c r="X1065" s="42">
        <f>VLOOKUP($A1065,'Raw data'!$A:$AN,39, FALSE)</f>
        <v>2.0680941870802276</v>
      </c>
      <c r="Y1065" s="42">
        <f>VLOOKUP($A1065,'Raw data'!$A:$AN,40, FALSE)</f>
        <v>1.8162924506813705</v>
      </c>
      <c r="Z1065" s="42">
        <f t="shared" si="184"/>
        <v>1.9421933188807992</v>
      </c>
      <c r="AA1065" s="44">
        <f>IFERROR(VLOOKUP($A1065,'Raw data'!$AP:$AU,4,FALSE),0)</f>
        <v>-0.73378511454720696</v>
      </c>
      <c r="AB1065" s="44">
        <f>IFERROR(VLOOKUP($A1065,'Raw data'!$AP:$AU,5,FALSE),0)</f>
        <v>3.5150135914525898E-2</v>
      </c>
      <c r="AC1065" s="44">
        <f>IFERROR(VLOOKUP($A1065,'Raw data'!$AP:$AU,6,FALSE),"NA")</f>
        <v>0.85278397587184596</v>
      </c>
      <c r="AD1065" s="46" t="b">
        <f t="shared" si="185"/>
        <v>0</v>
      </c>
      <c r="AE1065" s="46" t="b">
        <f t="shared" si="186"/>
        <v>0</v>
      </c>
    </row>
    <row r="1066" spans="1:31" x14ac:dyDescent="0.25">
      <c r="A1066" s="45" t="s">
        <v>1132</v>
      </c>
      <c r="B1066" s="2" t="str">
        <f>IFERROR(VLOOKUP(A1066,'Protein names'!$A:$I,8,FALSE),"Contaminant")</f>
        <v>Protein Itih2</v>
      </c>
      <c r="C1066" t="str">
        <f>IFERROR(VLOOKUP(A1066,'Protein names'!$A:$I,9,FALSE), "Contaminant")</f>
        <v>Itih2</v>
      </c>
      <c r="D1066" s="42">
        <f>VLOOKUP($A1066,'Raw data'!$A:$M,10,FALSE)</f>
        <v>205.36</v>
      </c>
      <c r="E1066" s="42">
        <f>VLOOKUP($A1066,'Raw data'!$A:$M,11,FALSE)</f>
        <v>205.36</v>
      </c>
      <c r="F1066" s="42">
        <f>VLOOKUP($A1066,'Raw data'!$A:$M,7,FALSE)</f>
        <v>68516.250304884947</v>
      </c>
      <c r="G1066" s="42">
        <f>VLOOKUP($A1066,'Raw data'!$A:$M,2,FALSE)</f>
        <v>52944.788545806892</v>
      </c>
      <c r="H1066" s="42">
        <f>VLOOKUP($A1066,'Raw data'!$A:$M,3,FALSE)</f>
        <v>62232.423416731537</v>
      </c>
      <c r="I1066" s="42">
        <f>VLOOKUP($A1066,'Raw data'!$A:$M,4,FALSE)</f>
        <v>65276.617579173864</v>
      </c>
      <c r="J1066" s="42">
        <f>VLOOKUP($A1066,'Raw data'!$A:$M,8,FALSE)</f>
        <v>36921.777551223902</v>
      </c>
      <c r="K1066" s="42">
        <f>VLOOKUP($A1066,'Raw data'!$A:$M,5,FALSE)</f>
        <v>47382.86830500621</v>
      </c>
      <c r="L1066" s="42">
        <f>VLOOKUP($A1066,'Raw data'!$A:$M,12,FALSE)</f>
        <v>205.36</v>
      </c>
      <c r="M1066" s="42">
        <f>VLOOKUP($A1066,'Raw data'!$A:$M,13,FALSE)</f>
        <v>205.36</v>
      </c>
      <c r="N1066" s="42">
        <f>VLOOKUP($A1066,'Raw data'!$A:$M,6,FALSE)</f>
        <v>55622.103273728673</v>
      </c>
      <c r="O1066" s="42">
        <f>VLOOKUP($A1066,'Raw data'!$A:$M,9,FALSE)</f>
        <v>63547.494795223385</v>
      </c>
      <c r="P1066" s="42">
        <f t="shared" si="176"/>
        <v>41563.466641099541</v>
      </c>
      <c r="Q1066" s="42">
        <f t="shared" si="177"/>
        <v>33980.827320863689</v>
      </c>
      <c r="R1066" s="42">
        <f t="shared" si="178"/>
        <v>29626.824295457176</v>
      </c>
      <c r="S1066" s="42">
        <f t="shared" si="179"/>
        <v>25207.012670719781</v>
      </c>
      <c r="T1066" s="43">
        <f t="shared" si="180"/>
        <v>0.71280926952712464</v>
      </c>
      <c r="U1066" s="43">
        <f t="shared" si="181"/>
        <v>0.74180102893619293</v>
      </c>
      <c r="V1066" s="42">
        <f t="shared" si="182"/>
        <v>-0.29059501082758338</v>
      </c>
      <c r="W1066" s="42">
        <f t="shared" si="183"/>
        <v>0.67218378213911567</v>
      </c>
      <c r="X1066" s="42">
        <f>VLOOKUP($A1066,'Raw data'!$A:$AN,39, FALSE)</f>
        <v>1.6394230154130167</v>
      </c>
      <c r="Y1066" s="42">
        <f>VLOOKUP($A1066,'Raw data'!$A:$AN,40, FALSE)</f>
        <v>2.1251963187545564</v>
      </c>
      <c r="Z1066" s="42">
        <f t="shared" si="184"/>
        <v>1.8823096670837867</v>
      </c>
      <c r="AA1066" s="44">
        <f>IFERROR(VLOOKUP($A1066,'Raw data'!$AP:$AU,4,FALSE),0)</f>
        <v>-0.41950654957898298</v>
      </c>
      <c r="AB1066" s="44">
        <f>IFERROR(VLOOKUP($A1066,'Raw data'!$AP:$AU,5,FALSE),0)</f>
        <v>4.6951517973757503E-2</v>
      </c>
      <c r="AC1066" s="44">
        <f>IFERROR(VLOOKUP($A1066,'Raw data'!$AP:$AU,6,FALSE),"NA")</f>
        <v>0.855274961596031</v>
      </c>
      <c r="AD1066" s="46" t="b">
        <f t="shared" si="185"/>
        <v>0</v>
      </c>
      <c r="AE1066" s="46" t="b">
        <f t="shared" si="186"/>
        <v>0</v>
      </c>
    </row>
    <row r="1067" spans="1:31" x14ac:dyDescent="0.25">
      <c r="A1067" s="45" t="s">
        <v>1133</v>
      </c>
      <c r="B1067" s="2" t="str">
        <f>IFERROR(VLOOKUP(A1067,'Protein names'!$A:$I,8,FALSE),"Contaminant")</f>
        <v>General vesicular transport factor p115 (Protein USO1 homolog) (Transcytosis-associated protein) (TAP) (Vesicle-docking protein)</v>
      </c>
      <c r="C1067" t="str">
        <f>IFERROR(VLOOKUP(A1067,'Protein names'!$A:$I,9,FALSE), "Contaminant")</f>
        <v>Uso1</v>
      </c>
      <c r="D1067" s="42">
        <f>VLOOKUP($A1067,'Raw data'!$A:$M,10,FALSE)</f>
        <v>252293.40378912969</v>
      </c>
      <c r="E1067" s="42">
        <f>VLOOKUP($A1067,'Raw data'!$A:$M,11,FALSE)</f>
        <v>190219.72935284846</v>
      </c>
      <c r="F1067" s="42">
        <f>VLOOKUP($A1067,'Raw data'!$A:$M,7,FALSE)</f>
        <v>90924.928719393938</v>
      </c>
      <c r="G1067" s="42">
        <f>VLOOKUP($A1067,'Raw data'!$A:$M,2,FALSE)</f>
        <v>135163.27117434851</v>
      </c>
      <c r="H1067" s="42">
        <f>VLOOKUP($A1067,'Raw data'!$A:$M,3,FALSE)</f>
        <v>123610.85193082859</v>
      </c>
      <c r="I1067" s="42">
        <f>VLOOKUP($A1067,'Raw data'!$A:$M,4,FALSE)</f>
        <v>150999.7644991932</v>
      </c>
      <c r="J1067" s="42">
        <f>VLOOKUP($A1067,'Raw data'!$A:$M,8,FALSE)</f>
        <v>167495.92885282612</v>
      </c>
      <c r="K1067" s="42">
        <f>VLOOKUP($A1067,'Raw data'!$A:$M,5,FALSE)</f>
        <v>94317.469617147828</v>
      </c>
      <c r="L1067" s="42">
        <f>VLOOKUP($A1067,'Raw data'!$A:$M,12,FALSE)</f>
        <v>222360.09089832209</v>
      </c>
      <c r="M1067" s="42">
        <f>VLOOKUP($A1067,'Raw data'!$A:$M,13,FALSE)</f>
        <v>163918.74725004472</v>
      </c>
      <c r="N1067" s="42">
        <f>VLOOKUP($A1067,'Raw data'!$A:$M,6,FALSE)</f>
        <v>90390.766610368126</v>
      </c>
      <c r="O1067" s="42">
        <f>VLOOKUP($A1067,'Raw data'!$A:$M,9,FALSE)</f>
        <v>145584.65948112917</v>
      </c>
      <c r="P1067" s="42">
        <f t="shared" si="176"/>
        <v>157201.99157762373</v>
      </c>
      <c r="Q1067" s="42">
        <f t="shared" si="177"/>
        <v>147344.61045163966</v>
      </c>
      <c r="R1067" s="42">
        <f t="shared" si="178"/>
        <v>51925.803196808884</v>
      </c>
      <c r="S1067" s="42">
        <f t="shared" si="179"/>
        <v>45399.734528152643</v>
      </c>
      <c r="T1067" s="43">
        <f t="shared" si="180"/>
        <v>0.33031262947561824</v>
      </c>
      <c r="U1067" s="43">
        <f t="shared" si="181"/>
        <v>0.30811941060479714</v>
      </c>
      <c r="V1067" s="42">
        <f t="shared" si="182"/>
        <v>-9.3425204332495765E-2</v>
      </c>
      <c r="W1067" s="42">
        <f t="shared" si="183"/>
        <v>0.75587343065414525</v>
      </c>
      <c r="X1067" s="42">
        <f>VLOOKUP($A1067,'Raw data'!$A:$AN,39, FALSE)</f>
        <v>3.1857658119304255</v>
      </c>
      <c r="Y1067" s="42">
        <f>VLOOKUP($A1067,'Raw data'!$A:$AN,40, FALSE)</f>
        <v>3.5140319943720661</v>
      </c>
      <c r="Z1067" s="42">
        <f t="shared" si="184"/>
        <v>3.3498989031512458</v>
      </c>
      <c r="AA1067" s="44">
        <f>IFERROR(VLOOKUP($A1067,'Raw data'!$AP:$AU,4,FALSE),0)</f>
        <v>0.195148063035748</v>
      </c>
      <c r="AB1067" s="44">
        <f>IFERROR(VLOOKUP($A1067,'Raw data'!$AP:$AU,5,FALSE),0)</f>
        <v>2.4417647126692699E-2</v>
      </c>
      <c r="AC1067" s="44">
        <f>IFERROR(VLOOKUP($A1067,'Raw data'!$AP:$AU,6,FALSE),"NA")</f>
        <v>0.85535878924785802</v>
      </c>
      <c r="AD1067" s="46" t="b">
        <f t="shared" si="185"/>
        <v>0</v>
      </c>
      <c r="AE1067" s="46" t="b">
        <f t="shared" si="186"/>
        <v>0</v>
      </c>
    </row>
    <row r="1068" spans="1:31" x14ac:dyDescent="0.25">
      <c r="A1068" s="45" t="s">
        <v>1134</v>
      </c>
      <c r="B1068" s="2" t="str">
        <f>IFERROR(VLOOKUP(A1068,'Protein names'!$A:$I,8,FALSE),"Contaminant")</f>
        <v>Methylcrotonoyl-CoA carboxylase beta chain, mitochondrial (MCCase subunit beta) (EC 6.4.1.4) (3-methylcrotonyl-CoA carboxylase 2) (3-methylcrotonyl-CoA carboxylase non-biotin-containing subunit) (3-methylcrotonyl-CoA:carbon dioxide ligase subunit beta)</v>
      </c>
      <c r="C1068" t="str">
        <f>IFERROR(VLOOKUP(A1068,'Protein names'!$A:$I,9,FALSE), "Contaminant")</f>
        <v>Mccc2</v>
      </c>
      <c r="D1068" s="42">
        <f>VLOOKUP($A1068,'Raw data'!$A:$M,10,FALSE)</f>
        <v>1140005.1220071705</v>
      </c>
      <c r="E1068" s="42">
        <f>VLOOKUP($A1068,'Raw data'!$A:$M,11,FALSE)</f>
        <v>839732.61290210369</v>
      </c>
      <c r="F1068" s="42">
        <f>VLOOKUP($A1068,'Raw data'!$A:$M,7,FALSE)</f>
        <v>1000114.0261396026</v>
      </c>
      <c r="G1068" s="42">
        <f>VLOOKUP($A1068,'Raw data'!$A:$M,2,FALSE)</f>
        <v>869887.01667733875</v>
      </c>
      <c r="H1068" s="42">
        <f>VLOOKUP($A1068,'Raw data'!$A:$M,3,FALSE)</f>
        <v>912885.9202397468</v>
      </c>
      <c r="I1068" s="42">
        <f>VLOOKUP($A1068,'Raw data'!$A:$M,4,FALSE)</f>
        <v>763952.8512739467</v>
      </c>
      <c r="J1068" s="42">
        <f>VLOOKUP($A1068,'Raw data'!$A:$M,8,FALSE)</f>
        <v>827242.49622869783</v>
      </c>
      <c r="K1068" s="42">
        <f>VLOOKUP($A1068,'Raw data'!$A:$M,5,FALSE)</f>
        <v>894540.57028214028</v>
      </c>
      <c r="L1068" s="42">
        <f>VLOOKUP($A1068,'Raw data'!$A:$M,12,FALSE)</f>
        <v>1397015.098910504</v>
      </c>
      <c r="M1068" s="42">
        <f>VLOOKUP($A1068,'Raw data'!$A:$M,13,FALSE)</f>
        <v>925711.77480549924</v>
      </c>
      <c r="N1068" s="42">
        <f>VLOOKUP($A1068,'Raw data'!$A:$M,6,FALSE)</f>
        <v>754556.09212084056</v>
      </c>
      <c r="O1068" s="42">
        <f>VLOOKUP($A1068,'Raw data'!$A:$M,9,FALSE)</f>
        <v>792768.45856873086</v>
      </c>
      <c r="P1068" s="42">
        <f t="shared" si="176"/>
        <v>921096.25820665143</v>
      </c>
      <c r="Q1068" s="42">
        <f t="shared" si="177"/>
        <v>931972.41515273543</v>
      </c>
      <c r="R1068" s="42">
        <f t="shared" si="178"/>
        <v>121222.10159231247</v>
      </c>
      <c r="S1068" s="42">
        <f t="shared" si="179"/>
        <v>215842.41376107282</v>
      </c>
      <c r="T1068" s="43">
        <f t="shared" si="180"/>
        <v>0.13160633377051004</v>
      </c>
      <c r="U1068" s="43">
        <f t="shared" si="181"/>
        <v>0.23159742740422171</v>
      </c>
      <c r="V1068" s="42">
        <f t="shared" si="182"/>
        <v>1.6935322576258387E-2</v>
      </c>
      <c r="W1068" s="42">
        <f t="shared" si="183"/>
        <v>0.92368247568711848</v>
      </c>
      <c r="X1068" s="42">
        <f>VLOOKUP($A1068,'Raw data'!$A:$AN,39, FALSE)</f>
        <v>2.5459098274479475</v>
      </c>
      <c r="Y1068" s="42">
        <f>VLOOKUP($A1068,'Raw data'!$A:$AN,40, FALSE)</f>
        <v>2.9038717377515018</v>
      </c>
      <c r="Z1068" s="42">
        <f t="shared" si="184"/>
        <v>2.7248907825997248</v>
      </c>
      <c r="AA1068" s="44">
        <f>IFERROR(VLOOKUP($A1068,'Raw data'!$AP:$AU,4,FALSE),0)</f>
        <v>0.57475283916539599</v>
      </c>
      <c r="AB1068" s="44">
        <f>IFERROR(VLOOKUP($A1068,'Raw data'!$AP:$AU,5,FALSE),0)</f>
        <v>6.19443136662415E-2</v>
      </c>
      <c r="AC1068" s="44">
        <f>IFERROR(VLOOKUP($A1068,'Raw data'!$AP:$AU,6,FALSE),"NA")</f>
        <v>0.85560976345555595</v>
      </c>
      <c r="AD1068" s="46" t="b">
        <f t="shared" si="185"/>
        <v>0</v>
      </c>
      <c r="AE1068" s="46" t="b">
        <f t="shared" si="186"/>
        <v>0</v>
      </c>
    </row>
    <row r="1069" spans="1:31" x14ac:dyDescent="0.25">
      <c r="A1069" s="45" t="s">
        <v>1135</v>
      </c>
      <c r="B1069" s="2" t="str">
        <f>IFERROR(VLOOKUP(A1069,'Protein names'!$A:$I,8,FALSE),"Contaminant")</f>
        <v>ATP-citrate synthase (EC 2.3.3.8) (ATP-citrate (pro-S-)-lyase) (Citrate cleavage enzyme)</v>
      </c>
      <c r="C1069" t="str">
        <f>IFERROR(VLOOKUP(A1069,'Protein names'!$A:$I,9,FALSE), "Contaminant")</f>
        <v>Acly</v>
      </c>
      <c r="D1069" s="42">
        <f>VLOOKUP($A1069,'Raw data'!$A:$M,10,FALSE)</f>
        <v>2682472.5528351571</v>
      </c>
      <c r="E1069" s="42">
        <f>VLOOKUP($A1069,'Raw data'!$A:$M,11,FALSE)</f>
        <v>2037392.6147256219</v>
      </c>
      <c r="F1069" s="42">
        <f>VLOOKUP($A1069,'Raw data'!$A:$M,7,FALSE)</f>
        <v>1975007.8642739116</v>
      </c>
      <c r="G1069" s="42">
        <f>VLOOKUP($A1069,'Raw data'!$A:$M,2,FALSE)</f>
        <v>2037705.2042907639</v>
      </c>
      <c r="H1069" s="42">
        <f>VLOOKUP($A1069,'Raw data'!$A:$M,3,FALSE)</f>
        <v>3875438.8262287341</v>
      </c>
      <c r="I1069" s="42">
        <f>VLOOKUP($A1069,'Raw data'!$A:$M,4,FALSE)</f>
        <v>1114051.914065348</v>
      </c>
      <c r="J1069" s="42">
        <f>VLOOKUP($A1069,'Raw data'!$A:$M,8,FALSE)</f>
        <v>2281552.8654252025</v>
      </c>
      <c r="K1069" s="42">
        <f>VLOOKUP($A1069,'Raw data'!$A:$M,5,FALSE)</f>
        <v>2089785.387177814</v>
      </c>
      <c r="L1069" s="42">
        <f>VLOOKUP($A1069,'Raw data'!$A:$M,12,FALSE)</f>
        <v>1529987.1070309</v>
      </c>
      <c r="M1069" s="42">
        <f>VLOOKUP($A1069,'Raw data'!$A:$M,13,FALSE)</f>
        <v>2680694.0293550305</v>
      </c>
      <c r="N1069" s="42">
        <f>VLOOKUP($A1069,'Raw data'!$A:$M,6,FALSE)</f>
        <v>2166007.3302447931</v>
      </c>
      <c r="O1069" s="42">
        <f>VLOOKUP($A1069,'Raw data'!$A:$M,9,FALSE)</f>
        <v>2701130.7055595634</v>
      </c>
      <c r="P1069" s="42">
        <f t="shared" si="176"/>
        <v>2287011.4960699226</v>
      </c>
      <c r="Q1069" s="42">
        <f t="shared" si="177"/>
        <v>2241526.2374655507</v>
      </c>
      <c r="R1069" s="42">
        <f t="shared" si="178"/>
        <v>844307.85172706435</v>
      </c>
      <c r="S1069" s="42">
        <f t="shared" si="179"/>
        <v>395963.60788260214</v>
      </c>
      <c r="T1069" s="43">
        <f t="shared" si="180"/>
        <v>0.36917516732117495</v>
      </c>
      <c r="U1069" s="43">
        <f t="shared" si="181"/>
        <v>0.17664910687385499</v>
      </c>
      <c r="V1069" s="42">
        <f t="shared" si="182"/>
        <v>-2.8982231240007955E-2</v>
      </c>
      <c r="W1069" s="42">
        <f t="shared" si="183"/>
        <v>0.91530849859630936</v>
      </c>
      <c r="X1069" s="42">
        <f>VLOOKUP($A1069,'Raw data'!$A:$AN,39, FALSE)</f>
        <v>2.5583764906203528</v>
      </c>
      <c r="Y1069" s="42">
        <f>VLOOKUP($A1069,'Raw data'!$A:$AN,40, FALSE)</f>
        <v>2.995260531891816</v>
      </c>
      <c r="Z1069" s="42">
        <f t="shared" si="184"/>
        <v>2.7768185112560841</v>
      </c>
      <c r="AA1069" s="44">
        <f>IFERROR(VLOOKUP($A1069,'Raw data'!$AP:$AU,4,FALSE),0)</f>
        <v>0.37378949105606801</v>
      </c>
      <c r="AB1069" s="44">
        <f>IFERROR(VLOOKUP($A1069,'Raw data'!$AP:$AU,5,FALSE),0)</f>
        <v>9.3499790632106394E-2</v>
      </c>
      <c r="AC1069" s="44">
        <f>IFERROR(VLOOKUP($A1069,'Raw data'!$AP:$AU,6,FALSE),"NA")</f>
        <v>0.85597883943575903</v>
      </c>
      <c r="AD1069" s="46" t="b">
        <f t="shared" si="185"/>
        <v>0</v>
      </c>
      <c r="AE1069" s="46" t="b">
        <f t="shared" si="186"/>
        <v>0</v>
      </c>
    </row>
    <row r="1070" spans="1:31" x14ac:dyDescent="0.25">
      <c r="A1070" s="45" t="s">
        <v>1136</v>
      </c>
      <c r="B1070" s="2" t="str">
        <f>IFERROR(VLOOKUP(A1070,'Protein names'!$A:$I,8,FALSE),"Contaminant")</f>
        <v>Kynurenine 3-monooxygenase (EC 1.14.13.9) (Kynurenine 3-hydroxylase)</v>
      </c>
      <c r="C1070" t="str">
        <f>IFERROR(VLOOKUP(A1070,'Protein names'!$A:$I,9,FALSE), "Contaminant")</f>
        <v>Kmo</v>
      </c>
      <c r="D1070" s="42">
        <f>VLOOKUP($A1070,'Raw data'!$A:$M,10,FALSE)</f>
        <v>1298583.1159293286</v>
      </c>
      <c r="E1070" s="42">
        <f>VLOOKUP($A1070,'Raw data'!$A:$M,11,FALSE)</f>
        <v>807748.98127411783</v>
      </c>
      <c r="F1070" s="42">
        <f>VLOOKUP($A1070,'Raw data'!$A:$M,7,FALSE)</f>
        <v>1320707.1240124605</v>
      </c>
      <c r="G1070" s="42">
        <f>VLOOKUP($A1070,'Raw data'!$A:$M,2,FALSE)</f>
        <v>1101855.8793852485</v>
      </c>
      <c r="H1070" s="42">
        <f>VLOOKUP($A1070,'Raw data'!$A:$M,3,FALSE)</f>
        <v>1078971.4100319345</v>
      </c>
      <c r="I1070" s="42">
        <f>VLOOKUP($A1070,'Raw data'!$A:$M,4,FALSE)</f>
        <v>1426183.8211419617</v>
      </c>
      <c r="J1070" s="42">
        <f>VLOOKUP($A1070,'Raw data'!$A:$M,8,FALSE)</f>
        <v>1083592.0704223397</v>
      </c>
      <c r="K1070" s="42">
        <f>VLOOKUP($A1070,'Raw data'!$A:$M,5,FALSE)</f>
        <v>1116586.1545365057</v>
      </c>
      <c r="L1070" s="42">
        <f>VLOOKUP($A1070,'Raw data'!$A:$M,12,FALSE)</f>
        <v>1387279.8010267909</v>
      </c>
      <c r="M1070" s="42">
        <f>VLOOKUP($A1070,'Raw data'!$A:$M,13,FALSE)</f>
        <v>1024961.5047734351</v>
      </c>
      <c r="N1070" s="42">
        <f>VLOOKUP($A1070,'Raw data'!$A:$M,6,FALSE)</f>
        <v>1204689.097847349</v>
      </c>
      <c r="O1070" s="42">
        <f>VLOOKUP($A1070,'Raw data'!$A:$M,9,FALSE)</f>
        <v>1149083.9425755714</v>
      </c>
      <c r="P1070" s="42">
        <f t="shared" si="176"/>
        <v>1172341.7219625085</v>
      </c>
      <c r="Q1070" s="42">
        <f t="shared" si="177"/>
        <v>1161032.0951969984</v>
      </c>
      <c r="R1070" s="42">
        <f t="shared" si="178"/>
        <v>203715.13162112457</v>
      </c>
      <c r="S1070" s="42">
        <f t="shared" si="179"/>
        <v>115270.9281658034</v>
      </c>
      <c r="T1070" s="43">
        <f t="shared" si="180"/>
        <v>0.17376770595531135</v>
      </c>
      <c r="U1070" s="43">
        <f t="shared" si="181"/>
        <v>9.928315387891562E-2</v>
      </c>
      <c r="V1070" s="42">
        <f t="shared" si="182"/>
        <v>-1.3985303255641216E-2</v>
      </c>
      <c r="W1070" s="42">
        <f t="shared" si="183"/>
        <v>0.91609925080568155</v>
      </c>
      <c r="X1070" s="42">
        <f>VLOOKUP($A1070,'Raw data'!$A:$AN,39, FALSE)</f>
        <v>2.9178455397903185</v>
      </c>
      <c r="Y1070" s="42">
        <f>VLOOKUP($A1070,'Raw data'!$A:$AN,40, FALSE)</f>
        <v>3.2035037060977936</v>
      </c>
      <c r="Z1070" s="42">
        <f t="shared" si="184"/>
        <v>3.060674622944056</v>
      </c>
      <c r="AA1070" s="44">
        <f>IFERROR(VLOOKUP($A1070,'Raw data'!$AP:$AU,4,FALSE),0)</f>
        <v>0.31926754396944301</v>
      </c>
      <c r="AB1070" s="44">
        <f>IFERROR(VLOOKUP($A1070,'Raw data'!$AP:$AU,5,FALSE),0)</f>
        <v>0.115440748961706</v>
      </c>
      <c r="AC1070" s="44">
        <f>IFERROR(VLOOKUP($A1070,'Raw data'!$AP:$AU,6,FALSE),"NA")</f>
        <v>0.85639031944975397</v>
      </c>
      <c r="AD1070" s="46" t="b">
        <f t="shared" si="185"/>
        <v>0</v>
      </c>
      <c r="AE1070" s="46" t="b">
        <f t="shared" si="186"/>
        <v>0</v>
      </c>
    </row>
    <row r="1071" spans="1:31" x14ac:dyDescent="0.25">
      <c r="A1071" s="45" t="s">
        <v>1137</v>
      </c>
      <c r="B1071" s="2" t="str">
        <f>IFERROR(VLOOKUP(A1071,'Protein names'!$A:$I,8,FALSE),"Contaminant")</f>
        <v>Signal transducer and activator of transcription 3</v>
      </c>
      <c r="C1071" t="str">
        <f>IFERROR(VLOOKUP(A1071,'Protein names'!$A:$I,9,FALSE), "Contaminant")</f>
        <v>Stat3</v>
      </c>
      <c r="D1071" s="42">
        <f>VLOOKUP($A1071,'Raw data'!$A:$M,10,FALSE)</f>
        <v>85377.11709345186</v>
      </c>
      <c r="E1071" s="42">
        <f>VLOOKUP($A1071,'Raw data'!$A:$M,11,FALSE)</f>
        <v>51934.315094169462</v>
      </c>
      <c r="F1071" s="42">
        <f>VLOOKUP($A1071,'Raw data'!$A:$M,7,FALSE)</f>
        <v>205.36</v>
      </c>
      <c r="G1071" s="42">
        <f>VLOOKUP($A1071,'Raw data'!$A:$M,2,FALSE)</f>
        <v>28860.634591717982</v>
      </c>
      <c r="H1071" s="42">
        <f>VLOOKUP($A1071,'Raw data'!$A:$M,3,FALSE)</f>
        <v>205.36</v>
      </c>
      <c r="I1071" s="42">
        <f>VLOOKUP($A1071,'Raw data'!$A:$M,4,FALSE)</f>
        <v>41316.632261735576</v>
      </c>
      <c r="J1071" s="42">
        <f>VLOOKUP($A1071,'Raw data'!$A:$M,8,FALSE)</f>
        <v>25468.24383935818</v>
      </c>
      <c r="K1071" s="42">
        <f>VLOOKUP($A1071,'Raw data'!$A:$M,5,FALSE)</f>
        <v>27634.295163538227</v>
      </c>
      <c r="L1071" s="42">
        <f>VLOOKUP($A1071,'Raw data'!$A:$M,12,FALSE)</f>
        <v>6636.9313453500681</v>
      </c>
      <c r="M1071" s="42">
        <f>VLOOKUP($A1071,'Raw data'!$A:$M,13,FALSE)</f>
        <v>20995.976358281525</v>
      </c>
      <c r="N1071" s="42">
        <f>VLOOKUP($A1071,'Raw data'!$A:$M,6,FALSE)</f>
        <v>40733.108277287647</v>
      </c>
      <c r="O1071" s="42">
        <f>VLOOKUP($A1071,'Raw data'!$A:$M,9,FALSE)</f>
        <v>4705.4959856246687</v>
      </c>
      <c r="P1071" s="42">
        <f t="shared" si="176"/>
        <v>34649.903173512466</v>
      </c>
      <c r="Q1071" s="42">
        <f t="shared" si="177"/>
        <v>21029.00849490672</v>
      </c>
      <c r="R1071" s="42">
        <f t="shared" si="178"/>
        <v>29784.825957283712</v>
      </c>
      <c r="S1071" s="42">
        <f t="shared" si="179"/>
        <v>12417.583011559193</v>
      </c>
      <c r="T1071" s="43">
        <f t="shared" si="180"/>
        <v>0.85959333877885757</v>
      </c>
      <c r="U1071" s="43">
        <f t="shared" si="181"/>
        <v>0.59049778854608204</v>
      </c>
      <c r="V1071" s="42">
        <f t="shared" si="182"/>
        <v>-0.72047049139745156</v>
      </c>
      <c r="W1071" s="42">
        <f t="shared" si="183"/>
        <v>0.36749857033810829</v>
      </c>
      <c r="X1071" s="42">
        <f>VLOOKUP($A1071,'Raw data'!$A:$AN,39, FALSE)</f>
        <v>1.5650867115225724</v>
      </c>
      <c r="Y1071" s="42">
        <f>VLOOKUP($A1071,'Raw data'!$A:$AN,40, FALSE)</f>
        <v>3.214192448583391</v>
      </c>
      <c r="Z1071" s="42">
        <f t="shared" si="184"/>
        <v>2.3896395800529815</v>
      </c>
      <c r="AA1071" s="44">
        <f>IFERROR(VLOOKUP($A1071,'Raw data'!$AP:$AU,4,FALSE),0)</f>
        <v>-1.5051054429400901</v>
      </c>
      <c r="AB1071" s="44">
        <f>IFERROR(VLOOKUP($A1071,'Raw data'!$AP:$AU,5,FALSE),0)</f>
        <v>0.12257357255227599</v>
      </c>
      <c r="AC1071" s="44">
        <f>IFERROR(VLOOKUP($A1071,'Raw data'!$AP:$AU,6,FALSE),"NA")</f>
        <v>0.85653501428107404</v>
      </c>
      <c r="AD1071" s="46" t="b">
        <f t="shared" si="185"/>
        <v>0</v>
      </c>
      <c r="AE1071" s="46" t="b">
        <f t="shared" si="186"/>
        <v>0</v>
      </c>
    </row>
    <row r="1072" spans="1:31" x14ac:dyDescent="0.25">
      <c r="A1072" s="45" t="s">
        <v>1138</v>
      </c>
      <c r="B1072" s="2" t="str">
        <f>IFERROR(VLOOKUP(A1072,'Protein names'!$A:$I,8,FALSE),"Contaminant")</f>
        <v>Protein LOC100362709</v>
      </c>
      <c r="C1072" t="str">
        <f>IFERROR(VLOOKUP(A1072,'Protein names'!$A:$I,9,FALSE), "Contaminant")</f>
        <v>Psme2</v>
      </c>
      <c r="D1072" s="42">
        <f>VLOOKUP($A1072,'Raw data'!$A:$M,10,FALSE)</f>
        <v>262104.7982284053</v>
      </c>
      <c r="E1072" s="42">
        <f>VLOOKUP($A1072,'Raw data'!$A:$M,11,FALSE)</f>
        <v>267057.8155264869</v>
      </c>
      <c r="F1072" s="42">
        <f>VLOOKUP($A1072,'Raw data'!$A:$M,7,FALSE)</f>
        <v>401377.85351565172</v>
      </c>
      <c r="G1072" s="42">
        <f>VLOOKUP($A1072,'Raw data'!$A:$M,2,FALSE)</f>
        <v>368282.64343737758</v>
      </c>
      <c r="H1072" s="42">
        <f>VLOOKUP($A1072,'Raw data'!$A:$M,3,FALSE)</f>
        <v>334414.87814601749</v>
      </c>
      <c r="I1072" s="42">
        <f>VLOOKUP($A1072,'Raw data'!$A:$M,4,FALSE)</f>
        <v>489414.70284032135</v>
      </c>
      <c r="J1072" s="42">
        <f>VLOOKUP($A1072,'Raw data'!$A:$M,8,FALSE)</f>
        <v>366302.36324634234</v>
      </c>
      <c r="K1072" s="42">
        <f>VLOOKUP($A1072,'Raw data'!$A:$M,5,FALSE)</f>
        <v>353865.30213723739</v>
      </c>
      <c r="L1072" s="42">
        <f>VLOOKUP($A1072,'Raw data'!$A:$M,12,FALSE)</f>
        <v>323512.7458456789</v>
      </c>
      <c r="M1072" s="42">
        <f>VLOOKUP($A1072,'Raw data'!$A:$M,13,FALSE)</f>
        <v>233915.14698253048</v>
      </c>
      <c r="N1072" s="42">
        <f>VLOOKUP($A1072,'Raw data'!$A:$M,6,FALSE)</f>
        <v>409688.8152020931</v>
      </c>
      <c r="O1072" s="42">
        <f>VLOOKUP($A1072,'Raw data'!$A:$M,9,FALSE)</f>
        <v>299458.49628369685</v>
      </c>
      <c r="P1072" s="42">
        <f t="shared" si="176"/>
        <v>353775.44861571008</v>
      </c>
      <c r="Q1072" s="42">
        <f t="shared" si="177"/>
        <v>331123.81161626318</v>
      </c>
      <c r="R1072" s="42">
        <f t="shared" si="178"/>
        <v>78711.226073964906</v>
      </c>
      <c r="S1072" s="42">
        <f t="shared" si="179"/>
        <v>55433.609948441583</v>
      </c>
      <c r="T1072" s="43">
        <f t="shared" si="180"/>
        <v>0.22248922694312029</v>
      </c>
      <c r="U1072" s="43">
        <f t="shared" si="181"/>
        <v>0.16741052139337886</v>
      </c>
      <c r="V1072" s="42">
        <f t="shared" si="182"/>
        <v>-9.5463170185937085E-2</v>
      </c>
      <c r="W1072" s="42">
        <f t="shared" si="183"/>
        <v>0.61027475656084507</v>
      </c>
      <c r="X1072" s="42">
        <f>VLOOKUP($A1072,'Raw data'!$A:$AN,39, FALSE)</f>
        <v>3.4559407300785239</v>
      </c>
      <c r="Y1072" s="42">
        <f>VLOOKUP($A1072,'Raw data'!$A:$AN,40, FALSE)</f>
        <v>3.5602308722870935</v>
      </c>
      <c r="Z1072" s="42">
        <f t="shared" si="184"/>
        <v>3.5080858011828084</v>
      </c>
      <c r="AA1072" s="44">
        <f>IFERROR(VLOOKUP($A1072,'Raw data'!$AP:$AU,4,FALSE),0)</f>
        <v>0.37127394009472697</v>
      </c>
      <c r="AB1072" s="44">
        <f>IFERROR(VLOOKUP($A1072,'Raw data'!$AP:$AU,5,FALSE),0)</f>
        <v>3.9803994907743501E-2</v>
      </c>
      <c r="AC1072" s="44">
        <f>IFERROR(VLOOKUP($A1072,'Raw data'!$AP:$AU,6,FALSE),"NA")</f>
        <v>0.85664956033998196</v>
      </c>
      <c r="AD1072" s="46" t="b">
        <f t="shared" si="185"/>
        <v>0</v>
      </c>
      <c r="AE1072" s="46" t="b">
        <f t="shared" si="186"/>
        <v>0</v>
      </c>
    </row>
    <row r="1073" spans="1:31" x14ac:dyDescent="0.25">
      <c r="A1073" s="45" t="s">
        <v>1139</v>
      </c>
      <c r="B1073" s="2" t="str">
        <f>IFERROR(VLOOKUP(A1073,'Protein names'!$A:$I,8,FALSE),"Contaminant")</f>
        <v>Glutamate--cysteine ligase regulatory subunit (GCS light chain) (Gamma-ECS regulatory subunit) (Gamma-glutamylcysteine synthetase regulatory subunit) (Glutamate--cysteine ligase modifier subunit)</v>
      </c>
      <c r="C1073" t="str">
        <f>IFERROR(VLOOKUP(A1073,'Protein names'!$A:$I,9,FALSE), "Contaminant")</f>
        <v>Gclm</v>
      </c>
      <c r="D1073" s="42">
        <f>VLOOKUP($A1073,'Raw data'!$A:$M,10,FALSE)</f>
        <v>70892.123984138729</v>
      </c>
      <c r="E1073" s="42">
        <f>VLOOKUP($A1073,'Raw data'!$A:$M,11,FALSE)</f>
        <v>105068.15144744745</v>
      </c>
      <c r="F1073" s="42">
        <f>VLOOKUP($A1073,'Raw data'!$A:$M,7,FALSE)</f>
        <v>58182.536356834644</v>
      </c>
      <c r="G1073" s="42">
        <f>VLOOKUP($A1073,'Raw data'!$A:$M,2,FALSE)</f>
        <v>162757.22427181448</v>
      </c>
      <c r="H1073" s="42">
        <f>VLOOKUP($A1073,'Raw data'!$A:$M,3,FALSE)</f>
        <v>51945.53263098406</v>
      </c>
      <c r="I1073" s="42">
        <f>VLOOKUP($A1073,'Raw data'!$A:$M,4,FALSE)</f>
        <v>93408.011421373638</v>
      </c>
      <c r="J1073" s="42">
        <f>VLOOKUP($A1073,'Raw data'!$A:$M,8,FALSE)</f>
        <v>123697.72176259139</v>
      </c>
      <c r="K1073" s="42">
        <f>VLOOKUP($A1073,'Raw data'!$A:$M,5,FALSE)</f>
        <v>140616.01815374123</v>
      </c>
      <c r="L1073" s="42">
        <f>VLOOKUP($A1073,'Raw data'!$A:$M,12,FALSE)</f>
        <v>205.36</v>
      </c>
      <c r="M1073" s="42">
        <f>VLOOKUP($A1073,'Raw data'!$A:$M,13,FALSE)</f>
        <v>101560.96377123622</v>
      </c>
      <c r="N1073" s="42">
        <f>VLOOKUP($A1073,'Raw data'!$A:$M,6,FALSE)</f>
        <v>59052.495441368606</v>
      </c>
      <c r="O1073" s="42">
        <f>VLOOKUP($A1073,'Raw data'!$A:$M,9,FALSE)</f>
        <v>147266.74231651993</v>
      </c>
      <c r="P1073" s="42">
        <f t="shared" si="176"/>
        <v>90375.596685432174</v>
      </c>
      <c r="Q1073" s="42">
        <f t="shared" si="177"/>
        <v>95399.883574242893</v>
      </c>
      <c r="R1073" s="42">
        <f t="shared" si="178"/>
        <v>37320.761383960402</v>
      </c>
      <c r="S1073" s="42">
        <f t="shared" si="179"/>
        <v>51569.574944986147</v>
      </c>
      <c r="T1073" s="43">
        <f t="shared" si="180"/>
        <v>0.41295175636695092</v>
      </c>
      <c r="U1073" s="43">
        <f t="shared" si="181"/>
        <v>0.54056224193243629</v>
      </c>
      <c r="V1073" s="42">
        <f t="shared" si="182"/>
        <v>7.8054238391976519E-2</v>
      </c>
      <c r="W1073" s="42">
        <f t="shared" si="183"/>
        <v>0.86343502432241936</v>
      </c>
      <c r="X1073" s="42">
        <f>VLOOKUP($A1073,'Raw data'!$A:$AN,39, FALSE)</f>
        <v>2.0042969670950179</v>
      </c>
      <c r="Y1073" s="42">
        <f>VLOOKUP($A1073,'Raw data'!$A:$AN,40, FALSE)</f>
        <v>2.0700275171391667</v>
      </c>
      <c r="Z1073" s="42">
        <f t="shared" si="184"/>
        <v>2.0371622421170921</v>
      </c>
      <c r="AA1073" s="44">
        <f>IFERROR(VLOOKUP($A1073,'Raw data'!$AP:$AU,4,FALSE),0)</f>
        <v>0.146168817911945</v>
      </c>
      <c r="AB1073" s="44">
        <f>IFERROR(VLOOKUP($A1073,'Raw data'!$AP:$AU,5,FALSE),0)</f>
        <v>3.8978016673826797E-2</v>
      </c>
      <c r="AC1073" s="44">
        <f>IFERROR(VLOOKUP($A1073,'Raw data'!$AP:$AU,6,FALSE),"NA")</f>
        <v>0.85683488767579197</v>
      </c>
      <c r="AD1073" s="46" t="b">
        <f t="shared" si="185"/>
        <v>0</v>
      </c>
      <c r="AE1073" s="46" t="b">
        <f t="shared" si="186"/>
        <v>0</v>
      </c>
    </row>
    <row r="1074" spans="1:31" x14ac:dyDescent="0.25">
      <c r="A1074" s="45" t="s">
        <v>1140</v>
      </c>
      <c r="B1074" s="2" t="str">
        <f>IFERROR(VLOOKUP(A1074,'Protein names'!$A:$I,8,FALSE),"Contaminant")</f>
        <v>Choline dehydrogenase, mitochondrial (CDH) (CHD) (EC 1.1.99.1)</v>
      </c>
      <c r="C1074" t="str">
        <f>IFERROR(VLOOKUP(A1074,'Protein names'!$A:$I,9,FALSE), "Contaminant")</f>
        <v>Chdh</v>
      </c>
      <c r="D1074" s="42">
        <f>VLOOKUP($A1074,'Raw data'!$A:$M,10,FALSE)</f>
        <v>3974768.1577816</v>
      </c>
      <c r="E1074" s="42">
        <f>VLOOKUP($A1074,'Raw data'!$A:$M,11,FALSE)</f>
        <v>2638004.5054083625</v>
      </c>
      <c r="F1074" s="42">
        <f>VLOOKUP($A1074,'Raw data'!$A:$M,7,FALSE)</f>
        <v>2868734.4375799536</v>
      </c>
      <c r="G1074" s="42">
        <f>VLOOKUP($A1074,'Raw data'!$A:$M,2,FALSE)</f>
        <v>3067308.1909201709</v>
      </c>
      <c r="H1074" s="42">
        <f>VLOOKUP($A1074,'Raw data'!$A:$M,3,FALSE)</f>
        <v>2925040.0910663977</v>
      </c>
      <c r="I1074" s="42">
        <f>VLOOKUP($A1074,'Raw data'!$A:$M,4,FALSE)</f>
        <v>3760742.790684015</v>
      </c>
      <c r="J1074" s="42">
        <f>VLOOKUP($A1074,'Raw data'!$A:$M,8,FALSE)</f>
        <v>3161067.8621700797</v>
      </c>
      <c r="K1074" s="42">
        <f>VLOOKUP($A1074,'Raw data'!$A:$M,5,FALSE)</f>
        <v>3254669.7746531381</v>
      </c>
      <c r="L1074" s="42">
        <f>VLOOKUP($A1074,'Raw data'!$A:$M,12,FALSE)</f>
        <v>3281280.2068859804</v>
      </c>
      <c r="M1074" s="42">
        <f>VLOOKUP($A1074,'Raw data'!$A:$M,13,FALSE)</f>
        <v>2381429.9310853775</v>
      </c>
      <c r="N1074" s="42">
        <f>VLOOKUP($A1074,'Raw data'!$A:$M,6,FALSE)</f>
        <v>3319730.9400101681</v>
      </c>
      <c r="O1074" s="42">
        <f>VLOOKUP($A1074,'Raw data'!$A:$M,9,FALSE)</f>
        <v>2740589.6204562634</v>
      </c>
      <c r="P1074" s="42">
        <f t="shared" si="176"/>
        <v>3205766.3622400835</v>
      </c>
      <c r="Q1074" s="42">
        <f t="shared" si="177"/>
        <v>3023128.0558768348</v>
      </c>
      <c r="R1074" s="42">
        <f t="shared" si="178"/>
        <v>488754.29180040734</v>
      </c>
      <c r="S1074" s="42">
        <f t="shared" si="179"/>
        <v>346135.6219007562</v>
      </c>
      <c r="T1074" s="43">
        <f t="shared" si="180"/>
        <v>0.15246098329476576</v>
      </c>
      <c r="U1074" s="43">
        <f t="shared" si="181"/>
        <v>0.11449585181411122</v>
      </c>
      <c r="V1074" s="42">
        <f t="shared" si="182"/>
        <v>-8.4627194035519021E-2</v>
      </c>
      <c r="W1074" s="42">
        <f t="shared" si="183"/>
        <v>0.51079003687854119</v>
      </c>
      <c r="X1074" s="42">
        <f>VLOOKUP($A1074,'Raw data'!$A:$AN,39, FALSE)</f>
        <v>3.1711628500683422</v>
      </c>
      <c r="Y1074" s="42">
        <f>VLOOKUP($A1074,'Raw data'!$A:$AN,40, FALSE)</f>
        <v>3.0588015292440893</v>
      </c>
      <c r="Z1074" s="42">
        <f t="shared" si="184"/>
        <v>3.1149821896562155</v>
      </c>
      <c r="AA1074" s="44">
        <f>IFERROR(VLOOKUP($A1074,'Raw data'!$AP:$AU,4,FALSE),0)</f>
        <v>-0.23581661107674301</v>
      </c>
      <c r="AB1074" s="44">
        <f>IFERROR(VLOOKUP($A1074,'Raw data'!$AP:$AU,5,FALSE),0)</f>
        <v>5.2393657739462897E-2</v>
      </c>
      <c r="AC1074" s="44">
        <f>IFERROR(VLOOKUP($A1074,'Raw data'!$AP:$AU,6,FALSE),"NA")</f>
        <v>0.85692865013420705</v>
      </c>
      <c r="AD1074" s="46" t="b">
        <f t="shared" si="185"/>
        <v>0</v>
      </c>
      <c r="AE1074" s="46" t="b">
        <f t="shared" si="186"/>
        <v>0</v>
      </c>
    </row>
    <row r="1075" spans="1:31" x14ac:dyDescent="0.25">
      <c r="A1075" s="45" t="s">
        <v>1141</v>
      </c>
      <c r="B1075" s="2" t="str">
        <f>IFERROR(VLOOKUP(A1075,'Protein names'!$A:$I,8,FALSE),"Contaminant")</f>
        <v>Glutathione S-transferase (EC 2.5.1.18)</v>
      </c>
      <c r="C1075" t="str">
        <f>IFERROR(VLOOKUP(A1075,'Protein names'!$A:$I,9,FALSE), "Contaminant")</f>
        <v>Gsta1</v>
      </c>
      <c r="D1075" s="42">
        <f>VLOOKUP($A1075,'Raw data'!$A:$M,10,FALSE)</f>
        <v>8797985.0727169905</v>
      </c>
      <c r="E1075" s="42">
        <f>VLOOKUP($A1075,'Raw data'!$A:$M,11,FALSE)</f>
        <v>8538874.2625501659</v>
      </c>
      <c r="F1075" s="42">
        <f>VLOOKUP($A1075,'Raw data'!$A:$M,7,FALSE)</f>
        <v>9069259.0711028371</v>
      </c>
      <c r="G1075" s="42">
        <f>VLOOKUP($A1075,'Raw data'!$A:$M,2,FALSE)</f>
        <v>10954852.107169341</v>
      </c>
      <c r="H1075" s="42">
        <f>VLOOKUP($A1075,'Raw data'!$A:$M,3,FALSE)</f>
        <v>9616472.6296362933</v>
      </c>
      <c r="I1075" s="42">
        <f>VLOOKUP($A1075,'Raw data'!$A:$M,4,FALSE)</f>
        <v>9152911.8693294451</v>
      </c>
      <c r="J1075" s="42">
        <f>VLOOKUP($A1075,'Raw data'!$A:$M,8,FALSE)</f>
        <v>15020362.901761392</v>
      </c>
      <c r="K1075" s="42">
        <f>VLOOKUP($A1075,'Raw data'!$A:$M,5,FALSE)</f>
        <v>6884182.9550672136</v>
      </c>
      <c r="L1075" s="42">
        <f>VLOOKUP($A1075,'Raw data'!$A:$M,12,FALSE)</f>
        <v>13197817.319296667</v>
      </c>
      <c r="M1075" s="42">
        <f>VLOOKUP($A1075,'Raw data'!$A:$M,13,FALSE)</f>
        <v>10874654.606403608</v>
      </c>
      <c r="N1075" s="42">
        <f>VLOOKUP($A1075,'Raw data'!$A:$M,6,FALSE)</f>
        <v>8638613.6332610156</v>
      </c>
      <c r="O1075" s="42">
        <f>VLOOKUP($A1075,'Raw data'!$A:$M,9,FALSE)</f>
        <v>11796590.403453438</v>
      </c>
      <c r="P1075" s="42">
        <f t="shared" si="176"/>
        <v>9355059.1687508449</v>
      </c>
      <c r="Q1075" s="42">
        <f t="shared" si="177"/>
        <v>11068703.636540556</v>
      </c>
      <c r="R1075" s="42">
        <f t="shared" si="178"/>
        <v>788110.50614814565</v>
      </c>
      <c r="S1075" s="42">
        <f t="shared" si="179"/>
        <v>2712064.4335931698</v>
      </c>
      <c r="T1075" s="43">
        <f t="shared" si="180"/>
        <v>8.4244310156873101E-2</v>
      </c>
      <c r="U1075" s="43">
        <f t="shared" si="181"/>
        <v>0.24502096384981956</v>
      </c>
      <c r="V1075" s="42">
        <f t="shared" si="182"/>
        <v>0.24266758063016372</v>
      </c>
      <c r="W1075" s="42">
        <f t="shared" si="183"/>
        <v>0.20469421682199915</v>
      </c>
      <c r="X1075" s="42">
        <f>VLOOKUP($A1075,'Raw data'!$A:$AN,39, FALSE)</f>
        <v>2.6192699691062331</v>
      </c>
      <c r="Y1075" s="42">
        <f>VLOOKUP($A1075,'Raw data'!$A:$AN,40, FALSE)</f>
        <v>2.98351025481319</v>
      </c>
      <c r="Z1075" s="42">
        <f t="shared" si="184"/>
        <v>2.8013901119597113</v>
      </c>
      <c r="AA1075" s="44">
        <f>IFERROR(VLOOKUP($A1075,'Raw data'!$AP:$AU,4,FALSE),0)</f>
        <v>0.35501787810644603</v>
      </c>
      <c r="AB1075" s="44">
        <f>IFERROR(VLOOKUP($A1075,'Raw data'!$AP:$AU,5,FALSE),0)</f>
        <v>0.104817049905174</v>
      </c>
      <c r="AC1075" s="44">
        <f>IFERROR(VLOOKUP($A1075,'Raw data'!$AP:$AU,6,FALSE),"NA")</f>
        <v>0.857304016953782</v>
      </c>
      <c r="AD1075" s="46" t="b">
        <f t="shared" si="185"/>
        <v>0</v>
      </c>
      <c r="AE1075" s="46" t="b">
        <f t="shared" si="186"/>
        <v>0</v>
      </c>
    </row>
    <row r="1076" spans="1:31" x14ac:dyDescent="0.25">
      <c r="A1076" s="45" t="s">
        <v>1142</v>
      </c>
      <c r="B1076" s="2" t="str">
        <f>IFERROR(VLOOKUP(A1076,'Protein names'!$A:$I,8,FALSE),"Contaminant")</f>
        <v>Voltage-dependent anion-selective channel protein 3</v>
      </c>
      <c r="C1076" t="str">
        <f>IFERROR(VLOOKUP(A1076,'Protein names'!$A:$I,9,FALSE), "Contaminant")</f>
        <v>Vdac3</v>
      </c>
      <c r="D1076" s="42">
        <f>VLOOKUP($A1076,'Raw data'!$A:$M,10,FALSE)</f>
        <v>1503256.8682813754</v>
      </c>
      <c r="E1076" s="42">
        <f>VLOOKUP($A1076,'Raw data'!$A:$M,11,FALSE)</f>
        <v>1402673.1468524949</v>
      </c>
      <c r="F1076" s="42">
        <f>VLOOKUP($A1076,'Raw data'!$A:$M,7,FALSE)</f>
        <v>1547651.0060779275</v>
      </c>
      <c r="G1076" s="42">
        <f>VLOOKUP($A1076,'Raw data'!$A:$M,2,FALSE)</f>
        <v>1776793.5546481565</v>
      </c>
      <c r="H1076" s="42">
        <f>VLOOKUP($A1076,'Raw data'!$A:$M,3,FALSE)</f>
        <v>1245577.0210386023</v>
      </c>
      <c r="I1076" s="42">
        <f>VLOOKUP($A1076,'Raw data'!$A:$M,4,FALSE)</f>
        <v>1084909.5902910049</v>
      </c>
      <c r="J1076" s="42">
        <f>VLOOKUP($A1076,'Raw data'!$A:$M,8,FALSE)</f>
        <v>1176101.2275016552</v>
      </c>
      <c r="K1076" s="42">
        <f>VLOOKUP($A1076,'Raw data'!$A:$M,5,FALSE)</f>
        <v>1200255.275347139</v>
      </c>
      <c r="L1076" s="42">
        <f>VLOOKUP($A1076,'Raw data'!$A:$M,12,FALSE)</f>
        <v>1374474.1524717866</v>
      </c>
      <c r="M1076" s="42">
        <f>VLOOKUP($A1076,'Raw data'!$A:$M,13,FALSE)</f>
        <v>1532093.7850801684</v>
      </c>
      <c r="N1076" s="42">
        <f>VLOOKUP($A1076,'Raw data'!$A:$M,6,FALSE)</f>
        <v>1124548.1446458269</v>
      </c>
      <c r="O1076" s="42">
        <f>VLOOKUP($A1076,'Raw data'!$A:$M,9,FALSE)</f>
        <v>1169489.678763293</v>
      </c>
      <c r="P1076" s="42">
        <f t="shared" si="176"/>
        <v>1426810.1978649267</v>
      </c>
      <c r="Q1076" s="42">
        <f t="shared" si="177"/>
        <v>1262827.0439683115</v>
      </c>
      <c r="R1076" s="42">
        <f t="shared" si="178"/>
        <v>221080.31400607407</v>
      </c>
      <c r="S1076" s="42">
        <f t="shared" si="179"/>
        <v>143897.62907337263</v>
      </c>
      <c r="T1076" s="43">
        <f t="shared" si="180"/>
        <v>0.15494724830036805</v>
      </c>
      <c r="U1076" s="43">
        <f t="shared" si="181"/>
        <v>0.11394880222171065</v>
      </c>
      <c r="V1076" s="42">
        <f t="shared" si="182"/>
        <v>-0.17613637034223309</v>
      </c>
      <c r="W1076" s="42">
        <f t="shared" si="183"/>
        <v>0.19467527901309731</v>
      </c>
      <c r="X1076" s="42">
        <f>VLOOKUP($A1076,'Raw data'!$A:$AN,39, FALSE)</f>
        <v>2.5986532526706139</v>
      </c>
      <c r="Y1076" s="42">
        <f>VLOOKUP($A1076,'Raw data'!$A:$AN,40, FALSE)</f>
        <v>2.7920603508211066</v>
      </c>
      <c r="Z1076" s="42">
        <f t="shared" si="184"/>
        <v>2.6953568017458602</v>
      </c>
      <c r="AA1076" s="44">
        <f>IFERROR(VLOOKUP($A1076,'Raw data'!$AP:$AU,4,FALSE),0)</f>
        <v>0.35211275161800798</v>
      </c>
      <c r="AB1076" s="44">
        <f>IFERROR(VLOOKUP($A1076,'Raw data'!$AP:$AU,5,FALSE),0)</f>
        <v>0.102358158852141</v>
      </c>
      <c r="AC1076" s="44">
        <f>IFERROR(VLOOKUP($A1076,'Raw data'!$AP:$AU,6,FALSE),"NA")</f>
        <v>0.85826463714678203</v>
      </c>
      <c r="AD1076" s="46" t="b">
        <f t="shared" si="185"/>
        <v>0</v>
      </c>
      <c r="AE1076" s="46" t="b">
        <f t="shared" si="186"/>
        <v>0</v>
      </c>
    </row>
    <row r="1077" spans="1:31" x14ac:dyDescent="0.25">
      <c r="A1077" s="45" t="s">
        <v>1143</v>
      </c>
      <c r="B1077" s="2" t="str">
        <f>IFERROR(VLOOKUP(A1077,'Protein names'!$A:$I,8,FALSE),"Contaminant")</f>
        <v>Peptidyl-prolyl cis-trans isomerase F, mitochondrial (PPIase F) (EC 5.2.1.8) (Cyclophilin D) (CyP-D) (CypD) (Cyclophilin F) (Rotamase F)</v>
      </c>
      <c r="C1077" t="str">
        <f>IFERROR(VLOOKUP(A1077,'Protein names'!$A:$I,9,FALSE), "Contaminant")</f>
        <v>Ppif</v>
      </c>
      <c r="D1077" s="42">
        <f>VLOOKUP($A1077,'Raw data'!$A:$M,10,FALSE)</f>
        <v>630713.14813093445</v>
      </c>
      <c r="E1077" s="42">
        <f>VLOOKUP($A1077,'Raw data'!$A:$M,11,FALSE)</f>
        <v>576337.89488928125</v>
      </c>
      <c r="F1077" s="42">
        <f>VLOOKUP($A1077,'Raw data'!$A:$M,7,FALSE)</f>
        <v>608668.07044119632</v>
      </c>
      <c r="G1077" s="42">
        <f>VLOOKUP($A1077,'Raw data'!$A:$M,2,FALSE)</f>
        <v>605600.21362813876</v>
      </c>
      <c r="H1077" s="42">
        <f>VLOOKUP($A1077,'Raw data'!$A:$M,3,FALSE)</f>
        <v>200359.57953580903</v>
      </c>
      <c r="I1077" s="42">
        <f>VLOOKUP($A1077,'Raw data'!$A:$M,4,FALSE)</f>
        <v>441657.83267594926</v>
      </c>
      <c r="J1077" s="42">
        <f>VLOOKUP($A1077,'Raw data'!$A:$M,8,FALSE)</f>
        <v>527517.56645500299</v>
      </c>
      <c r="K1077" s="42">
        <f>VLOOKUP($A1077,'Raw data'!$A:$M,5,FALSE)</f>
        <v>715328.56952817063</v>
      </c>
      <c r="L1077" s="42">
        <f>VLOOKUP($A1077,'Raw data'!$A:$M,12,FALSE)</f>
        <v>566458.2088682797</v>
      </c>
      <c r="M1077" s="42">
        <f>VLOOKUP($A1077,'Raw data'!$A:$M,13,FALSE)</f>
        <v>247273.27278395082</v>
      </c>
      <c r="N1077" s="42">
        <f>VLOOKUP($A1077,'Raw data'!$A:$M,6,FALSE)</f>
        <v>516297.28065882355</v>
      </c>
      <c r="O1077" s="42">
        <f>VLOOKUP($A1077,'Raw data'!$A:$M,9,FALSE)</f>
        <v>475020.86363513855</v>
      </c>
      <c r="P1077" s="42">
        <f t="shared" si="176"/>
        <v>510556.12321688485</v>
      </c>
      <c r="Q1077" s="42">
        <f t="shared" si="177"/>
        <v>507982.62698822771</v>
      </c>
      <c r="R1077" s="42">
        <f t="shared" si="178"/>
        <v>151873.38782790556</v>
      </c>
      <c r="S1077" s="42">
        <f t="shared" si="179"/>
        <v>138995.39926593285</v>
      </c>
      <c r="T1077" s="43">
        <f t="shared" si="180"/>
        <v>0.29746658774943252</v>
      </c>
      <c r="U1077" s="43">
        <f t="shared" si="181"/>
        <v>0.27362234824844517</v>
      </c>
      <c r="V1077" s="42">
        <f t="shared" si="182"/>
        <v>-7.2904013654288627E-3</v>
      </c>
      <c r="W1077" s="42">
        <f t="shared" si="183"/>
        <v>0.97825098648365971</v>
      </c>
      <c r="X1077" s="42">
        <f>VLOOKUP($A1077,'Raw data'!$A:$AN,39, FALSE)</f>
        <v>2.0803007997168481</v>
      </c>
      <c r="Y1077" s="42">
        <f>VLOOKUP($A1077,'Raw data'!$A:$AN,40, FALSE)</f>
        <v>1.6895062417684557</v>
      </c>
      <c r="Z1077" s="42">
        <f t="shared" si="184"/>
        <v>1.8849035207426519</v>
      </c>
      <c r="AA1077" s="44">
        <f>IFERROR(VLOOKUP($A1077,'Raw data'!$AP:$AU,4,FALSE),0)</f>
        <v>0.33482456580914899</v>
      </c>
      <c r="AB1077" s="44">
        <f>IFERROR(VLOOKUP($A1077,'Raw data'!$AP:$AU,5,FALSE),0)</f>
        <v>9.9437461063187099E-2</v>
      </c>
      <c r="AC1077" s="44">
        <f>IFERROR(VLOOKUP($A1077,'Raw data'!$AP:$AU,6,FALSE),"NA")</f>
        <v>0.86045128520511704</v>
      </c>
      <c r="AD1077" s="46" t="b">
        <f t="shared" si="185"/>
        <v>0</v>
      </c>
      <c r="AE1077" s="46" t="b">
        <f t="shared" si="186"/>
        <v>0</v>
      </c>
    </row>
    <row r="1078" spans="1:31" x14ac:dyDescent="0.25">
      <c r="A1078" s="45" t="s">
        <v>1144</v>
      </c>
      <c r="B1078" s="2" t="str">
        <f>IFERROR(VLOOKUP(A1078,'Protein names'!$A:$I,8,FALSE),"Contaminant")</f>
        <v>2-oxoisovalerate dehydrogenase subunit beta, mitochondrial</v>
      </c>
      <c r="C1078" t="str">
        <f>IFERROR(VLOOKUP(A1078,'Protein names'!$A:$I,9,FALSE), "Contaminant")</f>
        <v>Bckdhb</v>
      </c>
      <c r="D1078" s="42">
        <f>VLOOKUP($A1078,'Raw data'!$A:$M,10,FALSE)</f>
        <v>576125.0320767354</v>
      </c>
      <c r="E1078" s="42">
        <f>VLOOKUP($A1078,'Raw data'!$A:$M,11,FALSE)</f>
        <v>469462.72524721135</v>
      </c>
      <c r="F1078" s="42">
        <f>VLOOKUP($A1078,'Raw data'!$A:$M,7,FALSE)</f>
        <v>727856.63980919891</v>
      </c>
      <c r="G1078" s="42">
        <f>VLOOKUP($A1078,'Raw data'!$A:$M,2,FALSE)</f>
        <v>972787.20447046019</v>
      </c>
      <c r="H1078" s="42">
        <f>VLOOKUP($A1078,'Raw data'!$A:$M,3,FALSE)</f>
        <v>786866.00313747325</v>
      </c>
      <c r="I1078" s="42">
        <f>VLOOKUP($A1078,'Raw data'!$A:$M,4,FALSE)</f>
        <v>972903.8542158528</v>
      </c>
      <c r="J1078" s="42">
        <f>VLOOKUP($A1078,'Raw data'!$A:$M,8,FALSE)</f>
        <v>1018812.0675524906</v>
      </c>
      <c r="K1078" s="42">
        <f>VLOOKUP($A1078,'Raw data'!$A:$M,5,FALSE)</f>
        <v>830965.33853902016</v>
      </c>
      <c r="L1078" s="42">
        <f>VLOOKUP($A1078,'Raw data'!$A:$M,12,FALSE)</f>
        <v>586710.86227819242</v>
      </c>
      <c r="M1078" s="42">
        <f>VLOOKUP($A1078,'Raw data'!$A:$M,13,FALSE)</f>
        <v>310811.7418635416</v>
      </c>
      <c r="N1078" s="42">
        <f>VLOOKUP($A1078,'Raw data'!$A:$M,6,FALSE)</f>
        <v>766042.85582314886</v>
      </c>
      <c r="O1078" s="42">
        <f>VLOOKUP($A1078,'Raw data'!$A:$M,9,FALSE)</f>
        <v>737503.9317264827</v>
      </c>
      <c r="P1078" s="42">
        <f t="shared" si="176"/>
        <v>751000.24315948866</v>
      </c>
      <c r="Q1078" s="42">
        <f t="shared" si="177"/>
        <v>708474.46629714605</v>
      </c>
      <c r="R1078" s="42">
        <f t="shared" si="178"/>
        <v>187126.23251239027</v>
      </c>
      <c r="S1078" s="42">
        <f t="shared" si="179"/>
        <v>219253.38748385335</v>
      </c>
      <c r="T1078" s="43">
        <f t="shared" si="180"/>
        <v>0.24916933678362416</v>
      </c>
      <c r="U1078" s="43">
        <f t="shared" si="181"/>
        <v>0.30947253276435627</v>
      </c>
      <c r="V1078" s="42">
        <f t="shared" si="182"/>
        <v>-8.4097516082134463E-2</v>
      </c>
      <c r="W1078" s="42">
        <f t="shared" si="183"/>
        <v>0.74829054620361313</v>
      </c>
      <c r="X1078" s="42">
        <f>VLOOKUP($A1078,'Raw data'!$A:$AN,39, FALSE)</f>
        <v>2.2506309956590504</v>
      </c>
      <c r="Y1078" s="42">
        <f>VLOOKUP($A1078,'Raw data'!$A:$AN,40, FALSE)</f>
        <v>2.6481077441018237</v>
      </c>
      <c r="Z1078" s="42">
        <f t="shared" si="184"/>
        <v>2.4493693698804373</v>
      </c>
      <c r="AA1078" s="44">
        <f>IFERROR(VLOOKUP($A1078,'Raw data'!$AP:$AU,4,FALSE),0)</f>
        <v>-0.167934124559145</v>
      </c>
      <c r="AB1078" s="44">
        <f>IFERROR(VLOOKUP($A1078,'Raw data'!$AP:$AU,5,FALSE),0)</f>
        <v>6.8544319094568207E-2</v>
      </c>
      <c r="AC1078" s="44">
        <f>IFERROR(VLOOKUP($A1078,'Raw data'!$AP:$AU,6,FALSE),"NA")</f>
        <v>0.860508750757489</v>
      </c>
      <c r="AD1078" s="46" t="b">
        <f t="shared" si="185"/>
        <v>0</v>
      </c>
      <c r="AE1078" s="46" t="b">
        <f t="shared" si="186"/>
        <v>0</v>
      </c>
    </row>
    <row r="1079" spans="1:31" x14ac:dyDescent="0.25">
      <c r="A1079" s="45" t="s">
        <v>1145</v>
      </c>
      <c r="B1079" s="2" t="str">
        <f>IFERROR(VLOOKUP(A1079,'Protein names'!$A:$I,8,FALSE),"Contaminant")</f>
        <v>Peroxisomal acyl-coenzyme A oxidase 3 (EC 1.3.3.6) (Branched-chain acyl-CoA oxidase) (BRCACox) (Pristanoyl-CoA oxidase)</v>
      </c>
      <c r="C1079" t="str">
        <f>IFERROR(VLOOKUP(A1079,'Protein names'!$A:$I,9,FALSE), "Contaminant")</f>
        <v>Acox3</v>
      </c>
      <c r="D1079" s="42">
        <f>VLOOKUP($A1079,'Raw data'!$A:$M,10,FALSE)</f>
        <v>1523862.3034951871</v>
      </c>
      <c r="E1079" s="42">
        <f>VLOOKUP($A1079,'Raw data'!$A:$M,11,FALSE)</f>
        <v>1147169.3401821845</v>
      </c>
      <c r="F1079" s="42">
        <f>VLOOKUP($A1079,'Raw data'!$A:$M,7,FALSE)</f>
        <v>967795.31156132894</v>
      </c>
      <c r="G1079" s="42">
        <f>VLOOKUP($A1079,'Raw data'!$A:$M,2,FALSE)</f>
        <v>789942.03584448982</v>
      </c>
      <c r="H1079" s="42">
        <f>VLOOKUP($A1079,'Raw data'!$A:$M,3,FALSE)</f>
        <v>751864.01458481117</v>
      </c>
      <c r="I1079" s="42">
        <f>VLOOKUP($A1079,'Raw data'!$A:$M,4,FALSE)</f>
        <v>1397591.6104715802</v>
      </c>
      <c r="J1079" s="42">
        <f>VLOOKUP($A1079,'Raw data'!$A:$M,8,FALSE)</f>
        <v>1248638.6521393002</v>
      </c>
      <c r="K1079" s="42">
        <f>VLOOKUP($A1079,'Raw data'!$A:$M,5,FALSE)</f>
        <v>1025886.2908184631</v>
      </c>
      <c r="L1079" s="42">
        <f>VLOOKUP($A1079,'Raw data'!$A:$M,12,FALSE)</f>
        <v>1662546.2542977768</v>
      </c>
      <c r="M1079" s="42">
        <f>VLOOKUP($A1079,'Raw data'!$A:$M,13,FALSE)</f>
        <v>1839172.2456216277</v>
      </c>
      <c r="N1079" s="42">
        <f>VLOOKUP($A1079,'Raw data'!$A:$M,6,FALSE)</f>
        <v>784585.87677552295</v>
      </c>
      <c r="O1079" s="42">
        <f>VLOOKUP($A1079,'Raw data'!$A:$M,9,FALSE)</f>
        <v>1649871.8081740215</v>
      </c>
      <c r="P1079" s="42">
        <f t="shared" si="176"/>
        <v>1096370.769356597</v>
      </c>
      <c r="Q1079" s="42">
        <f t="shared" si="177"/>
        <v>1368450.1879711186</v>
      </c>
      <c r="R1079" s="42">
        <f t="shared" si="178"/>
        <v>290166.22329066007</v>
      </c>
      <c r="S1079" s="42">
        <f t="shared" si="179"/>
        <v>378565.76745744585</v>
      </c>
      <c r="T1079" s="43">
        <f t="shared" si="180"/>
        <v>0.26466067082483741</v>
      </c>
      <c r="U1079" s="43">
        <f t="shared" si="181"/>
        <v>0.27663832471586869</v>
      </c>
      <c r="V1079" s="42">
        <f t="shared" si="182"/>
        <v>0.31980715139434623</v>
      </c>
      <c r="W1079" s="42">
        <f t="shared" si="183"/>
        <v>0.23096377381883282</v>
      </c>
      <c r="X1079" s="42">
        <f>VLOOKUP($A1079,'Raw data'!$A:$AN,39, FALSE)</f>
        <v>2.4218678444528692</v>
      </c>
      <c r="Y1079" s="42">
        <f>VLOOKUP($A1079,'Raw data'!$A:$AN,40, FALSE)</f>
        <v>2.8020454256879446</v>
      </c>
      <c r="Z1079" s="42">
        <f t="shared" si="184"/>
        <v>2.6119566350704071</v>
      </c>
      <c r="AA1079" s="44">
        <f>IFERROR(VLOOKUP($A1079,'Raw data'!$AP:$AU,4,FALSE),0)</f>
        <v>0.387568345256463</v>
      </c>
      <c r="AB1079" s="44">
        <f>IFERROR(VLOOKUP($A1079,'Raw data'!$AP:$AU,5,FALSE),0)</f>
        <v>0.17597518696915801</v>
      </c>
      <c r="AC1079" s="44">
        <f>IFERROR(VLOOKUP($A1079,'Raw data'!$AP:$AU,6,FALSE),"NA")</f>
        <v>0.86062758446979903</v>
      </c>
      <c r="AD1079" s="46" t="b">
        <f t="shared" si="185"/>
        <v>0</v>
      </c>
      <c r="AE1079" s="46" t="b">
        <f t="shared" si="186"/>
        <v>0</v>
      </c>
    </row>
    <row r="1080" spans="1:31" x14ac:dyDescent="0.25">
      <c r="A1080" s="45" t="s">
        <v>1146</v>
      </c>
      <c r="B1080" s="2" t="str">
        <f>IFERROR(VLOOKUP(A1080,'Protein names'!$A:$I,8,FALSE),"Contaminant")</f>
        <v>Elongation factor Tu, mitochondrial</v>
      </c>
      <c r="C1080" t="str">
        <f>IFERROR(VLOOKUP(A1080,'Protein names'!$A:$I,9,FALSE), "Contaminant")</f>
        <v>Tufm</v>
      </c>
      <c r="D1080" s="42">
        <f>VLOOKUP($A1080,'Raw data'!$A:$M,10,FALSE)</f>
        <v>1773689.7082570242</v>
      </c>
      <c r="E1080" s="42">
        <f>VLOOKUP($A1080,'Raw data'!$A:$M,11,FALSE)</f>
        <v>1296945.6575623814</v>
      </c>
      <c r="F1080" s="42">
        <f>VLOOKUP($A1080,'Raw data'!$A:$M,7,FALSE)</f>
        <v>1440225.1785122768</v>
      </c>
      <c r="G1080" s="42">
        <f>VLOOKUP($A1080,'Raw data'!$A:$M,2,FALSE)</f>
        <v>1271104.2018662365</v>
      </c>
      <c r="H1080" s="42">
        <f>VLOOKUP($A1080,'Raw data'!$A:$M,3,FALSE)</f>
        <v>1222520.0101528268</v>
      </c>
      <c r="I1080" s="42">
        <f>VLOOKUP($A1080,'Raw data'!$A:$M,4,FALSE)</f>
        <v>1108309.3994512814</v>
      </c>
      <c r="J1080" s="42">
        <f>VLOOKUP($A1080,'Raw data'!$A:$M,8,FALSE)</f>
        <v>1344056.759117143</v>
      </c>
      <c r="K1080" s="42">
        <f>VLOOKUP($A1080,'Raw data'!$A:$M,5,FALSE)</f>
        <v>1259188.0567388055</v>
      </c>
      <c r="L1080" s="42">
        <f>VLOOKUP($A1080,'Raw data'!$A:$M,12,FALSE)</f>
        <v>1849015.775790015</v>
      </c>
      <c r="M1080" s="42">
        <f>VLOOKUP($A1080,'Raw data'!$A:$M,13,FALSE)</f>
        <v>1174054.4924963564</v>
      </c>
      <c r="N1080" s="42">
        <f>VLOOKUP($A1080,'Raw data'!$A:$M,6,FALSE)</f>
        <v>1027055.7332916083</v>
      </c>
      <c r="O1080" s="42">
        <f>VLOOKUP($A1080,'Raw data'!$A:$M,9,FALSE)</f>
        <v>1364317.8240983156</v>
      </c>
      <c r="P1080" s="42">
        <f t="shared" si="176"/>
        <v>1352132.359300338</v>
      </c>
      <c r="Q1080" s="42">
        <f t="shared" si="177"/>
        <v>1336281.4402553739</v>
      </c>
      <c r="R1080" s="42">
        <f t="shared" si="178"/>
        <v>212654.28689270336</v>
      </c>
      <c r="S1080" s="42">
        <f t="shared" si="179"/>
        <v>255481.40944989264</v>
      </c>
      <c r="T1080" s="43">
        <f t="shared" si="180"/>
        <v>0.1572732768578525</v>
      </c>
      <c r="U1080" s="43">
        <f t="shared" si="181"/>
        <v>0.19118832437055186</v>
      </c>
      <c r="V1080" s="42">
        <f t="shared" si="182"/>
        <v>-1.701249063362445E-2</v>
      </c>
      <c r="W1080" s="42">
        <f t="shared" si="183"/>
        <v>0.91719258048149688</v>
      </c>
      <c r="X1080" s="42">
        <f>VLOOKUP($A1080,'Raw data'!$A:$AN,39, FALSE)</f>
        <v>2.9276224166742053</v>
      </c>
      <c r="Y1080" s="42">
        <f>VLOOKUP($A1080,'Raw data'!$A:$AN,40, FALSE)</f>
        <v>2.9691836055823053</v>
      </c>
      <c r="Z1080" s="42">
        <f t="shared" si="184"/>
        <v>2.9484030111282555</v>
      </c>
      <c r="AA1080" s="44">
        <f>IFERROR(VLOOKUP($A1080,'Raw data'!$AP:$AU,4,FALSE),0)</f>
        <v>-0.264592212375236</v>
      </c>
      <c r="AB1080" s="44">
        <f>IFERROR(VLOOKUP($A1080,'Raw data'!$AP:$AU,5,FALSE),0)</f>
        <v>3.6098163888918899E-2</v>
      </c>
      <c r="AC1080" s="44">
        <f>IFERROR(VLOOKUP($A1080,'Raw data'!$AP:$AU,6,FALSE),"NA")</f>
        <v>0.86072446189756402</v>
      </c>
      <c r="AD1080" s="46" t="b">
        <f t="shared" si="185"/>
        <v>0</v>
      </c>
      <c r="AE1080" s="46" t="b">
        <f t="shared" si="186"/>
        <v>0</v>
      </c>
    </row>
    <row r="1081" spans="1:31" x14ac:dyDescent="0.25">
      <c r="A1081" s="45" t="s">
        <v>1147</v>
      </c>
      <c r="B1081" s="2" t="str">
        <f>IFERROR(VLOOKUP(A1081,'Protein names'!$A:$I,8,FALSE),"Contaminant")</f>
        <v>Cytochrome P450, family 8, subfamily b, polypeptide 1 (Protein Cyp8b1)</v>
      </c>
      <c r="C1081" t="str">
        <f>IFERROR(VLOOKUP(A1081,'Protein names'!$A:$I,9,FALSE), "Contaminant")</f>
        <v>Cyp8b1</v>
      </c>
      <c r="D1081" s="42">
        <f>VLOOKUP($A1081,'Raw data'!$A:$M,10,FALSE)</f>
        <v>239592.67866554551</v>
      </c>
      <c r="E1081" s="42">
        <f>VLOOKUP($A1081,'Raw data'!$A:$M,11,FALSE)</f>
        <v>82359.729751958686</v>
      </c>
      <c r="F1081" s="42">
        <f>VLOOKUP($A1081,'Raw data'!$A:$M,7,FALSE)</f>
        <v>110811.75893683452</v>
      </c>
      <c r="G1081" s="42">
        <f>VLOOKUP($A1081,'Raw data'!$A:$M,2,FALSE)</f>
        <v>175693.04707576198</v>
      </c>
      <c r="H1081" s="42">
        <f>VLOOKUP($A1081,'Raw data'!$A:$M,3,FALSE)</f>
        <v>150699.31897823076</v>
      </c>
      <c r="I1081" s="42">
        <f>VLOOKUP($A1081,'Raw data'!$A:$M,4,FALSE)</f>
        <v>107256.89055562309</v>
      </c>
      <c r="J1081" s="42">
        <f>VLOOKUP($A1081,'Raw data'!$A:$M,8,FALSE)</f>
        <v>148198.61817346475</v>
      </c>
      <c r="K1081" s="42">
        <f>VLOOKUP($A1081,'Raw data'!$A:$M,5,FALSE)</f>
        <v>102972.37226746119</v>
      </c>
      <c r="L1081" s="42">
        <f>VLOOKUP($A1081,'Raw data'!$A:$M,12,FALSE)</f>
        <v>242809.20354718986</v>
      </c>
      <c r="M1081" s="42">
        <f>VLOOKUP($A1081,'Raw data'!$A:$M,13,FALSE)</f>
        <v>101138.28672964852</v>
      </c>
      <c r="N1081" s="42">
        <f>VLOOKUP($A1081,'Raw data'!$A:$M,6,FALSE)</f>
        <v>46793.982030010964</v>
      </c>
      <c r="O1081" s="42">
        <f>VLOOKUP($A1081,'Raw data'!$A:$M,9,FALSE)</f>
        <v>124344.72511912946</v>
      </c>
      <c r="P1081" s="42">
        <f t="shared" si="176"/>
        <v>144402.23732732577</v>
      </c>
      <c r="Q1081" s="42">
        <f t="shared" si="177"/>
        <v>127709.5313111508</v>
      </c>
      <c r="R1081" s="42">
        <f t="shared" si="178"/>
        <v>52340.802926155106</v>
      </c>
      <c r="S1081" s="42">
        <f t="shared" si="179"/>
        <v>59922.649226087422</v>
      </c>
      <c r="T1081" s="43">
        <f t="shared" si="180"/>
        <v>0.36246531836976226</v>
      </c>
      <c r="U1081" s="43">
        <f t="shared" si="181"/>
        <v>0.46921047012608802</v>
      </c>
      <c r="V1081" s="42">
        <f t="shared" si="182"/>
        <v>-0.17722689377590511</v>
      </c>
      <c r="W1081" s="42">
        <f t="shared" si="183"/>
        <v>0.64903240676520735</v>
      </c>
      <c r="X1081" s="42">
        <f>VLOOKUP($A1081,'Raw data'!$A:$AN,39, FALSE)</f>
        <v>2.5241806201792603</v>
      </c>
      <c r="Y1081" s="42">
        <f>VLOOKUP($A1081,'Raw data'!$A:$AN,40, FALSE)</f>
        <v>2.8827784219546668</v>
      </c>
      <c r="Z1081" s="42">
        <f t="shared" si="184"/>
        <v>2.7034795210669635</v>
      </c>
      <c r="AA1081" s="44">
        <f>IFERROR(VLOOKUP($A1081,'Raw data'!$AP:$AU,4,FALSE),0)</f>
        <v>-0.31088744814879499</v>
      </c>
      <c r="AB1081" s="44">
        <f>IFERROR(VLOOKUP($A1081,'Raw data'!$AP:$AU,5,FALSE),0)</f>
        <v>7.2936838097538606E-2</v>
      </c>
      <c r="AC1081" s="44">
        <f>IFERROR(VLOOKUP($A1081,'Raw data'!$AP:$AU,6,FALSE),"NA")</f>
        <v>0.86117694882530105</v>
      </c>
      <c r="AD1081" s="46" t="b">
        <f t="shared" si="185"/>
        <v>0</v>
      </c>
      <c r="AE1081" s="46" t="b">
        <f t="shared" si="186"/>
        <v>0</v>
      </c>
    </row>
    <row r="1082" spans="1:31" x14ac:dyDescent="0.25">
      <c r="A1082" s="45" t="s">
        <v>1148</v>
      </c>
      <c r="B1082" s="2" t="str">
        <f>IFERROR(VLOOKUP(A1082,'Protein names'!$A:$I,8,FALSE),"Contaminant")</f>
        <v>28 kDa heat- and acid-stable phosphoprotein (PDGF-associated protein) (PAP) (PDGFA-associated protein 1) (PAP1)</v>
      </c>
      <c r="C1082" t="str">
        <f>IFERROR(VLOOKUP(A1082,'Protein names'!$A:$I,9,FALSE), "Contaminant")</f>
        <v>Pdap1</v>
      </c>
      <c r="D1082" s="42">
        <f>VLOOKUP($A1082,'Raw data'!$A:$M,10,FALSE)</f>
        <v>205.36</v>
      </c>
      <c r="E1082" s="42">
        <f>VLOOKUP($A1082,'Raw data'!$A:$M,11,FALSE)</f>
        <v>205.36</v>
      </c>
      <c r="F1082" s="42">
        <f>VLOOKUP($A1082,'Raw data'!$A:$M,7,FALSE)</f>
        <v>205.36</v>
      </c>
      <c r="G1082" s="42">
        <f>VLOOKUP($A1082,'Raw data'!$A:$M,2,FALSE)</f>
        <v>34133.629186584149</v>
      </c>
      <c r="H1082" s="42">
        <f>VLOOKUP($A1082,'Raw data'!$A:$M,3,FALSE)</f>
        <v>54672.158950120647</v>
      </c>
      <c r="I1082" s="42">
        <f>VLOOKUP($A1082,'Raw data'!$A:$M,4,FALSE)</f>
        <v>26060.759735555705</v>
      </c>
      <c r="J1082" s="42">
        <f>VLOOKUP($A1082,'Raw data'!$A:$M,8,FALSE)</f>
        <v>36535.865844191088</v>
      </c>
      <c r="K1082" s="42">
        <f>VLOOKUP($A1082,'Raw data'!$A:$M,5,FALSE)</f>
        <v>34774.245778189681</v>
      </c>
      <c r="L1082" s="42">
        <f>VLOOKUP($A1082,'Raw data'!$A:$M,12,FALSE)</f>
        <v>205.36</v>
      </c>
      <c r="M1082" s="42">
        <f>VLOOKUP($A1082,'Raw data'!$A:$M,13,FALSE)</f>
        <v>205.36</v>
      </c>
      <c r="N1082" s="42">
        <f>VLOOKUP($A1082,'Raw data'!$A:$M,6,FALSE)</f>
        <v>205.36</v>
      </c>
      <c r="O1082" s="42">
        <f>VLOOKUP($A1082,'Raw data'!$A:$M,9,FALSE)</f>
        <v>37022.310369386505</v>
      </c>
      <c r="P1082" s="42">
        <f t="shared" si="176"/>
        <v>19247.104645376752</v>
      </c>
      <c r="Q1082" s="42">
        <f t="shared" si="177"/>
        <v>18158.083665294544</v>
      </c>
      <c r="R1082" s="42">
        <f t="shared" si="178"/>
        <v>20859.582524254682</v>
      </c>
      <c r="S1082" s="42">
        <f t="shared" si="179"/>
        <v>17965.706365775677</v>
      </c>
      <c r="T1082" s="43">
        <f t="shared" si="180"/>
        <v>1.0837776854538614</v>
      </c>
      <c r="U1082" s="43">
        <f t="shared" si="181"/>
        <v>0.98940541837646911</v>
      </c>
      <c r="V1082" s="42">
        <f t="shared" si="182"/>
        <v>-8.4029482419304455E-2</v>
      </c>
      <c r="W1082" s="42">
        <f t="shared" si="183"/>
        <v>0.93126204124275713</v>
      </c>
      <c r="X1082" s="42">
        <f>VLOOKUP($A1082,'Raw data'!$A:$AN,39, FALSE)</f>
        <v>1.4095236312389883</v>
      </c>
      <c r="Y1082" s="42">
        <f>VLOOKUP($A1082,'Raw data'!$A:$AN,40, FALSE)</f>
        <v>1.7969606986699997</v>
      </c>
      <c r="Z1082" s="42">
        <f t="shared" si="184"/>
        <v>1.6032421649544939</v>
      </c>
      <c r="AA1082" s="44">
        <f>IFERROR(VLOOKUP($A1082,'Raw data'!$AP:$AU,4,FALSE),0)</f>
        <v>3.5187803920929501</v>
      </c>
      <c r="AB1082" s="44">
        <f>IFERROR(VLOOKUP($A1082,'Raw data'!$AP:$AU,5,FALSE),0)</f>
        <v>7.7632767668974201E-2</v>
      </c>
      <c r="AC1082" s="44">
        <f>IFERROR(VLOOKUP($A1082,'Raw data'!$AP:$AU,6,FALSE),"NA")</f>
        <v>0.86210595985260996</v>
      </c>
      <c r="AD1082" s="46" t="b">
        <f t="shared" si="185"/>
        <v>0</v>
      </c>
      <c r="AE1082" s="46" t="b">
        <f t="shared" si="186"/>
        <v>0</v>
      </c>
    </row>
    <row r="1083" spans="1:31" x14ac:dyDescent="0.25">
      <c r="A1083" s="45" t="s">
        <v>1149</v>
      </c>
      <c r="B1083" s="2" t="str">
        <f>IFERROR(VLOOKUP(A1083,'Protein names'!$A:$I,8,FALSE),"Contaminant")</f>
        <v>Protein Stt3b (RCG25591, isoform CRA_a) (RGD1311563 protein)</v>
      </c>
      <c r="C1083" t="str">
        <f>IFERROR(VLOOKUP(A1083,'Protein names'!$A:$I,9,FALSE), "Contaminant")</f>
        <v>Stt3b</v>
      </c>
      <c r="D1083" s="42">
        <f>VLOOKUP($A1083,'Raw data'!$A:$M,10,FALSE)</f>
        <v>26372.59011755661</v>
      </c>
      <c r="E1083" s="42">
        <f>VLOOKUP($A1083,'Raw data'!$A:$M,11,FALSE)</f>
        <v>56850.291105337121</v>
      </c>
      <c r="F1083" s="42">
        <f>VLOOKUP($A1083,'Raw data'!$A:$M,7,FALSE)</f>
        <v>51279.834136352387</v>
      </c>
      <c r="G1083" s="42">
        <f>VLOOKUP($A1083,'Raw data'!$A:$M,2,FALSE)</f>
        <v>39029.680668754081</v>
      </c>
      <c r="H1083" s="42">
        <f>VLOOKUP($A1083,'Raw data'!$A:$M,3,FALSE)</f>
        <v>205.36</v>
      </c>
      <c r="I1083" s="42">
        <f>VLOOKUP($A1083,'Raw data'!$A:$M,4,FALSE)</f>
        <v>73093.565387506809</v>
      </c>
      <c r="J1083" s="42">
        <f>VLOOKUP($A1083,'Raw data'!$A:$M,8,FALSE)</f>
        <v>48388.790201822078</v>
      </c>
      <c r="K1083" s="42">
        <f>VLOOKUP($A1083,'Raw data'!$A:$M,5,FALSE)</f>
        <v>29564.150590829973</v>
      </c>
      <c r="L1083" s="42">
        <f>VLOOKUP($A1083,'Raw data'!$A:$M,12,FALSE)</f>
        <v>72198.295796728038</v>
      </c>
      <c r="M1083" s="42">
        <f>VLOOKUP($A1083,'Raw data'!$A:$M,13,FALSE)</f>
        <v>205.36</v>
      </c>
      <c r="N1083" s="42">
        <f>VLOOKUP($A1083,'Raw data'!$A:$M,6,FALSE)</f>
        <v>42236.380180056265</v>
      </c>
      <c r="O1083" s="42">
        <f>VLOOKUP($A1083,'Raw data'!$A:$M,9,FALSE)</f>
        <v>58970.300602003008</v>
      </c>
      <c r="P1083" s="42">
        <f t="shared" si="176"/>
        <v>41138.553569251169</v>
      </c>
      <c r="Q1083" s="42">
        <f t="shared" si="177"/>
        <v>41927.212895239885</v>
      </c>
      <c r="R1083" s="42">
        <f t="shared" si="178"/>
        <v>23341.073974124782</v>
      </c>
      <c r="S1083" s="42">
        <f t="shared" si="179"/>
        <v>22884.533288019691</v>
      </c>
      <c r="T1083" s="43">
        <f t="shared" si="180"/>
        <v>0.56737711827503257</v>
      </c>
      <c r="U1083" s="43">
        <f t="shared" si="181"/>
        <v>0.54581575324835951</v>
      </c>
      <c r="V1083" s="42">
        <f t="shared" si="182"/>
        <v>2.7395860825212368E-2</v>
      </c>
      <c r="W1083" s="42">
        <f t="shared" si="183"/>
        <v>0.95803815705030093</v>
      </c>
      <c r="X1083" s="42">
        <f>VLOOKUP($A1083,'Raw data'!$A:$AN,39, FALSE)</f>
        <v>1.1653728494614708</v>
      </c>
      <c r="Y1083" s="42">
        <f>VLOOKUP($A1083,'Raw data'!$A:$AN,40, FALSE)</f>
        <v>1.6740883191919249</v>
      </c>
      <c r="Z1083" s="42">
        <f t="shared" si="184"/>
        <v>1.4197305843266979</v>
      </c>
      <c r="AA1083" s="44">
        <f>IFERROR(VLOOKUP($A1083,'Raw data'!$AP:$AU,4,FALSE),0)</f>
        <v>1.5167822054333999</v>
      </c>
      <c r="AB1083" s="44">
        <f>IFERROR(VLOOKUP($A1083,'Raw data'!$AP:$AU,5,FALSE),0)</f>
        <v>0.15479346263959901</v>
      </c>
      <c r="AC1083" s="44">
        <f>IFERROR(VLOOKUP($A1083,'Raw data'!$AP:$AU,6,FALSE),"NA")</f>
        <v>0.86308516372203403</v>
      </c>
      <c r="AD1083" s="46" t="b">
        <f t="shared" si="185"/>
        <v>0</v>
      </c>
      <c r="AE1083" s="46" t="b">
        <f t="shared" si="186"/>
        <v>0</v>
      </c>
    </row>
    <row r="1084" spans="1:31" x14ac:dyDescent="0.25">
      <c r="A1084" s="45" t="s">
        <v>1150</v>
      </c>
      <c r="B1084" s="2" t="str">
        <f>IFERROR(VLOOKUP(A1084,'Protein names'!$A:$I,8,FALSE),"Contaminant")</f>
        <v>Protein Cops5</v>
      </c>
      <c r="C1084" t="str">
        <f>IFERROR(VLOOKUP(A1084,'Protein names'!$A:$I,9,FALSE), "Contaminant")</f>
        <v>Cops5</v>
      </c>
      <c r="D1084" s="42">
        <f>VLOOKUP($A1084,'Raw data'!$A:$M,10,FALSE)</f>
        <v>205.36</v>
      </c>
      <c r="E1084" s="42">
        <f>VLOOKUP($A1084,'Raw data'!$A:$M,11,FALSE)</f>
        <v>56933.940693825731</v>
      </c>
      <c r="F1084" s="42">
        <f>VLOOKUP($A1084,'Raw data'!$A:$M,7,FALSE)</f>
        <v>28966.477224585393</v>
      </c>
      <c r="G1084" s="42">
        <f>VLOOKUP($A1084,'Raw data'!$A:$M,2,FALSE)</f>
        <v>24747.453677845009</v>
      </c>
      <c r="H1084" s="42">
        <f>VLOOKUP($A1084,'Raw data'!$A:$M,3,FALSE)</f>
        <v>24273.710990522097</v>
      </c>
      <c r="I1084" s="42">
        <f>VLOOKUP($A1084,'Raw data'!$A:$M,4,FALSE)</f>
        <v>22684.068026766337</v>
      </c>
      <c r="J1084" s="42">
        <f>VLOOKUP($A1084,'Raw data'!$A:$M,8,FALSE)</f>
        <v>205.36</v>
      </c>
      <c r="K1084" s="42">
        <f>VLOOKUP($A1084,'Raw data'!$A:$M,5,FALSE)</f>
        <v>33368.564099682357</v>
      </c>
      <c r="L1084" s="42">
        <f>VLOOKUP($A1084,'Raw data'!$A:$M,12,FALSE)</f>
        <v>205.36</v>
      </c>
      <c r="M1084" s="42">
        <f>VLOOKUP($A1084,'Raw data'!$A:$M,13,FALSE)</f>
        <v>4651.7427421099837</v>
      </c>
      <c r="N1084" s="42">
        <f>VLOOKUP($A1084,'Raw data'!$A:$M,6,FALSE)</f>
        <v>40280.653412479667</v>
      </c>
      <c r="O1084" s="42">
        <f>VLOOKUP($A1084,'Raw data'!$A:$M,9,FALSE)</f>
        <v>38929.498591194846</v>
      </c>
      <c r="P1084" s="42">
        <f t="shared" si="176"/>
        <v>26301.835102257424</v>
      </c>
      <c r="Q1084" s="42">
        <f t="shared" si="177"/>
        <v>19606.863140911144</v>
      </c>
      <c r="R1084" s="42">
        <f t="shared" si="178"/>
        <v>16563.362435475297</v>
      </c>
      <c r="S1084" s="42">
        <f t="shared" si="179"/>
        <v>18104.541477265746</v>
      </c>
      <c r="T1084" s="43">
        <f t="shared" si="180"/>
        <v>0.62974170323399614</v>
      </c>
      <c r="U1084" s="43">
        <f t="shared" si="181"/>
        <v>0.92337776558909646</v>
      </c>
      <c r="V1084" s="42">
        <f t="shared" si="182"/>
        <v>-0.42380472076389697</v>
      </c>
      <c r="W1084" s="42">
        <f t="shared" si="183"/>
        <v>0.55541314369182682</v>
      </c>
      <c r="X1084" s="42">
        <f>VLOOKUP($A1084,'Raw data'!$A:$AN,39, FALSE)</f>
        <v>2.3437895869363183</v>
      </c>
      <c r="Y1084" s="42">
        <f>VLOOKUP($A1084,'Raw data'!$A:$AN,40, FALSE)</f>
        <v>1.865704976476614</v>
      </c>
      <c r="Z1084" s="42">
        <f t="shared" si="184"/>
        <v>2.1047472817064663</v>
      </c>
      <c r="AA1084" s="44">
        <f>IFERROR(VLOOKUP($A1084,'Raw data'!$AP:$AU,4,FALSE),0)</f>
        <v>0.31761538788278099</v>
      </c>
      <c r="AB1084" s="44">
        <f>IFERROR(VLOOKUP($A1084,'Raw data'!$AP:$AU,5,FALSE),0)</f>
        <v>5.3586959684418199E-2</v>
      </c>
      <c r="AC1084" s="44">
        <f>IFERROR(VLOOKUP($A1084,'Raw data'!$AP:$AU,6,FALSE),"NA")</f>
        <v>0.86399481132869904</v>
      </c>
      <c r="AD1084" s="46" t="b">
        <f t="shared" si="185"/>
        <v>0</v>
      </c>
      <c r="AE1084" s="46" t="b">
        <f t="shared" si="186"/>
        <v>0</v>
      </c>
    </row>
    <row r="1085" spans="1:31" x14ac:dyDescent="0.25">
      <c r="A1085" s="45" t="s">
        <v>1151</v>
      </c>
      <c r="B1085" s="2" t="str">
        <f>IFERROR(VLOOKUP(A1085,'Protein names'!$A:$I,8,FALSE),"Contaminant")</f>
        <v>Transaldolase (EC 2.2.1.2)</v>
      </c>
      <c r="C1085" t="str">
        <f>IFERROR(VLOOKUP(A1085,'Protein names'!$A:$I,9,FALSE), "Contaminant")</f>
        <v>Taldo1</v>
      </c>
      <c r="D1085" s="42">
        <f>VLOOKUP($A1085,'Raw data'!$A:$M,10,FALSE)</f>
        <v>351182.56663013197</v>
      </c>
      <c r="E1085" s="42">
        <f>VLOOKUP($A1085,'Raw data'!$A:$M,11,FALSE)</f>
        <v>196050.64383902861</v>
      </c>
      <c r="F1085" s="42">
        <f>VLOOKUP($A1085,'Raw data'!$A:$M,7,FALSE)</f>
        <v>151506.64765522827</v>
      </c>
      <c r="G1085" s="42">
        <f>VLOOKUP($A1085,'Raw data'!$A:$M,2,FALSE)</f>
        <v>258616.26400773047</v>
      </c>
      <c r="H1085" s="42">
        <f>VLOOKUP($A1085,'Raw data'!$A:$M,3,FALSE)</f>
        <v>161071.04885911001</v>
      </c>
      <c r="I1085" s="42">
        <f>VLOOKUP($A1085,'Raw data'!$A:$M,4,FALSE)</f>
        <v>171044.56142811166</v>
      </c>
      <c r="J1085" s="42">
        <f>VLOOKUP($A1085,'Raw data'!$A:$M,8,FALSE)</f>
        <v>337295.74813199689</v>
      </c>
      <c r="K1085" s="42">
        <f>VLOOKUP($A1085,'Raw data'!$A:$M,5,FALSE)</f>
        <v>209444.63136666079</v>
      </c>
      <c r="L1085" s="42">
        <f>VLOOKUP($A1085,'Raw data'!$A:$M,12,FALSE)</f>
        <v>551234.53444270475</v>
      </c>
      <c r="M1085" s="42">
        <f>VLOOKUP($A1085,'Raw data'!$A:$M,13,FALSE)</f>
        <v>263926.00534893246</v>
      </c>
      <c r="N1085" s="42">
        <f>VLOOKUP($A1085,'Raw data'!$A:$M,6,FALSE)</f>
        <v>198710.74546876914</v>
      </c>
      <c r="O1085" s="42">
        <f>VLOOKUP($A1085,'Raw data'!$A:$M,9,FALSE)</f>
        <v>196762.67161531144</v>
      </c>
      <c r="P1085" s="42">
        <f t="shared" si="176"/>
        <v>214911.95540322352</v>
      </c>
      <c r="Q1085" s="42">
        <f t="shared" si="177"/>
        <v>292895.7227290626</v>
      </c>
      <c r="R1085" s="42">
        <f t="shared" si="178"/>
        <v>70331.263402738652</v>
      </c>
      <c r="S1085" s="42">
        <f t="shared" si="179"/>
        <v>125582.64644316869</v>
      </c>
      <c r="T1085" s="43">
        <f t="shared" si="180"/>
        <v>0.32725616995472062</v>
      </c>
      <c r="U1085" s="43">
        <f t="shared" si="181"/>
        <v>0.42876230923773656</v>
      </c>
      <c r="V1085" s="42">
        <f t="shared" si="182"/>
        <v>0.44664138400652975</v>
      </c>
      <c r="W1085" s="42">
        <f t="shared" si="183"/>
        <v>0.25355711507764883</v>
      </c>
      <c r="X1085" s="42">
        <f>VLOOKUP($A1085,'Raw data'!$A:$AN,39, FALSE)</f>
        <v>3.3526826406818615</v>
      </c>
      <c r="Y1085" s="42">
        <f>VLOOKUP($A1085,'Raw data'!$A:$AN,40, FALSE)</f>
        <v>3.0236712694409777</v>
      </c>
      <c r="Z1085" s="42">
        <f t="shared" si="184"/>
        <v>3.1881769550614196</v>
      </c>
      <c r="AA1085" s="44">
        <f>IFERROR(VLOOKUP($A1085,'Raw data'!$AP:$AU,4,FALSE),0)</f>
        <v>0.539630582239218</v>
      </c>
      <c r="AB1085" s="44">
        <f>IFERROR(VLOOKUP($A1085,'Raw data'!$AP:$AU,5,FALSE),0)</f>
        <v>0.23029800462626601</v>
      </c>
      <c r="AC1085" s="44">
        <f>IFERROR(VLOOKUP($A1085,'Raw data'!$AP:$AU,6,FALSE),"NA")</f>
        <v>0.86477774199979995</v>
      </c>
      <c r="AD1085" s="46" t="b">
        <f t="shared" si="185"/>
        <v>0</v>
      </c>
      <c r="AE1085" s="46" t="b">
        <f t="shared" si="186"/>
        <v>0</v>
      </c>
    </row>
    <row r="1086" spans="1:31" x14ac:dyDescent="0.25">
      <c r="A1086" s="45" t="s">
        <v>1152</v>
      </c>
      <c r="B1086" s="2" t="str">
        <f>IFERROR(VLOOKUP(A1086,'Protein names'!$A:$I,8,FALSE),"Contaminant")</f>
        <v>NADPH--cytochrome P450 reductase (CPR) (P450R) (EC 1.6.2.4)</v>
      </c>
      <c r="C1086" t="str">
        <f>IFERROR(VLOOKUP(A1086,'Protein names'!$A:$I,9,FALSE), "Contaminant")</f>
        <v>Por</v>
      </c>
      <c r="D1086" s="42">
        <f>VLOOKUP($A1086,'Raw data'!$A:$M,10,FALSE)</f>
        <v>732923.81495260389</v>
      </c>
      <c r="E1086" s="42">
        <f>VLOOKUP($A1086,'Raw data'!$A:$M,11,FALSE)</f>
        <v>486395.1424624325</v>
      </c>
      <c r="F1086" s="42">
        <f>VLOOKUP($A1086,'Raw data'!$A:$M,7,FALSE)</f>
        <v>535487.36314815783</v>
      </c>
      <c r="G1086" s="42">
        <f>VLOOKUP($A1086,'Raw data'!$A:$M,2,FALSE)</f>
        <v>732166.40047506115</v>
      </c>
      <c r="H1086" s="42">
        <f>VLOOKUP($A1086,'Raw data'!$A:$M,3,FALSE)</f>
        <v>389639.95821097214</v>
      </c>
      <c r="I1086" s="42">
        <f>VLOOKUP($A1086,'Raw data'!$A:$M,4,FALSE)</f>
        <v>540328.14580216433</v>
      </c>
      <c r="J1086" s="42">
        <f>VLOOKUP($A1086,'Raw data'!$A:$M,8,FALSE)</f>
        <v>728969.717054368</v>
      </c>
      <c r="K1086" s="42">
        <f>VLOOKUP($A1086,'Raw data'!$A:$M,5,FALSE)</f>
        <v>688922.34888974985</v>
      </c>
      <c r="L1086" s="42">
        <f>VLOOKUP($A1086,'Raw data'!$A:$M,12,FALSE)</f>
        <v>762307.86692974088</v>
      </c>
      <c r="M1086" s="42">
        <f>VLOOKUP($A1086,'Raw data'!$A:$M,13,FALSE)</f>
        <v>698166.816090454</v>
      </c>
      <c r="N1086" s="42">
        <f>VLOOKUP($A1086,'Raw data'!$A:$M,6,FALSE)</f>
        <v>613339.38514230773</v>
      </c>
      <c r="O1086" s="42">
        <f>VLOOKUP($A1086,'Raw data'!$A:$M,9,FALSE)</f>
        <v>498774.26163454307</v>
      </c>
      <c r="P1086" s="42">
        <f t="shared" si="176"/>
        <v>569490.13750856533</v>
      </c>
      <c r="Q1086" s="42">
        <f t="shared" si="177"/>
        <v>665080.06595686066</v>
      </c>
      <c r="R1086" s="42">
        <f t="shared" si="178"/>
        <v>125453.58309962605</v>
      </c>
      <c r="S1086" s="42">
        <f t="shared" si="179"/>
        <v>87113.947306276124</v>
      </c>
      <c r="T1086" s="43">
        <f t="shared" si="180"/>
        <v>0.22029105481697508</v>
      </c>
      <c r="U1086" s="43">
        <f t="shared" si="181"/>
        <v>0.13098264669975335</v>
      </c>
      <c r="V1086" s="42">
        <f t="shared" si="182"/>
        <v>0.22385717314535444</v>
      </c>
      <c r="W1086" s="42">
        <f t="shared" si="183"/>
        <v>0.19191953017094296</v>
      </c>
      <c r="X1086" s="42">
        <f>VLOOKUP($A1086,'Raw data'!$A:$AN,39, FALSE)</f>
        <v>2.5075383854470394</v>
      </c>
      <c r="Y1086" s="42">
        <f>VLOOKUP($A1086,'Raw data'!$A:$AN,40, FALSE)</f>
        <v>2.6234046191423199</v>
      </c>
      <c r="Z1086" s="42">
        <f t="shared" si="184"/>
        <v>2.5654715022946797</v>
      </c>
      <c r="AA1086" s="44">
        <f>IFERROR(VLOOKUP($A1086,'Raw data'!$AP:$AU,4,FALSE),0)</f>
        <v>0.32374946611236199</v>
      </c>
      <c r="AB1086" s="44">
        <f>IFERROR(VLOOKUP($A1086,'Raw data'!$AP:$AU,5,FALSE),0)</f>
        <v>0.12178491628248</v>
      </c>
      <c r="AC1086" s="44">
        <f>IFERROR(VLOOKUP($A1086,'Raw data'!$AP:$AU,6,FALSE),"NA")</f>
        <v>0.86503346396129699</v>
      </c>
      <c r="AD1086" s="46" t="b">
        <f t="shared" si="185"/>
        <v>0</v>
      </c>
      <c r="AE1086" s="46" t="b">
        <f t="shared" si="186"/>
        <v>0</v>
      </c>
    </row>
    <row r="1087" spans="1:31" x14ac:dyDescent="0.25">
      <c r="A1087" s="45" t="s">
        <v>1153</v>
      </c>
      <c r="B1087" s="2" t="str">
        <f>IFERROR(VLOOKUP(A1087,'Protein names'!$A:$I,8,FALSE),"Contaminant")</f>
        <v>Clustered mitochondria protein homolog</v>
      </c>
      <c r="C1087" t="str">
        <f>IFERROR(VLOOKUP(A1087,'Protein names'!$A:$I,9,FALSE), "Contaminant")</f>
        <v>Cluh</v>
      </c>
      <c r="D1087" s="42">
        <f>VLOOKUP($A1087,'Raw data'!$A:$M,10,FALSE)</f>
        <v>205.36</v>
      </c>
      <c r="E1087" s="42">
        <f>VLOOKUP($A1087,'Raw data'!$A:$M,11,FALSE)</f>
        <v>205.36</v>
      </c>
      <c r="F1087" s="42">
        <f>VLOOKUP($A1087,'Raw data'!$A:$M,7,FALSE)</f>
        <v>205.36</v>
      </c>
      <c r="G1087" s="42">
        <f>VLOOKUP($A1087,'Raw data'!$A:$M,2,FALSE)</f>
        <v>28680.277463331135</v>
      </c>
      <c r="H1087" s="42">
        <f>VLOOKUP($A1087,'Raw data'!$A:$M,3,FALSE)</f>
        <v>29778.168142440041</v>
      </c>
      <c r="I1087" s="42">
        <f>VLOOKUP($A1087,'Raw data'!$A:$M,4,FALSE)</f>
        <v>19283.622327580597</v>
      </c>
      <c r="J1087" s="42">
        <f>VLOOKUP($A1087,'Raw data'!$A:$M,8,FALSE)</f>
        <v>205.36</v>
      </c>
      <c r="K1087" s="42">
        <f>VLOOKUP($A1087,'Raw data'!$A:$M,5,FALSE)</f>
        <v>20921.261928724598</v>
      </c>
      <c r="L1087" s="42">
        <f>VLOOKUP($A1087,'Raw data'!$A:$M,12,FALSE)</f>
        <v>205.36</v>
      </c>
      <c r="M1087" s="42">
        <f>VLOOKUP($A1087,'Raw data'!$A:$M,13,FALSE)</f>
        <v>6776.6484234057152</v>
      </c>
      <c r="N1087" s="42">
        <f>VLOOKUP($A1087,'Raw data'!$A:$M,6,FALSE)</f>
        <v>205.36</v>
      </c>
      <c r="O1087" s="42">
        <f>VLOOKUP($A1087,'Raw data'!$A:$M,9,FALSE)</f>
        <v>27593.563871729912</v>
      </c>
      <c r="P1087" s="42">
        <f t="shared" si="176"/>
        <v>13059.691322225297</v>
      </c>
      <c r="Q1087" s="42">
        <f t="shared" si="177"/>
        <v>9317.9257039767035</v>
      </c>
      <c r="R1087" s="42">
        <f t="shared" si="178"/>
        <v>13278.736115583537</v>
      </c>
      <c r="S1087" s="42">
        <f t="shared" si="179"/>
        <v>10986.438711185472</v>
      </c>
      <c r="T1087" s="43">
        <f t="shared" si="180"/>
        <v>1.0167725858103143</v>
      </c>
      <c r="U1087" s="43">
        <f t="shared" si="181"/>
        <v>1.1790648541548985</v>
      </c>
      <c r="V1087" s="42">
        <f t="shared" si="182"/>
        <v>-0.48704006552091655</v>
      </c>
      <c r="W1087" s="42">
        <f t="shared" si="183"/>
        <v>0.63780225225839071</v>
      </c>
      <c r="X1087" s="42">
        <f>VLOOKUP($A1087,'Raw data'!$A:$AN,39, FALSE)</f>
        <v>0.81316247161376676</v>
      </c>
      <c r="Y1087" s="42">
        <f>VLOOKUP($A1087,'Raw data'!$A:$AN,40, FALSE)</f>
        <v>0.94931310347119469</v>
      </c>
      <c r="Z1087" s="42">
        <f t="shared" si="184"/>
        <v>0.88123778754248072</v>
      </c>
      <c r="AA1087" s="44">
        <f>IFERROR(VLOOKUP($A1087,'Raw data'!$AP:$AU,4,FALSE),0)</f>
        <v>-1.1713947884336999</v>
      </c>
      <c r="AB1087" s="44">
        <f>IFERROR(VLOOKUP($A1087,'Raw data'!$AP:$AU,5,FALSE),0)</f>
        <v>0.20233291391872901</v>
      </c>
      <c r="AC1087" s="44">
        <f>IFERROR(VLOOKUP($A1087,'Raw data'!$AP:$AU,6,FALSE),"NA")</f>
        <v>0.86532090680512797</v>
      </c>
      <c r="AD1087" s="46" t="b">
        <f t="shared" si="185"/>
        <v>0</v>
      </c>
      <c r="AE1087" s="46" t="b">
        <f t="shared" si="186"/>
        <v>0</v>
      </c>
    </row>
    <row r="1088" spans="1:31" x14ac:dyDescent="0.25">
      <c r="A1088" s="45" t="s">
        <v>1154</v>
      </c>
      <c r="B1088" s="2" t="str">
        <f>IFERROR(VLOOKUP(A1088,'Protein names'!$A:$I,8,FALSE),"Contaminant")</f>
        <v>Cytochrome P450 4A2 (CYPIVA2) (Cytochrome P-450 K-2) (Cytochrome P450 K-5) (Cytochrome P450-LA-omega 2) (Lauric acid omega-hydroxylase) (Long-chain fatty acid omega-monooxygenase) (EC 1.14.13.205)</v>
      </c>
      <c r="C1088" t="str">
        <f>IFERROR(VLOOKUP(A1088,'Protein names'!$A:$I,9,FALSE), "Contaminant")</f>
        <v>Cyp4a2</v>
      </c>
      <c r="D1088" s="42">
        <f>VLOOKUP($A1088,'Raw data'!$A:$M,10,FALSE)</f>
        <v>1022826.688404514</v>
      </c>
      <c r="E1088" s="42">
        <f>VLOOKUP($A1088,'Raw data'!$A:$M,11,FALSE)</f>
        <v>939356.70907201292</v>
      </c>
      <c r="F1088" s="42">
        <f>VLOOKUP($A1088,'Raw data'!$A:$M,7,FALSE)</f>
        <v>704148.9758546924</v>
      </c>
      <c r="G1088" s="42">
        <f>VLOOKUP($A1088,'Raw data'!$A:$M,2,FALSE)</f>
        <v>639883.53685505607</v>
      </c>
      <c r="H1088" s="42">
        <f>VLOOKUP($A1088,'Raw data'!$A:$M,3,FALSE)</f>
        <v>609161.57656208659</v>
      </c>
      <c r="I1088" s="42">
        <f>VLOOKUP($A1088,'Raw data'!$A:$M,4,FALSE)</f>
        <v>551273.8533363546</v>
      </c>
      <c r="J1088" s="42">
        <f>VLOOKUP($A1088,'Raw data'!$A:$M,8,FALSE)</f>
        <v>728337.13506638259</v>
      </c>
      <c r="K1088" s="42">
        <f>VLOOKUP($A1088,'Raw data'!$A:$M,5,FALSE)</f>
        <v>414234.14155395766</v>
      </c>
      <c r="L1088" s="42">
        <f>VLOOKUP($A1088,'Raw data'!$A:$M,12,FALSE)</f>
        <v>1019487.2707274783</v>
      </c>
      <c r="M1088" s="42">
        <f>VLOOKUP($A1088,'Raw data'!$A:$M,13,FALSE)</f>
        <v>1141772.9145987795</v>
      </c>
      <c r="N1088" s="42">
        <f>VLOOKUP($A1088,'Raw data'!$A:$M,6,FALSE)</f>
        <v>557167.52019244351</v>
      </c>
      <c r="O1088" s="42">
        <f>VLOOKUP($A1088,'Raw data'!$A:$M,9,FALSE)</f>
        <v>469083.14644960995</v>
      </c>
      <c r="P1088" s="42">
        <f t="shared" si="176"/>
        <v>744441.89001411945</v>
      </c>
      <c r="Q1088" s="42">
        <f t="shared" si="177"/>
        <v>721680.35476477526</v>
      </c>
      <c r="R1088" s="42">
        <f t="shared" si="178"/>
        <v>174957.37786274741</v>
      </c>
      <c r="S1088" s="42">
        <f t="shared" si="179"/>
        <v>274045.01672547578</v>
      </c>
      <c r="T1088" s="43">
        <f t="shared" si="180"/>
        <v>0.23501817967206157</v>
      </c>
      <c r="U1088" s="43">
        <f t="shared" si="181"/>
        <v>0.37973185069558685</v>
      </c>
      <c r="V1088" s="42">
        <f t="shared" si="182"/>
        <v>-4.4799255704186865E-2</v>
      </c>
      <c r="W1088" s="42">
        <f t="shared" si="183"/>
        <v>0.87872218109558453</v>
      </c>
      <c r="X1088" s="42">
        <f>VLOOKUP($A1088,'Raw data'!$A:$AN,39, FALSE)</f>
        <v>2.5581508000716124</v>
      </c>
      <c r="Y1088" s="42">
        <f>VLOOKUP($A1088,'Raw data'!$A:$AN,40, FALSE)</f>
        <v>2.5448824374967898</v>
      </c>
      <c r="Z1088" s="42">
        <f t="shared" si="184"/>
        <v>2.5515166187842011</v>
      </c>
      <c r="AA1088" s="44">
        <f>IFERROR(VLOOKUP($A1088,'Raw data'!$AP:$AU,4,FALSE),0)</f>
        <v>-0.193315025810327</v>
      </c>
      <c r="AB1088" s="44">
        <f>IFERROR(VLOOKUP($A1088,'Raw data'!$AP:$AU,5,FALSE),0)</f>
        <v>4.6454792491825297E-2</v>
      </c>
      <c r="AC1088" s="44">
        <f>IFERROR(VLOOKUP($A1088,'Raw data'!$AP:$AU,6,FALSE),"NA")</f>
        <v>0.86544295095947998</v>
      </c>
      <c r="AD1088" s="46" t="b">
        <f t="shared" si="185"/>
        <v>0</v>
      </c>
      <c r="AE1088" s="46" t="b">
        <f t="shared" si="186"/>
        <v>0</v>
      </c>
    </row>
    <row r="1089" spans="1:31" x14ac:dyDescent="0.25">
      <c r="A1089" s="45" t="s">
        <v>1155</v>
      </c>
      <c r="B1089" s="2" t="str">
        <f>IFERROR(VLOOKUP(A1089,'Protein names'!$A:$I,8,FALSE),"Contaminant")</f>
        <v>Fumarylacetoacetate hydrolase domain-containing protein 2 (EC 3.-.-.-)</v>
      </c>
      <c r="C1089" t="str">
        <f>IFERROR(VLOOKUP(A1089,'Protein names'!$A:$I,9,FALSE), "Contaminant")</f>
        <v>Fahd2</v>
      </c>
      <c r="D1089" s="42">
        <f>VLOOKUP($A1089,'Raw data'!$A:$M,10,FALSE)</f>
        <v>528104.38726624672</v>
      </c>
      <c r="E1089" s="42">
        <f>VLOOKUP($A1089,'Raw data'!$A:$M,11,FALSE)</f>
        <v>852048.4431648918</v>
      </c>
      <c r="F1089" s="42">
        <f>VLOOKUP($A1089,'Raw data'!$A:$M,7,FALSE)</f>
        <v>1055636.1231031748</v>
      </c>
      <c r="G1089" s="42">
        <f>VLOOKUP($A1089,'Raw data'!$A:$M,2,FALSE)</f>
        <v>758288.85492856253</v>
      </c>
      <c r="H1089" s="42">
        <f>VLOOKUP($A1089,'Raw data'!$A:$M,3,FALSE)</f>
        <v>714366.13134653913</v>
      </c>
      <c r="I1089" s="42">
        <f>VLOOKUP($A1089,'Raw data'!$A:$M,4,FALSE)</f>
        <v>788715.30201396614</v>
      </c>
      <c r="J1089" s="42">
        <f>VLOOKUP($A1089,'Raw data'!$A:$M,8,FALSE)</f>
        <v>1053520.7648647411</v>
      </c>
      <c r="K1089" s="42">
        <f>VLOOKUP($A1089,'Raw data'!$A:$M,5,FALSE)</f>
        <v>997434.61976244743</v>
      </c>
      <c r="L1089" s="42">
        <f>VLOOKUP($A1089,'Raw data'!$A:$M,12,FALSE)</f>
        <v>361270.61188869795</v>
      </c>
      <c r="M1089" s="42">
        <f>VLOOKUP($A1089,'Raw data'!$A:$M,13,FALSE)</f>
        <v>857379.25587445439</v>
      </c>
      <c r="N1089" s="42">
        <f>VLOOKUP($A1089,'Raw data'!$A:$M,6,FALSE)</f>
        <v>538560.52666894696</v>
      </c>
      <c r="O1089" s="42">
        <f>VLOOKUP($A1089,'Raw data'!$A:$M,9,FALSE)</f>
        <v>973533.82223578088</v>
      </c>
      <c r="P1089" s="42">
        <f t="shared" si="176"/>
        <v>782859.87363723014</v>
      </c>
      <c r="Q1089" s="42">
        <f t="shared" si="177"/>
        <v>796949.93354917818</v>
      </c>
      <c r="R1089" s="42">
        <f t="shared" si="178"/>
        <v>157809.86027334139</v>
      </c>
      <c r="S1089" s="42">
        <f t="shared" si="179"/>
        <v>257370.62463136038</v>
      </c>
      <c r="T1089" s="43">
        <f t="shared" si="180"/>
        <v>0.20158123514511486</v>
      </c>
      <c r="U1089" s="43">
        <f t="shared" si="181"/>
        <v>0.322944533648648</v>
      </c>
      <c r="V1089" s="42">
        <f t="shared" si="182"/>
        <v>2.5734994789744284E-2</v>
      </c>
      <c r="W1089" s="42">
        <f t="shared" si="183"/>
        <v>0.91894698349076553</v>
      </c>
      <c r="X1089" s="42">
        <f>VLOOKUP($A1089,'Raw data'!$A:$AN,39, FALSE)</f>
        <v>2.9228028460642577</v>
      </c>
      <c r="Y1089" s="42">
        <f>VLOOKUP($A1089,'Raw data'!$A:$AN,40, FALSE)</f>
        <v>3.0314691024920215</v>
      </c>
      <c r="Z1089" s="42">
        <f t="shared" si="184"/>
        <v>2.9771359742781396</v>
      </c>
      <c r="AA1089" s="44">
        <f>IFERROR(VLOOKUP($A1089,'Raw data'!$AP:$AU,4,FALSE),0)</f>
        <v>0.26857619878454098</v>
      </c>
      <c r="AB1089" s="44">
        <f>IFERROR(VLOOKUP($A1089,'Raw data'!$AP:$AU,5,FALSE),0)</f>
        <v>3.0090840339659902E-2</v>
      </c>
      <c r="AC1089" s="44">
        <f>IFERROR(VLOOKUP($A1089,'Raw data'!$AP:$AU,6,FALSE),"NA")</f>
        <v>0.86545073806005901</v>
      </c>
      <c r="AD1089" s="46" t="b">
        <f t="shared" si="185"/>
        <v>0</v>
      </c>
      <c r="AE1089" s="46" t="b">
        <f t="shared" si="186"/>
        <v>0</v>
      </c>
    </row>
    <row r="1090" spans="1:31" x14ac:dyDescent="0.25">
      <c r="A1090" s="45" t="s">
        <v>1156</v>
      </c>
      <c r="B1090" s="2" t="str">
        <f>IFERROR(VLOOKUP(A1090,'Protein names'!$A:$I,8,FALSE),"Contaminant")</f>
        <v>Atypical kinase ADCK3, mitochondrial (EC 2.7.-.-) (Chaperone activity of bc1 complex-like) (Chaperone-ABC1-like) (aarF domain-containing protein kinase 3)</v>
      </c>
      <c r="C1090" t="str">
        <f>IFERROR(VLOOKUP(A1090,'Protein names'!$A:$I,9,FALSE), "Contaminant")</f>
        <v>Adck3</v>
      </c>
      <c r="D1090" s="42">
        <f>VLOOKUP($A1090,'Raw data'!$A:$M,10,FALSE)</f>
        <v>465871.30838702963</v>
      </c>
      <c r="E1090" s="42">
        <f>VLOOKUP($A1090,'Raw data'!$A:$M,11,FALSE)</f>
        <v>779354.4693592001</v>
      </c>
      <c r="F1090" s="42">
        <f>VLOOKUP($A1090,'Raw data'!$A:$M,7,FALSE)</f>
        <v>648745.92517348879</v>
      </c>
      <c r="G1090" s="42">
        <f>VLOOKUP($A1090,'Raw data'!$A:$M,2,FALSE)</f>
        <v>611849.86986701773</v>
      </c>
      <c r="H1090" s="42">
        <f>VLOOKUP($A1090,'Raw data'!$A:$M,3,FALSE)</f>
        <v>575055.08083425346</v>
      </c>
      <c r="I1090" s="42">
        <f>VLOOKUP($A1090,'Raw data'!$A:$M,4,FALSE)</f>
        <v>644497.46022504184</v>
      </c>
      <c r="J1090" s="42">
        <f>VLOOKUP($A1090,'Raw data'!$A:$M,8,FALSE)</f>
        <v>627290.21680632571</v>
      </c>
      <c r="K1090" s="42">
        <f>VLOOKUP($A1090,'Raw data'!$A:$M,5,FALSE)</f>
        <v>498202.00823438173</v>
      </c>
      <c r="L1090" s="42">
        <f>VLOOKUP($A1090,'Raw data'!$A:$M,12,FALSE)</f>
        <v>351221.62656074727</v>
      </c>
      <c r="M1090" s="42">
        <f>VLOOKUP($A1090,'Raw data'!$A:$M,13,FALSE)</f>
        <v>750769.99731559854</v>
      </c>
      <c r="N1090" s="42">
        <f>VLOOKUP($A1090,'Raw data'!$A:$M,6,FALSE)</f>
        <v>537322.66155237646</v>
      </c>
      <c r="O1090" s="42">
        <f>VLOOKUP($A1090,'Raw data'!$A:$M,9,FALSE)</f>
        <v>570276.52512891253</v>
      </c>
      <c r="P1090" s="42">
        <f t="shared" ref="P1090:P1153" si="187">AVERAGE(D1090:I1090)</f>
        <v>620895.68564100529</v>
      </c>
      <c r="Q1090" s="42">
        <f t="shared" ref="Q1090:Q1153" si="188">AVERAGE(J1090:O1090)</f>
        <v>555847.1725997238</v>
      </c>
      <c r="R1090" s="42">
        <f t="shared" ref="R1090:R1153" si="189">_xlfn.STDEV.P(D1090:I1090)</f>
        <v>93681.740588397603</v>
      </c>
      <c r="S1090" s="42">
        <f t="shared" ref="S1090:S1153" si="190">_xlfn.STDEV.P(J1090:O1090)</f>
        <v>121686.04340072114</v>
      </c>
      <c r="T1090" s="43">
        <f t="shared" ref="T1090:T1153" si="191">R1090/P1090</f>
        <v>0.15088160983383495</v>
      </c>
      <c r="U1090" s="43">
        <f t="shared" ref="U1090:U1153" si="192">S1090/Q1090</f>
        <v>0.21891996469387387</v>
      </c>
      <c r="V1090" s="42">
        <f t="shared" ref="V1090:V1153" si="193">LOG(Q1090/P1090,2)</f>
        <v>-0.1596626313307335</v>
      </c>
      <c r="W1090" s="42">
        <f t="shared" ref="W1090:W1153" si="194">_xlfn.T.TEST(D1090:I1090,J1090:O1090,2,2)</f>
        <v>0.36589068627312404</v>
      </c>
      <c r="X1090" s="42">
        <f>VLOOKUP($A1090,'Raw data'!$A:$AN,39, FALSE)</f>
        <v>2.7347770177183253</v>
      </c>
      <c r="Y1090" s="42">
        <f>VLOOKUP($A1090,'Raw data'!$A:$AN,40, FALSE)</f>
        <v>3.44246968812045</v>
      </c>
      <c r="Z1090" s="42">
        <f t="shared" ref="Z1090:Z1153" si="195">AVERAGE(X1090:Y1090)</f>
        <v>3.0886233529193876</v>
      </c>
      <c r="AA1090" s="44">
        <f>IFERROR(VLOOKUP($A1090,'Raw data'!$AP:$AU,4,FALSE),0)</f>
        <v>-0.70998268786701901</v>
      </c>
      <c r="AB1090" s="44">
        <f>IFERROR(VLOOKUP($A1090,'Raw data'!$AP:$AU,5,FALSE),0)</f>
        <v>8.3678453854651294E-2</v>
      </c>
      <c r="AC1090" s="44">
        <f>IFERROR(VLOOKUP($A1090,'Raw data'!$AP:$AU,6,FALSE),"NA")</f>
        <v>0.86620105390889501</v>
      </c>
      <c r="AD1090" s="46" t="b">
        <f t="shared" ref="AD1090:AD1153" si="196">IF(OR(W1090&lt;=0.05,AC1090&lt;=0.05),TRUE,FALSE)</f>
        <v>0</v>
      </c>
      <c r="AE1090" s="46" t="b">
        <f t="shared" ref="AE1090:AE1153" si="197">IF(AND(W1090&lt;=0.05,AC1090&lt;=0.05),TRUE,FALSE)</f>
        <v>0</v>
      </c>
    </row>
    <row r="1091" spans="1:31" x14ac:dyDescent="0.25">
      <c r="A1091" s="45" t="s">
        <v>1157</v>
      </c>
      <c r="B1091" s="2" t="str">
        <f>IFERROR(VLOOKUP(A1091,'Protein names'!$A:$I,8,FALSE),"Contaminant")</f>
        <v>40S ribosomal protein S6</v>
      </c>
      <c r="C1091" t="str">
        <f>IFERROR(VLOOKUP(A1091,'Protein names'!$A:$I,9,FALSE), "Contaminant")</f>
        <v>Rps6</v>
      </c>
      <c r="D1091" s="42">
        <f>VLOOKUP($A1091,'Raw data'!$A:$M,10,FALSE)</f>
        <v>883189.87593264377</v>
      </c>
      <c r="E1091" s="42">
        <f>VLOOKUP($A1091,'Raw data'!$A:$M,11,FALSE)</f>
        <v>639624.90586485551</v>
      </c>
      <c r="F1091" s="42">
        <f>VLOOKUP($A1091,'Raw data'!$A:$M,7,FALSE)</f>
        <v>623183.15178401885</v>
      </c>
      <c r="G1091" s="42">
        <f>VLOOKUP($A1091,'Raw data'!$A:$M,2,FALSE)</f>
        <v>696728.29644271953</v>
      </c>
      <c r="H1091" s="42">
        <f>VLOOKUP($A1091,'Raw data'!$A:$M,3,FALSE)</f>
        <v>757356.52212302864</v>
      </c>
      <c r="I1091" s="42">
        <f>VLOOKUP($A1091,'Raw data'!$A:$M,4,FALSE)</f>
        <v>764110.63558609388</v>
      </c>
      <c r="J1091" s="42">
        <f>VLOOKUP($A1091,'Raw data'!$A:$M,8,FALSE)</f>
        <v>541966.65148068767</v>
      </c>
      <c r="K1091" s="42">
        <f>VLOOKUP($A1091,'Raw data'!$A:$M,5,FALSE)</f>
        <v>602139.55896383617</v>
      </c>
      <c r="L1091" s="42">
        <f>VLOOKUP($A1091,'Raw data'!$A:$M,12,FALSE)</f>
        <v>729799.46893490548</v>
      </c>
      <c r="M1091" s="42">
        <f>VLOOKUP($A1091,'Raw data'!$A:$M,13,FALSE)</f>
        <v>682144.15178895602</v>
      </c>
      <c r="N1091" s="42">
        <f>VLOOKUP($A1091,'Raw data'!$A:$M,6,FALSE)</f>
        <v>578040.98719326395</v>
      </c>
      <c r="O1091" s="42">
        <f>VLOOKUP($A1091,'Raw data'!$A:$M,9,FALSE)</f>
        <v>716424.15583157749</v>
      </c>
      <c r="P1091" s="42">
        <f t="shared" si="187"/>
        <v>727365.56462222664</v>
      </c>
      <c r="Q1091" s="42">
        <f t="shared" si="188"/>
        <v>641752.49569887109</v>
      </c>
      <c r="R1091" s="42">
        <f t="shared" si="189"/>
        <v>87580.35768442633</v>
      </c>
      <c r="S1091" s="42">
        <f t="shared" si="190"/>
        <v>71350.272113322237</v>
      </c>
      <c r="T1091" s="43">
        <f t="shared" si="191"/>
        <v>0.12040762161996646</v>
      </c>
      <c r="U1091" s="43">
        <f t="shared" si="192"/>
        <v>0.11118035783502719</v>
      </c>
      <c r="V1091" s="42">
        <f t="shared" si="193"/>
        <v>-0.18066362519398355</v>
      </c>
      <c r="W1091" s="42">
        <f t="shared" si="194"/>
        <v>0.1210041715724668</v>
      </c>
      <c r="X1091" s="42">
        <f>VLOOKUP($A1091,'Raw data'!$A:$AN,39, FALSE)</f>
        <v>2.8850901713202579</v>
      </c>
      <c r="Y1091" s="42">
        <f>VLOOKUP($A1091,'Raw data'!$A:$AN,40, FALSE)</f>
        <v>3.1287786775287056</v>
      </c>
      <c r="Z1091" s="42">
        <f t="shared" si="195"/>
        <v>3.0069344244244816</v>
      </c>
      <c r="AA1091" s="44">
        <f>IFERROR(VLOOKUP($A1091,'Raw data'!$AP:$AU,4,FALSE),0)</f>
        <v>-0.387147508903671</v>
      </c>
      <c r="AB1091" s="44">
        <f>IFERROR(VLOOKUP($A1091,'Raw data'!$AP:$AU,5,FALSE),0)</f>
        <v>0.16732144787902001</v>
      </c>
      <c r="AC1091" s="44">
        <f>IFERROR(VLOOKUP($A1091,'Raw data'!$AP:$AU,6,FALSE),"NA")</f>
        <v>0.86757171168743896</v>
      </c>
      <c r="AD1091" s="46" t="b">
        <f t="shared" si="196"/>
        <v>0</v>
      </c>
      <c r="AE1091" s="46" t="b">
        <f t="shared" si="197"/>
        <v>0</v>
      </c>
    </row>
    <row r="1092" spans="1:31" x14ac:dyDescent="0.25">
      <c r="A1092" s="45" t="s">
        <v>1158</v>
      </c>
      <c r="B1092" s="2" t="str">
        <f>IFERROR(VLOOKUP(A1092,'Protein names'!$A:$I,8,FALSE),"Contaminant")</f>
        <v>Mitochondrial amidoxime reducing component 2 (RCG20112)</v>
      </c>
      <c r="C1092">
        <f>IFERROR(VLOOKUP(A1092,'Protein names'!$A:$I,9,FALSE), "Contaminant")</f>
        <v>42431</v>
      </c>
      <c r="D1092" s="42">
        <f>VLOOKUP($A1092,'Raw data'!$A:$M,10,FALSE)</f>
        <v>328322.7171748266</v>
      </c>
      <c r="E1092" s="42">
        <f>VLOOKUP($A1092,'Raw data'!$A:$M,11,FALSE)</f>
        <v>129847.04107180885</v>
      </c>
      <c r="F1092" s="42">
        <f>VLOOKUP($A1092,'Raw data'!$A:$M,7,FALSE)</f>
        <v>300920.94536968198</v>
      </c>
      <c r="G1092" s="42">
        <f>VLOOKUP($A1092,'Raw data'!$A:$M,2,FALSE)</f>
        <v>245151.79135789434</v>
      </c>
      <c r="H1092" s="42">
        <f>VLOOKUP($A1092,'Raw data'!$A:$M,3,FALSE)</f>
        <v>199589.81795550414</v>
      </c>
      <c r="I1092" s="42">
        <f>VLOOKUP($A1092,'Raw data'!$A:$M,4,FALSE)</f>
        <v>223040.4390242662</v>
      </c>
      <c r="J1092" s="42">
        <f>VLOOKUP($A1092,'Raw data'!$A:$M,8,FALSE)</f>
        <v>298752.14365908463</v>
      </c>
      <c r="K1092" s="42">
        <f>VLOOKUP($A1092,'Raw data'!$A:$M,5,FALSE)</f>
        <v>170141.56486642075</v>
      </c>
      <c r="L1092" s="42">
        <f>VLOOKUP($A1092,'Raw data'!$A:$M,12,FALSE)</f>
        <v>235994.20242882043</v>
      </c>
      <c r="M1092" s="42">
        <f>VLOOKUP($A1092,'Raw data'!$A:$M,13,FALSE)</f>
        <v>204424.02012469099</v>
      </c>
      <c r="N1092" s="42">
        <f>VLOOKUP($A1092,'Raw data'!$A:$M,6,FALSE)</f>
        <v>233985.73684003405</v>
      </c>
      <c r="O1092" s="42">
        <f>VLOOKUP($A1092,'Raw data'!$A:$M,9,FALSE)</f>
        <v>178660.27433664055</v>
      </c>
      <c r="P1092" s="42">
        <f t="shared" si="187"/>
        <v>237812.12532566363</v>
      </c>
      <c r="Q1092" s="42">
        <f t="shared" si="188"/>
        <v>220326.32370928189</v>
      </c>
      <c r="R1092" s="42">
        <f t="shared" si="189"/>
        <v>65274.252219036942</v>
      </c>
      <c r="S1092" s="42">
        <f t="shared" si="190"/>
        <v>42992.488055437549</v>
      </c>
      <c r="T1092" s="43">
        <f t="shared" si="191"/>
        <v>0.27447823415080019</v>
      </c>
      <c r="U1092" s="43">
        <f t="shared" si="192"/>
        <v>0.19513096452408316</v>
      </c>
      <c r="V1092" s="42">
        <f t="shared" si="193"/>
        <v>-0.11018040286527585</v>
      </c>
      <c r="W1092" s="42">
        <f t="shared" si="194"/>
        <v>0.62772731154580874</v>
      </c>
      <c r="X1092" s="42">
        <f>VLOOKUP($A1092,'Raw data'!$A:$AN,39, FALSE)</f>
        <v>3.0035671077596837</v>
      </c>
      <c r="Y1092" s="42">
        <f>VLOOKUP($A1092,'Raw data'!$A:$AN,40, FALSE)</f>
        <v>3.2297540966497706</v>
      </c>
      <c r="Z1092" s="42">
        <f t="shared" si="195"/>
        <v>3.1166606022047274</v>
      </c>
      <c r="AA1092" s="44">
        <f>IFERROR(VLOOKUP($A1092,'Raw data'!$AP:$AU,4,FALSE),0)</f>
        <v>-0.31293147939164101</v>
      </c>
      <c r="AB1092" s="44">
        <f>IFERROR(VLOOKUP($A1092,'Raw data'!$AP:$AU,5,FALSE),0)</f>
        <v>0.16814586672043799</v>
      </c>
      <c r="AC1092" s="44">
        <f>IFERROR(VLOOKUP($A1092,'Raw data'!$AP:$AU,6,FALSE),"NA")</f>
        <v>0.86758569578015099</v>
      </c>
      <c r="AD1092" s="46" t="b">
        <f t="shared" si="196"/>
        <v>0</v>
      </c>
      <c r="AE1092" s="46" t="b">
        <f t="shared" si="197"/>
        <v>0</v>
      </c>
    </row>
    <row r="1093" spans="1:31" x14ac:dyDescent="0.25">
      <c r="A1093" s="45" t="s">
        <v>1159</v>
      </c>
      <c r="B1093" s="2" t="str">
        <f>IFERROR(VLOOKUP(A1093,'Protein names'!$A:$I,8,FALSE),"Contaminant")</f>
        <v>Glutathione S-transferase Mu 1 (EC 2.5.1.18) (GST 3-3) (GSTM1-1) (Glutathione S-transferase Yb-1) (GST Yb1)</v>
      </c>
      <c r="C1093" t="str">
        <f>IFERROR(VLOOKUP(A1093,'Protein names'!$A:$I,9,FALSE), "Contaminant")</f>
        <v>Gstm1</v>
      </c>
      <c r="D1093" s="42">
        <f>VLOOKUP($A1093,'Raw data'!$A:$M,10,FALSE)</f>
        <v>4488663.3939284682</v>
      </c>
      <c r="E1093" s="42">
        <f>VLOOKUP($A1093,'Raw data'!$A:$M,11,FALSE)</f>
        <v>15938960.407853317</v>
      </c>
      <c r="F1093" s="42">
        <f>VLOOKUP($A1093,'Raw data'!$A:$M,7,FALSE)</f>
        <v>10985225.703419397</v>
      </c>
      <c r="G1093" s="42">
        <f>VLOOKUP($A1093,'Raw data'!$A:$M,2,FALSE)</f>
        <v>9579087.8681934848</v>
      </c>
      <c r="H1093" s="42">
        <f>VLOOKUP($A1093,'Raw data'!$A:$M,3,FALSE)</f>
        <v>8989678.7917812206</v>
      </c>
      <c r="I1093" s="42">
        <f>VLOOKUP($A1093,'Raw data'!$A:$M,4,FALSE)</f>
        <v>8486335.5650953855</v>
      </c>
      <c r="J1093" s="42">
        <f>VLOOKUP($A1093,'Raw data'!$A:$M,8,FALSE)</f>
        <v>9698679.9199402742</v>
      </c>
      <c r="K1093" s="42">
        <f>VLOOKUP($A1093,'Raw data'!$A:$M,5,FALSE)</f>
        <v>9299874.6794498973</v>
      </c>
      <c r="L1093" s="42">
        <f>VLOOKUP($A1093,'Raw data'!$A:$M,12,FALSE)</f>
        <v>6183048.0852443883</v>
      </c>
      <c r="M1093" s="42">
        <f>VLOOKUP($A1093,'Raw data'!$A:$M,13,FALSE)</f>
        <v>9429482.519564135</v>
      </c>
      <c r="N1093" s="42">
        <f>VLOOKUP($A1093,'Raw data'!$A:$M,6,FALSE)</f>
        <v>8806503.6104438063</v>
      </c>
      <c r="O1093" s="42">
        <f>VLOOKUP($A1093,'Raw data'!$A:$M,9,FALSE)</f>
        <v>9775221.1896217354</v>
      </c>
      <c r="P1093" s="42">
        <f t="shared" si="187"/>
        <v>9744658.6217118781</v>
      </c>
      <c r="Q1093" s="42">
        <f t="shared" si="188"/>
        <v>8865468.3340440392</v>
      </c>
      <c r="R1093" s="42">
        <f t="shared" si="189"/>
        <v>3408681.3743080776</v>
      </c>
      <c r="S1093" s="42">
        <f t="shared" si="190"/>
        <v>1240132.2449171778</v>
      </c>
      <c r="T1093" s="43">
        <f t="shared" si="191"/>
        <v>0.34979997828895343</v>
      </c>
      <c r="U1093" s="43">
        <f t="shared" si="192"/>
        <v>0.13988344418929122</v>
      </c>
      <c r="V1093" s="42">
        <f t="shared" si="193"/>
        <v>-0.13641479931717596</v>
      </c>
      <c r="W1093" s="42">
        <f t="shared" si="194"/>
        <v>0.59969538906533848</v>
      </c>
      <c r="X1093" s="42">
        <f>VLOOKUP($A1093,'Raw data'!$A:$AN,39, FALSE)</f>
        <v>4.2122181706503561</v>
      </c>
      <c r="Y1093" s="42">
        <f>VLOOKUP($A1093,'Raw data'!$A:$AN,40, FALSE)</f>
        <v>3.885533930013739</v>
      </c>
      <c r="Z1093" s="42">
        <f t="shared" si="195"/>
        <v>4.0488760503320478</v>
      </c>
      <c r="AA1093" s="44">
        <f>IFERROR(VLOOKUP($A1093,'Raw data'!$AP:$AU,4,FALSE),0)</f>
        <v>0.43072856173913898</v>
      </c>
      <c r="AB1093" s="44">
        <f>IFERROR(VLOOKUP($A1093,'Raw data'!$AP:$AU,5,FALSE),0)</f>
        <v>0.168418297195737</v>
      </c>
      <c r="AC1093" s="44">
        <f>IFERROR(VLOOKUP($A1093,'Raw data'!$AP:$AU,6,FALSE),"NA")</f>
        <v>0.86797868735341099</v>
      </c>
      <c r="AD1093" s="46" t="b">
        <f t="shared" si="196"/>
        <v>0</v>
      </c>
      <c r="AE1093" s="46" t="b">
        <f t="shared" si="197"/>
        <v>0</v>
      </c>
    </row>
    <row r="1094" spans="1:31" x14ac:dyDescent="0.25">
      <c r="A1094" s="45" t="s">
        <v>1160</v>
      </c>
      <c r="B1094" s="2" t="str">
        <f>IFERROR(VLOOKUP(A1094,'Protein names'!$A:$I,8,FALSE),"Contaminant")</f>
        <v>Cytochrome c oxidase subunit 6B1</v>
      </c>
      <c r="C1094" t="str">
        <f>IFERROR(VLOOKUP(A1094,'Protein names'!$A:$I,9,FALSE), "Contaminant")</f>
        <v>Cox6b1</v>
      </c>
      <c r="D1094" s="42">
        <f>VLOOKUP($A1094,'Raw data'!$A:$M,10,FALSE)</f>
        <v>651663.53202590568</v>
      </c>
      <c r="E1094" s="42">
        <f>VLOOKUP($A1094,'Raw data'!$A:$M,11,FALSE)</f>
        <v>935071.50098924723</v>
      </c>
      <c r="F1094" s="42">
        <f>VLOOKUP($A1094,'Raw data'!$A:$M,7,FALSE)</f>
        <v>953751.87476894818</v>
      </c>
      <c r="G1094" s="42">
        <f>VLOOKUP($A1094,'Raw data'!$A:$M,2,FALSE)</f>
        <v>847804.45643590658</v>
      </c>
      <c r="H1094" s="42">
        <f>VLOOKUP($A1094,'Raw data'!$A:$M,3,FALSE)</f>
        <v>1017267.9523689011</v>
      </c>
      <c r="I1094" s="42">
        <f>VLOOKUP($A1094,'Raw data'!$A:$M,4,FALSE)</f>
        <v>402687.5628929899</v>
      </c>
      <c r="J1094" s="42">
        <f>VLOOKUP($A1094,'Raw data'!$A:$M,8,FALSE)</f>
        <v>615826.36657683889</v>
      </c>
      <c r="K1094" s="42">
        <f>VLOOKUP($A1094,'Raw data'!$A:$M,5,FALSE)</f>
        <v>848522.45783266425</v>
      </c>
      <c r="L1094" s="42">
        <f>VLOOKUP($A1094,'Raw data'!$A:$M,12,FALSE)</f>
        <v>825851.83780602308</v>
      </c>
      <c r="M1094" s="42">
        <f>VLOOKUP($A1094,'Raw data'!$A:$M,13,FALSE)</f>
        <v>1090722.3288599728</v>
      </c>
      <c r="N1094" s="42">
        <f>VLOOKUP($A1094,'Raw data'!$A:$M,6,FALSE)</f>
        <v>683117.32110919966</v>
      </c>
      <c r="O1094" s="42">
        <f>VLOOKUP($A1094,'Raw data'!$A:$M,9,FALSE)</f>
        <v>363037.6847766462</v>
      </c>
      <c r="P1094" s="42">
        <f t="shared" si="187"/>
        <v>801374.47991364973</v>
      </c>
      <c r="Q1094" s="42">
        <f t="shared" si="188"/>
        <v>737846.33282689087</v>
      </c>
      <c r="R1094" s="42">
        <f t="shared" si="189"/>
        <v>212612.37177741496</v>
      </c>
      <c r="S1094" s="42">
        <f t="shared" si="190"/>
        <v>224678.02951103784</v>
      </c>
      <c r="T1094" s="43">
        <f t="shared" si="191"/>
        <v>0.2653096362643399</v>
      </c>
      <c r="U1094" s="43">
        <f t="shared" si="192"/>
        <v>0.30450517880902778</v>
      </c>
      <c r="V1094" s="42">
        <f t="shared" si="193"/>
        <v>-0.11915618185207438</v>
      </c>
      <c r="W1094" s="42">
        <f t="shared" si="194"/>
        <v>0.65588901876289518</v>
      </c>
      <c r="X1094" s="42">
        <f>VLOOKUP($A1094,'Raw data'!$A:$AN,39, FALSE)</f>
        <v>3.0466215043052447</v>
      </c>
      <c r="Y1094" s="42">
        <f>VLOOKUP($A1094,'Raw data'!$A:$AN,40, FALSE)</f>
        <v>3.6542604955130744</v>
      </c>
      <c r="Z1094" s="42">
        <f t="shared" si="195"/>
        <v>3.3504409999091598</v>
      </c>
      <c r="AA1094" s="44">
        <f>IFERROR(VLOOKUP($A1094,'Raw data'!$AP:$AU,4,FALSE),0)</f>
        <v>0.232108814968921</v>
      </c>
      <c r="AB1094" s="44">
        <f>IFERROR(VLOOKUP($A1094,'Raw data'!$AP:$AU,5,FALSE),0)</f>
        <v>3.2223894734510997E-2</v>
      </c>
      <c r="AC1094" s="44">
        <f>IFERROR(VLOOKUP($A1094,'Raw data'!$AP:$AU,6,FALSE),"NA")</f>
        <v>0.86811427890892801</v>
      </c>
      <c r="AD1094" s="46" t="b">
        <f t="shared" si="196"/>
        <v>0</v>
      </c>
      <c r="AE1094" s="46" t="b">
        <f t="shared" si="197"/>
        <v>0</v>
      </c>
    </row>
    <row r="1095" spans="1:31" x14ac:dyDescent="0.25">
      <c r="A1095" s="45" t="s">
        <v>1161</v>
      </c>
      <c r="B1095" s="2" t="str">
        <f>IFERROR(VLOOKUP(A1095,'Protein names'!$A:$I,8,FALSE),"Contaminant")</f>
        <v>Corticosteroid 11-beta-dehydrogenase isozyme 1 (EC 1.1.1.146) (11-beta-hydroxysteroid dehydrogenase 1) (11-DH) (11-beta-HSD1)</v>
      </c>
      <c r="C1095" t="str">
        <f>IFERROR(VLOOKUP(A1095,'Protein names'!$A:$I,9,FALSE), "Contaminant")</f>
        <v>Hsd11b1</v>
      </c>
      <c r="D1095" s="42">
        <f>VLOOKUP($A1095,'Raw data'!$A:$M,10,FALSE)</f>
        <v>2294326.9706996582</v>
      </c>
      <c r="E1095" s="42">
        <f>VLOOKUP($A1095,'Raw data'!$A:$M,11,FALSE)</f>
        <v>2609459.343421788</v>
      </c>
      <c r="F1095" s="42">
        <f>VLOOKUP($A1095,'Raw data'!$A:$M,7,FALSE)</f>
        <v>1320049.804568022</v>
      </c>
      <c r="G1095" s="42">
        <f>VLOOKUP($A1095,'Raw data'!$A:$M,2,FALSE)</f>
        <v>1442256.7867478752</v>
      </c>
      <c r="H1095" s="42">
        <f>VLOOKUP($A1095,'Raw data'!$A:$M,3,FALSE)</f>
        <v>1589598.6853041858</v>
      </c>
      <c r="I1095" s="42">
        <f>VLOOKUP($A1095,'Raw data'!$A:$M,4,FALSE)</f>
        <v>2394190.2494628648</v>
      </c>
      <c r="J1095" s="42">
        <f>VLOOKUP($A1095,'Raw data'!$A:$M,8,FALSE)</f>
        <v>1940042.4605725433</v>
      </c>
      <c r="K1095" s="42">
        <f>VLOOKUP($A1095,'Raw data'!$A:$M,5,FALSE)</f>
        <v>2227385.155860051</v>
      </c>
      <c r="L1095" s="42">
        <f>VLOOKUP($A1095,'Raw data'!$A:$M,12,FALSE)</f>
        <v>2569810.9999664915</v>
      </c>
      <c r="M1095" s="42">
        <f>VLOOKUP($A1095,'Raw data'!$A:$M,13,FALSE)</f>
        <v>1847349.3522035696</v>
      </c>
      <c r="N1095" s="42">
        <f>VLOOKUP($A1095,'Raw data'!$A:$M,6,FALSE)</f>
        <v>1843880.9730240814</v>
      </c>
      <c r="O1095" s="42">
        <f>VLOOKUP($A1095,'Raw data'!$A:$M,9,FALSE)</f>
        <v>1542227.6875877061</v>
      </c>
      <c r="P1095" s="42">
        <f t="shared" si="187"/>
        <v>1941646.9733673988</v>
      </c>
      <c r="Q1095" s="42">
        <f t="shared" si="188"/>
        <v>1995116.104869074</v>
      </c>
      <c r="R1095" s="42">
        <f t="shared" si="189"/>
        <v>505777.21622842993</v>
      </c>
      <c r="S1095" s="42">
        <f t="shared" si="190"/>
        <v>325850.48657333874</v>
      </c>
      <c r="T1095" s="43">
        <f t="shared" si="191"/>
        <v>0.26048876194587545</v>
      </c>
      <c r="U1095" s="43">
        <f t="shared" si="192"/>
        <v>0.16332407210693239</v>
      </c>
      <c r="V1095" s="42">
        <f t="shared" si="193"/>
        <v>3.9191789390695703E-2</v>
      </c>
      <c r="W1095" s="42">
        <f t="shared" si="194"/>
        <v>0.84646423517026925</v>
      </c>
      <c r="X1095" s="42">
        <f>VLOOKUP($A1095,'Raw data'!$A:$AN,39, FALSE)</f>
        <v>3.2941941800006798</v>
      </c>
      <c r="Y1095" s="42">
        <f>VLOOKUP($A1095,'Raw data'!$A:$AN,40, FALSE)</f>
        <v>2.9998521198584647</v>
      </c>
      <c r="Z1095" s="42">
        <f t="shared" si="195"/>
        <v>3.1470231499295722</v>
      </c>
      <c r="AA1095" s="44">
        <f>IFERROR(VLOOKUP($A1095,'Raw data'!$AP:$AU,4,FALSE),0)</f>
        <v>1.08608599759934</v>
      </c>
      <c r="AB1095" s="44">
        <f>IFERROR(VLOOKUP($A1095,'Raw data'!$AP:$AU,5,FALSE),0)</f>
        <v>0.13906013229175501</v>
      </c>
      <c r="AC1095" s="44">
        <f>IFERROR(VLOOKUP($A1095,'Raw data'!$AP:$AU,6,FALSE),"NA")</f>
        <v>0.86878794395846703</v>
      </c>
      <c r="AD1095" s="46" t="b">
        <f t="shared" si="196"/>
        <v>0</v>
      </c>
      <c r="AE1095" s="46" t="b">
        <f t="shared" si="197"/>
        <v>0</v>
      </c>
    </row>
    <row r="1096" spans="1:31" x14ac:dyDescent="0.25">
      <c r="A1096" s="45" t="s">
        <v>1162</v>
      </c>
      <c r="B1096" s="2" t="str">
        <f>IFERROR(VLOOKUP(A1096,'Protein names'!$A:$I,8,FALSE),"Contaminant")</f>
        <v>ADP-ribosylation factor GTPase-activating protein 2 (ARF GAP 2) (GTPase-activating protein ZNF289) (Zinc finger protein 289)</v>
      </c>
      <c r="C1096" t="str">
        <f>IFERROR(VLOOKUP(A1096,'Protein names'!$A:$I,9,FALSE), "Contaminant")</f>
        <v>Arfgap2</v>
      </c>
      <c r="D1096" s="42">
        <f>VLOOKUP($A1096,'Raw data'!$A:$M,10,FALSE)</f>
        <v>205.36</v>
      </c>
      <c r="E1096" s="42">
        <f>VLOOKUP($A1096,'Raw data'!$A:$M,11,FALSE)</f>
        <v>205.36</v>
      </c>
      <c r="F1096" s="42">
        <f>VLOOKUP($A1096,'Raw data'!$A:$M,7,FALSE)</f>
        <v>135949.05024517709</v>
      </c>
      <c r="G1096" s="42">
        <f>VLOOKUP($A1096,'Raw data'!$A:$M,2,FALSE)</f>
        <v>268769.67185761814</v>
      </c>
      <c r="H1096" s="42">
        <f>VLOOKUP($A1096,'Raw data'!$A:$M,3,FALSE)</f>
        <v>234438.18795615956</v>
      </c>
      <c r="I1096" s="42">
        <f>VLOOKUP($A1096,'Raw data'!$A:$M,4,FALSE)</f>
        <v>242790.60399130816</v>
      </c>
      <c r="J1096" s="42">
        <f>VLOOKUP($A1096,'Raw data'!$A:$M,8,FALSE)</f>
        <v>109957.13680078069</v>
      </c>
      <c r="K1096" s="42">
        <f>VLOOKUP($A1096,'Raw data'!$A:$M,5,FALSE)</f>
        <v>205.36</v>
      </c>
      <c r="L1096" s="42">
        <f>VLOOKUP($A1096,'Raw data'!$A:$M,12,FALSE)</f>
        <v>205.36</v>
      </c>
      <c r="M1096" s="42">
        <f>VLOOKUP($A1096,'Raw data'!$A:$M,13,FALSE)</f>
        <v>205.36</v>
      </c>
      <c r="N1096" s="42">
        <f>VLOOKUP($A1096,'Raw data'!$A:$M,6,FALSE)</f>
        <v>164958.7562455975</v>
      </c>
      <c r="O1096" s="42">
        <f>VLOOKUP($A1096,'Raw data'!$A:$M,9,FALSE)</f>
        <v>93818.675784684368</v>
      </c>
      <c r="P1096" s="42">
        <f t="shared" si="187"/>
        <v>147059.70567504384</v>
      </c>
      <c r="Q1096" s="42">
        <f t="shared" si="188"/>
        <v>61558.441471843755</v>
      </c>
      <c r="R1096" s="42">
        <f t="shared" si="189"/>
        <v>111705.38951316343</v>
      </c>
      <c r="S1096" s="42">
        <f t="shared" si="190"/>
        <v>65022.282515363018</v>
      </c>
      <c r="T1096" s="43">
        <f t="shared" si="191"/>
        <v>0.75959209220775659</v>
      </c>
      <c r="U1096" s="43">
        <f t="shared" si="192"/>
        <v>1.056269147832529</v>
      </c>
      <c r="V1096" s="42">
        <f t="shared" si="193"/>
        <v>-1.2563733913484312</v>
      </c>
      <c r="W1096" s="42">
        <f t="shared" si="194"/>
        <v>0.16988866908290332</v>
      </c>
      <c r="X1096" s="42">
        <f>VLOOKUP($A1096,'Raw data'!$A:$AN,39, FALSE)</f>
        <v>1.0941454397189418</v>
      </c>
      <c r="Y1096" s="42">
        <f>VLOOKUP($A1096,'Raw data'!$A:$AN,40, FALSE)</f>
        <v>0.72378424114233375</v>
      </c>
      <c r="Z1096" s="42">
        <f t="shared" si="195"/>
        <v>0.90896484043063785</v>
      </c>
      <c r="AA1096" s="44">
        <f>IFERROR(VLOOKUP($A1096,'Raw data'!$AP:$AU,4,FALSE),0)</f>
        <v>-0.62414227248862897</v>
      </c>
      <c r="AB1096" s="44">
        <f>IFERROR(VLOOKUP($A1096,'Raw data'!$AP:$AU,5,FALSE),0)</f>
        <v>9.5064907993868408E-3</v>
      </c>
      <c r="AC1096" s="44">
        <f>IFERROR(VLOOKUP($A1096,'Raw data'!$AP:$AU,6,FALSE),"NA")</f>
        <v>0.86907166775165301</v>
      </c>
      <c r="AD1096" s="46" t="b">
        <f t="shared" si="196"/>
        <v>0</v>
      </c>
      <c r="AE1096" s="46" t="b">
        <f t="shared" si="197"/>
        <v>0</v>
      </c>
    </row>
    <row r="1097" spans="1:31" x14ac:dyDescent="0.25">
      <c r="A1097" s="45" t="s">
        <v>1163</v>
      </c>
      <c r="B1097" s="2" t="str">
        <f>IFERROR(VLOOKUP(A1097,'Protein names'!$A:$I,8,FALSE),"Contaminant")</f>
        <v>Asialoglycoprotein receptor 1 (ASGP-R 1) (ASGPR 1) (Hepatic lectin 1) (HL-1) (rHL-1)</v>
      </c>
      <c r="C1097" t="str">
        <f>IFERROR(VLOOKUP(A1097,'Protein names'!$A:$I,9,FALSE), "Contaminant")</f>
        <v>Asgr1</v>
      </c>
      <c r="D1097" s="42">
        <f>VLOOKUP($A1097,'Raw data'!$A:$M,10,FALSE)</f>
        <v>155819.08304368812</v>
      </c>
      <c r="E1097" s="42">
        <f>VLOOKUP($A1097,'Raw data'!$A:$M,11,FALSE)</f>
        <v>303927.48714447691</v>
      </c>
      <c r="F1097" s="42">
        <f>VLOOKUP($A1097,'Raw data'!$A:$M,7,FALSE)</f>
        <v>313530.37027688068</v>
      </c>
      <c r="G1097" s="42">
        <f>VLOOKUP($A1097,'Raw data'!$A:$M,2,FALSE)</f>
        <v>188986.80716122795</v>
      </c>
      <c r="H1097" s="42">
        <f>VLOOKUP($A1097,'Raw data'!$A:$M,3,FALSE)</f>
        <v>242056.79961080357</v>
      </c>
      <c r="I1097" s="42">
        <f>VLOOKUP($A1097,'Raw data'!$A:$M,4,FALSE)</f>
        <v>337825.60596982145</v>
      </c>
      <c r="J1097" s="42">
        <f>VLOOKUP($A1097,'Raw data'!$A:$M,8,FALSE)</f>
        <v>149942.42542549386</v>
      </c>
      <c r="K1097" s="42">
        <f>VLOOKUP($A1097,'Raw data'!$A:$M,5,FALSE)</f>
        <v>276608.52956697566</v>
      </c>
      <c r="L1097" s="42">
        <f>VLOOKUP($A1097,'Raw data'!$A:$M,12,FALSE)</f>
        <v>217738.76671151252</v>
      </c>
      <c r="M1097" s="42">
        <f>VLOOKUP($A1097,'Raw data'!$A:$M,13,FALSE)</f>
        <v>288148.13204114785</v>
      </c>
      <c r="N1097" s="42">
        <f>VLOOKUP($A1097,'Raw data'!$A:$M,6,FALSE)</f>
        <v>245865.04423274161</v>
      </c>
      <c r="O1097" s="42">
        <f>VLOOKUP($A1097,'Raw data'!$A:$M,9,FALSE)</f>
        <v>307322.64892214793</v>
      </c>
      <c r="P1097" s="42">
        <f t="shared" si="187"/>
        <v>257024.35886781648</v>
      </c>
      <c r="Q1097" s="42">
        <f t="shared" si="188"/>
        <v>247604.25781666991</v>
      </c>
      <c r="R1097" s="42">
        <f t="shared" si="189"/>
        <v>67103.549866002111</v>
      </c>
      <c r="S1097" s="42">
        <f t="shared" si="190"/>
        <v>52415.24218832967</v>
      </c>
      <c r="T1097" s="43">
        <f t="shared" si="191"/>
        <v>0.26107856143126262</v>
      </c>
      <c r="U1097" s="43">
        <f t="shared" si="192"/>
        <v>0.21168958341232863</v>
      </c>
      <c r="V1097" s="42">
        <f t="shared" si="193"/>
        <v>-5.3868970434473723E-2</v>
      </c>
      <c r="W1097" s="42">
        <f t="shared" si="194"/>
        <v>0.80961929320025605</v>
      </c>
      <c r="X1097" s="42">
        <f>VLOOKUP($A1097,'Raw data'!$A:$AN,39, FALSE)</f>
        <v>2.9278487886699298</v>
      </c>
      <c r="Y1097" s="42">
        <f>VLOOKUP($A1097,'Raw data'!$A:$AN,40, FALSE)</f>
        <v>3.1973882215348177</v>
      </c>
      <c r="Z1097" s="42">
        <f t="shared" si="195"/>
        <v>3.0626185051023738</v>
      </c>
      <c r="AA1097" s="44">
        <f>IFERROR(VLOOKUP($A1097,'Raw data'!$AP:$AU,4,FALSE),0)</f>
        <v>0.30420907759534899</v>
      </c>
      <c r="AB1097" s="44">
        <f>IFERROR(VLOOKUP($A1097,'Raw data'!$AP:$AU,5,FALSE),0)</f>
        <v>1.7849056321805001E-2</v>
      </c>
      <c r="AC1097" s="44">
        <f>IFERROR(VLOOKUP($A1097,'Raw data'!$AP:$AU,6,FALSE),"NA")</f>
        <v>0.86951204921987801</v>
      </c>
      <c r="AD1097" s="46" t="b">
        <f t="shared" si="196"/>
        <v>0</v>
      </c>
      <c r="AE1097" s="46" t="b">
        <f t="shared" si="197"/>
        <v>0</v>
      </c>
    </row>
    <row r="1098" spans="1:31" x14ac:dyDescent="0.25">
      <c r="A1098" s="45" t="s">
        <v>1164</v>
      </c>
      <c r="B1098" s="2" t="str">
        <f>IFERROR(VLOOKUP(A1098,'Protein names'!$A:$I,8,FALSE),"Contaminant")</f>
        <v>Protein Glyatl1 (RGD1564894 protein)</v>
      </c>
      <c r="C1098" t="str">
        <f>IFERROR(VLOOKUP(A1098,'Protein names'!$A:$I,9,FALSE), "Contaminant")</f>
        <v>Glyatl1</v>
      </c>
      <c r="D1098" s="42">
        <f>VLOOKUP($A1098,'Raw data'!$A:$M,10,FALSE)</f>
        <v>5962690.641522781</v>
      </c>
      <c r="E1098" s="42">
        <f>VLOOKUP($A1098,'Raw data'!$A:$M,11,FALSE)</f>
        <v>4130917.3629024196</v>
      </c>
      <c r="F1098" s="42">
        <f>VLOOKUP($A1098,'Raw data'!$A:$M,7,FALSE)</f>
        <v>2447409.1977558471</v>
      </c>
      <c r="G1098" s="42">
        <f>VLOOKUP($A1098,'Raw data'!$A:$M,2,FALSE)</f>
        <v>2367163.6656107022</v>
      </c>
      <c r="H1098" s="42">
        <f>VLOOKUP($A1098,'Raw data'!$A:$M,3,FALSE)</f>
        <v>2351808.0644358853</v>
      </c>
      <c r="I1098" s="42">
        <f>VLOOKUP($A1098,'Raw data'!$A:$M,4,FALSE)</f>
        <v>3632752.8817397398</v>
      </c>
      <c r="J1098" s="42">
        <f>VLOOKUP($A1098,'Raw data'!$A:$M,8,FALSE)</f>
        <v>2878927.2903314121</v>
      </c>
      <c r="K1098" s="42">
        <f>VLOOKUP($A1098,'Raw data'!$A:$M,5,FALSE)</f>
        <v>2044788.47012121</v>
      </c>
      <c r="L1098" s="42">
        <f>VLOOKUP($A1098,'Raw data'!$A:$M,12,FALSE)</f>
        <v>5206692.5229424573</v>
      </c>
      <c r="M1098" s="42">
        <f>VLOOKUP($A1098,'Raw data'!$A:$M,13,FALSE)</f>
        <v>3464213.4475331558</v>
      </c>
      <c r="N1098" s="42">
        <f>VLOOKUP($A1098,'Raw data'!$A:$M,6,FALSE)</f>
        <v>2184208.5435167453</v>
      </c>
      <c r="O1098" s="42">
        <f>VLOOKUP($A1098,'Raw data'!$A:$M,9,FALSE)</f>
        <v>2681618.906078063</v>
      </c>
      <c r="P1098" s="42">
        <f t="shared" si="187"/>
        <v>3482123.6356612295</v>
      </c>
      <c r="Q1098" s="42">
        <f t="shared" si="188"/>
        <v>3076741.5300871744</v>
      </c>
      <c r="R1098" s="42">
        <f t="shared" si="189"/>
        <v>1303087.2402510145</v>
      </c>
      <c r="S1098" s="42">
        <f t="shared" si="190"/>
        <v>1060158.8191019539</v>
      </c>
      <c r="T1098" s="43">
        <f t="shared" si="191"/>
        <v>0.37422199111651239</v>
      </c>
      <c r="U1098" s="43">
        <f t="shared" si="192"/>
        <v>0.34457194689081211</v>
      </c>
      <c r="V1098" s="42">
        <f t="shared" si="193"/>
        <v>-0.17856417667043992</v>
      </c>
      <c r="W1098" s="42">
        <f t="shared" si="194"/>
        <v>0.6012796232722164</v>
      </c>
      <c r="X1098" s="42">
        <f>VLOOKUP($A1098,'Raw data'!$A:$AN,39, FALSE)</f>
        <v>2.7973200848199351</v>
      </c>
      <c r="Y1098" s="42">
        <f>VLOOKUP($A1098,'Raw data'!$A:$AN,40, FALSE)</f>
        <v>2.9338002019441127</v>
      </c>
      <c r="Z1098" s="42">
        <f t="shared" si="195"/>
        <v>2.8655601433820239</v>
      </c>
      <c r="AA1098" s="44">
        <f>IFERROR(VLOOKUP($A1098,'Raw data'!$AP:$AU,4,FALSE),0)</f>
        <v>1.6858451903023901</v>
      </c>
      <c r="AB1098" s="44">
        <f>IFERROR(VLOOKUP($A1098,'Raw data'!$AP:$AU,5,FALSE),0)</f>
        <v>5.5758841641152301E-2</v>
      </c>
      <c r="AC1098" s="44">
        <f>IFERROR(VLOOKUP($A1098,'Raw data'!$AP:$AU,6,FALSE),"NA")</f>
        <v>0.87018303866455105</v>
      </c>
      <c r="AD1098" s="46" t="b">
        <f t="shared" si="196"/>
        <v>0</v>
      </c>
      <c r="AE1098" s="46" t="b">
        <f t="shared" si="197"/>
        <v>0</v>
      </c>
    </row>
    <row r="1099" spans="1:31" x14ac:dyDescent="0.25">
      <c r="A1099" s="45" t="s">
        <v>1165</v>
      </c>
      <c r="B1099" s="2" t="str">
        <f>IFERROR(VLOOKUP(A1099,'Protein names'!$A:$I,8,FALSE),"Contaminant")</f>
        <v>Transmembrane emp24 domain-containing protein 10 (21 kDa transmembrane-trafficking protein) (Transmembrane protein Tmp21) (p24 family protein delta-1) (p24delta1)</v>
      </c>
      <c r="C1099" t="str">
        <f>IFERROR(VLOOKUP(A1099,'Protein names'!$A:$I,9,FALSE), "Contaminant")</f>
        <v>Tmed10</v>
      </c>
      <c r="D1099" s="42">
        <f>VLOOKUP($A1099,'Raw data'!$A:$M,10,FALSE)</f>
        <v>505290.38034437515</v>
      </c>
      <c r="E1099" s="42">
        <f>VLOOKUP($A1099,'Raw data'!$A:$M,11,FALSE)</f>
        <v>395752.04993062076</v>
      </c>
      <c r="F1099" s="42">
        <f>VLOOKUP($A1099,'Raw data'!$A:$M,7,FALSE)</f>
        <v>208094.23258765848</v>
      </c>
      <c r="G1099" s="42">
        <f>VLOOKUP($A1099,'Raw data'!$A:$M,2,FALSE)</f>
        <v>338683.31409111765</v>
      </c>
      <c r="H1099" s="42">
        <f>VLOOKUP($A1099,'Raw data'!$A:$M,3,FALSE)</f>
        <v>325503.52314386342</v>
      </c>
      <c r="I1099" s="42">
        <f>VLOOKUP($A1099,'Raw data'!$A:$M,4,FALSE)</f>
        <v>204387.97542172705</v>
      </c>
      <c r="J1099" s="42">
        <f>VLOOKUP($A1099,'Raw data'!$A:$M,8,FALSE)</f>
        <v>253564.92814593643</v>
      </c>
      <c r="K1099" s="42">
        <f>VLOOKUP($A1099,'Raw data'!$A:$M,5,FALSE)</f>
        <v>104673.47975128553</v>
      </c>
      <c r="L1099" s="42">
        <f>VLOOKUP($A1099,'Raw data'!$A:$M,12,FALSE)</f>
        <v>531998.7882618045</v>
      </c>
      <c r="M1099" s="42">
        <f>VLOOKUP($A1099,'Raw data'!$A:$M,13,FALSE)</f>
        <v>391541.42198570742</v>
      </c>
      <c r="N1099" s="42">
        <f>VLOOKUP($A1099,'Raw data'!$A:$M,6,FALSE)</f>
        <v>375389.0764881394</v>
      </c>
      <c r="O1099" s="42">
        <f>VLOOKUP($A1099,'Raw data'!$A:$M,9,FALSE)</f>
        <v>198550.32494096321</v>
      </c>
      <c r="P1099" s="42">
        <f t="shared" si="187"/>
        <v>329618.57925322716</v>
      </c>
      <c r="Q1099" s="42">
        <f t="shared" si="188"/>
        <v>309286.33659563941</v>
      </c>
      <c r="R1099" s="42">
        <f t="shared" si="189"/>
        <v>104709.27347932248</v>
      </c>
      <c r="S1099" s="42">
        <f t="shared" si="190"/>
        <v>140220.10569326842</v>
      </c>
      <c r="T1099" s="43">
        <f t="shared" si="191"/>
        <v>0.31766799588951666</v>
      </c>
      <c r="U1099" s="43">
        <f t="shared" si="192"/>
        <v>0.45336663506280916</v>
      </c>
      <c r="V1099" s="42">
        <f t="shared" si="193"/>
        <v>-9.1854463033326006E-2</v>
      </c>
      <c r="W1099" s="42">
        <f t="shared" si="194"/>
        <v>0.80029394524835284</v>
      </c>
      <c r="X1099" s="42">
        <f>VLOOKUP($A1099,'Raw data'!$A:$AN,39, FALSE)</f>
        <v>2.5975769830244761</v>
      </c>
      <c r="Y1099" s="42">
        <f>VLOOKUP($A1099,'Raw data'!$A:$AN,40, FALSE)</f>
        <v>2.7416390739049343</v>
      </c>
      <c r="Z1099" s="42">
        <f t="shared" si="195"/>
        <v>2.6696080284647055</v>
      </c>
      <c r="AA1099" s="44">
        <f>IFERROR(VLOOKUP($A1099,'Raw data'!$AP:$AU,4,FALSE),0)</f>
        <v>-0.1914607121778</v>
      </c>
      <c r="AB1099" s="44">
        <f>IFERROR(VLOOKUP($A1099,'Raw data'!$AP:$AU,5,FALSE),0)</f>
        <v>0.189973982711026</v>
      </c>
      <c r="AC1099" s="44">
        <f>IFERROR(VLOOKUP($A1099,'Raw data'!$AP:$AU,6,FALSE),"NA")</f>
        <v>0.87034133015856796</v>
      </c>
      <c r="AD1099" s="46" t="b">
        <f t="shared" si="196"/>
        <v>0</v>
      </c>
      <c r="AE1099" s="46" t="b">
        <f t="shared" si="197"/>
        <v>0</v>
      </c>
    </row>
    <row r="1100" spans="1:31" x14ac:dyDescent="0.25">
      <c r="A1100" s="45" t="s">
        <v>1166</v>
      </c>
      <c r="B1100" s="2" t="str">
        <f>IFERROR(VLOOKUP(A1100,'Protein names'!$A:$I,8,FALSE),"Contaminant")</f>
        <v>Vacuolar protein sorting-associated protein 29 (Vesicle protein sorting 29)</v>
      </c>
      <c r="C1100" t="str">
        <f>IFERROR(VLOOKUP(A1100,'Protein names'!$A:$I,9,FALSE), "Contaminant")</f>
        <v>Vps29</v>
      </c>
      <c r="D1100" s="42">
        <f>VLOOKUP($A1100,'Raw data'!$A:$M,10,FALSE)</f>
        <v>17654.122068095367</v>
      </c>
      <c r="E1100" s="42">
        <f>VLOOKUP($A1100,'Raw data'!$A:$M,11,FALSE)</f>
        <v>13094.36243236414</v>
      </c>
      <c r="F1100" s="42">
        <f>VLOOKUP($A1100,'Raw data'!$A:$M,7,FALSE)</f>
        <v>10628.556557614298</v>
      </c>
      <c r="G1100" s="42">
        <f>VLOOKUP($A1100,'Raw data'!$A:$M,2,FALSE)</f>
        <v>18723.574888644776</v>
      </c>
      <c r="H1100" s="42">
        <f>VLOOKUP($A1100,'Raw data'!$A:$M,3,FALSE)</f>
        <v>2575.4041176344058</v>
      </c>
      <c r="I1100" s="42">
        <f>VLOOKUP($A1100,'Raw data'!$A:$M,4,FALSE)</f>
        <v>14506.696295747775</v>
      </c>
      <c r="J1100" s="42">
        <f>VLOOKUP($A1100,'Raw data'!$A:$M,8,FALSE)</f>
        <v>1690.0572557917126</v>
      </c>
      <c r="K1100" s="42">
        <f>VLOOKUP($A1100,'Raw data'!$A:$M,5,FALSE)</f>
        <v>19339.278982101641</v>
      </c>
      <c r="L1100" s="42">
        <f>VLOOKUP($A1100,'Raw data'!$A:$M,12,FALSE)</f>
        <v>16253.744206510679</v>
      </c>
      <c r="M1100" s="42">
        <f>VLOOKUP($A1100,'Raw data'!$A:$M,13,FALSE)</f>
        <v>11007.260591703292</v>
      </c>
      <c r="N1100" s="42">
        <f>VLOOKUP($A1100,'Raw data'!$A:$M,6,FALSE)</f>
        <v>10659.475300769289</v>
      </c>
      <c r="O1100" s="42">
        <f>VLOOKUP($A1100,'Raw data'!$A:$M,9,FALSE)</f>
        <v>11071.732797433317</v>
      </c>
      <c r="P1100" s="42">
        <f t="shared" si="187"/>
        <v>12863.786060016793</v>
      </c>
      <c r="Q1100" s="42">
        <f t="shared" si="188"/>
        <v>11670.258189051654</v>
      </c>
      <c r="R1100" s="42">
        <f t="shared" si="189"/>
        <v>5336.7252382791266</v>
      </c>
      <c r="S1100" s="42">
        <f t="shared" si="190"/>
        <v>5496.1519139980137</v>
      </c>
      <c r="T1100" s="43">
        <f t="shared" si="191"/>
        <v>0.41486427194764458</v>
      </c>
      <c r="U1100" s="43">
        <f t="shared" si="192"/>
        <v>0.47095375483244906</v>
      </c>
      <c r="V1100" s="42">
        <f t="shared" si="193"/>
        <v>-0.14047883898239449</v>
      </c>
      <c r="W1100" s="42">
        <f t="shared" si="194"/>
        <v>0.73478437886849413</v>
      </c>
      <c r="X1100" s="42">
        <f>VLOOKUP($A1100,'Raw data'!$A:$AN,39, FALSE)</f>
        <v>3.223492292032303</v>
      </c>
      <c r="Y1100" s="42">
        <f>VLOOKUP($A1100,'Raw data'!$A:$AN,40, FALSE)</f>
        <v>3.0915225052241087</v>
      </c>
      <c r="Z1100" s="42">
        <f t="shared" si="195"/>
        <v>3.1575073986282058</v>
      </c>
      <c r="AA1100" s="44">
        <f>IFERROR(VLOOKUP($A1100,'Raw data'!$AP:$AU,4,FALSE),0)</f>
        <v>0.64505570128421796</v>
      </c>
      <c r="AB1100" s="44">
        <f>IFERROR(VLOOKUP($A1100,'Raw data'!$AP:$AU,5,FALSE),0)</f>
        <v>1.62601653717292E-2</v>
      </c>
      <c r="AC1100" s="44">
        <f>IFERROR(VLOOKUP($A1100,'Raw data'!$AP:$AU,6,FALSE),"NA")</f>
        <v>0.87094483863497496</v>
      </c>
      <c r="AD1100" s="46" t="b">
        <f t="shared" si="196"/>
        <v>0</v>
      </c>
      <c r="AE1100" s="46" t="b">
        <f t="shared" si="197"/>
        <v>0</v>
      </c>
    </row>
    <row r="1101" spans="1:31" x14ac:dyDescent="0.25">
      <c r="A1101" s="45" t="s">
        <v>1167</v>
      </c>
      <c r="B1101" s="2" t="str">
        <f>IFERROR(VLOOKUP(A1101,'Protein names'!$A:$I,8,FALSE),"Contaminant")</f>
        <v>DEAH (Asp-Glu-Ala-His) box polypeptide 9 (Predicted) (Protein Dhx9)</v>
      </c>
      <c r="C1101" t="str">
        <f>IFERROR(VLOOKUP(A1101,'Protein names'!$A:$I,9,FALSE), "Contaminant")</f>
        <v>Dhx9</v>
      </c>
      <c r="D1101" s="42">
        <f>VLOOKUP($A1101,'Raw data'!$A:$M,10,FALSE)</f>
        <v>25601.144120943078</v>
      </c>
      <c r="E1101" s="42">
        <f>VLOOKUP($A1101,'Raw data'!$A:$M,11,FALSE)</f>
        <v>17858.326209584266</v>
      </c>
      <c r="F1101" s="42">
        <f>VLOOKUP($A1101,'Raw data'!$A:$M,7,FALSE)</f>
        <v>19515.356370255409</v>
      </c>
      <c r="G1101" s="42">
        <f>VLOOKUP($A1101,'Raw data'!$A:$M,2,FALSE)</f>
        <v>205.36</v>
      </c>
      <c r="H1101" s="42">
        <f>VLOOKUP($A1101,'Raw data'!$A:$M,3,FALSE)</f>
        <v>205.36</v>
      </c>
      <c r="I1101" s="42">
        <f>VLOOKUP($A1101,'Raw data'!$A:$M,4,FALSE)</f>
        <v>21915.276080779353</v>
      </c>
      <c r="J1101" s="42">
        <f>VLOOKUP($A1101,'Raw data'!$A:$M,8,FALSE)</f>
        <v>205.36</v>
      </c>
      <c r="K1101" s="42">
        <f>VLOOKUP($A1101,'Raw data'!$A:$M,5,FALSE)</f>
        <v>205.36</v>
      </c>
      <c r="L1101" s="42">
        <f>VLOOKUP($A1101,'Raw data'!$A:$M,12,FALSE)</f>
        <v>205.36</v>
      </c>
      <c r="M1101" s="42">
        <f>VLOOKUP($A1101,'Raw data'!$A:$M,13,FALSE)</f>
        <v>18302.122494132658</v>
      </c>
      <c r="N1101" s="42">
        <f>VLOOKUP($A1101,'Raw data'!$A:$M,6,FALSE)</f>
        <v>22951.750046435642</v>
      </c>
      <c r="O1101" s="42">
        <f>VLOOKUP($A1101,'Raw data'!$A:$M,9,FALSE)</f>
        <v>22907.373983135785</v>
      </c>
      <c r="P1101" s="42">
        <f t="shared" si="187"/>
        <v>14216.803796927017</v>
      </c>
      <c r="Q1101" s="42">
        <f t="shared" si="188"/>
        <v>10796.221087284015</v>
      </c>
      <c r="R1101" s="42">
        <f t="shared" si="189"/>
        <v>10188.605886981133</v>
      </c>
      <c r="S1101" s="42">
        <f t="shared" si="190"/>
        <v>10702.604670384721</v>
      </c>
      <c r="T1101" s="43">
        <f t="shared" si="191"/>
        <v>0.7166593864918791</v>
      </c>
      <c r="U1101" s="43">
        <f t="shared" si="192"/>
        <v>0.99132877919575413</v>
      </c>
      <c r="V1101" s="42">
        <f t="shared" si="193"/>
        <v>-0.39707073058343939</v>
      </c>
      <c r="W1101" s="42">
        <f t="shared" si="194"/>
        <v>0.61598457287795383</v>
      </c>
      <c r="X1101" s="42">
        <f>VLOOKUP($A1101,'Raw data'!$A:$AN,39, FALSE)</f>
        <v>1.0155250871621282</v>
      </c>
      <c r="Y1101" s="42">
        <f>VLOOKUP($A1101,'Raw data'!$A:$AN,40, FALSE)</f>
        <v>0.51900451149393145</v>
      </c>
      <c r="Z1101" s="42">
        <f t="shared" si="195"/>
        <v>0.76726479932802982</v>
      </c>
      <c r="AA1101" s="44">
        <f>IFERROR(VLOOKUP($A1101,'Raw data'!$AP:$AU,4,FALSE),0)</f>
        <v>-0.485355378736469</v>
      </c>
      <c r="AB1101" s="44">
        <f>IFERROR(VLOOKUP($A1101,'Raw data'!$AP:$AU,5,FALSE),0)</f>
        <v>6.0759577578187E-3</v>
      </c>
      <c r="AC1101" s="44">
        <f>IFERROR(VLOOKUP($A1101,'Raw data'!$AP:$AU,6,FALSE),"NA")</f>
        <v>0.871208431193919</v>
      </c>
      <c r="AD1101" s="46" t="b">
        <f t="shared" si="196"/>
        <v>0</v>
      </c>
      <c r="AE1101" s="46" t="b">
        <f t="shared" si="197"/>
        <v>0</v>
      </c>
    </row>
    <row r="1102" spans="1:31" x14ac:dyDescent="0.25">
      <c r="A1102" s="45" t="s">
        <v>1168</v>
      </c>
      <c r="B1102" s="2" t="str">
        <f>IFERROR(VLOOKUP(A1102,'Protein names'!$A:$I,8,FALSE),"Contaminant")</f>
        <v>Adenylate kinase 2, mitochondrial (AK 2) (EC 2.7.4.3) (ATP-AMP transphosphorylase 2) (ATP:AMP phosphotransferase) (Adenylate monophosphate kinase)</v>
      </c>
      <c r="C1102" t="str">
        <f>IFERROR(VLOOKUP(A1102,'Protein names'!$A:$I,9,FALSE), "Contaminant")</f>
        <v>Ak2</v>
      </c>
      <c r="D1102" s="42">
        <f>VLOOKUP($A1102,'Raw data'!$A:$M,10,FALSE)</f>
        <v>1256149.9663949916</v>
      </c>
      <c r="E1102" s="42">
        <f>VLOOKUP($A1102,'Raw data'!$A:$M,11,FALSE)</f>
        <v>908180.557548802</v>
      </c>
      <c r="F1102" s="42">
        <f>VLOOKUP($A1102,'Raw data'!$A:$M,7,FALSE)</f>
        <v>1577880.8655902997</v>
      </c>
      <c r="G1102" s="42">
        <f>VLOOKUP($A1102,'Raw data'!$A:$M,2,FALSE)</f>
        <v>1041862.0087712649</v>
      </c>
      <c r="H1102" s="42">
        <f>VLOOKUP($A1102,'Raw data'!$A:$M,3,FALSE)</f>
        <v>1051314.5665191854</v>
      </c>
      <c r="I1102" s="42">
        <f>VLOOKUP($A1102,'Raw data'!$A:$M,4,FALSE)</f>
        <v>1123807.23925327</v>
      </c>
      <c r="J1102" s="42">
        <f>VLOOKUP($A1102,'Raw data'!$A:$M,8,FALSE)</f>
        <v>1400087.4681823887</v>
      </c>
      <c r="K1102" s="42">
        <f>VLOOKUP($A1102,'Raw data'!$A:$M,5,FALSE)</f>
        <v>1204867.3679726103</v>
      </c>
      <c r="L1102" s="42">
        <f>VLOOKUP($A1102,'Raw data'!$A:$M,12,FALSE)</f>
        <v>1329879.9175860111</v>
      </c>
      <c r="M1102" s="42">
        <f>VLOOKUP($A1102,'Raw data'!$A:$M,13,FALSE)</f>
        <v>1089768.9710084726</v>
      </c>
      <c r="N1102" s="42">
        <f>VLOOKUP($A1102,'Raw data'!$A:$M,6,FALSE)</f>
        <v>1096484.4318314462</v>
      </c>
      <c r="O1102" s="42">
        <f>VLOOKUP($A1102,'Raw data'!$A:$M,9,FALSE)</f>
        <v>914409.82538194361</v>
      </c>
      <c r="P1102" s="42">
        <f t="shared" si="187"/>
        <v>1159865.8673463024</v>
      </c>
      <c r="Q1102" s="42">
        <f t="shared" si="188"/>
        <v>1172582.9969938123</v>
      </c>
      <c r="R1102" s="42">
        <f t="shared" si="189"/>
        <v>213838.40544681554</v>
      </c>
      <c r="S1102" s="42">
        <f t="shared" si="190"/>
        <v>161681.49105977893</v>
      </c>
      <c r="T1102" s="43">
        <f t="shared" si="191"/>
        <v>0.18436477136452328</v>
      </c>
      <c r="U1102" s="43">
        <f t="shared" si="192"/>
        <v>0.13788490151595822</v>
      </c>
      <c r="V1102" s="42">
        <f t="shared" si="193"/>
        <v>1.5732067666365812E-2</v>
      </c>
      <c r="W1102" s="42">
        <f t="shared" si="194"/>
        <v>0.91762170726181669</v>
      </c>
      <c r="X1102" s="42">
        <f>VLOOKUP($A1102,'Raw data'!$A:$AN,39, FALSE)</f>
        <v>3.2986825478795208</v>
      </c>
      <c r="Y1102" s="42">
        <f>VLOOKUP($A1102,'Raw data'!$A:$AN,40, FALSE)</f>
        <v>3.2520923848718764</v>
      </c>
      <c r="Z1102" s="42">
        <f t="shared" si="195"/>
        <v>3.2753874663756983</v>
      </c>
      <c r="AA1102" s="44">
        <f>IFERROR(VLOOKUP($A1102,'Raw data'!$AP:$AU,4,FALSE),0)</f>
        <v>0.53431953879568606</v>
      </c>
      <c r="AB1102" s="44">
        <f>IFERROR(VLOOKUP($A1102,'Raw data'!$AP:$AU,5,FALSE),0)</f>
        <v>0.11365367128197</v>
      </c>
      <c r="AC1102" s="44">
        <f>IFERROR(VLOOKUP($A1102,'Raw data'!$AP:$AU,6,FALSE),"NA")</f>
        <v>0.87123954541834203</v>
      </c>
      <c r="AD1102" s="46" t="b">
        <f t="shared" si="196"/>
        <v>0</v>
      </c>
      <c r="AE1102" s="46" t="b">
        <f t="shared" si="197"/>
        <v>0</v>
      </c>
    </row>
    <row r="1103" spans="1:31" x14ac:dyDescent="0.25">
      <c r="A1103" s="45" t="s">
        <v>1169</v>
      </c>
      <c r="B1103" s="2" t="str">
        <f>IFERROR(VLOOKUP(A1103,'Protein names'!$A:$I,8,FALSE),"Contaminant")</f>
        <v>Serine/threonine-protein phosphatase (EC 3.1.3.16)</v>
      </c>
      <c r="C1103" t="str">
        <f>IFERROR(VLOOKUP(A1103,'Protein names'!$A:$I,9,FALSE), "Contaminant")</f>
        <v>LOC100362453</v>
      </c>
      <c r="D1103" s="42">
        <f>VLOOKUP($A1103,'Raw data'!$A:$M,10,FALSE)</f>
        <v>233471.32020756224</v>
      </c>
      <c r="E1103" s="42">
        <f>VLOOKUP($A1103,'Raw data'!$A:$M,11,FALSE)</f>
        <v>157642.4256892569</v>
      </c>
      <c r="F1103" s="42">
        <f>VLOOKUP($A1103,'Raw data'!$A:$M,7,FALSE)</f>
        <v>189038.69396841433</v>
      </c>
      <c r="G1103" s="42">
        <f>VLOOKUP($A1103,'Raw data'!$A:$M,2,FALSE)</f>
        <v>167956.22456538121</v>
      </c>
      <c r="H1103" s="42">
        <f>VLOOKUP($A1103,'Raw data'!$A:$M,3,FALSE)</f>
        <v>131753.19600079226</v>
      </c>
      <c r="I1103" s="42">
        <f>VLOOKUP($A1103,'Raw data'!$A:$M,4,FALSE)</f>
        <v>216833.38738419252</v>
      </c>
      <c r="J1103" s="42">
        <f>VLOOKUP($A1103,'Raw data'!$A:$M,8,FALSE)</f>
        <v>217483.30701028282</v>
      </c>
      <c r="K1103" s="42">
        <f>VLOOKUP($A1103,'Raw data'!$A:$M,5,FALSE)</f>
        <v>139429.74136992655</v>
      </c>
      <c r="L1103" s="42">
        <f>VLOOKUP($A1103,'Raw data'!$A:$M,12,FALSE)</f>
        <v>210215.38981286826</v>
      </c>
      <c r="M1103" s="42">
        <f>VLOOKUP($A1103,'Raw data'!$A:$M,13,FALSE)</f>
        <v>148488.64303738205</v>
      </c>
      <c r="N1103" s="42">
        <f>VLOOKUP($A1103,'Raw data'!$A:$M,6,FALSE)</f>
        <v>234091.69559314716</v>
      </c>
      <c r="O1103" s="42">
        <f>VLOOKUP($A1103,'Raw data'!$A:$M,9,FALSE)</f>
        <v>160738.4458931555</v>
      </c>
      <c r="P1103" s="42">
        <f t="shared" si="187"/>
        <v>182782.54130259992</v>
      </c>
      <c r="Q1103" s="42">
        <f t="shared" si="188"/>
        <v>185074.53711946041</v>
      </c>
      <c r="R1103" s="42">
        <f t="shared" si="189"/>
        <v>34698.201285998817</v>
      </c>
      <c r="S1103" s="42">
        <f t="shared" si="190"/>
        <v>36740.742656709124</v>
      </c>
      <c r="T1103" s="43">
        <f t="shared" si="191"/>
        <v>0.1898332359246242</v>
      </c>
      <c r="U1103" s="43">
        <f t="shared" si="192"/>
        <v>0.19851862513639038</v>
      </c>
      <c r="V1103" s="42">
        <f t="shared" si="193"/>
        <v>1.7978144138668436E-2</v>
      </c>
      <c r="W1103" s="42">
        <f t="shared" si="194"/>
        <v>0.92122581582639917</v>
      </c>
      <c r="X1103" s="42">
        <f>VLOOKUP($A1103,'Raw data'!$A:$AN,39, FALSE)</f>
        <v>2.7552431723325714</v>
      </c>
      <c r="Y1103" s="42">
        <f>VLOOKUP($A1103,'Raw data'!$A:$AN,40, FALSE)</f>
        <v>2.7738990916385196</v>
      </c>
      <c r="Z1103" s="42">
        <f t="shared" si="195"/>
        <v>2.7645711319855453</v>
      </c>
      <c r="AA1103" s="44">
        <f>IFERROR(VLOOKUP($A1103,'Raw data'!$AP:$AU,4,FALSE),0)</f>
        <v>-0.44145083379946298</v>
      </c>
      <c r="AB1103" s="44">
        <f>IFERROR(VLOOKUP($A1103,'Raw data'!$AP:$AU,5,FALSE),0)</f>
        <v>0.22071781428444401</v>
      </c>
      <c r="AC1103" s="44">
        <f>IFERROR(VLOOKUP($A1103,'Raw data'!$AP:$AU,6,FALSE),"NA")</f>
        <v>0.87194794329719805</v>
      </c>
      <c r="AD1103" s="46" t="b">
        <f t="shared" si="196"/>
        <v>0</v>
      </c>
      <c r="AE1103" s="46" t="b">
        <f t="shared" si="197"/>
        <v>0</v>
      </c>
    </row>
    <row r="1104" spans="1:31" x14ac:dyDescent="0.25">
      <c r="A1104" s="45" t="s">
        <v>1170</v>
      </c>
      <c r="B1104" s="2" t="str">
        <f>IFERROR(VLOOKUP(A1104,'Protein names'!$A:$I,8,FALSE),"Contaminant")</f>
        <v>Coronin</v>
      </c>
      <c r="C1104" t="str">
        <f>IFERROR(VLOOKUP(A1104,'Protein names'!$A:$I,9,FALSE), "Contaminant")</f>
        <v>Coro1c</v>
      </c>
      <c r="D1104" s="42">
        <f>VLOOKUP($A1104,'Raw data'!$A:$M,10,FALSE)</f>
        <v>205.36</v>
      </c>
      <c r="E1104" s="42">
        <f>VLOOKUP($A1104,'Raw data'!$A:$M,11,FALSE)</f>
        <v>116088.95162201981</v>
      </c>
      <c r="F1104" s="42">
        <f>VLOOKUP($A1104,'Raw data'!$A:$M,7,FALSE)</f>
        <v>205.36</v>
      </c>
      <c r="G1104" s="42">
        <f>VLOOKUP($A1104,'Raw data'!$A:$M,2,FALSE)</f>
        <v>61816.175439138235</v>
      </c>
      <c r="H1104" s="42">
        <f>VLOOKUP($A1104,'Raw data'!$A:$M,3,FALSE)</f>
        <v>205.36</v>
      </c>
      <c r="I1104" s="42">
        <f>VLOOKUP($A1104,'Raw data'!$A:$M,4,FALSE)</f>
        <v>205.36</v>
      </c>
      <c r="J1104" s="42">
        <f>VLOOKUP($A1104,'Raw data'!$A:$M,8,FALSE)</f>
        <v>205.36</v>
      </c>
      <c r="K1104" s="42">
        <f>VLOOKUP($A1104,'Raw data'!$A:$M,5,FALSE)</f>
        <v>205.36</v>
      </c>
      <c r="L1104" s="42">
        <f>VLOOKUP($A1104,'Raw data'!$A:$M,12,FALSE)</f>
        <v>139373.2596209411</v>
      </c>
      <c r="M1104" s="42">
        <f>VLOOKUP($A1104,'Raw data'!$A:$M,13,FALSE)</f>
        <v>117862.45229435251</v>
      </c>
      <c r="N1104" s="42">
        <f>VLOOKUP($A1104,'Raw data'!$A:$M,6,FALSE)</f>
        <v>33899.961350626174</v>
      </c>
      <c r="O1104" s="42">
        <f>VLOOKUP($A1104,'Raw data'!$A:$M,9,FALSE)</f>
        <v>205.36</v>
      </c>
      <c r="P1104" s="42">
        <f t="shared" si="187"/>
        <v>29787.761176859669</v>
      </c>
      <c r="Q1104" s="42">
        <f t="shared" si="188"/>
        <v>48625.292210986634</v>
      </c>
      <c r="R1104" s="42">
        <f t="shared" si="189"/>
        <v>44673.237010471581</v>
      </c>
      <c r="S1104" s="42">
        <f t="shared" si="190"/>
        <v>58136.739388480346</v>
      </c>
      <c r="T1104" s="43">
        <f t="shared" si="191"/>
        <v>1.499717845367162</v>
      </c>
      <c r="U1104" s="43">
        <f t="shared" si="192"/>
        <v>1.1956069926782804</v>
      </c>
      <c r="V1104" s="42">
        <f t="shared" si="193"/>
        <v>0.70698722400731584</v>
      </c>
      <c r="W1104" s="42">
        <f t="shared" si="194"/>
        <v>0.5783179791737727</v>
      </c>
      <c r="X1104" s="42">
        <f>VLOOKUP($A1104,'Raw data'!$A:$AN,39, FALSE)</f>
        <v>0.73256048255147832</v>
      </c>
      <c r="Y1104" s="42">
        <f>VLOOKUP($A1104,'Raw data'!$A:$AN,40, FALSE)</f>
        <v>0.86595499819150312</v>
      </c>
      <c r="Z1104" s="42">
        <f t="shared" si="195"/>
        <v>0.79925774037149067</v>
      </c>
      <c r="AA1104" s="44">
        <f>IFERROR(VLOOKUP($A1104,'Raw data'!$AP:$AU,4,FALSE),0)</f>
        <v>-2.1232412815016901</v>
      </c>
      <c r="AB1104" s="44">
        <f>IFERROR(VLOOKUP($A1104,'Raw data'!$AP:$AU,5,FALSE),0)</f>
        <v>6.6002192583482305E-2</v>
      </c>
      <c r="AC1104" s="44">
        <f>IFERROR(VLOOKUP($A1104,'Raw data'!$AP:$AU,6,FALSE),"NA")</f>
        <v>0.87356909278422101</v>
      </c>
      <c r="AD1104" s="46" t="b">
        <f t="shared" si="196"/>
        <v>0</v>
      </c>
      <c r="AE1104" s="46" t="b">
        <f t="shared" si="197"/>
        <v>0</v>
      </c>
    </row>
    <row r="1105" spans="1:31" x14ac:dyDescent="0.25">
      <c r="A1105" s="45" t="s">
        <v>1171</v>
      </c>
      <c r="B1105" s="2" t="str">
        <f>IFERROR(VLOOKUP(A1105,'Protein names'!$A:$I,8,FALSE),"Contaminant")</f>
        <v>ATP synthase subunit alpha, mitochondrial</v>
      </c>
      <c r="C1105" t="str">
        <f>IFERROR(VLOOKUP(A1105,'Protein names'!$A:$I,9,FALSE), "Contaminant")</f>
        <v>Atp5a1</v>
      </c>
      <c r="D1105" s="42">
        <f>VLOOKUP($A1105,'Raw data'!$A:$M,10,FALSE)</f>
        <v>12333590.572707383</v>
      </c>
      <c r="E1105" s="42">
        <f>VLOOKUP($A1105,'Raw data'!$A:$M,11,FALSE)</f>
        <v>19515176.996020168</v>
      </c>
      <c r="F1105" s="42">
        <f>VLOOKUP($A1105,'Raw data'!$A:$M,7,FALSE)</f>
        <v>20666370.627468485</v>
      </c>
      <c r="G1105" s="42">
        <f>VLOOKUP($A1105,'Raw data'!$A:$M,2,FALSE)</f>
        <v>21653974.443692576</v>
      </c>
      <c r="H1105" s="42">
        <f>VLOOKUP($A1105,'Raw data'!$A:$M,3,FALSE)</f>
        <v>22724067.050852343</v>
      </c>
      <c r="I1105" s="42">
        <f>VLOOKUP($A1105,'Raw data'!$A:$M,4,FALSE)</f>
        <v>20912464.553486433</v>
      </c>
      <c r="J1105" s="42">
        <f>VLOOKUP($A1105,'Raw data'!$A:$M,8,FALSE)</f>
        <v>17985273.114416711</v>
      </c>
      <c r="K1105" s="42">
        <f>VLOOKUP($A1105,'Raw data'!$A:$M,5,FALSE)</f>
        <v>21562321.459055804</v>
      </c>
      <c r="L1105" s="42">
        <f>VLOOKUP($A1105,'Raw data'!$A:$M,12,FALSE)</f>
        <v>10263041.37252056</v>
      </c>
      <c r="M1105" s="42">
        <f>VLOOKUP($A1105,'Raw data'!$A:$M,13,FALSE)</f>
        <v>18988405.480839565</v>
      </c>
      <c r="N1105" s="42">
        <f>VLOOKUP($A1105,'Raw data'!$A:$M,6,FALSE)</f>
        <v>18026003.14274865</v>
      </c>
      <c r="O1105" s="42">
        <f>VLOOKUP($A1105,'Raw data'!$A:$M,9,FALSE)</f>
        <v>20242477.901630327</v>
      </c>
      <c r="P1105" s="42">
        <f t="shared" si="187"/>
        <v>19634274.040704567</v>
      </c>
      <c r="Q1105" s="42">
        <f t="shared" si="188"/>
        <v>17844587.07853527</v>
      </c>
      <c r="R1105" s="42">
        <f t="shared" si="189"/>
        <v>3406835.4847449139</v>
      </c>
      <c r="S1105" s="42">
        <f t="shared" si="190"/>
        <v>3615067.7610632773</v>
      </c>
      <c r="T1105" s="43">
        <f t="shared" si="191"/>
        <v>0.17351471603595184</v>
      </c>
      <c r="U1105" s="43">
        <f t="shared" si="192"/>
        <v>0.20258623778477541</v>
      </c>
      <c r="V1105" s="42">
        <f t="shared" si="193"/>
        <v>-0.13788773866867668</v>
      </c>
      <c r="W1105" s="42">
        <f t="shared" si="194"/>
        <v>0.439197239786984</v>
      </c>
      <c r="X1105" s="42">
        <f>VLOOKUP($A1105,'Raw data'!$A:$AN,39, FALSE)</f>
        <v>3.7498651485577992</v>
      </c>
      <c r="Y1105" s="42">
        <f>VLOOKUP($A1105,'Raw data'!$A:$AN,40, FALSE)</f>
        <v>3.8344331960134217</v>
      </c>
      <c r="Z1105" s="42">
        <f t="shared" si="195"/>
        <v>3.7921491722856104</v>
      </c>
      <c r="AA1105" s="44">
        <f>IFERROR(VLOOKUP($A1105,'Raw data'!$AP:$AU,4,FALSE),0)</f>
        <v>-0.16955619172361799</v>
      </c>
      <c r="AB1105" s="44">
        <f>IFERROR(VLOOKUP($A1105,'Raw data'!$AP:$AU,5,FALSE),0)</f>
        <v>5.4259018720473701E-2</v>
      </c>
      <c r="AC1105" s="44">
        <f>IFERROR(VLOOKUP($A1105,'Raw data'!$AP:$AU,6,FALSE),"NA")</f>
        <v>0.87403226939035505</v>
      </c>
      <c r="AD1105" s="46" t="b">
        <f t="shared" si="196"/>
        <v>0</v>
      </c>
      <c r="AE1105" s="46" t="b">
        <f t="shared" si="197"/>
        <v>0</v>
      </c>
    </row>
    <row r="1106" spans="1:31" x14ac:dyDescent="0.25">
      <c r="A1106" s="45" t="s">
        <v>1172</v>
      </c>
      <c r="B1106" s="2" t="str">
        <f>IFERROR(VLOOKUP(A1106,'Protein names'!$A:$I,8,FALSE),"Contaminant")</f>
        <v>Hydroxyacyl glutathione hydrolase (Hydroxyacylglutathione hydrolase, mitochondrial)</v>
      </c>
      <c r="C1106" t="str">
        <f>IFERROR(VLOOKUP(A1106,'Protein names'!$A:$I,9,FALSE), "Contaminant")</f>
        <v>Hagh</v>
      </c>
      <c r="D1106" s="42">
        <f>VLOOKUP($A1106,'Raw data'!$A:$M,10,FALSE)</f>
        <v>205.36</v>
      </c>
      <c r="E1106" s="42">
        <f>VLOOKUP($A1106,'Raw data'!$A:$M,11,FALSE)</f>
        <v>139149.00524124</v>
      </c>
      <c r="F1106" s="42">
        <f>VLOOKUP($A1106,'Raw data'!$A:$M,7,FALSE)</f>
        <v>246520.05868952814</v>
      </c>
      <c r="G1106" s="42">
        <f>VLOOKUP($A1106,'Raw data'!$A:$M,2,FALSE)</f>
        <v>185684.36779419496</v>
      </c>
      <c r="H1106" s="42">
        <f>VLOOKUP($A1106,'Raw data'!$A:$M,3,FALSE)</f>
        <v>227002.45954458418</v>
      </c>
      <c r="I1106" s="42">
        <f>VLOOKUP($A1106,'Raw data'!$A:$M,4,FALSE)</f>
        <v>307001.91595705599</v>
      </c>
      <c r="J1106" s="42">
        <f>VLOOKUP($A1106,'Raw data'!$A:$M,8,FALSE)</f>
        <v>252410.83504018871</v>
      </c>
      <c r="K1106" s="42">
        <f>VLOOKUP($A1106,'Raw data'!$A:$M,5,FALSE)</f>
        <v>303717.48802169762</v>
      </c>
      <c r="L1106" s="42">
        <f>VLOOKUP($A1106,'Raw data'!$A:$M,12,FALSE)</f>
        <v>2978.1416887947948</v>
      </c>
      <c r="M1106" s="42">
        <f>VLOOKUP($A1106,'Raw data'!$A:$M,13,FALSE)</f>
        <v>93111.912189132432</v>
      </c>
      <c r="N1106" s="42">
        <f>VLOOKUP($A1106,'Raw data'!$A:$M,6,FALSE)</f>
        <v>282026.74557797267</v>
      </c>
      <c r="O1106" s="42">
        <f>VLOOKUP($A1106,'Raw data'!$A:$M,9,FALSE)</f>
        <v>269941.10596711986</v>
      </c>
      <c r="P1106" s="42">
        <f t="shared" si="187"/>
        <v>184260.52787110055</v>
      </c>
      <c r="Q1106" s="42">
        <f t="shared" si="188"/>
        <v>200697.70474748433</v>
      </c>
      <c r="R1106" s="42">
        <f t="shared" si="189"/>
        <v>97195.63764589146</v>
      </c>
      <c r="S1106" s="42">
        <f t="shared" si="190"/>
        <v>112074.46442874086</v>
      </c>
      <c r="T1106" s="43">
        <f t="shared" si="191"/>
        <v>0.52749028111915897</v>
      </c>
      <c r="U1106" s="43">
        <f t="shared" si="192"/>
        <v>0.55842424590630835</v>
      </c>
      <c r="V1106" s="42">
        <f t="shared" si="193"/>
        <v>0.12327706640726385</v>
      </c>
      <c r="W1106" s="42">
        <f t="shared" si="194"/>
        <v>0.80933580634961944</v>
      </c>
      <c r="X1106" s="42">
        <f>VLOOKUP($A1106,'Raw data'!$A:$AN,39, FALSE)</f>
        <v>3.0542078874044303</v>
      </c>
      <c r="Y1106" s="42">
        <f>VLOOKUP($A1106,'Raw data'!$A:$AN,40, FALSE)</f>
        <v>2.6844951717802115</v>
      </c>
      <c r="Z1106" s="42">
        <f t="shared" si="195"/>
        <v>2.8693515295923211</v>
      </c>
      <c r="AA1106" s="44">
        <f>IFERROR(VLOOKUP($A1106,'Raw data'!$AP:$AU,4,FALSE),0)</f>
        <v>0.45034617534063998</v>
      </c>
      <c r="AB1106" s="44">
        <f>IFERROR(VLOOKUP($A1106,'Raw data'!$AP:$AU,5,FALSE),0)</f>
        <v>7.6142242825683507E-2</v>
      </c>
      <c r="AC1106" s="44">
        <f>IFERROR(VLOOKUP($A1106,'Raw data'!$AP:$AU,6,FALSE),"NA")</f>
        <v>0.87496970861916801</v>
      </c>
      <c r="AD1106" s="46" t="b">
        <f t="shared" si="196"/>
        <v>0</v>
      </c>
      <c r="AE1106" s="46" t="b">
        <f t="shared" si="197"/>
        <v>0</v>
      </c>
    </row>
    <row r="1107" spans="1:31" x14ac:dyDescent="0.25">
      <c r="A1107" s="45" t="s">
        <v>1173</v>
      </c>
      <c r="B1107" s="2" t="str">
        <f>IFERROR(VLOOKUP(A1107,'Protein names'!$A:$I,8,FALSE),"Contaminant")</f>
        <v>Lamin A, isoform CRA_b (Prelamin-A/C)</v>
      </c>
      <c r="C1107" t="str">
        <f>IFERROR(VLOOKUP(A1107,'Protein names'!$A:$I,9,FALSE), "Contaminant")</f>
        <v>Lmna</v>
      </c>
      <c r="D1107" s="42">
        <f>VLOOKUP($A1107,'Raw data'!$A:$M,10,FALSE)</f>
        <v>153365.04729258799</v>
      </c>
      <c r="E1107" s="42">
        <f>VLOOKUP($A1107,'Raw data'!$A:$M,11,FALSE)</f>
        <v>445723.95952196565</v>
      </c>
      <c r="F1107" s="42">
        <f>VLOOKUP($A1107,'Raw data'!$A:$M,7,FALSE)</f>
        <v>448204.64182938793</v>
      </c>
      <c r="G1107" s="42">
        <f>VLOOKUP($A1107,'Raw data'!$A:$M,2,FALSE)</f>
        <v>511995.5321411402</v>
      </c>
      <c r="H1107" s="42">
        <f>VLOOKUP($A1107,'Raw data'!$A:$M,3,FALSE)</f>
        <v>566597.46445788082</v>
      </c>
      <c r="I1107" s="42">
        <f>VLOOKUP($A1107,'Raw data'!$A:$M,4,FALSE)</f>
        <v>558693.33227203845</v>
      </c>
      <c r="J1107" s="42">
        <f>VLOOKUP($A1107,'Raw data'!$A:$M,8,FALSE)</f>
        <v>515165.50158449879</v>
      </c>
      <c r="K1107" s="42">
        <f>VLOOKUP($A1107,'Raw data'!$A:$M,5,FALSE)</f>
        <v>597739.86024994066</v>
      </c>
      <c r="L1107" s="42">
        <f>VLOOKUP($A1107,'Raw data'!$A:$M,12,FALSE)</f>
        <v>165512.03910338139</v>
      </c>
      <c r="M1107" s="42">
        <f>VLOOKUP($A1107,'Raw data'!$A:$M,13,FALSE)</f>
        <v>500582.71762916975</v>
      </c>
      <c r="N1107" s="42">
        <f>VLOOKUP($A1107,'Raw data'!$A:$M,6,FALSE)</f>
        <v>484092.54935294343</v>
      </c>
      <c r="O1107" s="42">
        <f>VLOOKUP($A1107,'Raw data'!$A:$M,9,FALSE)</f>
        <v>558371.94314329047</v>
      </c>
      <c r="P1107" s="42">
        <f t="shared" si="187"/>
        <v>447429.99625250016</v>
      </c>
      <c r="Q1107" s="42">
        <f t="shared" si="188"/>
        <v>470244.10184387071</v>
      </c>
      <c r="R1107" s="42">
        <f t="shared" si="189"/>
        <v>139777.69772580321</v>
      </c>
      <c r="S1107" s="42">
        <f t="shared" si="190"/>
        <v>141429.2863038776</v>
      </c>
      <c r="T1107" s="43">
        <f t="shared" si="191"/>
        <v>0.31240126700607224</v>
      </c>
      <c r="U1107" s="43">
        <f t="shared" si="192"/>
        <v>0.30075717217785458</v>
      </c>
      <c r="V1107" s="42">
        <f t="shared" si="193"/>
        <v>7.1747868818924407E-2</v>
      </c>
      <c r="W1107" s="42">
        <f t="shared" si="194"/>
        <v>0.80272800571724323</v>
      </c>
      <c r="X1107" s="42">
        <f>VLOOKUP($A1107,'Raw data'!$A:$AN,39, FALSE)</f>
        <v>3.0061819132055247</v>
      </c>
      <c r="Y1107" s="42">
        <f>VLOOKUP($A1107,'Raw data'!$A:$AN,40, FALSE)</f>
        <v>2.8391986863179128</v>
      </c>
      <c r="Z1107" s="42">
        <f t="shared" si="195"/>
        <v>2.9226902997617188</v>
      </c>
      <c r="AA1107" s="44">
        <f>IFERROR(VLOOKUP($A1107,'Raw data'!$AP:$AU,4,FALSE),0)</f>
        <v>-2.5386449230150498</v>
      </c>
      <c r="AB1107" s="44">
        <f>IFERROR(VLOOKUP($A1107,'Raw data'!$AP:$AU,5,FALSE),0)</f>
        <v>2.1059275717264399E-2</v>
      </c>
      <c r="AC1107" s="44">
        <f>IFERROR(VLOOKUP($A1107,'Raw data'!$AP:$AU,6,FALSE),"NA")</f>
        <v>0.87501356393637897</v>
      </c>
      <c r="AD1107" s="46" t="b">
        <f t="shared" si="196"/>
        <v>0</v>
      </c>
      <c r="AE1107" s="46" t="b">
        <f t="shared" si="197"/>
        <v>0</v>
      </c>
    </row>
    <row r="1108" spans="1:31" x14ac:dyDescent="0.25">
      <c r="A1108" s="45" t="s">
        <v>1174</v>
      </c>
      <c r="B1108" s="2" t="str">
        <f>IFERROR(VLOOKUP(A1108,'Protein names'!$A:$I,8,FALSE),"Contaminant")</f>
        <v>Lon protease homolog, mitochondrial (EC 3.4.21.-) (Lon protease-like protein) (LONP) (Mitochondrial ATP-dependent protease Lon) (Serine protease 15)</v>
      </c>
      <c r="C1108" t="str">
        <f>IFERROR(VLOOKUP(A1108,'Protein names'!$A:$I,9,FALSE), "Contaminant")</f>
        <v>Lonp1</v>
      </c>
      <c r="D1108" s="42">
        <f>VLOOKUP($A1108,'Raw data'!$A:$M,10,FALSE)</f>
        <v>193275.5412321293</v>
      </c>
      <c r="E1108" s="42">
        <f>VLOOKUP($A1108,'Raw data'!$A:$M,11,FALSE)</f>
        <v>134950.62179008321</v>
      </c>
      <c r="F1108" s="42">
        <f>VLOOKUP($A1108,'Raw data'!$A:$M,7,FALSE)</f>
        <v>102992.75770216831</v>
      </c>
      <c r="G1108" s="42">
        <f>VLOOKUP($A1108,'Raw data'!$A:$M,2,FALSE)</f>
        <v>79483.066026361092</v>
      </c>
      <c r="H1108" s="42">
        <f>VLOOKUP($A1108,'Raw data'!$A:$M,3,FALSE)</f>
        <v>205.36</v>
      </c>
      <c r="I1108" s="42">
        <f>VLOOKUP($A1108,'Raw data'!$A:$M,4,FALSE)</f>
        <v>205.36</v>
      </c>
      <c r="J1108" s="42">
        <f>VLOOKUP($A1108,'Raw data'!$A:$M,8,FALSE)</f>
        <v>123077.11836056833</v>
      </c>
      <c r="K1108" s="42">
        <f>VLOOKUP($A1108,'Raw data'!$A:$M,5,FALSE)</f>
        <v>130833.77754269466</v>
      </c>
      <c r="L1108" s="42">
        <f>VLOOKUP($A1108,'Raw data'!$A:$M,12,FALSE)</f>
        <v>202225.46819321287</v>
      </c>
      <c r="M1108" s="42">
        <f>VLOOKUP($A1108,'Raw data'!$A:$M,13,FALSE)</f>
        <v>158179.27575494983</v>
      </c>
      <c r="N1108" s="42">
        <f>VLOOKUP($A1108,'Raw data'!$A:$M,6,FALSE)</f>
        <v>76895.447117874282</v>
      </c>
      <c r="O1108" s="42">
        <f>VLOOKUP($A1108,'Raw data'!$A:$M,9,FALSE)</f>
        <v>107327.56825550122</v>
      </c>
      <c r="P1108" s="42">
        <f t="shared" si="187"/>
        <v>85185.45112512364</v>
      </c>
      <c r="Q1108" s="42">
        <f t="shared" si="188"/>
        <v>133089.77587080022</v>
      </c>
      <c r="R1108" s="42">
        <f t="shared" si="189"/>
        <v>69465.685688769183</v>
      </c>
      <c r="S1108" s="42">
        <f t="shared" si="190"/>
        <v>39446.30046323593</v>
      </c>
      <c r="T1108" s="43">
        <f t="shared" si="191"/>
        <v>0.8154641992414331</v>
      </c>
      <c r="U1108" s="43">
        <f t="shared" si="192"/>
        <v>0.29638866100074646</v>
      </c>
      <c r="V1108" s="42">
        <f t="shared" si="193"/>
        <v>0.64372078796101928</v>
      </c>
      <c r="W1108" s="42">
        <f t="shared" si="194"/>
        <v>0.20961306621951983</v>
      </c>
      <c r="X1108" s="42">
        <f>VLOOKUP($A1108,'Raw data'!$A:$AN,39, FALSE)</f>
        <v>1.2407956911128899</v>
      </c>
      <c r="Y1108" s="42">
        <f>VLOOKUP($A1108,'Raw data'!$A:$AN,40, FALSE)</f>
        <v>2.4664224664413719</v>
      </c>
      <c r="Z1108" s="42">
        <f t="shared" si="195"/>
        <v>1.8536090787771309</v>
      </c>
      <c r="AA1108" s="44">
        <f>IFERROR(VLOOKUP($A1108,'Raw data'!$AP:$AU,4,FALSE),0)</f>
        <v>0.24219458518356099</v>
      </c>
      <c r="AB1108" s="44">
        <f>IFERROR(VLOOKUP($A1108,'Raw data'!$AP:$AU,5,FALSE),0)</f>
        <v>1.6909933547891502E-2</v>
      </c>
      <c r="AC1108" s="44">
        <f>IFERROR(VLOOKUP($A1108,'Raw data'!$AP:$AU,6,FALSE),"NA")</f>
        <v>0.87525358094799899</v>
      </c>
      <c r="AD1108" s="46" t="b">
        <f t="shared" si="196"/>
        <v>0</v>
      </c>
      <c r="AE1108" s="46" t="b">
        <f t="shared" si="197"/>
        <v>0</v>
      </c>
    </row>
    <row r="1109" spans="1:31" x14ac:dyDescent="0.25">
      <c r="A1109" s="45" t="s">
        <v>1175</v>
      </c>
      <c r="B1109" s="2" t="str">
        <f>IFERROR(VLOOKUP(A1109,'Protein names'!$A:$I,8,FALSE),"Contaminant")</f>
        <v>Succinyl-CoA ligase subunit beta (EC 6.2.1.-)</v>
      </c>
      <c r="C1109" t="str">
        <f>IFERROR(VLOOKUP(A1109,'Protein names'!$A:$I,9,FALSE), "Contaminant")</f>
        <v>Suclg2</v>
      </c>
      <c r="D1109" s="42">
        <f>VLOOKUP($A1109,'Raw data'!$A:$M,10,FALSE)</f>
        <v>4049840.4905856205</v>
      </c>
      <c r="E1109" s="42">
        <f>VLOOKUP($A1109,'Raw data'!$A:$M,11,FALSE)</f>
        <v>4071077.3916333732</v>
      </c>
      <c r="F1109" s="42">
        <f>VLOOKUP($A1109,'Raw data'!$A:$M,7,FALSE)</f>
        <v>3607071.220294178</v>
      </c>
      <c r="G1109" s="42">
        <f>VLOOKUP($A1109,'Raw data'!$A:$M,2,FALSE)</f>
        <v>3463445.0792162563</v>
      </c>
      <c r="H1109" s="42">
        <f>VLOOKUP($A1109,'Raw data'!$A:$M,3,FALSE)</f>
        <v>3522104.4730835212</v>
      </c>
      <c r="I1109" s="42">
        <f>VLOOKUP($A1109,'Raw data'!$A:$M,4,FALSE)</f>
        <v>3624636.456588699</v>
      </c>
      <c r="J1109" s="42">
        <f>VLOOKUP($A1109,'Raw data'!$A:$M,8,FALSE)</f>
        <v>3433692.0827903985</v>
      </c>
      <c r="K1109" s="42">
        <f>VLOOKUP($A1109,'Raw data'!$A:$M,5,FALSE)</f>
        <v>3721667.2747895732</v>
      </c>
      <c r="L1109" s="42">
        <f>VLOOKUP($A1109,'Raw data'!$A:$M,12,FALSE)</f>
        <v>3935282.2412167871</v>
      </c>
      <c r="M1109" s="42">
        <f>VLOOKUP($A1109,'Raw data'!$A:$M,13,FALSE)</f>
        <v>3746677.8583110645</v>
      </c>
      <c r="N1109" s="42">
        <f>VLOOKUP($A1109,'Raw data'!$A:$M,6,FALSE)</f>
        <v>3534211.5163974892</v>
      </c>
      <c r="O1109" s="42">
        <f>VLOOKUP($A1109,'Raw data'!$A:$M,9,FALSE)</f>
        <v>3289919.4986116411</v>
      </c>
      <c r="P1109" s="42">
        <f t="shared" si="187"/>
        <v>3723029.1852336084</v>
      </c>
      <c r="Q1109" s="42">
        <f t="shared" si="188"/>
        <v>3610241.7453528251</v>
      </c>
      <c r="R1109" s="42">
        <f t="shared" si="189"/>
        <v>244548.97601383369</v>
      </c>
      <c r="S1109" s="42">
        <f t="shared" si="190"/>
        <v>214568.75599837102</v>
      </c>
      <c r="T1109" s="43">
        <f t="shared" si="191"/>
        <v>6.568548454676941E-2</v>
      </c>
      <c r="U1109" s="43">
        <f t="shared" si="192"/>
        <v>5.9433348549184604E-2</v>
      </c>
      <c r="V1109" s="42">
        <f t="shared" si="193"/>
        <v>-4.4381481046488189E-2</v>
      </c>
      <c r="W1109" s="42">
        <f t="shared" si="194"/>
        <v>0.45616245981777237</v>
      </c>
      <c r="X1109" s="42">
        <f>VLOOKUP($A1109,'Raw data'!$A:$AN,39, FALSE)</f>
        <v>3.2329729727839087</v>
      </c>
      <c r="Y1109" s="42">
        <f>VLOOKUP($A1109,'Raw data'!$A:$AN,40, FALSE)</f>
        <v>3.5526194864556637</v>
      </c>
      <c r="Z1109" s="42">
        <f t="shared" si="195"/>
        <v>3.392796229619786</v>
      </c>
      <c r="AA1109" s="44">
        <f>IFERROR(VLOOKUP($A1109,'Raw data'!$AP:$AU,4,FALSE),0)</f>
        <v>-2.5449758198722701</v>
      </c>
      <c r="AB1109" s="44">
        <f>IFERROR(VLOOKUP($A1109,'Raw data'!$AP:$AU,5,FALSE),0)</f>
        <v>2.7168794052181301E-2</v>
      </c>
      <c r="AC1109" s="44">
        <f>IFERROR(VLOOKUP($A1109,'Raw data'!$AP:$AU,6,FALSE),"NA")</f>
        <v>0.87537105863312703</v>
      </c>
      <c r="AD1109" s="46" t="b">
        <f t="shared" si="196"/>
        <v>0</v>
      </c>
      <c r="AE1109" s="46" t="b">
        <f t="shared" si="197"/>
        <v>0</v>
      </c>
    </row>
    <row r="1110" spans="1:31" x14ac:dyDescent="0.25">
      <c r="A1110" s="45" t="s">
        <v>1176</v>
      </c>
      <c r="B1110" s="2" t="str">
        <f>IFERROR(VLOOKUP(A1110,'Protein names'!$A:$I,8,FALSE),"Contaminant")</f>
        <v>Protein Mars</v>
      </c>
      <c r="C1110" t="str">
        <f>IFERROR(VLOOKUP(A1110,'Protein names'!$A:$I,9,FALSE), "Contaminant")</f>
        <v>Mars</v>
      </c>
      <c r="D1110" s="42">
        <f>VLOOKUP($A1110,'Raw data'!$A:$M,10,FALSE)</f>
        <v>128724.01901433124</v>
      </c>
      <c r="E1110" s="42">
        <f>VLOOKUP($A1110,'Raw data'!$A:$M,11,FALSE)</f>
        <v>56832.290586533272</v>
      </c>
      <c r="F1110" s="42">
        <f>VLOOKUP($A1110,'Raw data'!$A:$M,7,FALSE)</f>
        <v>205.36</v>
      </c>
      <c r="G1110" s="42">
        <f>VLOOKUP($A1110,'Raw data'!$A:$M,2,FALSE)</f>
        <v>96053.629002106245</v>
      </c>
      <c r="H1110" s="42">
        <f>VLOOKUP($A1110,'Raw data'!$A:$M,3,FALSE)</f>
        <v>205.36</v>
      </c>
      <c r="I1110" s="42">
        <f>VLOOKUP($A1110,'Raw data'!$A:$M,4,FALSE)</f>
        <v>41724.125011649252</v>
      </c>
      <c r="J1110" s="42">
        <f>VLOOKUP($A1110,'Raw data'!$A:$M,8,FALSE)</f>
        <v>118922.2566769094</v>
      </c>
      <c r="K1110" s="42">
        <f>VLOOKUP($A1110,'Raw data'!$A:$M,5,FALSE)</f>
        <v>45377.640621902101</v>
      </c>
      <c r="L1110" s="42">
        <f>VLOOKUP($A1110,'Raw data'!$A:$M,12,FALSE)</f>
        <v>53747.373828424905</v>
      </c>
      <c r="M1110" s="42">
        <f>VLOOKUP($A1110,'Raw data'!$A:$M,13,FALSE)</f>
        <v>101674.95721979406</v>
      </c>
      <c r="N1110" s="42">
        <f>VLOOKUP($A1110,'Raw data'!$A:$M,6,FALSE)</f>
        <v>54849.374040279705</v>
      </c>
      <c r="O1110" s="42">
        <f>VLOOKUP($A1110,'Raw data'!$A:$M,9,FALSE)</f>
        <v>59552.513707418984</v>
      </c>
      <c r="P1110" s="42">
        <f t="shared" si="187"/>
        <v>53957.46393577</v>
      </c>
      <c r="Q1110" s="42">
        <f t="shared" si="188"/>
        <v>72354.019349121532</v>
      </c>
      <c r="R1110" s="42">
        <f t="shared" si="189"/>
        <v>47079.049544632464</v>
      </c>
      <c r="S1110" s="42">
        <f t="shared" si="190"/>
        <v>27605.982281271172</v>
      </c>
      <c r="T1110" s="43">
        <f t="shared" si="191"/>
        <v>0.87252154031320894</v>
      </c>
      <c r="U1110" s="43">
        <f t="shared" si="192"/>
        <v>0.3815404110180417</v>
      </c>
      <c r="V1110" s="42">
        <f t="shared" si="193"/>
        <v>0.42325062083760412</v>
      </c>
      <c r="W1110" s="42">
        <f t="shared" si="194"/>
        <v>0.46838192397458311</v>
      </c>
      <c r="X1110" s="42">
        <f>VLOOKUP($A1110,'Raw data'!$A:$AN,39, FALSE)</f>
        <v>1.5671822340550001</v>
      </c>
      <c r="Y1110" s="42">
        <f>VLOOKUP($A1110,'Raw data'!$A:$AN,40, FALSE)</f>
        <v>2.5385003559010841</v>
      </c>
      <c r="Z1110" s="42">
        <f t="shared" si="195"/>
        <v>2.0528412949780419</v>
      </c>
      <c r="AA1110" s="44">
        <f>IFERROR(VLOOKUP($A1110,'Raw data'!$AP:$AU,4,FALSE),0)</f>
        <v>0.74566842600911898</v>
      </c>
      <c r="AB1110" s="44">
        <f>IFERROR(VLOOKUP($A1110,'Raw data'!$AP:$AU,5,FALSE),0)</f>
        <v>8.8434519169040396E-2</v>
      </c>
      <c r="AC1110" s="44">
        <f>IFERROR(VLOOKUP($A1110,'Raw data'!$AP:$AU,6,FALSE),"NA")</f>
        <v>0.87540658921241599</v>
      </c>
      <c r="AD1110" s="46" t="b">
        <f t="shared" si="196"/>
        <v>0</v>
      </c>
      <c r="AE1110" s="46" t="b">
        <f t="shared" si="197"/>
        <v>0</v>
      </c>
    </row>
    <row r="1111" spans="1:31" x14ac:dyDescent="0.25">
      <c r="A1111" s="45" t="s">
        <v>1177</v>
      </c>
      <c r="B1111" s="2" t="str">
        <f>IFERROR(VLOOKUP(A1111,'Protein names'!$A:$I,8,FALSE),"Contaminant")</f>
        <v>Phosphoglucomutase 1 (Phosphoglucomutase-1)</v>
      </c>
      <c r="C1111" t="str">
        <f>IFERROR(VLOOKUP(A1111,'Protein names'!$A:$I,9,FALSE), "Contaminant")</f>
        <v>Pgm1</v>
      </c>
      <c r="D1111" s="42">
        <f>VLOOKUP($A1111,'Raw data'!$A:$M,10,FALSE)</f>
        <v>2491091.9018993978</v>
      </c>
      <c r="E1111" s="42">
        <f>VLOOKUP($A1111,'Raw data'!$A:$M,11,FALSE)</f>
        <v>1681678.8994246393</v>
      </c>
      <c r="F1111" s="42">
        <f>VLOOKUP($A1111,'Raw data'!$A:$M,7,FALSE)</f>
        <v>2149913.7397824614</v>
      </c>
      <c r="G1111" s="42">
        <f>VLOOKUP($A1111,'Raw data'!$A:$M,2,FALSE)</f>
        <v>2093297.8228155624</v>
      </c>
      <c r="H1111" s="42">
        <f>VLOOKUP($A1111,'Raw data'!$A:$M,3,FALSE)</f>
        <v>2010013.3097423431</v>
      </c>
      <c r="I1111" s="42">
        <f>VLOOKUP($A1111,'Raw data'!$A:$M,4,FALSE)</f>
        <v>2904668.1672904594</v>
      </c>
      <c r="J1111" s="42">
        <f>VLOOKUP($A1111,'Raw data'!$A:$M,8,FALSE)</f>
        <v>2781262.7418812308</v>
      </c>
      <c r="K1111" s="42">
        <f>VLOOKUP($A1111,'Raw data'!$A:$M,5,FALSE)</f>
        <v>2321523.5697165751</v>
      </c>
      <c r="L1111" s="42">
        <f>VLOOKUP($A1111,'Raw data'!$A:$M,12,FALSE)</f>
        <v>2260403.6772960345</v>
      </c>
      <c r="M1111" s="42">
        <f>VLOOKUP($A1111,'Raw data'!$A:$M,13,FALSE)</f>
        <v>1695908.9511039276</v>
      </c>
      <c r="N1111" s="42">
        <f>VLOOKUP($A1111,'Raw data'!$A:$M,6,FALSE)</f>
        <v>2920746.8572136597</v>
      </c>
      <c r="O1111" s="42">
        <f>VLOOKUP($A1111,'Raw data'!$A:$M,9,FALSE)</f>
        <v>2985477.245793791</v>
      </c>
      <c r="P1111" s="42">
        <f t="shared" si="187"/>
        <v>2221777.3068258106</v>
      </c>
      <c r="Q1111" s="42">
        <f t="shared" si="188"/>
        <v>2494220.5071675363</v>
      </c>
      <c r="R1111" s="42">
        <f t="shared" si="189"/>
        <v>386672.10670963052</v>
      </c>
      <c r="S1111" s="42">
        <f t="shared" si="190"/>
        <v>452299.13363458903</v>
      </c>
      <c r="T1111" s="43">
        <f t="shared" si="191"/>
        <v>0.17403729236124832</v>
      </c>
      <c r="U1111" s="43">
        <f t="shared" si="192"/>
        <v>0.18133887213854433</v>
      </c>
      <c r="V1111" s="42">
        <f t="shared" si="193"/>
        <v>0.16687479573225136</v>
      </c>
      <c r="W1111" s="42">
        <f t="shared" si="194"/>
        <v>0.33006971671916485</v>
      </c>
      <c r="X1111" s="42">
        <f>VLOOKUP($A1111,'Raw data'!$A:$AN,39, FALSE)</f>
        <v>2.8715199658614279</v>
      </c>
      <c r="Y1111" s="42">
        <f>VLOOKUP($A1111,'Raw data'!$A:$AN,40, FALSE)</f>
        <v>2.9647808685507875</v>
      </c>
      <c r="Z1111" s="42">
        <f t="shared" si="195"/>
        <v>2.9181504172061077</v>
      </c>
      <c r="AA1111" s="44">
        <f>IFERROR(VLOOKUP($A1111,'Raw data'!$AP:$AU,4,FALSE),0)</f>
        <v>0.53932990127524405</v>
      </c>
      <c r="AB1111" s="44">
        <f>IFERROR(VLOOKUP($A1111,'Raw data'!$AP:$AU,5,FALSE),0)</f>
        <v>0.203647028109641</v>
      </c>
      <c r="AC1111" s="44">
        <f>IFERROR(VLOOKUP($A1111,'Raw data'!$AP:$AU,6,FALSE),"NA")</f>
        <v>0.87550878208326399</v>
      </c>
      <c r="AD1111" s="46" t="b">
        <f t="shared" si="196"/>
        <v>0</v>
      </c>
      <c r="AE1111" s="46" t="b">
        <f t="shared" si="197"/>
        <v>0</v>
      </c>
    </row>
    <row r="1112" spans="1:31" x14ac:dyDescent="0.25">
      <c r="A1112" s="45" t="s">
        <v>1178</v>
      </c>
      <c r="B1112" s="2" t="str">
        <f>IFERROR(VLOOKUP(A1112,'Protein names'!$A:$I,8,FALSE),"Contaminant")</f>
        <v>Protein Psmc6 (RCG61291)</v>
      </c>
      <c r="C1112" t="str">
        <f>IFERROR(VLOOKUP(A1112,'Protein names'!$A:$I,9,FALSE), "Contaminant")</f>
        <v>Psmc6</v>
      </c>
      <c r="D1112" s="42">
        <f>VLOOKUP($A1112,'Raw data'!$A:$M,10,FALSE)</f>
        <v>345623.13326269627</v>
      </c>
      <c r="E1112" s="42">
        <f>VLOOKUP($A1112,'Raw data'!$A:$M,11,FALSE)</f>
        <v>391163.56856434845</v>
      </c>
      <c r="F1112" s="42">
        <f>VLOOKUP($A1112,'Raw data'!$A:$M,7,FALSE)</f>
        <v>152443.15267083471</v>
      </c>
      <c r="G1112" s="42">
        <f>VLOOKUP($A1112,'Raw data'!$A:$M,2,FALSE)</f>
        <v>264258.35394915525</v>
      </c>
      <c r="H1112" s="42">
        <f>VLOOKUP($A1112,'Raw data'!$A:$M,3,FALSE)</f>
        <v>256923.62732910548</v>
      </c>
      <c r="I1112" s="42">
        <f>VLOOKUP($A1112,'Raw data'!$A:$M,4,FALSE)</f>
        <v>244337.36288725914</v>
      </c>
      <c r="J1112" s="42">
        <f>VLOOKUP($A1112,'Raw data'!$A:$M,8,FALSE)</f>
        <v>254671.8803295315</v>
      </c>
      <c r="K1112" s="42">
        <f>VLOOKUP($A1112,'Raw data'!$A:$M,5,FALSE)</f>
        <v>232389.8455751171</v>
      </c>
      <c r="L1112" s="42">
        <f>VLOOKUP($A1112,'Raw data'!$A:$M,12,FALSE)</f>
        <v>289319.66842639039</v>
      </c>
      <c r="M1112" s="42">
        <f>VLOOKUP($A1112,'Raw data'!$A:$M,13,FALSE)</f>
        <v>336539.70756779081</v>
      </c>
      <c r="N1112" s="42">
        <f>VLOOKUP($A1112,'Raw data'!$A:$M,6,FALSE)</f>
        <v>258685.9419294245</v>
      </c>
      <c r="O1112" s="42">
        <f>VLOOKUP($A1112,'Raw data'!$A:$M,9,FALSE)</f>
        <v>222780.74181237436</v>
      </c>
      <c r="P1112" s="42">
        <f t="shared" si="187"/>
        <v>275791.53311056655</v>
      </c>
      <c r="Q1112" s="42">
        <f t="shared" si="188"/>
        <v>265731.2976067714</v>
      </c>
      <c r="R1112" s="42">
        <f t="shared" si="189"/>
        <v>76245.610601796245</v>
      </c>
      <c r="S1112" s="42">
        <f t="shared" si="190"/>
        <v>38075.78533418772</v>
      </c>
      <c r="T1112" s="43">
        <f t="shared" si="191"/>
        <v>0.27646102743563522</v>
      </c>
      <c r="U1112" s="43">
        <f t="shared" si="192"/>
        <v>0.14328679262512836</v>
      </c>
      <c r="V1112" s="42">
        <f t="shared" si="193"/>
        <v>-5.3610009092970763E-2</v>
      </c>
      <c r="W1112" s="42">
        <f t="shared" si="194"/>
        <v>0.79717416530906626</v>
      </c>
      <c r="X1112" s="42">
        <f>VLOOKUP($A1112,'Raw data'!$A:$AN,39, FALSE)</f>
        <v>2.2671565385609234</v>
      </c>
      <c r="Y1112" s="42">
        <f>VLOOKUP($A1112,'Raw data'!$A:$AN,40, FALSE)</f>
        <v>2.8653075881402685</v>
      </c>
      <c r="Z1112" s="42">
        <f t="shared" si="195"/>
        <v>2.5662320633505962</v>
      </c>
      <c r="AA1112" s="44">
        <f>IFERROR(VLOOKUP($A1112,'Raw data'!$AP:$AU,4,FALSE),0)</f>
        <v>0.34574698668409198</v>
      </c>
      <c r="AB1112" s="44">
        <f>IFERROR(VLOOKUP($A1112,'Raw data'!$AP:$AU,5,FALSE),0)</f>
        <v>9.8965756936004706E-2</v>
      </c>
      <c r="AC1112" s="44">
        <f>IFERROR(VLOOKUP($A1112,'Raw data'!$AP:$AU,6,FALSE),"NA")</f>
        <v>0.87561666071350197</v>
      </c>
      <c r="AD1112" s="46" t="b">
        <f t="shared" si="196"/>
        <v>0</v>
      </c>
      <c r="AE1112" s="46" t="b">
        <f t="shared" si="197"/>
        <v>0</v>
      </c>
    </row>
    <row r="1113" spans="1:31" x14ac:dyDescent="0.25">
      <c r="A1113" s="45" t="s">
        <v>1179</v>
      </c>
      <c r="B1113" s="2" t="str">
        <f>IFERROR(VLOOKUP(A1113,'Protein names'!$A:$I,8,FALSE),"Contaminant")</f>
        <v>Synaptic vesicle membrane protein VAT-1 homolog (EC 1.-.-.-) (Mitofusin-binding protein) (Protein MIB)</v>
      </c>
      <c r="C1113" t="str">
        <f>IFERROR(VLOOKUP(A1113,'Protein names'!$A:$I,9,FALSE), "Contaminant")</f>
        <v>Vat1</v>
      </c>
      <c r="D1113" s="42">
        <f>VLOOKUP($A1113,'Raw data'!$A:$M,10,FALSE)</f>
        <v>222192.99691333962</v>
      </c>
      <c r="E1113" s="42">
        <f>VLOOKUP($A1113,'Raw data'!$A:$M,11,FALSE)</f>
        <v>565106.70607296971</v>
      </c>
      <c r="F1113" s="42">
        <f>VLOOKUP($A1113,'Raw data'!$A:$M,7,FALSE)</f>
        <v>786439.67907379137</v>
      </c>
      <c r="G1113" s="42">
        <f>VLOOKUP($A1113,'Raw data'!$A:$M,2,FALSE)</f>
        <v>818584.47351171833</v>
      </c>
      <c r="H1113" s="42">
        <f>VLOOKUP($A1113,'Raw data'!$A:$M,3,FALSE)</f>
        <v>636344.89998992812</v>
      </c>
      <c r="I1113" s="42">
        <f>VLOOKUP($A1113,'Raw data'!$A:$M,4,FALSE)</f>
        <v>1006308.3450646712</v>
      </c>
      <c r="J1113" s="42">
        <f>VLOOKUP($A1113,'Raw data'!$A:$M,8,FALSE)</f>
        <v>730866.7188318097</v>
      </c>
      <c r="K1113" s="42">
        <f>VLOOKUP($A1113,'Raw data'!$A:$M,5,FALSE)</f>
        <v>832222.46876854997</v>
      </c>
      <c r="L1113" s="42">
        <f>VLOOKUP($A1113,'Raw data'!$A:$M,12,FALSE)</f>
        <v>208388.6577264808</v>
      </c>
      <c r="M1113" s="42">
        <f>VLOOKUP($A1113,'Raw data'!$A:$M,13,FALSE)</f>
        <v>423740.62170100847</v>
      </c>
      <c r="N1113" s="42">
        <f>VLOOKUP($A1113,'Raw data'!$A:$M,6,FALSE)</f>
        <v>483433.72961335111</v>
      </c>
      <c r="O1113" s="42">
        <f>VLOOKUP($A1113,'Raw data'!$A:$M,9,FALSE)</f>
        <v>856727.30240113055</v>
      </c>
      <c r="P1113" s="42">
        <f t="shared" si="187"/>
        <v>672496.18343773636</v>
      </c>
      <c r="Q1113" s="42">
        <f t="shared" si="188"/>
        <v>589229.91650705517</v>
      </c>
      <c r="R1113" s="42">
        <f t="shared" si="189"/>
        <v>245413.88268330766</v>
      </c>
      <c r="S1113" s="42">
        <f t="shared" si="190"/>
        <v>236037.00978650348</v>
      </c>
      <c r="T1113" s="43">
        <f t="shared" si="191"/>
        <v>0.36492977763646967</v>
      </c>
      <c r="U1113" s="43">
        <f t="shared" si="192"/>
        <v>0.40058558327405847</v>
      </c>
      <c r="V1113" s="42">
        <f t="shared" si="193"/>
        <v>-0.19069539903022326</v>
      </c>
      <c r="W1113" s="42">
        <f t="shared" si="194"/>
        <v>0.59650043113156026</v>
      </c>
      <c r="X1113" s="42">
        <f>VLOOKUP($A1113,'Raw data'!$A:$AN,39, FALSE)</f>
        <v>3.3916106135837034</v>
      </c>
      <c r="Y1113" s="42">
        <f>VLOOKUP($A1113,'Raw data'!$A:$AN,40, FALSE)</f>
        <v>3.1920308746185388</v>
      </c>
      <c r="Z1113" s="42">
        <f t="shared" si="195"/>
        <v>3.2918207441011211</v>
      </c>
      <c r="AA1113" s="44">
        <f>IFERROR(VLOOKUP($A1113,'Raw data'!$AP:$AU,4,FALSE),0)</f>
        <v>-0.155850212495517</v>
      </c>
      <c r="AB1113" s="44">
        <f>IFERROR(VLOOKUP($A1113,'Raw data'!$AP:$AU,5,FALSE),0)</f>
        <v>8.6978501371953898E-2</v>
      </c>
      <c r="AC1113" s="44">
        <f>IFERROR(VLOOKUP($A1113,'Raw data'!$AP:$AU,6,FALSE),"NA")</f>
        <v>0.87566494021776098</v>
      </c>
      <c r="AD1113" s="46" t="b">
        <f t="shared" si="196"/>
        <v>0</v>
      </c>
      <c r="AE1113" s="46" t="b">
        <f t="shared" si="197"/>
        <v>0</v>
      </c>
    </row>
    <row r="1114" spans="1:31" x14ac:dyDescent="0.25">
      <c r="A1114" s="45" t="s">
        <v>1180</v>
      </c>
      <c r="B1114" s="2" t="str">
        <f>IFERROR(VLOOKUP(A1114,'Protein names'!$A:$I,8,FALSE),"Contaminant")</f>
        <v>Heterogeneous nuclear ribonucleoprotein U (Protein Hnrnpu) (RCG20317, isoform CRA_b)</v>
      </c>
      <c r="C1114" t="str">
        <f>IFERROR(VLOOKUP(A1114,'Protein names'!$A:$I,9,FALSE), "Contaminant")</f>
        <v>Hnrnpu</v>
      </c>
      <c r="D1114" s="42">
        <f>VLOOKUP($A1114,'Raw data'!$A:$M,10,FALSE)</f>
        <v>478364.82521016593</v>
      </c>
      <c r="E1114" s="42">
        <f>VLOOKUP($A1114,'Raw data'!$A:$M,11,FALSE)</f>
        <v>418283.4252724293</v>
      </c>
      <c r="F1114" s="42">
        <f>VLOOKUP($A1114,'Raw data'!$A:$M,7,FALSE)</f>
        <v>838157.49526371341</v>
      </c>
      <c r="G1114" s="42">
        <f>VLOOKUP($A1114,'Raw data'!$A:$M,2,FALSE)</f>
        <v>588455.43433412816</v>
      </c>
      <c r="H1114" s="42">
        <f>VLOOKUP($A1114,'Raw data'!$A:$M,3,FALSE)</f>
        <v>598753.89174618293</v>
      </c>
      <c r="I1114" s="42">
        <f>VLOOKUP($A1114,'Raw data'!$A:$M,4,FALSE)</f>
        <v>507118.31253631983</v>
      </c>
      <c r="J1114" s="42">
        <f>VLOOKUP($A1114,'Raw data'!$A:$M,8,FALSE)</f>
        <v>728439.24212283967</v>
      </c>
      <c r="K1114" s="42">
        <f>VLOOKUP($A1114,'Raw data'!$A:$M,5,FALSE)</f>
        <v>464647.38289720262</v>
      </c>
      <c r="L1114" s="42">
        <f>VLOOKUP($A1114,'Raw data'!$A:$M,12,FALSE)</f>
        <v>514631.35601548839</v>
      </c>
      <c r="M1114" s="42">
        <f>VLOOKUP($A1114,'Raw data'!$A:$M,13,FALSE)</f>
        <v>409194.44793307717</v>
      </c>
      <c r="N1114" s="42">
        <f>VLOOKUP($A1114,'Raw data'!$A:$M,6,FALSE)</f>
        <v>637338.77526597329</v>
      </c>
      <c r="O1114" s="42">
        <f>VLOOKUP($A1114,'Raw data'!$A:$M,9,FALSE)</f>
        <v>646938.66112098296</v>
      </c>
      <c r="P1114" s="42">
        <f t="shared" si="187"/>
        <v>571522.23072715662</v>
      </c>
      <c r="Q1114" s="42">
        <f t="shared" si="188"/>
        <v>566864.97755926067</v>
      </c>
      <c r="R1114" s="42">
        <f t="shared" si="189"/>
        <v>134431.49396558237</v>
      </c>
      <c r="S1114" s="42">
        <f t="shared" si="190"/>
        <v>112191.33784320313</v>
      </c>
      <c r="T1114" s="43">
        <f t="shared" si="191"/>
        <v>0.23521656155796966</v>
      </c>
      <c r="U1114" s="43">
        <f t="shared" si="192"/>
        <v>0.19791545127071203</v>
      </c>
      <c r="V1114" s="42">
        <f t="shared" si="193"/>
        <v>-1.1804478276658367E-2</v>
      </c>
      <c r="W1114" s="42">
        <f t="shared" si="194"/>
        <v>0.95374519422960535</v>
      </c>
      <c r="X1114" s="42">
        <f>VLOOKUP($A1114,'Raw data'!$A:$AN,39, FALSE)</f>
        <v>3.2267529666328065</v>
      </c>
      <c r="Y1114" s="42">
        <f>VLOOKUP($A1114,'Raw data'!$A:$AN,40, FALSE)</f>
        <v>2.7983068061651335</v>
      </c>
      <c r="Z1114" s="42">
        <f t="shared" si="195"/>
        <v>3.01252988639897</v>
      </c>
      <c r="AA1114" s="44">
        <f>IFERROR(VLOOKUP($A1114,'Raw data'!$AP:$AU,4,FALSE),0)</f>
        <v>0.17520920154917299</v>
      </c>
      <c r="AB1114" s="44">
        <f>IFERROR(VLOOKUP($A1114,'Raw data'!$AP:$AU,5,FALSE),0)</f>
        <v>1.0963984156731801E-2</v>
      </c>
      <c r="AC1114" s="44">
        <f>IFERROR(VLOOKUP($A1114,'Raw data'!$AP:$AU,6,FALSE),"NA")</f>
        <v>0.87570292226775104</v>
      </c>
      <c r="AD1114" s="46" t="b">
        <f t="shared" si="196"/>
        <v>0</v>
      </c>
      <c r="AE1114" s="46" t="b">
        <f t="shared" si="197"/>
        <v>0</v>
      </c>
    </row>
    <row r="1115" spans="1:31" x14ac:dyDescent="0.25">
      <c r="A1115" s="45" t="s">
        <v>1181</v>
      </c>
      <c r="B1115" s="2" t="str">
        <f>IFERROR(VLOOKUP(A1115,'Protein names'!$A:$I,8,FALSE),"Contaminant")</f>
        <v>Citrate synthase</v>
      </c>
      <c r="C1115" t="str">
        <f>IFERROR(VLOOKUP(A1115,'Protein names'!$A:$I,9,FALSE), "Contaminant")</f>
        <v>Cs</v>
      </c>
      <c r="D1115" s="42">
        <f>VLOOKUP($A1115,'Raw data'!$A:$M,10,FALSE)</f>
        <v>1298481.3719748149</v>
      </c>
      <c r="E1115" s="42">
        <f>VLOOKUP($A1115,'Raw data'!$A:$M,11,FALSE)</f>
        <v>1288032.3462338808</v>
      </c>
      <c r="F1115" s="42">
        <f>VLOOKUP($A1115,'Raw data'!$A:$M,7,FALSE)</f>
        <v>692484.25395666005</v>
      </c>
      <c r="G1115" s="42">
        <f>VLOOKUP($A1115,'Raw data'!$A:$M,2,FALSE)</f>
        <v>1095734.911813962</v>
      </c>
      <c r="H1115" s="42">
        <f>VLOOKUP($A1115,'Raw data'!$A:$M,3,FALSE)</f>
        <v>1043853.1150475978</v>
      </c>
      <c r="I1115" s="42">
        <f>VLOOKUP($A1115,'Raw data'!$A:$M,4,FALSE)</f>
        <v>871723.07572469814</v>
      </c>
      <c r="J1115" s="42">
        <f>VLOOKUP($A1115,'Raw data'!$A:$M,8,FALSE)</f>
        <v>871835.94126939843</v>
      </c>
      <c r="K1115" s="42">
        <f>VLOOKUP($A1115,'Raw data'!$A:$M,5,FALSE)</f>
        <v>810060.27622116706</v>
      </c>
      <c r="L1115" s="42">
        <f>VLOOKUP($A1115,'Raw data'!$A:$M,12,FALSE)</f>
        <v>1203565.0353340027</v>
      </c>
      <c r="M1115" s="42">
        <f>VLOOKUP($A1115,'Raw data'!$A:$M,13,FALSE)</f>
        <v>1263798.5646275</v>
      </c>
      <c r="N1115" s="42">
        <f>VLOOKUP($A1115,'Raw data'!$A:$M,6,FALSE)</f>
        <v>768637.0594976166</v>
      </c>
      <c r="O1115" s="42">
        <f>VLOOKUP($A1115,'Raw data'!$A:$M,9,FALSE)</f>
        <v>680032.91066024906</v>
      </c>
      <c r="P1115" s="42">
        <f t="shared" si="187"/>
        <v>1048384.8457919356</v>
      </c>
      <c r="Q1115" s="42">
        <f t="shared" si="188"/>
        <v>932988.29793498898</v>
      </c>
      <c r="R1115" s="42">
        <f t="shared" si="189"/>
        <v>216069.57771538704</v>
      </c>
      <c r="S1115" s="42">
        <f t="shared" si="190"/>
        <v>220792.4629397883</v>
      </c>
      <c r="T1115" s="43">
        <f t="shared" si="191"/>
        <v>0.20609757817719221</v>
      </c>
      <c r="U1115" s="43">
        <f t="shared" si="192"/>
        <v>0.23665083841723941</v>
      </c>
      <c r="V1115" s="42">
        <f t="shared" si="193"/>
        <v>-0.1682375138321211</v>
      </c>
      <c r="W1115" s="42">
        <f t="shared" si="194"/>
        <v>0.42307660272393455</v>
      </c>
      <c r="X1115" s="42">
        <f>VLOOKUP($A1115,'Raw data'!$A:$AN,39, FALSE)</f>
        <v>3.0103082226317568</v>
      </c>
      <c r="Y1115" s="42">
        <f>VLOOKUP($A1115,'Raw data'!$A:$AN,40, FALSE)</f>
        <v>2.9408362175684108</v>
      </c>
      <c r="Z1115" s="42">
        <f t="shared" si="195"/>
        <v>2.9755722201000836</v>
      </c>
      <c r="AA1115" s="44">
        <f>IFERROR(VLOOKUP($A1115,'Raw data'!$AP:$AU,4,FALSE),0)</f>
        <v>-0.36623486523149201</v>
      </c>
      <c r="AB1115" s="44">
        <f>IFERROR(VLOOKUP($A1115,'Raw data'!$AP:$AU,5,FALSE),0)</f>
        <v>6.7315576647242303E-2</v>
      </c>
      <c r="AC1115" s="44">
        <f>IFERROR(VLOOKUP($A1115,'Raw data'!$AP:$AU,6,FALSE),"NA")</f>
        <v>0.87660469357510495</v>
      </c>
      <c r="AD1115" s="46" t="b">
        <f t="shared" si="196"/>
        <v>0</v>
      </c>
      <c r="AE1115" s="46" t="b">
        <f t="shared" si="197"/>
        <v>0</v>
      </c>
    </row>
    <row r="1116" spans="1:31" x14ac:dyDescent="0.25">
      <c r="A1116" s="45" t="s">
        <v>1182</v>
      </c>
      <c r="B1116" s="2" t="str">
        <f>IFERROR(VLOOKUP(A1116,'Protein names'!$A:$I,8,FALSE),"Contaminant")</f>
        <v>Carbonic anhydrase 2 (EC 4.2.1.1) (Carbonate dehydratase II) (Carbonic anhydrase II) (CA-II)</v>
      </c>
      <c r="C1116" t="str">
        <f>IFERROR(VLOOKUP(A1116,'Protein names'!$A:$I,9,FALSE), "Contaminant")</f>
        <v>Ca2</v>
      </c>
      <c r="D1116" s="42">
        <f>VLOOKUP($A1116,'Raw data'!$A:$M,10,FALSE)</f>
        <v>226495.53831862684</v>
      </c>
      <c r="E1116" s="42">
        <f>VLOOKUP($A1116,'Raw data'!$A:$M,11,FALSE)</f>
        <v>340749.7689011647</v>
      </c>
      <c r="F1116" s="42">
        <f>VLOOKUP($A1116,'Raw data'!$A:$M,7,FALSE)</f>
        <v>85960.417050674747</v>
      </c>
      <c r="G1116" s="42">
        <f>VLOOKUP($A1116,'Raw data'!$A:$M,2,FALSE)</f>
        <v>409375.09376244637</v>
      </c>
      <c r="H1116" s="42">
        <f>VLOOKUP($A1116,'Raw data'!$A:$M,3,FALSE)</f>
        <v>122623.42853902535</v>
      </c>
      <c r="I1116" s="42">
        <f>VLOOKUP($A1116,'Raw data'!$A:$M,4,FALSE)</f>
        <v>335181.81873742654</v>
      </c>
      <c r="J1116" s="42">
        <f>VLOOKUP($A1116,'Raw data'!$A:$M,8,FALSE)</f>
        <v>93892.518793108509</v>
      </c>
      <c r="K1116" s="42">
        <f>VLOOKUP($A1116,'Raw data'!$A:$M,5,FALSE)</f>
        <v>193334.54647125318</v>
      </c>
      <c r="L1116" s="42">
        <f>VLOOKUP($A1116,'Raw data'!$A:$M,12,FALSE)</f>
        <v>225496.38712878618</v>
      </c>
      <c r="M1116" s="42">
        <f>VLOOKUP($A1116,'Raw data'!$A:$M,13,FALSE)</f>
        <v>141136.14937570406</v>
      </c>
      <c r="N1116" s="42">
        <f>VLOOKUP($A1116,'Raw data'!$A:$M,6,FALSE)</f>
        <v>288539.04463990609</v>
      </c>
      <c r="O1116" s="42">
        <f>VLOOKUP($A1116,'Raw data'!$A:$M,9,FALSE)</f>
        <v>330826.48181299825</v>
      </c>
      <c r="P1116" s="42">
        <f t="shared" si="187"/>
        <v>253397.67755156077</v>
      </c>
      <c r="Q1116" s="42">
        <f t="shared" si="188"/>
        <v>212204.18803695939</v>
      </c>
      <c r="R1116" s="42">
        <f t="shared" si="189"/>
        <v>118679.43762128393</v>
      </c>
      <c r="S1116" s="42">
        <f t="shared" si="190"/>
        <v>81116.502678986653</v>
      </c>
      <c r="T1116" s="43">
        <f t="shared" si="191"/>
        <v>0.46835250728426786</v>
      </c>
      <c r="U1116" s="43">
        <f t="shared" si="192"/>
        <v>0.38225684153254635</v>
      </c>
      <c r="V1116" s="42">
        <f t="shared" si="193"/>
        <v>-0.25595017251120394</v>
      </c>
      <c r="W1116" s="42">
        <f t="shared" si="194"/>
        <v>0.53608193100235135</v>
      </c>
      <c r="X1116" s="42">
        <f>VLOOKUP($A1116,'Raw data'!$A:$AN,39, FALSE)</f>
        <v>2.9833327514540229</v>
      </c>
      <c r="Y1116" s="42">
        <f>VLOOKUP($A1116,'Raw data'!$A:$AN,40, FALSE)</f>
        <v>3.0467175984040016</v>
      </c>
      <c r="Z1116" s="42">
        <f t="shared" si="195"/>
        <v>3.0150251749290122</v>
      </c>
      <c r="AA1116" s="44">
        <f>IFERROR(VLOOKUP($A1116,'Raw data'!$AP:$AU,4,FALSE),0)</f>
        <v>-0.48598478107485299</v>
      </c>
      <c r="AB1116" s="44">
        <f>IFERROR(VLOOKUP($A1116,'Raw data'!$AP:$AU,5,FALSE),0)</f>
        <v>0.12211526299763099</v>
      </c>
      <c r="AC1116" s="44">
        <f>IFERROR(VLOOKUP($A1116,'Raw data'!$AP:$AU,6,FALSE),"NA")</f>
        <v>0.876791398664859</v>
      </c>
      <c r="AD1116" s="46" t="b">
        <f t="shared" si="196"/>
        <v>0</v>
      </c>
      <c r="AE1116" s="46" t="b">
        <f t="shared" si="197"/>
        <v>0</v>
      </c>
    </row>
    <row r="1117" spans="1:31" x14ac:dyDescent="0.25">
      <c r="A1117" s="45" t="s">
        <v>1183</v>
      </c>
      <c r="B1117" s="2" t="str">
        <f>IFERROR(VLOOKUP(A1117,'Protein names'!$A:$I,8,FALSE),"Contaminant")</f>
        <v>Glutamate dehydrogenase 1, mitochondrial (GDH 1) (EC 1.4.1.3) (Memory-related gene 2 protein) (MRG-2)</v>
      </c>
      <c r="C1117" t="str">
        <f>IFERROR(VLOOKUP(A1117,'Protein names'!$A:$I,9,FALSE), "Contaminant")</f>
        <v>Glud1</v>
      </c>
      <c r="D1117" s="42">
        <f>VLOOKUP($A1117,'Raw data'!$A:$M,10,FALSE)</f>
        <v>8976610.7796072029</v>
      </c>
      <c r="E1117" s="42">
        <f>VLOOKUP($A1117,'Raw data'!$A:$M,11,FALSE)</f>
        <v>12051897.936771102</v>
      </c>
      <c r="F1117" s="42">
        <f>VLOOKUP($A1117,'Raw data'!$A:$M,7,FALSE)</f>
        <v>12899103.006001752</v>
      </c>
      <c r="G1117" s="42">
        <f>VLOOKUP($A1117,'Raw data'!$A:$M,2,FALSE)</f>
        <v>14531427.628519598</v>
      </c>
      <c r="H1117" s="42">
        <f>VLOOKUP($A1117,'Raw data'!$A:$M,3,FALSE)</f>
        <v>14301110.906320984</v>
      </c>
      <c r="I1117" s="42">
        <f>VLOOKUP($A1117,'Raw data'!$A:$M,4,FALSE)</f>
        <v>11269258.929464526</v>
      </c>
      <c r="J1117" s="42">
        <f>VLOOKUP($A1117,'Raw data'!$A:$M,8,FALSE)</f>
        <v>10922115.366223209</v>
      </c>
      <c r="K1117" s="42">
        <f>VLOOKUP($A1117,'Raw data'!$A:$M,5,FALSE)</f>
        <v>12291556.051272742</v>
      </c>
      <c r="L1117" s="42">
        <f>VLOOKUP($A1117,'Raw data'!$A:$M,12,FALSE)</f>
        <v>7940286.257270419</v>
      </c>
      <c r="M1117" s="42">
        <f>VLOOKUP($A1117,'Raw data'!$A:$M,13,FALSE)</f>
        <v>9913581.74978403</v>
      </c>
      <c r="N1117" s="42">
        <f>VLOOKUP($A1117,'Raw data'!$A:$M,6,FALSE)</f>
        <v>10135843.931391066</v>
      </c>
      <c r="O1117" s="42">
        <f>VLOOKUP($A1117,'Raw data'!$A:$M,9,FALSE)</f>
        <v>12167753.559719244</v>
      </c>
      <c r="P1117" s="42">
        <f t="shared" si="187"/>
        <v>12338234.864447527</v>
      </c>
      <c r="Q1117" s="42">
        <f t="shared" si="188"/>
        <v>10561856.152610118</v>
      </c>
      <c r="R1117" s="42">
        <f t="shared" si="189"/>
        <v>1893091.1583022166</v>
      </c>
      <c r="S1117" s="42">
        <f t="shared" si="190"/>
        <v>1481830.4982197648</v>
      </c>
      <c r="T1117" s="43">
        <f t="shared" si="191"/>
        <v>0.15343290017578898</v>
      </c>
      <c r="U1117" s="43">
        <f t="shared" si="192"/>
        <v>0.14030019693589227</v>
      </c>
      <c r="V1117" s="42">
        <f t="shared" si="193"/>
        <v>-0.22427261621658165</v>
      </c>
      <c r="W1117" s="42">
        <f t="shared" si="194"/>
        <v>0.12949510775934325</v>
      </c>
      <c r="X1117" s="42">
        <f>VLOOKUP($A1117,'Raw data'!$A:$AN,39, FALSE)</f>
        <v>3.4529835917032439</v>
      </c>
      <c r="Y1117" s="42">
        <f>VLOOKUP($A1117,'Raw data'!$A:$AN,40, FALSE)</f>
        <v>3.5413596565632166</v>
      </c>
      <c r="Z1117" s="42">
        <f t="shared" si="195"/>
        <v>3.4971716241332302</v>
      </c>
      <c r="AA1117" s="44">
        <f>IFERROR(VLOOKUP($A1117,'Raw data'!$AP:$AU,4,FALSE),0)</f>
        <v>0.51575997387857597</v>
      </c>
      <c r="AB1117" s="44">
        <f>IFERROR(VLOOKUP($A1117,'Raw data'!$AP:$AU,5,FALSE),0)</f>
        <v>9.7659840028081799E-2</v>
      </c>
      <c r="AC1117" s="44">
        <f>IFERROR(VLOOKUP($A1117,'Raw data'!$AP:$AU,6,FALSE),"NA")</f>
        <v>0.87685263975252103</v>
      </c>
      <c r="AD1117" s="46" t="b">
        <f t="shared" si="196"/>
        <v>0</v>
      </c>
      <c r="AE1117" s="46" t="b">
        <f t="shared" si="197"/>
        <v>0</v>
      </c>
    </row>
    <row r="1118" spans="1:31" x14ac:dyDescent="0.25">
      <c r="A1118" s="45" t="s">
        <v>1184</v>
      </c>
      <c r="B1118" s="2" t="str">
        <f>IFERROR(VLOOKUP(A1118,'Protein names'!$A:$I,8,FALSE),"Contaminant")</f>
        <v>26S protease regulatory subunit 6B (26S proteasome AAA-ATPase subunit RPT3) (Proteasome 26S subunit ATPase 4) (S6 ATPase) (Tat-binding protein 7) (TBP-7)</v>
      </c>
      <c r="C1118" t="str">
        <f>IFERROR(VLOOKUP(A1118,'Protein names'!$A:$I,9,FALSE), "Contaminant")</f>
        <v>Psmc4</v>
      </c>
      <c r="D1118" s="42">
        <f>VLOOKUP($A1118,'Raw data'!$A:$M,10,FALSE)</f>
        <v>205.36</v>
      </c>
      <c r="E1118" s="42">
        <f>VLOOKUP($A1118,'Raw data'!$A:$M,11,FALSE)</f>
        <v>61018.787622167758</v>
      </c>
      <c r="F1118" s="42">
        <f>VLOOKUP($A1118,'Raw data'!$A:$M,7,FALSE)</f>
        <v>205.36</v>
      </c>
      <c r="G1118" s="42">
        <f>VLOOKUP($A1118,'Raw data'!$A:$M,2,FALSE)</f>
        <v>205.36</v>
      </c>
      <c r="H1118" s="42">
        <f>VLOOKUP($A1118,'Raw data'!$A:$M,3,FALSE)</f>
        <v>205.36</v>
      </c>
      <c r="I1118" s="42">
        <f>VLOOKUP($A1118,'Raw data'!$A:$M,4,FALSE)</f>
        <v>205.36</v>
      </c>
      <c r="J1118" s="42">
        <f>VLOOKUP($A1118,'Raw data'!$A:$M,8,FALSE)</f>
        <v>205.36</v>
      </c>
      <c r="K1118" s="42">
        <f>VLOOKUP($A1118,'Raw data'!$A:$M,5,FALSE)</f>
        <v>205.36</v>
      </c>
      <c r="L1118" s="42">
        <f>VLOOKUP($A1118,'Raw data'!$A:$M,12,FALSE)</f>
        <v>80664.841166540034</v>
      </c>
      <c r="M1118" s="42">
        <f>VLOOKUP($A1118,'Raw data'!$A:$M,13,FALSE)</f>
        <v>50562.31110871103</v>
      </c>
      <c r="N1118" s="42">
        <f>VLOOKUP($A1118,'Raw data'!$A:$M,6,FALSE)</f>
        <v>205.36</v>
      </c>
      <c r="O1118" s="42">
        <f>VLOOKUP($A1118,'Raw data'!$A:$M,9,FALSE)</f>
        <v>205.36</v>
      </c>
      <c r="P1118" s="42">
        <f t="shared" si="187"/>
        <v>10340.931270361294</v>
      </c>
      <c r="Q1118" s="42">
        <f t="shared" si="188"/>
        <v>22008.098712541843</v>
      </c>
      <c r="R1118" s="42">
        <f t="shared" si="189"/>
        <v>22663.82635132175</v>
      </c>
      <c r="S1118" s="42">
        <f t="shared" si="190"/>
        <v>32034.861589497828</v>
      </c>
      <c r="T1118" s="43">
        <f t="shared" si="191"/>
        <v>2.1916620233498483</v>
      </c>
      <c r="U1118" s="43">
        <f t="shared" si="192"/>
        <v>1.455594234100831</v>
      </c>
      <c r="V1118" s="42">
        <f t="shared" si="193"/>
        <v>1.0896683997880863</v>
      </c>
      <c r="W1118" s="42">
        <f t="shared" si="194"/>
        <v>0.52119900202631908</v>
      </c>
      <c r="X1118" s="42">
        <f>VLOOKUP($A1118,'Raw data'!$A:$AN,39, FALSE)</f>
        <v>0.33602135278457834</v>
      </c>
      <c r="Y1118" s="42">
        <f>VLOOKUP($A1118,'Raw data'!$A:$AN,40, FALSE)</f>
        <v>0.83164956694857006</v>
      </c>
      <c r="Z1118" s="42">
        <f t="shared" si="195"/>
        <v>0.58383545986657426</v>
      </c>
      <c r="AA1118" s="44">
        <f>IFERROR(VLOOKUP($A1118,'Raw data'!$AP:$AU,4,FALSE),0)</f>
        <v>0.363241183038786</v>
      </c>
      <c r="AB1118" s="44">
        <f>IFERROR(VLOOKUP($A1118,'Raw data'!$AP:$AU,5,FALSE),0)</f>
        <v>0.22528653728661099</v>
      </c>
      <c r="AC1118" s="44">
        <f>IFERROR(VLOOKUP($A1118,'Raw data'!$AP:$AU,6,FALSE),"NA")</f>
        <v>0.87706405291492395</v>
      </c>
      <c r="AD1118" s="46" t="b">
        <f t="shared" si="196"/>
        <v>0</v>
      </c>
      <c r="AE1118" s="46" t="b">
        <f t="shared" si="197"/>
        <v>0</v>
      </c>
    </row>
    <row r="1119" spans="1:31" x14ac:dyDescent="0.25">
      <c r="A1119" s="45" t="s">
        <v>1185</v>
      </c>
      <c r="B1119" s="2" t="str">
        <f>IFERROR(VLOOKUP(A1119,'Protein names'!$A:$I,8,FALSE),"Contaminant")</f>
        <v>Heterogeneous nuclear ribonucleoprotein M</v>
      </c>
      <c r="C1119" t="str">
        <f>IFERROR(VLOOKUP(A1119,'Protein names'!$A:$I,9,FALSE), "Contaminant")</f>
        <v>Hnrnpm</v>
      </c>
      <c r="D1119" s="42">
        <f>VLOOKUP($A1119,'Raw data'!$A:$M,10,FALSE)</f>
        <v>521875.12252948422</v>
      </c>
      <c r="E1119" s="42">
        <f>VLOOKUP($A1119,'Raw data'!$A:$M,11,FALSE)</f>
        <v>596812.21802316059</v>
      </c>
      <c r="F1119" s="42">
        <f>VLOOKUP($A1119,'Raw data'!$A:$M,7,FALSE)</f>
        <v>617742.98067392909</v>
      </c>
      <c r="G1119" s="42">
        <f>VLOOKUP($A1119,'Raw data'!$A:$M,2,FALSE)</f>
        <v>593715.26688310306</v>
      </c>
      <c r="H1119" s="42">
        <f>VLOOKUP($A1119,'Raw data'!$A:$M,3,FALSE)</f>
        <v>635757.83804364875</v>
      </c>
      <c r="I1119" s="42">
        <f>VLOOKUP($A1119,'Raw data'!$A:$M,4,FALSE)</f>
        <v>674468.14743975038</v>
      </c>
      <c r="J1119" s="42">
        <f>VLOOKUP($A1119,'Raw data'!$A:$M,8,FALSE)</f>
        <v>674568.48475039005</v>
      </c>
      <c r="K1119" s="42">
        <f>VLOOKUP($A1119,'Raw data'!$A:$M,5,FALSE)</f>
        <v>680436.75705837063</v>
      </c>
      <c r="L1119" s="42">
        <f>VLOOKUP($A1119,'Raw data'!$A:$M,12,FALSE)</f>
        <v>646435.47145237075</v>
      </c>
      <c r="M1119" s="42">
        <f>VLOOKUP($A1119,'Raw data'!$A:$M,13,FALSE)</f>
        <v>649106.98943285609</v>
      </c>
      <c r="N1119" s="42">
        <f>VLOOKUP($A1119,'Raw data'!$A:$M,6,FALSE)</f>
        <v>495899.58779840474</v>
      </c>
      <c r="O1119" s="42">
        <f>VLOOKUP($A1119,'Raw data'!$A:$M,9,FALSE)</f>
        <v>700873.57604819397</v>
      </c>
      <c r="P1119" s="42">
        <f t="shared" si="187"/>
        <v>606728.59559884609</v>
      </c>
      <c r="Q1119" s="42">
        <f t="shared" si="188"/>
        <v>641220.14442343102</v>
      </c>
      <c r="R1119" s="42">
        <f t="shared" si="189"/>
        <v>46584.07030936714</v>
      </c>
      <c r="S1119" s="42">
        <f t="shared" si="190"/>
        <v>67596.908893529879</v>
      </c>
      <c r="T1119" s="43">
        <f t="shared" si="191"/>
        <v>7.6779091421244589E-2</v>
      </c>
      <c r="U1119" s="43">
        <f t="shared" si="192"/>
        <v>0.10541919102418611</v>
      </c>
      <c r="V1119" s="42">
        <f t="shared" si="193"/>
        <v>7.9768441245244376E-2</v>
      </c>
      <c r="W1119" s="42">
        <f t="shared" si="194"/>
        <v>0.36962355924332158</v>
      </c>
      <c r="X1119" s="42">
        <f>VLOOKUP($A1119,'Raw data'!$A:$AN,39, FALSE)</f>
        <v>2.7292622711308216</v>
      </c>
      <c r="Y1119" s="42">
        <f>VLOOKUP($A1119,'Raw data'!$A:$AN,40, FALSE)</f>
        <v>2.9825658123849141</v>
      </c>
      <c r="Z1119" s="42">
        <f t="shared" si="195"/>
        <v>2.8559140417578677</v>
      </c>
      <c r="AA1119" s="44">
        <f>IFERROR(VLOOKUP($A1119,'Raw data'!$AP:$AU,4,FALSE),0)</f>
        <v>0.23034582574409901</v>
      </c>
      <c r="AB1119" s="44">
        <f>IFERROR(VLOOKUP($A1119,'Raw data'!$AP:$AU,5,FALSE),0)</f>
        <v>8.8059457314375394E-2</v>
      </c>
      <c r="AC1119" s="44">
        <f>IFERROR(VLOOKUP($A1119,'Raw data'!$AP:$AU,6,FALSE),"NA")</f>
        <v>0.87711116593327298</v>
      </c>
      <c r="AD1119" s="46" t="b">
        <f t="shared" si="196"/>
        <v>0</v>
      </c>
      <c r="AE1119" s="46" t="b">
        <f t="shared" si="197"/>
        <v>0</v>
      </c>
    </row>
    <row r="1120" spans="1:31" x14ac:dyDescent="0.25">
      <c r="A1120" s="45" t="s">
        <v>1186</v>
      </c>
      <c r="B1120" s="2" t="str">
        <f>IFERROR(VLOOKUP(A1120,'Protein names'!$A:$I,8,FALSE),"Contaminant")</f>
        <v>60S ribosomal protein L24</v>
      </c>
      <c r="C1120" t="str">
        <f>IFERROR(VLOOKUP(A1120,'Protein names'!$A:$I,9,FALSE), "Contaminant")</f>
        <v>Rpl24</v>
      </c>
      <c r="D1120" s="42">
        <f>VLOOKUP($A1120,'Raw data'!$A:$M,10,FALSE)</f>
        <v>108999.26905472075</v>
      </c>
      <c r="E1120" s="42">
        <f>VLOOKUP($A1120,'Raw data'!$A:$M,11,FALSE)</f>
        <v>181149.94491636517</v>
      </c>
      <c r="F1120" s="42">
        <f>VLOOKUP($A1120,'Raw data'!$A:$M,7,FALSE)</f>
        <v>153597.59696256177</v>
      </c>
      <c r="G1120" s="42">
        <f>VLOOKUP($A1120,'Raw data'!$A:$M,2,FALSE)</f>
        <v>112185.95797423726</v>
      </c>
      <c r="H1120" s="42">
        <f>VLOOKUP($A1120,'Raw data'!$A:$M,3,FALSE)</f>
        <v>112773.33577969042</v>
      </c>
      <c r="I1120" s="42">
        <f>VLOOKUP($A1120,'Raw data'!$A:$M,4,FALSE)</f>
        <v>164365.32392340401</v>
      </c>
      <c r="J1120" s="42">
        <f>VLOOKUP($A1120,'Raw data'!$A:$M,8,FALSE)</f>
        <v>137276.71556496786</v>
      </c>
      <c r="K1120" s="42">
        <f>VLOOKUP($A1120,'Raw data'!$A:$M,5,FALSE)</f>
        <v>131640.62969659251</v>
      </c>
      <c r="L1120" s="42">
        <f>VLOOKUP($A1120,'Raw data'!$A:$M,12,FALSE)</f>
        <v>205.36</v>
      </c>
      <c r="M1120" s="42">
        <f>VLOOKUP($A1120,'Raw data'!$A:$M,13,FALSE)</f>
        <v>157745.29384933788</v>
      </c>
      <c r="N1120" s="42">
        <f>VLOOKUP($A1120,'Raw data'!$A:$M,6,FALSE)</f>
        <v>118843.85252832087</v>
      </c>
      <c r="O1120" s="42">
        <f>VLOOKUP($A1120,'Raw data'!$A:$M,9,FALSE)</f>
        <v>129861.46967127587</v>
      </c>
      <c r="P1120" s="42">
        <f t="shared" si="187"/>
        <v>138845.23810182989</v>
      </c>
      <c r="Q1120" s="42">
        <f t="shared" si="188"/>
        <v>112595.55355174917</v>
      </c>
      <c r="R1120" s="42">
        <f t="shared" si="189"/>
        <v>28693.31590846477</v>
      </c>
      <c r="S1120" s="42">
        <f t="shared" si="190"/>
        <v>51606.011340366356</v>
      </c>
      <c r="T1120" s="43">
        <f t="shared" si="191"/>
        <v>0.20665682381862407</v>
      </c>
      <c r="U1120" s="43">
        <f t="shared" si="192"/>
        <v>0.45833081069802745</v>
      </c>
      <c r="V1120" s="42">
        <f t="shared" si="193"/>
        <v>-0.30232784281581271</v>
      </c>
      <c r="W1120" s="42">
        <f t="shared" si="194"/>
        <v>0.34363533206194441</v>
      </c>
      <c r="X1120" s="42">
        <f>VLOOKUP($A1120,'Raw data'!$A:$AN,39, FALSE)</f>
        <v>3.5140299251533746</v>
      </c>
      <c r="Y1120" s="42">
        <f>VLOOKUP($A1120,'Raw data'!$A:$AN,40, FALSE)</f>
        <v>3.0631861053686751</v>
      </c>
      <c r="Z1120" s="42">
        <f t="shared" si="195"/>
        <v>3.2886080152610249</v>
      </c>
      <c r="AA1120" s="44">
        <f>IFERROR(VLOOKUP($A1120,'Raw data'!$AP:$AU,4,FALSE),0)</f>
        <v>0.27719241803236</v>
      </c>
      <c r="AB1120" s="44">
        <f>IFERROR(VLOOKUP($A1120,'Raw data'!$AP:$AU,5,FALSE),0)</f>
        <v>1.1041935682659799E-2</v>
      </c>
      <c r="AC1120" s="44">
        <f>IFERROR(VLOOKUP($A1120,'Raw data'!$AP:$AU,6,FALSE),"NA")</f>
        <v>0.87731864859397002</v>
      </c>
      <c r="AD1120" s="46" t="b">
        <f t="shared" si="196"/>
        <v>0</v>
      </c>
      <c r="AE1120" s="46" t="b">
        <f t="shared" si="197"/>
        <v>0</v>
      </c>
    </row>
    <row r="1121" spans="1:31" x14ac:dyDescent="0.25">
      <c r="A1121" s="45" t="s">
        <v>1187</v>
      </c>
      <c r="B1121" s="2" t="str">
        <f>IFERROR(VLOOKUP(A1121,'Protein names'!$A:$I,8,FALSE),"Contaminant")</f>
        <v>Neuroprotective protein 13 (Very-long-chain enoyl-CoA reductase)</v>
      </c>
      <c r="C1121" t="str">
        <f>IFERROR(VLOOKUP(A1121,'Protein names'!$A:$I,9,FALSE), "Contaminant")</f>
        <v>Tecr</v>
      </c>
      <c r="D1121" s="42">
        <f>VLOOKUP($A1121,'Raw data'!$A:$M,10,FALSE)</f>
        <v>205.36</v>
      </c>
      <c r="E1121" s="42">
        <f>VLOOKUP($A1121,'Raw data'!$A:$M,11,FALSE)</f>
        <v>252545.9977369651</v>
      </c>
      <c r="F1121" s="42">
        <f>VLOOKUP($A1121,'Raw data'!$A:$M,7,FALSE)</f>
        <v>205268.145930364</v>
      </c>
      <c r="G1121" s="42">
        <f>VLOOKUP($A1121,'Raw data'!$A:$M,2,FALSE)</f>
        <v>320169.26526185841</v>
      </c>
      <c r="H1121" s="42">
        <f>VLOOKUP($A1121,'Raw data'!$A:$M,3,FALSE)</f>
        <v>201214.77617252598</v>
      </c>
      <c r="I1121" s="42">
        <f>VLOOKUP($A1121,'Raw data'!$A:$M,4,FALSE)</f>
        <v>221124.99825111468</v>
      </c>
      <c r="J1121" s="42">
        <f>VLOOKUP($A1121,'Raw data'!$A:$M,8,FALSE)</f>
        <v>263276.07161354064</v>
      </c>
      <c r="K1121" s="42">
        <f>VLOOKUP($A1121,'Raw data'!$A:$M,5,FALSE)</f>
        <v>172062.33305159508</v>
      </c>
      <c r="L1121" s="42">
        <f>VLOOKUP($A1121,'Raw data'!$A:$M,12,FALSE)</f>
        <v>205.36</v>
      </c>
      <c r="M1121" s="42">
        <f>VLOOKUP($A1121,'Raw data'!$A:$M,13,FALSE)</f>
        <v>334977.54809106706</v>
      </c>
      <c r="N1121" s="42">
        <f>VLOOKUP($A1121,'Raw data'!$A:$M,6,FALSE)</f>
        <v>245648.39479700185</v>
      </c>
      <c r="O1121" s="42">
        <f>VLOOKUP($A1121,'Raw data'!$A:$M,9,FALSE)</f>
        <v>266634.48506753531</v>
      </c>
      <c r="P1121" s="42">
        <f t="shared" si="187"/>
        <v>200088.09055880469</v>
      </c>
      <c r="Q1121" s="42">
        <f t="shared" si="188"/>
        <v>213800.6987701233</v>
      </c>
      <c r="R1121" s="42">
        <f t="shared" si="189"/>
        <v>97975.405416020018</v>
      </c>
      <c r="S1121" s="42">
        <f t="shared" si="190"/>
        <v>106694.56871780023</v>
      </c>
      <c r="T1121" s="43">
        <f t="shared" si="191"/>
        <v>0.48966135436844321</v>
      </c>
      <c r="U1121" s="43">
        <f t="shared" si="192"/>
        <v>0.49903751171794497</v>
      </c>
      <c r="V1121" s="42">
        <f t="shared" si="193"/>
        <v>9.5631269099765298E-2</v>
      </c>
      <c r="W1121" s="42">
        <f t="shared" si="194"/>
        <v>0.83661142760604168</v>
      </c>
      <c r="X1121" s="42">
        <f>VLOOKUP($A1121,'Raw data'!$A:$AN,39, FALSE)</f>
        <v>2.5661260522443432</v>
      </c>
      <c r="Y1121" s="42">
        <f>VLOOKUP($A1121,'Raw data'!$A:$AN,40, FALSE)</f>
        <v>2.660057955066371</v>
      </c>
      <c r="Z1121" s="42">
        <f t="shared" si="195"/>
        <v>2.6130920036553569</v>
      </c>
      <c r="AA1121" s="44">
        <f>IFERROR(VLOOKUP($A1121,'Raw data'!$AP:$AU,4,FALSE),0)</f>
        <v>0.25310524396441297</v>
      </c>
      <c r="AB1121" s="44">
        <f>IFERROR(VLOOKUP($A1121,'Raw data'!$AP:$AU,5,FALSE),0)</f>
        <v>2.4467992984964399E-2</v>
      </c>
      <c r="AC1121" s="44">
        <f>IFERROR(VLOOKUP($A1121,'Raw data'!$AP:$AU,6,FALSE),"NA")</f>
        <v>0.877761941035758</v>
      </c>
      <c r="AD1121" s="46" t="b">
        <f t="shared" si="196"/>
        <v>0</v>
      </c>
      <c r="AE1121" s="46" t="b">
        <f t="shared" si="197"/>
        <v>0</v>
      </c>
    </row>
    <row r="1122" spans="1:31" x14ac:dyDescent="0.25">
      <c r="A1122" s="45" t="s">
        <v>1188</v>
      </c>
      <c r="B1122" s="2" t="str">
        <f>IFERROR(VLOOKUP(A1122,'Protein names'!$A:$I,8,FALSE),"Contaminant")</f>
        <v>Platelet-activating factor acetylhydrolase IB subunit beta (EC 3.1.1.47) (PAF acetylhydrolase 30 kDa subunit) (PAF-AH 30 kDa subunit) (PAF-AH subunit beta) (PAFAH subunit beta) (Platelet-activating factor acetylhydrolase alpha 2 subunit) (PAF-AH alpha 2)</v>
      </c>
      <c r="C1122" t="str">
        <f>IFERROR(VLOOKUP(A1122,'Protein names'!$A:$I,9,FALSE), "Contaminant")</f>
        <v>Pafah1b2</v>
      </c>
      <c r="D1122" s="42">
        <f>VLOOKUP($A1122,'Raw data'!$A:$M,10,FALSE)</f>
        <v>57183.768025294543</v>
      </c>
      <c r="E1122" s="42">
        <f>VLOOKUP($A1122,'Raw data'!$A:$M,11,FALSE)</f>
        <v>44706.875822572787</v>
      </c>
      <c r="F1122" s="42">
        <f>VLOOKUP($A1122,'Raw data'!$A:$M,7,FALSE)</f>
        <v>205.36</v>
      </c>
      <c r="G1122" s="42">
        <f>VLOOKUP($A1122,'Raw data'!$A:$M,2,FALSE)</f>
        <v>69442.657521573361</v>
      </c>
      <c r="H1122" s="42">
        <f>VLOOKUP($A1122,'Raw data'!$A:$M,3,FALSE)</f>
        <v>97911.331524908979</v>
      </c>
      <c r="I1122" s="42">
        <f>VLOOKUP($A1122,'Raw data'!$A:$M,4,FALSE)</f>
        <v>63923.362690614857</v>
      </c>
      <c r="J1122" s="42">
        <f>VLOOKUP($A1122,'Raw data'!$A:$M,8,FALSE)</f>
        <v>61897.502779389892</v>
      </c>
      <c r="K1122" s="42">
        <f>VLOOKUP($A1122,'Raw data'!$A:$M,5,FALSE)</f>
        <v>55398.360854879109</v>
      </c>
      <c r="L1122" s="42">
        <f>VLOOKUP($A1122,'Raw data'!$A:$M,12,FALSE)</f>
        <v>205.36</v>
      </c>
      <c r="M1122" s="42">
        <f>VLOOKUP($A1122,'Raw data'!$A:$M,13,FALSE)</f>
        <v>53719.211194524891</v>
      </c>
      <c r="N1122" s="42">
        <f>VLOOKUP($A1122,'Raw data'!$A:$M,6,FALSE)</f>
        <v>67327.799206402909</v>
      </c>
      <c r="O1122" s="42">
        <f>VLOOKUP($A1122,'Raw data'!$A:$M,9,FALSE)</f>
        <v>59842.217149637116</v>
      </c>
      <c r="P1122" s="42">
        <f t="shared" si="187"/>
        <v>55562.225930827415</v>
      </c>
      <c r="Q1122" s="42">
        <f t="shared" si="188"/>
        <v>49731.741864138981</v>
      </c>
      <c r="R1122" s="42">
        <f t="shared" si="189"/>
        <v>29554.673528057661</v>
      </c>
      <c r="S1122" s="42">
        <f t="shared" si="190"/>
        <v>22585.842417088996</v>
      </c>
      <c r="T1122" s="43">
        <f t="shared" si="191"/>
        <v>0.53192025756584982</v>
      </c>
      <c r="U1122" s="43">
        <f t="shared" si="192"/>
        <v>0.45415345552928243</v>
      </c>
      <c r="V1122" s="42">
        <f t="shared" si="193"/>
        <v>-0.15993743494009491</v>
      </c>
      <c r="W1122" s="42">
        <f t="shared" si="194"/>
        <v>0.73323645136969051</v>
      </c>
      <c r="X1122" s="42">
        <f>VLOOKUP($A1122,'Raw data'!$A:$AN,39, FALSE)</f>
        <v>2.0113770835929876</v>
      </c>
      <c r="Y1122" s="42">
        <f>VLOOKUP($A1122,'Raw data'!$A:$AN,40, FALSE)</f>
        <v>1.6520038248523718</v>
      </c>
      <c r="Z1122" s="42">
        <f t="shared" si="195"/>
        <v>1.8316904542226797</v>
      </c>
      <c r="AA1122" s="44">
        <f>IFERROR(VLOOKUP($A1122,'Raw data'!$AP:$AU,4,FALSE),0)</f>
        <v>0.87476155366193198</v>
      </c>
      <c r="AB1122" s="44">
        <f>IFERROR(VLOOKUP($A1122,'Raw data'!$AP:$AU,5,FALSE),0)</f>
        <v>3.9421716744979803E-2</v>
      </c>
      <c r="AC1122" s="44">
        <f>IFERROR(VLOOKUP($A1122,'Raw data'!$AP:$AU,6,FALSE),"NA")</f>
        <v>0.87844356392286804</v>
      </c>
      <c r="AD1122" s="46" t="b">
        <f t="shared" si="196"/>
        <v>0</v>
      </c>
      <c r="AE1122" s="46" t="b">
        <f t="shared" si="197"/>
        <v>0</v>
      </c>
    </row>
    <row r="1123" spans="1:31" x14ac:dyDescent="0.25">
      <c r="A1123" s="45" t="s">
        <v>1189</v>
      </c>
      <c r="B1123" s="2" t="str">
        <f>IFERROR(VLOOKUP(A1123,'Protein names'!$A:$I,8,FALSE),"Contaminant")</f>
        <v>Protein Tbl2 (RCG21429, isoform CRA_b)</v>
      </c>
      <c r="C1123" t="str">
        <f>IFERROR(VLOOKUP(A1123,'Protein names'!$A:$I,9,FALSE), "Contaminant")</f>
        <v>Tbl2</v>
      </c>
      <c r="D1123" s="42">
        <f>VLOOKUP($A1123,'Raw data'!$A:$M,10,FALSE)</f>
        <v>205.36</v>
      </c>
      <c r="E1123" s="42">
        <f>VLOOKUP($A1123,'Raw data'!$A:$M,11,FALSE)</f>
        <v>205.36</v>
      </c>
      <c r="F1123" s="42">
        <f>VLOOKUP($A1123,'Raw data'!$A:$M,7,FALSE)</f>
        <v>205.36</v>
      </c>
      <c r="G1123" s="42">
        <f>VLOOKUP($A1123,'Raw data'!$A:$M,2,FALSE)</f>
        <v>205.36</v>
      </c>
      <c r="H1123" s="42">
        <f>VLOOKUP($A1123,'Raw data'!$A:$M,3,FALSE)</f>
        <v>205.36</v>
      </c>
      <c r="I1123" s="42">
        <f>VLOOKUP($A1123,'Raw data'!$A:$M,4,FALSE)</f>
        <v>205.36</v>
      </c>
      <c r="J1123" s="42">
        <f>VLOOKUP($A1123,'Raw data'!$A:$M,8,FALSE)</f>
        <v>205.36</v>
      </c>
      <c r="K1123" s="42">
        <f>VLOOKUP($A1123,'Raw data'!$A:$M,5,FALSE)</f>
        <v>45887.952700293092</v>
      </c>
      <c r="L1123" s="42">
        <f>VLOOKUP($A1123,'Raw data'!$A:$M,12,FALSE)</f>
        <v>205.36</v>
      </c>
      <c r="M1123" s="42">
        <f>VLOOKUP($A1123,'Raw data'!$A:$M,13,FALSE)</f>
        <v>205.36</v>
      </c>
      <c r="N1123" s="42">
        <f>VLOOKUP($A1123,'Raw data'!$A:$M,6,FALSE)</f>
        <v>205.36</v>
      </c>
      <c r="O1123" s="42">
        <f>VLOOKUP($A1123,'Raw data'!$A:$M,9,FALSE)</f>
        <v>205.36</v>
      </c>
      <c r="P1123" s="42">
        <f t="shared" si="187"/>
        <v>205.36000000000004</v>
      </c>
      <c r="Q1123" s="42">
        <f t="shared" si="188"/>
        <v>7819.1254500488494</v>
      </c>
      <c r="R1123" s="42">
        <f t="shared" si="189"/>
        <v>2.8421709430404007E-14</v>
      </c>
      <c r="S1123" s="42">
        <f t="shared" si="190"/>
        <v>17024.897111048504</v>
      </c>
      <c r="T1123" s="43">
        <f t="shared" si="191"/>
        <v>1.383994421036424E-16</v>
      </c>
      <c r="U1123" s="43">
        <f t="shared" si="192"/>
        <v>2.1773403201942672</v>
      </c>
      <c r="V1123" s="42">
        <f t="shared" si="193"/>
        <v>5.2507801485251688</v>
      </c>
      <c r="W1123" s="42">
        <f t="shared" si="194"/>
        <v>0.34089313230205975</v>
      </c>
      <c r="X1123" s="42">
        <f>VLOOKUP($A1123,'Raw data'!$A:$AN,39, FALSE)</f>
        <v>0</v>
      </c>
      <c r="Y1123" s="42">
        <f>VLOOKUP($A1123,'Raw data'!$A:$AN,40, FALSE)</f>
        <v>0.24319018119730332</v>
      </c>
      <c r="Z1123" s="42">
        <f t="shared" si="195"/>
        <v>0.12159509059865166</v>
      </c>
      <c r="AA1123" s="44">
        <f>IFERROR(VLOOKUP($A1123,'Raw data'!$AP:$AU,4,FALSE),0)</f>
        <v>2.6946386727406302</v>
      </c>
      <c r="AB1123" s="44">
        <f>IFERROR(VLOOKUP($A1123,'Raw data'!$AP:$AU,5,FALSE),0)</f>
        <v>0.32712292190679898</v>
      </c>
      <c r="AC1123" s="44">
        <f>IFERROR(VLOOKUP($A1123,'Raw data'!$AP:$AU,6,FALSE),"NA")</f>
        <v>0.87871902198988505</v>
      </c>
      <c r="AD1123" s="46" t="b">
        <f t="shared" si="196"/>
        <v>0</v>
      </c>
      <c r="AE1123" s="46" t="b">
        <f t="shared" si="197"/>
        <v>0</v>
      </c>
    </row>
    <row r="1124" spans="1:31" x14ac:dyDescent="0.25">
      <c r="A1124" s="45" t="s">
        <v>1190</v>
      </c>
      <c r="B1124" s="2" t="str">
        <f>IFERROR(VLOOKUP(A1124,'Protein names'!$A:$I,8,FALSE),"Contaminant")</f>
        <v>Hydroxymethylglutaryl-CoA lyase, mitochondrial (HL) (HMG-CoA lyase) (EC 4.1.3.4) (3-hydroxy-3-methylglutarate-CoA lyase)</v>
      </c>
      <c r="C1124" t="str">
        <f>IFERROR(VLOOKUP(A1124,'Protein names'!$A:$I,9,FALSE), "Contaminant")</f>
        <v>Hmgcl</v>
      </c>
      <c r="D1124" s="42">
        <f>VLOOKUP($A1124,'Raw data'!$A:$M,10,FALSE)</f>
        <v>1663192.3523353767</v>
      </c>
      <c r="E1124" s="42">
        <f>VLOOKUP($A1124,'Raw data'!$A:$M,11,FALSE)</f>
        <v>1560493.7341043695</v>
      </c>
      <c r="F1124" s="42">
        <f>VLOOKUP($A1124,'Raw data'!$A:$M,7,FALSE)</f>
        <v>951873.41569508868</v>
      </c>
      <c r="G1124" s="42">
        <f>VLOOKUP($A1124,'Raw data'!$A:$M,2,FALSE)</f>
        <v>1059885.1789814208</v>
      </c>
      <c r="H1124" s="42">
        <f>VLOOKUP($A1124,'Raw data'!$A:$M,3,FALSE)</f>
        <v>1059090.9788806753</v>
      </c>
      <c r="I1124" s="42">
        <f>VLOOKUP($A1124,'Raw data'!$A:$M,4,FALSE)</f>
        <v>988043.2544729379</v>
      </c>
      <c r="J1124" s="42">
        <f>VLOOKUP($A1124,'Raw data'!$A:$M,8,FALSE)</f>
        <v>1105450.8684158383</v>
      </c>
      <c r="K1124" s="42">
        <f>VLOOKUP($A1124,'Raw data'!$A:$M,5,FALSE)</f>
        <v>1061340.5049772388</v>
      </c>
      <c r="L1124" s="42">
        <f>VLOOKUP($A1124,'Raw data'!$A:$M,12,FALSE)</f>
        <v>2034682.4192274334</v>
      </c>
      <c r="M1124" s="42">
        <f>VLOOKUP($A1124,'Raw data'!$A:$M,13,FALSE)</f>
        <v>1401511.8424466772</v>
      </c>
      <c r="N1124" s="42">
        <f>VLOOKUP($A1124,'Raw data'!$A:$M,6,FALSE)</f>
        <v>1010240.3951868153</v>
      </c>
      <c r="O1124" s="42">
        <f>VLOOKUP($A1124,'Raw data'!$A:$M,9,FALSE)</f>
        <v>966066.12864275812</v>
      </c>
      <c r="P1124" s="42">
        <f t="shared" si="187"/>
        <v>1213763.152411645</v>
      </c>
      <c r="Q1124" s="42">
        <f t="shared" si="188"/>
        <v>1263215.359816127</v>
      </c>
      <c r="R1124" s="42">
        <f t="shared" si="189"/>
        <v>285583.12290229811</v>
      </c>
      <c r="S1124" s="42">
        <f t="shared" si="190"/>
        <v>372429.95559430344</v>
      </c>
      <c r="T1124" s="43">
        <f t="shared" si="191"/>
        <v>0.2352873559679815</v>
      </c>
      <c r="U1124" s="43">
        <f t="shared" si="192"/>
        <v>0.29482696889350218</v>
      </c>
      <c r="V1124" s="42">
        <f t="shared" si="193"/>
        <v>5.761368972034088E-2</v>
      </c>
      <c r="W1124" s="42">
        <f t="shared" si="194"/>
        <v>0.81848737285161832</v>
      </c>
      <c r="X1124" s="42">
        <f>VLOOKUP($A1124,'Raw data'!$A:$AN,39, FALSE)</f>
        <v>3.0707865124102294</v>
      </c>
      <c r="Y1124" s="42">
        <f>VLOOKUP($A1124,'Raw data'!$A:$AN,40, FALSE)</f>
        <v>3.2992147142789512</v>
      </c>
      <c r="Z1124" s="42">
        <f t="shared" si="195"/>
        <v>3.1850006133445903</v>
      </c>
      <c r="AA1124" s="44">
        <f>IFERROR(VLOOKUP($A1124,'Raw data'!$AP:$AU,4,FALSE),0)</f>
        <v>-0.24081318651634001</v>
      </c>
      <c r="AB1124" s="44">
        <f>IFERROR(VLOOKUP($A1124,'Raw data'!$AP:$AU,5,FALSE),0)</f>
        <v>2.54088556670195E-2</v>
      </c>
      <c r="AC1124" s="44">
        <f>IFERROR(VLOOKUP($A1124,'Raw data'!$AP:$AU,6,FALSE),"NA")</f>
        <v>0.87885984586343902</v>
      </c>
      <c r="AD1124" s="46" t="b">
        <f t="shared" si="196"/>
        <v>0</v>
      </c>
      <c r="AE1124" s="46" t="b">
        <f t="shared" si="197"/>
        <v>0</v>
      </c>
    </row>
    <row r="1125" spans="1:31" x14ac:dyDescent="0.25">
      <c r="A1125" s="45" t="s">
        <v>1191</v>
      </c>
      <c r="B1125" s="2" t="str">
        <f>IFERROR(VLOOKUP(A1125,'Protein names'!$A:$I,8,FALSE),"Contaminant")</f>
        <v>Glutathione S-transferase (EC 2.5.1.18)</v>
      </c>
      <c r="C1125" t="str">
        <f>IFERROR(VLOOKUP(A1125,'Protein names'!$A:$I,9,FALSE), "Contaminant")</f>
        <v>Gsta4</v>
      </c>
      <c r="D1125" s="42">
        <f>VLOOKUP($A1125,'Raw data'!$A:$M,10,FALSE)</f>
        <v>564093.66953362967</v>
      </c>
      <c r="E1125" s="42">
        <f>VLOOKUP($A1125,'Raw data'!$A:$M,11,FALSE)</f>
        <v>416416.24391540512</v>
      </c>
      <c r="F1125" s="42">
        <f>VLOOKUP($A1125,'Raw data'!$A:$M,7,FALSE)</f>
        <v>310378.53336652176</v>
      </c>
      <c r="G1125" s="42">
        <f>VLOOKUP($A1125,'Raw data'!$A:$M,2,FALSE)</f>
        <v>601903.81394437957</v>
      </c>
      <c r="H1125" s="42">
        <f>VLOOKUP($A1125,'Raw data'!$A:$M,3,FALSE)</f>
        <v>484565.65216683049</v>
      </c>
      <c r="I1125" s="42">
        <f>VLOOKUP($A1125,'Raw data'!$A:$M,4,FALSE)</f>
        <v>503244.84553029638</v>
      </c>
      <c r="J1125" s="42">
        <f>VLOOKUP($A1125,'Raw data'!$A:$M,8,FALSE)</f>
        <v>525595.50019004685</v>
      </c>
      <c r="K1125" s="42">
        <f>VLOOKUP($A1125,'Raw data'!$A:$M,5,FALSE)</f>
        <v>418064.71133880113</v>
      </c>
      <c r="L1125" s="42">
        <f>VLOOKUP($A1125,'Raw data'!$A:$M,12,FALSE)</f>
        <v>463975.49030855787</v>
      </c>
      <c r="M1125" s="42">
        <f>VLOOKUP($A1125,'Raw data'!$A:$M,13,FALSE)</f>
        <v>370047.40018358373</v>
      </c>
      <c r="N1125" s="42">
        <f>VLOOKUP($A1125,'Raw data'!$A:$M,6,FALSE)</f>
        <v>250836.99800747875</v>
      </c>
      <c r="O1125" s="42">
        <f>VLOOKUP($A1125,'Raw data'!$A:$M,9,FALSE)</f>
        <v>363693.2086487551</v>
      </c>
      <c r="P1125" s="42">
        <f t="shared" si="187"/>
        <v>480100.45974284381</v>
      </c>
      <c r="Q1125" s="42">
        <f t="shared" si="188"/>
        <v>398702.21811287059</v>
      </c>
      <c r="R1125" s="42">
        <f t="shared" si="189"/>
        <v>96010.180502738658</v>
      </c>
      <c r="S1125" s="42">
        <f t="shared" si="190"/>
        <v>86263.418177898086</v>
      </c>
      <c r="T1125" s="43">
        <f t="shared" si="191"/>
        <v>0.19997935547523654</v>
      </c>
      <c r="U1125" s="43">
        <f t="shared" si="192"/>
        <v>0.21636051734599918</v>
      </c>
      <c r="V1125" s="42">
        <f t="shared" si="193"/>
        <v>-0.26802468596858198</v>
      </c>
      <c r="W1125" s="42">
        <f t="shared" si="194"/>
        <v>0.18882755279256883</v>
      </c>
      <c r="X1125" s="42">
        <f>VLOOKUP($A1125,'Raw data'!$A:$AN,39, FALSE)</f>
        <v>3.1960251999837008</v>
      </c>
      <c r="Y1125" s="42">
        <f>VLOOKUP($A1125,'Raw data'!$A:$AN,40, FALSE)</f>
        <v>3.7195297078618452</v>
      </c>
      <c r="Z1125" s="42">
        <f t="shared" si="195"/>
        <v>3.4577774539227732</v>
      </c>
      <c r="AA1125" s="44">
        <f>IFERROR(VLOOKUP($A1125,'Raw data'!$AP:$AU,4,FALSE),0)</f>
        <v>-0.22524519393456</v>
      </c>
      <c r="AB1125" s="44">
        <f>IFERROR(VLOOKUP($A1125,'Raw data'!$AP:$AU,5,FALSE),0)</f>
        <v>4.7220062886929599E-2</v>
      </c>
      <c r="AC1125" s="44">
        <f>IFERROR(VLOOKUP($A1125,'Raw data'!$AP:$AU,6,FALSE),"NA")</f>
        <v>0.88015123235748505</v>
      </c>
      <c r="AD1125" s="46" t="b">
        <f t="shared" si="196"/>
        <v>0</v>
      </c>
      <c r="AE1125" s="46" t="b">
        <f t="shared" si="197"/>
        <v>0</v>
      </c>
    </row>
    <row r="1126" spans="1:31" x14ac:dyDescent="0.25">
      <c r="A1126" s="45" t="s">
        <v>1192</v>
      </c>
      <c r="B1126" s="2" t="str">
        <f>IFERROR(VLOOKUP(A1126,'Protein names'!$A:$I,8,FALSE),"Contaminant")</f>
        <v>Enoyl Coenzyme A hydratase domain containing 2 (Predicted), isoform CRA_a (Protein Echdc2)</v>
      </c>
      <c r="C1126" t="str">
        <f>IFERROR(VLOOKUP(A1126,'Protein names'!$A:$I,9,FALSE), "Contaminant")</f>
        <v>Echdc2</v>
      </c>
      <c r="D1126" s="42">
        <f>VLOOKUP($A1126,'Raw data'!$A:$M,10,FALSE)</f>
        <v>1927052.3515788063</v>
      </c>
      <c r="E1126" s="42">
        <f>VLOOKUP($A1126,'Raw data'!$A:$M,11,FALSE)</f>
        <v>1686002.9043742563</v>
      </c>
      <c r="F1126" s="42">
        <f>VLOOKUP($A1126,'Raw data'!$A:$M,7,FALSE)</f>
        <v>1120039.0512429229</v>
      </c>
      <c r="G1126" s="42">
        <f>VLOOKUP($A1126,'Raw data'!$A:$M,2,FALSE)</f>
        <v>831817.00093242468</v>
      </c>
      <c r="H1126" s="42">
        <f>VLOOKUP($A1126,'Raw data'!$A:$M,3,FALSE)</f>
        <v>831457.45403639704</v>
      </c>
      <c r="I1126" s="42">
        <f>VLOOKUP($A1126,'Raw data'!$A:$M,4,FALSE)</f>
        <v>1127445.0270702001</v>
      </c>
      <c r="J1126" s="42">
        <f>VLOOKUP($A1126,'Raw data'!$A:$M,8,FALSE)</f>
        <v>1141928.4697212151</v>
      </c>
      <c r="K1126" s="42">
        <f>VLOOKUP($A1126,'Raw data'!$A:$M,5,FALSE)</f>
        <v>1118433.7094611097</v>
      </c>
      <c r="L1126" s="42">
        <f>VLOOKUP($A1126,'Raw data'!$A:$M,12,FALSE)</f>
        <v>1638111.4920615153</v>
      </c>
      <c r="M1126" s="42">
        <f>VLOOKUP($A1126,'Raw data'!$A:$M,13,FALSE)</f>
        <v>1706560.0123867653</v>
      </c>
      <c r="N1126" s="42">
        <f>VLOOKUP($A1126,'Raw data'!$A:$M,6,FALSE)</f>
        <v>865505.53837893391</v>
      </c>
      <c r="O1126" s="42">
        <f>VLOOKUP($A1126,'Raw data'!$A:$M,9,FALSE)</f>
        <v>1167561.3689632518</v>
      </c>
      <c r="P1126" s="42">
        <f t="shared" si="187"/>
        <v>1253968.9648725011</v>
      </c>
      <c r="Q1126" s="42">
        <f t="shared" si="188"/>
        <v>1273016.765162132</v>
      </c>
      <c r="R1126" s="42">
        <f t="shared" si="189"/>
        <v>414400.8438679339</v>
      </c>
      <c r="S1126" s="42">
        <f t="shared" si="190"/>
        <v>299866.69529339619</v>
      </c>
      <c r="T1126" s="43">
        <f t="shared" si="191"/>
        <v>0.330471371681889</v>
      </c>
      <c r="U1126" s="43">
        <f t="shared" si="192"/>
        <v>0.23555596713229857</v>
      </c>
      <c r="V1126" s="42">
        <f t="shared" si="193"/>
        <v>2.174977655205872E-2</v>
      </c>
      <c r="W1126" s="42">
        <f t="shared" si="194"/>
        <v>0.93528276024578938</v>
      </c>
      <c r="X1126" s="42">
        <f>VLOOKUP($A1126,'Raw data'!$A:$AN,39, FALSE)</f>
        <v>3.0772825858580859</v>
      </c>
      <c r="Y1126" s="42">
        <f>VLOOKUP($A1126,'Raw data'!$A:$AN,40, FALSE)</f>
        <v>3.5486843959940031</v>
      </c>
      <c r="Z1126" s="42">
        <f t="shared" si="195"/>
        <v>3.3129834909260447</v>
      </c>
      <c r="AA1126" s="44">
        <f>IFERROR(VLOOKUP($A1126,'Raw data'!$AP:$AU,4,FALSE),0)</f>
        <v>-0.23446471740497599</v>
      </c>
      <c r="AB1126" s="44">
        <f>IFERROR(VLOOKUP($A1126,'Raw data'!$AP:$AU,5,FALSE),0)</f>
        <v>2.0815971596847501E-2</v>
      </c>
      <c r="AC1126" s="44">
        <f>IFERROR(VLOOKUP($A1126,'Raw data'!$AP:$AU,6,FALSE),"NA")</f>
        <v>0.88070627218160502</v>
      </c>
      <c r="AD1126" s="46" t="b">
        <f t="shared" si="196"/>
        <v>0</v>
      </c>
      <c r="AE1126" s="46" t="b">
        <f t="shared" si="197"/>
        <v>0</v>
      </c>
    </row>
    <row r="1127" spans="1:31" x14ac:dyDescent="0.25">
      <c r="A1127" s="45" t="s">
        <v>1193</v>
      </c>
      <c r="B1127" s="2" t="str">
        <f>IFERROR(VLOOKUP(A1127,'Protein names'!$A:$I,8,FALSE),"Contaminant")</f>
        <v>Ornithine carbamoyltransferase, mitochondrial (EC 2.1.3.3) (Ornithine transcarbamylase) (OTCase)</v>
      </c>
      <c r="C1127" t="str">
        <f>IFERROR(VLOOKUP(A1127,'Protein names'!$A:$I,9,FALSE), "Contaminant")</f>
        <v>Otc</v>
      </c>
      <c r="D1127" s="42">
        <f>VLOOKUP($A1127,'Raw data'!$A:$M,10,FALSE)</f>
        <v>10603075.755567258</v>
      </c>
      <c r="E1127" s="42">
        <f>VLOOKUP($A1127,'Raw data'!$A:$M,11,FALSE)</f>
        <v>12828426.589425879</v>
      </c>
      <c r="F1127" s="42">
        <f>VLOOKUP($A1127,'Raw data'!$A:$M,7,FALSE)</f>
        <v>16272137.548700675</v>
      </c>
      <c r="G1127" s="42">
        <f>VLOOKUP($A1127,'Raw data'!$A:$M,2,FALSE)</f>
        <v>13721401.842418075</v>
      </c>
      <c r="H1127" s="42">
        <f>VLOOKUP($A1127,'Raw data'!$A:$M,3,FALSE)</f>
        <v>15861559.930952743</v>
      </c>
      <c r="I1127" s="42">
        <f>VLOOKUP($A1127,'Raw data'!$A:$M,4,FALSE)</f>
        <v>15231372.959973887</v>
      </c>
      <c r="J1127" s="42">
        <f>VLOOKUP($A1127,'Raw data'!$A:$M,8,FALSE)</f>
        <v>14395701.918053979</v>
      </c>
      <c r="K1127" s="42">
        <f>VLOOKUP($A1127,'Raw data'!$A:$M,5,FALSE)</f>
        <v>13940506.012833074</v>
      </c>
      <c r="L1127" s="42">
        <f>VLOOKUP($A1127,'Raw data'!$A:$M,12,FALSE)</f>
        <v>10442839.587360594</v>
      </c>
      <c r="M1127" s="42">
        <f>VLOOKUP($A1127,'Raw data'!$A:$M,13,FALSE)</f>
        <v>13627120.399338352</v>
      </c>
      <c r="N1127" s="42">
        <f>VLOOKUP($A1127,'Raw data'!$A:$M,6,FALSE)</f>
        <v>14664793.598159943</v>
      </c>
      <c r="O1127" s="42">
        <f>VLOOKUP($A1127,'Raw data'!$A:$M,9,FALSE)</f>
        <v>15129473.894969145</v>
      </c>
      <c r="P1127" s="42">
        <f t="shared" si="187"/>
        <v>14086329.10450642</v>
      </c>
      <c r="Q1127" s="42">
        <f t="shared" si="188"/>
        <v>13700072.568452515</v>
      </c>
      <c r="R1127" s="42">
        <f t="shared" si="189"/>
        <v>1961669.0601703182</v>
      </c>
      <c r="S1127" s="42">
        <f t="shared" si="190"/>
        <v>1534626.5540679323</v>
      </c>
      <c r="T1127" s="43">
        <f t="shared" si="191"/>
        <v>0.13926048764136512</v>
      </c>
      <c r="U1127" s="43">
        <f t="shared" si="192"/>
        <v>0.11201594344848607</v>
      </c>
      <c r="V1127" s="42">
        <f t="shared" si="193"/>
        <v>-4.0112159417305747E-2</v>
      </c>
      <c r="W1127" s="42">
        <f t="shared" si="194"/>
        <v>0.73594435461895014</v>
      </c>
      <c r="X1127" s="42">
        <f>VLOOKUP($A1127,'Raw data'!$A:$AN,39, FALSE)</f>
        <v>3.8353614449835067</v>
      </c>
      <c r="Y1127" s="42">
        <f>VLOOKUP($A1127,'Raw data'!$A:$AN,40, FALSE)</f>
        <v>4.013169038273781</v>
      </c>
      <c r="Z1127" s="42">
        <f t="shared" si="195"/>
        <v>3.9242652416286439</v>
      </c>
      <c r="AA1127" s="44">
        <f>IFERROR(VLOOKUP($A1127,'Raw data'!$AP:$AU,4,FALSE),0)</f>
        <v>0.27860014445115999</v>
      </c>
      <c r="AB1127" s="44">
        <f>IFERROR(VLOOKUP($A1127,'Raw data'!$AP:$AU,5,FALSE),0)</f>
        <v>0.12415519997433599</v>
      </c>
      <c r="AC1127" s="44">
        <f>IFERROR(VLOOKUP($A1127,'Raw data'!$AP:$AU,6,FALSE),"NA")</f>
        <v>0.88090963099402997</v>
      </c>
      <c r="AD1127" s="46" t="b">
        <f t="shared" si="196"/>
        <v>0</v>
      </c>
      <c r="AE1127" s="46" t="b">
        <f t="shared" si="197"/>
        <v>0</v>
      </c>
    </row>
    <row r="1128" spans="1:31" x14ac:dyDescent="0.25">
      <c r="A1128" s="45" t="s">
        <v>1194</v>
      </c>
      <c r="B1128" s="2" t="str">
        <f>IFERROR(VLOOKUP(A1128,'Protein names'!$A:$I,8,FALSE),"Contaminant")</f>
        <v>5-oxoprolinase (EC 3.5.2.9) (5-oxo-L-prolinase) (5-OPase) (Pyroglutamase)</v>
      </c>
      <c r="C1128" t="str">
        <f>IFERROR(VLOOKUP(A1128,'Protein names'!$A:$I,9,FALSE), "Contaminant")</f>
        <v>Oplah</v>
      </c>
      <c r="D1128" s="42">
        <f>VLOOKUP($A1128,'Raw data'!$A:$M,10,FALSE)</f>
        <v>136312.64017718018</v>
      </c>
      <c r="E1128" s="42">
        <f>VLOOKUP($A1128,'Raw data'!$A:$M,11,FALSE)</f>
        <v>109101.4127928477</v>
      </c>
      <c r="F1128" s="42">
        <f>VLOOKUP($A1128,'Raw data'!$A:$M,7,FALSE)</f>
        <v>205.36</v>
      </c>
      <c r="G1128" s="42">
        <f>VLOOKUP($A1128,'Raw data'!$A:$M,2,FALSE)</f>
        <v>76141.39152638313</v>
      </c>
      <c r="H1128" s="42">
        <f>VLOOKUP($A1128,'Raw data'!$A:$M,3,FALSE)</f>
        <v>205.36</v>
      </c>
      <c r="I1128" s="42">
        <f>VLOOKUP($A1128,'Raw data'!$A:$M,4,FALSE)</f>
        <v>75527.11974586983</v>
      </c>
      <c r="J1128" s="42">
        <f>VLOOKUP($A1128,'Raw data'!$A:$M,8,FALSE)</f>
        <v>49551.546138720136</v>
      </c>
      <c r="K1128" s="42">
        <f>VLOOKUP($A1128,'Raw data'!$A:$M,5,FALSE)</f>
        <v>94328.86363789576</v>
      </c>
      <c r="L1128" s="42">
        <f>VLOOKUP($A1128,'Raw data'!$A:$M,12,FALSE)</f>
        <v>124491.2964416108</v>
      </c>
      <c r="M1128" s="42">
        <f>VLOOKUP($A1128,'Raw data'!$A:$M,13,FALSE)</f>
        <v>34778.899221095657</v>
      </c>
      <c r="N1128" s="42">
        <f>VLOOKUP($A1128,'Raw data'!$A:$M,6,FALSE)</f>
        <v>34971.874108167263</v>
      </c>
      <c r="O1128" s="42">
        <f>VLOOKUP($A1128,'Raw data'!$A:$M,9,FALSE)</f>
        <v>88087.995606129014</v>
      </c>
      <c r="P1128" s="42">
        <f t="shared" si="187"/>
        <v>66248.880707046803</v>
      </c>
      <c r="Q1128" s="42">
        <f t="shared" si="188"/>
        <v>71035.079192269768</v>
      </c>
      <c r="R1128" s="42">
        <f t="shared" si="189"/>
        <v>51076.267551557576</v>
      </c>
      <c r="S1128" s="42">
        <f t="shared" si="190"/>
        <v>33584.661811927559</v>
      </c>
      <c r="T1128" s="43">
        <f t="shared" si="191"/>
        <v>0.77097555470283841</v>
      </c>
      <c r="U1128" s="43">
        <f t="shared" si="192"/>
        <v>0.47278981305876172</v>
      </c>
      <c r="V1128" s="42">
        <f t="shared" si="193"/>
        <v>0.10063556540177597</v>
      </c>
      <c r="W1128" s="42">
        <f t="shared" si="194"/>
        <v>0.86451273210930346</v>
      </c>
      <c r="X1128" s="42">
        <f>VLOOKUP($A1128,'Raw data'!$A:$AN,39, FALSE)</f>
        <v>1.6407131564111033</v>
      </c>
      <c r="Y1128" s="42">
        <f>VLOOKUP($A1128,'Raw data'!$A:$AN,40, FALSE)</f>
        <v>2.141261016133432</v>
      </c>
      <c r="Z1128" s="42">
        <f t="shared" si="195"/>
        <v>1.8909870862722675</v>
      </c>
      <c r="AA1128" s="44">
        <f>IFERROR(VLOOKUP($A1128,'Raw data'!$AP:$AU,4,FALSE),0)</f>
        <v>-1.8301156034955399</v>
      </c>
      <c r="AB1128" s="44">
        <f>IFERROR(VLOOKUP($A1128,'Raw data'!$AP:$AU,5,FALSE),0)</f>
        <v>7.3826546985397506E-2</v>
      </c>
      <c r="AC1128" s="44">
        <f>IFERROR(VLOOKUP($A1128,'Raw data'!$AP:$AU,6,FALSE),"NA")</f>
        <v>0.88167643344416902</v>
      </c>
      <c r="AD1128" s="46" t="b">
        <f t="shared" si="196"/>
        <v>0</v>
      </c>
      <c r="AE1128" s="46" t="b">
        <f t="shared" si="197"/>
        <v>0</v>
      </c>
    </row>
    <row r="1129" spans="1:31" x14ac:dyDescent="0.25">
      <c r="A1129" s="45" t="s">
        <v>1195</v>
      </c>
      <c r="B1129" s="2" t="str">
        <f>IFERROR(VLOOKUP(A1129,'Protein names'!$A:$I,8,FALSE),"Contaminant")</f>
        <v>Proteasome subunit alpha type (EC 3.4.25.1)</v>
      </c>
      <c r="C1129" t="str">
        <f>IFERROR(VLOOKUP(A1129,'Protein names'!$A:$I,9,FALSE), "Contaminant")</f>
        <v>Psma5</v>
      </c>
      <c r="D1129" s="42">
        <f>VLOOKUP($A1129,'Raw data'!$A:$M,10,FALSE)</f>
        <v>772550.94792568346</v>
      </c>
      <c r="E1129" s="42">
        <f>VLOOKUP($A1129,'Raw data'!$A:$M,11,FALSE)</f>
        <v>700433.28358396154</v>
      </c>
      <c r="F1129" s="42">
        <f>VLOOKUP($A1129,'Raw data'!$A:$M,7,FALSE)</f>
        <v>296778.80023057625</v>
      </c>
      <c r="G1129" s="42">
        <f>VLOOKUP($A1129,'Raw data'!$A:$M,2,FALSE)</f>
        <v>342149.92921770056</v>
      </c>
      <c r="H1129" s="42">
        <f>VLOOKUP($A1129,'Raw data'!$A:$M,3,FALSE)</f>
        <v>271265.82752102317</v>
      </c>
      <c r="I1129" s="42">
        <f>VLOOKUP($A1129,'Raw data'!$A:$M,4,FALSE)</f>
        <v>289722.68808740698</v>
      </c>
      <c r="J1129" s="42">
        <f>VLOOKUP($A1129,'Raw data'!$A:$M,8,FALSE)</f>
        <v>137012.54209444131</v>
      </c>
      <c r="K1129" s="42">
        <f>VLOOKUP($A1129,'Raw data'!$A:$M,5,FALSE)</f>
        <v>258906.15178628525</v>
      </c>
      <c r="L1129" s="42">
        <f>VLOOKUP($A1129,'Raw data'!$A:$M,12,FALSE)</f>
        <v>632604.40625612508</v>
      </c>
      <c r="M1129" s="42">
        <f>VLOOKUP($A1129,'Raw data'!$A:$M,13,FALSE)</f>
        <v>474071.07997436961</v>
      </c>
      <c r="N1129" s="42">
        <f>VLOOKUP($A1129,'Raw data'!$A:$M,6,FALSE)</f>
        <v>146527.60478310921</v>
      </c>
      <c r="O1129" s="42">
        <f>VLOOKUP($A1129,'Raw data'!$A:$M,9,FALSE)</f>
        <v>87036.90907096304</v>
      </c>
      <c r="P1129" s="42">
        <f t="shared" si="187"/>
        <v>445483.57942772534</v>
      </c>
      <c r="Q1129" s="42">
        <f t="shared" si="188"/>
        <v>289359.78232754889</v>
      </c>
      <c r="R1129" s="42">
        <f t="shared" si="189"/>
        <v>207916.91055078062</v>
      </c>
      <c r="S1129" s="42">
        <f t="shared" si="190"/>
        <v>198916.99128820753</v>
      </c>
      <c r="T1129" s="43">
        <f t="shared" si="191"/>
        <v>0.46672182803656581</v>
      </c>
      <c r="U1129" s="43">
        <f t="shared" si="192"/>
        <v>0.68743828077337255</v>
      </c>
      <c r="V1129" s="42">
        <f t="shared" si="193"/>
        <v>-0.62250783700245305</v>
      </c>
      <c r="W1129" s="42">
        <f t="shared" si="194"/>
        <v>0.25291839895452672</v>
      </c>
      <c r="X1129" s="42">
        <f>VLOOKUP($A1129,'Raw data'!$A:$AN,39, FALSE)</f>
        <v>2.2573920646978887</v>
      </c>
      <c r="Y1129" s="42">
        <f>VLOOKUP($A1129,'Raw data'!$A:$AN,40, FALSE)</f>
        <v>3.2598711551103068</v>
      </c>
      <c r="Z1129" s="42">
        <f t="shared" si="195"/>
        <v>2.7586316099040977</v>
      </c>
      <c r="AA1129" s="44">
        <f>IFERROR(VLOOKUP($A1129,'Raw data'!$AP:$AU,4,FALSE),0)</f>
        <v>0.56233523553656894</v>
      </c>
      <c r="AB1129" s="44">
        <f>IFERROR(VLOOKUP($A1129,'Raw data'!$AP:$AU,5,FALSE),0)</f>
        <v>4.1050984336387097E-2</v>
      </c>
      <c r="AC1129" s="44">
        <f>IFERROR(VLOOKUP($A1129,'Raw data'!$AP:$AU,6,FALSE),"NA")</f>
        <v>0.88177704161510495</v>
      </c>
      <c r="AD1129" s="46" t="b">
        <f t="shared" si="196"/>
        <v>0</v>
      </c>
      <c r="AE1129" s="46" t="b">
        <f t="shared" si="197"/>
        <v>0</v>
      </c>
    </row>
    <row r="1130" spans="1:31" x14ac:dyDescent="0.25">
      <c r="A1130" s="45" t="s">
        <v>1196</v>
      </c>
      <c r="B1130" s="2" t="str">
        <f>IFERROR(VLOOKUP(A1130,'Protein names'!$A:$I,8,FALSE),"Contaminant")</f>
        <v>Alcohol dehydrogenase [NADP(+)] (EC 1.1.1.2) (3-DG-reducing enzyme) (Aldehyde reductase) (Aldo-keto reductase family 1 member A1)</v>
      </c>
      <c r="C1130" t="str">
        <f>IFERROR(VLOOKUP(A1130,'Protein names'!$A:$I,9,FALSE), "Contaminant")</f>
        <v>Akr1a1</v>
      </c>
      <c r="D1130" s="42">
        <f>VLOOKUP($A1130,'Raw data'!$A:$M,10,FALSE)</f>
        <v>1187844.5446436834</v>
      </c>
      <c r="E1130" s="42">
        <f>VLOOKUP($A1130,'Raw data'!$A:$M,11,FALSE)</f>
        <v>1811822.0852082279</v>
      </c>
      <c r="F1130" s="42">
        <f>VLOOKUP($A1130,'Raw data'!$A:$M,7,FALSE)</f>
        <v>2448559.25401915</v>
      </c>
      <c r="G1130" s="42">
        <f>VLOOKUP($A1130,'Raw data'!$A:$M,2,FALSE)</f>
        <v>2522952.560061201</v>
      </c>
      <c r="H1130" s="42">
        <f>VLOOKUP($A1130,'Raw data'!$A:$M,3,FALSE)</f>
        <v>2397398.5626936778</v>
      </c>
      <c r="I1130" s="42">
        <f>VLOOKUP($A1130,'Raw data'!$A:$M,4,FALSE)</f>
        <v>2586379.0195245491</v>
      </c>
      <c r="J1130" s="42">
        <f>VLOOKUP($A1130,'Raw data'!$A:$M,8,FALSE)</f>
        <v>2066413.2906323581</v>
      </c>
      <c r="K1130" s="42">
        <f>VLOOKUP($A1130,'Raw data'!$A:$M,5,FALSE)</f>
        <v>2501903.106009183</v>
      </c>
      <c r="L1130" s="42">
        <f>VLOOKUP($A1130,'Raw data'!$A:$M,12,FALSE)</f>
        <v>1008740.4858868754</v>
      </c>
      <c r="M1130" s="42">
        <f>VLOOKUP($A1130,'Raw data'!$A:$M,13,FALSE)</f>
        <v>1984190.9604072103</v>
      </c>
      <c r="N1130" s="42">
        <f>VLOOKUP($A1130,'Raw data'!$A:$M,6,FALSE)</f>
        <v>2281647.7599363369</v>
      </c>
      <c r="O1130" s="42">
        <f>VLOOKUP($A1130,'Raw data'!$A:$M,9,FALSE)</f>
        <v>2553915.7632334158</v>
      </c>
      <c r="P1130" s="42">
        <f t="shared" si="187"/>
        <v>2159159.3376917485</v>
      </c>
      <c r="Q1130" s="42">
        <f t="shared" si="188"/>
        <v>2066135.2276842298</v>
      </c>
      <c r="R1130" s="42">
        <f t="shared" si="189"/>
        <v>503234.20644929179</v>
      </c>
      <c r="S1130" s="42">
        <f t="shared" si="190"/>
        <v>516247.31257370947</v>
      </c>
      <c r="T1130" s="43">
        <f t="shared" si="191"/>
        <v>0.23306950888917483</v>
      </c>
      <c r="U1130" s="43">
        <f t="shared" si="192"/>
        <v>0.24986133804626665</v>
      </c>
      <c r="V1130" s="42">
        <f t="shared" si="193"/>
        <v>-6.3535031580404064E-2</v>
      </c>
      <c r="W1130" s="42">
        <f t="shared" si="194"/>
        <v>0.7788383373562594</v>
      </c>
      <c r="X1130" s="42">
        <f>VLOOKUP($A1130,'Raw data'!$A:$AN,39, FALSE)</f>
        <v>3.2201866046731262</v>
      </c>
      <c r="Y1130" s="42">
        <f>VLOOKUP($A1130,'Raw data'!$A:$AN,40, FALSE)</f>
        <v>3.4099412118045436</v>
      </c>
      <c r="Z1130" s="42">
        <f t="shared" si="195"/>
        <v>3.3150639082388347</v>
      </c>
      <c r="AA1130" s="44">
        <f>IFERROR(VLOOKUP($A1130,'Raw data'!$AP:$AU,4,FALSE),0)</f>
        <v>0.369730304253168</v>
      </c>
      <c r="AB1130" s="44">
        <f>IFERROR(VLOOKUP($A1130,'Raw data'!$AP:$AU,5,FALSE),0)</f>
        <v>8.9746100156801595E-2</v>
      </c>
      <c r="AC1130" s="44">
        <f>IFERROR(VLOOKUP($A1130,'Raw data'!$AP:$AU,6,FALSE),"NA")</f>
        <v>0.882015148048928</v>
      </c>
      <c r="AD1130" s="46" t="b">
        <f t="shared" si="196"/>
        <v>0</v>
      </c>
      <c r="AE1130" s="46" t="b">
        <f t="shared" si="197"/>
        <v>0</v>
      </c>
    </row>
    <row r="1131" spans="1:31" x14ac:dyDescent="0.25">
      <c r="A1131" s="45" t="s">
        <v>1197</v>
      </c>
      <c r="B1131" s="2" t="str">
        <f>IFERROR(VLOOKUP(A1131,'Protein names'!$A:$I,8,FALSE),"Contaminant")</f>
        <v>GM2 ganglioside activator (GM2 ganglioside activator protein) (Protein Gm2a)</v>
      </c>
      <c r="C1131" t="str">
        <f>IFERROR(VLOOKUP(A1131,'Protein names'!$A:$I,9,FALSE), "Contaminant")</f>
        <v>Gm2a</v>
      </c>
      <c r="D1131" s="42">
        <f>VLOOKUP($A1131,'Raw data'!$A:$M,10,FALSE)</f>
        <v>205.36</v>
      </c>
      <c r="E1131" s="42">
        <f>VLOOKUP($A1131,'Raw data'!$A:$M,11,FALSE)</f>
        <v>157234.88058062486</v>
      </c>
      <c r="F1131" s="42">
        <f>VLOOKUP($A1131,'Raw data'!$A:$M,7,FALSE)</f>
        <v>81897.90615104817</v>
      </c>
      <c r="G1131" s="42">
        <f>VLOOKUP($A1131,'Raw data'!$A:$M,2,FALSE)</f>
        <v>199224.76833661666</v>
      </c>
      <c r="H1131" s="42">
        <f>VLOOKUP($A1131,'Raw data'!$A:$M,3,FALSE)</f>
        <v>231737.0728845183</v>
      </c>
      <c r="I1131" s="42">
        <f>VLOOKUP($A1131,'Raw data'!$A:$M,4,FALSE)</f>
        <v>357413.02613548777</v>
      </c>
      <c r="J1131" s="42">
        <f>VLOOKUP($A1131,'Raw data'!$A:$M,8,FALSE)</f>
        <v>275384.51424944092</v>
      </c>
      <c r="K1131" s="42">
        <f>VLOOKUP($A1131,'Raw data'!$A:$M,5,FALSE)</f>
        <v>341075.48038086365</v>
      </c>
      <c r="L1131" s="42">
        <f>VLOOKUP($A1131,'Raw data'!$A:$M,12,FALSE)</f>
        <v>186222.60358013469</v>
      </c>
      <c r="M1131" s="42">
        <f>VLOOKUP($A1131,'Raw data'!$A:$M,13,FALSE)</f>
        <v>59180.873484415366</v>
      </c>
      <c r="N1131" s="42">
        <f>VLOOKUP($A1131,'Raw data'!$A:$M,6,FALSE)</f>
        <v>239231.84259070706</v>
      </c>
      <c r="O1131" s="42">
        <f>VLOOKUP($A1131,'Raw data'!$A:$M,9,FALSE)</f>
        <v>298195.1161614345</v>
      </c>
      <c r="P1131" s="42">
        <f t="shared" si="187"/>
        <v>171285.50234804928</v>
      </c>
      <c r="Q1131" s="42">
        <f t="shared" si="188"/>
        <v>233215.07174116603</v>
      </c>
      <c r="R1131" s="42">
        <f t="shared" si="189"/>
        <v>112941.30297585797</v>
      </c>
      <c r="S1131" s="42">
        <f t="shared" si="190"/>
        <v>91439.35291076159</v>
      </c>
      <c r="T1131" s="43">
        <f t="shared" si="191"/>
        <v>0.65937456134707262</v>
      </c>
      <c r="U1131" s="43">
        <f t="shared" si="192"/>
        <v>0.39208166191010863</v>
      </c>
      <c r="V1131" s="42">
        <f t="shared" si="193"/>
        <v>0.44525798057667931</v>
      </c>
      <c r="W1131" s="42">
        <f t="shared" si="194"/>
        <v>0.36308360193087774</v>
      </c>
      <c r="X1131" s="42">
        <f>VLOOKUP($A1131,'Raw data'!$A:$AN,39, FALSE)</f>
        <v>1.9450099678824129</v>
      </c>
      <c r="Y1131" s="42">
        <f>VLOOKUP($A1131,'Raw data'!$A:$AN,40, FALSE)</f>
        <v>2.0009689656233891</v>
      </c>
      <c r="Z1131" s="42">
        <f t="shared" si="195"/>
        <v>1.9729894667529009</v>
      </c>
      <c r="AA1131" s="44">
        <f>IFERROR(VLOOKUP($A1131,'Raw data'!$AP:$AU,4,FALSE),0)</f>
        <v>-0.38416543584851198</v>
      </c>
      <c r="AB1131" s="44">
        <f>IFERROR(VLOOKUP($A1131,'Raw data'!$AP:$AU,5,FALSE),0)</f>
        <v>8.8576114774100601E-2</v>
      </c>
      <c r="AC1131" s="44">
        <f>IFERROR(VLOOKUP($A1131,'Raw data'!$AP:$AU,6,FALSE),"NA")</f>
        <v>0.88205897014997003</v>
      </c>
      <c r="AD1131" s="46" t="b">
        <f t="shared" si="196"/>
        <v>0</v>
      </c>
      <c r="AE1131" s="46" t="b">
        <f t="shared" si="197"/>
        <v>0</v>
      </c>
    </row>
    <row r="1132" spans="1:31" x14ac:dyDescent="0.25">
      <c r="A1132" s="45" t="s">
        <v>1198</v>
      </c>
      <c r="B1132" s="2" t="str">
        <f>IFERROR(VLOOKUP(A1132,'Protein names'!$A:$I,8,FALSE),"Contaminant")</f>
        <v>Protein Sec23a (SEC23A (S. cerevisiae) (Predicted)) (Sec23 homolog A (S. cerevisiae))</v>
      </c>
      <c r="C1132" t="str">
        <f>IFERROR(VLOOKUP(A1132,'Protein names'!$A:$I,9,FALSE), "Contaminant")</f>
        <v>Sec23a</v>
      </c>
      <c r="D1132" s="42">
        <f>VLOOKUP($A1132,'Raw data'!$A:$M,10,FALSE)</f>
        <v>817970.48888273654</v>
      </c>
      <c r="E1132" s="42">
        <f>VLOOKUP($A1132,'Raw data'!$A:$M,11,FALSE)</f>
        <v>835252.1413452148</v>
      </c>
      <c r="F1132" s="42">
        <f>VLOOKUP($A1132,'Raw data'!$A:$M,7,FALSE)</f>
        <v>475011.53265174327</v>
      </c>
      <c r="G1132" s="42">
        <f>VLOOKUP($A1132,'Raw data'!$A:$M,2,FALSE)</f>
        <v>587344.08107953507</v>
      </c>
      <c r="H1132" s="42">
        <f>VLOOKUP($A1132,'Raw data'!$A:$M,3,FALSE)</f>
        <v>587841.8990352134</v>
      </c>
      <c r="I1132" s="42">
        <f>VLOOKUP($A1132,'Raw data'!$A:$M,4,FALSE)</f>
        <v>838947.5286821191</v>
      </c>
      <c r="J1132" s="42">
        <f>VLOOKUP($A1132,'Raw data'!$A:$M,8,FALSE)</f>
        <v>531176.14161743887</v>
      </c>
      <c r="K1132" s="42">
        <f>VLOOKUP($A1132,'Raw data'!$A:$M,5,FALSE)</f>
        <v>772583.80916810071</v>
      </c>
      <c r="L1132" s="42">
        <f>VLOOKUP($A1132,'Raw data'!$A:$M,12,FALSE)</f>
        <v>889721.67388179561</v>
      </c>
      <c r="M1132" s="42">
        <f>VLOOKUP($A1132,'Raw data'!$A:$M,13,FALSE)</f>
        <v>625113.86683460593</v>
      </c>
      <c r="N1132" s="42">
        <f>VLOOKUP($A1132,'Raw data'!$A:$M,6,FALSE)</f>
        <v>720613.91857482411</v>
      </c>
      <c r="O1132" s="42">
        <f>VLOOKUP($A1132,'Raw data'!$A:$M,9,FALSE)</f>
        <v>633299.26567946072</v>
      </c>
      <c r="P1132" s="42">
        <f t="shared" si="187"/>
        <v>690394.61194609373</v>
      </c>
      <c r="Q1132" s="42">
        <f t="shared" si="188"/>
        <v>695418.11262603768</v>
      </c>
      <c r="R1132" s="42">
        <f t="shared" si="189"/>
        <v>145403.81640688799</v>
      </c>
      <c r="S1132" s="42">
        <f t="shared" si="190"/>
        <v>115556.70357012626</v>
      </c>
      <c r="T1132" s="43">
        <f t="shared" si="191"/>
        <v>0.21060972071757877</v>
      </c>
      <c r="U1132" s="43">
        <f t="shared" si="192"/>
        <v>0.16616867100823859</v>
      </c>
      <c r="V1132" s="42">
        <f t="shared" si="193"/>
        <v>1.0459438183449001E-2</v>
      </c>
      <c r="W1132" s="42">
        <f t="shared" si="194"/>
        <v>0.95296523932343735</v>
      </c>
      <c r="X1132" s="42">
        <f>VLOOKUP($A1132,'Raw data'!$A:$AN,39, FALSE)</f>
        <v>2.6714374875268923</v>
      </c>
      <c r="Y1132" s="42">
        <f>VLOOKUP($A1132,'Raw data'!$A:$AN,40, FALSE)</f>
        <v>3.2930125364177365</v>
      </c>
      <c r="Z1132" s="42">
        <f t="shared" si="195"/>
        <v>2.9822250119723144</v>
      </c>
      <c r="AA1132" s="44">
        <f>IFERROR(VLOOKUP($A1132,'Raw data'!$AP:$AU,4,FALSE),0)</f>
        <v>-0.33934156734395698</v>
      </c>
      <c r="AB1132" s="44">
        <f>IFERROR(VLOOKUP($A1132,'Raw data'!$AP:$AU,5,FALSE),0)</f>
        <v>0.25160001145885202</v>
      </c>
      <c r="AC1132" s="44">
        <f>IFERROR(VLOOKUP($A1132,'Raw data'!$AP:$AU,6,FALSE),"NA")</f>
        <v>0.88227639244684697</v>
      </c>
      <c r="AD1132" s="46" t="b">
        <f t="shared" si="196"/>
        <v>0</v>
      </c>
      <c r="AE1132" s="46" t="b">
        <f t="shared" si="197"/>
        <v>0</v>
      </c>
    </row>
    <row r="1133" spans="1:31" x14ac:dyDescent="0.25">
      <c r="A1133" s="45" t="s">
        <v>1199</v>
      </c>
      <c r="B1133" s="2" t="str">
        <f>IFERROR(VLOOKUP(A1133,'Protein names'!$A:$I,8,FALSE),"Contaminant")</f>
        <v>60S ribosomal protein L15</v>
      </c>
      <c r="C1133" t="str">
        <f>IFERROR(VLOOKUP(A1133,'Protein names'!$A:$I,9,FALSE), "Contaminant")</f>
        <v>Rpl15</v>
      </c>
      <c r="D1133" s="42">
        <f>VLOOKUP($A1133,'Raw data'!$A:$M,10,FALSE)</f>
        <v>219532.58650163759</v>
      </c>
      <c r="E1133" s="42">
        <f>VLOOKUP($A1133,'Raw data'!$A:$M,11,FALSE)</f>
        <v>177984.26557692938</v>
      </c>
      <c r="F1133" s="42">
        <f>VLOOKUP($A1133,'Raw data'!$A:$M,7,FALSE)</f>
        <v>350276.72383642674</v>
      </c>
      <c r="G1133" s="42">
        <f>VLOOKUP($A1133,'Raw data'!$A:$M,2,FALSE)</f>
        <v>231393.77072789797</v>
      </c>
      <c r="H1133" s="42">
        <f>VLOOKUP($A1133,'Raw data'!$A:$M,3,FALSE)</f>
        <v>352724.90421634447</v>
      </c>
      <c r="I1133" s="42">
        <f>VLOOKUP($A1133,'Raw data'!$A:$M,4,FALSE)</f>
        <v>375644.32059468073</v>
      </c>
      <c r="J1133" s="42">
        <f>VLOOKUP($A1133,'Raw data'!$A:$M,8,FALSE)</f>
        <v>318519.03070217936</v>
      </c>
      <c r="K1133" s="42">
        <f>VLOOKUP($A1133,'Raw data'!$A:$M,5,FALSE)</f>
        <v>351250.95972554438</v>
      </c>
      <c r="L1133" s="42">
        <f>VLOOKUP($A1133,'Raw data'!$A:$M,12,FALSE)</f>
        <v>274123.28875761048</v>
      </c>
      <c r="M1133" s="42">
        <f>VLOOKUP($A1133,'Raw data'!$A:$M,13,FALSE)</f>
        <v>201870.80982370264</v>
      </c>
      <c r="N1133" s="42">
        <f>VLOOKUP($A1133,'Raw data'!$A:$M,6,FALSE)</f>
        <v>352928.90818107506</v>
      </c>
      <c r="O1133" s="42">
        <f>VLOOKUP($A1133,'Raw data'!$A:$M,9,FALSE)</f>
        <v>326514.16704500141</v>
      </c>
      <c r="P1133" s="42">
        <f t="shared" si="187"/>
        <v>284592.76190898614</v>
      </c>
      <c r="Q1133" s="42">
        <f t="shared" si="188"/>
        <v>304201.19403918553</v>
      </c>
      <c r="R1133" s="42">
        <f t="shared" si="189"/>
        <v>77109.325620481555</v>
      </c>
      <c r="S1133" s="42">
        <f t="shared" si="190"/>
        <v>52705.356634022908</v>
      </c>
      <c r="T1133" s="43">
        <f t="shared" si="191"/>
        <v>0.27094619379371782</v>
      </c>
      <c r="U1133" s="43">
        <f t="shared" si="192"/>
        <v>0.17325821747837614</v>
      </c>
      <c r="V1133" s="42">
        <f t="shared" si="193"/>
        <v>9.6126845837801456E-2</v>
      </c>
      <c r="W1133" s="42">
        <f t="shared" si="194"/>
        <v>0.64882556627075849</v>
      </c>
      <c r="X1133" s="42">
        <f>VLOOKUP($A1133,'Raw data'!$A:$AN,39, FALSE)</f>
        <v>3.8736753384658975</v>
      </c>
      <c r="Y1133" s="42">
        <f>VLOOKUP($A1133,'Raw data'!$A:$AN,40, FALSE)</f>
        <v>4.0022847291710439</v>
      </c>
      <c r="Z1133" s="42">
        <f t="shared" si="195"/>
        <v>3.9379800338184707</v>
      </c>
      <c r="AA1133" s="44">
        <f>IFERROR(VLOOKUP($A1133,'Raw data'!$AP:$AU,4,FALSE),0)</f>
        <v>-0.28699655913030397</v>
      </c>
      <c r="AB1133" s="44">
        <f>IFERROR(VLOOKUP($A1133,'Raw data'!$AP:$AU,5,FALSE),0)</f>
        <v>0.11773891175093799</v>
      </c>
      <c r="AC1133" s="44">
        <f>IFERROR(VLOOKUP($A1133,'Raw data'!$AP:$AU,6,FALSE),"NA")</f>
        <v>0.88299406925421597</v>
      </c>
      <c r="AD1133" s="46" t="b">
        <f t="shared" si="196"/>
        <v>0</v>
      </c>
      <c r="AE1133" s="46" t="b">
        <f t="shared" si="197"/>
        <v>0</v>
      </c>
    </row>
    <row r="1134" spans="1:31" x14ac:dyDescent="0.25">
      <c r="A1134" s="45" t="s">
        <v>1200</v>
      </c>
      <c r="B1134" s="2" t="str">
        <f>IFERROR(VLOOKUP(A1134,'Protein names'!$A:$I,8,FALSE),"Contaminant")</f>
        <v>Non-specific lipid-transfer protein (RCG50466, isoform CRA_a)</v>
      </c>
      <c r="C1134" t="str">
        <f>IFERROR(VLOOKUP(A1134,'Protein names'!$A:$I,9,FALSE), "Contaminant")</f>
        <v>Scp2</v>
      </c>
      <c r="D1134" s="42">
        <f>VLOOKUP($A1134,'Raw data'!$A:$M,10,FALSE)</f>
        <v>1097996.7566475999</v>
      </c>
      <c r="E1134" s="42">
        <f>VLOOKUP($A1134,'Raw data'!$A:$M,11,FALSE)</f>
        <v>2422743.8065295471</v>
      </c>
      <c r="F1134" s="42">
        <f>VLOOKUP($A1134,'Raw data'!$A:$M,7,FALSE)</f>
        <v>2603131.8237199769</v>
      </c>
      <c r="G1134" s="42">
        <f>VLOOKUP($A1134,'Raw data'!$A:$M,2,FALSE)</f>
        <v>3872853.6301700398</v>
      </c>
      <c r="H1134" s="42">
        <f>VLOOKUP($A1134,'Raw data'!$A:$M,3,FALSE)</f>
        <v>4075032.8911473798</v>
      </c>
      <c r="I1134" s="42">
        <f>VLOOKUP($A1134,'Raw data'!$A:$M,4,FALSE)</f>
        <v>4122079.6721656988</v>
      </c>
      <c r="J1134" s="42">
        <f>VLOOKUP($A1134,'Raw data'!$A:$M,8,FALSE)</f>
        <v>3041231.1236586445</v>
      </c>
      <c r="K1134" s="42">
        <f>VLOOKUP($A1134,'Raw data'!$A:$M,5,FALSE)</f>
        <v>4078808.6695504962</v>
      </c>
      <c r="L1134" s="42">
        <f>VLOOKUP($A1134,'Raw data'!$A:$M,12,FALSE)</f>
        <v>1110611.2377605329</v>
      </c>
      <c r="M1134" s="42">
        <f>VLOOKUP($A1134,'Raw data'!$A:$M,13,FALSE)</f>
        <v>1685985.4859679986</v>
      </c>
      <c r="N1134" s="42">
        <f>VLOOKUP($A1134,'Raw data'!$A:$M,6,FALSE)</f>
        <v>3563380.2892300365</v>
      </c>
      <c r="O1134" s="42">
        <f>VLOOKUP($A1134,'Raw data'!$A:$M,9,FALSE)</f>
        <v>4521098.212677707</v>
      </c>
      <c r="P1134" s="42">
        <f t="shared" si="187"/>
        <v>3032306.4300633739</v>
      </c>
      <c r="Q1134" s="42">
        <f t="shared" si="188"/>
        <v>3000185.8364742361</v>
      </c>
      <c r="R1134" s="42">
        <f t="shared" si="189"/>
        <v>1101416.9006983254</v>
      </c>
      <c r="S1134" s="42">
        <f t="shared" si="190"/>
        <v>1231062.4885786041</v>
      </c>
      <c r="T1134" s="43">
        <f t="shared" si="191"/>
        <v>0.36322743960784537</v>
      </c>
      <c r="U1134" s="43">
        <f t="shared" si="192"/>
        <v>0.41032874484379483</v>
      </c>
      <c r="V1134" s="42">
        <f t="shared" si="193"/>
        <v>-1.5363686177182914E-2</v>
      </c>
      <c r="W1134" s="42">
        <f t="shared" si="194"/>
        <v>0.96617436145841129</v>
      </c>
      <c r="X1134" s="42">
        <f>VLOOKUP($A1134,'Raw data'!$A:$AN,39, FALSE)</f>
        <v>2.9410955087060215</v>
      </c>
      <c r="Y1134" s="42">
        <f>VLOOKUP($A1134,'Raw data'!$A:$AN,40, FALSE)</f>
        <v>3.0244436016889793</v>
      </c>
      <c r="Z1134" s="42">
        <f t="shared" si="195"/>
        <v>2.9827695551975006</v>
      </c>
      <c r="AA1134" s="44">
        <f>IFERROR(VLOOKUP($A1134,'Raw data'!$AP:$AU,4,FALSE),0)</f>
        <v>2.2180933880262401</v>
      </c>
      <c r="AB1134" s="44">
        <f>IFERROR(VLOOKUP($A1134,'Raw data'!$AP:$AU,5,FALSE),0)</f>
        <v>0.107711952545768</v>
      </c>
      <c r="AC1134" s="44">
        <f>IFERROR(VLOOKUP($A1134,'Raw data'!$AP:$AU,6,FALSE),"NA")</f>
        <v>0.88338891755566296</v>
      </c>
      <c r="AD1134" s="46" t="b">
        <f t="shared" si="196"/>
        <v>0</v>
      </c>
      <c r="AE1134" s="46" t="b">
        <f t="shared" si="197"/>
        <v>0</v>
      </c>
    </row>
    <row r="1135" spans="1:31" x14ac:dyDescent="0.25">
      <c r="A1135" s="45" t="s">
        <v>1201</v>
      </c>
      <c r="B1135" s="2" t="str">
        <f>IFERROR(VLOOKUP(A1135,'Protein names'!$A:$I,8,FALSE),"Contaminant")</f>
        <v>Hebp1 protein (Heme binding protein 1 (Predicted), isoform CRA_a) (Protein Hebp1)</v>
      </c>
      <c r="C1135" t="str">
        <f>IFERROR(VLOOKUP(A1135,'Protein names'!$A:$I,9,FALSE), "Contaminant")</f>
        <v>Hebp1</v>
      </c>
      <c r="D1135" s="42">
        <f>VLOOKUP($A1135,'Raw data'!$A:$M,10,FALSE)</f>
        <v>77844.740405240795</v>
      </c>
      <c r="E1135" s="42">
        <f>VLOOKUP($A1135,'Raw data'!$A:$M,11,FALSE)</f>
        <v>44409.644770868486</v>
      </c>
      <c r="F1135" s="42">
        <f>VLOOKUP($A1135,'Raw data'!$A:$M,7,FALSE)</f>
        <v>127461.2883523193</v>
      </c>
      <c r="G1135" s="42">
        <f>VLOOKUP($A1135,'Raw data'!$A:$M,2,FALSE)</f>
        <v>86222.002746335056</v>
      </c>
      <c r="H1135" s="42">
        <f>VLOOKUP($A1135,'Raw data'!$A:$M,3,FALSE)</f>
        <v>128540.13944809619</v>
      </c>
      <c r="I1135" s="42">
        <f>VLOOKUP($A1135,'Raw data'!$A:$M,4,FALSE)</f>
        <v>177580.13595458888</v>
      </c>
      <c r="J1135" s="42">
        <f>VLOOKUP($A1135,'Raw data'!$A:$M,8,FALSE)</f>
        <v>138577.14907583257</v>
      </c>
      <c r="K1135" s="42">
        <f>VLOOKUP($A1135,'Raw data'!$A:$M,5,FALSE)</f>
        <v>156737.93902546915</v>
      </c>
      <c r="L1135" s="42">
        <f>VLOOKUP($A1135,'Raw data'!$A:$M,12,FALSE)</f>
        <v>19844.457328947381</v>
      </c>
      <c r="M1135" s="42">
        <f>VLOOKUP($A1135,'Raw data'!$A:$M,13,FALSE)</f>
        <v>71951.230280900796</v>
      </c>
      <c r="N1135" s="42">
        <f>VLOOKUP($A1135,'Raw data'!$A:$M,6,FALSE)</f>
        <v>134856.74929904001</v>
      </c>
      <c r="O1135" s="42">
        <f>VLOOKUP($A1135,'Raw data'!$A:$M,9,FALSE)</f>
        <v>108377.73610944577</v>
      </c>
      <c r="P1135" s="42">
        <f t="shared" si="187"/>
        <v>107009.65861290811</v>
      </c>
      <c r="Q1135" s="42">
        <f t="shared" si="188"/>
        <v>105057.54351993928</v>
      </c>
      <c r="R1135" s="42">
        <f t="shared" si="189"/>
        <v>42940.858281547356</v>
      </c>
      <c r="S1135" s="42">
        <f t="shared" si="190"/>
        <v>46638.220403802632</v>
      </c>
      <c r="T1135" s="43">
        <f t="shared" si="191"/>
        <v>0.40128021001244074</v>
      </c>
      <c r="U1135" s="43">
        <f t="shared" si="192"/>
        <v>0.44393023900231382</v>
      </c>
      <c r="V1135" s="42">
        <f t="shared" si="193"/>
        <v>-2.6561262527686487E-2</v>
      </c>
      <c r="W1135" s="42">
        <f t="shared" si="194"/>
        <v>0.94646318812565777</v>
      </c>
      <c r="X1135" s="42">
        <f>VLOOKUP($A1135,'Raw data'!$A:$AN,39, FALSE)</f>
        <v>2.2171593356133452</v>
      </c>
      <c r="Y1135" s="42">
        <f>VLOOKUP($A1135,'Raw data'!$A:$AN,40, FALSE)</f>
        <v>2.050313379310654</v>
      </c>
      <c r="Z1135" s="42">
        <f t="shared" si="195"/>
        <v>2.1337363574619994</v>
      </c>
      <c r="AA1135" s="44">
        <f>IFERROR(VLOOKUP($A1135,'Raw data'!$AP:$AU,4,FALSE),0)</f>
        <v>1.77791454306616</v>
      </c>
      <c r="AB1135" s="44">
        <f>IFERROR(VLOOKUP($A1135,'Raw data'!$AP:$AU,5,FALSE),0)</f>
        <v>8.5688238742850698E-2</v>
      </c>
      <c r="AC1135" s="44">
        <f>IFERROR(VLOOKUP($A1135,'Raw data'!$AP:$AU,6,FALSE),"NA")</f>
        <v>0.88345389951947495</v>
      </c>
      <c r="AD1135" s="46" t="b">
        <f t="shared" si="196"/>
        <v>0</v>
      </c>
      <c r="AE1135" s="46" t="b">
        <f t="shared" si="197"/>
        <v>0</v>
      </c>
    </row>
    <row r="1136" spans="1:31" x14ac:dyDescent="0.25">
      <c r="A1136" s="45" t="s">
        <v>1202</v>
      </c>
      <c r="B1136" s="2" t="str">
        <f>IFERROR(VLOOKUP(A1136,'Protein names'!$A:$I,8,FALSE),"Contaminant")</f>
        <v>Protein Papss2</v>
      </c>
      <c r="C1136" t="str">
        <f>IFERROR(VLOOKUP(A1136,'Protein names'!$A:$I,9,FALSE), "Contaminant")</f>
        <v>Papss2</v>
      </c>
      <c r="D1136" s="42">
        <f>VLOOKUP($A1136,'Raw data'!$A:$M,10,FALSE)</f>
        <v>180349.24964988552</v>
      </c>
      <c r="E1136" s="42">
        <f>VLOOKUP($A1136,'Raw data'!$A:$M,11,FALSE)</f>
        <v>221382.70566834361</v>
      </c>
      <c r="F1136" s="42">
        <f>VLOOKUP($A1136,'Raw data'!$A:$M,7,FALSE)</f>
        <v>53001.138100578013</v>
      </c>
      <c r="G1136" s="42">
        <f>VLOOKUP($A1136,'Raw data'!$A:$M,2,FALSE)</f>
        <v>160319.51248964347</v>
      </c>
      <c r="H1136" s="42">
        <f>VLOOKUP($A1136,'Raw data'!$A:$M,3,FALSE)</f>
        <v>67359.941212092541</v>
      </c>
      <c r="I1136" s="42">
        <f>VLOOKUP($A1136,'Raw data'!$A:$M,4,FALSE)</f>
        <v>140560.20623749439</v>
      </c>
      <c r="J1136" s="42">
        <f>VLOOKUP($A1136,'Raw data'!$A:$M,8,FALSE)</f>
        <v>147204.26926166032</v>
      </c>
      <c r="K1136" s="42">
        <f>VLOOKUP($A1136,'Raw data'!$A:$M,5,FALSE)</f>
        <v>151418.09513597059</v>
      </c>
      <c r="L1136" s="42">
        <f>VLOOKUP($A1136,'Raw data'!$A:$M,12,FALSE)</f>
        <v>154734.56250977013</v>
      </c>
      <c r="M1136" s="42">
        <f>VLOOKUP($A1136,'Raw data'!$A:$M,13,FALSE)</f>
        <v>243298.80589178239</v>
      </c>
      <c r="N1136" s="42">
        <f>VLOOKUP($A1136,'Raw data'!$A:$M,6,FALSE)</f>
        <v>109831.21579476337</v>
      </c>
      <c r="O1136" s="42">
        <f>VLOOKUP($A1136,'Raw data'!$A:$M,9,FALSE)</f>
        <v>126072.6956565607</v>
      </c>
      <c r="P1136" s="42">
        <f t="shared" si="187"/>
        <v>137162.12555967292</v>
      </c>
      <c r="Q1136" s="42">
        <f t="shared" si="188"/>
        <v>155426.6073750846</v>
      </c>
      <c r="R1136" s="42">
        <f t="shared" si="189"/>
        <v>59807.276692898238</v>
      </c>
      <c r="S1136" s="42">
        <f t="shared" si="190"/>
        <v>42320.737783459175</v>
      </c>
      <c r="T1136" s="43">
        <f t="shared" si="191"/>
        <v>0.43603346367564749</v>
      </c>
      <c r="U1136" s="43">
        <f t="shared" si="192"/>
        <v>0.2722875992610988</v>
      </c>
      <c r="V1136" s="42">
        <f t="shared" si="193"/>
        <v>0.18035133230444653</v>
      </c>
      <c r="W1136" s="42">
        <f t="shared" si="194"/>
        <v>0.58949461111807133</v>
      </c>
      <c r="X1136" s="42">
        <f>VLOOKUP($A1136,'Raw data'!$A:$AN,39, FALSE)</f>
        <v>2.3901737043161417</v>
      </c>
      <c r="Y1136" s="42">
        <f>VLOOKUP($A1136,'Raw data'!$A:$AN,40, FALSE)</f>
        <v>3.127155188731809</v>
      </c>
      <c r="Z1136" s="42">
        <f t="shared" si="195"/>
        <v>2.7586644465239756</v>
      </c>
      <c r="AA1136" s="44">
        <f>IFERROR(VLOOKUP($A1136,'Raw data'!$AP:$AU,4,FALSE),0)</f>
        <v>0.39566673217660697</v>
      </c>
      <c r="AB1136" s="44">
        <f>IFERROR(VLOOKUP($A1136,'Raw data'!$AP:$AU,5,FALSE),0)</f>
        <v>3.8398327486232897E-2</v>
      </c>
      <c r="AC1136" s="44">
        <f>IFERROR(VLOOKUP($A1136,'Raw data'!$AP:$AU,6,FALSE),"NA")</f>
        <v>0.88383638061758996</v>
      </c>
      <c r="AD1136" s="46" t="b">
        <f t="shared" si="196"/>
        <v>0</v>
      </c>
      <c r="AE1136" s="46" t="b">
        <f t="shared" si="197"/>
        <v>0</v>
      </c>
    </row>
    <row r="1137" spans="1:31" x14ac:dyDescent="0.25">
      <c r="A1137" s="45" t="s">
        <v>1203</v>
      </c>
      <c r="B1137" s="2" t="str">
        <f>IFERROR(VLOOKUP(A1137,'Protein names'!$A:$I,8,FALSE),"Contaminant")</f>
        <v>GDP-mannose pyrophosphorylase B (Predicted), isoform CRA_a (Protein Gmppb)</v>
      </c>
      <c r="C1137" t="str">
        <f>IFERROR(VLOOKUP(A1137,'Protein names'!$A:$I,9,FALSE), "Contaminant")</f>
        <v>Gmppb</v>
      </c>
      <c r="D1137" s="42">
        <f>VLOOKUP($A1137,'Raw data'!$A:$M,10,FALSE)</f>
        <v>84867.162539124241</v>
      </c>
      <c r="E1137" s="42">
        <f>VLOOKUP($A1137,'Raw data'!$A:$M,11,FALSE)</f>
        <v>136979.24360530404</v>
      </c>
      <c r="F1137" s="42">
        <f>VLOOKUP($A1137,'Raw data'!$A:$M,7,FALSE)</f>
        <v>205.36</v>
      </c>
      <c r="G1137" s="42">
        <f>VLOOKUP($A1137,'Raw data'!$A:$M,2,FALSE)</f>
        <v>46868.269312424658</v>
      </c>
      <c r="H1137" s="42">
        <f>VLOOKUP($A1137,'Raw data'!$A:$M,3,FALSE)</f>
        <v>45396.068365463449</v>
      </c>
      <c r="I1137" s="42">
        <f>VLOOKUP($A1137,'Raw data'!$A:$M,4,FALSE)</f>
        <v>121394.02249910768</v>
      </c>
      <c r="J1137" s="42">
        <f>VLOOKUP($A1137,'Raw data'!$A:$M,8,FALSE)</f>
        <v>92073.882377212678</v>
      </c>
      <c r="K1137" s="42">
        <f>VLOOKUP($A1137,'Raw data'!$A:$M,5,FALSE)</f>
        <v>110205.39825806174</v>
      </c>
      <c r="L1137" s="42">
        <f>VLOOKUP($A1137,'Raw data'!$A:$M,12,FALSE)</f>
        <v>126514.49397784819</v>
      </c>
      <c r="M1137" s="42">
        <f>VLOOKUP($A1137,'Raw data'!$A:$M,13,FALSE)</f>
        <v>173863.73999764994</v>
      </c>
      <c r="N1137" s="42">
        <f>VLOOKUP($A1137,'Raw data'!$A:$M,6,FALSE)</f>
        <v>42512.987815395274</v>
      </c>
      <c r="O1137" s="42">
        <f>VLOOKUP($A1137,'Raw data'!$A:$M,9,FALSE)</f>
        <v>117741.14435114888</v>
      </c>
      <c r="P1137" s="42">
        <f t="shared" si="187"/>
        <v>72618.354386904015</v>
      </c>
      <c r="Q1137" s="42">
        <f t="shared" si="188"/>
        <v>110485.27446288611</v>
      </c>
      <c r="R1137" s="42">
        <f t="shared" si="189"/>
        <v>47115.433875356837</v>
      </c>
      <c r="S1137" s="42">
        <f t="shared" si="190"/>
        <v>39339.765422420802</v>
      </c>
      <c r="T1137" s="43">
        <f t="shared" si="191"/>
        <v>0.64880888961391325</v>
      </c>
      <c r="U1137" s="43">
        <f t="shared" si="192"/>
        <v>0.35606342667534124</v>
      </c>
      <c r="V1137" s="42">
        <f t="shared" si="193"/>
        <v>0.60544795671567531</v>
      </c>
      <c r="W1137" s="42">
        <f t="shared" si="194"/>
        <v>0.19780780343017057</v>
      </c>
      <c r="X1137" s="42">
        <f>VLOOKUP($A1137,'Raw data'!$A:$AN,39, FALSE)</f>
        <v>2.2928588394801639</v>
      </c>
      <c r="Y1137" s="42">
        <f>VLOOKUP($A1137,'Raw data'!$A:$AN,40, FALSE)</f>
        <v>2.8545468037970587</v>
      </c>
      <c r="Z1137" s="42">
        <f t="shared" si="195"/>
        <v>2.5737028216386113</v>
      </c>
      <c r="AA1137" s="44">
        <f>IFERROR(VLOOKUP($A1137,'Raw data'!$AP:$AU,4,FALSE),0)</f>
        <v>0.49172535003991402</v>
      </c>
      <c r="AB1137" s="44">
        <f>IFERROR(VLOOKUP($A1137,'Raw data'!$AP:$AU,5,FALSE),0)</f>
        <v>0.204485365307015</v>
      </c>
      <c r="AC1137" s="44">
        <f>IFERROR(VLOOKUP($A1137,'Raw data'!$AP:$AU,6,FALSE),"NA")</f>
        <v>0.88389927846042304</v>
      </c>
      <c r="AD1137" s="46" t="b">
        <f t="shared" si="196"/>
        <v>0</v>
      </c>
      <c r="AE1137" s="46" t="b">
        <f t="shared" si="197"/>
        <v>0</v>
      </c>
    </row>
    <row r="1138" spans="1:31" x14ac:dyDescent="0.25">
      <c r="A1138" s="45" t="s">
        <v>1204</v>
      </c>
      <c r="B1138" s="2" t="str">
        <f>IFERROR(VLOOKUP(A1138,'Protein names'!$A:$I,8,FALSE),"Contaminant")</f>
        <v>DEAD (Asp-Glu-Ala-Asp) box polypeptide 58 (Predicted) (Protein Ddx58)</v>
      </c>
      <c r="C1138" t="str">
        <f>IFERROR(VLOOKUP(A1138,'Protein names'!$A:$I,9,FALSE), "Contaminant")</f>
        <v>Ddx58</v>
      </c>
      <c r="D1138" s="42">
        <f>VLOOKUP($A1138,'Raw data'!$A:$M,10,FALSE)</f>
        <v>107509.80026603088</v>
      </c>
      <c r="E1138" s="42">
        <f>VLOOKUP($A1138,'Raw data'!$A:$M,11,FALSE)</f>
        <v>208953.73703796143</v>
      </c>
      <c r="F1138" s="42">
        <f>VLOOKUP($A1138,'Raw data'!$A:$M,7,FALSE)</f>
        <v>87824.56797066475</v>
      </c>
      <c r="G1138" s="42">
        <f>VLOOKUP($A1138,'Raw data'!$A:$M,2,FALSE)</f>
        <v>112076.74402529676</v>
      </c>
      <c r="H1138" s="42">
        <f>VLOOKUP($A1138,'Raw data'!$A:$M,3,FALSE)</f>
        <v>62545.891306258367</v>
      </c>
      <c r="I1138" s="42">
        <f>VLOOKUP($A1138,'Raw data'!$A:$M,4,FALSE)</f>
        <v>85221.333351932393</v>
      </c>
      <c r="J1138" s="42">
        <f>VLOOKUP($A1138,'Raw data'!$A:$M,8,FALSE)</f>
        <v>205.36</v>
      </c>
      <c r="K1138" s="42">
        <f>VLOOKUP($A1138,'Raw data'!$A:$M,5,FALSE)</f>
        <v>103881.12145035573</v>
      </c>
      <c r="L1138" s="42">
        <f>VLOOKUP($A1138,'Raw data'!$A:$M,12,FALSE)</f>
        <v>121062.31682272165</v>
      </c>
      <c r="M1138" s="42">
        <f>VLOOKUP($A1138,'Raw data'!$A:$M,13,FALSE)</f>
        <v>57441.957346345742</v>
      </c>
      <c r="N1138" s="42">
        <f>VLOOKUP($A1138,'Raw data'!$A:$M,6,FALSE)</f>
        <v>48795.95925479092</v>
      </c>
      <c r="O1138" s="42">
        <f>VLOOKUP($A1138,'Raw data'!$A:$M,9,FALSE)</f>
        <v>34099.941600676008</v>
      </c>
      <c r="P1138" s="42">
        <f t="shared" si="187"/>
        <v>110688.67899302409</v>
      </c>
      <c r="Q1138" s="42">
        <f t="shared" si="188"/>
        <v>60914.442745815002</v>
      </c>
      <c r="R1138" s="42">
        <f t="shared" si="189"/>
        <v>46827.938420292543</v>
      </c>
      <c r="S1138" s="42">
        <f t="shared" si="190"/>
        <v>40880.778350677392</v>
      </c>
      <c r="T1138" s="43">
        <f t="shared" si="191"/>
        <v>0.42305987248473503</v>
      </c>
      <c r="U1138" s="43">
        <f t="shared" si="192"/>
        <v>0.67111798955898716</v>
      </c>
      <c r="V1138" s="42">
        <f t="shared" si="193"/>
        <v>-0.86165143865602178</v>
      </c>
      <c r="W1138" s="42">
        <f t="shared" si="194"/>
        <v>0.10364866015401832</v>
      </c>
      <c r="X1138" s="42">
        <f>VLOOKUP($A1138,'Raw data'!$A:$AN,39, FALSE)</f>
        <v>1.9559199243647962</v>
      </c>
      <c r="Y1138" s="42">
        <f>VLOOKUP($A1138,'Raw data'!$A:$AN,40, FALSE)</f>
        <v>1.6383708180582441</v>
      </c>
      <c r="Z1138" s="42">
        <f t="shared" si="195"/>
        <v>1.7971453712115202</v>
      </c>
      <c r="AA1138" s="44">
        <f>IFERROR(VLOOKUP($A1138,'Raw data'!$AP:$AU,4,FALSE),0)</f>
        <v>-0.924630770970442</v>
      </c>
      <c r="AB1138" s="44">
        <f>IFERROR(VLOOKUP($A1138,'Raw data'!$AP:$AU,5,FALSE),0)</f>
        <v>3.7639789299146797E-2</v>
      </c>
      <c r="AC1138" s="44">
        <f>IFERROR(VLOOKUP($A1138,'Raw data'!$AP:$AU,6,FALSE),"NA")</f>
        <v>0.88415655383132097</v>
      </c>
      <c r="AD1138" s="46" t="b">
        <f t="shared" si="196"/>
        <v>0</v>
      </c>
      <c r="AE1138" s="46" t="b">
        <f t="shared" si="197"/>
        <v>0</v>
      </c>
    </row>
    <row r="1139" spans="1:31" x14ac:dyDescent="0.25">
      <c r="A1139" s="45" t="s">
        <v>1205</v>
      </c>
      <c r="B1139" s="2" t="str">
        <f>IFERROR(VLOOKUP(A1139,'Protein names'!$A:$I,8,FALSE),"Contaminant")</f>
        <v>Peptidyl-prolyl cis-trans isomerase FKBP1A (PPIase FKBP1A) (EC 5.2.1.8) (12 kDa FK506-binding protein) (12 kDa FKBP) (FKBP-12) (FK506-binding protein 1A) (FKBP-1A) (Immunophilin FKBP12) (Rotamase)</v>
      </c>
      <c r="C1139" t="str">
        <f>IFERROR(VLOOKUP(A1139,'Protein names'!$A:$I,9,FALSE), "Contaminant")</f>
        <v>Fkbp1a</v>
      </c>
      <c r="D1139" s="42">
        <f>VLOOKUP($A1139,'Raw data'!$A:$M,10,FALSE)</f>
        <v>315779.8332621766</v>
      </c>
      <c r="E1139" s="42">
        <f>VLOOKUP($A1139,'Raw data'!$A:$M,11,FALSE)</f>
        <v>263747.81887384102</v>
      </c>
      <c r="F1139" s="42">
        <f>VLOOKUP($A1139,'Raw data'!$A:$M,7,FALSE)</f>
        <v>274493.80369085504</v>
      </c>
      <c r="G1139" s="42">
        <f>VLOOKUP($A1139,'Raw data'!$A:$M,2,FALSE)</f>
        <v>229592.30934066619</v>
      </c>
      <c r="H1139" s="42">
        <f>VLOOKUP($A1139,'Raw data'!$A:$M,3,FALSE)</f>
        <v>191623.58528515187</v>
      </c>
      <c r="I1139" s="42">
        <f>VLOOKUP($A1139,'Raw data'!$A:$M,4,FALSE)</f>
        <v>221466.90636785293</v>
      </c>
      <c r="J1139" s="42">
        <f>VLOOKUP($A1139,'Raw data'!$A:$M,8,FALSE)</f>
        <v>224067.37551574243</v>
      </c>
      <c r="K1139" s="42">
        <f>VLOOKUP($A1139,'Raw data'!$A:$M,5,FALSE)</f>
        <v>250532.08996726482</v>
      </c>
      <c r="L1139" s="42">
        <f>VLOOKUP($A1139,'Raw data'!$A:$M,12,FALSE)</f>
        <v>310284.13822075038</v>
      </c>
      <c r="M1139" s="42">
        <f>VLOOKUP($A1139,'Raw data'!$A:$M,13,FALSE)</f>
        <v>262751.95609847357</v>
      </c>
      <c r="N1139" s="42">
        <f>VLOOKUP($A1139,'Raw data'!$A:$M,6,FALSE)</f>
        <v>177778.22807066565</v>
      </c>
      <c r="O1139" s="42">
        <f>VLOOKUP($A1139,'Raw data'!$A:$M,9,FALSE)</f>
        <v>260076.65876163094</v>
      </c>
      <c r="P1139" s="42">
        <f t="shared" si="187"/>
        <v>249450.7094700906</v>
      </c>
      <c r="Q1139" s="42">
        <f t="shared" si="188"/>
        <v>247581.74110575463</v>
      </c>
      <c r="R1139" s="42">
        <f t="shared" si="189"/>
        <v>40316.543650930325</v>
      </c>
      <c r="S1139" s="42">
        <f t="shared" si="190"/>
        <v>40315.442396316546</v>
      </c>
      <c r="T1139" s="43">
        <f t="shared" si="191"/>
        <v>0.16162128276393747</v>
      </c>
      <c r="U1139" s="43">
        <f t="shared" si="192"/>
        <v>0.16283689668009804</v>
      </c>
      <c r="V1139" s="42">
        <f t="shared" si="193"/>
        <v>-1.0849851337287031E-2</v>
      </c>
      <c r="W1139" s="42">
        <f t="shared" si="194"/>
        <v>0.94301407002237081</v>
      </c>
      <c r="X1139" s="42">
        <f>VLOOKUP($A1139,'Raw data'!$A:$AN,39, FALSE)</f>
        <v>3.8339733358347949</v>
      </c>
      <c r="Y1139" s="42">
        <f>VLOOKUP($A1139,'Raw data'!$A:$AN,40, FALSE)</f>
        <v>4.4065477479392383</v>
      </c>
      <c r="Z1139" s="42">
        <f t="shared" si="195"/>
        <v>4.1202605418870171</v>
      </c>
      <c r="AA1139" s="44">
        <f>IFERROR(VLOOKUP($A1139,'Raw data'!$AP:$AU,4,FALSE),0)</f>
        <v>-0.21591412887443001</v>
      </c>
      <c r="AB1139" s="44">
        <f>IFERROR(VLOOKUP($A1139,'Raw data'!$AP:$AU,5,FALSE),0)</f>
        <v>3.2369300841072299E-2</v>
      </c>
      <c r="AC1139" s="44">
        <f>IFERROR(VLOOKUP($A1139,'Raw data'!$AP:$AU,6,FALSE),"NA")</f>
        <v>0.884520814733188</v>
      </c>
      <c r="AD1139" s="46" t="b">
        <f t="shared" si="196"/>
        <v>0</v>
      </c>
      <c r="AE1139" s="46" t="b">
        <f t="shared" si="197"/>
        <v>0</v>
      </c>
    </row>
    <row r="1140" spans="1:31" x14ac:dyDescent="0.25">
      <c r="A1140" s="45" t="s">
        <v>1206</v>
      </c>
      <c r="B1140" s="2" t="str">
        <f>IFERROR(VLOOKUP(A1140,'Protein names'!$A:$I,8,FALSE),"Contaminant")</f>
        <v>Far upstream element-binding protein 2 (KH-type splicing regulatory protein, isoform CRA_b)</v>
      </c>
      <c r="C1140" t="str">
        <f>IFERROR(VLOOKUP(A1140,'Protein names'!$A:$I,9,FALSE), "Contaminant")</f>
        <v>Khsrp</v>
      </c>
      <c r="D1140" s="42">
        <f>VLOOKUP($A1140,'Raw data'!$A:$M,10,FALSE)</f>
        <v>96822.436526203732</v>
      </c>
      <c r="E1140" s="42">
        <f>VLOOKUP($A1140,'Raw data'!$A:$M,11,FALSE)</f>
        <v>90243.948355295157</v>
      </c>
      <c r="F1140" s="42">
        <f>VLOOKUP($A1140,'Raw data'!$A:$M,7,FALSE)</f>
        <v>148941.89531575688</v>
      </c>
      <c r="G1140" s="42">
        <f>VLOOKUP($A1140,'Raw data'!$A:$M,2,FALSE)</f>
        <v>103673.90873797431</v>
      </c>
      <c r="H1140" s="42">
        <f>VLOOKUP($A1140,'Raw data'!$A:$M,3,FALSE)</f>
        <v>75250.005944258693</v>
      </c>
      <c r="I1140" s="42">
        <f>VLOOKUP($A1140,'Raw data'!$A:$M,4,FALSE)</f>
        <v>107571.05223571406</v>
      </c>
      <c r="J1140" s="42">
        <f>VLOOKUP($A1140,'Raw data'!$A:$M,8,FALSE)</f>
        <v>101787.2698366703</v>
      </c>
      <c r="K1140" s="42">
        <f>VLOOKUP($A1140,'Raw data'!$A:$M,5,FALSE)</f>
        <v>90866.233770577179</v>
      </c>
      <c r="L1140" s="42">
        <f>VLOOKUP($A1140,'Raw data'!$A:$M,12,FALSE)</f>
        <v>69435.386701178548</v>
      </c>
      <c r="M1140" s="42">
        <f>VLOOKUP($A1140,'Raw data'!$A:$M,13,FALSE)</f>
        <v>94479.968349508417</v>
      </c>
      <c r="N1140" s="42">
        <f>VLOOKUP($A1140,'Raw data'!$A:$M,6,FALSE)</f>
        <v>116637.41198618934</v>
      </c>
      <c r="O1140" s="42">
        <f>VLOOKUP($A1140,'Raw data'!$A:$M,9,FALSE)</f>
        <v>88780.265028935508</v>
      </c>
      <c r="P1140" s="42">
        <f t="shared" si="187"/>
        <v>103750.54118586714</v>
      </c>
      <c r="Q1140" s="42">
        <f t="shared" si="188"/>
        <v>93664.422612176553</v>
      </c>
      <c r="R1140" s="42">
        <f t="shared" si="189"/>
        <v>22728.718465234895</v>
      </c>
      <c r="S1140" s="42">
        <f t="shared" si="190"/>
        <v>14219.323940376955</v>
      </c>
      <c r="T1140" s="43">
        <f t="shared" si="191"/>
        <v>0.21907084247894981</v>
      </c>
      <c r="U1140" s="43">
        <f t="shared" si="192"/>
        <v>0.15181136597887293</v>
      </c>
      <c r="V1140" s="42">
        <f t="shared" si="193"/>
        <v>-0.1475457964964734</v>
      </c>
      <c r="W1140" s="42">
        <f t="shared" si="194"/>
        <v>0.41988514074507932</v>
      </c>
      <c r="X1140" s="42">
        <f>VLOOKUP($A1140,'Raw data'!$A:$AN,39, FALSE)</f>
        <v>3.5841199656876719</v>
      </c>
      <c r="Y1140" s="42">
        <f>VLOOKUP($A1140,'Raw data'!$A:$AN,40, FALSE)</f>
        <v>2.8661482012252812</v>
      </c>
      <c r="Z1140" s="42">
        <f t="shared" si="195"/>
        <v>3.2251340834564766</v>
      </c>
      <c r="AA1140" s="44">
        <f>IFERROR(VLOOKUP($A1140,'Raw data'!$AP:$AU,4,FALSE),0)</f>
        <v>-0.118341504883958</v>
      </c>
      <c r="AB1140" s="44">
        <f>IFERROR(VLOOKUP($A1140,'Raw data'!$AP:$AU,5,FALSE),0)</f>
        <v>5.3155562565438998E-2</v>
      </c>
      <c r="AC1140" s="44">
        <f>IFERROR(VLOOKUP($A1140,'Raw data'!$AP:$AU,6,FALSE),"NA")</f>
        <v>0.88457377609538301</v>
      </c>
      <c r="AD1140" s="46" t="b">
        <f t="shared" si="196"/>
        <v>0</v>
      </c>
      <c r="AE1140" s="46" t="b">
        <f t="shared" si="197"/>
        <v>0</v>
      </c>
    </row>
    <row r="1141" spans="1:31" x14ac:dyDescent="0.25">
      <c r="A1141" s="45" t="s">
        <v>1207</v>
      </c>
      <c r="B1141" s="2" t="str">
        <f>IFERROR(VLOOKUP(A1141,'Protein names'!$A:$I,8,FALSE),"Contaminant")</f>
        <v>Protein LOC100361144 (RCG22355)</v>
      </c>
      <c r="C1141" t="str">
        <f>IFERROR(VLOOKUP(A1141,'Protein names'!$A:$I,9,FALSE), "Contaminant")</f>
        <v>Ndufb3</v>
      </c>
      <c r="D1141" s="42">
        <f>VLOOKUP($A1141,'Raw data'!$A:$M,10,FALSE)</f>
        <v>205.36</v>
      </c>
      <c r="E1141" s="42">
        <f>VLOOKUP($A1141,'Raw data'!$A:$M,11,FALSE)</f>
        <v>46890.60835935628</v>
      </c>
      <c r="F1141" s="42">
        <f>VLOOKUP($A1141,'Raw data'!$A:$M,7,FALSE)</f>
        <v>53097.691833341916</v>
      </c>
      <c r="G1141" s="42">
        <f>VLOOKUP($A1141,'Raw data'!$A:$M,2,FALSE)</f>
        <v>64962.924835391939</v>
      </c>
      <c r="H1141" s="42">
        <f>VLOOKUP($A1141,'Raw data'!$A:$M,3,FALSE)</f>
        <v>53302.306412068327</v>
      </c>
      <c r="I1141" s="42">
        <f>VLOOKUP($A1141,'Raw data'!$A:$M,4,FALSE)</f>
        <v>205.36</v>
      </c>
      <c r="J1141" s="42">
        <f>VLOOKUP($A1141,'Raw data'!$A:$M,8,FALSE)</f>
        <v>205.36</v>
      </c>
      <c r="K1141" s="42">
        <f>VLOOKUP($A1141,'Raw data'!$A:$M,5,FALSE)</f>
        <v>38833.433443398884</v>
      </c>
      <c r="L1141" s="42">
        <f>VLOOKUP($A1141,'Raw data'!$A:$M,12,FALSE)</f>
        <v>48282.796355310544</v>
      </c>
      <c r="M1141" s="42">
        <f>VLOOKUP($A1141,'Raw data'!$A:$M,13,FALSE)</f>
        <v>47695.717035619367</v>
      </c>
      <c r="N1141" s="42">
        <f>VLOOKUP($A1141,'Raw data'!$A:$M,6,FALSE)</f>
        <v>205.36</v>
      </c>
      <c r="O1141" s="42">
        <f>VLOOKUP($A1141,'Raw data'!$A:$M,9,FALSE)</f>
        <v>44106.021476829686</v>
      </c>
      <c r="P1141" s="42">
        <f t="shared" si="187"/>
        <v>36444.041906693077</v>
      </c>
      <c r="Q1141" s="42">
        <f t="shared" si="188"/>
        <v>29888.114718526413</v>
      </c>
      <c r="R1141" s="42">
        <f t="shared" si="189"/>
        <v>26174.054280375556</v>
      </c>
      <c r="S1141" s="42">
        <f t="shared" si="190"/>
        <v>21212.31744309637</v>
      </c>
      <c r="T1141" s="43">
        <f t="shared" si="191"/>
        <v>0.71819844646728381</v>
      </c>
      <c r="U1141" s="43">
        <f t="shared" si="192"/>
        <v>0.70972417105812724</v>
      </c>
      <c r="V1141" s="42">
        <f t="shared" si="193"/>
        <v>-0.28611107566507615</v>
      </c>
      <c r="W1141" s="42">
        <f t="shared" si="194"/>
        <v>0.67271347909272183</v>
      </c>
      <c r="X1141" s="42">
        <f>VLOOKUP($A1141,'Raw data'!$A:$AN,39, FALSE)</f>
        <v>1.7191613624446838</v>
      </c>
      <c r="Y1141" s="42">
        <f>VLOOKUP($A1141,'Raw data'!$A:$AN,40, FALSE)</f>
        <v>2.1422725264497497</v>
      </c>
      <c r="Z1141" s="42">
        <f t="shared" si="195"/>
        <v>1.9307169444472168</v>
      </c>
      <c r="AA1141" s="44">
        <f>IFERROR(VLOOKUP($A1141,'Raw data'!$AP:$AU,4,FALSE),0)</f>
        <v>-0.30792149362895499</v>
      </c>
      <c r="AB1141" s="44">
        <f>IFERROR(VLOOKUP($A1141,'Raw data'!$AP:$AU,5,FALSE),0)</f>
        <v>2.86643503372906E-2</v>
      </c>
      <c r="AC1141" s="44">
        <f>IFERROR(VLOOKUP($A1141,'Raw data'!$AP:$AU,6,FALSE),"NA")</f>
        <v>0.88611230561884402</v>
      </c>
      <c r="AD1141" s="46" t="b">
        <f t="shared" si="196"/>
        <v>0</v>
      </c>
      <c r="AE1141" s="46" t="b">
        <f t="shared" si="197"/>
        <v>0</v>
      </c>
    </row>
    <row r="1142" spans="1:31" x14ac:dyDescent="0.25">
      <c r="A1142" s="45" t="s">
        <v>1208</v>
      </c>
      <c r="B1142" s="2" t="str">
        <f>IFERROR(VLOOKUP(A1142,'Protein names'!$A:$I,8,FALSE),"Contaminant")</f>
        <v>Heat shock protein HSP 90-beta (Heat shock 84 kDa) (HSP 84) (HSP84)</v>
      </c>
      <c r="C1142" t="str">
        <f>IFERROR(VLOOKUP(A1142,'Protein names'!$A:$I,9,FALSE), "Contaminant")</f>
        <v>Hsp90ab1</v>
      </c>
      <c r="D1142" s="42">
        <f>VLOOKUP($A1142,'Raw data'!$A:$M,10,FALSE)</f>
        <v>1457512.4401646699</v>
      </c>
      <c r="E1142" s="42">
        <f>VLOOKUP($A1142,'Raw data'!$A:$M,11,FALSE)</f>
        <v>1791725.6812962871</v>
      </c>
      <c r="F1142" s="42">
        <f>VLOOKUP($A1142,'Raw data'!$A:$M,7,FALSE)</f>
        <v>2317070.3261910947</v>
      </c>
      <c r="G1142" s="42">
        <f>VLOOKUP($A1142,'Raw data'!$A:$M,2,FALSE)</f>
        <v>2479195.7936026924</v>
      </c>
      <c r="H1142" s="42">
        <f>VLOOKUP($A1142,'Raw data'!$A:$M,3,FALSE)</f>
        <v>2318946.5123547129</v>
      </c>
      <c r="I1142" s="42">
        <f>VLOOKUP($A1142,'Raw data'!$A:$M,4,FALSE)</f>
        <v>2326153.2228738628</v>
      </c>
      <c r="J1142" s="42">
        <f>VLOOKUP($A1142,'Raw data'!$A:$M,8,FALSE)</f>
        <v>1766836.8790077795</v>
      </c>
      <c r="K1142" s="42">
        <f>VLOOKUP($A1142,'Raw data'!$A:$M,5,FALSE)</f>
        <v>2914566.1937116571</v>
      </c>
      <c r="L1142" s="42">
        <f>VLOOKUP($A1142,'Raw data'!$A:$M,12,FALSE)</f>
        <v>1718117.9927819734</v>
      </c>
      <c r="M1142" s="42">
        <f>VLOOKUP($A1142,'Raw data'!$A:$M,13,FALSE)</f>
        <v>2106687.1212154361</v>
      </c>
      <c r="N1142" s="42">
        <f>VLOOKUP($A1142,'Raw data'!$A:$M,6,FALSE)</f>
        <v>2356084.6970835812</v>
      </c>
      <c r="O1142" s="42">
        <f>VLOOKUP($A1142,'Raw data'!$A:$M,9,FALSE)</f>
        <v>2209627.0246163928</v>
      </c>
      <c r="P1142" s="42">
        <f t="shared" si="187"/>
        <v>2115100.6627472197</v>
      </c>
      <c r="Q1142" s="42">
        <f t="shared" si="188"/>
        <v>2178653.3180694696</v>
      </c>
      <c r="R1142" s="42">
        <f t="shared" si="189"/>
        <v>364336.60533225251</v>
      </c>
      <c r="S1142" s="42">
        <f t="shared" si="190"/>
        <v>400181.98445640691</v>
      </c>
      <c r="T1142" s="43">
        <f t="shared" si="191"/>
        <v>0.17225497194967082</v>
      </c>
      <c r="U1142" s="43">
        <f t="shared" si="192"/>
        <v>0.18368318682800477</v>
      </c>
      <c r="V1142" s="42">
        <f t="shared" si="193"/>
        <v>4.2710317085358433E-2</v>
      </c>
      <c r="W1142" s="42">
        <f t="shared" si="194"/>
        <v>0.79820130102802889</v>
      </c>
      <c r="X1142" s="42">
        <f>VLOOKUP($A1142,'Raw data'!$A:$AN,39, FALSE)</f>
        <v>3.0398742170959445</v>
      </c>
      <c r="Y1142" s="42">
        <f>VLOOKUP($A1142,'Raw data'!$A:$AN,40, FALSE)</f>
        <v>2.9810235819381901</v>
      </c>
      <c r="Z1142" s="42">
        <f t="shared" si="195"/>
        <v>3.0104488995170673</v>
      </c>
      <c r="AA1142" s="44">
        <f>IFERROR(VLOOKUP($A1142,'Raw data'!$AP:$AU,4,FALSE),0)</f>
        <v>0.200761435289772</v>
      </c>
      <c r="AB1142" s="44">
        <f>IFERROR(VLOOKUP($A1142,'Raw data'!$AP:$AU,5,FALSE),0)</f>
        <v>0.11661781997413299</v>
      </c>
      <c r="AC1142" s="44">
        <f>IFERROR(VLOOKUP($A1142,'Raw data'!$AP:$AU,6,FALSE),"NA")</f>
        <v>0.88673487781617599</v>
      </c>
      <c r="AD1142" s="46" t="b">
        <f t="shared" si="196"/>
        <v>0</v>
      </c>
      <c r="AE1142" s="46" t="b">
        <f t="shared" si="197"/>
        <v>0</v>
      </c>
    </row>
    <row r="1143" spans="1:31" x14ac:dyDescent="0.25">
      <c r="A1143" s="45" t="s">
        <v>1209</v>
      </c>
      <c r="B1143" s="2" t="str">
        <f>IFERROR(VLOOKUP(A1143,'Protein names'!$A:$I,8,FALSE),"Contaminant")</f>
        <v>Major vault protein (MVP)</v>
      </c>
      <c r="C1143" t="str">
        <f>IFERROR(VLOOKUP(A1143,'Protein names'!$A:$I,9,FALSE), "Contaminant")</f>
        <v>Mvp</v>
      </c>
      <c r="D1143" s="42">
        <f>VLOOKUP($A1143,'Raw data'!$A:$M,10,FALSE)</f>
        <v>98580.246799320419</v>
      </c>
      <c r="E1143" s="42">
        <f>VLOOKUP($A1143,'Raw data'!$A:$M,11,FALSE)</f>
        <v>16090.470884922313</v>
      </c>
      <c r="F1143" s="42">
        <f>VLOOKUP($A1143,'Raw data'!$A:$M,7,FALSE)</f>
        <v>205.36</v>
      </c>
      <c r="G1143" s="42">
        <f>VLOOKUP($A1143,'Raw data'!$A:$M,2,FALSE)</f>
        <v>12640.544859198291</v>
      </c>
      <c r="H1143" s="42">
        <f>VLOOKUP($A1143,'Raw data'!$A:$M,3,FALSE)</f>
        <v>205.36</v>
      </c>
      <c r="I1143" s="42">
        <f>VLOOKUP($A1143,'Raw data'!$A:$M,4,FALSE)</f>
        <v>17262.971158449764</v>
      </c>
      <c r="J1143" s="42">
        <f>VLOOKUP($A1143,'Raw data'!$A:$M,8,FALSE)</f>
        <v>50222.238840971782</v>
      </c>
      <c r="K1143" s="42">
        <f>VLOOKUP($A1143,'Raw data'!$A:$M,5,FALSE)</f>
        <v>205.36</v>
      </c>
      <c r="L1143" s="42">
        <f>VLOOKUP($A1143,'Raw data'!$A:$M,12,FALSE)</f>
        <v>98382.318657860655</v>
      </c>
      <c r="M1143" s="42">
        <f>VLOOKUP($A1143,'Raw data'!$A:$M,13,FALSE)</f>
        <v>205.36</v>
      </c>
      <c r="N1143" s="42">
        <f>VLOOKUP($A1143,'Raw data'!$A:$M,6,FALSE)</f>
        <v>205.36</v>
      </c>
      <c r="O1143" s="42">
        <f>VLOOKUP($A1143,'Raw data'!$A:$M,9,FALSE)</f>
        <v>205.36</v>
      </c>
      <c r="P1143" s="42">
        <f t="shared" si="187"/>
        <v>24164.15895031513</v>
      </c>
      <c r="Q1143" s="42">
        <f t="shared" si="188"/>
        <v>24904.332916472067</v>
      </c>
      <c r="R1143" s="42">
        <f t="shared" si="189"/>
        <v>33988.740142069997</v>
      </c>
      <c r="S1143" s="42">
        <f t="shared" si="190"/>
        <v>37594.697767832477</v>
      </c>
      <c r="T1143" s="43">
        <f t="shared" si="191"/>
        <v>1.4065765836069681</v>
      </c>
      <c r="U1143" s="43">
        <f t="shared" si="192"/>
        <v>1.5095645361762262</v>
      </c>
      <c r="V1143" s="42">
        <f t="shared" si="193"/>
        <v>4.3527986051143712E-2</v>
      </c>
      <c r="W1143" s="42">
        <f t="shared" si="194"/>
        <v>0.97459105639447963</v>
      </c>
      <c r="X1143" s="42">
        <f>VLOOKUP($A1143,'Raw data'!$A:$AN,39, FALSE)</f>
        <v>0.77864464029027358</v>
      </c>
      <c r="Y1143" s="42">
        <f>VLOOKUP($A1143,'Raw data'!$A:$AN,40, FALSE)</f>
        <v>0.66544136555946831</v>
      </c>
      <c r="Z1143" s="42">
        <f t="shared" si="195"/>
        <v>0.722043002924871</v>
      </c>
      <c r="AA1143" s="44">
        <f>IFERROR(VLOOKUP($A1143,'Raw data'!$AP:$AU,4,FALSE),0)</f>
        <v>1.1444692771573901</v>
      </c>
      <c r="AB1143" s="44">
        <f>IFERROR(VLOOKUP($A1143,'Raw data'!$AP:$AU,5,FALSE),0)</f>
        <v>0.13466697099875</v>
      </c>
      <c r="AC1143" s="44">
        <f>IFERROR(VLOOKUP($A1143,'Raw data'!$AP:$AU,6,FALSE),"NA")</f>
        <v>0.887078185285187</v>
      </c>
      <c r="AD1143" s="46" t="b">
        <f t="shared" si="196"/>
        <v>0</v>
      </c>
      <c r="AE1143" s="46" t="b">
        <f t="shared" si="197"/>
        <v>0</v>
      </c>
    </row>
    <row r="1144" spans="1:31" x14ac:dyDescent="0.25">
      <c r="A1144" s="45" t="s">
        <v>1210</v>
      </c>
      <c r="B1144" s="2" t="str">
        <f>IFERROR(VLOOKUP(A1144,'Protein names'!$A:$I,8,FALSE),"Contaminant")</f>
        <v>Isocitrate dehydrogenase [NAD] subunit, mitochondrial (EC 1.1.1.41)</v>
      </c>
      <c r="C1144" t="str">
        <f>IFERROR(VLOOKUP(A1144,'Protein names'!$A:$I,9,FALSE), "Contaminant")</f>
        <v>Idh3g</v>
      </c>
      <c r="D1144" s="42">
        <f>VLOOKUP($A1144,'Raw data'!$A:$M,10,FALSE)</f>
        <v>1159.011205500942</v>
      </c>
      <c r="E1144" s="42">
        <f>VLOOKUP($A1144,'Raw data'!$A:$M,11,FALSE)</f>
        <v>205.36</v>
      </c>
      <c r="F1144" s="42">
        <f>VLOOKUP($A1144,'Raw data'!$A:$M,7,FALSE)</f>
        <v>4572.520790392804</v>
      </c>
      <c r="G1144" s="42">
        <f>VLOOKUP($A1144,'Raw data'!$A:$M,2,FALSE)</f>
        <v>16852.469832697658</v>
      </c>
      <c r="H1144" s="42">
        <f>VLOOKUP($A1144,'Raw data'!$A:$M,3,FALSE)</f>
        <v>15193.084304576265</v>
      </c>
      <c r="I1144" s="42">
        <f>VLOOKUP($A1144,'Raw data'!$A:$M,4,FALSE)</f>
        <v>15644.288708189524</v>
      </c>
      <c r="J1144" s="42">
        <f>VLOOKUP($A1144,'Raw data'!$A:$M,8,FALSE)</f>
        <v>205.36</v>
      </c>
      <c r="K1144" s="42">
        <f>VLOOKUP($A1144,'Raw data'!$A:$M,5,FALSE)</f>
        <v>13887.403063204181</v>
      </c>
      <c r="L1144" s="42">
        <f>VLOOKUP($A1144,'Raw data'!$A:$M,12,FALSE)</f>
        <v>205.36</v>
      </c>
      <c r="M1144" s="42">
        <f>VLOOKUP($A1144,'Raw data'!$A:$M,13,FALSE)</f>
        <v>205.36</v>
      </c>
      <c r="N1144" s="42">
        <f>VLOOKUP($A1144,'Raw data'!$A:$M,6,FALSE)</f>
        <v>12708.020563151642</v>
      </c>
      <c r="O1144" s="42">
        <f>VLOOKUP($A1144,'Raw data'!$A:$M,9,FALSE)</f>
        <v>205.36</v>
      </c>
      <c r="P1144" s="42">
        <f t="shared" si="187"/>
        <v>8937.7891402261994</v>
      </c>
      <c r="Q1144" s="42">
        <f t="shared" si="188"/>
        <v>4569.4772710593043</v>
      </c>
      <c r="R1144" s="42">
        <f t="shared" si="189"/>
        <v>7101.2709792556543</v>
      </c>
      <c r="S1144" s="42">
        <f t="shared" si="190"/>
        <v>6181.1771560576326</v>
      </c>
      <c r="T1144" s="43">
        <f t="shared" si="191"/>
        <v>0.79452209800912066</v>
      </c>
      <c r="U1144" s="43">
        <f t="shared" si="192"/>
        <v>1.3527099029917489</v>
      </c>
      <c r="V1144" s="42">
        <f t="shared" si="193"/>
        <v>-0.96788887267103296</v>
      </c>
      <c r="W1144" s="42">
        <f t="shared" si="194"/>
        <v>0.32393074284162415</v>
      </c>
      <c r="X1144" s="42">
        <f>VLOOKUP($A1144,'Raw data'!$A:$AN,39, FALSE)</f>
        <v>1.5771025749742267</v>
      </c>
      <c r="Y1144" s="42">
        <f>VLOOKUP($A1144,'Raw data'!$A:$AN,40, FALSE)</f>
        <v>1.1033076982697934</v>
      </c>
      <c r="Z1144" s="42">
        <f t="shared" si="195"/>
        <v>1.34020513662201</v>
      </c>
      <c r="AA1144" s="44">
        <f>IFERROR(VLOOKUP($A1144,'Raw data'!$AP:$AU,4,FALSE),0)</f>
        <v>0.49784781145770501</v>
      </c>
      <c r="AB1144" s="44">
        <f>IFERROR(VLOOKUP($A1144,'Raw data'!$AP:$AU,5,FALSE),0)</f>
        <v>6.03051800460618E-2</v>
      </c>
      <c r="AC1144" s="44">
        <f>IFERROR(VLOOKUP($A1144,'Raw data'!$AP:$AU,6,FALSE),"NA")</f>
        <v>0.88770940920810504</v>
      </c>
      <c r="AD1144" s="46" t="b">
        <f t="shared" si="196"/>
        <v>0</v>
      </c>
      <c r="AE1144" s="46" t="b">
        <f t="shared" si="197"/>
        <v>0</v>
      </c>
    </row>
    <row r="1145" spans="1:31" x14ac:dyDescent="0.25">
      <c r="A1145" s="45" t="s">
        <v>1211</v>
      </c>
      <c r="B1145" s="2" t="str">
        <f>IFERROR(VLOOKUP(A1145,'Protein names'!$A:$I,8,FALSE),"Contaminant")</f>
        <v>Phospholysine phosphohistidine inorganic pyrophosphate phosphatase (EC 3.1.3.-) (EC 3.6.1.1)</v>
      </c>
      <c r="C1145" t="str">
        <f>IFERROR(VLOOKUP(A1145,'Protein names'!$A:$I,9,FALSE), "Contaminant")</f>
        <v>Lhpp</v>
      </c>
      <c r="D1145" s="42">
        <f>VLOOKUP($A1145,'Raw data'!$A:$M,10,FALSE)</f>
        <v>50752.170626971507</v>
      </c>
      <c r="E1145" s="42">
        <f>VLOOKUP($A1145,'Raw data'!$A:$M,11,FALSE)</f>
        <v>142240.71484803868</v>
      </c>
      <c r="F1145" s="42">
        <f>VLOOKUP($A1145,'Raw data'!$A:$M,7,FALSE)</f>
        <v>19846.857129321656</v>
      </c>
      <c r="G1145" s="42">
        <f>VLOOKUP($A1145,'Raw data'!$A:$M,2,FALSE)</f>
        <v>25758.137114674464</v>
      </c>
      <c r="H1145" s="42">
        <f>VLOOKUP($A1145,'Raw data'!$A:$M,3,FALSE)</f>
        <v>134545.50284596978</v>
      </c>
      <c r="I1145" s="42">
        <f>VLOOKUP($A1145,'Raw data'!$A:$M,4,FALSE)</f>
        <v>25838.235541272094</v>
      </c>
      <c r="J1145" s="42">
        <f>VLOOKUP($A1145,'Raw data'!$A:$M,8,FALSE)</f>
        <v>148746.74276255732</v>
      </c>
      <c r="K1145" s="42">
        <f>VLOOKUP($A1145,'Raw data'!$A:$M,5,FALSE)</f>
        <v>154695.17072371318</v>
      </c>
      <c r="L1145" s="42">
        <f>VLOOKUP($A1145,'Raw data'!$A:$M,12,FALSE)</f>
        <v>218029.86547313115</v>
      </c>
      <c r="M1145" s="42">
        <f>VLOOKUP($A1145,'Raw data'!$A:$M,13,FALSE)</f>
        <v>189257.78993857722</v>
      </c>
      <c r="N1145" s="42">
        <f>VLOOKUP($A1145,'Raw data'!$A:$M,6,FALSE)</f>
        <v>23287.213894450684</v>
      </c>
      <c r="O1145" s="42">
        <f>VLOOKUP($A1145,'Raw data'!$A:$M,9,FALSE)</f>
        <v>123901.06029346937</v>
      </c>
      <c r="P1145" s="42">
        <f t="shared" si="187"/>
        <v>66496.936351041368</v>
      </c>
      <c r="Q1145" s="42">
        <f t="shared" si="188"/>
        <v>142986.30718098316</v>
      </c>
      <c r="R1145" s="42">
        <f t="shared" si="189"/>
        <v>51808.356206431265</v>
      </c>
      <c r="S1145" s="42">
        <f t="shared" si="190"/>
        <v>61420.660806795386</v>
      </c>
      <c r="T1145" s="43">
        <f t="shared" si="191"/>
        <v>0.77910891913774505</v>
      </c>
      <c r="U1145" s="43">
        <f t="shared" si="192"/>
        <v>0.42955624225649064</v>
      </c>
      <c r="V1145" s="42">
        <f t="shared" si="193"/>
        <v>1.1045172172325497</v>
      </c>
      <c r="W1145" s="42">
        <f t="shared" si="194"/>
        <v>5.9165517750829622E-2</v>
      </c>
      <c r="X1145" s="42">
        <f>VLOOKUP($A1145,'Raw data'!$A:$AN,39, FALSE)</f>
        <v>2.6881784568370009</v>
      </c>
      <c r="Y1145" s="42">
        <f>VLOOKUP($A1145,'Raw data'!$A:$AN,40, FALSE)</f>
        <v>3.0707232490569965</v>
      </c>
      <c r="Z1145" s="42">
        <f t="shared" si="195"/>
        <v>2.8794508529469987</v>
      </c>
      <c r="AA1145" s="44">
        <f>IFERROR(VLOOKUP($A1145,'Raw data'!$AP:$AU,4,FALSE),0)</f>
        <v>0.41650583706164301</v>
      </c>
      <c r="AB1145" s="44">
        <f>IFERROR(VLOOKUP($A1145,'Raw data'!$AP:$AU,5,FALSE),0)</f>
        <v>0.13340625220175101</v>
      </c>
      <c r="AC1145" s="44">
        <f>IFERROR(VLOOKUP($A1145,'Raw data'!$AP:$AU,6,FALSE),"NA")</f>
        <v>0.88901712930268895</v>
      </c>
      <c r="AD1145" s="46" t="b">
        <f t="shared" si="196"/>
        <v>0</v>
      </c>
      <c r="AE1145" s="46" t="b">
        <f t="shared" si="197"/>
        <v>0</v>
      </c>
    </row>
    <row r="1146" spans="1:31" x14ac:dyDescent="0.25">
      <c r="A1146" s="45" t="s">
        <v>1212</v>
      </c>
      <c r="B1146" s="2" t="str">
        <f>IFERROR(VLOOKUP(A1146,'Protein names'!$A:$I,8,FALSE),"Contaminant")</f>
        <v>Coatomer subunit gamma-1 (Gamma-1-coat protein) (Gamma-1-COP)</v>
      </c>
      <c r="C1146" t="str">
        <f>IFERROR(VLOOKUP(A1146,'Protein names'!$A:$I,9,FALSE), "Contaminant")</f>
        <v>Copg1</v>
      </c>
      <c r="D1146" s="42">
        <f>VLOOKUP($A1146,'Raw data'!$A:$M,10,FALSE)</f>
        <v>132875.28159150752</v>
      </c>
      <c r="E1146" s="42">
        <f>VLOOKUP($A1146,'Raw data'!$A:$M,11,FALSE)</f>
        <v>195156.58852893522</v>
      </c>
      <c r="F1146" s="42">
        <f>VLOOKUP($A1146,'Raw data'!$A:$M,7,FALSE)</f>
        <v>205.36</v>
      </c>
      <c r="G1146" s="42">
        <f>VLOOKUP($A1146,'Raw data'!$A:$M,2,FALSE)</f>
        <v>121021.5105708826</v>
      </c>
      <c r="H1146" s="42">
        <f>VLOOKUP($A1146,'Raw data'!$A:$M,3,FALSE)</f>
        <v>205.36</v>
      </c>
      <c r="I1146" s="42">
        <f>VLOOKUP($A1146,'Raw data'!$A:$M,4,FALSE)</f>
        <v>26988.70876650561</v>
      </c>
      <c r="J1146" s="42">
        <f>VLOOKUP($A1146,'Raw data'!$A:$M,8,FALSE)</f>
        <v>61678.045155998996</v>
      </c>
      <c r="K1146" s="42">
        <f>VLOOKUP($A1146,'Raw data'!$A:$M,5,FALSE)</f>
        <v>11458.088099108296</v>
      </c>
      <c r="L1146" s="42">
        <f>VLOOKUP($A1146,'Raw data'!$A:$M,12,FALSE)</f>
        <v>94116.364879340719</v>
      </c>
      <c r="M1146" s="42">
        <f>VLOOKUP($A1146,'Raw data'!$A:$M,13,FALSE)</f>
        <v>182031.37943184009</v>
      </c>
      <c r="N1146" s="42">
        <f>VLOOKUP($A1146,'Raw data'!$A:$M,6,FALSE)</f>
        <v>42214.20448176541</v>
      </c>
      <c r="O1146" s="42">
        <f>VLOOKUP($A1146,'Raw data'!$A:$M,9,FALSE)</f>
        <v>51572.728539403841</v>
      </c>
      <c r="P1146" s="42">
        <f t="shared" si="187"/>
        <v>79408.801576305137</v>
      </c>
      <c r="Q1146" s="42">
        <f t="shared" si="188"/>
        <v>73845.135097909559</v>
      </c>
      <c r="R1146" s="42">
        <f t="shared" si="189"/>
        <v>74478.261554144367</v>
      </c>
      <c r="S1146" s="42">
        <f t="shared" si="190"/>
        <v>54240.1201393218</v>
      </c>
      <c r="T1146" s="43">
        <f t="shared" si="191"/>
        <v>0.93790940142292745</v>
      </c>
      <c r="U1146" s="43">
        <f t="shared" si="192"/>
        <v>0.73451175987972772</v>
      </c>
      <c r="V1146" s="42">
        <f t="shared" si="193"/>
        <v>-0.1047960431459944</v>
      </c>
      <c r="W1146" s="42">
        <f t="shared" si="194"/>
        <v>0.89527040208758213</v>
      </c>
      <c r="X1146" s="42">
        <f>VLOOKUP($A1146,'Raw data'!$A:$AN,39, FALSE)</f>
        <v>1.2429539759345305</v>
      </c>
      <c r="Y1146" s="42">
        <f>VLOOKUP($A1146,'Raw data'!$A:$AN,40, FALSE)</f>
        <v>2.7001229590729134</v>
      </c>
      <c r="Z1146" s="42">
        <f t="shared" si="195"/>
        <v>1.971538467503722</v>
      </c>
      <c r="AA1146" s="44">
        <f>IFERROR(VLOOKUP($A1146,'Raw data'!$AP:$AU,4,FALSE),0)</f>
        <v>2.22142008878579</v>
      </c>
      <c r="AB1146" s="44">
        <f>IFERROR(VLOOKUP($A1146,'Raw data'!$AP:$AU,5,FALSE),0)</f>
        <v>3.0171896945598301E-2</v>
      </c>
      <c r="AC1146" s="44">
        <f>IFERROR(VLOOKUP($A1146,'Raw data'!$AP:$AU,6,FALSE),"NA")</f>
        <v>0.88923634353042502</v>
      </c>
      <c r="AD1146" s="46" t="b">
        <f t="shared" si="196"/>
        <v>0</v>
      </c>
      <c r="AE1146" s="46" t="b">
        <f t="shared" si="197"/>
        <v>0</v>
      </c>
    </row>
    <row r="1147" spans="1:31" x14ac:dyDescent="0.25">
      <c r="A1147" s="45" t="s">
        <v>1213</v>
      </c>
      <c r="B1147" s="2" t="str">
        <f>IFERROR(VLOOKUP(A1147,'Protein names'!$A:$I,8,FALSE),"Contaminant")</f>
        <v>Voltage-dependent anion-selective channel protein 1 (VDAC-1) (rVDAC1) (Outer mitochondrial membrane protein porin 1)</v>
      </c>
      <c r="C1147" t="str">
        <f>IFERROR(VLOOKUP(A1147,'Protein names'!$A:$I,9,FALSE), "Contaminant")</f>
        <v>Vdac1</v>
      </c>
      <c r="D1147" s="42">
        <f>VLOOKUP($A1147,'Raw data'!$A:$M,10,FALSE)</f>
        <v>2838969.1643426758</v>
      </c>
      <c r="E1147" s="42">
        <f>VLOOKUP($A1147,'Raw data'!$A:$M,11,FALSE)</f>
        <v>3240391.6913109804</v>
      </c>
      <c r="F1147" s="42">
        <f>VLOOKUP($A1147,'Raw data'!$A:$M,7,FALSE)</f>
        <v>5240318.1654775059</v>
      </c>
      <c r="G1147" s="42">
        <f>VLOOKUP($A1147,'Raw data'!$A:$M,2,FALSE)</f>
        <v>4838694.1808912205</v>
      </c>
      <c r="H1147" s="42">
        <f>VLOOKUP($A1147,'Raw data'!$A:$M,3,FALSE)</f>
        <v>4208717.7143195681</v>
      </c>
      <c r="I1147" s="42">
        <f>VLOOKUP($A1147,'Raw data'!$A:$M,4,FALSE)</f>
        <v>4228162.1058993563</v>
      </c>
      <c r="J1147" s="42">
        <f>VLOOKUP($A1147,'Raw data'!$A:$M,8,FALSE)</f>
        <v>4002116.8384152609</v>
      </c>
      <c r="K1147" s="42">
        <f>VLOOKUP($A1147,'Raw data'!$A:$M,5,FALSE)</f>
        <v>4216256.778211562</v>
      </c>
      <c r="L1147" s="42">
        <f>VLOOKUP($A1147,'Raw data'!$A:$M,12,FALSE)</f>
        <v>2862589.1878401046</v>
      </c>
      <c r="M1147" s="42">
        <f>VLOOKUP($A1147,'Raw data'!$A:$M,13,FALSE)</f>
        <v>3330462.3134700721</v>
      </c>
      <c r="N1147" s="42">
        <f>VLOOKUP($A1147,'Raw data'!$A:$M,6,FALSE)</f>
        <v>3907356.131194138</v>
      </c>
      <c r="O1147" s="42">
        <f>VLOOKUP($A1147,'Raw data'!$A:$M,9,FALSE)</f>
        <v>3985454.5813266821</v>
      </c>
      <c r="P1147" s="42">
        <f t="shared" si="187"/>
        <v>4099208.8370402176</v>
      </c>
      <c r="Q1147" s="42">
        <f t="shared" si="188"/>
        <v>3717372.6384096364</v>
      </c>
      <c r="R1147" s="42">
        <f t="shared" si="189"/>
        <v>836994.73668285308</v>
      </c>
      <c r="S1147" s="42">
        <f t="shared" si="190"/>
        <v>468736.00369218987</v>
      </c>
      <c r="T1147" s="43">
        <f t="shared" si="191"/>
        <v>0.20418445850326442</v>
      </c>
      <c r="U1147" s="43">
        <f t="shared" si="192"/>
        <v>0.12609335928526233</v>
      </c>
      <c r="V1147" s="42">
        <f t="shared" si="193"/>
        <v>-0.14106217626225556</v>
      </c>
      <c r="W1147" s="42">
        <f t="shared" si="194"/>
        <v>0.39435881109638882</v>
      </c>
      <c r="X1147" s="42">
        <f>VLOOKUP($A1147,'Raw data'!$A:$AN,39, FALSE)</f>
        <v>3.3180128557598323</v>
      </c>
      <c r="Y1147" s="42">
        <f>VLOOKUP($A1147,'Raw data'!$A:$AN,40, FALSE)</f>
        <v>3.5918178438088888</v>
      </c>
      <c r="Z1147" s="42">
        <f t="shared" si="195"/>
        <v>3.4549153497843603</v>
      </c>
      <c r="AA1147" s="44">
        <f>IFERROR(VLOOKUP($A1147,'Raw data'!$AP:$AU,4,FALSE),0)</f>
        <v>-0.19664792913825299</v>
      </c>
      <c r="AB1147" s="44">
        <f>IFERROR(VLOOKUP($A1147,'Raw data'!$AP:$AU,5,FALSE),0)</f>
        <v>9.18483825892666E-2</v>
      </c>
      <c r="AC1147" s="44">
        <f>IFERROR(VLOOKUP($A1147,'Raw data'!$AP:$AU,6,FALSE),"NA")</f>
        <v>0.88926452804877198</v>
      </c>
      <c r="AD1147" s="46" t="b">
        <f t="shared" si="196"/>
        <v>0</v>
      </c>
      <c r="AE1147" s="46" t="b">
        <f t="shared" si="197"/>
        <v>0</v>
      </c>
    </row>
    <row r="1148" spans="1:31" x14ac:dyDescent="0.25">
      <c r="A1148" s="45" t="s">
        <v>1214</v>
      </c>
      <c r="B1148" s="2" t="str">
        <f>IFERROR(VLOOKUP(A1148,'Protein names'!$A:$I,8,FALSE),"Contaminant")</f>
        <v>Acylpyruvase FAHD1, mitochondrial (EC 3.7.1.5) (Fumarylacetoacetate hydrolase domain-containing protein 1) (Oxaloacetate decarboxylase) (OAA decarboxylase) (EC 4.1.1.3)</v>
      </c>
      <c r="C1148" t="str">
        <f>IFERROR(VLOOKUP(A1148,'Protein names'!$A:$I,9,FALSE), "Contaminant")</f>
        <v>Fahd1</v>
      </c>
      <c r="D1148" s="42">
        <f>VLOOKUP($A1148,'Raw data'!$A:$M,10,FALSE)</f>
        <v>962412.90623995301</v>
      </c>
      <c r="E1148" s="42">
        <f>VLOOKUP($A1148,'Raw data'!$A:$M,11,FALSE)</f>
        <v>827405.133566987</v>
      </c>
      <c r="F1148" s="42">
        <f>VLOOKUP($A1148,'Raw data'!$A:$M,7,FALSE)</f>
        <v>741599.97939124168</v>
      </c>
      <c r="G1148" s="42">
        <f>VLOOKUP($A1148,'Raw data'!$A:$M,2,FALSE)</f>
        <v>396455.16139929241</v>
      </c>
      <c r="H1148" s="42">
        <f>VLOOKUP($A1148,'Raw data'!$A:$M,3,FALSE)</f>
        <v>521215.40676564159</v>
      </c>
      <c r="I1148" s="42">
        <f>VLOOKUP($A1148,'Raw data'!$A:$M,4,FALSE)</f>
        <v>428528.94782360166</v>
      </c>
      <c r="J1148" s="42">
        <f>VLOOKUP($A1148,'Raw data'!$A:$M,8,FALSE)</f>
        <v>732926.18819954956</v>
      </c>
      <c r="K1148" s="42">
        <f>VLOOKUP($A1148,'Raw data'!$A:$M,5,FALSE)</f>
        <v>504582.09345780296</v>
      </c>
      <c r="L1148" s="42">
        <f>VLOOKUP($A1148,'Raw data'!$A:$M,12,FALSE)</f>
        <v>1003827.297466789</v>
      </c>
      <c r="M1148" s="42">
        <f>VLOOKUP($A1148,'Raw data'!$A:$M,13,FALSE)</f>
        <v>848586.53555344057</v>
      </c>
      <c r="N1148" s="42">
        <f>VLOOKUP($A1148,'Raw data'!$A:$M,6,FALSE)</f>
        <v>574967.47741306946</v>
      </c>
      <c r="O1148" s="42">
        <f>VLOOKUP($A1148,'Raw data'!$A:$M,9,FALSE)</f>
        <v>590312.25025699043</v>
      </c>
      <c r="P1148" s="42">
        <f t="shared" si="187"/>
        <v>646269.58919778629</v>
      </c>
      <c r="Q1148" s="42">
        <f t="shared" si="188"/>
        <v>709200.30705794028</v>
      </c>
      <c r="R1148" s="42">
        <f t="shared" si="189"/>
        <v>211069.24196610969</v>
      </c>
      <c r="S1148" s="42">
        <f t="shared" si="190"/>
        <v>173598.16509629771</v>
      </c>
      <c r="T1148" s="43">
        <f t="shared" si="191"/>
        <v>0.32659627730295915</v>
      </c>
      <c r="U1148" s="43">
        <f t="shared" si="192"/>
        <v>0.24478016065229238</v>
      </c>
      <c r="V1148" s="42">
        <f t="shared" si="193"/>
        <v>0.13405705498301998</v>
      </c>
      <c r="W1148" s="42">
        <f t="shared" si="194"/>
        <v>0.6178085507355694</v>
      </c>
      <c r="X1148" s="42">
        <f>VLOOKUP($A1148,'Raw data'!$A:$AN,39, FALSE)</f>
        <v>3.2304173541633148</v>
      </c>
      <c r="Y1148" s="42">
        <f>VLOOKUP($A1148,'Raw data'!$A:$AN,40, FALSE)</f>
        <v>3.4739216546988327</v>
      </c>
      <c r="Z1148" s="42">
        <f t="shared" si="195"/>
        <v>3.3521695044310738</v>
      </c>
      <c r="AA1148" s="44">
        <f>IFERROR(VLOOKUP($A1148,'Raw data'!$AP:$AU,4,FALSE),0)</f>
        <v>0.50546641607187204</v>
      </c>
      <c r="AB1148" s="44">
        <f>IFERROR(VLOOKUP($A1148,'Raw data'!$AP:$AU,5,FALSE),0)</f>
        <v>2.8881933522407401E-2</v>
      </c>
      <c r="AC1148" s="44">
        <f>IFERROR(VLOOKUP($A1148,'Raw data'!$AP:$AU,6,FALSE),"NA")</f>
        <v>0.88932884400678802</v>
      </c>
      <c r="AD1148" s="46" t="b">
        <f t="shared" si="196"/>
        <v>0</v>
      </c>
      <c r="AE1148" s="46" t="b">
        <f t="shared" si="197"/>
        <v>0</v>
      </c>
    </row>
    <row r="1149" spans="1:31" x14ac:dyDescent="0.25">
      <c r="A1149" s="45" t="s">
        <v>1215</v>
      </c>
      <c r="B1149" s="2" t="str">
        <f>IFERROR(VLOOKUP(A1149,'Protein names'!$A:$I,8,FALSE),"Contaminant")</f>
        <v>NSFL1 cofactor p47 (XY body-associated protein XY40) (p97 cofactor p47)</v>
      </c>
      <c r="C1149" t="str">
        <f>IFERROR(VLOOKUP(A1149,'Protein names'!$A:$I,9,FALSE), "Contaminant")</f>
        <v>Nsfl1c</v>
      </c>
      <c r="D1149" s="42">
        <f>VLOOKUP($A1149,'Raw data'!$A:$M,10,FALSE)</f>
        <v>162344.48087442567</v>
      </c>
      <c r="E1149" s="42">
        <f>VLOOKUP($A1149,'Raw data'!$A:$M,11,FALSE)</f>
        <v>141592.11579673021</v>
      </c>
      <c r="F1149" s="42">
        <f>VLOOKUP($A1149,'Raw data'!$A:$M,7,FALSE)</f>
        <v>100027.01528374305</v>
      </c>
      <c r="G1149" s="42">
        <f>VLOOKUP($A1149,'Raw data'!$A:$M,2,FALSE)</f>
        <v>78369.286523944102</v>
      </c>
      <c r="H1149" s="42">
        <f>VLOOKUP($A1149,'Raw data'!$A:$M,3,FALSE)</f>
        <v>83863.833469173085</v>
      </c>
      <c r="I1149" s="42">
        <f>VLOOKUP($A1149,'Raw data'!$A:$M,4,FALSE)</f>
        <v>100987.07955080245</v>
      </c>
      <c r="J1149" s="42">
        <f>VLOOKUP($A1149,'Raw data'!$A:$M,8,FALSE)</f>
        <v>103189.37607696903</v>
      </c>
      <c r="K1149" s="42">
        <f>VLOOKUP($A1149,'Raw data'!$A:$M,5,FALSE)</f>
        <v>59115.480935218664</v>
      </c>
      <c r="L1149" s="42">
        <f>VLOOKUP($A1149,'Raw data'!$A:$M,12,FALSE)</f>
        <v>161895.072416715</v>
      </c>
      <c r="M1149" s="42">
        <f>VLOOKUP($A1149,'Raw data'!$A:$M,13,FALSE)</f>
        <v>106531.42303068259</v>
      </c>
      <c r="N1149" s="42">
        <f>VLOOKUP($A1149,'Raw data'!$A:$M,6,FALSE)</f>
        <v>114893.10689883237</v>
      </c>
      <c r="O1149" s="42">
        <f>VLOOKUP($A1149,'Raw data'!$A:$M,9,FALSE)</f>
        <v>95188.330383137392</v>
      </c>
      <c r="P1149" s="42">
        <f t="shared" si="187"/>
        <v>111197.30191646976</v>
      </c>
      <c r="Q1149" s="42">
        <f t="shared" si="188"/>
        <v>106802.1316235925</v>
      </c>
      <c r="R1149" s="42">
        <f t="shared" si="189"/>
        <v>30533.31421676376</v>
      </c>
      <c r="S1149" s="42">
        <f t="shared" si="190"/>
        <v>30338.969233887867</v>
      </c>
      <c r="T1149" s="43">
        <f t="shared" si="191"/>
        <v>0.27458682621364378</v>
      </c>
      <c r="U1149" s="43">
        <f t="shared" si="192"/>
        <v>0.28406707593452202</v>
      </c>
      <c r="V1149" s="42">
        <f t="shared" si="193"/>
        <v>-5.8181341514117045E-2</v>
      </c>
      <c r="W1149" s="42">
        <f t="shared" si="194"/>
        <v>0.82399463242176596</v>
      </c>
      <c r="X1149" s="42">
        <f>VLOOKUP($A1149,'Raw data'!$A:$AN,39, FALSE)</f>
        <v>2.7748110286214622</v>
      </c>
      <c r="Y1149" s="42">
        <f>VLOOKUP($A1149,'Raw data'!$A:$AN,40, FALSE)</f>
        <v>3.125954553473397</v>
      </c>
      <c r="Z1149" s="42">
        <f t="shared" si="195"/>
        <v>2.9503827910474296</v>
      </c>
      <c r="AA1149" s="44">
        <f>IFERROR(VLOOKUP($A1149,'Raw data'!$AP:$AU,4,FALSE),0)</f>
        <v>-0.36566760545148302</v>
      </c>
      <c r="AB1149" s="44">
        <f>IFERROR(VLOOKUP($A1149,'Raw data'!$AP:$AU,5,FALSE),0)</f>
        <v>0.19438762385432601</v>
      </c>
      <c r="AC1149" s="44">
        <f>IFERROR(VLOOKUP($A1149,'Raw data'!$AP:$AU,6,FALSE),"NA")</f>
        <v>0.88957287029501597</v>
      </c>
      <c r="AD1149" s="46" t="b">
        <f t="shared" si="196"/>
        <v>0</v>
      </c>
      <c r="AE1149" s="46" t="b">
        <f t="shared" si="197"/>
        <v>0</v>
      </c>
    </row>
    <row r="1150" spans="1:31" x14ac:dyDescent="0.25">
      <c r="A1150" s="45" t="s">
        <v>1216</v>
      </c>
      <c r="B1150" s="2" t="str">
        <f>IFERROR(VLOOKUP(A1150,'Protein names'!$A:$I,8,FALSE),"Contaminant")</f>
        <v>Erlin-2 (Endoplasmic reticulum lipid raft-associated protein 2) (Stomatin-prohibitin-flotillin-HflC/K domain-containing protein 2) (SPFH domain-containing protein 2)</v>
      </c>
      <c r="C1150" t="str">
        <f>IFERROR(VLOOKUP(A1150,'Protein names'!$A:$I,9,FALSE), "Contaminant")</f>
        <v>Erlin2</v>
      </c>
      <c r="D1150" s="42">
        <f>VLOOKUP($A1150,'Raw data'!$A:$M,10,FALSE)</f>
        <v>42593.110550546058</v>
      </c>
      <c r="E1150" s="42">
        <f>VLOOKUP($A1150,'Raw data'!$A:$M,11,FALSE)</f>
        <v>252068.97930591929</v>
      </c>
      <c r="F1150" s="42">
        <f>VLOOKUP($A1150,'Raw data'!$A:$M,7,FALSE)</f>
        <v>216873.96077844783</v>
      </c>
      <c r="G1150" s="42">
        <f>VLOOKUP($A1150,'Raw data'!$A:$M,2,FALSE)</f>
        <v>213222.67428598198</v>
      </c>
      <c r="H1150" s="42">
        <f>VLOOKUP($A1150,'Raw data'!$A:$M,3,FALSE)</f>
        <v>205698.89226255237</v>
      </c>
      <c r="I1150" s="42">
        <f>VLOOKUP($A1150,'Raw data'!$A:$M,4,FALSE)</f>
        <v>227145.08523074712</v>
      </c>
      <c r="J1150" s="42">
        <f>VLOOKUP($A1150,'Raw data'!$A:$M,8,FALSE)</f>
        <v>306259.83362186403</v>
      </c>
      <c r="K1150" s="42">
        <f>VLOOKUP($A1150,'Raw data'!$A:$M,5,FALSE)</f>
        <v>199109.65409694592</v>
      </c>
      <c r="L1150" s="42">
        <f>VLOOKUP($A1150,'Raw data'!$A:$M,12,FALSE)</f>
        <v>108875.05315936997</v>
      </c>
      <c r="M1150" s="42">
        <f>VLOOKUP($A1150,'Raw data'!$A:$M,13,FALSE)</f>
        <v>471692.40180579969</v>
      </c>
      <c r="N1150" s="42">
        <f>VLOOKUP($A1150,'Raw data'!$A:$M,6,FALSE)</f>
        <v>185553.19687891324</v>
      </c>
      <c r="O1150" s="42">
        <f>VLOOKUP($A1150,'Raw data'!$A:$M,9,FALSE)</f>
        <v>205154.10661705403</v>
      </c>
      <c r="P1150" s="42">
        <f t="shared" si="187"/>
        <v>192933.78373569911</v>
      </c>
      <c r="Q1150" s="42">
        <f t="shared" si="188"/>
        <v>246107.37436332449</v>
      </c>
      <c r="R1150" s="42">
        <f t="shared" si="189"/>
        <v>68820.323634786037</v>
      </c>
      <c r="S1150" s="42">
        <f t="shared" si="190"/>
        <v>116112.29995443056</v>
      </c>
      <c r="T1150" s="43">
        <f t="shared" si="191"/>
        <v>0.35670436925169785</v>
      </c>
      <c r="U1150" s="43">
        <f t="shared" si="192"/>
        <v>0.47179528957558087</v>
      </c>
      <c r="V1150" s="42">
        <f t="shared" si="193"/>
        <v>0.35118209825705332</v>
      </c>
      <c r="W1150" s="42">
        <f t="shared" si="194"/>
        <v>0.39904835192018429</v>
      </c>
      <c r="X1150" s="42">
        <f>VLOOKUP($A1150,'Raw data'!$A:$AN,39, FALSE)</f>
        <v>2.6436006871098257</v>
      </c>
      <c r="Y1150" s="42">
        <f>VLOOKUP($A1150,'Raw data'!$A:$AN,40, FALSE)</f>
        <v>3.1831038726123277</v>
      </c>
      <c r="Z1150" s="42">
        <f t="shared" si="195"/>
        <v>2.9133522798610767</v>
      </c>
      <c r="AA1150" s="44">
        <f>IFERROR(VLOOKUP($A1150,'Raw data'!$AP:$AU,4,FALSE),0)</f>
        <v>0.325345704510207</v>
      </c>
      <c r="AB1150" s="44">
        <f>IFERROR(VLOOKUP($A1150,'Raw data'!$AP:$AU,5,FALSE),0)</f>
        <v>7.8137274196308198E-2</v>
      </c>
      <c r="AC1150" s="44">
        <f>IFERROR(VLOOKUP($A1150,'Raw data'!$AP:$AU,6,FALSE),"NA")</f>
        <v>0.89024997447117504</v>
      </c>
      <c r="AD1150" s="46" t="b">
        <f t="shared" si="196"/>
        <v>0</v>
      </c>
      <c r="AE1150" s="46" t="b">
        <f t="shared" si="197"/>
        <v>0</v>
      </c>
    </row>
    <row r="1151" spans="1:31" x14ac:dyDescent="0.25">
      <c r="A1151" s="45" t="s">
        <v>1217</v>
      </c>
      <c r="B1151" s="2" t="str">
        <f>IFERROR(VLOOKUP(A1151,'Protein names'!$A:$I,8,FALSE),"Contaminant")</f>
        <v>EH domain-containing protein 3</v>
      </c>
      <c r="C1151" t="str">
        <f>IFERROR(VLOOKUP(A1151,'Protein names'!$A:$I,9,FALSE), "Contaminant")</f>
        <v>Ehd3</v>
      </c>
      <c r="D1151" s="42">
        <f>VLOOKUP($A1151,'Raw data'!$A:$M,10,FALSE)</f>
        <v>316366.61706092878</v>
      </c>
      <c r="E1151" s="42">
        <f>VLOOKUP($A1151,'Raw data'!$A:$M,11,FALSE)</f>
        <v>313453.06854437292</v>
      </c>
      <c r="F1151" s="42">
        <f>VLOOKUP($A1151,'Raw data'!$A:$M,7,FALSE)</f>
        <v>542542.24732253514</v>
      </c>
      <c r="G1151" s="42">
        <f>VLOOKUP($A1151,'Raw data'!$A:$M,2,FALSE)</f>
        <v>439359.05242706713</v>
      </c>
      <c r="H1151" s="42">
        <f>VLOOKUP($A1151,'Raw data'!$A:$M,3,FALSE)</f>
        <v>632765.05479301733</v>
      </c>
      <c r="I1151" s="42">
        <f>VLOOKUP($A1151,'Raw data'!$A:$M,4,FALSE)</f>
        <v>539364.39488619682</v>
      </c>
      <c r="J1151" s="42">
        <f>VLOOKUP($A1151,'Raw data'!$A:$M,8,FALSE)</f>
        <v>345679.805626121</v>
      </c>
      <c r="K1151" s="42">
        <f>VLOOKUP($A1151,'Raw data'!$A:$M,5,FALSE)</f>
        <v>554317.8513784036</v>
      </c>
      <c r="L1151" s="42">
        <f>VLOOKUP($A1151,'Raw data'!$A:$M,12,FALSE)</f>
        <v>328518.79784426955</v>
      </c>
      <c r="M1151" s="42">
        <f>VLOOKUP($A1151,'Raw data'!$A:$M,13,FALSE)</f>
        <v>278900.88735434553</v>
      </c>
      <c r="N1151" s="42">
        <f>VLOOKUP($A1151,'Raw data'!$A:$M,6,FALSE)</f>
        <v>329811.59087489196</v>
      </c>
      <c r="O1151" s="42">
        <f>VLOOKUP($A1151,'Raw data'!$A:$M,9,FALSE)</f>
        <v>558572.85482736432</v>
      </c>
      <c r="P1151" s="42">
        <f t="shared" si="187"/>
        <v>463975.07250568643</v>
      </c>
      <c r="Q1151" s="42">
        <f t="shared" si="188"/>
        <v>399300.29798423266</v>
      </c>
      <c r="R1151" s="42">
        <f t="shared" si="189"/>
        <v>119301.77928826727</v>
      </c>
      <c r="S1151" s="42">
        <f t="shared" si="190"/>
        <v>112995.62357469506</v>
      </c>
      <c r="T1151" s="43">
        <f t="shared" si="191"/>
        <v>0.2571297174306818</v>
      </c>
      <c r="U1151" s="43">
        <f t="shared" si="192"/>
        <v>0.28298407024769351</v>
      </c>
      <c r="V1151" s="42">
        <f t="shared" si="193"/>
        <v>-0.21657314869017671</v>
      </c>
      <c r="W1151" s="42">
        <f t="shared" si="194"/>
        <v>0.39946316462458964</v>
      </c>
      <c r="X1151" s="42">
        <f>VLOOKUP($A1151,'Raw data'!$A:$AN,39, FALSE)</f>
        <v>2.5379176617990384</v>
      </c>
      <c r="Y1151" s="42">
        <f>VLOOKUP($A1151,'Raw data'!$A:$AN,40, FALSE)</f>
        <v>3.0671864837839338</v>
      </c>
      <c r="Z1151" s="42">
        <f t="shared" si="195"/>
        <v>2.8025520727914861</v>
      </c>
      <c r="AA1151" s="44">
        <f>IFERROR(VLOOKUP($A1151,'Raw data'!$AP:$AU,4,FALSE),0)</f>
        <v>-0.37876599315286502</v>
      </c>
      <c r="AB1151" s="44">
        <f>IFERROR(VLOOKUP($A1151,'Raw data'!$AP:$AU,5,FALSE),0)</f>
        <v>2.2721518259041201E-2</v>
      </c>
      <c r="AC1151" s="44">
        <f>IFERROR(VLOOKUP($A1151,'Raw data'!$AP:$AU,6,FALSE),"NA")</f>
        <v>0.89055913394021802</v>
      </c>
      <c r="AD1151" s="46" t="b">
        <f t="shared" si="196"/>
        <v>0</v>
      </c>
      <c r="AE1151" s="46" t="b">
        <f t="shared" si="197"/>
        <v>0</v>
      </c>
    </row>
    <row r="1152" spans="1:31" x14ac:dyDescent="0.25">
      <c r="A1152" s="45" t="s">
        <v>1218</v>
      </c>
      <c r="B1152" s="2" t="str">
        <f>IFERROR(VLOOKUP(A1152,'Protein names'!$A:$I,8,FALSE),"Contaminant")</f>
        <v>Starch-binding domain-containing protein 1 (Genethonin-1) (Glycophagy cargo receptor stbd1)</v>
      </c>
      <c r="C1152" t="str">
        <f>IFERROR(VLOOKUP(A1152,'Protein names'!$A:$I,9,FALSE), "Contaminant")</f>
        <v>Stbd1</v>
      </c>
      <c r="D1152" s="42">
        <f>VLOOKUP($A1152,'Raw data'!$A:$M,10,FALSE)</f>
        <v>59506.321641799062</v>
      </c>
      <c r="E1152" s="42">
        <f>VLOOKUP($A1152,'Raw data'!$A:$M,11,FALSE)</f>
        <v>54916.626510211674</v>
      </c>
      <c r="F1152" s="42">
        <f>VLOOKUP($A1152,'Raw data'!$A:$M,7,FALSE)</f>
        <v>205.36</v>
      </c>
      <c r="G1152" s="42">
        <f>VLOOKUP($A1152,'Raw data'!$A:$M,2,FALSE)</f>
        <v>71059.620440789717</v>
      </c>
      <c r="H1152" s="42">
        <f>VLOOKUP($A1152,'Raw data'!$A:$M,3,FALSE)</f>
        <v>9066.4547657446074</v>
      </c>
      <c r="I1152" s="42">
        <f>VLOOKUP($A1152,'Raw data'!$A:$M,4,FALSE)</f>
        <v>11468.926428817547</v>
      </c>
      <c r="J1152" s="42">
        <f>VLOOKUP($A1152,'Raw data'!$A:$M,8,FALSE)</f>
        <v>2562.000936612606</v>
      </c>
      <c r="K1152" s="42">
        <f>VLOOKUP($A1152,'Raw data'!$A:$M,5,FALSE)</f>
        <v>9268.9474938599888</v>
      </c>
      <c r="L1152" s="42">
        <f>VLOOKUP($A1152,'Raw data'!$A:$M,12,FALSE)</f>
        <v>72109.900107077876</v>
      </c>
      <c r="M1152" s="42">
        <f>VLOOKUP($A1152,'Raw data'!$A:$M,13,FALSE)</f>
        <v>50883.449341274289</v>
      </c>
      <c r="N1152" s="42">
        <f>VLOOKUP($A1152,'Raw data'!$A:$M,6,FALSE)</f>
        <v>12231.526803015235</v>
      </c>
      <c r="O1152" s="42">
        <f>VLOOKUP($A1152,'Raw data'!$A:$M,9,FALSE)</f>
        <v>205.36</v>
      </c>
      <c r="P1152" s="42">
        <f t="shared" si="187"/>
        <v>34370.551631227099</v>
      </c>
      <c r="Q1152" s="42">
        <f t="shared" si="188"/>
        <v>24543.530780306664</v>
      </c>
      <c r="R1152" s="42">
        <f t="shared" si="189"/>
        <v>28083.441062180704</v>
      </c>
      <c r="S1152" s="42">
        <f t="shared" si="190"/>
        <v>27131.726043020899</v>
      </c>
      <c r="T1152" s="43">
        <f t="shared" si="191"/>
        <v>0.81707856666070233</v>
      </c>
      <c r="U1152" s="43">
        <f t="shared" si="192"/>
        <v>1.1054532571487621</v>
      </c>
      <c r="V1152" s="42">
        <f t="shared" si="193"/>
        <v>-0.48583019949379663</v>
      </c>
      <c r="W1152" s="42">
        <f t="shared" si="194"/>
        <v>0.58601333272004497</v>
      </c>
      <c r="X1152" s="42">
        <f>VLOOKUP($A1152,'Raw data'!$A:$AN,39, FALSE)</f>
        <v>1.1131462194129034</v>
      </c>
      <c r="Y1152" s="42">
        <f>VLOOKUP($A1152,'Raw data'!$A:$AN,40, FALSE)</f>
        <v>1.1821197886332035</v>
      </c>
      <c r="Z1152" s="42">
        <f t="shared" si="195"/>
        <v>1.1476330040230533</v>
      </c>
      <c r="AA1152" s="44">
        <f>IFERROR(VLOOKUP($A1152,'Raw data'!$AP:$AU,4,FALSE),0)</f>
        <v>-0.88557891421565704</v>
      </c>
      <c r="AB1152" s="44">
        <f>IFERROR(VLOOKUP($A1152,'Raw data'!$AP:$AU,5,FALSE),0)</f>
        <v>0.145623350272921</v>
      </c>
      <c r="AC1152" s="44">
        <f>IFERROR(VLOOKUP($A1152,'Raw data'!$AP:$AU,6,FALSE),"NA")</f>
        <v>0.89061874876987801</v>
      </c>
      <c r="AD1152" s="46" t="b">
        <f t="shared" si="196"/>
        <v>0</v>
      </c>
      <c r="AE1152" s="46" t="b">
        <f t="shared" si="197"/>
        <v>0</v>
      </c>
    </row>
    <row r="1153" spans="1:31" x14ac:dyDescent="0.25">
      <c r="A1153" s="45" t="s">
        <v>1219</v>
      </c>
      <c r="B1153" s="2" t="str">
        <f>IFERROR(VLOOKUP(A1153,'Protein names'!$A:$I,8,FALSE),"Contaminant")</f>
        <v>ATP synthase subunit g, mitochondrial (ATPase subunit g)</v>
      </c>
      <c r="C1153" t="str">
        <f>IFERROR(VLOOKUP(A1153,'Protein names'!$A:$I,9,FALSE), "Contaminant")</f>
        <v>Atp5l</v>
      </c>
      <c r="D1153" s="42">
        <f>VLOOKUP($A1153,'Raw data'!$A:$M,10,FALSE)</f>
        <v>933435.89090333483</v>
      </c>
      <c r="E1153" s="42">
        <f>VLOOKUP($A1153,'Raw data'!$A:$M,11,FALSE)</f>
        <v>833247.17531716323</v>
      </c>
      <c r="F1153" s="42">
        <f>VLOOKUP($A1153,'Raw data'!$A:$M,7,FALSE)</f>
        <v>1172245.3099522286</v>
      </c>
      <c r="G1153" s="42">
        <f>VLOOKUP($A1153,'Raw data'!$A:$M,2,FALSE)</f>
        <v>1155626.6766297787</v>
      </c>
      <c r="H1153" s="42">
        <f>VLOOKUP($A1153,'Raw data'!$A:$M,3,FALSE)</f>
        <v>1320127.8375591014</v>
      </c>
      <c r="I1153" s="42">
        <f>VLOOKUP($A1153,'Raw data'!$A:$M,4,FALSE)</f>
        <v>1241508.5712364325</v>
      </c>
      <c r="J1153" s="42">
        <f>VLOOKUP($A1153,'Raw data'!$A:$M,8,FALSE)</f>
        <v>1027473.0638775999</v>
      </c>
      <c r="K1153" s="42">
        <f>VLOOKUP($A1153,'Raw data'!$A:$M,5,FALSE)</f>
        <v>1151288.9887074362</v>
      </c>
      <c r="L1153" s="42">
        <f>VLOOKUP($A1153,'Raw data'!$A:$M,12,FALSE)</f>
        <v>1044527.3733381107</v>
      </c>
      <c r="M1153" s="42">
        <f>VLOOKUP($A1153,'Raw data'!$A:$M,13,FALSE)</f>
        <v>708552.37863124209</v>
      </c>
      <c r="N1153" s="42">
        <f>VLOOKUP($A1153,'Raw data'!$A:$M,6,FALSE)</f>
        <v>1215220.6153598668</v>
      </c>
      <c r="O1153" s="42">
        <f>VLOOKUP($A1153,'Raw data'!$A:$M,9,FALSE)</f>
        <v>1007363.5841253611</v>
      </c>
      <c r="P1153" s="42">
        <f t="shared" si="187"/>
        <v>1109365.2435996733</v>
      </c>
      <c r="Q1153" s="42">
        <f t="shared" si="188"/>
        <v>1025737.6673399362</v>
      </c>
      <c r="R1153" s="42">
        <f t="shared" si="189"/>
        <v>170864.99434453147</v>
      </c>
      <c r="S1153" s="42">
        <f t="shared" si="190"/>
        <v>159670.02476319851</v>
      </c>
      <c r="T1153" s="43">
        <f t="shared" si="191"/>
        <v>0.15402050436527828</v>
      </c>
      <c r="U1153" s="43">
        <f t="shared" si="192"/>
        <v>0.15566360663859954</v>
      </c>
      <c r="V1153" s="42">
        <f t="shared" si="193"/>
        <v>-0.11307262315657811</v>
      </c>
      <c r="W1153" s="42">
        <f t="shared" si="194"/>
        <v>0.44251126684673303</v>
      </c>
      <c r="X1153" s="42">
        <f>VLOOKUP($A1153,'Raw data'!$A:$AN,39, FALSE)</f>
        <v>3.2880374192691524</v>
      </c>
      <c r="Y1153" s="42">
        <f>VLOOKUP($A1153,'Raw data'!$A:$AN,40, FALSE)</f>
        <v>3.0459584482320463</v>
      </c>
      <c r="Z1153" s="42">
        <f t="shared" si="195"/>
        <v>3.1669979337505993</v>
      </c>
      <c r="AA1153" s="44">
        <f>IFERROR(VLOOKUP($A1153,'Raw data'!$AP:$AU,4,FALSE),0)</f>
        <v>-0.1995264567002</v>
      </c>
      <c r="AB1153" s="44">
        <f>IFERROR(VLOOKUP($A1153,'Raw data'!$AP:$AU,5,FALSE),0)</f>
        <v>0.204844051845534</v>
      </c>
      <c r="AC1153" s="44">
        <f>IFERROR(VLOOKUP($A1153,'Raw data'!$AP:$AU,6,FALSE),"NA")</f>
        <v>0.89133266565547398</v>
      </c>
      <c r="AD1153" s="46" t="b">
        <f t="shared" si="196"/>
        <v>0</v>
      </c>
      <c r="AE1153" s="46" t="b">
        <f t="shared" si="197"/>
        <v>0</v>
      </c>
    </row>
    <row r="1154" spans="1:31" x14ac:dyDescent="0.25">
      <c r="A1154" s="45" t="s">
        <v>1220</v>
      </c>
      <c r="B1154" s="2" t="str">
        <f>IFERROR(VLOOKUP(A1154,'Protein names'!$A:$I,8,FALSE),"Contaminant")</f>
        <v>Eukaryotic initiation factor 4A-III (eIF-4A-III) (eIF4A-III) (EC 3.6.4.13) (ATP-dependent RNA helicase DDX48) (ATP-dependent RNA helicase eIF4A-3) (DEAD box protein 48) (Eukaryotic translation initiation factor 4A isoform 3) [Cleaved into: Eukaryotic initiation factor 4A-III, N-terminally processed]</v>
      </c>
      <c r="C1154" t="str">
        <f>IFERROR(VLOOKUP(A1154,'Protein names'!$A:$I,9,FALSE), "Contaminant")</f>
        <v>Eif4a3</v>
      </c>
      <c r="D1154" s="42">
        <f>VLOOKUP($A1154,'Raw data'!$A:$M,10,FALSE)</f>
        <v>32286.955646259587</v>
      </c>
      <c r="E1154" s="42">
        <f>VLOOKUP($A1154,'Raw data'!$A:$M,11,FALSE)</f>
        <v>34112.584861903968</v>
      </c>
      <c r="F1154" s="42">
        <f>VLOOKUP($A1154,'Raw data'!$A:$M,7,FALSE)</f>
        <v>23007.697354716456</v>
      </c>
      <c r="G1154" s="42">
        <f>VLOOKUP($A1154,'Raw data'!$A:$M,2,FALSE)</f>
        <v>32598.012195061561</v>
      </c>
      <c r="H1154" s="42">
        <f>VLOOKUP($A1154,'Raw data'!$A:$M,3,FALSE)</f>
        <v>205.36</v>
      </c>
      <c r="I1154" s="42">
        <f>VLOOKUP($A1154,'Raw data'!$A:$M,4,FALSE)</f>
        <v>205.36</v>
      </c>
      <c r="J1154" s="42">
        <f>VLOOKUP($A1154,'Raw data'!$A:$M,8,FALSE)</f>
        <v>6779.8984447430166</v>
      </c>
      <c r="K1154" s="42">
        <f>VLOOKUP($A1154,'Raw data'!$A:$M,5,FALSE)</f>
        <v>205.36</v>
      </c>
      <c r="L1154" s="42">
        <f>VLOOKUP($A1154,'Raw data'!$A:$M,12,FALSE)</f>
        <v>51878.975119480245</v>
      </c>
      <c r="M1154" s="42">
        <f>VLOOKUP($A1154,'Raw data'!$A:$M,13,FALSE)</f>
        <v>35053.906759093494</v>
      </c>
      <c r="N1154" s="42">
        <f>VLOOKUP($A1154,'Raw data'!$A:$M,6,FALSE)</f>
        <v>205.36</v>
      </c>
      <c r="O1154" s="42">
        <f>VLOOKUP($A1154,'Raw data'!$A:$M,9,FALSE)</f>
        <v>27161.972905041624</v>
      </c>
      <c r="P1154" s="42">
        <f t="shared" ref="P1154:P1217" si="198">AVERAGE(D1154:I1154)</f>
        <v>20402.661676323594</v>
      </c>
      <c r="Q1154" s="42">
        <f t="shared" ref="Q1154:Q1217" si="199">AVERAGE(J1154:O1154)</f>
        <v>20214.245538059731</v>
      </c>
      <c r="R1154" s="42">
        <f t="shared" ref="R1154:R1217" si="200">_xlfn.STDEV.P(D1154:I1154)</f>
        <v>14722.846260646527</v>
      </c>
      <c r="S1154" s="42">
        <f t="shared" ref="S1154:S1217" si="201">_xlfn.STDEV.P(J1154:O1154)</f>
        <v>19374.959109460109</v>
      </c>
      <c r="T1154" s="43">
        <f t="shared" ref="T1154:T1217" si="202">R1154/P1154</f>
        <v>0.72161399792909142</v>
      </c>
      <c r="U1154" s="43">
        <f t="shared" ref="U1154:U1217" si="203">S1154/Q1154</f>
        <v>0.95848044751314621</v>
      </c>
      <c r="V1154" s="42">
        <f t="shared" ref="V1154:V1217" si="204">LOG(Q1154/P1154,2)</f>
        <v>-1.3385016082305377E-2</v>
      </c>
      <c r="W1154" s="42">
        <f t="shared" ref="W1154:W1217" si="205">_xlfn.T.TEST(D1154:I1154,J1154:O1154,2,2)</f>
        <v>0.98652702524991187</v>
      </c>
      <c r="X1154" s="42">
        <f>VLOOKUP($A1154,'Raw data'!$A:$AN,39, FALSE)</f>
        <v>0.85178302986923882</v>
      </c>
      <c r="Y1154" s="42">
        <f>VLOOKUP($A1154,'Raw data'!$A:$AN,40, FALSE)</f>
        <v>0.62003706749872822</v>
      </c>
      <c r="Z1154" s="42">
        <f t="shared" ref="Z1154:Z1217" si="206">AVERAGE(X1154:Y1154)</f>
        <v>0.73591004868398358</v>
      </c>
      <c r="AA1154" s="44">
        <f>IFERROR(VLOOKUP($A1154,'Raw data'!$AP:$AU,4,FALSE),0)</f>
        <v>-0.80322109797431696</v>
      </c>
      <c r="AB1154" s="44">
        <f>IFERROR(VLOOKUP($A1154,'Raw data'!$AP:$AU,5,FALSE),0)</f>
        <v>3.2422594984837398E-2</v>
      </c>
      <c r="AC1154" s="44">
        <f>IFERROR(VLOOKUP($A1154,'Raw data'!$AP:$AU,6,FALSE),"NA")</f>
        <v>0.89196760826419796</v>
      </c>
      <c r="AD1154" s="46" t="b">
        <f t="shared" ref="AD1154:AD1217" si="207">IF(OR(W1154&lt;=0.05,AC1154&lt;=0.05),TRUE,FALSE)</f>
        <v>0</v>
      </c>
      <c r="AE1154" s="46" t="b">
        <f t="shared" ref="AE1154:AE1217" si="208">IF(AND(W1154&lt;=0.05,AC1154&lt;=0.05),TRUE,FALSE)</f>
        <v>0</v>
      </c>
    </row>
    <row r="1155" spans="1:31" x14ac:dyDescent="0.25">
      <c r="A1155" s="45" t="s">
        <v>1221</v>
      </c>
      <c r="B1155" s="2" t="str">
        <f>IFERROR(VLOOKUP(A1155,'Protein names'!$A:$I,8,FALSE),"Contaminant")</f>
        <v>Protein Tstd1 (RCG20339, isoform CRA_b)</v>
      </c>
      <c r="C1155" t="str">
        <f>IFERROR(VLOOKUP(A1155,'Protein names'!$A:$I,9,FALSE), "Contaminant")</f>
        <v>Tstd1</v>
      </c>
      <c r="D1155" s="42">
        <f>VLOOKUP($A1155,'Raw data'!$A:$M,10,FALSE)</f>
        <v>117233.30876750288</v>
      </c>
      <c r="E1155" s="42">
        <f>VLOOKUP($A1155,'Raw data'!$A:$M,11,FALSE)</f>
        <v>79432.623270102922</v>
      </c>
      <c r="F1155" s="42">
        <f>VLOOKUP($A1155,'Raw data'!$A:$M,7,FALSE)</f>
        <v>73756.168983158743</v>
      </c>
      <c r="G1155" s="42">
        <f>VLOOKUP($A1155,'Raw data'!$A:$M,2,FALSE)</f>
        <v>88338.143117928965</v>
      </c>
      <c r="H1155" s="42">
        <f>VLOOKUP($A1155,'Raw data'!$A:$M,3,FALSE)</f>
        <v>77655.452612387598</v>
      </c>
      <c r="I1155" s="42">
        <f>VLOOKUP($A1155,'Raw data'!$A:$M,4,FALSE)</f>
        <v>78566.260978442515</v>
      </c>
      <c r="J1155" s="42">
        <f>VLOOKUP($A1155,'Raw data'!$A:$M,8,FALSE)</f>
        <v>41643.590686731448</v>
      </c>
      <c r="K1155" s="42">
        <f>VLOOKUP($A1155,'Raw data'!$A:$M,5,FALSE)</f>
        <v>205.36</v>
      </c>
      <c r="L1155" s="42">
        <f>VLOOKUP($A1155,'Raw data'!$A:$M,12,FALSE)</f>
        <v>117223.2382339435</v>
      </c>
      <c r="M1155" s="42">
        <f>VLOOKUP($A1155,'Raw data'!$A:$M,13,FALSE)</f>
        <v>172817.7455982916</v>
      </c>
      <c r="N1155" s="42">
        <f>VLOOKUP($A1155,'Raw data'!$A:$M,6,FALSE)</f>
        <v>205.36</v>
      </c>
      <c r="O1155" s="42">
        <f>VLOOKUP($A1155,'Raw data'!$A:$M,9,FALSE)</f>
        <v>139676.3680293574</v>
      </c>
      <c r="P1155" s="42">
        <f t="shared" si="198"/>
        <v>85830.326288253942</v>
      </c>
      <c r="Q1155" s="42">
        <f t="shared" si="199"/>
        <v>78628.610424720668</v>
      </c>
      <c r="R1155" s="42">
        <f t="shared" si="200"/>
        <v>14712.509058742193</v>
      </c>
      <c r="S1155" s="42">
        <f t="shared" si="201"/>
        <v>68015.036681124751</v>
      </c>
      <c r="T1155" s="43">
        <f t="shared" si="202"/>
        <v>0.17141387776310515</v>
      </c>
      <c r="U1155" s="43">
        <f t="shared" si="203"/>
        <v>0.8650163892473034</v>
      </c>
      <c r="V1155" s="42">
        <f t="shared" si="204"/>
        <v>-0.12643312448975239</v>
      </c>
      <c r="W1155" s="42">
        <f t="shared" si="205"/>
        <v>0.82166102203160563</v>
      </c>
      <c r="X1155" s="42">
        <f>VLOOKUP($A1155,'Raw data'!$A:$AN,39, FALSE)</f>
        <v>2.4810566736087618</v>
      </c>
      <c r="Y1155" s="42">
        <f>VLOOKUP($A1155,'Raw data'!$A:$AN,40, FALSE)</f>
        <v>2.2163038096369454</v>
      </c>
      <c r="Z1155" s="42">
        <f t="shared" si="206"/>
        <v>2.3486802416228536</v>
      </c>
      <c r="AA1155" s="44">
        <f>IFERROR(VLOOKUP($A1155,'Raw data'!$AP:$AU,4,FALSE),0)</f>
        <v>0.59224299719921703</v>
      </c>
      <c r="AB1155" s="44">
        <f>IFERROR(VLOOKUP($A1155,'Raw data'!$AP:$AU,5,FALSE),0)</f>
        <v>0.12253512777129499</v>
      </c>
      <c r="AC1155" s="44">
        <f>IFERROR(VLOOKUP($A1155,'Raw data'!$AP:$AU,6,FALSE),"NA")</f>
        <v>0.89207888098001098</v>
      </c>
      <c r="AD1155" s="46" t="b">
        <f t="shared" si="207"/>
        <v>0</v>
      </c>
      <c r="AE1155" s="46" t="b">
        <f t="shared" si="208"/>
        <v>0</v>
      </c>
    </row>
    <row r="1156" spans="1:31" x14ac:dyDescent="0.25">
      <c r="A1156" s="45" t="s">
        <v>1222</v>
      </c>
      <c r="B1156" s="2" t="str">
        <f>IFERROR(VLOOKUP(A1156,'Protein names'!$A:$I,8,FALSE),"Contaminant")</f>
        <v>60S ribosomal protein L13</v>
      </c>
      <c r="C1156" t="str">
        <f>IFERROR(VLOOKUP(A1156,'Protein names'!$A:$I,9,FALSE), "Contaminant")</f>
        <v>Rpl13</v>
      </c>
      <c r="D1156" s="42">
        <f>VLOOKUP($A1156,'Raw data'!$A:$M,10,FALSE)</f>
        <v>68886.8935838248</v>
      </c>
      <c r="E1156" s="42">
        <f>VLOOKUP($A1156,'Raw data'!$A:$M,11,FALSE)</f>
        <v>1255779.0366074964</v>
      </c>
      <c r="F1156" s="42">
        <f>VLOOKUP($A1156,'Raw data'!$A:$M,7,FALSE)</f>
        <v>1457735.3758265127</v>
      </c>
      <c r="G1156" s="42">
        <f>VLOOKUP($A1156,'Raw data'!$A:$M,2,FALSE)</f>
        <v>1432758.2101961018</v>
      </c>
      <c r="H1156" s="42">
        <f>VLOOKUP($A1156,'Raw data'!$A:$M,3,FALSE)</f>
        <v>1023129.1492905384</v>
      </c>
      <c r="I1156" s="42">
        <f>VLOOKUP($A1156,'Raw data'!$A:$M,4,FALSE)</f>
        <v>1072517.7741746691</v>
      </c>
      <c r="J1156" s="42">
        <f>VLOOKUP($A1156,'Raw data'!$A:$M,8,FALSE)</f>
        <v>1216462.0127608641</v>
      </c>
      <c r="K1156" s="42">
        <f>VLOOKUP($A1156,'Raw data'!$A:$M,5,FALSE)</f>
        <v>1164740.9594291602</v>
      </c>
      <c r="L1156" s="42">
        <f>VLOOKUP($A1156,'Raw data'!$A:$M,12,FALSE)</f>
        <v>56693.806584636979</v>
      </c>
      <c r="M1156" s="42">
        <f>VLOOKUP($A1156,'Raw data'!$A:$M,13,FALSE)</f>
        <v>1021218.3287020024</v>
      </c>
      <c r="N1156" s="42">
        <f>VLOOKUP($A1156,'Raw data'!$A:$M,6,FALSE)</f>
        <v>1061489.4998112423</v>
      </c>
      <c r="O1156" s="42">
        <f>VLOOKUP($A1156,'Raw data'!$A:$M,9,FALSE)</f>
        <v>1275268.3836439641</v>
      </c>
      <c r="P1156" s="42">
        <f t="shared" si="198"/>
        <v>1051801.0732798572</v>
      </c>
      <c r="Q1156" s="42">
        <f t="shared" si="199"/>
        <v>965978.83182197844</v>
      </c>
      <c r="R1156" s="42">
        <f t="shared" si="200"/>
        <v>468844.24443580623</v>
      </c>
      <c r="S1156" s="42">
        <f t="shared" si="201"/>
        <v>415708.46776048606</v>
      </c>
      <c r="T1156" s="43">
        <f t="shared" si="202"/>
        <v>0.44575372315774281</v>
      </c>
      <c r="U1156" s="43">
        <f t="shared" si="203"/>
        <v>0.43034945908327893</v>
      </c>
      <c r="V1156" s="42">
        <f t="shared" si="204"/>
        <v>-0.12279839436597922</v>
      </c>
      <c r="W1156" s="42">
        <f t="shared" si="205"/>
        <v>0.76568607095062724</v>
      </c>
      <c r="X1156" s="42">
        <f>VLOOKUP($A1156,'Raw data'!$A:$AN,39, FALSE)</f>
        <v>3.3210042988272175</v>
      </c>
      <c r="Y1156" s="42">
        <f>VLOOKUP($A1156,'Raw data'!$A:$AN,40, FALSE)</f>
        <v>3.6170763151940566</v>
      </c>
      <c r="Z1156" s="42">
        <f t="shared" si="206"/>
        <v>3.469040307010637</v>
      </c>
      <c r="AA1156" s="44">
        <f>IFERROR(VLOOKUP($A1156,'Raw data'!$AP:$AU,4,FALSE),0)</f>
        <v>-2.8621839074230002</v>
      </c>
      <c r="AB1156" s="44">
        <f>IFERROR(VLOOKUP($A1156,'Raw data'!$AP:$AU,5,FALSE),0)</f>
        <v>0.141496368964419</v>
      </c>
      <c r="AC1156" s="44">
        <f>IFERROR(VLOOKUP($A1156,'Raw data'!$AP:$AU,6,FALSE),"NA")</f>
        <v>0.89224042917254198</v>
      </c>
      <c r="AD1156" s="46" t="b">
        <f t="shared" si="207"/>
        <v>0</v>
      </c>
      <c r="AE1156" s="46" t="b">
        <f t="shared" si="208"/>
        <v>0</v>
      </c>
    </row>
    <row r="1157" spans="1:31" x14ac:dyDescent="0.25">
      <c r="A1157" s="45" t="s">
        <v>1223</v>
      </c>
      <c r="B1157" s="2" t="str">
        <f>IFERROR(VLOOKUP(A1157,'Protein names'!$A:$I,8,FALSE),"Contaminant")</f>
        <v>Electron transfer flavoprotein-ubiquinone oxidoreductase, mitochondrial (Electron transferring flavoprotein dehydrogenase) (Electron-transferring-flavoprotein dehydrogenase)</v>
      </c>
      <c r="C1157" t="str">
        <f>IFERROR(VLOOKUP(A1157,'Protein names'!$A:$I,9,FALSE), "Contaminant")</f>
        <v>Etfdh</v>
      </c>
      <c r="D1157" s="42">
        <f>VLOOKUP($A1157,'Raw data'!$A:$M,10,FALSE)</f>
        <v>1505181.0498384477</v>
      </c>
      <c r="E1157" s="42">
        <f>VLOOKUP($A1157,'Raw data'!$A:$M,11,FALSE)</f>
        <v>1934614.7036654616</v>
      </c>
      <c r="F1157" s="42">
        <f>VLOOKUP($A1157,'Raw data'!$A:$M,7,FALSE)</f>
        <v>2701889.7077384559</v>
      </c>
      <c r="G1157" s="42">
        <f>VLOOKUP($A1157,'Raw data'!$A:$M,2,FALSE)</f>
        <v>2455528.3573309514</v>
      </c>
      <c r="H1157" s="42">
        <f>VLOOKUP($A1157,'Raw data'!$A:$M,3,FALSE)</f>
        <v>2526124.0134342127</v>
      </c>
      <c r="I1157" s="42">
        <f>VLOOKUP($A1157,'Raw data'!$A:$M,4,FALSE)</f>
        <v>2779407.5872305906</v>
      </c>
      <c r="J1157" s="42">
        <f>VLOOKUP($A1157,'Raw data'!$A:$M,8,FALSE)</f>
        <v>2129781.3546174904</v>
      </c>
      <c r="K1157" s="42">
        <f>VLOOKUP($A1157,'Raw data'!$A:$M,5,FALSE)</f>
        <v>2483034.9827856482</v>
      </c>
      <c r="L1157" s="42">
        <f>VLOOKUP($A1157,'Raw data'!$A:$M,12,FALSE)</f>
        <v>1821559.0232196399</v>
      </c>
      <c r="M1157" s="42">
        <f>VLOOKUP($A1157,'Raw data'!$A:$M,13,FALSE)</f>
        <v>1425313.2847712315</v>
      </c>
      <c r="N1157" s="42">
        <f>VLOOKUP($A1157,'Raw data'!$A:$M,6,FALSE)</f>
        <v>2596348.0329754534</v>
      </c>
      <c r="O1157" s="42">
        <f>VLOOKUP($A1157,'Raw data'!$A:$M,9,FALSE)</f>
        <v>2973099.2453424241</v>
      </c>
      <c r="P1157" s="42">
        <f t="shared" si="198"/>
        <v>2317124.2365396866</v>
      </c>
      <c r="Q1157" s="42">
        <f t="shared" si="199"/>
        <v>2238189.3206186481</v>
      </c>
      <c r="R1157" s="42">
        <f t="shared" si="200"/>
        <v>452797.27853956254</v>
      </c>
      <c r="S1157" s="42">
        <f t="shared" si="201"/>
        <v>512253.2252110751</v>
      </c>
      <c r="T1157" s="43">
        <f t="shared" si="202"/>
        <v>0.19541346614014724</v>
      </c>
      <c r="U1157" s="43">
        <f t="shared" si="203"/>
        <v>0.22886947966916643</v>
      </c>
      <c r="V1157" s="42">
        <f t="shared" si="204"/>
        <v>-5.0003324802910677E-2</v>
      </c>
      <c r="W1157" s="42">
        <f t="shared" si="205"/>
        <v>0.80151544932786867</v>
      </c>
      <c r="X1157" s="42">
        <f>VLOOKUP($A1157,'Raw data'!$A:$AN,39, FALSE)</f>
        <v>2.9611030939874721</v>
      </c>
      <c r="Y1157" s="42">
        <f>VLOOKUP($A1157,'Raw data'!$A:$AN,40, FALSE)</f>
        <v>3.0633869172512624</v>
      </c>
      <c r="Z1157" s="42">
        <f t="shared" si="206"/>
        <v>3.0122450056193673</v>
      </c>
      <c r="AA1157" s="44">
        <f>IFERROR(VLOOKUP($A1157,'Raw data'!$AP:$AU,4,FALSE),0)</f>
        <v>0.296316002012462</v>
      </c>
      <c r="AB1157" s="44">
        <f>IFERROR(VLOOKUP($A1157,'Raw data'!$AP:$AU,5,FALSE),0)</f>
        <v>7.3807092113732195E-2</v>
      </c>
      <c r="AC1157" s="44">
        <f>IFERROR(VLOOKUP($A1157,'Raw data'!$AP:$AU,6,FALSE),"NA")</f>
        <v>0.89334138534013896</v>
      </c>
      <c r="AD1157" s="46" t="b">
        <f t="shared" si="207"/>
        <v>0</v>
      </c>
      <c r="AE1157" s="46" t="b">
        <f t="shared" si="208"/>
        <v>0</v>
      </c>
    </row>
    <row r="1158" spans="1:31" x14ac:dyDescent="0.25">
      <c r="A1158" s="45" t="s">
        <v>1224</v>
      </c>
      <c r="B1158" s="2" t="str">
        <f>IFERROR(VLOOKUP(A1158,'Protein names'!$A:$I,8,FALSE),"Contaminant")</f>
        <v>D-2-hydroxyglutarate dehydrogenase, mitochondrial (D2hgdh protein)</v>
      </c>
      <c r="C1158" t="str">
        <f>IFERROR(VLOOKUP(A1158,'Protein names'!$A:$I,9,FALSE), "Contaminant")</f>
        <v>D2hgdh</v>
      </c>
      <c r="D1158" s="42">
        <f>VLOOKUP($A1158,'Raw data'!$A:$M,10,FALSE)</f>
        <v>135803.84197728321</v>
      </c>
      <c r="E1158" s="42">
        <f>VLOOKUP($A1158,'Raw data'!$A:$M,11,FALSE)</f>
        <v>88457.036802702147</v>
      </c>
      <c r="F1158" s="42">
        <f>VLOOKUP($A1158,'Raw data'!$A:$M,7,FALSE)</f>
        <v>28527.632256160658</v>
      </c>
      <c r="G1158" s="42">
        <f>VLOOKUP($A1158,'Raw data'!$A:$M,2,FALSE)</f>
        <v>18866.421970321022</v>
      </c>
      <c r="H1158" s="42">
        <f>VLOOKUP($A1158,'Raw data'!$A:$M,3,FALSE)</f>
        <v>21364.11761533239</v>
      </c>
      <c r="I1158" s="42">
        <f>VLOOKUP($A1158,'Raw data'!$A:$M,4,FALSE)</f>
        <v>35104.357654744104</v>
      </c>
      <c r="J1158" s="42">
        <f>VLOOKUP($A1158,'Raw data'!$A:$M,8,FALSE)</f>
        <v>33883.11957210207</v>
      </c>
      <c r="K1158" s="42">
        <f>VLOOKUP($A1158,'Raw data'!$A:$M,5,FALSE)</f>
        <v>22537.878068545702</v>
      </c>
      <c r="L1158" s="42">
        <f>VLOOKUP($A1158,'Raw data'!$A:$M,12,FALSE)</f>
        <v>136719.3588765536</v>
      </c>
      <c r="M1158" s="42">
        <f>VLOOKUP($A1158,'Raw data'!$A:$M,13,FALSE)</f>
        <v>104421.42948208451</v>
      </c>
      <c r="N1158" s="42">
        <f>VLOOKUP($A1158,'Raw data'!$A:$M,6,FALSE)</f>
        <v>205.36</v>
      </c>
      <c r="O1158" s="42">
        <f>VLOOKUP($A1158,'Raw data'!$A:$M,9,FALSE)</f>
        <v>21019.071011199321</v>
      </c>
      <c r="P1158" s="42">
        <f t="shared" si="198"/>
        <v>54687.234712757258</v>
      </c>
      <c r="Q1158" s="42">
        <f t="shared" si="199"/>
        <v>53131.036168414197</v>
      </c>
      <c r="R1158" s="42">
        <f t="shared" si="200"/>
        <v>43169.584471159003</v>
      </c>
      <c r="S1158" s="42">
        <f t="shared" si="201"/>
        <v>49592.407448780599</v>
      </c>
      <c r="T1158" s="43">
        <f t="shared" si="202"/>
        <v>0.78939051677975125</v>
      </c>
      <c r="U1158" s="43">
        <f t="shared" si="203"/>
        <v>0.93339808566095173</v>
      </c>
      <c r="V1158" s="42">
        <f t="shared" si="204"/>
        <v>-4.1649264637059272E-2</v>
      </c>
      <c r="W1158" s="42">
        <f t="shared" si="205"/>
        <v>0.95883444064577816</v>
      </c>
      <c r="X1158" s="42">
        <f>VLOOKUP($A1158,'Raw data'!$A:$AN,39, FALSE)</f>
        <v>2.5832281643885184</v>
      </c>
      <c r="Y1158" s="42">
        <f>VLOOKUP($A1158,'Raw data'!$A:$AN,40, FALSE)</f>
        <v>1.7629589221303634</v>
      </c>
      <c r="Z1158" s="42">
        <f t="shared" si="206"/>
        <v>2.1730935432594407</v>
      </c>
      <c r="AA1158" s="44">
        <f>IFERROR(VLOOKUP($A1158,'Raw data'!$AP:$AU,4,FALSE),0)</f>
        <v>1.3580713137890901</v>
      </c>
      <c r="AB1158" s="44">
        <f>IFERROR(VLOOKUP($A1158,'Raw data'!$AP:$AU,5,FALSE),0)</f>
        <v>0.11003340376189299</v>
      </c>
      <c r="AC1158" s="44">
        <f>IFERROR(VLOOKUP($A1158,'Raw data'!$AP:$AU,6,FALSE),"NA")</f>
        <v>0.89443526609633195</v>
      </c>
      <c r="AD1158" s="46" t="b">
        <f t="shared" si="207"/>
        <v>0</v>
      </c>
      <c r="AE1158" s="46" t="b">
        <f t="shared" si="208"/>
        <v>0</v>
      </c>
    </row>
    <row r="1159" spans="1:31" x14ac:dyDescent="0.25">
      <c r="A1159" s="45" t="s">
        <v>1225</v>
      </c>
      <c r="B1159" s="2" t="str">
        <f>IFERROR(VLOOKUP(A1159,'Protein names'!$A:$I,8,FALSE),"Contaminant")</f>
        <v>Protein Rdx</v>
      </c>
      <c r="C1159" t="str">
        <f>IFERROR(VLOOKUP(A1159,'Protein names'!$A:$I,9,FALSE), "Contaminant")</f>
        <v>Rdx</v>
      </c>
      <c r="D1159" s="42">
        <f>VLOOKUP($A1159,'Raw data'!$A:$M,10,FALSE)</f>
        <v>469498.87478089629</v>
      </c>
      <c r="E1159" s="42">
        <f>VLOOKUP($A1159,'Raw data'!$A:$M,11,FALSE)</f>
        <v>788620.67236392759</v>
      </c>
      <c r="F1159" s="42">
        <f>VLOOKUP($A1159,'Raw data'!$A:$M,7,FALSE)</f>
        <v>521116.39359399793</v>
      </c>
      <c r="G1159" s="42">
        <f>VLOOKUP($A1159,'Raw data'!$A:$M,2,FALSE)</f>
        <v>598643.38454302889</v>
      </c>
      <c r="H1159" s="42">
        <f>VLOOKUP($A1159,'Raw data'!$A:$M,3,FALSE)</f>
        <v>466851.14236676093</v>
      </c>
      <c r="I1159" s="42">
        <f>VLOOKUP($A1159,'Raw data'!$A:$M,4,FALSE)</f>
        <v>1045777.3032411324</v>
      </c>
      <c r="J1159" s="42">
        <f>VLOOKUP($A1159,'Raw data'!$A:$M,8,FALSE)</f>
        <v>672720.44144003035</v>
      </c>
      <c r="K1159" s="42">
        <f>VLOOKUP($A1159,'Raw data'!$A:$M,5,FALSE)</f>
        <v>631056.67063556518</v>
      </c>
      <c r="L1159" s="42">
        <f>VLOOKUP($A1159,'Raw data'!$A:$M,12,FALSE)</f>
        <v>836512.74033973832</v>
      </c>
      <c r="M1159" s="42">
        <f>VLOOKUP($A1159,'Raw data'!$A:$M,13,FALSE)</f>
        <v>551586.32627827406</v>
      </c>
      <c r="N1159" s="42">
        <f>VLOOKUP($A1159,'Raw data'!$A:$M,6,FALSE)</f>
        <v>432412.64561232534</v>
      </c>
      <c r="O1159" s="42">
        <f>VLOOKUP($A1159,'Raw data'!$A:$M,9,FALSE)</f>
        <v>736169.57357491693</v>
      </c>
      <c r="P1159" s="42">
        <f t="shared" si="198"/>
        <v>648417.96181495732</v>
      </c>
      <c r="Q1159" s="42">
        <f t="shared" si="199"/>
        <v>643409.73298014177</v>
      </c>
      <c r="R1159" s="42">
        <f t="shared" si="200"/>
        <v>208651.62101282296</v>
      </c>
      <c r="S1159" s="42">
        <f t="shared" si="201"/>
        <v>129006.57874325418</v>
      </c>
      <c r="T1159" s="43">
        <f t="shared" si="202"/>
        <v>0.32178568963264936</v>
      </c>
      <c r="U1159" s="43">
        <f t="shared" si="203"/>
        <v>0.20050454963701311</v>
      </c>
      <c r="V1159" s="42">
        <f t="shared" si="204"/>
        <v>-1.1186295404666691E-2</v>
      </c>
      <c r="W1159" s="42">
        <f t="shared" si="205"/>
        <v>0.96448725253830858</v>
      </c>
      <c r="X1159" s="42">
        <f>VLOOKUP($A1159,'Raw data'!$A:$AN,39, FALSE)</f>
        <v>2.262251369121878</v>
      </c>
      <c r="Y1159" s="42">
        <f>VLOOKUP($A1159,'Raw data'!$A:$AN,40, FALSE)</f>
        <v>2.5964205902507769</v>
      </c>
      <c r="Z1159" s="42">
        <f t="shared" si="206"/>
        <v>2.4293359796863276</v>
      </c>
      <c r="AA1159" s="44">
        <f>IFERROR(VLOOKUP($A1159,'Raw data'!$AP:$AU,4,FALSE),0)</f>
        <v>0.22471699820715699</v>
      </c>
      <c r="AB1159" s="44">
        <f>IFERROR(VLOOKUP($A1159,'Raw data'!$AP:$AU,5,FALSE),0)</f>
        <v>8.8720425643769904E-2</v>
      </c>
      <c r="AC1159" s="44">
        <f>IFERROR(VLOOKUP($A1159,'Raw data'!$AP:$AU,6,FALSE),"NA")</f>
        <v>0.89468964269623996</v>
      </c>
      <c r="AD1159" s="46" t="b">
        <f t="shared" si="207"/>
        <v>0</v>
      </c>
      <c r="AE1159" s="46" t="b">
        <f t="shared" si="208"/>
        <v>0</v>
      </c>
    </row>
    <row r="1160" spans="1:31" x14ac:dyDescent="0.25">
      <c r="A1160" s="45" t="s">
        <v>1226</v>
      </c>
      <c r="B1160" s="2" t="str">
        <f>IFERROR(VLOOKUP(A1160,'Protein names'!$A:$I,8,FALSE),"Contaminant")</f>
        <v>Multidrug resistance-associated protein 6 (ATP-binding cassette sub-family C member 6) (MRP-like protein 1) (MLP-1)</v>
      </c>
      <c r="C1160" t="str">
        <f>IFERROR(VLOOKUP(A1160,'Protein names'!$A:$I,9,FALSE), "Contaminant")</f>
        <v>Abcc6</v>
      </c>
      <c r="D1160" s="42">
        <f>VLOOKUP($A1160,'Raw data'!$A:$M,10,FALSE)</f>
        <v>815.70126201047674</v>
      </c>
      <c r="E1160" s="42">
        <f>VLOOKUP($A1160,'Raw data'!$A:$M,11,FALSE)</f>
        <v>205.36</v>
      </c>
      <c r="F1160" s="42">
        <f>VLOOKUP($A1160,'Raw data'!$A:$M,7,FALSE)</f>
        <v>27480.564806294049</v>
      </c>
      <c r="G1160" s="42">
        <f>VLOOKUP($A1160,'Raw data'!$A:$M,2,FALSE)</f>
        <v>32600.299181591014</v>
      </c>
      <c r="H1160" s="42">
        <f>VLOOKUP($A1160,'Raw data'!$A:$M,3,FALSE)</f>
        <v>26559.609165563776</v>
      </c>
      <c r="I1160" s="42">
        <f>VLOOKUP($A1160,'Raw data'!$A:$M,4,FALSE)</f>
        <v>35774.915743381396</v>
      </c>
      <c r="J1160" s="42">
        <f>VLOOKUP($A1160,'Raw data'!$A:$M,8,FALSE)</f>
        <v>46601.161907184076</v>
      </c>
      <c r="K1160" s="42">
        <f>VLOOKUP($A1160,'Raw data'!$A:$M,5,FALSE)</f>
        <v>32218.33875916219</v>
      </c>
      <c r="L1160" s="42">
        <f>VLOOKUP($A1160,'Raw data'!$A:$M,12,FALSE)</f>
        <v>618.1999321718497</v>
      </c>
      <c r="M1160" s="42">
        <f>VLOOKUP($A1160,'Raw data'!$A:$M,13,FALSE)</f>
        <v>205.36</v>
      </c>
      <c r="N1160" s="42">
        <f>VLOOKUP($A1160,'Raw data'!$A:$M,6,FALSE)</f>
        <v>27227.098814722933</v>
      </c>
      <c r="O1160" s="42">
        <f>VLOOKUP($A1160,'Raw data'!$A:$M,9,FALSE)</f>
        <v>34758.964151523105</v>
      </c>
      <c r="P1160" s="42">
        <f t="shared" si="198"/>
        <v>20572.74169314012</v>
      </c>
      <c r="Q1160" s="42">
        <f t="shared" si="199"/>
        <v>23604.853927460692</v>
      </c>
      <c r="R1160" s="42">
        <f t="shared" si="200"/>
        <v>14517.229538943022</v>
      </c>
      <c r="S1160" s="42">
        <f t="shared" si="201"/>
        <v>17399.615477161511</v>
      </c>
      <c r="T1160" s="43">
        <f t="shared" si="202"/>
        <v>0.70565361464601095</v>
      </c>
      <c r="U1160" s="43">
        <f t="shared" si="203"/>
        <v>0.73712023512755909</v>
      </c>
      <c r="V1160" s="42">
        <f t="shared" si="204"/>
        <v>0.19834948311526837</v>
      </c>
      <c r="W1160" s="42">
        <f t="shared" si="205"/>
        <v>0.77091336785431253</v>
      </c>
      <c r="X1160" s="42">
        <f>VLOOKUP($A1160,'Raw data'!$A:$AN,39, FALSE)</f>
        <v>1.7721013579856713</v>
      </c>
      <c r="Y1160" s="42">
        <f>VLOOKUP($A1160,'Raw data'!$A:$AN,40, FALSE)</f>
        <v>2.6255759382437347</v>
      </c>
      <c r="Z1160" s="42">
        <f t="shared" si="206"/>
        <v>2.1988386481147031</v>
      </c>
      <c r="AA1160" s="44">
        <f>IFERROR(VLOOKUP($A1160,'Raw data'!$AP:$AU,4,FALSE),0)</f>
        <v>-3.21930839576632</v>
      </c>
      <c r="AB1160" s="44">
        <f>IFERROR(VLOOKUP($A1160,'Raw data'!$AP:$AU,5,FALSE),0)</f>
        <v>3.0586171052430101E-2</v>
      </c>
      <c r="AC1160" s="44">
        <f>IFERROR(VLOOKUP($A1160,'Raw data'!$AP:$AU,6,FALSE),"NA")</f>
        <v>0.89478144011103999</v>
      </c>
      <c r="AD1160" s="46" t="b">
        <f t="shared" si="207"/>
        <v>0</v>
      </c>
      <c r="AE1160" s="46" t="b">
        <f t="shared" si="208"/>
        <v>0</v>
      </c>
    </row>
    <row r="1161" spans="1:31" x14ac:dyDescent="0.25">
      <c r="A1161" s="45" t="s">
        <v>1227</v>
      </c>
      <c r="B1161" s="2" t="str">
        <f>IFERROR(VLOOKUP(A1161,'Protein names'!$A:$I,8,FALSE),"Contaminant")</f>
        <v>CDGSH iron-sulfur domain-containing protein 1 (MitoNEET)</v>
      </c>
      <c r="C1161" t="str">
        <f>IFERROR(VLOOKUP(A1161,'Protein names'!$A:$I,9,FALSE), "Contaminant")</f>
        <v>Cisd1</v>
      </c>
      <c r="D1161" s="42">
        <f>VLOOKUP($A1161,'Raw data'!$A:$M,10,FALSE)</f>
        <v>412425.39909154351</v>
      </c>
      <c r="E1161" s="42">
        <f>VLOOKUP($A1161,'Raw data'!$A:$M,11,FALSE)</f>
        <v>603011.12682488177</v>
      </c>
      <c r="F1161" s="42">
        <f>VLOOKUP($A1161,'Raw data'!$A:$M,7,FALSE)</f>
        <v>650112.22165412502</v>
      </c>
      <c r="G1161" s="42">
        <f>VLOOKUP($A1161,'Raw data'!$A:$M,2,FALSE)</f>
        <v>503364.11306575377</v>
      </c>
      <c r="H1161" s="42">
        <f>VLOOKUP($A1161,'Raw data'!$A:$M,3,FALSE)</f>
        <v>541216.92152683262</v>
      </c>
      <c r="I1161" s="42">
        <f>VLOOKUP($A1161,'Raw data'!$A:$M,4,FALSE)</f>
        <v>663643.85577339015</v>
      </c>
      <c r="J1161" s="42">
        <f>VLOOKUP($A1161,'Raw data'!$A:$M,8,FALSE)</f>
        <v>495129.16546780709</v>
      </c>
      <c r="K1161" s="42">
        <f>VLOOKUP($A1161,'Raw data'!$A:$M,5,FALSE)</f>
        <v>633986.7562500285</v>
      </c>
      <c r="L1161" s="42">
        <f>VLOOKUP($A1161,'Raw data'!$A:$M,12,FALSE)</f>
        <v>419828.09233685513</v>
      </c>
      <c r="M1161" s="42">
        <f>VLOOKUP($A1161,'Raw data'!$A:$M,13,FALSE)</f>
        <v>438225.45045143267</v>
      </c>
      <c r="N1161" s="42">
        <f>VLOOKUP($A1161,'Raw data'!$A:$M,6,FALSE)</f>
        <v>499010.12953424442</v>
      </c>
      <c r="O1161" s="42">
        <f>VLOOKUP($A1161,'Raw data'!$A:$M,9,FALSE)</f>
        <v>553624.15255979483</v>
      </c>
      <c r="P1161" s="42">
        <f t="shared" si="198"/>
        <v>562295.60632275452</v>
      </c>
      <c r="Q1161" s="42">
        <f t="shared" si="199"/>
        <v>506633.95776669378</v>
      </c>
      <c r="R1161" s="42">
        <f t="shared" si="200"/>
        <v>87577.860663599611</v>
      </c>
      <c r="S1161" s="42">
        <f t="shared" si="201"/>
        <v>71684.818054585616</v>
      </c>
      <c r="T1161" s="43">
        <f t="shared" si="202"/>
        <v>0.15575056905803103</v>
      </c>
      <c r="U1161" s="43">
        <f t="shared" si="203"/>
        <v>0.14149232785457436</v>
      </c>
      <c r="V1161" s="42">
        <f t="shared" si="204"/>
        <v>-0.15038499525386323</v>
      </c>
      <c r="W1161" s="42">
        <f t="shared" si="205"/>
        <v>0.29721447502584464</v>
      </c>
      <c r="X1161" s="42">
        <f>VLOOKUP($A1161,'Raw data'!$A:$AN,39, FALSE)</f>
        <v>3.65103578165458</v>
      </c>
      <c r="Y1161" s="42">
        <f>VLOOKUP($A1161,'Raw data'!$A:$AN,40, FALSE)</f>
        <v>3.4275397789651723</v>
      </c>
      <c r="Z1161" s="42">
        <f t="shared" si="206"/>
        <v>3.5392877803098761</v>
      </c>
      <c r="AA1161" s="44">
        <f>IFERROR(VLOOKUP($A1161,'Raw data'!$AP:$AU,4,FALSE),0)</f>
        <v>-0.337417519997736</v>
      </c>
      <c r="AB1161" s="44">
        <f>IFERROR(VLOOKUP($A1161,'Raw data'!$AP:$AU,5,FALSE),0)</f>
        <v>0.13805347135118101</v>
      </c>
      <c r="AC1161" s="44">
        <f>IFERROR(VLOOKUP($A1161,'Raw data'!$AP:$AU,6,FALSE),"NA")</f>
        <v>0.89654491306588402</v>
      </c>
      <c r="AD1161" s="46" t="b">
        <f t="shared" si="207"/>
        <v>0</v>
      </c>
      <c r="AE1161" s="46" t="b">
        <f t="shared" si="208"/>
        <v>0</v>
      </c>
    </row>
    <row r="1162" spans="1:31" x14ac:dyDescent="0.25">
      <c r="A1162" s="45" t="s">
        <v>1228</v>
      </c>
      <c r="B1162" s="2" t="str">
        <f>IFERROR(VLOOKUP(A1162,'Protein names'!$A:$I,8,FALSE),"Contaminant")</f>
        <v>Peroxiredoxin-2 (RCG51106, isoform CRA_d)</v>
      </c>
      <c r="C1162" t="str">
        <f>IFERROR(VLOOKUP(A1162,'Protein names'!$A:$I,9,FALSE), "Contaminant")</f>
        <v>Prdx2</v>
      </c>
      <c r="D1162" s="42">
        <f>VLOOKUP($A1162,'Raw data'!$A:$M,10,FALSE)</f>
        <v>647734.50485670054</v>
      </c>
      <c r="E1162" s="42">
        <f>VLOOKUP($A1162,'Raw data'!$A:$M,11,FALSE)</f>
        <v>559167.71368728799</v>
      </c>
      <c r="F1162" s="42">
        <f>VLOOKUP($A1162,'Raw data'!$A:$M,7,FALSE)</f>
        <v>626900.33833968185</v>
      </c>
      <c r="G1162" s="42">
        <f>VLOOKUP($A1162,'Raw data'!$A:$M,2,FALSE)</f>
        <v>954925.68478019978</v>
      </c>
      <c r="H1162" s="42">
        <f>VLOOKUP($A1162,'Raw data'!$A:$M,3,FALSE)</f>
        <v>635276.42018798587</v>
      </c>
      <c r="I1162" s="42">
        <f>VLOOKUP($A1162,'Raw data'!$A:$M,4,FALSE)</f>
        <v>890576.83084529068</v>
      </c>
      <c r="J1162" s="42">
        <f>VLOOKUP($A1162,'Raw data'!$A:$M,8,FALSE)</f>
        <v>565180.7137671503</v>
      </c>
      <c r="K1162" s="42">
        <f>VLOOKUP($A1162,'Raw data'!$A:$M,5,FALSE)</f>
        <v>846064.24362468673</v>
      </c>
      <c r="L1162" s="42">
        <f>VLOOKUP($A1162,'Raw data'!$A:$M,12,FALSE)</f>
        <v>720827.43592577998</v>
      </c>
      <c r="M1162" s="42">
        <f>VLOOKUP($A1162,'Raw data'!$A:$M,13,FALSE)</f>
        <v>501882.45187417779</v>
      </c>
      <c r="N1162" s="42">
        <f>VLOOKUP($A1162,'Raw data'!$A:$M,6,FALSE)</f>
        <v>938285.24535799364</v>
      </c>
      <c r="O1162" s="42">
        <f>VLOOKUP($A1162,'Raw data'!$A:$M,9,FALSE)</f>
        <v>927319.16861727927</v>
      </c>
      <c r="P1162" s="42">
        <f t="shared" si="198"/>
        <v>719096.91544952441</v>
      </c>
      <c r="Q1162" s="42">
        <f t="shared" si="199"/>
        <v>749926.54319451132</v>
      </c>
      <c r="R1162" s="42">
        <f t="shared" si="200"/>
        <v>147883.17309436382</v>
      </c>
      <c r="S1162" s="42">
        <f t="shared" si="201"/>
        <v>169653.20139069323</v>
      </c>
      <c r="T1162" s="43">
        <f t="shared" si="202"/>
        <v>0.20565124104574772</v>
      </c>
      <c r="U1162" s="43">
        <f t="shared" si="203"/>
        <v>0.22622642568165457</v>
      </c>
      <c r="V1162" s="42">
        <f t="shared" si="204"/>
        <v>6.0563066350372868E-2</v>
      </c>
      <c r="W1162" s="42">
        <f t="shared" si="205"/>
        <v>0.76565345931106832</v>
      </c>
      <c r="X1162" s="42">
        <f>VLOOKUP($A1162,'Raw data'!$A:$AN,39, FALSE)</f>
        <v>2.6942313624765819</v>
      </c>
      <c r="Y1162" s="42">
        <f>VLOOKUP($A1162,'Raw data'!$A:$AN,40, FALSE)</f>
        <v>2.656190346912918</v>
      </c>
      <c r="Z1162" s="42">
        <f t="shared" si="206"/>
        <v>2.67521085469475</v>
      </c>
      <c r="AA1162" s="44">
        <f>IFERROR(VLOOKUP($A1162,'Raw data'!$AP:$AU,4,FALSE),0)</f>
        <v>-0.34885193441783102</v>
      </c>
      <c r="AB1162" s="44">
        <f>IFERROR(VLOOKUP($A1162,'Raw data'!$AP:$AU,5,FALSE),0)</f>
        <v>5.1353865839144197E-2</v>
      </c>
      <c r="AC1162" s="44">
        <f>IFERROR(VLOOKUP($A1162,'Raw data'!$AP:$AU,6,FALSE),"NA")</f>
        <v>0.89772126528621798</v>
      </c>
      <c r="AD1162" s="46" t="b">
        <f t="shared" si="207"/>
        <v>0</v>
      </c>
      <c r="AE1162" s="46" t="b">
        <f t="shared" si="208"/>
        <v>0</v>
      </c>
    </row>
    <row r="1163" spans="1:31" x14ac:dyDescent="0.25">
      <c r="A1163" s="45" t="s">
        <v>1229</v>
      </c>
      <c r="B1163" s="2" t="str">
        <f>IFERROR(VLOOKUP(A1163,'Protein names'!$A:$I,8,FALSE),"Contaminant")</f>
        <v>UDP-glucose:glycoprotein glucosyltransferase 1 (UGT1) (rUGT1) (EC 2.4.1.-) (UDP--Glc:glycoprotein glucosyltransferase) (UDP-glucose ceramide glucosyltransferase-like 1)</v>
      </c>
      <c r="C1163" t="str">
        <f>IFERROR(VLOOKUP(A1163,'Protein names'!$A:$I,9,FALSE), "Contaminant")</f>
        <v>Uggt1</v>
      </c>
      <c r="D1163" s="42">
        <f>VLOOKUP($A1163,'Raw data'!$A:$M,10,FALSE)</f>
        <v>728704.16915246891</v>
      </c>
      <c r="E1163" s="42">
        <f>VLOOKUP($A1163,'Raw data'!$A:$M,11,FALSE)</f>
        <v>556323.79937018384</v>
      </c>
      <c r="F1163" s="42">
        <f>VLOOKUP($A1163,'Raw data'!$A:$M,7,FALSE)</f>
        <v>281458.55485395994</v>
      </c>
      <c r="G1163" s="42">
        <f>VLOOKUP($A1163,'Raw data'!$A:$M,2,FALSE)</f>
        <v>214057.72724473613</v>
      </c>
      <c r="H1163" s="42">
        <f>VLOOKUP($A1163,'Raw data'!$A:$M,3,FALSE)</f>
        <v>120717.05367782754</v>
      </c>
      <c r="I1163" s="42">
        <f>VLOOKUP($A1163,'Raw data'!$A:$M,4,FALSE)</f>
        <v>336617.55275875825</v>
      </c>
      <c r="J1163" s="42">
        <f>VLOOKUP($A1163,'Raw data'!$A:$M,8,FALSE)</f>
        <v>266058.71462104435</v>
      </c>
      <c r="K1163" s="42">
        <f>VLOOKUP($A1163,'Raw data'!$A:$M,5,FALSE)</f>
        <v>200191.94630882808</v>
      </c>
      <c r="L1163" s="42">
        <f>VLOOKUP($A1163,'Raw data'!$A:$M,12,FALSE)</f>
        <v>569704.34213793988</v>
      </c>
      <c r="M1163" s="42">
        <f>VLOOKUP($A1163,'Raw data'!$A:$M,13,FALSE)</f>
        <v>506722.81091395544</v>
      </c>
      <c r="N1163" s="42">
        <f>VLOOKUP($A1163,'Raw data'!$A:$M,6,FALSE)</f>
        <v>250871.74281797293</v>
      </c>
      <c r="O1163" s="42">
        <f>VLOOKUP($A1163,'Raw data'!$A:$M,9,FALSE)</f>
        <v>224726.33333432185</v>
      </c>
      <c r="P1163" s="42">
        <f t="shared" si="198"/>
        <v>372979.80950965575</v>
      </c>
      <c r="Q1163" s="42">
        <f t="shared" si="199"/>
        <v>336379.31502234377</v>
      </c>
      <c r="R1163" s="42">
        <f t="shared" si="200"/>
        <v>207663.95877407503</v>
      </c>
      <c r="S1163" s="42">
        <f t="shared" si="201"/>
        <v>145331.45698316136</v>
      </c>
      <c r="T1163" s="43">
        <f t="shared" si="202"/>
        <v>0.55676997381462545</v>
      </c>
      <c r="U1163" s="43">
        <f t="shared" si="203"/>
        <v>0.43204635509025818</v>
      </c>
      <c r="V1163" s="42">
        <f t="shared" si="204"/>
        <v>-0.149008542627492</v>
      </c>
      <c r="W1163" s="42">
        <f t="shared" si="205"/>
        <v>0.75343093548474127</v>
      </c>
      <c r="X1163" s="42">
        <f>VLOOKUP($A1163,'Raw data'!$A:$AN,39, FALSE)</f>
        <v>2.1170919298530704</v>
      </c>
      <c r="Y1163" s="42">
        <f>VLOOKUP($A1163,'Raw data'!$A:$AN,40, FALSE)</f>
        <v>2.4025725938449356</v>
      </c>
      <c r="Z1163" s="42">
        <f t="shared" si="206"/>
        <v>2.2598322618490032</v>
      </c>
      <c r="AA1163" s="44">
        <f>IFERROR(VLOOKUP($A1163,'Raw data'!$AP:$AU,4,FALSE),0)</f>
        <v>1.6715448677790099</v>
      </c>
      <c r="AB1163" s="44">
        <f>IFERROR(VLOOKUP($A1163,'Raw data'!$AP:$AU,5,FALSE),0)</f>
        <v>9.3683844263727903E-2</v>
      </c>
      <c r="AC1163" s="44">
        <f>IFERROR(VLOOKUP($A1163,'Raw data'!$AP:$AU,6,FALSE),"NA")</f>
        <v>0.89968485098559603</v>
      </c>
      <c r="AD1163" s="46" t="b">
        <f t="shared" si="207"/>
        <v>0</v>
      </c>
      <c r="AE1163" s="46" t="b">
        <f t="shared" si="208"/>
        <v>0</v>
      </c>
    </row>
    <row r="1164" spans="1:31" x14ac:dyDescent="0.25">
      <c r="A1164" s="45" t="s">
        <v>1230</v>
      </c>
      <c r="B1164" s="2" t="str">
        <f>IFERROR(VLOOKUP(A1164,'Protein names'!$A:$I,8,FALSE),"Contaminant")</f>
        <v>Protein Txndc5 (RCG43947)</v>
      </c>
      <c r="C1164" t="str">
        <f>IFERROR(VLOOKUP(A1164,'Protein names'!$A:$I,9,FALSE), "Contaminant")</f>
        <v>Txndc5</v>
      </c>
      <c r="D1164" s="42">
        <f>VLOOKUP($A1164,'Raw data'!$A:$M,10,FALSE)</f>
        <v>228999.57836529816</v>
      </c>
      <c r="E1164" s="42">
        <f>VLOOKUP($A1164,'Raw data'!$A:$M,11,FALSE)</f>
        <v>302193.85625930841</v>
      </c>
      <c r="F1164" s="42">
        <f>VLOOKUP($A1164,'Raw data'!$A:$M,7,FALSE)</f>
        <v>111508.49286942236</v>
      </c>
      <c r="G1164" s="42">
        <f>VLOOKUP($A1164,'Raw data'!$A:$M,2,FALSE)</f>
        <v>157001.07735508805</v>
      </c>
      <c r="H1164" s="42">
        <f>VLOOKUP($A1164,'Raw data'!$A:$M,3,FALSE)</f>
        <v>154123.53580994433</v>
      </c>
      <c r="I1164" s="42">
        <f>VLOOKUP($A1164,'Raw data'!$A:$M,4,FALSE)</f>
        <v>164963.39732500928</v>
      </c>
      <c r="J1164" s="42">
        <f>VLOOKUP($A1164,'Raw data'!$A:$M,8,FALSE)</f>
        <v>164406.64654463175</v>
      </c>
      <c r="K1164" s="42">
        <f>VLOOKUP($A1164,'Raw data'!$A:$M,5,FALSE)</f>
        <v>155064.86717666971</v>
      </c>
      <c r="L1164" s="42">
        <f>VLOOKUP($A1164,'Raw data'!$A:$M,12,FALSE)</f>
        <v>279279.14063801582</v>
      </c>
      <c r="M1164" s="42">
        <f>VLOOKUP($A1164,'Raw data'!$A:$M,13,FALSE)</f>
        <v>316146.89103741228</v>
      </c>
      <c r="N1164" s="42">
        <f>VLOOKUP($A1164,'Raw data'!$A:$M,6,FALSE)</f>
        <v>58792.941499158609</v>
      </c>
      <c r="O1164" s="42">
        <f>VLOOKUP($A1164,'Raw data'!$A:$M,9,FALSE)</f>
        <v>139714.90811414324</v>
      </c>
      <c r="P1164" s="42">
        <f t="shared" si="198"/>
        <v>186464.98966401175</v>
      </c>
      <c r="Q1164" s="42">
        <f t="shared" si="199"/>
        <v>185567.56583500525</v>
      </c>
      <c r="R1164" s="42">
        <f t="shared" si="200"/>
        <v>62178.839447452301</v>
      </c>
      <c r="S1164" s="42">
        <f t="shared" si="201"/>
        <v>86972.495794736373</v>
      </c>
      <c r="T1164" s="43">
        <f t="shared" si="202"/>
        <v>0.33346120126620737</v>
      </c>
      <c r="U1164" s="43">
        <f t="shared" si="203"/>
        <v>0.46868371314449814</v>
      </c>
      <c r="V1164" s="42">
        <f t="shared" si="204"/>
        <v>-6.960204959332493E-3</v>
      </c>
      <c r="W1164" s="42">
        <f t="shared" si="205"/>
        <v>0.9853942460051045</v>
      </c>
      <c r="X1164" s="42">
        <f>VLOOKUP($A1164,'Raw data'!$A:$AN,39, FALSE)</f>
        <v>2.9073671347906149</v>
      </c>
      <c r="Y1164" s="42">
        <f>VLOOKUP($A1164,'Raw data'!$A:$AN,40, FALSE)</f>
        <v>3.5284841156284679</v>
      </c>
      <c r="Z1164" s="42">
        <f t="shared" si="206"/>
        <v>3.2179256252095412</v>
      </c>
      <c r="AA1164" s="44">
        <f>IFERROR(VLOOKUP($A1164,'Raw data'!$AP:$AU,4,FALSE),0)</f>
        <v>-0.246173341747877</v>
      </c>
      <c r="AB1164" s="44">
        <f>IFERROR(VLOOKUP($A1164,'Raw data'!$AP:$AU,5,FALSE),0)</f>
        <v>1.8500225601125901E-2</v>
      </c>
      <c r="AC1164" s="44">
        <f>IFERROR(VLOOKUP($A1164,'Raw data'!$AP:$AU,6,FALSE),"NA")</f>
        <v>0.90019432425082502</v>
      </c>
      <c r="AD1164" s="46" t="b">
        <f t="shared" si="207"/>
        <v>0</v>
      </c>
      <c r="AE1164" s="46" t="b">
        <f t="shared" si="208"/>
        <v>0</v>
      </c>
    </row>
    <row r="1165" spans="1:31" x14ac:dyDescent="0.25">
      <c r="A1165" s="45" t="s">
        <v>1231</v>
      </c>
      <c r="B1165" s="2" t="str">
        <f>IFERROR(VLOOKUP(A1165,'Protein names'!$A:$I,8,FALSE),"Contaminant")</f>
        <v>Aconitate hydratase (Aconitase) (EC 4.2.1.3)</v>
      </c>
      <c r="C1165" t="str">
        <f>IFERROR(VLOOKUP(A1165,'Protein names'!$A:$I,9,FALSE), "Contaminant")</f>
        <v>Aco1</v>
      </c>
      <c r="D1165" s="42">
        <f>VLOOKUP($A1165,'Raw data'!$A:$M,10,FALSE)</f>
        <v>3008087.0565793375</v>
      </c>
      <c r="E1165" s="42">
        <f>VLOOKUP($A1165,'Raw data'!$A:$M,11,FALSE)</f>
        <v>2958433.197175636</v>
      </c>
      <c r="F1165" s="42">
        <f>VLOOKUP($A1165,'Raw data'!$A:$M,7,FALSE)</f>
        <v>2363904.2687974079</v>
      </c>
      <c r="G1165" s="42">
        <f>VLOOKUP($A1165,'Raw data'!$A:$M,2,FALSE)</f>
        <v>2054866.6761342788</v>
      </c>
      <c r="H1165" s="42">
        <f>VLOOKUP($A1165,'Raw data'!$A:$M,3,FALSE)</f>
        <v>2138543.6276195906</v>
      </c>
      <c r="I1165" s="42">
        <f>VLOOKUP($A1165,'Raw data'!$A:$M,4,FALSE)</f>
        <v>2250553.5928518209</v>
      </c>
      <c r="J1165" s="42">
        <f>VLOOKUP($A1165,'Raw data'!$A:$M,8,FALSE)</f>
        <v>2449212.6145180268</v>
      </c>
      <c r="K1165" s="42">
        <f>VLOOKUP($A1165,'Raw data'!$A:$M,5,FALSE)</f>
        <v>2069092.3791844775</v>
      </c>
      <c r="L1165" s="42">
        <f>VLOOKUP($A1165,'Raw data'!$A:$M,12,FALSE)</f>
        <v>2441355.7260151398</v>
      </c>
      <c r="M1165" s="42">
        <f>VLOOKUP($A1165,'Raw data'!$A:$M,13,FALSE)</f>
        <v>2305541.0719819791</v>
      </c>
      <c r="N1165" s="42">
        <f>VLOOKUP($A1165,'Raw data'!$A:$M,6,FALSE)</f>
        <v>1833295.5670715643</v>
      </c>
      <c r="O1165" s="42">
        <f>VLOOKUP($A1165,'Raw data'!$A:$M,9,FALSE)</f>
        <v>2094352.995535284</v>
      </c>
      <c r="P1165" s="42">
        <f t="shared" si="198"/>
        <v>2462398.0698596784</v>
      </c>
      <c r="Q1165" s="42">
        <f t="shared" si="199"/>
        <v>2198808.3923844122</v>
      </c>
      <c r="R1165" s="42">
        <f t="shared" si="200"/>
        <v>380650.75105563924</v>
      </c>
      <c r="S1165" s="42">
        <f t="shared" si="201"/>
        <v>221457.35025333503</v>
      </c>
      <c r="T1165" s="43">
        <f t="shared" si="202"/>
        <v>0.1545853839453874</v>
      </c>
      <c r="U1165" s="43">
        <f t="shared" si="203"/>
        <v>0.10071698426309179</v>
      </c>
      <c r="V1165" s="42">
        <f t="shared" si="204"/>
        <v>-0.16334211496955711</v>
      </c>
      <c r="W1165" s="42">
        <f t="shared" si="205"/>
        <v>0.21040427328926758</v>
      </c>
      <c r="X1165" s="42">
        <f>VLOOKUP($A1165,'Raw data'!$A:$AN,39, FALSE)</f>
        <v>2.5496912557641918</v>
      </c>
      <c r="Y1165" s="42">
        <f>VLOOKUP($A1165,'Raw data'!$A:$AN,40, FALSE)</f>
        <v>2.5843216595543739</v>
      </c>
      <c r="Z1165" s="42">
        <f t="shared" si="206"/>
        <v>2.567006457659283</v>
      </c>
      <c r="AA1165" s="44">
        <f>IFERROR(VLOOKUP($A1165,'Raw data'!$AP:$AU,4,FALSE),0)</f>
        <v>0.52949562634587699</v>
      </c>
      <c r="AB1165" s="44">
        <f>IFERROR(VLOOKUP($A1165,'Raw data'!$AP:$AU,5,FALSE),0)</f>
        <v>0.10908130100227301</v>
      </c>
      <c r="AC1165" s="44">
        <f>IFERROR(VLOOKUP($A1165,'Raw data'!$AP:$AU,6,FALSE),"NA")</f>
        <v>0.90121758082105696</v>
      </c>
      <c r="AD1165" s="46" t="b">
        <f t="shared" si="207"/>
        <v>0</v>
      </c>
      <c r="AE1165" s="46" t="b">
        <f t="shared" si="208"/>
        <v>0</v>
      </c>
    </row>
    <row r="1166" spans="1:31" x14ac:dyDescent="0.25">
      <c r="A1166" s="45" t="s">
        <v>1232</v>
      </c>
      <c r="B1166" s="2" t="str">
        <f>IFERROR(VLOOKUP(A1166,'Protein names'!$A:$I,8,FALSE),"Contaminant")</f>
        <v>Biphenyl hydrolase-like (Serine hydrolase) (Protein Bphl)</v>
      </c>
      <c r="C1166" t="str">
        <f>IFERROR(VLOOKUP(A1166,'Protein names'!$A:$I,9,FALSE), "Contaminant")</f>
        <v>Bphl</v>
      </c>
      <c r="D1166" s="42">
        <f>VLOOKUP($A1166,'Raw data'!$A:$M,10,FALSE)</f>
        <v>608679.76820429426</v>
      </c>
      <c r="E1166" s="42">
        <f>VLOOKUP($A1166,'Raw data'!$A:$M,11,FALSE)</f>
        <v>735678.69700523897</v>
      </c>
      <c r="F1166" s="42">
        <f>VLOOKUP($A1166,'Raw data'!$A:$M,7,FALSE)</f>
        <v>765975.68423933035</v>
      </c>
      <c r="G1166" s="42">
        <f>VLOOKUP($A1166,'Raw data'!$A:$M,2,FALSE)</f>
        <v>702992.57028743636</v>
      </c>
      <c r="H1166" s="42">
        <f>VLOOKUP($A1166,'Raw data'!$A:$M,3,FALSE)</f>
        <v>645072.92116977961</v>
      </c>
      <c r="I1166" s="42">
        <f>VLOOKUP($A1166,'Raw data'!$A:$M,4,FALSE)</f>
        <v>809779.11404746247</v>
      </c>
      <c r="J1166" s="42">
        <f>VLOOKUP($A1166,'Raw data'!$A:$M,8,FALSE)</f>
        <v>765927.51233671512</v>
      </c>
      <c r="K1166" s="42">
        <f>VLOOKUP($A1166,'Raw data'!$A:$M,5,FALSE)</f>
        <v>719330.90480249655</v>
      </c>
      <c r="L1166" s="42">
        <f>VLOOKUP($A1166,'Raw data'!$A:$M,12,FALSE)</f>
        <v>697625.22397895507</v>
      </c>
      <c r="M1166" s="42">
        <f>VLOOKUP($A1166,'Raw data'!$A:$M,13,FALSE)</f>
        <v>591042.71565160737</v>
      </c>
      <c r="N1166" s="42">
        <f>VLOOKUP($A1166,'Raw data'!$A:$M,6,FALSE)</f>
        <v>714852.68411554489</v>
      </c>
      <c r="O1166" s="42">
        <f>VLOOKUP($A1166,'Raw data'!$A:$M,9,FALSE)</f>
        <v>786834.16766906902</v>
      </c>
      <c r="P1166" s="42">
        <f t="shared" si="198"/>
        <v>711363.12582559034</v>
      </c>
      <c r="Q1166" s="42">
        <f t="shared" si="199"/>
        <v>712602.2014257313</v>
      </c>
      <c r="R1166" s="42">
        <f t="shared" si="200"/>
        <v>68638.928023976754</v>
      </c>
      <c r="S1166" s="42">
        <f t="shared" si="201"/>
        <v>62457.094810071343</v>
      </c>
      <c r="T1166" s="43">
        <f t="shared" si="202"/>
        <v>9.6489297142463099E-2</v>
      </c>
      <c r="U1166" s="43">
        <f t="shared" si="203"/>
        <v>8.7646508367657264E-2</v>
      </c>
      <c r="V1166" s="42">
        <f t="shared" si="204"/>
        <v>2.5107474747839672E-3</v>
      </c>
      <c r="W1166" s="42">
        <f t="shared" si="205"/>
        <v>0.97676965832628593</v>
      </c>
      <c r="X1166" s="42">
        <f>VLOOKUP($A1166,'Raw data'!$A:$AN,39, FALSE)</f>
        <v>2.8012692071959004</v>
      </c>
      <c r="Y1166" s="42">
        <f>VLOOKUP($A1166,'Raw data'!$A:$AN,40, FALSE)</f>
        <v>2.8867558801398299</v>
      </c>
      <c r="Z1166" s="42">
        <f t="shared" si="206"/>
        <v>2.8440125436678652</v>
      </c>
      <c r="AA1166" s="44">
        <f>IFERROR(VLOOKUP($A1166,'Raw data'!$AP:$AU,4,FALSE),0)</f>
        <v>0.45307170600275698</v>
      </c>
      <c r="AB1166" s="44">
        <f>IFERROR(VLOOKUP($A1166,'Raw data'!$AP:$AU,5,FALSE),0)</f>
        <v>0.162185992165467</v>
      </c>
      <c r="AC1166" s="44">
        <f>IFERROR(VLOOKUP($A1166,'Raw data'!$AP:$AU,6,FALSE),"NA")</f>
        <v>0.90135639932858702</v>
      </c>
      <c r="AD1166" s="46" t="b">
        <f t="shared" si="207"/>
        <v>0</v>
      </c>
      <c r="AE1166" s="46" t="b">
        <f t="shared" si="208"/>
        <v>0</v>
      </c>
    </row>
    <row r="1167" spans="1:31" x14ac:dyDescent="0.25">
      <c r="A1167" s="45" t="s">
        <v>1233</v>
      </c>
      <c r="B1167" s="2" t="str">
        <f>IFERROR(VLOOKUP(A1167,'Protein names'!$A:$I,8,FALSE),"Contaminant")</f>
        <v>Protein Larp4b</v>
      </c>
      <c r="C1167" t="str">
        <f>IFERROR(VLOOKUP(A1167,'Protein names'!$A:$I,9,FALSE), "Contaminant")</f>
        <v>Larp4b</v>
      </c>
      <c r="D1167" s="42">
        <f>VLOOKUP($A1167,'Raw data'!$A:$M,10,FALSE)</f>
        <v>41449.29371411672</v>
      </c>
      <c r="E1167" s="42">
        <f>VLOOKUP($A1167,'Raw data'!$A:$M,11,FALSE)</f>
        <v>35440.520025097438</v>
      </c>
      <c r="F1167" s="42">
        <f>VLOOKUP($A1167,'Raw data'!$A:$M,7,FALSE)</f>
        <v>7355.6428302817003</v>
      </c>
      <c r="G1167" s="42">
        <f>VLOOKUP($A1167,'Raw data'!$A:$M,2,FALSE)</f>
        <v>11361.293670300838</v>
      </c>
      <c r="H1167" s="42">
        <f>VLOOKUP($A1167,'Raw data'!$A:$M,3,FALSE)</f>
        <v>205.36</v>
      </c>
      <c r="I1167" s="42">
        <f>VLOOKUP($A1167,'Raw data'!$A:$M,4,FALSE)</f>
        <v>16667.00039690582</v>
      </c>
      <c r="J1167" s="42">
        <f>VLOOKUP($A1167,'Raw data'!$A:$M,8,FALSE)</f>
        <v>205.36</v>
      </c>
      <c r="K1167" s="42">
        <f>VLOOKUP($A1167,'Raw data'!$A:$M,5,FALSE)</f>
        <v>8890.9042701091093</v>
      </c>
      <c r="L1167" s="42">
        <f>VLOOKUP($A1167,'Raw data'!$A:$M,12,FALSE)</f>
        <v>51880.949993827475</v>
      </c>
      <c r="M1167" s="42">
        <f>VLOOKUP($A1167,'Raw data'!$A:$M,13,FALSE)</f>
        <v>21646.342262769675</v>
      </c>
      <c r="N1167" s="42">
        <f>VLOOKUP($A1167,'Raw data'!$A:$M,6,FALSE)</f>
        <v>205.36</v>
      </c>
      <c r="O1167" s="42">
        <f>VLOOKUP($A1167,'Raw data'!$A:$M,9,FALSE)</f>
        <v>8790.5273229036957</v>
      </c>
      <c r="P1167" s="42">
        <f t="shared" si="198"/>
        <v>18746.518439450414</v>
      </c>
      <c r="Q1167" s="42">
        <f t="shared" si="199"/>
        <v>15269.907308268326</v>
      </c>
      <c r="R1167" s="42">
        <f t="shared" si="200"/>
        <v>14868.861409637664</v>
      </c>
      <c r="S1167" s="42">
        <f t="shared" si="201"/>
        <v>17877.278806791401</v>
      </c>
      <c r="T1167" s="43">
        <f t="shared" si="202"/>
        <v>0.79315321709803144</v>
      </c>
      <c r="U1167" s="43">
        <f t="shared" si="203"/>
        <v>1.1707522806710975</v>
      </c>
      <c r="V1167" s="42">
        <f t="shared" si="204"/>
        <v>-0.29593138177877454</v>
      </c>
      <c r="W1167" s="42">
        <f t="shared" si="205"/>
        <v>0.74503908256439222</v>
      </c>
      <c r="X1167" s="42">
        <f>VLOOKUP($A1167,'Raw data'!$A:$AN,39, FALSE)</f>
        <v>1.168189825321317</v>
      </c>
      <c r="Y1167" s="42">
        <f>VLOOKUP($A1167,'Raw data'!$A:$AN,40, FALSE)</f>
        <v>0.84654972954215335</v>
      </c>
      <c r="Z1167" s="42">
        <f t="shared" si="206"/>
        <v>1.0073697774317352</v>
      </c>
      <c r="AA1167" s="44">
        <f>IFERROR(VLOOKUP($A1167,'Raw data'!$AP:$AU,4,FALSE),0)</f>
        <v>-1.88333438831089</v>
      </c>
      <c r="AB1167" s="44">
        <f>IFERROR(VLOOKUP($A1167,'Raw data'!$AP:$AU,5,FALSE),0)</f>
        <v>9.0716798251386996E-2</v>
      </c>
      <c r="AC1167" s="44">
        <f>IFERROR(VLOOKUP($A1167,'Raw data'!$AP:$AU,6,FALSE),"NA")</f>
        <v>0.90156839357803997</v>
      </c>
      <c r="AD1167" s="46" t="b">
        <f t="shared" si="207"/>
        <v>0</v>
      </c>
      <c r="AE1167" s="46" t="b">
        <f t="shared" si="208"/>
        <v>0</v>
      </c>
    </row>
    <row r="1168" spans="1:31" x14ac:dyDescent="0.25">
      <c r="A1168" s="45" t="s">
        <v>1234</v>
      </c>
      <c r="B1168" s="2" t="str">
        <f>IFERROR(VLOOKUP(A1168,'Protein names'!$A:$I,8,FALSE),"Contaminant")</f>
        <v>4-nitrophenylphosphatase domain and non-neuronal SNAP25-like protein homolog 1 (C. elegans), isoform CRA_b (Protein Nipsnap1)</v>
      </c>
      <c r="C1168" t="str">
        <f>IFERROR(VLOOKUP(A1168,'Protein names'!$A:$I,9,FALSE), "Contaminant")</f>
        <v>Nipsnap1</v>
      </c>
      <c r="D1168" s="42">
        <f>VLOOKUP($A1168,'Raw data'!$A:$M,10,FALSE)</f>
        <v>2610209.2056715921</v>
      </c>
      <c r="E1168" s="42">
        <f>VLOOKUP($A1168,'Raw data'!$A:$M,11,FALSE)</f>
        <v>2622519.8049975755</v>
      </c>
      <c r="F1168" s="42">
        <f>VLOOKUP($A1168,'Raw data'!$A:$M,7,FALSE)</f>
        <v>2504791.1778702638</v>
      </c>
      <c r="G1168" s="42">
        <f>VLOOKUP($A1168,'Raw data'!$A:$M,2,FALSE)</f>
        <v>1887253.3765850638</v>
      </c>
      <c r="H1168" s="42">
        <f>VLOOKUP($A1168,'Raw data'!$A:$M,3,FALSE)</f>
        <v>1839423.9560159324</v>
      </c>
      <c r="I1168" s="42">
        <f>VLOOKUP($A1168,'Raw data'!$A:$M,4,FALSE)</f>
        <v>1647625.3915209745</v>
      </c>
      <c r="J1168" s="42">
        <f>VLOOKUP($A1168,'Raw data'!$A:$M,8,FALSE)</f>
        <v>2243204.7558849342</v>
      </c>
      <c r="K1168" s="42">
        <f>VLOOKUP($A1168,'Raw data'!$A:$M,5,FALSE)</f>
        <v>1751714.4767147435</v>
      </c>
      <c r="L1168" s="42">
        <f>VLOOKUP($A1168,'Raw data'!$A:$M,12,FALSE)</f>
        <v>2742573.347011453</v>
      </c>
      <c r="M1168" s="42">
        <f>VLOOKUP($A1168,'Raw data'!$A:$M,13,FALSE)</f>
        <v>2150651.4869094389</v>
      </c>
      <c r="N1168" s="42">
        <f>VLOOKUP($A1168,'Raw data'!$A:$M,6,FALSE)</f>
        <v>1921624.4621450559</v>
      </c>
      <c r="O1168" s="42">
        <f>VLOOKUP($A1168,'Raw data'!$A:$M,9,FALSE)</f>
        <v>1843527.4590105002</v>
      </c>
      <c r="P1168" s="42">
        <f t="shared" si="198"/>
        <v>2185303.8187769009</v>
      </c>
      <c r="Q1168" s="42">
        <f t="shared" si="199"/>
        <v>2108882.6646126877</v>
      </c>
      <c r="R1168" s="42">
        <f t="shared" si="200"/>
        <v>402355.484559401</v>
      </c>
      <c r="S1168" s="42">
        <f t="shared" si="201"/>
        <v>330252.19496033469</v>
      </c>
      <c r="T1168" s="43">
        <f t="shared" si="202"/>
        <v>0.18411878527013992</v>
      </c>
      <c r="U1168" s="43">
        <f t="shared" si="203"/>
        <v>0.15660055464536146</v>
      </c>
      <c r="V1168" s="42">
        <f t="shared" si="204"/>
        <v>-5.135504115399963E-2</v>
      </c>
      <c r="W1168" s="42">
        <f t="shared" si="205"/>
        <v>0.74946796773549362</v>
      </c>
      <c r="X1168" s="42">
        <f>VLOOKUP($A1168,'Raw data'!$A:$AN,39, FALSE)</f>
        <v>3.0506932537477112</v>
      </c>
      <c r="Y1168" s="42">
        <f>VLOOKUP($A1168,'Raw data'!$A:$AN,40, FALSE)</f>
        <v>3.0918924233858918</v>
      </c>
      <c r="Z1168" s="42">
        <f t="shared" si="206"/>
        <v>3.0712928385668015</v>
      </c>
      <c r="AA1168" s="44">
        <f>IFERROR(VLOOKUP($A1168,'Raw data'!$AP:$AU,4,FALSE),0)</f>
        <v>0.32502518870543801</v>
      </c>
      <c r="AB1168" s="44">
        <f>IFERROR(VLOOKUP($A1168,'Raw data'!$AP:$AU,5,FALSE),0)</f>
        <v>0.10022085973580799</v>
      </c>
      <c r="AC1168" s="44">
        <f>IFERROR(VLOOKUP($A1168,'Raw data'!$AP:$AU,6,FALSE),"NA")</f>
        <v>0.90340516194848497</v>
      </c>
      <c r="AD1168" s="46" t="b">
        <f t="shared" si="207"/>
        <v>0</v>
      </c>
      <c r="AE1168" s="46" t="b">
        <f t="shared" si="208"/>
        <v>0</v>
      </c>
    </row>
    <row r="1169" spans="1:31" x14ac:dyDescent="0.25">
      <c r="A1169" s="45" t="s">
        <v>1235</v>
      </c>
      <c r="B1169" s="2" t="str">
        <f>IFERROR(VLOOKUP(A1169,'Protein names'!$A:$I,8,FALSE),"Contaminant")</f>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
      <c r="C1169" t="str">
        <f>IFERROR(VLOOKUP(A1169,'Protein names'!$A:$I,9,FALSE), "Contaminant")</f>
        <v>Got2</v>
      </c>
      <c r="D1169" s="42">
        <f>VLOOKUP($A1169,'Raw data'!$A:$M,10,FALSE)</f>
        <v>11044590.44274269</v>
      </c>
      <c r="E1169" s="42">
        <f>VLOOKUP($A1169,'Raw data'!$A:$M,11,FALSE)</f>
        <v>16219632.223692039</v>
      </c>
      <c r="F1169" s="42">
        <f>VLOOKUP($A1169,'Raw data'!$A:$M,7,FALSE)</f>
        <v>14150827.029221332</v>
      </c>
      <c r="G1169" s="42">
        <f>VLOOKUP($A1169,'Raw data'!$A:$M,2,FALSE)</f>
        <v>15399096.017462594</v>
      </c>
      <c r="H1169" s="42">
        <f>VLOOKUP($A1169,'Raw data'!$A:$M,3,FALSE)</f>
        <v>15800686.754236504</v>
      </c>
      <c r="I1169" s="42">
        <f>VLOOKUP($A1169,'Raw data'!$A:$M,4,FALSE)</f>
        <v>16295878.351746023</v>
      </c>
      <c r="J1169" s="42">
        <f>VLOOKUP($A1169,'Raw data'!$A:$M,8,FALSE)</f>
        <v>15633475.248768192</v>
      </c>
      <c r="K1169" s="42">
        <f>VLOOKUP($A1169,'Raw data'!$A:$M,5,FALSE)</f>
        <v>16220846.188513221</v>
      </c>
      <c r="L1169" s="42">
        <f>VLOOKUP($A1169,'Raw data'!$A:$M,12,FALSE)</f>
        <v>12443745.942854658</v>
      </c>
      <c r="M1169" s="42">
        <f>VLOOKUP($A1169,'Raw data'!$A:$M,13,FALSE)</f>
        <v>15517901.650095284</v>
      </c>
      <c r="N1169" s="42">
        <f>VLOOKUP($A1169,'Raw data'!$A:$M,6,FALSE)</f>
        <v>14010821.00665101</v>
      </c>
      <c r="O1169" s="42">
        <f>VLOOKUP($A1169,'Raw data'!$A:$M,9,FALSE)</f>
        <v>16405813.282178825</v>
      </c>
      <c r="P1169" s="42">
        <f t="shared" si="198"/>
        <v>14818451.803183531</v>
      </c>
      <c r="Q1169" s="42">
        <f t="shared" si="199"/>
        <v>15038767.219843531</v>
      </c>
      <c r="R1169" s="42">
        <f t="shared" si="200"/>
        <v>1831928.9190402557</v>
      </c>
      <c r="S1169" s="42">
        <f t="shared" si="201"/>
        <v>1392849.7114357292</v>
      </c>
      <c r="T1169" s="43">
        <f t="shared" si="202"/>
        <v>0.12362485254004012</v>
      </c>
      <c r="U1169" s="43">
        <f t="shared" si="203"/>
        <v>9.2617279799229513E-2</v>
      </c>
      <c r="V1169" s="42">
        <f t="shared" si="204"/>
        <v>2.1291582972950095E-2</v>
      </c>
      <c r="W1169" s="42">
        <f t="shared" si="205"/>
        <v>0.83479422013838689</v>
      </c>
      <c r="X1169" s="42">
        <f>VLOOKUP($A1169,'Raw data'!$A:$AN,39, FALSE)</f>
        <v>3.4529631391429656</v>
      </c>
      <c r="Y1169" s="42">
        <f>VLOOKUP($A1169,'Raw data'!$A:$AN,40, FALSE)</f>
        <v>3.9601156677036582</v>
      </c>
      <c r="Z1169" s="42">
        <f t="shared" si="206"/>
        <v>3.7065394034233119</v>
      </c>
      <c r="AA1169" s="44">
        <f>IFERROR(VLOOKUP($A1169,'Raw data'!$AP:$AU,4,FALSE),0)</f>
        <v>0.22329633186196601</v>
      </c>
      <c r="AB1169" s="44">
        <f>IFERROR(VLOOKUP($A1169,'Raw data'!$AP:$AU,5,FALSE),0)</f>
        <v>0.15827478112530199</v>
      </c>
      <c r="AC1169" s="44">
        <f>IFERROR(VLOOKUP($A1169,'Raw data'!$AP:$AU,6,FALSE),"NA")</f>
        <v>0.90419461208889496</v>
      </c>
      <c r="AD1169" s="46" t="b">
        <f t="shared" si="207"/>
        <v>0</v>
      </c>
      <c r="AE1169" s="46" t="b">
        <f t="shared" si="208"/>
        <v>0</v>
      </c>
    </row>
    <row r="1170" spans="1:31" x14ac:dyDescent="0.25">
      <c r="A1170" s="45" t="s">
        <v>1236</v>
      </c>
      <c r="B1170" s="2" t="str">
        <f>IFERROR(VLOOKUP(A1170,'Protein names'!$A:$I,8,FALSE),"Contaminant")</f>
        <v>Triosephosphate isomerase (TIM) (EC 5.3.1.1) (Triose-phosphate isomerase)</v>
      </c>
      <c r="C1170" t="str">
        <f>IFERROR(VLOOKUP(A1170,'Protein names'!$A:$I,9,FALSE), "Contaminant")</f>
        <v>Tpi1</v>
      </c>
      <c r="D1170" s="42">
        <f>VLOOKUP($A1170,'Raw data'!$A:$M,10,FALSE)</f>
        <v>5078434.2347210729</v>
      </c>
      <c r="E1170" s="42">
        <f>VLOOKUP($A1170,'Raw data'!$A:$M,11,FALSE)</f>
        <v>5197529.3401660742</v>
      </c>
      <c r="F1170" s="42">
        <f>VLOOKUP($A1170,'Raw data'!$A:$M,7,FALSE)</f>
        <v>3853996.7390611046</v>
      </c>
      <c r="G1170" s="42">
        <f>VLOOKUP($A1170,'Raw data'!$A:$M,2,FALSE)</f>
        <v>4053194.0388460495</v>
      </c>
      <c r="H1170" s="42">
        <f>VLOOKUP($A1170,'Raw data'!$A:$M,3,FALSE)</f>
        <v>3453304.6589785982</v>
      </c>
      <c r="I1170" s="42">
        <f>VLOOKUP($A1170,'Raw data'!$A:$M,4,FALSE)</f>
        <v>4097720.4973452119</v>
      </c>
      <c r="J1170" s="42">
        <f>VLOOKUP($A1170,'Raw data'!$A:$M,8,FALSE)</f>
        <v>3555982.2895607194</v>
      </c>
      <c r="K1170" s="42">
        <f>VLOOKUP($A1170,'Raw data'!$A:$M,5,FALSE)</f>
        <v>4150610.4720000583</v>
      </c>
      <c r="L1170" s="42">
        <f>VLOOKUP($A1170,'Raw data'!$A:$M,12,FALSE)</f>
        <v>5199946.3806792311</v>
      </c>
      <c r="M1170" s="42">
        <f>VLOOKUP($A1170,'Raw data'!$A:$M,13,FALSE)</f>
        <v>5128730.4885256486</v>
      </c>
      <c r="N1170" s="42">
        <f>VLOOKUP($A1170,'Raw data'!$A:$M,6,FALSE)</f>
        <v>3354580.1218074183</v>
      </c>
      <c r="O1170" s="42">
        <f>VLOOKUP($A1170,'Raw data'!$A:$M,9,FALSE)</f>
        <v>4577175.5019610785</v>
      </c>
      <c r="P1170" s="42">
        <f t="shared" si="198"/>
        <v>4289029.9181863526</v>
      </c>
      <c r="Q1170" s="42">
        <f t="shared" si="199"/>
        <v>4327837.5424223589</v>
      </c>
      <c r="R1170" s="42">
        <f t="shared" si="200"/>
        <v>636191.63871242502</v>
      </c>
      <c r="S1170" s="42">
        <f t="shared" si="201"/>
        <v>711638.1017990947</v>
      </c>
      <c r="T1170" s="43">
        <f t="shared" si="202"/>
        <v>0.14832996058499009</v>
      </c>
      <c r="U1170" s="43">
        <f t="shared" si="203"/>
        <v>0.16443272068867437</v>
      </c>
      <c r="V1170" s="42">
        <f t="shared" si="204"/>
        <v>1.2994965010001346E-2</v>
      </c>
      <c r="W1170" s="42">
        <f t="shared" si="205"/>
        <v>0.92936079117136083</v>
      </c>
      <c r="X1170" s="42">
        <f>VLOOKUP($A1170,'Raw data'!$A:$AN,39, FALSE)</f>
        <v>3.024548369539541</v>
      </c>
      <c r="Y1170" s="42">
        <f>VLOOKUP($A1170,'Raw data'!$A:$AN,40, FALSE)</f>
        <v>3.7281531576928102</v>
      </c>
      <c r="Z1170" s="42">
        <f t="shared" si="206"/>
        <v>3.3763507636161756</v>
      </c>
      <c r="AA1170" s="44">
        <f>IFERROR(VLOOKUP($A1170,'Raw data'!$AP:$AU,4,FALSE),0)</f>
        <v>0.34458082280551899</v>
      </c>
      <c r="AB1170" s="44">
        <f>IFERROR(VLOOKUP($A1170,'Raw data'!$AP:$AU,5,FALSE),0)</f>
        <v>0.201152315868461</v>
      </c>
      <c r="AC1170" s="44">
        <f>IFERROR(VLOOKUP($A1170,'Raw data'!$AP:$AU,6,FALSE),"NA")</f>
        <v>0.90512320647397504</v>
      </c>
      <c r="AD1170" s="46" t="b">
        <f t="shared" si="207"/>
        <v>0</v>
      </c>
      <c r="AE1170" s="46" t="b">
        <f t="shared" si="208"/>
        <v>0</v>
      </c>
    </row>
    <row r="1171" spans="1:31" x14ac:dyDescent="0.25">
      <c r="A1171" s="45" t="s">
        <v>1237</v>
      </c>
      <c r="B1171" s="2" t="str">
        <f>IFERROR(VLOOKUP(A1171,'Protein names'!$A:$I,8,FALSE),"Contaminant")</f>
        <v>Proteasome subunit beta type (EC 3.4.25.1)</v>
      </c>
      <c r="C1171" t="str">
        <f>IFERROR(VLOOKUP(A1171,'Protein names'!$A:$I,9,FALSE), "Contaminant")</f>
        <v>Psmb4</v>
      </c>
      <c r="D1171" s="42">
        <f>VLOOKUP($A1171,'Raw data'!$A:$M,10,FALSE)</f>
        <v>143679.02088466892</v>
      </c>
      <c r="E1171" s="42">
        <f>VLOOKUP($A1171,'Raw data'!$A:$M,11,FALSE)</f>
        <v>144146.20494436618</v>
      </c>
      <c r="F1171" s="42">
        <f>VLOOKUP($A1171,'Raw data'!$A:$M,7,FALSE)</f>
        <v>58747.188010764381</v>
      </c>
      <c r="G1171" s="42">
        <f>VLOOKUP($A1171,'Raw data'!$A:$M,2,FALSE)</f>
        <v>205.36</v>
      </c>
      <c r="H1171" s="42">
        <f>VLOOKUP($A1171,'Raw data'!$A:$M,3,FALSE)</f>
        <v>94388.75203771099</v>
      </c>
      <c r="I1171" s="42">
        <f>VLOOKUP($A1171,'Raw data'!$A:$M,4,FALSE)</f>
        <v>90672.047406930535</v>
      </c>
      <c r="J1171" s="42">
        <f>VLOOKUP($A1171,'Raw data'!$A:$M,8,FALSE)</f>
        <v>45528.09527881931</v>
      </c>
      <c r="K1171" s="42">
        <f>VLOOKUP($A1171,'Raw data'!$A:$M,5,FALSE)</f>
        <v>142684.23963714144</v>
      </c>
      <c r="L1171" s="42">
        <f>VLOOKUP($A1171,'Raw data'!$A:$M,12,FALSE)</f>
        <v>109698.23972997341</v>
      </c>
      <c r="M1171" s="42">
        <f>VLOOKUP($A1171,'Raw data'!$A:$M,13,FALSE)</f>
        <v>77217.263105361344</v>
      </c>
      <c r="N1171" s="42">
        <f>VLOOKUP($A1171,'Raw data'!$A:$M,6,FALSE)</f>
        <v>132099.14319827303</v>
      </c>
      <c r="O1171" s="42">
        <f>VLOOKUP($A1171,'Raw data'!$A:$M,9,FALSE)</f>
        <v>73925.549503234361</v>
      </c>
      <c r="P1171" s="42">
        <f t="shared" si="198"/>
        <v>88639.762214073489</v>
      </c>
      <c r="Q1171" s="42">
        <f t="shared" si="199"/>
        <v>96858.755075467154</v>
      </c>
      <c r="R1171" s="42">
        <f t="shared" si="200"/>
        <v>49768.925603128177</v>
      </c>
      <c r="S1171" s="42">
        <f t="shared" si="201"/>
        <v>34286.219574684255</v>
      </c>
      <c r="T1171" s="43">
        <f t="shared" si="202"/>
        <v>0.56147404234830267</v>
      </c>
      <c r="U1171" s="43">
        <f t="shared" si="203"/>
        <v>0.35398162559461216</v>
      </c>
      <c r="V1171" s="42">
        <f t="shared" si="204"/>
        <v>0.12792844891100302</v>
      </c>
      <c r="W1171" s="42">
        <f t="shared" si="205"/>
        <v>0.76728920800223321</v>
      </c>
      <c r="X1171" s="42">
        <f>VLOOKUP($A1171,'Raw data'!$A:$AN,39, FALSE)</f>
        <v>1.8650508796923504</v>
      </c>
      <c r="Y1171" s="42">
        <f>VLOOKUP($A1171,'Raw data'!$A:$AN,40, FALSE)</f>
        <v>2.3960607460004848</v>
      </c>
      <c r="Z1171" s="42">
        <f t="shared" si="206"/>
        <v>2.1305558128464175</v>
      </c>
      <c r="AA1171" s="44">
        <f>IFERROR(VLOOKUP($A1171,'Raw data'!$AP:$AU,4,FALSE),0)</f>
        <v>-0.44551559986338701</v>
      </c>
      <c r="AB1171" s="44">
        <f>IFERROR(VLOOKUP($A1171,'Raw data'!$AP:$AU,5,FALSE),0)</f>
        <v>6.1201297526733298E-2</v>
      </c>
      <c r="AC1171" s="44">
        <f>IFERROR(VLOOKUP($A1171,'Raw data'!$AP:$AU,6,FALSE),"NA")</f>
        <v>0.90674786072998204</v>
      </c>
      <c r="AD1171" s="46" t="b">
        <f t="shared" si="207"/>
        <v>0</v>
      </c>
      <c r="AE1171" s="46" t="b">
        <f t="shared" si="208"/>
        <v>0</v>
      </c>
    </row>
    <row r="1172" spans="1:31" x14ac:dyDescent="0.25">
      <c r="A1172" s="45" t="s">
        <v>1238</v>
      </c>
      <c r="B1172" s="2" t="str">
        <f>IFERROR(VLOOKUP(A1172,'Protein names'!$A:$I,8,FALSE),"Contaminant")</f>
        <v>Cytochrome P450 2B3 (EC 1.14.14.1) (CYPIIB3)</v>
      </c>
      <c r="C1172" t="str">
        <f>IFERROR(VLOOKUP(A1172,'Protein names'!$A:$I,9,FALSE), "Contaminant")</f>
        <v>Cyp2b3</v>
      </c>
      <c r="D1172" s="42">
        <f>VLOOKUP($A1172,'Raw data'!$A:$M,10,FALSE)</f>
        <v>1304343.8634820324</v>
      </c>
      <c r="E1172" s="42">
        <f>VLOOKUP($A1172,'Raw data'!$A:$M,11,FALSE)</f>
        <v>787486.25903491257</v>
      </c>
      <c r="F1172" s="42">
        <f>VLOOKUP($A1172,'Raw data'!$A:$M,7,FALSE)</f>
        <v>930540.62238695298</v>
      </c>
      <c r="G1172" s="42">
        <f>VLOOKUP($A1172,'Raw data'!$A:$M,2,FALSE)</f>
        <v>1045851.8935357598</v>
      </c>
      <c r="H1172" s="42">
        <f>VLOOKUP($A1172,'Raw data'!$A:$M,3,FALSE)</f>
        <v>792794.35121861089</v>
      </c>
      <c r="I1172" s="42">
        <f>VLOOKUP($A1172,'Raw data'!$A:$M,4,FALSE)</f>
        <v>1354487.8089877742</v>
      </c>
      <c r="J1172" s="42">
        <f>VLOOKUP($A1172,'Raw data'!$A:$M,8,FALSE)</f>
        <v>1046911.8173502251</v>
      </c>
      <c r="K1172" s="42">
        <f>VLOOKUP($A1172,'Raw data'!$A:$M,5,FALSE)</f>
        <v>968284.31875737826</v>
      </c>
      <c r="L1172" s="42">
        <f>VLOOKUP($A1172,'Raw data'!$A:$M,12,FALSE)</f>
        <v>1086466.2318103863</v>
      </c>
      <c r="M1172" s="42">
        <f>VLOOKUP($A1172,'Raw data'!$A:$M,13,FALSE)</f>
        <v>1172022.2382615656</v>
      </c>
      <c r="N1172" s="42">
        <f>VLOOKUP($A1172,'Raw data'!$A:$M,6,FALSE)</f>
        <v>929725.49143294326</v>
      </c>
      <c r="O1172" s="42">
        <f>VLOOKUP($A1172,'Raw data'!$A:$M,9,FALSE)</f>
        <v>1020573.2887661142</v>
      </c>
      <c r="P1172" s="42">
        <f t="shared" si="198"/>
        <v>1035917.466441007</v>
      </c>
      <c r="Q1172" s="42">
        <f t="shared" si="199"/>
        <v>1037330.5643964354</v>
      </c>
      <c r="R1172" s="42">
        <f t="shared" si="200"/>
        <v>225672.949143954</v>
      </c>
      <c r="S1172" s="42">
        <f t="shared" si="201"/>
        <v>78819.417319853703</v>
      </c>
      <c r="T1172" s="43">
        <f t="shared" si="202"/>
        <v>0.21784838701414591</v>
      </c>
      <c r="U1172" s="43">
        <f t="shared" si="203"/>
        <v>7.5982931598775658E-2</v>
      </c>
      <c r="V1172" s="42">
        <f t="shared" si="204"/>
        <v>1.9666433518410148E-3</v>
      </c>
      <c r="W1172" s="42">
        <f t="shared" si="205"/>
        <v>0.98971342354699177</v>
      </c>
      <c r="X1172" s="42">
        <f>VLOOKUP($A1172,'Raw data'!$A:$AN,39, FALSE)</f>
        <v>3.0762930459594884</v>
      </c>
      <c r="Y1172" s="42">
        <f>VLOOKUP($A1172,'Raw data'!$A:$AN,40, FALSE)</f>
        <v>3.2690464341232772</v>
      </c>
      <c r="Z1172" s="42">
        <f t="shared" si="206"/>
        <v>3.1726697400413828</v>
      </c>
      <c r="AA1172" s="44">
        <f>IFERROR(VLOOKUP($A1172,'Raw data'!$AP:$AU,4,FALSE),0)</f>
        <v>-0.68242289334389294</v>
      </c>
      <c r="AB1172" s="44">
        <f>IFERROR(VLOOKUP($A1172,'Raw data'!$AP:$AU,5,FALSE),0)</f>
        <v>6.9228970054266606E-2</v>
      </c>
      <c r="AC1172" s="44">
        <f>IFERROR(VLOOKUP($A1172,'Raw data'!$AP:$AU,6,FALSE),"NA")</f>
        <v>0.90699301293354695</v>
      </c>
      <c r="AD1172" s="46" t="b">
        <f t="shared" si="207"/>
        <v>0</v>
      </c>
      <c r="AE1172" s="46" t="b">
        <f t="shared" si="208"/>
        <v>0</v>
      </c>
    </row>
    <row r="1173" spans="1:31" x14ac:dyDescent="0.25">
      <c r="A1173" s="45" t="s">
        <v>1239</v>
      </c>
      <c r="B1173" s="2" t="str">
        <f>IFERROR(VLOOKUP(A1173,'Protein names'!$A:$I,8,FALSE),"Contaminant")</f>
        <v>Acid phosphatase 6, lysophosphatidic (Protein Acp6)</v>
      </c>
      <c r="C1173" t="str">
        <f>IFERROR(VLOOKUP(A1173,'Protein names'!$A:$I,9,FALSE), "Contaminant")</f>
        <v>Acp6</v>
      </c>
      <c r="D1173" s="42">
        <f>VLOOKUP($A1173,'Raw data'!$A:$M,10,FALSE)</f>
        <v>185035.36211393098</v>
      </c>
      <c r="E1173" s="42">
        <f>VLOOKUP($A1173,'Raw data'!$A:$M,11,FALSE)</f>
        <v>194360.37024504945</v>
      </c>
      <c r="F1173" s="42">
        <f>VLOOKUP($A1173,'Raw data'!$A:$M,7,FALSE)</f>
        <v>121934.51457913134</v>
      </c>
      <c r="G1173" s="42">
        <f>VLOOKUP($A1173,'Raw data'!$A:$M,2,FALSE)</f>
        <v>84192.179291672961</v>
      </c>
      <c r="H1173" s="42">
        <f>VLOOKUP($A1173,'Raw data'!$A:$M,3,FALSE)</f>
        <v>205.36</v>
      </c>
      <c r="I1173" s="42">
        <f>VLOOKUP($A1173,'Raw data'!$A:$M,4,FALSE)</f>
        <v>152152.13911469668</v>
      </c>
      <c r="J1173" s="42">
        <f>VLOOKUP($A1173,'Raw data'!$A:$M,8,FALSE)</f>
        <v>150452.26157932193</v>
      </c>
      <c r="K1173" s="42">
        <f>VLOOKUP($A1173,'Raw data'!$A:$M,5,FALSE)</f>
        <v>171728.98823719643</v>
      </c>
      <c r="L1173" s="42">
        <f>VLOOKUP($A1173,'Raw data'!$A:$M,12,FALSE)</f>
        <v>125114.81798236909</v>
      </c>
      <c r="M1173" s="42">
        <f>VLOOKUP($A1173,'Raw data'!$A:$M,13,FALSE)</f>
        <v>216465.90421475237</v>
      </c>
      <c r="N1173" s="42">
        <f>VLOOKUP($A1173,'Raw data'!$A:$M,6,FALSE)</f>
        <v>112035.51708687888</v>
      </c>
      <c r="O1173" s="42">
        <f>VLOOKUP($A1173,'Raw data'!$A:$M,9,FALSE)</f>
        <v>122960.0872387844</v>
      </c>
      <c r="P1173" s="42">
        <f t="shared" si="198"/>
        <v>122979.98755741357</v>
      </c>
      <c r="Q1173" s="42">
        <f t="shared" si="199"/>
        <v>149792.92938988385</v>
      </c>
      <c r="R1173" s="42">
        <f t="shared" si="200"/>
        <v>66302.638492161976</v>
      </c>
      <c r="S1173" s="42">
        <f t="shared" si="201"/>
        <v>35780.683226784437</v>
      </c>
      <c r="T1173" s="43">
        <f t="shared" si="202"/>
        <v>0.53913355993151646</v>
      </c>
      <c r="U1173" s="43">
        <f t="shared" si="203"/>
        <v>0.23886763796209501</v>
      </c>
      <c r="V1173" s="42">
        <f t="shared" si="204"/>
        <v>0.28454596053559145</v>
      </c>
      <c r="W1173" s="42">
        <f t="shared" si="205"/>
        <v>0.44463525434028872</v>
      </c>
      <c r="X1173" s="42">
        <f>VLOOKUP($A1173,'Raw data'!$A:$AN,39, FALSE)</f>
        <v>2.2674691331543033</v>
      </c>
      <c r="Y1173" s="42">
        <f>VLOOKUP($A1173,'Raw data'!$A:$AN,40, FALSE)</f>
        <v>1.98828968572617</v>
      </c>
      <c r="Z1173" s="42">
        <f t="shared" si="206"/>
        <v>2.1278794094402365</v>
      </c>
      <c r="AA1173" s="44">
        <f>IFERROR(VLOOKUP($A1173,'Raw data'!$AP:$AU,4,FALSE),0)</f>
        <v>-0.96326968353030495</v>
      </c>
      <c r="AB1173" s="44">
        <f>IFERROR(VLOOKUP($A1173,'Raw data'!$AP:$AU,5,FALSE),0)</f>
        <v>3.5012332004481901E-2</v>
      </c>
      <c r="AC1173" s="44">
        <f>IFERROR(VLOOKUP($A1173,'Raw data'!$AP:$AU,6,FALSE),"NA")</f>
        <v>0.90716632128710295</v>
      </c>
      <c r="AD1173" s="46" t="b">
        <f t="shared" si="207"/>
        <v>0</v>
      </c>
      <c r="AE1173" s="46" t="b">
        <f t="shared" si="208"/>
        <v>0</v>
      </c>
    </row>
    <row r="1174" spans="1:31" x14ac:dyDescent="0.25">
      <c r="A1174" s="45" t="s">
        <v>1240</v>
      </c>
      <c r="B1174" s="2" t="str">
        <f>IFERROR(VLOOKUP(A1174,'Protein names'!$A:$I,8,FALSE),"Contaminant")</f>
        <v>Protein Tln1 (RCG55135, isoform CRA_b)</v>
      </c>
      <c r="C1174" t="str">
        <f>IFERROR(VLOOKUP(A1174,'Protein names'!$A:$I,9,FALSE), "Contaminant")</f>
        <v>Tln1</v>
      </c>
      <c r="D1174" s="42">
        <f>VLOOKUP($A1174,'Raw data'!$A:$M,10,FALSE)</f>
        <v>398050.15189028758</v>
      </c>
      <c r="E1174" s="42">
        <f>VLOOKUP($A1174,'Raw data'!$A:$M,11,FALSE)</f>
        <v>516001.41965705121</v>
      </c>
      <c r="F1174" s="42">
        <f>VLOOKUP($A1174,'Raw data'!$A:$M,7,FALSE)</f>
        <v>211741.37410773095</v>
      </c>
      <c r="G1174" s="42">
        <f>VLOOKUP($A1174,'Raw data'!$A:$M,2,FALSE)</f>
        <v>345847.76901982131</v>
      </c>
      <c r="H1174" s="42">
        <f>VLOOKUP($A1174,'Raw data'!$A:$M,3,FALSE)</f>
        <v>315822.16639938328</v>
      </c>
      <c r="I1174" s="42">
        <f>VLOOKUP($A1174,'Raw data'!$A:$M,4,FALSE)</f>
        <v>282813.1894397494</v>
      </c>
      <c r="J1174" s="42">
        <f>VLOOKUP($A1174,'Raw data'!$A:$M,8,FALSE)</f>
        <v>282663.59264305356</v>
      </c>
      <c r="K1174" s="42">
        <f>VLOOKUP($A1174,'Raw data'!$A:$M,5,FALSE)</f>
        <v>231851.7958775424</v>
      </c>
      <c r="L1174" s="42">
        <f>VLOOKUP($A1174,'Raw data'!$A:$M,12,FALSE)</f>
        <v>437404.61201113521</v>
      </c>
      <c r="M1174" s="42">
        <f>VLOOKUP($A1174,'Raw data'!$A:$M,13,FALSE)</f>
        <v>496062.05627692258</v>
      </c>
      <c r="N1174" s="42">
        <f>VLOOKUP($A1174,'Raw data'!$A:$M,6,FALSE)</f>
        <v>242164.30661020524</v>
      </c>
      <c r="O1174" s="42">
        <f>VLOOKUP($A1174,'Raw data'!$A:$M,9,FALSE)</f>
        <v>270895.60404161934</v>
      </c>
      <c r="P1174" s="42">
        <f t="shared" si="198"/>
        <v>345046.01175233728</v>
      </c>
      <c r="Q1174" s="42">
        <f t="shared" si="199"/>
        <v>326840.32791007968</v>
      </c>
      <c r="R1174" s="42">
        <f t="shared" si="200"/>
        <v>95335.300305561759</v>
      </c>
      <c r="S1174" s="42">
        <f t="shared" si="201"/>
        <v>101763.36942361675</v>
      </c>
      <c r="T1174" s="43">
        <f t="shared" si="202"/>
        <v>0.27629735472494121</v>
      </c>
      <c r="U1174" s="43">
        <f t="shared" si="203"/>
        <v>0.311354997329503</v>
      </c>
      <c r="V1174" s="42">
        <f t="shared" si="204"/>
        <v>-7.8202752989615335E-2</v>
      </c>
      <c r="W1174" s="42">
        <f t="shared" si="205"/>
        <v>0.77629980898326578</v>
      </c>
      <c r="X1174" s="42">
        <f>VLOOKUP($A1174,'Raw data'!$A:$AN,39, FALSE)</f>
        <v>2.2623157825543525</v>
      </c>
      <c r="Y1174" s="42">
        <f>VLOOKUP($A1174,'Raw data'!$A:$AN,40, FALSE)</f>
        <v>2.8433455923943236</v>
      </c>
      <c r="Z1174" s="42">
        <f t="shared" si="206"/>
        <v>2.5528306874743381</v>
      </c>
      <c r="AA1174" s="44">
        <f>IFERROR(VLOOKUP($A1174,'Raw data'!$AP:$AU,4,FALSE),0)</f>
        <v>0.83929072552859096</v>
      </c>
      <c r="AB1174" s="44">
        <f>IFERROR(VLOOKUP($A1174,'Raw data'!$AP:$AU,5,FALSE),0)</f>
        <v>5.3498625716988497E-2</v>
      </c>
      <c r="AC1174" s="44">
        <f>IFERROR(VLOOKUP($A1174,'Raw data'!$AP:$AU,6,FALSE),"NA")</f>
        <v>0.90800909702938903</v>
      </c>
      <c r="AD1174" s="46" t="b">
        <f t="shared" si="207"/>
        <v>0</v>
      </c>
      <c r="AE1174" s="46" t="b">
        <f t="shared" si="208"/>
        <v>0</v>
      </c>
    </row>
    <row r="1175" spans="1:31" x14ac:dyDescent="0.25">
      <c r="A1175" s="45" t="s">
        <v>1241</v>
      </c>
      <c r="B1175" s="2" t="str">
        <f>IFERROR(VLOOKUP(A1175,'Protein names'!$A:$I,8,FALSE),"Contaminant")</f>
        <v>Acyl-CoA-binding protein (LRRGT00046)</v>
      </c>
      <c r="C1175" t="str">
        <f>IFERROR(VLOOKUP(A1175,'Protein names'!$A:$I,9,FALSE), "Contaminant")</f>
        <v>Dbi</v>
      </c>
      <c r="D1175" s="42">
        <f>VLOOKUP($A1175,'Raw data'!$A:$M,10,FALSE)</f>
        <v>4530988.5054695057</v>
      </c>
      <c r="E1175" s="42">
        <f>VLOOKUP($A1175,'Raw data'!$A:$M,11,FALSE)</f>
        <v>3984445.1288572391</v>
      </c>
      <c r="F1175" s="42">
        <f>VLOOKUP($A1175,'Raw data'!$A:$M,7,FALSE)</f>
        <v>2867509.6978294635</v>
      </c>
      <c r="G1175" s="42">
        <f>VLOOKUP($A1175,'Raw data'!$A:$M,2,FALSE)</f>
        <v>3100069.0591154546</v>
      </c>
      <c r="H1175" s="42">
        <f>VLOOKUP($A1175,'Raw data'!$A:$M,3,FALSE)</f>
        <v>2671902.5303739244</v>
      </c>
      <c r="I1175" s="42">
        <f>VLOOKUP($A1175,'Raw data'!$A:$M,4,FALSE)</f>
        <v>1724821.9563882411</v>
      </c>
      <c r="J1175" s="42">
        <f>VLOOKUP($A1175,'Raw data'!$A:$M,8,FALSE)</f>
        <v>2180364.3869978748</v>
      </c>
      <c r="K1175" s="42">
        <f>VLOOKUP($A1175,'Raw data'!$A:$M,5,FALSE)</f>
        <v>2458519.1563217673</v>
      </c>
      <c r="L1175" s="42">
        <f>VLOOKUP($A1175,'Raw data'!$A:$M,12,FALSE)</f>
        <v>4073946.4154162896</v>
      </c>
      <c r="M1175" s="42">
        <f>VLOOKUP($A1175,'Raw data'!$A:$M,13,FALSE)</f>
        <v>3985093.5006147465</v>
      </c>
      <c r="N1175" s="42">
        <f>VLOOKUP($A1175,'Raw data'!$A:$M,6,FALSE)</f>
        <v>3056138.5475510447</v>
      </c>
      <c r="O1175" s="42">
        <f>VLOOKUP($A1175,'Raw data'!$A:$M,9,FALSE)</f>
        <v>2114676.6545590558</v>
      </c>
      <c r="P1175" s="42">
        <f t="shared" si="198"/>
        <v>3146622.8130056378</v>
      </c>
      <c r="Q1175" s="42">
        <f t="shared" si="199"/>
        <v>2978123.1102434634</v>
      </c>
      <c r="R1175" s="42">
        <f t="shared" si="200"/>
        <v>907869.57663664699</v>
      </c>
      <c r="S1175" s="42">
        <f t="shared" si="201"/>
        <v>803414.74583826005</v>
      </c>
      <c r="T1175" s="43">
        <f t="shared" si="202"/>
        <v>0.28852189492945762</v>
      </c>
      <c r="U1175" s="43">
        <f t="shared" si="203"/>
        <v>0.26977217398261966</v>
      </c>
      <c r="V1175" s="42">
        <f t="shared" si="204"/>
        <v>-7.9400858975462466E-2</v>
      </c>
      <c r="W1175" s="42">
        <f t="shared" si="205"/>
        <v>0.76234039381476559</v>
      </c>
      <c r="X1175" s="42">
        <f>VLOOKUP($A1175,'Raw data'!$A:$AN,39, FALSE)</f>
        <v>2.8377931294094982</v>
      </c>
      <c r="Y1175" s="42">
        <f>VLOOKUP($A1175,'Raw data'!$A:$AN,40, FALSE)</f>
        <v>2.7329599589211053</v>
      </c>
      <c r="Z1175" s="42">
        <f t="shared" si="206"/>
        <v>2.7853765441653016</v>
      </c>
      <c r="AA1175" s="44">
        <f>IFERROR(VLOOKUP($A1175,'Raw data'!$AP:$AU,4,FALSE),0)</f>
        <v>0.58168963720268996</v>
      </c>
      <c r="AB1175" s="44">
        <f>IFERROR(VLOOKUP($A1175,'Raw data'!$AP:$AU,5,FALSE),0)</f>
        <v>0.116934850019043</v>
      </c>
      <c r="AC1175" s="44">
        <f>IFERROR(VLOOKUP($A1175,'Raw data'!$AP:$AU,6,FALSE),"NA")</f>
        <v>0.90854746029273403</v>
      </c>
      <c r="AD1175" s="46" t="b">
        <f t="shared" si="207"/>
        <v>0</v>
      </c>
      <c r="AE1175" s="46" t="b">
        <f t="shared" si="208"/>
        <v>0</v>
      </c>
    </row>
    <row r="1176" spans="1:31" x14ac:dyDescent="0.25">
      <c r="A1176" s="45" t="s">
        <v>1242</v>
      </c>
      <c r="B1176" s="2" t="str">
        <f>IFERROR(VLOOKUP(A1176,'Protein names'!$A:$I,8,FALSE),"Contaminant")</f>
        <v>Lysine--tRNA ligase (EC 6.1.1.6) (Lysyl-tRNA synthetase)</v>
      </c>
      <c r="C1176" t="str">
        <f>IFERROR(VLOOKUP(A1176,'Protein names'!$A:$I,9,FALSE), "Contaminant")</f>
        <v>Kars</v>
      </c>
      <c r="D1176" s="42">
        <f>VLOOKUP($A1176,'Raw data'!$A:$M,10,FALSE)</f>
        <v>235947.26073347515</v>
      </c>
      <c r="E1176" s="42">
        <f>VLOOKUP($A1176,'Raw data'!$A:$M,11,FALSE)</f>
        <v>232534.16111646988</v>
      </c>
      <c r="F1176" s="42">
        <f>VLOOKUP($A1176,'Raw data'!$A:$M,7,FALSE)</f>
        <v>91272.985738789284</v>
      </c>
      <c r="G1176" s="42">
        <f>VLOOKUP($A1176,'Raw data'!$A:$M,2,FALSE)</f>
        <v>166535.07389702706</v>
      </c>
      <c r="H1176" s="42">
        <f>VLOOKUP($A1176,'Raw data'!$A:$M,3,FALSE)</f>
        <v>157985.35083438564</v>
      </c>
      <c r="I1176" s="42">
        <f>VLOOKUP($A1176,'Raw data'!$A:$M,4,FALSE)</f>
        <v>181616.15488960315</v>
      </c>
      <c r="J1176" s="42">
        <f>VLOOKUP($A1176,'Raw data'!$A:$M,8,FALSE)</f>
        <v>158555.30788582907</v>
      </c>
      <c r="K1176" s="42">
        <f>VLOOKUP($A1176,'Raw data'!$A:$M,5,FALSE)</f>
        <v>129642.34738192834</v>
      </c>
      <c r="L1176" s="42">
        <f>VLOOKUP($A1176,'Raw data'!$A:$M,12,FALSE)</f>
        <v>270274.22496510937</v>
      </c>
      <c r="M1176" s="42">
        <f>VLOOKUP($A1176,'Raw data'!$A:$M,13,FALSE)</f>
        <v>228727.68232717228</v>
      </c>
      <c r="N1176" s="42">
        <f>VLOOKUP($A1176,'Raw data'!$A:$M,6,FALSE)</f>
        <v>164345.69592770326</v>
      </c>
      <c r="O1176" s="42">
        <f>VLOOKUP($A1176,'Raw data'!$A:$M,9,FALSE)</f>
        <v>121411.27299274369</v>
      </c>
      <c r="P1176" s="42">
        <f t="shared" si="198"/>
        <v>177648.49786829168</v>
      </c>
      <c r="Q1176" s="42">
        <f t="shared" si="199"/>
        <v>178826.08858008101</v>
      </c>
      <c r="R1176" s="42">
        <f t="shared" si="200"/>
        <v>48986.053667205444</v>
      </c>
      <c r="S1176" s="42">
        <f t="shared" si="201"/>
        <v>53524.166621708944</v>
      </c>
      <c r="T1176" s="43">
        <f t="shared" si="202"/>
        <v>0.27574707501058426</v>
      </c>
      <c r="U1176" s="43">
        <f t="shared" si="203"/>
        <v>0.2993084904261048</v>
      </c>
      <c r="V1176" s="42">
        <f t="shared" si="204"/>
        <v>9.5317339557423383E-3</v>
      </c>
      <c r="W1176" s="42">
        <f t="shared" si="205"/>
        <v>0.97176435030449859</v>
      </c>
      <c r="X1176" s="42">
        <f>VLOOKUP($A1176,'Raw data'!$A:$AN,39, FALSE)</f>
        <v>2.6129311331172347</v>
      </c>
      <c r="Y1176" s="42">
        <f>VLOOKUP($A1176,'Raw data'!$A:$AN,40, FALSE)</f>
        <v>3.5463778202502323</v>
      </c>
      <c r="Z1176" s="42">
        <f t="shared" si="206"/>
        <v>3.0796544766837335</v>
      </c>
      <c r="AA1176" s="44">
        <f>IFERROR(VLOOKUP($A1176,'Raw data'!$AP:$AU,4,FALSE),0)</f>
        <v>-0.17138412957696</v>
      </c>
      <c r="AB1176" s="44">
        <f>IFERROR(VLOOKUP($A1176,'Raw data'!$AP:$AU,5,FALSE),0)</f>
        <v>1.59943475970446E-2</v>
      </c>
      <c r="AC1176" s="44">
        <f>IFERROR(VLOOKUP($A1176,'Raw data'!$AP:$AU,6,FALSE),"NA")</f>
        <v>0.90890341897871396</v>
      </c>
      <c r="AD1176" s="46" t="b">
        <f t="shared" si="207"/>
        <v>0</v>
      </c>
      <c r="AE1176" s="46" t="b">
        <f t="shared" si="208"/>
        <v>0</v>
      </c>
    </row>
    <row r="1177" spans="1:31" x14ac:dyDescent="0.25">
      <c r="A1177" s="45" t="s">
        <v>1243</v>
      </c>
      <c r="B1177" s="2" t="str">
        <f>IFERROR(VLOOKUP(A1177,'Protein names'!$A:$I,8,FALSE),"Contaminant")</f>
        <v>UMP-CMP kinase (EC 2.7.4.14) (Deoxycytidylate kinase) (Nucleoside-diphosphate kinase) (Uridine monophosphate/cytidine monophosphate kinase)</v>
      </c>
      <c r="C1177" t="str">
        <f>IFERROR(VLOOKUP(A1177,'Protein names'!$A:$I,9,FALSE), "Contaminant")</f>
        <v>Cmpk1</v>
      </c>
      <c r="D1177" s="42">
        <f>VLOOKUP($A1177,'Raw data'!$A:$M,10,FALSE)</f>
        <v>1134873.3755666849</v>
      </c>
      <c r="E1177" s="42">
        <f>VLOOKUP($A1177,'Raw data'!$A:$M,11,FALSE)</f>
        <v>872354.3436757694</v>
      </c>
      <c r="F1177" s="42">
        <f>VLOOKUP($A1177,'Raw data'!$A:$M,7,FALSE)</f>
        <v>626312.21012932761</v>
      </c>
      <c r="G1177" s="42">
        <f>VLOOKUP($A1177,'Raw data'!$A:$M,2,FALSE)</f>
        <v>829696.07535068435</v>
      </c>
      <c r="H1177" s="42">
        <f>VLOOKUP($A1177,'Raw data'!$A:$M,3,FALSE)</f>
        <v>828948.89758382924</v>
      </c>
      <c r="I1177" s="42">
        <f>VLOOKUP($A1177,'Raw data'!$A:$M,4,FALSE)</f>
        <v>775270.8656050571</v>
      </c>
      <c r="J1177" s="42">
        <f>VLOOKUP($A1177,'Raw data'!$A:$M,8,FALSE)</f>
        <v>690897.90374440968</v>
      </c>
      <c r="K1177" s="42">
        <f>VLOOKUP($A1177,'Raw data'!$A:$M,5,FALSE)</f>
        <v>763636.42009095999</v>
      </c>
      <c r="L1177" s="42">
        <f>VLOOKUP($A1177,'Raw data'!$A:$M,12,FALSE)</f>
        <v>1184085.0337618201</v>
      </c>
      <c r="M1177" s="42">
        <f>VLOOKUP($A1177,'Raw data'!$A:$M,13,FALSE)</f>
        <v>786102.85405025713</v>
      </c>
      <c r="N1177" s="42">
        <f>VLOOKUP($A1177,'Raw data'!$A:$M,6,FALSE)</f>
        <v>971243.41428117419</v>
      </c>
      <c r="O1177" s="42">
        <f>VLOOKUP($A1177,'Raw data'!$A:$M,9,FALSE)</f>
        <v>725354.65883085621</v>
      </c>
      <c r="P1177" s="42">
        <f t="shared" si="198"/>
        <v>844575.96131855866</v>
      </c>
      <c r="Q1177" s="42">
        <f t="shared" si="199"/>
        <v>853553.38079324632</v>
      </c>
      <c r="R1177" s="42">
        <f t="shared" si="200"/>
        <v>151631.18893550636</v>
      </c>
      <c r="S1177" s="42">
        <f t="shared" si="201"/>
        <v>172543.94005737812</v>
      </c>
      <c r="T1177" s="43">
        <f t="shared" si="202"/>
        <v>0.17953528857105824</v>
      </c>
      <c r="U1177" s="43">
        <f t="shared" si="203"/>
        <v>0.20214780228159265</v>
      </c>
      <c r="V1177" s="42">
        <f t="shared" si="204"/>
        <v>1.5254196365110745E-2</v>
      </c>
      <c r="W1177" s="42">
        <f t="shared" si="205"/>
        <v>0.93208542420706464</v>
      </c>
      <c r="X1177" s="42">
        <f>VLOOKUP($A1177,'Raw data'!$A:$AN,39, FALSE)</f>
        <v>2.8123838992288253</v>
      </c>
      <c r="Y1177" s="42">
        <f>VLOOKUP($A1177,'Raw data'!$A:$AN,40, FALSE)</f>
        <v>3.0122280574527114</v>
      </c>
      <c r="Z1177" s="42">
        <f t="shared" si="206"/>
        <v>2.9123059783407683</v>
      </c>
      <c r="AA1177" s="44">
        <f>IFERROR(VLOOKUP($A1177,'Raw data'!$AP:$AU,4,FALSE),0)</f>
        <v>-0.38491043186577301</v>
      </c>
      <c r="AB1177" s="44">
        <f>IFERROR(VLOOKUP($A1177,'Raw data'!$AP:$AU,5,FALSE),0)</f>
        <v>2.6849416062182802E-2</v>
      </c>
      <c r="AC1177" s="44">
        <f>IFERROR(VLOOKUP($A1177,'Raw data'!$AP:$AU,6,FALSE),"NA")</f>
        <v>0.909281752740424</v>
      </c>
      <c r="AD1177" s="46" t="b">
        <f t="shared" si="207"/>
        <v>0</v>
      </c>
      <c r="AE1177" s="46" t="b">
        <f t="shared" si="208"/>
        <v>0</v>
      </c>
    </row>
    <row r="1178" spans="1:31" x14ac:dyDescent="0.25">
      <c r="A1178" s="45" t="s">
        <v>1244</v>
      </c>
      <c r="B1178" s="2" t="str">
        <f>IFERROR(VLOOKUP(A1178,'Protein names'!$A:$I,8,FALSE),"Contaminant")</f>
        <v>5'-AMP-activated protein kinase subunit gamma-1</v>
      </c>
      <c r="C1178" t="str">
        <f>IFERROR(VLOOKUP(A1178,'Protein names'!$A:$I,9,FALSE), "Contaminant")</f>
        <v>Prkag1</v>
      </c>
      <c r="D1178" s="42">
        <f>VLOOKUP($A1178,'Raw data'!$A:$M,10,FALSE)</f>
        <v>205.36</v>
      </c>
      <c r="E1178" s="42">
        <f>VLOOKUP($A1178,'Raw data'!$A:$M,11,FALSE)</f>
        <v>750.74559193390451</v>
      </c>
      <c r="F1178" s="42">
        <f>VLOOKUP($A1178,'Raw data'!$A:$M,7,FALSE)</f>
        <v>29736.726867449299</v>
      </c>
      <c r="G1178" s="42">
        <f>VLOOKUP($A1178,'Raw data'!$A:$M,2,FALSE)</f>
        <v>33194.169530730695</v>
      </c>
      <c r="H1178" s="42">
        <f>VLOOKUP($A1178,'Raw data'!$A:$M,3,FALSE)</f>
        <v>26021.201762548397</v>
      </c>
      <c r="I1178" s="42">
        <f>VLOOKUP($A1178,'Raw data'!$A:$M,4,FALSE)</f>
        <v>42045.091428939777</v>
      </c>
      <c r="J1178" s="42">
        <f>VLOOKUP($A1178,'Raw data'!$A:$M,8,FALSE)</f>
        <v>205.36</v>
      </c>
      <c r="K1178" s="42">
        <f>VLOOKUP($A1178,'Raw data'!$A:$M,5,FALSE)</f>
        <v>48653.121635467884</v>
      </c>
      <c r="L1178" s="42">
        <f>VLOOKUP($A1178,'Raw data'!$A:$M,12,FALSE)</f>
        <v>205.36</v>
      </c>
      <c r="M1178" s="42">
        <f>VLOOKUP($A1178,'Raw data'!$A:$M,13,FALSE)</f>
        <v>205.36</v>
      </c>
      <c r="N1178" s="42">
        <f>VLOOKUP($A1178,'Raw data'!$A:$M,6,FALSE)</f>
        <v>31101.609032157183</v>
      </c>
      <c r="O1178" s="42">
        <f>VLOOKUP($A1178,'Raw data'!$A:$M,9,FALSE)</f>
        <v>44345.717905486439</v>
      </c>
      <c r="P1178" s="42">
        <f t="shared" si="198"/>
        <v>21992.215863600344</v>
      </c>
      <c r="Q1178" s="42">
        <f t="shared" si="199"/>
        <v>20786.088095518586</v>
      </c>
      <c r="R1178" s="42">
        <f t="shared" si="200"/>
        <v>15967.043716071177</v>
      </c>
      <c r="S1178" s="42">
        <f t="shared" si="201"/>
        <v>21247.497084435683</v>
      </c>
      <c r="T1178" s="43">
        <f t="shared" si="202"/>
        <v>0.72603160204963602</v>
      </c>
      <c r="U1178" s="43">
        <f t="shared" si="203"/>
        <v>1.0221979713930192</v>
      </c>
      <c r="V1178" s="42">
        <f t="shared" si="204"/>
        <v>-8.1374701616717005E-2</v>
      </c>
      <c r="W1178" s="42">
        <f t="shared" si="205"/>
        <v>0.9211804806533489</v>
      </c>
      <c r="X1178" s="42">
        <f>VLOOKUP($A1178,'Raw data'!$A:$AN,39, FALSE)</f>
        <v>2.5395041939368852</v>
      </c>
      <c r="Y1178" s="42">
        <f>VLOOKUP($A1178,'Raw data'!$A:$AN,40, FALSE)</f>
        <v>1.5227365064143867</v>
      </c>
      <c r="Z1178" s="42">
        <f t="shared" si="206"/>
        <v>2.0311203501756361</v>
      </c>
      <c r="AA1178" s="44">
        <f>IFERROR(VLOOKUP($A1178,'Raw data'!$AP:$AU,4,FALSE),0)</f>
        <v>0.59425520093987605</v>
      </c>
      <c r="AB1178" s="44">
        <f>IFERROR(VLOOKUP($A1178,'Raw data'!$AP:$AU,5,FALSE),0)</f>
        <v>4.8472219466958899E-2</v>
      </c>
      <c r="AC1178" s="44">
        <f>IFERROR(VLOOKUP($A1178,'Raw data'!$AP:$AU,6,FALSE),"NA")</f>
        <v>0.90963465961769696</v>
      </c>
      <c r="AD1178" s="46" t="b">
        <f t="shared" si="207"/>
        <v>0</v>
      </c>
      <c r="AE1178" s="46" t="b">
        <f t="shared" si="208"/>
        <v>0</v>
      </c>
    </row>
    <row r="1179" spans="1:31" x14ac:dyDescent="0.25">
      <c r="A1179" s="45" t="s">
        <v>1245</v>
      </c>
      <c r="B1179" s="2" t="str">
        <f>IFERROR(VLOOKUP(A1179,'Protein names'!$A:$I,8,FALSE),"Contaminant")</f>
        <v>Protein SEC13 homolog (SEC13-like protein 1)</v>
      </c>
      <c r="C1179" t="str">
        <f>IFERROR(VLOOKUP(A1179,'Protein names'!$A:$I,9,FALSE), "Contaminant")</f>
        <v>Sec13</v>
      </c>
      <c r="D1179" s="42">
        <f>VLOOKUP($A1179,'Raw data'!$A:$M,10,FALSE)</f>
        <v>152759.55032363796</v>
      </c>
      <c r="E1179" s="42">
        <f>VLOOKUP($A1179,'Raw data'!$A:$M,11,FALSE)</f>
        <v>164522.81172218898</v>
      </c>
      <c r="F1179" s="42">
        <f>VLOOKUP($A1179,'Raw data'!$A:$M,7,FALSE)</f>
        <v>125815.91225874615</v>
      </c>
      <c r="G1179" s="42">
        <f>VLOOKUP($A1179,'Raw data'!$A:$M,2,FALSE)</f>
        <v>227977.14767225945</v>
      </c>
      <c r="H1179" s="42">
        <f>VLOOKUP($A1179,'Raw data'!$A:$M,3,FALSE)</f>
        <v>179290.33302691829</v>
      </c>
      <c r="I1179" s="42">
        <f>VLOOKUP($A1179,'Raw data'!$A:$M,4,FALSE)</f>
        <v>299877.66285950277</v>
      </c>
      <c r="J1179" s="42">
        <f>VLOOKUP($A1179,'Raw data'!$A:$M,8,FALSE)</f>
        <v>208262.52664901607</v>
      </c>
      <c r="K1179" s="42">
        <f>VLOOKUP($A1179,'Raw data'!$A:$M,5,FALSE)</f>
        <v>219604.60710539634</v>
      </c>
      <c r="L1179" s="42">
        <f>VLOOKUP($A1179,'Raw data'!$A:$M,12,FALSE)</f>
        <v>345097.6255904198</v>
      </c>
      <c r="M1179" s="42">
        <f>VLOOKUP($A1179,'Raw data'!$A:$M,13,FALSE)</f>
        <v>156234.13275787811</v>
      </c>
      <c r="N1179" s="42">
        <f>VLOOKUP($A1179,'Raw data'!$A:$M,6,FALSE)</f>
        <v>238625.07141301461</v>
      </c>
      <c r="O1179" s="42">
        <f>VLOOKUP($A1179,'Raw data'!$A:$M,9,FALSE)</f>
        <v>83668.438114659744</v>
      </c>
      <c r="P1179" s="42">
        <f t="shared" si="198"/>
        <v>191707.23631054224</v>
      </c>
      <c r="Q1179" s="42">
        <f t="shared" si="199"/>
        <v>208582.06693839747</v>
      </c>
      <c r="R1179" s="42">
        <f t="shared" si="200"/>
        <v>57399.34509841114</v>
      </c>
      <c r="S1179" s="42">
        <f t="shared" si="201"/>
        <v>79586.849048222881</v>
      </c>
      <c r="T1179" s="43">
        <f t="shared" si="202"/>
        <v>0.29941146825272275</v>
      </c>
      <c r="U1179" s="43">
        <f t="shared" si="203"/>
        <v>0.38156132124114017</v>
      </c>
      <c r="V1179" s="42">
        <f t="shared" si="204"/>
        <v>0.12171033099957553</v>
      </c>
      <c r="W1179" s="42">
        <f t="shared" si="205"/>
        <v>0.70863067046125483</v>
      </c>
      <c r="X1179" s="42">
        <f>VLOOKUP($A1179,'Raw data'!$A:$AN,39, FALSE)</f>
        <v>2.1854400491039105</v>
      </c>
      <c r="Y1179" s="42">
        <f>VLOOKUP($A1179,'Raw data'!$A:$AN,40, FALSE)</f>
        <v>2.3840005458241396</v>
      </c>
      <c r="Z1179" s="42">
        <f t="shared" si="206"/>
        <v>2.2847202974640251</v>
      </c>
      <c r="AA1179" s="44">
        <f>IFERROR(VLOOKUP($A1179,'Raw data'!$AP:$AU,4,FALSE),0)</f>
        <v>0.71966857209547896</v>
      </c>
      <c r="AB1179" s="44">
        <f>IFERROR(VLOOKUP($A1179,'Raw data'!$AP:$AU,5,FALSE),0)</f>
        <v>0.13560977826817699</v>
      </c>
      <c r="AC1179" s="44">
        <f>IFERROR(VLOOKUP($A1179,'Raw data'!$AP:$AU,6,FALSE),"NA")</f>
        <v>0.91017847678264097</v>
      </c>
      <c r="AD1179" s="46" t="b">
        <f t="shared" si="207"/>
        <v>0</v>
      </c>
      <c r="AE1179" s="46" t="b">
        <f t="shared" si="208"/>
        <v>0</v>
      </c>
    </row>
    <row r="1180" spans="1:31" x14ac:dyDescent="0.25">
      <c r="A1180" s="45" t="s">
        <v>1246</v>
      </c>
      <c r="B1180" s="2" t="str">
        <f>IFERROR(VLOOKUP(A1180,'Protein names'!$A:$I,8,FALSE),"Contaminant")</f>
        <v>Protein Tmem256 (Putative uncharacterized protein RGD1563438_predicted)</v>
      </c>
      <c r="C1180" t="str">
        <f>IFERROR(VLOOKUP(A1180,'Protein names'!$A:$I,9,FALSE), "Contaminant")</f>
        <v>Tmem256</v>
      </c>
      <c r="D1180" s="42">
        <f>VLOOKUP($A1180,'Raw data'!$A:$M,10,FALSE)</f>
        <v>97805.690735158234</v>
      </c>
      <c r="E1180" s="42">
        <f>VLOOKUP($A1180,'Raw data'!$A:$M,11,FALSE)</f>
        <v>45947.542713284718</v>
      </c>
      <c r="F1180" s="42">
        <f>VLOOKUP($A1180,'Raw data'!$A:$M,7,FALSE)</f>
        <v>205.36</v>
      </c>
      <c r="G1180" s="42">
        <f>VLOOKUP($A1180,'Raw data'!$A:$M,2,FALSE)</f>
        <v>62043.868518367024</v>
      </c>
      <c r="H1180" s="42">
        <f>VLOOKUP($A1180,'Raw data'!$A:$M,3,FALSE)</f>
        <v>53131.419511692511</v>
      </c>
      <c r="I1180" s="42">
        <f>VLOOKUP($A1180,'Raw data'!$A:$M,4,FALSE)</f>
        <v>65864.580462658429</v>
      </c>
      <c r="J1180" s="42">
        <f>VLOOKUP($A1180,'Raw data'!$A:$M,8,FALSE)</f>
        <v>65984.706568553185</v>
      </c>
      <c r="K1180" s="42">
        <f>VLOOKUP($A1180,'Raw data'!$A:$M,5,FALSE)</f>
        <v>46347.674685907026</v>
      </c>
      <c r="L1180" s="42">
        <f>VLOOKUP($A1180,'Raw data'!$A:$M,12,FALSE)</f>
        <v>99734.200731844743</v>
      </c>
      <c r="M1180" s="42">
        <f>VLOOKUP($A1180,'Raw data'!$A:$M,13,FALSE)</f>
        <v>77397.90992636935</v>
      </c>
      <c r="N1180" s="42">
        <f>VLOOKUP($A1180,'Raw data'!$A:$M,6,FALSE)</f>
        <v>65943.584599132882</v>
      </c>
      <c r="O1180" s="42">
        <f>VLOOKUP($A1180,'Raw data'!$A:$M,9,FALSE)</f>
        <v>205.36</v>
      </c>
      <c r="P1180" s="42">
        <f t="shared" si="198"/>
        <v>54166.410323526819</v>
      </c>
      <c r="Q1180" s="42">
        <f t="shared" si="199"/>
        <v>59268.906085301191</v>
      </c>
      <c r="R1180" s="42">
        <f t="shared" si="200"/>
        <v>29108.143963084709</v>
      </c>
      <c r="S1180" s="42">
        <f t="shared" si="201"/>
        <v>30852.376617104932</v>
      </c>
      <c r="T1180" s="43">
        <f t="shared" si="202"/>
        <v>0.53738366248061631</v>
      </c>
      <c r="U1180" s="43">
        <f t="shared" si="203"/>
        <v>0.52054911512457258</v>
      </c>
      <c r="V1180" s="42">
        <f t="shared" si="204"/>
        <v>0.12987694545571629</v>
      </c>
      <c r="W1180" s="42">
        <f t="shared" si="205"/>
        <v>0.79340681170199345</v>
      </c>
      <c r="X1180" s="42">
        <f>VLOOKUP($A1180,'Raw data'!$A:$AN,39, FALSE)</f>
        <v>1.5993352234901852</v>
      </c>
      <c r="Y1180" s="42">
        <f>VLOOKUP($A1180,'Raw data'!$A:$AN,40, FALSE)</f>
        <v>2.0549518663722601</v>
      </c>
      <c r="Z1180" s="42">
        <f t="shared" si="206"/>
        <v>1.8271435449312228</v>
      </c>
      <c r="AA1180" s="44">
        <f>IFERROR(VLOOKUP($A1180,'Raw data'!$AP:$AU,4,FALSE),0)</f>
        <v>-0.21921793235442799</v>
      </c>
      <c r="AB1180" s="44">
        <f>IFERROR(VLOOKUP($A1180,'Raw data'!$AP:$AU,5,FALSE),0)</f>
        <v>3.8124438180516897E-2</v>
      </c>
      <c r="AC1180" s="44">
        <f>IFERROR(VLOOKUP($A1180,'Raw data'!$AP:$AU,6,FALSE),"NA")</f>
        <v>0.91050093581646196</v>
      </c>
      <c r="AD1180" s="46" t="b">
        <f t="shared" si="207"/>
        <v>0</v>
      </c>
      <c r="AE1180" s="46" t="b">
        <f t="shared" si="208"/>
        <v>0</v>
      </c>
    </row>
    <row r="1181" spans="1:31" x14ac:dyDescent="0.25">
      <c r="A1181" s="45" t="s">
        <v>1247</v>
      </c>
      <c r="B1181" s="2" t="str">
        <f>IFERROR(VLOOKUP(A1181,'Protein names'!$A:$I,8,FALSE),"Contaminant")</f>
        <v>Glutathione peroxidase 1 (GPx-1) (GSHPx-1) (EC 1.11.1.9) (Cellular glutathione peroxidase)</v>
      </c>
      <c r="C1181" t="str">
        <f>IFERROR(VLOOKUP(A1181,'Protein names'!$A:$I,9,FALSE), "Contaminant")</f>
        <v>Gpx1</v>
      </c>
      <c r="D1181" s="42">
        <f>VLOOKUP($A1181,'Raw data'!$A:$M,10,FALSE)</f>
        <v>6228178.9561684895</v>
      </c>
      <c r="E1181" s="42">
        <f>VLOOKUP($A1181,'Raw data'!$A:$M,11,FALSE)</f>
        <v>5724768.2440372901</v>
      </c>
      <c r="F1181" s="42">
        <f>VLOOKUP($A1181,'Raw data'!$A:$M,7,FALSE)</f>
        <v>6571138.2378386008</v>
      </c>
      <c r="G1181" s="42">
        <f>VLOOKUP($A1181,'Raw data'!$A:$M,2,FALSE)</f>
        <v>4910172.8491697218</v>
      </c>
      <c r="H1181" s="42">
        <f>VLOOKUP($A1181,'Raw data'!$A:$M,3,FALSE)</f>
        <v>8929551.7611560877</v>
      </c>
      <c r="I1181" s="42">
        <f>VLOOKUP($A1181,'Raw data'!$A:$M,4,FALSE)</f>
        <v>7391118.4839877887</v>
      </c>
      <c r="J1181" s="42">
        <f>VLOOKUP($A1181,'Raw data'!$A:$M,8,FALSE)</f>
        <v>6351557.467738186</v>
      </c>
      <c r="K1181" s="42">
        <f>VLOOKUP($A1181,'Raw data'!$A:$M,5,FALSE)</f>
        <v>7651499.1348993341</v>
      </c>
      <c r="L1181" s="42">
        <f>VLOOKUP($A1181,'Raw data'!$A:$M,12,FALSE)</f>
        <v>5832022.8966141241</v>
      </c>
      <c r="M1181" s="42">
        <f>VLOOKUP($A1181,'Raw data'!$A:$M,13,FALSE)</f>
        <v>7197958.2876944114</v>
      </c>
      <c r="N1181" s="42">
        <f>VLOOKUP($A1181,'Raw data'!$A:$M,6,FALSE)</f>
        <v>5783326.9474177789</v>
      </c>
      <c r="O1181" s="42">
        <f>VLOOKUP($A1181,'Raw data'!$A:$M,9,FALSE)</f>
        <v>5911408.5064397585</v>
      </c>
      <c r="P1181" s="42">
        <f t="shared" si="198"/>
        <v>6625821.4220596626</v>
      </c>
      <c r="Q1181" s="42">
        <f t="shared" si="199"/>
        <v>6454628.8734672666</v>
      </c>
      <c r="R1181" s="42">
        <f t="shared" si="200"/>
        <v>1278626.196670294</v>
      </c>
      <c r="S1181" s="42">
        <f t="shared" si="201"/>
        <v>722153.44640401355</v>
      </c>
      <c r="T1181" s="43">
        <f t="shared" si="202"/>
        <v>0.19297625384428607</v>
      </c>
      <c r="U1181" s="43">
        <f t="shared" si="203"/>
        <v>0.11188148235331316</v>
      </c>
      <c r="V1181" s="42">
        <f t="shared" si="204"/>
        <v>-3.7765174465422297E-2</v>
      </c>
      <c r="W1181" s="42">
        <f t="shared" si="205"/>
        <v>0.79962941675152477</v>
      </c>
      <c r="X1181" s="42">
        <f>VLOOKUP($A1181,'Raw data'!$A:$AN,39, FALSE)</f>
        <v>3.1996372705052205</v>
      </c>
      <c r="Y1181" s="42">
        <f>VLOOKUP($A1181,'Raw data'!$A:$AN,40, FALSE)</f>
        <v>3.4136861640922014</v>
      </c>
      <c r="Z1181" s="42">
        <f t="shared" si="206"/>
        <v>3.3066617172987112</v>
      </c>
      <c r="AA1181" s="44">
        <f>IFERROR(VLOOKUP($A1181,'Raw data'!$AP:$AU,4,FALSE),0)</f>
        <v>0.20167271153323099</v>
      </c>
      <c r="AB1181" s="44">
        <f>IFERROR(VLOOKUP($A1181,'Raw data'!$AP:$AU,5,FALSE),0)</f>
        <v>3.9606328430717701E-2</v>
      </c>
      <c r="AC1181" s="44">
        <f>IFERROR(VLOOKUP($A1181,'Raw data'!$AP:$AU,6,FALSE),"NA")</f>
        <v>0.91091869361693001</v>
      </c>
      <c r="AD1181" s="46" t="b">
        <f t="shared" si="207"/>
        <v>0</v>
      </c>
      <c r="AE1181" s="46" t="b">
        <f t="shared" si="208"/>
        <v>0</v>
      </c>
    </row>
    <row r="1182" spans="1:31" x14ac:dyDescent="0.25">
      <c r="A1182" s="45" t="s">
        <v>1248</v>
      </c>
      <c r="B1182" s="2" t="str">
        <f>IFERROR(VLOOKUP(A1182,'Protein names'!$A:$I,8,FALSE),"Contaminant")</f>
        <v>Na(+)/H(+) exchange regulatory cofactor NHE-RF1 (NHERF-1) (Ezrin-radixin-moesin-binding phosphoprotein 50) (EBP50) (Regulatory cofactor of Na(+)/H(+) exchanger) (Sodium-hydrogen exchanger regulatory factor 1) (Solute carrier family 9 isoform A3 regulatory factor 1)</v>
      </c>
      <c r="C1182" t="str">
        <f>IFERROR(VLOOKUP(A1182,'Protein names'!$A:$I,9,FALSE), "Contaminant")</f>
        <v>Slc9a3r1</v>
      </c>
      <c r="D1182" s="42">
        <f>VLOOKUP($A1182,'Raw data'!$A:$M,10,FALSE)</f>
        <v>77342.329678880851</v>
      </c>
      <c r="E1182" s="42">
        <f>VLOOKUP($A1182,'Raw data'!$A:$M,11,FALSE)</f>
        <v>60047.17897808626</v>
      </c>
      <c r="F1182" s="42">
        <f>VLOOKUP($A1182,'Raw data'!$A:$M,7,FALSE)</f>
        <v>84481.386156463996</v>
      </c>
      <c r="G1182" s="42">
        <f>VLOOKUP($A1182,'Raw data'!$A:$M,2,FALSE)</f>
        <v>78011.586090683457</v>
      </c>
      <c r="H1182" s="42">
        <f>VLOOKUP($A1182,'Raw data'!$A:$M,3,FALSE)</f>
        <v>37847.409549424432</v>
      </c>
      <c r="I1182" s="42">
        <f>VLOOKUP($A1182,'Raw data'!$A:$M,4,FALSE)</f>
        <v>93425.791879794517</v>
      </c>
      <c r="J1182" s="42">
        <f>VLOOKUP($A1182,'Raw data'!$A:$M,8,FALSE)</f>
        <v>67534.754765975027</v>
      </c>
      <c r="K1182" s="42">
        <f>VLOOKUP($A1182,'Raw data'!$A:$M,5,FALSE)</f>
        <v>68910.460981993863</v>
      </c>
      <c r="L1182" s="42">
        <f>VLOOKUP($A1182,'Raw data'!$A:$M,12,FALSE)</f>
        <v>72598.84189070898</v>
      </c>
      <c r="M1182" s="42">
        <f>VLOOKUP($A1182,'Raw data'!$A:$M,13,FALSE)</f>
        <v>61131.389902672767</v>
      </c>
      <c r="N1182" s="42">
        <f>VLOOKUP($A1182,'Raw data'!$A:$M,6,FALSE)</f>
        <v>71671.255040096075</v>
      </c>
      <c r="O1182" s="42">
        <f>VLOOKUP($A1182,'Raw data'!$A:$M,9,FALSE)</f>
        <v>69885.132798623585</v>
      </c>
      <c r="P1182" s="42">
        <f t="shared" si="198"/>
        <v>71859.280388888918</v>
      </c>
      <c r="Q1182" s="42">
        <f t="shared" si="199"/>
        <v>68621.972563345043</v>
      </c>
      <c r="R1182" s="42">
        <f t="shared" si="200"/>
        <v>18205.675692850768</v>
      </c>
      <c r="S1182" s="42">
        <f t="shared" si="201"/>
        <v>3743.5118038395158</v>
      </c>
      <c r="T1182" s="43">
        <f t="shared" si="202"/>
        <v>0.25335176743108301</v>
      </c>
      <c r="U1182" s="43">
        <f t="shared" si="203"/>
        <v>5.4552669706250057E-2</v>
      </c>
      <c r="V1182" s="42">
        <f t="shared" si="204"/>
        <v>-6.6503890737007118E-2</v>
      </c>
      <c r="W1182" s="42">
        <f t="shared" si="205"/>
        <v>0.70509666404541815</v>
      </c>
      <c r="X1182" s="42">
        <f>VLOOKUP($A1182,'Raw data'!$A:$AN,39, FALSE)</f>
        <v>4.114415292449169</v>
      </c>
      <c r="Y1182" s="42">
        <f>VLOOKUP($A1182,'Raw data'!$A:$AN,40, FALSE)</f>
        <v>4.8738468997181466</v>
      </c>
      <c r="Z1182" s="42">
        <f t="shared" si="206"/>
        <v>4.4941310960836578</v>
      </c>
      <c r="AA1182" s="44">
        <f>IFERROR(VLOOKUP($A1182,'Raw data'!$AP:$AU,4,FALSE),0)</f>
        <v>-0.33878133085428302</v>
      </c>
      <c r="AB1182" s="44">
        <f>IFERROR(VLOOKUP($A1182,'Raw data'!$AP:$AU,5,FALSE),0)</f>
        <v>0.180693376702529</v>
      </c>
      <c r="AC1182" s="44">
        <f>IFERROR(VLOOKUP($A1182,'Raw data'!$AP:$AU,6,FALSE),"NA")</f>
        <v>0.91173143194041895</v>
      </c>
      <c r="AD1182" s="46" t="b">
        <f t="shared" si="207"/>
        <v>0</v>
      </c>
      <c r="AE1182" s="46" t="b">
        <f t="shared" si="208"/>
        <v>0</v>
      </c>
    </row>
    <row r="1183" spans="1:31" x14ac:dyDescent="0.25">
      <c r="A1183" s="45" t="s">
        <v>1249</v>
      </c>
      <c r="B1183" s="2" t="str">
        <f>IFERROR(VLOOKUP(A1183,'Protein names'!$A:$I,8,FALSE),"Contaminant")</f>
        <v>Glycine N-acyltransferase</v>
      </c>
      <c r="C1183" t="str">
        <f>IFERROR(VLOOKUP(A1183,'Protein names'!$A:$I,9,FALSE), "Contaminant")</f>
        <v>Glyat</v>
      </c>
      <c r="D1183" s="42">
        <f>VLOOKUP($A1183,'Raw data'!$A:$M,10,FALSE)</f>
        <v>1294559.9192903838</v>
      </c>
      <c r="E1183" s="42">
        <f>VLOOKUP($A1183,'Raw data'!$A:$M,11,FALSE)</f>
        <v>1073021.99728616</v>
      </c>
      <c r="F1183" s="42">
        <f>VLOOKUP($A1183,'Raw data'!$A:$M,7,FALSE)</f>
        <v>1096794.2097050061</v>
      </c>
      <c r="G1183" s="42">
        <f>VLOOKUP($A1183,'Raw data'!$A:$M,2,FALSE)</f>
        <v>944337.07185748895</v>
      </c>
      <c r="H1183" s="42">
        <f>VLOOKUP($A1183,'Raw data'!$A:$M,3,FALSE)</f>
        <v>868454.10558523179</v>
      </c>
      <c r="I1183" s="42">
        <f>VLOOKUP($A1183,'Raw data'!$A:$M,4,FALSE)</f>
        <v>1178057.7562563089</v>
      </c>
      <c r="J1183" s="42">
        <f>VLOOKUP($A1183,'Raw data'!$A:$M,8,FALSE)</f>
        <v>855264.38663582888</v>
      </c>
      <c r="K1183" s="42">
        <f>VLOOKUP($A1183,'Raw data'!$A:$M,5,FALSE)</f>
        <v>559755.01345725625</v>
      </c>
      <c r="L1183" s="42">
        <f>VLOOKUP($A1183,'Raw data'!$A:$M,12,FALSE)</f>
        <v>1148754.6108754489</v>
      </c>
      <c r="M1183" s="42">
        <f>VLOOKUP($A1183,'Raw data'!$A:$M,13,FALSE)</f>
        <v>957571.6730969206</v>
      </c>
      <c r="N1183" s="42">
        <f>VLOOKUP($A1183,'Raw data'!$A:$M,6,FALSE)</f>
        <v>809325.43850073009</v>
      </c>
      <c r="O1183" s="42">
        <f>VLOOKUP($A1183,'Raw data'!$A:$M,9,FALSE)</f>
        <v>868818.99346061959</v>
      </c>
      <c r="P1183" s="42">
        <f t="shared" si="198"/>
        <v>1075870.8433300965</v>
      </c>
      <c r="Q1183" s="42">
        <f t="shared" si="199"/>
        <v>866581.68600446742</v>
      </c>
      <c r="R1183" s="42">
        <f t="shared" si="200"/>
        <v>140852.05976279156</v>
      </c>
      <c r="S1183" s="42">
        <f t="shared" si="201"/>
        <v>175809.89209729893</v>
      </c>
      <c r="T1183" s="43">
        <f t="shared" si="202"/>
        <v>0.13091911602215955</v>
      </c>
      <c r="U1183" s="43">
        <f t="shared" si="203"/>
        <v>0.2028774608749262</v>
      </c>
      <c r="V1183" s="42">
        <f t="shared" si="204"/>
        <v>-0.31209724223202256</v>
      </c>
      <c r="W1183" s="42">
        <f t="shared" si="205"/>
        <v>6.4478316158175286E-2</v>
      </c>
      <c r="X1183" s="42">
        <f>VLOOKUP($A1183,'Raw data'!$A:$AN,39, FALSE)</f>
        <v>2.7055574220429612</v>
      </c>
      <c r="Y1183" s="42">
        <f>VLOOKUP($A1183,'Raw data'!$A:$AN,40, FALSE)</f>
        <v>2.5879268705062199</v>
      </c>
      <c r="Z1183" s="42">
        <f t="shared" si="206"/>
        <v>2.6467421462745904</v>
      </c>
      <c r="AA1183" s="44">
        <f>IFERROR(VLOOKUP($A1183,'Raw data'!$AP:$AU,4,FALSE),0)</f>
        <v>-0.41842789686515403</v>
      </c>
      <c r="AB1183" s="44">
        <f>IFERROR(VLOOKUP($A1183,'Raw data'!$AP:$AU,5,FALSE),0)</f>
        <v>5.0456164454869598E-2</v>
      </c>
      <c r="AC1183" s="44">
        <f>IFERROR(VLOOKUP($A1183,'Raw data'!$AP:$AU,6,FALSE),"NA")</f>
        <v>0.91218030187797206</v>
      </c>
      <c r="AD1183" s="46" t="b">
        <f t="shared" si="207"/>
        <v>0</v>
      </c>
      <c r="AE1183" s="46" t="b">
        <f t="shared" si="208"/>
        <v>0</v>
      </c>
    </row>
    <row r="1184" spans="1:31" x14ac:dyDescent="0.25">
      <c r="A1184" s="45" t="s">
        <v>1250</v>
      </c>
      <c r="B1184" s="2" t="str">
        <f>IFERROR(VLOOKUP(A1184,'Protein names'!$A:$I,8,FALSE),"Contaminant")</f>
        <v>Amine oxidase [flavin-containing] (EC 1.4.3.4) (Monoamine oxidase)</v>
      </c>
      <c r="C1184" t="str">
        <f>IFERROR(VLOOKUP(A1184,'Protein names'!$A:$I,9,FALSE), "Contaminant")</f>
        <v>Maob</v>
      </c>
      <c r="D1184" s="42">
        <f>VLOOKUP($A1184,'Raw data'!$A:$M,10,FALSE)</f>
        <v>2456221.6866653413</v>
      </c>
      <c r="E1184" s="42">
        <f>VLOOKUP($A1184,'Raw data'!$A:$M,11,FALSE)</f>
        <v>1823802.2498978989</v>
      </c>
      <c r="F1184" s="42">
        <f>VLOOKUP($A1184,'Raw data'!$A:$M,7,FALSE)</f>
        <v>2227014.6275531771</v>
      </c>
      <c r="G1184" s="42">
        <f>VLOOKUP($A1184,'Raw data'!$A:$M,2,FALSE)</f>
        <v>1519828.7254373096</v>
      </c>
      <c r="H1184" s="42">
        <f>VLOOKUP($A1184,'Raw data'!$A:$M,3,FALSE)</f>
        <v>1373396.5507834419</v>
      </c>
      <c r="I1184" s="42">
        <f>VLOOKUP($A1184,'Raw data'!$A:$M,4,FALSE)</f>
        <v>2618204.0710574538</v>
      </c>
      <c r="J1184" s="42">
        <f>VLOOKUP($A1184,'Raw data'!$A:$M,8,FALSE)</f>
        <v>1933780.6516531501</v>
      </c>
      <c r="K1184" s="42">
        <f>VLOOKUP($A1184,'Raw data'!$A:$M,5,FALSE)</f>
        <v>1897337.9000097041</v>
      </c>
      <c r="L1184" s="42">
        <f>VLOOKUP($A1184,'Raw data'!$A:$M,12,FALSE)</f>
        <v>2225824.5995912878</v>
      </c>
      <c r="M1184" s="42">
        <f>VLOOKUP($A1184,'Raw data'!$A:$M,13,FALSE)</f>
        <v>2381950.5169485635</v>
      </c>
      <c r="N1184" s="42">
        <f>VLOOKUP($A1184,'Raw data'!$A:$M,6,FALSE)</f>
        <v>1524139.0967726931</v>
      </c>
      <c r="O1184" s="42">
        <f>VLOOKUP($A1184,'Raw data'!$A:$M,9,FALSE)</f>
        <v>2042065.6681370023</v>
      </c>
      <c r="P1184" s="42">
        <f t="shared" si="198"/>
        <v>2003077.985232437</v>
      </c>
      <c r="Q1184" s="42">
        <f t="shared" si="199"/>
        <v>2000849.7388520669</v>
      </c>
      <c r="R1184" s="42">
        <f t="shared" si="200"/>
        <v>464764.32749058068</v>
      </c>
      <c r="S1184" s="42">
        <f t="shared" si="201"/>
        <v>270806.27865910478</v>
      </c>
      <c r="T1184" s="43">
        <f t="shared" si="202"/>
        <v>0.23202507886214399</v>
      </c>
      <c r="U1184" s="43">
        <f t="shared" si="203"/>
        <v>0.13534563510724823</v>
      </c>
      <c r="V1184" s="42">
        <f t="shared" si="204"/>
        <v>-1.6057634184421462E-3</v>
      </c>
      <c r="W1184" s="42">
        <f t="shared" si="205"/>
        <v>0.99279164304392598</v>
      </c>
      <c r="X1184" s="42">
        <f>VLOOKUP($A1184,'Raw data'!$A:$AN,39, FALSE)</f>
        <v>3.2206759327152974</v>
      </c>
      <c r="Y1184" s="42">
        <f>VLOOKUP($A1184,'Raw data'!$A:$AN,40, FALSE)</f>
        <v>3.4181187710585514</v>
      </c>
      <c r="Z1184" s="42">
        <f t="shared" si="206"/>
        <v>3.3193973518869244</v>
      </c>
      <c r="AA1184" s="44">
        <f>IFERROR(VLOOKUP($A1184,'Raw data'!$AP:$AU,4,FALSE),0)</f>
        <v>-0.28181919321698701</v>
      </c>
      <c r="AB1184" s="44">
        <f>IFERROR(VLOOKUP($A1184,'Raw data'!$AP:$AU,5,FALSE),0)</f>
        <v>7.7083505354613294E-2</v>
      </c>
      <c r="AC1184" s="44">
        <f>IFERROR(VLOOKUP($A1184,'Raw data'!$AP:$AU,6,FALSE),"NA")</f>
        <v>0.91251943658946399</v>
      </c>
      <c r="AD1184" s="46" t="b">
        <f t="shared" si="207"/>
        <v>0</v>
      </c>
      <c r="AE1184" s="46" t="b">
        <f t="shared" si="208"/>
        <v>0</v>
      </c>
    </row>
    <row r="1185" spans="1:31" x14ac:dyDescent="0.25">
      <c r="A1185" s="45" t="s">
        <v>1251</v>
      </c>
      <c r="B1185" s="2" t="str">
        <f>IFERROR(VLOOKUP(A1185,'Protein names'!$A:$I,8,FALSE),"Contaminant")</f>
        <v>Protein deglycase DJ-1 (EC 3.1.2.-) (EC 3.5.1.-) (Contraception-associated protein 1) (Protein CAP1) (Fertility protein SP22) (Parkinson disease protein 7 homolog)</v>
      </c>
      <c r="C1185" t="str">
        <f>IFERROR(VLOOKUP(A1185,'Protein names'!$A:$I,9,FALSE), "Contaminant")</f>
        <v>Park7</v>
      </c>
      <c r="D1185" s="42">
        <f>VLOOKUP($A1185,'Raw data'!$A:$M,10,FALSE)</f>
        <v>719096.456759108</v>
      </c>
      <c r="E1185" s="42">
        <f>VLOOKUP($A1185,'Raw data'!$A:$M,11,FALSE)</f>
        <v>626670.2823108827</v>
      </c>
      <c r="F1185" s="42">
        <f>VLOOKUP($A1185,'Raw data'!$A:$M,7,FALSE)</f>
        <v>733236.99199237267</v>
      </c>
      <c r="G1185" s="42">
        <f>VLOOKUP($A1185,'Raw data'!$A:$M,2,FALSE)</f>
        <v>797820.98201585026</v>
      </c>
      <c r="H1185" s="42">
        <f>VLOOKUP($A1185,'Raw data'!$A:$M,3,FALSE)</f>
        <v>468458.82054180797</v>
      </c>
      <c r="I1185" s="42">
        <f>VLOOKUP($A1185,'Raw data'!$A:$M,4,FALSE)</f>
        <v>998911.06852329033</v>
      </c>
      <c r="J1185" s="42">
        <f>VLOOKUP($A1185,'Raw data'!$A:$M,8,FALSE)</f>
        <v>1069445.2541479634</v>
      </c>
      <c r="K1185" s="42">
        <f>VLOOKUP($A1185,'Raw data'!$A:$M,5,FALSE)</f>
        <v>829132.8827338377</v>
      </c>
      <c r="L1185" s="42">
        <f>VLOOKUP($A1185,'Raw data'!$A:$M,12,FALSE)</f>
        <v>891743.48332037847</v>
      </c>
      <c r="M1185" s="42">
        <f>VLOOKUP($A1185,'Raw data'!$A:$M,13,FALSE)</f>
        <v>597616.30038794328</v>
      </c>
      <c r="N1185" s="42">
        <f>VLOOKUP($A1185,'Raw data'!$A:$M,6,FALSE)</f>
        <v>573760.51617749443</v>
      </c>
      <c r="O1185" s="42">
        <f>VLOOKUP($A1185,'Raw data'!$A:$M,9,FALSE)</f>
        <v>1045445.5752195785</v>
      </c>
      <c r="P1185" s="42">
        <f t="shared" si="198"/>
        <v>724032.43369055202</v>
      </c>
      <c r="Q1185" s="42">
        <f t="shared" si="199"/>
        <v>834524.00199786585</v>
      </c>
      <c r="R1185" s="42">
        <f t="shared" si="200"/>
        <v>161198.30529115681</v>
      </c>
      <c r="S1185" s="42">
        <f t="shared" si="201"/>
        <v>194551.57524896233</v>
      </c>
      <c r="T1185" s="43">
        <f t="shared" si="202"/>
        <v>0.22263961915282401</v>
      </c>
      <c r="U1185" s="43">
        <f t="shared" si="203"/>
        <v>0.23312879531709366</v>
      </c>
      <c r="V1185" s="42">
        <f t="shared" si="204"/>
        <v>0.20489921838323683</v>
      </c>
      <c r="W1185" s="42">
        <f t="shared" si="205"/>
        <v>0.35119886449811721</v>
      </c>
      <c r="X1185" s="42">
        <f>VLOOKUP($A1185,'Raw data'!$A:$AN,39, FALSE)</f>
        <v>2.4699208083594271</v>
      </c>
      <c r="Y1185" s="42">
        <f>VLOOKUP($A1185,'Raw data'!$A:$AN,40, FALSE)</f>
        <v>2.9795762075810153</v>
      </c>
      <c r="Z1185" s="42">
        <f t="shared" si="206"/>
        <v>2.7247485079702214</v>
      </c>
      <c r="AA1185" s="44">
        <f>IFERROR(VLOOKUP($A1185,'Raw data'!$AP:$AU,4,FALSE),0)</f>
        <v>0.46243412223730401</v>
      </c>
      <c r="AB1185" s="44">
        <f>IFERROR(VLOOKUP($A1185,'Raw data'!$AP:$AU,5,FALSE),0)</f>
        <v>0.23002692628303301</v>
      </c>
      <c r="AC1185" s="44">
        <f>IFERROR(VLOOKUP($A1185,'Raw data'!$AP:$AU,6,FALSE),"NA")</f>
        <v>0.91268478945842002</v>
      </c>
      <c r="AD1185" s="46" t="b">
        <f t="shared" si="207"/>
        <v>0</v>
      </c>
      <c r="AE1185" s="46" t="b">
        <f t="shared" si="208"/>
        <v>0</v>
      </c>
    </row>
    <row r="1186" spans="1:31" x14ac:dyDescent="0.25">
      <c r="A1186" s="45" t="s">
        <v>1252</v>
      </c>
      <c r="B1186" s="2" t="str">
        <f>IFERROR(VLOOKUP(A1186,'Protein names'!$A:$I,8,FALSE),"Contaminant")</f>
        <v>Rab GDP dissociation inhibitor beta (Rab GDI beta) (GDI-3) (Guanosine diphosphate dissociation inhibitor 2) (GDI-2)</v>
      </c>
      <c r="C1186" t="str">
        <f>IFERROR(VLOOKUP(A1186,'Protein names'!$A:$I,9,FALSE), "Contaminant")</f>
        <v>Gdi2</v>
      </c>
      <c r="D1186" s="42">
        <f>VLOOKUP($A1186,'Raw data'!$A:$M,10,FALSE)</f>
        <v>812428.07515160635</v>
      </c>
      <c r="E1186" s="42">
        <f>VLOOKUP($A1186,'Raw data'!$A:$M,11,FALSE)</f>
        <v>687104.18660601648</v>
      </c>
      <c r="F1186" s="42">
        <f>VLOOKUP($A1186,'Raw data'!$A:$M,7,FALSE)</f>
        <v>862646.54442769196</v>
      </c>
      <c r="G1186" s="42">
        <f>VLOOKUP($A1186,'Raw data'!$A:$M,2,FALSE)</f>
        <v>827123.46115137462</v>
      </c>
      <c r="H1186" s="42">
        <f>VLOOKUP($A1186,'Raw data'!$A:$M,3,FALSE)</f>
        <v>862364.05807474756</v>
      </c>
      <c r="I1186" s="42">
        <f>VLOOKUP($A1186,'Raw data'!$A:$M,4,FALSE)</f>
        <v>972554.69334152003</v>
      </c>
      <c r="J1186" s="42">
        <f>VLOOKUP($A1186,'Raw data'!$A:$M,8,FALSE)</f>
        <v>566773.90301663929</v>
      </c>
      <c r="K1186" s="42">
        <f>VLOOKUP($A1186,'Raw data'!$A:$M,5,FALSE)</f>
        <v>839309.23498317727</v>
      </c>
      <c r="L1186" s="42">
        <f>VLOOKUP($A1186,'Raw data'!$A:$M,12,FALSE)</f>
        <v>870009.4504532353</v>
      </c>
      <c r="M1186" s="42">
        <f>VLOOKUP($A1186,'Raw data'!$A:$M,13,FALSE)</f>
        <v>816051.39763465314</v>
      </c>
      <c r="N1186" s="42">
        <f>VLOOKUP($A1186,'Raw data'!$A:$M,6,FALSE)</f>
        <v>892675.41681181942</v>
      </c>
      <c r="O1186" s="42">
        <f>VLOOKUP($A1186,'Raw data'!$A:$M,9,FALSE)</f>
        <v>683968.3656014622</v>
      </c>
      <c r="P1186" s="42">
        <f t="shared" si="198"/>
        <v>837370.16979215946</v>
      </c>
      <c r="Q1186" s="42">
        <f t="shared" si="199"/>
        <v>778131.29475016438</v>
      </c>
      <c r="R1186" s="42">
        <f t="shared" si="200"/>
        <v>84503.85967456548</v>
      </c>
      <c r="S1186" s="42">
        <f t="shared" si="201"/>
        <v>115672.8362195581</v>
      </c>
      <c r="T1186" s="43">
        <f t="shared" si="202"/>
        <v>0.10091577503356713</v>
      </c>
      <c r="U1186" s="43">
        <f t="shared" si="203"/>
        <v>0.1486546512137098</v>
      </c>
      <c r="V1186" s="42">
        <f t="shared" si="204"/>
        <v>-0.10585192198303925</v>
      </c>
      <c r="W1186" s="42">
        <f t="shared" si="205"/>
        <v>0.37690652564303384</v>
      </c>
      <c r="X1186" s="42">
        <f>VLOOKUP($A1186,'Raw data'!$A:$AN,39, FALSE)</f>
        <v>2.6298023400172359</v>
      </c>
      <c r="Y1186" s="42">
        <f>VLOOKUP($A1186,'Raw data'!$A:$AN,40, FALSE)</f>
        <v>3.160259777785591</v>
      </c>
      <c r="Z1186" s="42">
        <f t="shared" si="206"/>
        <v>2.8950310589014134</v>
      </c>
      <c r="AA1186" s="44">
        <f>IFERROR(VLOOKUP($A1186,'Raw data'!$AP:$AU,4,FALSE),0)</f>
        <v>0.306097977837617</v>
      </c>
      <c r="AB1186" s="44">
        <f>IFERROR(VLOOKUP($A1186,'Raw data'!$AP:$AU,5,FALSE),0)</f>
        <v>5.4833495648228203E-2</v>
      </c>
      <c r="AC1186" s="44">
        <f>IFERROR(VLOOKUP($A1186,'Raw data'!$AP:$AU,6,FALSE),"NA")</f>
        <v>0.91370955129113496</v>
      </c>
      <c r="AD1186" s="46" t="b">
        <f t="shared" si="207"/>
        <v>0</v>
      </c>
      <c r="AE1186" s="46" t="b">
        <f t="shared" si="208"/>
        <v>0</v>
      </c>
    </row>
    <row r="1187" spans="1:31" x14ac:dyDescent="0.25">
      <c r="A1187" s="45" t="s">
        <v>1253</v>
      </c>
      <c r="B1187" s="2" t="str">
        <f>IFERROR(VLOOKUP(A1187,'Protein names'!$A:$I,8,FALSE),"Contaminant")</f>
        <v>Hyou1 protein (Hypoxia up-regulated 1, isoform CRA_a) (Hypoxia up-regulated protein 1)</v>
      </c>
      <c r="C1187" t="str">
        <f>IFERROR(VLOOKUP(A1187,'Protein names'!$A:$I,9,FALSE), "Contaminant")</f>
        <v>Hyou1</v>
      </c>
      <c r="D1187" s="42">
        <f>VLOOKUP($A1187,'Raw data'!$A:$M,10,FALSE)</f>
        <v>636723.02521731553</v>
      </c>
      <c r="E1187" s="42">
        <f>VLOOKUP($A1187,'Raw data'!$A:$M,11,FALSE)</f>
        <v>736341.06259988074</v>
      </c>
      <c r="F1187" s="42">
        <f>VLOOKUP($A1187,'Raw data'!$A:$M,7,FALSE)</f>
        <v>605795.80738313159</v>
      </c>
      <c r="G1187" s="42">
        <f>VLOOKUP($A1187,'Raw data'!$A:$M,2,FALSE)</f>
        <v>665441.00654994801</v>
      </c>
      <c r="H1187" s="42">
        <f>VLOOKUP($A1187,'Raw data'!$A:$M,3,FALSE)</f>
        <v>498308.10559664224</v>
      </c>
      <c r="I1187" s="42">
        <f>VLOOKUP($A1187,'Raw data'!$A:$M,4,FALSE)</f>
        <v>750007.86859475775</v>
      </c>
      <c r="J1187" s="42">
        <f>VLOOKUP($A1187,'Raw data'!$A:$M,8,FALSE)</f>
        <v>402945.10466042906</v>
      </c>
      <c r="K1187" s="42">
        <f>VLOOKUP($A1187,'Raw data'!$A:$M,5,FALSE)</f>
        <v>456172.04581355036</v>
      </c>
      <c r="L1187" s="42">
        <f>VLOOKUP($A1187,'Raw data'!$A:$M,12,FALSE)</f>
        <v>961115.87124794838</v>
      </c>
      <c r="M1187" s="42">
        <f>VLOOKUP($A1187,'Raw data'!$A:$M,13,FALSE)</f>
        <v>661107.0567089828</v>
      </c>
      <c r="N1187" s="42">
        <f>VLOOKUP($A1187,'Raw data'!$A:$M,6,FALSE)</f>
        <v>580419.63328196644</v>
      </c>
      <c r="O1187" s="42">
        <f>VLOOKUP($A1187,'Raw data'!$A:$M,9,FALSE)</f>
        <v>257753.73041573953</v>
      </c>
      <c r="P1187" s="42">
        <f t="shared" si="198"/>
        <v>648769.47932361264</v>
      </c>
      <c r="Q1187" s="42">
        <f t="shared" si="199"/>
        <v>553252.24035476951</v>
      </c>
      <c r="R1187" s="42">
        <f t="shared" si="200"/>
        <v>84485.11900543762</v>
      </c>
      <c r="S1187" s="42">
        <f t="shared" si="201"/>
        <v>222882.49469306078</v>
      </c>
      <c r="T1187" s="43">
        <f t="shared" si="202"/>
        <v>0.13022363366032452</v>
      </c>
      <c r="U1187" s="43">
        <f t="shared" si="203"/>
        <v>0.40285872959165747</v>
      </c>
      <c r="V1187" s="42">
        <f t="shared" si="204"/>
        <v>-0.22976856295698317</v>
      </c>
      <c r="W1187" s="42">
        <f t="shared" si="205"/>
        <v>0.39127996647410779</v>
      </c>
      <c r="X1187" s="42">
        <f>VLOOKUP($A1187,'Raw data'!$A:$AN,39, FALSE)</f>
        <v>2.0882316511129733</v>
      </c>
      <c r="Y1187" s="42">
        <f>VLOOKUP($A1187,'Raw data'!$A:$AN,40, FALSE)</f>
        <v>2.1155957948779371</v>
      </c>
      <c r="Z1187" s="42">
        <f t="shared" si="206"/>
        <v>2.1019137229954552</v>
      </c>
      <c r="AA1187" s="44">
        <f>IFERROR(VLOOKUP($A1187,'Raw data'!$AP:$AU,4,FALSE),0)</f>
        <v>-0.26911552134920302</v>
      </c>
      <c r="AB1187" s="44">
        <f>IFERROR(VLOOKUP($A1187,'Raw data'!$AP:$AU,5,FALSE),0)</f>
        <v>4.5738306833881998E-2</v>
      </c>
      <c r="AC1187" s="44">
        <f>IFERROR(VLOOKUP($A1187,'Raw data'!$AP:$AU,6,FALSE),"NA")</f>
        <v>0.91382636198566003</v>
      </c>
      <c r="AD1187" s="46" t="b">
        <f t="shared" si="207"/>
        <v>0</v>
      </c>
      <c r="AE1187" s="46" t="b">
        <f t="shared" si="208"/>
        <v>0</v>
      </c>
    </row>
    <row r="1188" spans="1:31" x14ac:dyDescent="0.25">
      <c r="A1188" s="45" t="s">
        <v>1254</v>
      </c>
      <c r="B1188" s="2" t="str">
        <f>IFERROR(VLOOKUP(A1188,'Protein names'!$A:$I,8,FALSE),"Contaminant")</f>
        <v>Gamma-butyrobetaine dioxygenase</v>
      </c>
      <c r="C1188" t="str">
        <f>IFERROR(VLOOKUP(A1188,'Protein names'!$A:$I,9,FALSE), "Contaminant")</f>
        <v>Bbox1</v>
      </c>
      <c r="D1188" s="42">
        <f>VLOOKUP($A1188,'Raw data'!$A:$M,10,FALSE)</f>
        <v>623161.64509917551</v>
      </c>
      <c r="E1188" s="42">
        <f>VLOOKUP($A1188,'Raw data'!$A:$M,11,FALSE)</f>
        <v>410210.69835789985</v>
      </c>
      <c r="F1188" s="42">
        <f>VLOOKUP($A1188,'Raw data'!$A:$M,7,FALSE)</f>
        <v>117555.26960495421</v>
      </c>
      <c r="G1188" s="42">
        <f>VLOOKUP($A1188,'Raw data'!$A:$M,2,FALSE)</f>
        <v>199658.60904017303</v>
      </c>
      <c r="H1188" s="42">
        <f>VLOOKUP($A1188,'Raw data'!$A:$M,3,FALSE)</f>
        <v>176080.24449431579</v>
      </c>
      <c r="I1188" s="42">
        <f>VLOOKUP($A1188,'Raw data'!$A:$M,4,FALSE)</f>
        <v>148252.21237462797</v>
      </c>
      <c r="J1188" s="42">
        <f>VLOOKUP($A1188,'Raw data'!$A:$M,8,FALSE)</f>
        <v>251896.89265418428</v>
      </c>
      <c r="K1188" s="42">
        <f>VLOOKUP($A1188,'Raw data'!$A:$M,5,FALSE)</f>
        <v>198065.96543514295</v>
      </c>
      <c r="L1188" s="42">
        <f>VLOOKUP($A1188,'Raw data'!$A:$M,12,FALSE)</f>
        <v>520402.03517898329</v>
      </c>
      <c r="M1188" s="42">
        <f>VLOOKUP($A1188,'Raw data'!$A:$M,13,FALSE)</f>
        <v>398427.76746715553</v>
      </c>
      <c r="N1188" s="42">
        <f>VLOOKUP($A1188,'Raw data'!$A:$M,6,FALSE)</f>
        <v>213261.62960980547</v>
      </c>
      <c r="O1188" s="42">
        <f>VLOOKUP($A1188,'Raw data'!$A:$M,9,FALSE)</f>
        <v>224477.94670013149</v>
      </c>
      <c r="P1188" s="42">
        <f t="shared" si="198"/>
        <v>279153.11316185771</v>
      </c>
      <c r="Q1188" s="42">
        <f t="shared" si="199"/>
        <v>301088.70617423387</v>
      </c>
      <c r="R1188" s="42">
        <f t="shared" si="200"/>
        <v>180605.58407440642</v>
      </c>
      <c r="S1188" s="42">
        <f t="shared" si="201"/>
        <v>118455.02142470964</v>
      </c>
      <c r="T1188" s="43">
        <f t="shared" si="202"/>
        <v>0.64697678642648071</v>
      </c>
      <c r="U1188" s="43">
        <f t="shared" si="203"/>
        <v>0.3934223336698725</v>
      </c>
      <c r="V1188" s="42">
        <f t="shared" si="204"/>
        <v>0.10913194825958872</v>
      </c>
      <c r="W1188" s="42">
        <f t="shared" si="205"/>
        <v>0.82492472065178357</v>
      </c>
      <c r="X1188" s="42">
        <f>VLOOKUP($A1188,'Raw data'!$A:$AN,39, FALSE)</f>
        <v>3.9196388554954922</v>
      </c>
      <c r="Y1188" s="42">
        <f>VLOOKUP($A1188,'Raw data'!$A:$AN,40, FALSE)</f>
        <v>4.3070086274455752</v>
      </c>
      <c r="Z1188" s="42">
        <f t="shared" si="206"/>
        <v>4.1133237414705341</v>
      </c>
      <c r="AA1188" s="44">
        <f>IFERROR(VLOOKUP($A1188,'Raw data'!$AP:$AU,4,FALSE),0)</f>
        <v>0.51175525326009397</v>
      </c>
      <c r="AB1188" s="44">
        <f>IFERROR(VLOOKUP($A1188,'Raw data'!$AP:$AU,5,FALSE),0)</f>
        <v>0.14695412622899801</v>
      </c>
      <c r="AC1188" s="44">
        <f>IFERROR(VLOOKUP($A1188,'Raw data'!$AP:$AU,6,FALSE),"NA")</f>
        <v>0.91468203408766802</v>
      </c>
      <c r="AD1188" s="46" t="b">
        <f t="shared" si="207"/>
        <v>0</v>
      </c>
      <c r="AE1188" s="46" t="b">
        <f t="shared" si="208"/>
        <v>0</v>
      </c>
    </row>
    <row r="1189" spans="1:31" x14ac:dyDescent="0.25">
      <c r="A1189" s="45" t="s">
        <v>1255</v>
      </c>
      <c r="B1189" s="2" t="str">
        <f>IFERROR(VLOOKUP(A1189,'Protein names'!$A:$I,8,FALSE),"Contaminant")</f>
        <v>Protein LOC100910109</v>
      </c>
      <c r="C1189" t="str">
        <f>IFERROR(VLOOKUP(A1189,'Protein names'!$A:$I,9,FALSE), "Contaminant")</f>
        <v>Rpl7a</v>
      </c>
      <c r="D1189" s="42">
        <f>VLOOKUP($A1189,'Raw data'!$A:$M,10,FALSE)</f>
        <v>175961.68431502799</v>
      </c>
      <c r="E1189" s="42">
        <f>VLOOKUP($A1189,'Raw data'!$A:$M,11,FALSE)</f>
        <v>370046.71617396851</v>
      </c>
      <c r="F1189" s="42">
        <f>VLOOKUP($A1189,'Raw data'!$A:$M,7,FALSE)</f>
        <v>280143.38706317759</v>
      </c>
      <c r="G1189" s="42">
        <f>VLOOKUP($A1189,'Raw data'!$A:$M,2,FALSE)</f>
        <v>279658.34384277661</v>
      </c>
      <c r="H1189" s="42">
        <f>VLOOKUP($A1189,'Raw data'!$A:$M,3,FALSE)</f>
        <v>286814.71182992152</v>
      </c>
      <c r="I1189" s="42">
        <f>VLOOKUP($A1189,'Raw data'!$A:$M,4,FALSE)</f>
        <v>294226.07294613647</v>
      </c>
      <c r="J1189" s="42">
        <f>VLOOKUP($A1189,'Raw data'!$A:$M,8,FALSE)</f>
        <v>114402.269396681</v>
      </c>
      <c r="K1189" s="42">
        <f>VLOOKUP($A1189,'Raw data'!$A:$M,5,FALSE)</f>
        <v>395141.68602047564</v>
      </c>
      <c r="L1189" s="42">
        <f>VLOOKUP($A1189,'Raw data'!$A:$M,12,FALSE)</f>
        <v>233076.35983361129</v>
      </c>
      <c r="M1189" s="42">
        <f>VLOOKUP($A1189,'Raw data'!$A:$M,13,FALSE)</f>
        <v>274842.79252088995</v>
      </c>
      <c r="N1189" s="42">
        <f>VLOOKUP($A1189,'Raw data'!$A:$M,6,FALSE)</f>
        <v>273388.6741276455</v>
      </c>
      <c r="O1189" s="42">
        <f>VLOOKUP($A1189,'Raw data'!$A:$M,9,FALSE)</f>
        <v>338382.95137004327</v>
      </c>
      <c r="P1189" s="42">
        <f t="shared" si="198"/>
        <v>281141.81936183479</v>
      </c>
      <c r="Q1189" s="42">
        <f t="shared" si="199"/>
        <v>271539.12221155775</v>
      </c>
      <c r="R1189" s="42">
        <f t="shared" si="200"/>
        <v>56529.518031325933</v>
      </c>
      <c r="S1189" s="42">
        <f t="shared" si="201"/>
        <v>87494.191196536165</v>
      </c>
      <c r="T1189" s="43">
        <f t="shared" si="202"/>
        <v>0.20107118236498067</v>
      </c>
      <c r="U1189" s="43">
        <f t="shared" si="203"/>
        <v>0.32221578417112551</v>
      </c>
      <c r="V1189" s="42">
        <f t="shared" si="204"/>
        <v>-5.0137997663266869E-2</v>
      </c>
      <c r="W1189" s="42">
        <f t="shared" si="205"/>
        <v>0.84082341053382259</v>
      </c>
      <c r="X1189" s="42">
        <f>VLOOKUP($A1189,'Raw data'!$A:$AN,39, FALSE)</f>
        <v>2.2332220168537744</v>
      </c>
      <c r="Y1189" s="42">
        <f>VLOOKUP($A1189,'Raw data'!$A:$AN,40, FALSE)</f>
        <v>2.2144574440232105</v>
      </c>
      <c r="Z1189" s="42">
        <f t="shared" si="206"/>
        <v>2.2238397304384927</v>
      </c>
      <c r="AA1189" s="44">
        <f>IFERROR(VLOOKUP($A1189,'Raw data'!$AP:$AU,4,FALSE),0)</f>
        <v>0.34564872885082398</v>
      </c>
      <c r="AB1189" s="44">
        <f>IFERROR(VLOOKUP($A1189,'Raw data'!$AP:$AU,5,FALSE),0)</f>
        <v>0.224819916600764</v>
      </c>
      <c r="AC1189" s="44">
        <f>IFERROR(VLOOKUP($A1189,'Raw data'!$AP:$AU,6,FALSE),"NA")</f>
        <v>0.91514225874892197</v>
      </c>
      <c r="AD1189" s="46" t="b">
        <f t="shared" si="207"/>
        <v>0</v>
      </c>
      <c r="AE1189" s="46" t="b">
        <f t="shared" si="208"/>
        <v>0</v>
      </c>
    </row>
    <row r="1190" spans="1:31" x14ac:dyDescent="0.25">
      <c r="A1190" s="45" t="s">
        <v>1256</v>
      </c>
      <c r="B1190" s="2" t="str">
        <f>IFERROR(VLOOKUP(A1190,'Protein names'!$A:$I,8,FALSE),"Contaminant")</f>
        <v>3 beta-hydroxysteroid dehydrogenase type 5 (3 beta-hydroxysteroid dehydrogenase type V) (3-beta-HSD V) (3-beta-hydroxy-5-ene steroid dehydrogenase) (NADPH-dependent 3-beta-hydroxy-Delta(5)-steroid dehydrogenase) (EC 1.1.1.-) (Progesterone reductase)</v>
      </c>
      <c r="C1190" t="str">
        <f>IFERROR(VLOOKUP(A1190,'Protein names'!$A:$I,9,FALSE), "Contaminant")</f>
        <v>Hsd3b5</v>
      </c>
      <c r="D1190" s="42">
        <f>VLOOKUP($A1190,'Raw data'!$A:$M,10,FALSE)</f>
        <v>3499200.0335413357</v>
      </c>
      <c r="E1190" s="42">
        <f>VLOOKUP($A1190,'Raw data'!$A:$M,11,FALSE)</f>
        <v>3356902.4200440017</v>
      </c>
      <c r="F1190" s="42">
        <f>VLOOKUP($A1190,'Raw data'!$A:$M,7,FALSE)</f>
        <v>3723703.160417133</v>
      </c>
      <c r="G1190" s="42">
        <f>VLOOKUP($A1190,'Raw data'!$A:$M,2,FALSE)</f>
        <v>3945338.5357613792</v>
      </c>
      <c r="H1190" s="42">
        <f>VLOOKUP($A1190,'Raw data'!$A:$M,3,FALSE)</f>
        <v>3684653.4750055657</v>
      </c>
      <c r="I1190" s="42">
        <f>VLOOKUP($A1190,'Raw data'!$A:$M,4,FALSE)</f>
        <v>5339003.3073225813</v>
      </c>
      <c r="J1190" s="42">
        <f>VLOOKUP($A1190,'Raw data'!$A:$M,8,FALSE)</f>
        <v>4157034.0130549287</v>
      </c>
      <c r="K1190" s="42">
        <f>VLOOKUP($A1190,'Raw data'!$A:$M,5,FALSE)</f>
        <v>4272956.2164939819</v>
      </c>
      <c r="L1190" s="42">
        <f>VLOOKUP($A1190,'Raw data'!$A:$M,12,FALSE)</f>
        <v>3789088.4219684992</v>
      </c>
      <c r="M1190" s="42">
        <f>VLOOKUP($A1190,'Raw data'!$A:$M,13,FALSE)</f>
        <v>3927413.5062424885</v>
      </c>
      <c r="N1190" s="42">
        <f>VLOOKUP($A1190,'Raw data'!$A:$M,6,FALSE)</f>
        <v>3634764.8039768627</v>
      </c>
      <c r="O1190" s="42">
        <f>VLOOKUP($A1190,'Raw data'!$A:$M,9,FALSE)</f>
        <v>3912485.6991773825</v>
      </c>
      <c r="P1190" s="42">
        <f t="shared" si="198"/>
        <v>3924800.155348666</v>
      </c>
      <c r="Q1190" s="42">
        <f t="shared" si="199"/>
        <v>3948957.1101523577</v>
      </c>
      <c r="R1190" s="42">
        <f t="shared" si="200"/>
        <v>658552.21395368909</v>
      </c>
      <c r="S1190" s="42">
        <f t="shared" si="201"/>
        <v>213830.35013811445</v>
      </c>
      <c r="T1190" s="43">
        <f t="shared" si="202"/>
        <v>0.16779254685266529</v>
      </c>
      <c r="U1190" s="43">
        <f t="shared" si="203"/>
        <v>5.4148562309876414E-2</v>
      </c>
      <c r="V1190" s="42">
        <f t="shared" si="204"/>
        <v>8.8525025786182245E-3</v>
      </c>
      <c r="W1190" s="42">
        <f t="shared" si="205"/>
        <v>0.93935598596761838</v>
      </c>
      <c r="X1190" s="42">
        <f>VLOOKUP($A1190,'Raw data'!$A:$AN,39, FALSE)</f>
        <v>2.7419785357554485</v>
      </c>
      <c r="Y1190" s="42">
        <f>VLOOKUP($A1190,'Raw data'!$A:$AN,40, FALSE)</f>
        <v>3.0194551028998582</v>
      </c>
      <c r="Z1190" s="42">
        <f t="shared" si="206"/>
        <v>2.8807168193276533</v>
      </c>
      <c r="AA1190" s="44">
        <f>IFERROR(VLOOKUP($A1190,'Raw data'!$AP:$AU,4,FALSE),0)</f>
        <v>0.29009746920525198</v>
      </c>
      <c r="AB1190" s="44">
        <f>IFERROR(VLOOKUP($A1190,'Raw data'!$AP:$AU,5,FALSE),0)</f>
        <v>8.6846836524844595E-2</v>
      </c>
      <c r="AC1190" s="44">
        <f>IFERROR(VLOOKUP($A1190,'Raw data'!$AP:$AU,6,FALSE),"NA")</f>
        <v>0.91557355009995001</v>
      </c>
      <c r="AD1190" s="46" t="b">
        <f t="shared" si="207"/>
        <v>0</v>
      </c>
      <c r="AE1190" s="46" t="b">
        <f t="shared" si="208"/>
        <v>0</v>
      </c>
    </row>
    <row r="1191" spans="1:31" x14ac:dyDescent="0.25">
      <c r="A1191" s="45" t="s">
        <v>1257</v>
      </c>
      <c r="B1191" s="2" t="str">
        <f>IFERROR(VLOOKUP(A1191,'Protein names'!$A:$I,8,FALSE),"Contaminant")</f>
        <v>Cysteine-rich protein 2 (CRP-2) (Protein ESP1)</v>
      </c>
      <c r="C1191" t="str">
        <f>IFERROR(VLOOKUP(A1191,'Protein names'!$A:$I,9,FALSE), "Contaminant")</f>
        <v>Crip2</v>
      </c>
      <c r="D1191" s="42">
        <f>VLOOKUP($A1191,'Raw data'!$A:$M,10,FALSE)</f>
        <v>146049.76427272579</v>
      </c>
      <c r="E1191" s="42">
        <f>VLOOKUP($A1191,'Raw data'!$A:$M,11,FALSE)</f>
        <v>140958.04019402253</v>
      </c>
      <c r="F1191" s="42">
        <f>VLOOKUP($A1191,'Raw data'!$A:$M,7,FALSE)</f>
        <v>192716.22524402203</v>
      </c>
      <c r="G1191" s="42">
        <f>VLOOKUP($A1191,'Raw data'!$A:$M,2,FALSE)</f>
        <v>141448.27908192942</v>
      </c>
      <c r="H1191" s="42">
        <f>VLOOKUP($A1191,'Raw data'!$A:$M,3,FALSE)</f>
        <v>103414.32294599478</v>
      </c>
      <c r="I1191" s="42">
        <f>VLOOKUP($A1191,'Raw data'!$A:$M,4,FALSE)</f>
        <v>205.36</v>
      </c>
      <c r="J1191" s="42">
        <f>VLOOKUP($A1191,'Raw data'!$A:$M,8,FALSE)</f>
        <v>192315.02882820237</v>
      </c>
      <c r="K1191" s="42">
        <f>VLOOKUP($A1191,'Raw data'!$A:$M,5,FALSE)</f>
        <v>141547.4810632024</v>
      </c>
      <c r="L1191" s="42">
        <f>VLOOKUP($A1191,'Raw data'!$A:$M,12,FALSE)</f>
        <v>168634.69403407935</v>
      </c>
      <c r="M1191" s="42">
        <f>VLOOKUP($A1191,'Raw data'!$A:$M,13,FALSE)</f>
        <v>125752.86354947618</v>
      </c>
      <c r="N1191" s="42">
        <f>VLOOKUP($A1191,'Raw data'!$A:$M,6,FALSE)</f>
        <v>161383.16968434828</v>
      </c>
      <c r="O1191" s="42">
        <f>VLOOKUP($A1191,'Raw data'!$A:$M,9,FALSE)</f>
        <v>132711.7224532851</v>
      </c>
      <c r="P1191" s="42">
        <f t="shared" si="198"/>
        <v>120798.66528978244</v>
      </c>
      <c r="Q1191" s="42">
        <f t="shared" si="199"/>
        <v>153724.15993543228</v>
      </c>
      <c r="R1191" s="42">
        <f t="shared" si="200"/>
        <v>59843.575282221194</v>
      </c>
      <c r="S1191" s="42">
        <f t="shared" si="201"/>
        <v>22885.319450648833</v>
      </c>
      <c r="T1191" s="43">
        <f t="shared" si="202"/>
        <v>0.4953993087478506</v>
      </c>
      <c r="U1191" s="43">
        <f t="shared" si="203"/>
        <v>0.14887262652963074</v>
      </c>
      <c r="V1191" s="42">
        <f t="shared" si="204"/>
        <v>0.34773940852315721</v>
      </c>
      <c r="W1191" s="42">
        <f t="shared" si="205"/>
        <v>0.2772532451876038</v>
      </c>
      <c r="X1191" s="42">
        <f>VLOOKUP($A1191,'Raw data'!$A:$AN,39, FALSE)</f>
        <v>1.4434335157876808</v>
      </c>
      <c r="Y1191" s="42">
        <f>VLOOKUP($A1191,'Raw data'!$A:$AN,40, FALSE)</f>
        <v>2.0527210472359614</v>
      </c>
      <c r="Z1191" s="42">
        <f t="shared" si="206"/>
        <v>1.7480772815118211</v>
      </c>
      <c r="AA1191" s="44">
        <f>IFERROR(VLOOKUP($A1191,'Raw data'!$AP:$AU,4,FALSE),0)</f>
        <v>0.27188046631157198</v>
      </c>
      <c r="AB1191" s="44">
        <f>IFERROR(VLOOKUP($A1191,'Raw data'!$AP:$AU,5,FALSE),0)</f>
        <v>2.8017267844507501E-2</v>
      </c>
      <c r="AC1191" s="44">
        <f>IFERROR(VLOOKUP($A1191,'Raw data'!$AP:$AU,6,FALSE),"NA")</f>
        <v>0.91559614872831196</v>
      </c>
      <c r="AD1191" s="46" t="b">
        <f t="shared" si="207"/>
        <v>0</v>
      </c>
      <c r="AE1191" s="46" t="b">
        <f t="shared" si="208"/>
        <v>0</v>
      </c>
    </row>
    <row r="1192" spans="1:31" x14ac:dyDescent="0.25">
      <c r="A1192" s="45" t="s">
        <v>1258</v>
      </c>
      <c r="B1192" s="2" t="str">
        <f>IFERROR(VLOOKUP(A1192,'Protein names'!$A:$I,8,FALSE),"Contaminant")</f>
        <v>Protein transport protein Sec31A</v>
      </c>
      <c r="C1192" t="str">
        <f>IFERROR(VLOOKUP(A1192,'Protein names'!$A:$I,9,FALSE), "Contaminant")</f>
        <v>Sec31a</v>
      </c>
      <c r="D1192" s="42">
        <f>VLOOKUP($A1192,'Raw data'!$A:$M,10,FALSE)</f>
        <v>474321.44359334355</v>
      </c>
      <c r="E1192" s="42">
        <f>VLOOKUP($A1192,'Raw data'!$A:$M,11,FALSE)</f>
        <v>477133.50475899881</v>
      </c>
      <c r="F1192" s="42">
        <f>VLOOKUP($A1192,'Raw data'!$A:$M,7,FALSE)</f>
        <v>432316.92710782081</v>
      </c>
      <c r="G1192" s="42">
        <f>VLOOKUP($A1192,'Raw data'!$A:$M,2,FALSE)</f>
        <v>563325.9588172501</v>
      </c>
      <c r="H1192" s="42">
        <f>VLOOKUP($A1192,'Raw data'!$A:$M,3,FALSE)</f>
        <v>523649.81405814248</v>
      </c>
      <c r="I1192" s="42">
        <f>VLOOKUP($A1192,'Raw data'!$A:$M,4,FALSE)</f>
        <v>472174.44221608306</v>
      </c>
      <c r="J1192" s="42">
        <f>VLOOKUP($A1192,'Raw data'!$A:$M,8,FALSE)</f>
        <v>280213.30153057218</v>
      </c>
      <c r="K1192" s="42">
        <f>VLOOKUP($A1192,'Raw data'!$A:$M,5,FALSE)</f>
        <v>356597.92973172484</v>
      </c>
      <c r="L1192" s="42">
        <f>VLOOKUP($A1192,'Raw data'!$A:$M,12,FALSE)</f>
        <v>560326.08127661748</v>
      </c>
      <c r="M1192" s="42">
        <f>VLOOKUP($A1192,'Raw data'!$A:$M,13,FALSE)</f>
        <v>517919.16722695646</v>
      </c>
      <c r="N1192" s="42">
        <f>VLOOKUP($A1192,'Raw data'!$A:$M,6,FALSE)</f>
        <v>491282.01231951948</v>
      </c>
      <c r="O1192" s="42">
        <f>VLOOKUP($A1192,'Raw data'!$A:$M,9,FALSE)</f>
        <v>407524.86355921673</v>
      </c>
      <c r="P1192" s="42">
        <f t="shared" si="198"/>
        <v>490487.01509193977</v>
      </c>
      <c r="Q1192" s="42">
        <f t="shared" si="199"/>
        <v>435643.89260743448</v>
      </c>
      <c r="R1192" s="42">
        <f t="shared" si="200"/>
        <v>41960.366934750848</v>
      </c>
      <c r="S1192" s="42">
        <f t="shared" si="201"/>
        <v>97132.282682104415</v>
      </c>
      <c r="T1192" s="43">
        <f t="shared" si="202"/>
        <v>8.5548374663670865E-2</v>
      </c>
      <c r="U1192" s="43">
        <f t="shared" si="203"/>
        <v>0.22296257179400386</v>
      </c>
      <c r="V1192" s="42">
        <f t="shared" si="204"/>
        <v>-0.17106562594081418</v>
      </c>
      <c r="W1192" s="42">
        <f t="shared" si="205"/>
        <v>0.273378366411486</v>
      </c>
      <c r="X1192" s="42">
        <f>VLOOKUP($A1192,'Raw data'!$A:$AN,39, FALSE)</f>
        <v>2.3226845670806315</v>
      </c>
      <c r="Y1192" s="42">
        <f>VLOOKUP($A1192,'Raw data'!$A:$AN,40, FALSE)</f>
        <v>2.4031532322392821</v>
      </c>
      <c r="Z1192" s="42">
        <f t="shared" si="206"/>
        <v>2.3629188996599568</v>
      </c>
      <c r="AA1192" s="44">
        <f>IFERROR(VLOOKUP($A1192,'Raw data'!$AP:$AU,4,FALSE),0)</f>
        <v>-0.20758717347976799</v>
      </c>
      <c r="AB1192" s="44">
        <f>IFERROR(VLOOKUP($A1192,'Raw data'!$AP:$AU,5,FALSE),0)</f>
        <v>2.4942895334260001E-2</v>
      </c>
      <c r="AC1192" s="44">
        <f>IFERROR(VLOOKUP($A1192,'Raw data'!$AP:$AU,6,FALSE),"NA")</f>
        <v>0.915700443292504</v>
      </c>
      <c r="AD1192" s="46" t="b">
        <f t="shared" si="207"/>
        <v>0</v>
      </c>
      <c r="AE1192" s="46" t="b">
        <f t="shared" si="208"/>
        <v>0</v>
      </c>
    </row>
    <row r="1193" spans="1:31" x14ac:dyDescent="0.25">
      <c r="A1193" s="45" t="s">
        <v>1259</v>
      </c>
      <c r="B1193" s="2" t="str">
        <f>IFERROR(VLOOKUP(A1193,'Protein names'!$A:$I,8,FALSE),"Contaminant")</f>
        <v>Protein RGD1564804 (Similar to chromosome 1 open reading frame 50 (Predicted), isoform CRA_a)</v>
      </c>
      <c r="C1193" t="str">
        <f>IFERROR(VLOOKUP(A1193,'Protein names'!$A:$I,9,FALSE), "Contaminant")</f>
        <v>RGD1564804</v>
      </c>
      <c r="D1193" s="42">
        <f>VLOOKUP($A1193,'Raw data'!$A:$M,10,FALSE)</f>
        <v>205.36</v>
      </c>
      <c r="E1193" s="42">
        <f>VLOOKUP($A1193,'Raw data'!$A:$M,11,FALSE)</f>
        <v>105196.72155887262</v>
      </c>
      <c r="F1193" s="42">
        <f>VLOOKUP($A1193,'Raw data'!$A:$M,7,FALSE)</f>
        <v>79002.285635674416</v>
      </c>
      <c r="G1193" s="42">
        <f>VLOOKUP($A1193,'Raw data'!$A:$M,2,FALSE)</f>
        <v>95371.531507020874</v>
      </c>
      <c r="H1193" s="42">
        <f>VLOOKUP($A1193,'Raw data'!$A:$M,3,FALSE)</f>
        <v>82484.632401735013</v>
      </c>
      <c r="I1193" s="42">
        <f>VLOOKUP($A1193,'Raw data'!$A:$M,4,FALSE)</f>
        <v>103858.34070011004</v>
      </c>
      <c r="J1193" s="42">
        <f>VLOOKUP($A1193,'Raw data'!$A:$M,8,FALSE)</f>
        <v>63427.668599818338</v>
      </c>
      <c r="K1193" s="42">
        <f>VLOOKUP($A1193,'Raw data'!$A:$M,5,FALSE)</f>
        <v>81436.416301569305</v>
      </c>
      <c r="L1193" s="42">
        <f>VLOOKUP($A1193,'Raw data'!$A:$M,12,FALSE)</f>
        <v>171915.3684817914</v>
      </c>
      <c r="M1193" s="42">
        <f>VLOOKUP($A1193,'Raw data'!$A:$M,13,FALSE)</f>
        <v>113002.33949301011</v>
      </c>
      <c r="N1193" s="42">
        <f>VLOOKUP($A1193,'Raw data'!$A:$M,6,FALSE)</f>
        <v>93802.275638734835</v>
      </c>
      <c r="O1193" s="42">
        <f>VLOOKUP($A1193,'Raw data'!$A:$M,9,FALSE)</f>
        <v>80804.103366733631</v>
      </c>
      <c r="P1193" s="42">
        <f t="shared" si="198"/>
        <v>77686.478633902152</v>
      </c>
      <c r="Q1193" s="42">
        <f t="shared" si="199"/>
        <v>100731.36198027626</v>
      </c>
      <c r="R1193" s="42">
        <f t="shared" si="200"/>
        <v>36015.316874294418</v>
      </c>
      <c r="S1193" s="42">
        <f t="shared" si="201"/>
        <v>35182.164071853229</v>
      </c>
      <c r="T1193" s="43">
        <f t="shared" si="202"/>
        <v>0.46359826713238922</v>
      </c>
      <c r="U1193" s="43">
        <f t="shared" si="203"/>
        <v>0.34926723296704842</v>
      </c>
      <c r="V1193" s="42">
        <f t="shared" si="204"/>
        <v>0.37477750205581034</v>
      </c>
      <c r="W1193" s="42">
        <f t="shared" si="205"/>
        <v>0.33020130238987089</v>
      </c>
      <c r="X1193" s="42">
        <f>VLOOKUP($A1193,'Raw data'!$A:$AN,39, FALSE)</f>
        <v>2.1894327667543485</v>
      </c>
      <c r="Y1193" s="42">
        <f>VLOOKUP($A1193,'Raw data'!$A:$AN,40, FALSE)</f>
        <v>2.5356464347158774</v>
      </c>
      <c r="Z1193" s="42">
        <f t="shared" si="206"/>
        <v>2.3625396007351132</v>
      </c>
      <c r="AA1193" s="44">
        <f>IFERROR(VLOOKUP($A1193,'Raw data'!$AP:$AU,4,FALSE),0)</f>
        <v>-0.32782144821187398</v>
      </c>
      <c r="AB1193" s="44">
        <f>IFERROR(VLOOKUP($A1193,'Raw data'!$AP:$AU,5,FALSE),0)</f>
        <v>0.213518403457337</v>
      </c>
      <c r="AC1193" s="44">
        <f>IFERROR(VLOOKUP($A1193,'Raw data'!$AP:$AU,6,FALSE),"NA")</f>
        <v>0.91591428650235895</v>
      </c>
      <c r="AD1193" s="46" t="b">
        <f t="shared" si="207"/>
        <v>0</v>
      </c>
      <c r="AE1193" s="46" t="b">
        <f t="shared" si="208"/>
        <v>0</v>
      </c>
    </row>
    <row r="1194" spans="1:31" x14ac:dyDescent="0.25">
      <c r="A1194" s="45" t="s">
        <v>1260</v>
      </c>
      <c r="B1194" s="2" t="str">
        <f>IFERROR(VLOOKUP(A1194,'Protein names'!$A:$I,8,FALSE),"Contaminant")</f>
        <v>GTP-binding nuclear protein Ran (GTPase Ran) (Ras-like protein TC4) (Ras-related nuclear protein)</v>
      </c>
      <c r="C1194" t="str">
        <f>IFERROR(VLOOKUP(A1194,'Protein names'!$A:$I,9,FALSE), "Contaminant")</f>
        <v>Ran</v>
      </c>
      <c r="D1194" s="42">
        <f>VLOOKUP($A1194,'Raw data'!$A:$M,10,FALSE)</f>
        <v>205.36</v>
      </c>
      <c r="E1194" s="42">
        <f>VLOOKUP($A1194,'Raw data'!$A:$M,11,FALSE)</f>
        <v>205.36</v>
      </c>
      <c r="F1194" s="42">
        <f>VLOOKUP($A1194,'Raw data'!$A:$M,7,FALSE)</f>
        <v>74949.724447205954</v>
      </c>
      <c r="G1194" s="42">
        <f>VLOOKUP($A1194,'Raw data'!$A:$M,2,FALSE)</f>
        <v>117996.57330173302</v>
      </c>
      <c r="H1194" s="42">
        <f>VLOOKUP($A1194,'Raw data'!$A:$M,3,FALSE)</f>
        <v>205.36</v>
      </c>
      <c r="I1194" s="42">
        <f>VLOOKUP($A1194,'Raw data'!$A:$M,4,FALSE)</f>
        <v>134140.86496370781</v>
      </c>
      <c r="J1194" s="42">
        <f>VLOOKUP($A1194,'Raw data'!$A:$M,8,FALSE)</f>
        <v>205.36</v>
      </c>
      <c r="K1194" s="42">
        <f>VLOOKUP($A1194,'Raw data'!$A:$M,5,FALSE)</f>
        <v>115431.18503578479</v>
      </c>
      <c r="L1194" s="42">
        <f>VLOOKUP($A1194,'Raw data'!$A:$M,12,FALSE)</f>
        <v>205.36</v>
      </c>
      <c r="M1194" s="42">
        <f>VLOOKUP($A1194,'Raw data'!$A:$M,13,FALSE)</f>
        <v>205.36</v>
      </c>
      <c r="N1194" s="42">
        <f>VLOOKUP($A1194,'Raw data'!$A:$M,6,FALSE)</f>
        <v>205.36</v>
      </c>
      <c r="O1194" s="42">
        <f>VLOOKUP($A1194,'Raw data'!$A:$M,9,FALSE)</f>
        <v>205.36</v>
      </c>
      <c r="P1194" s="42">
        <f t="shared" si="198"/>
        <v>54617.207118774466</v>
      </c>
      <c r="Q1194" s="42">
        <f t="shared" si="199"/>
        <v>19409.664172630797</v>
      </c>
      <c r="R1194" s="42">
        <f t="shared" si="200"/>
        <v>57207.684210446758</v>
      </c>
      <c r="S1194" s="42">
        <f t="shared" si="201"/>
        <v>42942.129590585326</v>
      </c>
      <c r="T1194" s="43">
        <f t="shared" si="202"/>
        <v>1.0474296879743201</v>
      </c>
      <c r="U1194" s="43">
        <f t="shared" si="203"/>
        <v>2.2124097155239406</v>
      </c>
      <c r="V1194" s="42">
        <f t="shared" si="204"/>
        <v>-1.4925803863201665</v>
      </c>
      <c r="W1194" s="42">
        <f t="shared" si="205"/>
        <v>0.29686377175044437</v>
      </c>
      <c r="X1194" s="42">
        <f>VLOOKUP($A1194,'Raw data'!$A:$AN,39, FALSE)</f>
        <v>0.87975014255275175</v>
      </c>
      <c r="Y1194" s="42">
        <f>VLOOKUP($A1194,'Raw data'!$A:$AN,40, FALSE)</f>
        <v>0.29675862890707</v>
      </c>
      <c r="Z1194" s="42">
        <f t="shared" si="206"/>
        <v>0.58825438572991084</v>
      </c>
      <c r="AA1194" s="44">
        <f>IFERROR(VLOOKUP($A1194,'Raw data'!$AP:$AU,4,FALSE),0)</f>
        <v>-2.7819650216737299</v>
      </c>
      <c r="AB1194" s="44">
        <f>IFERROR(VLOOKUP($A1194,'Raw data'!$AP:$AU,5,FALSE),0)</f>
        <v>0.39031487985150898</v>
      </c>
      <c r="AC1194" s="44">
        <f>IFERROR(VLOOKUP($A1194,'Raw data'!$AP:$AU,6,FALSE),"NA")</f>
        <v>0.91816934093785996</v>
      </c>
      <c r="AD1194" s="46" t="b">
        <f t="shared" si="207"/>
        <v>0</v>
      </c>
      <c r="AE1194" s="46" t="b">
        <f t="shared" si="208"/>
        <v>0</v>
      </c>
    </row>
    <row r="1195" spans="1:31" x14ac:dyDescent="0.25">
      <c r="A1195" s="45" t="s">
        <v>1261</v>
      </c>
      <c r="B1195" s="2" t="str">
        <f>IFERROR(VLOOKUP(A1195,'Protein names'!$A:$I,8,FALSE),"Contaminant")</f>
        <v>Transgelin-2</v>
      </c>
      <c r="C1195" t="str">
        <f>IFERROR(VLOOKUP(A1195,'Protein names'!$A:$I,9,FALSE), "Contaminant")</f>
        <v>Tagln2</v>
      </c>
      <c r="D1195" s="42">
        <f>VLOOKUP($A1195,'Raw data'!$A:$M,10,FALSE)</f>
        <v>205.36</v>
      </c>
      <c r="E1195" s="42">
        <f>VLOOKUP($A1195,'Raw data'!$A:$M,11,FALSE)</f>
        <v>58765.127208684818</v>
      </c>
      <c r="F1195" s="42">
        <f>VLOOKUP($A1195,'Raw data'!$A:$M,7,FALSE)</f>
        <v>205.36</v>
      </c>
      <c r="G1195" s="42">
        <f>VLOOKUP($A1195,'Raw data'!$A:$M,2,FALSE)</f>
        <v>154237.28773263906</v>
      </c>
      <c r="H1195" s="42">
        <f>VLOOKUP($A1195,'Raw data'!$A:$M,3,FALSE)</f>
        <v>125287.22572466846</v>
      </c>
      <c r="I1195" s="42">
        <f>VLOOKUP($A1195,'Raw data'!$A:$M,4,FALSE)</f>
        <v>142289.80115612526</v>
      </c>
      <c r="J1195" s="42">
        <f>VLOOKUP($A1195,'Raw data'!$A:$M,8,FALSE)</f>
        <v>205.36</v>
      </c>
      <c r="K1195" s="42">
        <f>VLOOKUP($A1195,'Raw data'!$A:$M,5,FALSE)</f>
        <v>97218.205780522316</v>
      </c>
      <c r="L1195" s="42">
        <f>VLOOKUP($A1195,'Raw data'!$A:$M,12,FALSE)</f>
        <v>138495.38636944955</v>
      </c>
      <c r="M1195" s="42">
        <f>VLOOKUP($A1195,'Raw data'!$A:$M,13,FALSE)</f>
        <v>64654.090771608338</v>
      </c>
      <c r="N1195" s="42">
        <f>VLOOKUP($A1195,'Raw data'!$A:$M,6,FALSE)</f>
        <v>109172.56997746759</v>
      </c>
      <c r="O1195" s="42">
        <f>VLOOKUP($A1195,'Raw data'!$A:$M,9,FALSE)</f>
        <v>205.36</v>
      </c>
      <c r="P1195" s="42">
        <f t="shared" si="198"/>
        <v>80165.026970352934</v>
      </c>
      <c r="Q1195" s="42">
        <f t="shared" si="199"/>
        <v>68325.162149841301</v>
      </c>
      <c r="R1195" s="42">
        <f t="shared" si="200"/>
        <v>64066.700394097359</v>
      </c>
      <c r="S1195" s="42">
        <f t="shared" si="201"/>
        <v>52790.893656706387</v>
      </c>
      <c r="T1195" s="43">
        <f t="shared" si="202"/>
        <v>0.7991851660923267</v>
      </c>
      <c r="U1195" s="43">
        <f t="shared" si="203"/>
        <v>0.77264205448839907</v>
      </c>
      <c r="V1195" s="42">
        <f t="shared" si="204"/>
        <v>-0.23055600099522877</v>
      </c>
      <c r="W1195" s="42">
        <f t="shared" si="205"/>
        <v>0.75635126625010962</v>
      </c>
      <c r="X1195" s="42">
        <f>VLOOKUP($A1195,'Raw data'!$A:$AN,39, FALSE)</f>
        <v>1.3089654671372684</v>
      </c>
      <c r="Y1195" s="42">
        <f>VLOOKUP($A1195,'Raw data'!$A:$AN,40, FALSE)</f>
        <v>1.6018938464637034</v>
      </c>
      <c r="Z1195" s="42">
        <f t="shared" si="206"/>
        <v>1.4554296568004859</v>
      </c>
      <c r="AA1195" s="44">
        <f>IFERROR(VLOOKUP($A1195,'Raw data'!$AP:$AU,4,FALSE),0)</f>
        <v>-0.31263137632385302</v>
      </c>
      <c r="AB1195" s="44">
        <f>IFERROR(VLOOKUP($A1195,'Raw data'!$AP:$AU,5,FALSE),0)</f>
        <v>0.109448567308104</v>
      </c>
      <c r="AC1195" s="44">
        <f>IFERROR(VLOOKUP($A1195,'Raw data'!$AP:$AU,6,FALSE),"NA")</f>
        <v>0.91835785951008497</v>
      </c>
      <c r="AD1195" s="46" t="b">
        <f t="shared" si="207"/>
        <v>0</v>
      </c>
      <c r="AE1195" s="46" t="b">
        <f t="shared" si="208"/>
        <v>0</v>
      </c>
    </row>
    <row r="1196" spans="1:31" x14ac:dyDescent="0.25">
      <c r="A1196" s="45" t="s">
        <v>1262</v>
      </c>
      <c r="B1196" s="2" t="str">
        <f>IFERROR(VLOOKUP(A1196,'Protein names'!$A:$I,8,FALSE),"Contaminant")</f>
        <v>Integrin-linked protein kinase (EC 2.7.11.1)</v>
      </c>
      <c r="C1196" t="str">
        <f>IFERROR(VLOOKUP(A1196,'Protein names'!$A:$I,9,FALSE), "Contaminant")</f>
        <v>Ilk</v>
      </c>
      <c r="D1196" s="42">
        <f>VLOOKUP($A1196,'Raw data'!$A:$M,10,FALSE)</f>
        <v>117091.07050052407</v>
      </c>
      <c r="E1196" s="42">
        <f>VLOOKUP($A1196,'Raw data'!$A:$M,11,FALSE)</f>
        <v>170335.0465711086</v>
      </c>
      <c r="F1196" s="42">
        <f>VLOOKUP($A1196,'Raw data'!$A:$M,7,FALSE)</f>
        <v>205.36</v>
      </c>
      <c r="G1196" s="42">
        <f>VLOOKUP($A1196,'Raw data'!$A:$M,2,FALSE)</f>
        <v>15065.409023404909</v>
      </c>
      <c r="H1196" s="42">
        <f>VLOOKUP($A1196,'Raw data'!$A:$M,3,FALSE)</f>
        <v>205.36</v>
      </c>
      <c r="I1196" s="42">
        <f>VLOOKUP($A1196,'Raw data'!$A:$M,4,FALSE)</f>
        <v>80335.454182441521</v>
      </c>
      <c r="J1196" s="42">
        <f>VLOOKUP($A1196,'Raw data'!$A:$M,8,FALSE)</f>
        <v>71427.206818661885</v>
      </c>
      <c r="K1196" s="42">
        <f>VLOOKUP($A1196,'Raw data'!$A:$M,5,FALSE)</f>
        <v>42947.452058423936</v>
      </c>
      <c r="L1196" s="42">
        <f>VLOOKUP($A1196,'Raw data'!$A:$M,12,FALSE)</f>
        <v>163345.39624462798</v>
      </c>
      <c r="M1196" s="42">
        <f>VLOOKUP($A1196,'Raw data'!$A:$M,13,FALSE)</f>
        <v>145764.46797689336</v>
      </c>
      <c r="N1196" s="42">
        <f>VLOOKUP($A1196,'Raw data'!$A:$M,6,FALSE)</f>
        <v>51285.338976255509</v>
      </c>
      <c r="O1196" s="42">
        <f>VLOOKUP($A1196,'Raw data'!$A:$M,9,FALSE)</f>
        <v>205.36</v>
      </c>
      <c r="P1196" s="42">
        <f t="shared" si="198"/>
        <v>63872.950046246515</v>
      </c>
      <c r="Q1196" s="42">
        <f t="shared" si="199"/>
        <v>79162.5370124771</v>
      </c>
      <c r="R1196" s="42">
        <f t="shared" si="200"/>
        <v>64454.971994511368</v>
      </c>
      <c r="S1196" s="42">
        <f t="shared" si="201"/>
        <v>57598.195400342178</v>
      </c>
      <c r="T1196" s="43">
        <f t="shared" si="202"/>
        <v>1.009112182040182</v>
      </c>
      <c r="U1196" s="43">
        <f t="shared" si="203"/>
        <v>0.72759410668286073</v>
      </c>
      <c r="V1196" s="42">
        <f t="shared" si="204"/>
        <v>0.30961276423325423</v>
      </c>
      <c r="W1196" s="42">
        <f t="shared" si="205"/>
        <v>0.70076934463841556</v>
      </c>
      <c r="X1196" s="42">
        <f>VLOOKUP($A1196,'Raw data'!$A:$AN,39, FALSE)</f>
        <v>1.683688458402945</v>
      </c>
      <c r="Y1196" s="42">
        <f>VLOOKUP($A1196,'Raw data'!$A:$AN,40, FALSE)</f>
        <v>2.5182745608482264</v>
      </c>
      <c r="Z1196" s="42">
        <f t="shared" si="206"/>
        <v>2.1009815096255857</v>
      </c>
      <c r="AA1196" s="44">
        <f>IFERROR(VLOOKUP($A1196,'Raw data'!$AP:$AU,4,FALSE),0)</f>
        <v>0.91392295150750502</v>
      </c>
      <c r="AB1196" s="44">
        <f>IFERROR(VLOOKUP($A1196,'Raw data'!$AP:$AU,5,FALSE),0)</f>
        <v>1.5701790946643802E-2</v>
      </c>
      <c r="AC1196" s="44">
        <f>IFERROR(VLOOKUP($A1196,'Raw data'!$AP:$AU,6,FALSE),"NA")</f>
        <v>0.91866375987964299</v>
      </c>
      <c r="AD1196" s="46" t="b">
        <f t="shared" si="207"/>
        <v>0</v>
      </c>
      <c r="AE1196" s="46" t="b">
        <f t="shared" si="208"/>
        <v>0</v>
      </c>
    </row>
    <row r="1197" spans="1:31" x14ac:dyDescent="0.25">
      <c r="A1197" s="45" t="s">
        <v>1263</v>
      </c>
      <c r="B1197" s="2" t="str">
        <f>IFERROR(VLOOKUP(A1197,'Protein names'!$A:$I,8,FALSE),"Contaminant")</f>
        <v>Protein LOC100911959 (Ubiquitin specific protease 5 (Isopeptidase T) (Predicted))</v>
      </c>
      <c r="C1197" t="str">
        <f>IFERROR(VLOOKUP(A1197,'Protein names'!$A:$I,9,FALSE), "Contaminant")</f>
        <v>Usp5</v>
      </c>
      <c r="D1197" s="42">
        <f>VLOOKUP($A1197,'Raw data'!$A:$M,10,FALSE)</f>
        <v>104310.10118350142</v>
      </c>
      <c r="E1197" s="42">
        <f>VLOOKUP($A1197,'Raw data'!$A:$M,11,FALSE)</f>
        <v>84992.008732674658</v>
      </c>
      <c r="F1197" s="42">
        <f>VLOOKUP($A1197,'Raw data'!$A:$M,7,FALSE)</f>
        <v>84368.067971259923</v>
      </c>
      <c r="G1197" s="42">
        <f>VLOOKUP($A1197,'Raw data'!$A:$M,2,FALSE)</f>
        <v>108219.02128450149</v>
      </c>
      <c r="H1197" s="42">
        <f>VLOOKUP($A1197,'Raw data'!$A:$M,3,FALSE)</f>
        <v>36622.668419860049</v>
      </c>
      <c r="I1197" s="42">
        <f>VLOOKUP($A1197,'Raw data'!$A:$M,4,FALSE)</f>
        <v>41657.878927625745</v>
      </c>
      <c r="J1197" s="42">
        <f>VLOOKUP($A1197,'Raw data'!$A:$M,8,FALSE)</f>
        <v>34757.169065247755</v>
      </c>
      <c r="K1197" s="42">
        <f>VLOOKUP($A1197,'Raw data'!$A:$M,5,FALSE)</f>
        <v>88972.280618808523</v>
      </c>
      <c r="L1197" s="42">
        <f>VLOOKUP($A1197,'Raw data'!$A:$M,12,FALSE)</f>
        <v>26214.162482201584</v>
      </c>
      <c r="M1197" s="42">
        <f>VLOOKUP($A1197,'Raw data'!$A:$M,13,FALSE)</f>
        <v>65666.117080623153</v>
      </c>
      <c r="N1197" s="42">
        <f>VLOOKUP($A1197,'Raw data'!$A:$M,6,FALSE)</f>
        <v>36067.469904215053</v>
      </c>
      <c r="O1197" s="42">
        <f>VLOOKUP($A1197,'Raw data'!$A:$M,9,FALSE)</f>
        <v>35938.824580161825</v>
      </c>
      <c r="P1197" s="42">
        <f t="shared" si="198"/>
        <v>76694.95775323722</v>
      </c>
      <c r="Q1197" s="42">
        <f t="shared" si="199"/>
        <v>47936.00395520965</v>
      </c>
      <c r="R1197" s="42">
        <f t="shared" si="200"/>
        <v>28040.047755013336</v>
      </c>
      <c r="S1197" s="42">
        <f t="shared" si="201"/>
        <v>22093.164151547917</v>
      </c>
      <c r="T1197" s="43">
        <f t="shared" si="202"/>
        <v>0.36560483995872328</v>
      </c>
      <c r="U1197" s="43">
        <f t="shared" si="203"/>
        <v>0.46088873349124565</v>
      </c>
      <c r="V1197" s="42">
        <f t="shared" si="204"/>
        <v>-0.67802208410360909</v>
      </c>
      <c r="W1197" s="42">
        <f t="shared" si="205"/>
        <v>0.10181756325558773</v>
      </c>
      <c r="X1197" s="42">
        <f>VLOOKUP($A1197,'Raw data'!$A:$AN,39, FALSE)</f>
        <v>2.1447918737382108</v>
      </c>
      <c r="Y1197" s="42">
        <f>VLOOKUP($A1197,'Raw data'!$A:$AN,40, FALSE)</f>
        <v>1.7764149124995103</v>
      </c>
      <c r="Z1197" s="42">
        <f t="shared" si="206"/>
        <v>1.9606033931188604</v>
      </c>
      <c r="AA1197" s="44">
        <f>IFERROR(VLOOKUP($A1197,'Raw data'!$AP:$AU,4,FALSE),0)</f>
        <v>0.31835056537429901</v>
      </c>
      <c r="AB1197" s="44">
        <f>IFERROR(VLOOKUP($A1197,'Raw data'!$AP:$AU,5,FALSE),0)</f>
        <v>5.6486218991081097E-2</v>
      </c>
      <c r="AC1197" s="44">
        <f>IFERROR(VLOOKUP($A1197,'Raw data'!$AP:$AU,6,FALSE),"NA")</f>
        <v>0.91867740752170302</v>
      </c>
      <c r="AD1197" s="46" t="b">
        <f t="shared" si="207"/>
        <v>0</v>
      </c>
      <c r="AE1197" s="46" t="b">
        <f t="shared" si="208"/>
        <v>0</v>
      </c>
    </row>
    <row r="1198" spans="1:31" x14ac:dyDescent="0.25">
      <c r="A1198" s="45" t="s">
        <v>1264</v>
      </c>
      <c r="B1198" s="2" t="str">
        <f>IFERROR(VLOOKUP(A1198,'Protein names'!$A:$I,8,FALSE),"Contaminant")</f>
        <v>Protein LOC100360002 (Up-regulated during skeletal muscle growth protein 5) (Upregulated during skeletal muscle growth 5, isoform CRA_b)</v>
      </c>
      <c r="C1198" t="str">
        <f>IFERROR(VLOOKUP(A1198,'Protein names'!$A:$I,9,FALSE), "Contaminant")</f>
        <v>LOC103693430</v>
      </c>
      <c r="D1198" s="42">
        <f>VLOOKUP($A1198,'Raw data'!$A:$M,10,FALSE)</f>
        <v>349551.06633148901</v>
      </c>
      <c r="E1198" s="42">
        <f>VLOOKUP($A1198,'Raw data'!$A:$M,11,FALSE)</f>
        <v>518149.04206717381</v>
      </c>
      <c r="F1198" s="42">
        <f>VLOOKUP($A1198,'Raw data'!$A:$M,7,FALSE)</f>
        <v>840655.47376566892</v>
      </c>
      <c r="G1198" s="42">
        <f>VLOOKUP($A1198,'Raw data'!$A:$M,2,FALSE)</f>
        <v>963099.45614538598</v>
      </c>
      <c r="H1198" s="42">
        <f>VLOOKUP($A1198,'Raw data'!$A:$M,3,FALSE)</f>
        <v>1069037.5253961887</v>
      </c>
      <c r="I1198" s="42">
        <f>VLOOKUP($A1198,'Raw data'!$A:$M,4,FALSE)</f>
        <v>1035769.6997655586</v>
      </c>
      <c r="J1198" s="42">
        <f>VLOOKUP($A1198,'Raw data'!$A:$M,8,FALSE)</f>
        <v>724423.40211764257</v>
      </c>
      <c r="K1198" s="42">
        <f>VLOOKUP($A1198,'Raw data'!$A:$M,5,FALSE)</f>
        <v>813604.25987778523</v>
      </c>
      <c r="L1198" s="42">
        <f>VLOOKUP($A1198,'Raw data'!$A:$M,12,FALSE)</f>
        <v>327723.40376303735</v>
      </c>
      <c r="M1198" s="42">
        <f>VLOOKUP($A1198,'Raw data'!$A:$M,13,FALSE)</f>
        <v>205.36</v>
      </c>
      <c r="N1198" s="42">
        <f>VLOOKUP($A1198,'Raw data'!$A:$M,6,FALSE)</f>
        <v>871753.97968343913</v>
      </c>
      <c r="O1198" s="42">
        <f>VLOOKUP($A1198,'Raw data'!$A:$M,9,FALSE)</f>
        <v>846315.39381177037</v>
      </c>
      <c r="P1198" s="42">
        <f t="shared" si="198"/>
        <v>796043.71057857748</v>
      </c>
      <c r="Q1198" s="42">
        <f t="shared" si="199"/>
        <v>597337.63320894574</v>
      </c>
      <c r="R1198" s="42">
        <f t="shared" si="200"/>
        <v>270331.01083539322</v>
      </c>
      <c r="S1198" s="42">
        <f t="shared" si="201"/>
        <v>323902.01383145555</v>
      </c>
      <c r="T1198" s="43">
        <f t="shared" si="202"/>
        <v>0.33959317464980943</v>
      </c>
      <c r="U1198" s="43">
        <f t="shared" si="203"/>
        <v>0.54224277163223067</v>
      </c>
      <c r="V1198" s="42">
        <f t="shared" si="204"/>
        <v>-0.41430103430352178</v>
      </c>
      <c r="W1198" s="42">
        <f t="shared" si="205"/>
        <v>0.31704719861187741</v>
      </c>
      <c r="X1198" s="42">
        <f>VLOOKUP($A1198,'Raw data'!$A:$AN,39, FALSE)</f>
        <v>3.6773816341770984</v>
      </c>
      <c r="Y1198" s="42">
        <f>VLOOKUP($A1198,'Raw data'!$A:$AN,40, FALSE)</f>
        <v>3.0897939903493747</v>
      </c>
      <c r="Z1198" s="42">
        <f t="shared" si="206"/>
        <v>3.3835878122632366</v>
      </c>
      <c r="AA1198" s="44">
        <f>IFERROR(VLOOKUP($A1198,'Raw data'!$AP:$AU,4,FALSE),0)</f>
        <v>-0.15673951415336801</v>
      </c>
      <c r="AB1198" s="44">
        <f>IFERROR(VLOOKUP($A1198,'Raw data'!$AP:$AU,5,FALSE),0)</f>
        <v>4.0062282742827998E-2</v>
      </c>
      <c r="AC1198" s="44">
        <f>IFERROR(VLOOKUP($A1198,'Raw data'!$AP:$AU,6,FALSE),"NA")</f>
        <v>0.91878613331405901</v>
      </c>
      <c r="AD1198" s="46" t="b">
        <f t="shared" si="207"/>
        <v>0</v>
      </c>
      <c r="AE1198" s="46" t="b">
        <f t="shared" si="208"/>
        <v>0</v>
      </c>
    </row>
    <row r="1199" spans="1:31" x14ac:dyDescent="0.25">
      <c r="A1199" s="45" t="s">
        <v>1265</v>
      </c>
      <c r="B1199" s="2" t="str">
        <f>IFERROR(VLOOKUP(A1199,'Protein names'!$A:$I,8,FALSE),"Contaminant")</f>
        <v>WD repeat-containing protein 61</v>
      </c>
      <c r="C1199" t="str">
        <f>IFERROR(VLOOKUP(A1199,'Protein names'!$A:$I,9,FALSE), "Contaminant")</f>
        <v>Wdr61</v>
      </c>
      <c r="D1199" s="42">
        <f>VLOOKUP($A1199,'Raw data'!$A:$M,10,FALSE)</f>
        <v>205.36</v>
      </c>
      <c r="E1199" s="42">
        <f>VLOOKUP($A1199,'Raw data'!$A:$M,11,FALSE)</f>
        <v>54776.353017665286</v>
      </c>
      <c r="F1199" s="42">
        <f>VLOOKUP($A1199,'Raw data'!$A:$M,7,FALSE)</f>
        <v>34713.151880762387</v>
      </c>
      <c r="G1199" s="42">
        <f>VLOOKUP($A1199,'Raw data'!$A:$M,2,FALSE)</f>
        <v>36382.989327549287</v>
      </c>
      <c r="H1199" s="42">
        <f>VLOOKUP($A1199,'Raw data'!$A:$M,3,FALSE)</f>
        <v>40307.529844937111</v>
      </c>
      <c r="I1199" s="42">
        <f>VLOOKUP($A1199,'Raw data'!$A:$M,4,FALSE)</f>
        <v>41122.681236797347</v>
      </c>
      <c r="J1199" s="42">
        <f>VLOOKUP($A1199,'Raw data'!$A:$M,8,FALSE)</f>
        <v>45750.699739208991</v>
      </c>
      <c r="K1199" s="42">
        <f>VLOOKUP($A1199,'Raw data'!$A:$M,5,FALSE)</f>
        <v>42338.428762540927</v>
      </c>
      <c r="L1199" s="42">
        <f>VLOOKUP($A1199,'Raw data'!$A:$M,12,FALSE)</f>
        <v>205.36</v>
      </c>
      <c r="M1199" s="42">
        <f>VLOOKUP($A1199,'Raw data'!$A:$M,13,FALSE)</f>
        <v>58831.045932029898</v>
      </c>
      <c r="N1199" s="42">
        <f>VLOOKUP($A1199,'Raw data'!$A:$M,6,FALSE)</f>
        <v>34347.617428831058</v>
      </c>
      <c r="O1199" s="42">
        <f>VLOOKUP($A1199,'Raw data'!$A:$M,9,FALSE)</f>
        <v>39934.744488852702</v>
      </c>
      <c r="P1199" s="42">
        <f t="shared" si="198"/>
        <v>34584.67755128524</v>
      </c>
      <c r="Q1199" s="42">
        <f t="shared" si="199"/>
        <v>36901.316058577264</v>
      </c>
      <c r="R1199" s="42">
        <f t="shared" si="200"/>
        <v>16675.27208621813</v>
      </c>
      <c r="S1199" s="42">
        <f t="shared" si="201"/>
        <v>18032.854711107346</v>
      </c>
      <c r="T1199" s="43">
        <f t="shared" si="202"/>
        <v>0.48215780128325764</v>
      </c>
      <c r="U1199" s="43">
        <f t="shared" si="203"/>
        <v>0.48867782066314208</v>
      </c>
      <c r="V1199" s="42">
        <f t="shared" si="204"/>
        <v>9.3539264290244131E-2</v>
      </c>
      <c r="W1199" s="42">
        <f t="shared" si="205"/>
        <v>0.83719408179804611</v>
      </c>
      <c r="X1199" s="42">
        <f>VLOOKUP($A1199,'Raw data'!$A:$AN,39, FALSE)</f>
        <v>1.3391380954160421</v>
      </c>
      <c r="Y1199" s="42">
        <f>VLOOKUP($A1199,'Raw data'!$A:$AN,40, FALSE)</f>
        <v>2.2948683611596601</v>
      </c>
      <c r="Z1199" s="42">
        <f t="shared" si="206"/>
        <v>1.817003228287851</v>
      </c>
      <c r="AA1199" s="44">
        <f>IFERROR(VLOOKUP($A1199,'Raw data'!$AP:$AU,4,FALSE),0)</f>
        <v>2.4864680069959202</v>
      </c>
      <c r="AB1199" s="44">
        <f>IFERROR(VLOOKUP($A1199,'Raw data'!$AP:$AU,5,FALSE),0)</f>
        <v>0.13836479597488799</v>
      </c>
      <c r="AC1199" s="44">
        <f>IFERROR(VLOOKUP($A1199,'Raw data'!$AP:$AU,6,FALSE),"NA")</f>
        <v>0.91998493275392701</v>
      </c>
      <c r="AD1199" s="46" t="b">
        <f t="shared" si="207"/>
        <v>0</v>
      </c>
      <c r="AE1199" s="46" t="b">
        <f t="shared" si="208"/>
        <v>0</v>
      </c>
    </row>
    <row r="1200" spans="1:31" x14ac:dyDescent="0.25">
      <c r="A1200" s="45" t="s">
        <v>1266</v>
      </c>
      <c r="B1200" s="2" t="str">
        <f>IFERROR(VLOOKUP(A1200,'Protein names'!$A:$I,8,FALSE),"Contaminant")</f>
        <v>Translocon-associated protein subunit gamma (TRAP-gamma) (Signal sequence receptor subunit gamma) (SSR-gamma)</v>
      </c>
      <c r="C1200" t="str">
        <f>IFERROR(VLOOKUP(A1200,'Protein names'!$A:$I,9,FALSE), "Contaminant")</f>
        <v>Ssr3</v>
      </c>
      <c r="D1200" s="42">
        <f>VLOOKUP($A1200,'Raw data'!$A:$M,10,FALSE)</f>
        <v>162307.70739817663</v>
      </c>
      <c r="E1200" s="42">
        <f>VLOOKUP($A1200,'Raw data'!$A:$M,11,FALSE)</f>
        <v>112156.94936216417</v>
      </c>
      <c r="F1200" s="42">
        <f>VLOOKUP($A1200,'Raw data'!$A:$M,7,FALSE)</f>
        <v>265587.76306728035</v>
      </c>
      <c r="G1200" s="42">
        <f>VLOOKUP($A1200,'Raw data'!$A:$M,2,FALSE)</f>
        <v>212388.25391225572</v>
      </c>
      <c r="H1200" s="42">
        <f>VLOOKUP($A1200,'Raw data'!$A:$M,3,FALSE)</f>
        <v>189092.00301548597</v>
      </c>
      <c r="I1200" s="42">
        <f>VLOOKUP($A1200,'Raw data'!$A:$M,4,FALSE)</f>
        <v>239425.47552507574</v>
      </c>
      <c r="J1200" s="42">
        <f>VLOOKUP($A1200,'Raw data'!$A:$M,8,FALSE)</f>
        <v>243640.56063327889</v>
      </c>
      <c r="K1200" s="42">
        <f>VLOOKUP($A1200,'Raw data'!$A:$M,5,FALSE)</f>
        <v>174508.49765687203</v>
      </c>
      <c r="L1200" s="42">
        <f>VLOOKUP($A1200,'Raw data'!$A:$M,12,FALSE)</f>
        <v>164728.44470637568</v>
      </c>
      <c r="M1200" s="42">
        <f>VLOOKUP($A1200,'Raw data'!$A:$M,13,FALSE)</f>
        <v>115164.81789727732</v>
      </c>
      <c r="N1200" s="42">
        <f>VLOOKUP($A1200,'Raw data'!$A:$M,6,FALSE)</f>
        <v>137027.37495787023</v>
      </c>
      <c r="O1200" s="42">
        <f>VLOOKUP($A1200,'Raw data'!$A:$M,9,FALSE)</f>
        <v>231610.00716398805</v>
      </c>
      <c r="P1200" s="42">
        <f t="shared" si="198"/>
        <v>196826.35871340646</v>
      </c>
      <c r="Q1200" s="42">
        <f t="shared" si="199"/>
        <v>177779.95050261039</v>
      </c>
      <c r="R1200" s="42">
        <f t="shared" si="200"/>
        <v>50340.928495283828</v>
      </c>
      <c r="S1200" s="42">
        <f t="shared" si="201"/>
        <v>46543.467889230924</v>
      </c>
      <c r="T1200" s="43">
        <f t="shared" si="202"/>
        <v>0.25576314485695434</v>
      </c>
      <c r="U1200" s="43">
        <f t="shared" si="203"/>
        <v>0.26180380722148705</v>
      </c>
      <c r="V1200" s="42">
        <f t="shared" si="204"/>
        <v>-0.14683080687848288</v>
      </c>
      <c r="W1200" s="42">
        <f t="shared" si="205"/>
        <v>0.54837067893361413</v>
      </c>
      <c r="X1200" s="42">
        <f>VLOOKUP($A1200,'Raw data'!$A:$AN,39, FALSE)</f>
        <v>3.3221568450976107</v>
      </c>
      <c r="Y1200" s="42">
        <f>VLOOKUP($A1200,'Raw data'!$A:$AN,40, FALSE)</f>
        <v>3.9386342954451465</v>
      </c>
      <c r="Z1200" s="42">
        <f t="shared" si="206"/>
        <v>3.6303955702713786</v>
      </c>
      <c r="AA1200" s="44">
        <f>IFERROR(VLOOKUP($A1200,'Raw data'!$AP:$AU,4,FALSE),0)</f>
        <v>-0.25067940089373097</v>
      </c>
      <c r="AB1200" s="44">
        <f>IFERROR(VLOOKUP($A1200,'Raw data'!$AP:$AU,5,FALSE),0)</f>
        <v>4.6051744607144597E-2</v>
      </c>
      <c r="AC1200" s="44">
        <f>IFERROR(VLOOKUP($A1200,'Raw data'!$AP:$AU,6,FALSE),"NA")</f>
        <v>0.92007710067287596</v>
      </c>
      <c r="AD1200" s="46" t="b">
        <f t="shared" si="207"/>
        <v>0</v>
      </c>
      <c r="AE1200" s="46" t="b">
        <f t="shared" si="208"/>
        <v>0</v>
      </c>
    </row>
    <row r="1201" spans="1:31" x14ac:dyDescent="0.25">
      <c r="A1201" s="45" t="s">
        <v>1267</v>
      </c>
      <c r="B1201" s="2" t="str">
        <f>IFERROR(VLOOKUP(A1201,'Protein names'!$A:$I,8,FALSE),"Contaminant")</f>
        <v>Malic enzyme</v>
      </c>
      <c r="C1201" t="str">
        <f>IFERROR(VLOOKUP(A1201,'Protein names'!$A:$I,9,FALSE), "Contaminant")</f>
        <v>Me1</v>
      </c>
      <c r="D1201" s="42">
        <f>VLOOKUP($A1201,'Raw data'!$A:$M,10,FALSE)</f>
        <v>205.36</v>
      </c>
      <c r="E1201" s="42">
        <f>VLOOKUP($A1201,'Raw data'!$A:$M,11,FALSE)</f>
        <v>60528.43858379739</v>
      </c>
      <c r="F1201" s="42">
        <f>VLOOKUP($A1201,'Raw data'!$A:$M,7,FALSE)</f>
        <v>91476.465618408314</v>
      </c>
      <c r="G1201" s="42">
        <f>VLOOKUP($A1201,'Raw data'!$A:$M,2,FALSE)</f>
        <v>128136.95080436142</v>
      </c>
      <c r="H1201" s="42">
        <f>VLOOKUP($A1201,'Raw data'!$A:$M,3,FALSE)</f>
        <v>120498.37094712131</v>
      </c>
      <c r="I1201" s="42">
        <f>VLOOKUP($A1201,'Raw data'!$A:$M,4,FALSE)</f>
        <v>205.36</v>
      </c>
      <c r="J1201" s="42">
        <f>VLOOKUP($A1201,'Raw data'!$A:$M,8,FALSE)</f>
        <v>69794.399039812677</v>
      </c>
      <c r="K1201" s="42">
        <f>VLOOKUP($A1201,'Raw data'!$A:$M,5,FALSE)</f>
        <v>70279.221464044444</v>
      </c>
      <c r="L1201" s="42">
        <f>VLOOKUP($A1201,'Raw data'!$A:$M,12,FALSE)</f>
        <v>205.36</v>
      </c>
      <c r="M1201" s="42">
        <f>VLOOKUP($A1201,'Raw data'!$A:$M,13,FALSE)</f>
        <v>54429.604692373425</v>
      </c>
      <c r="N1201" s="42">
        <f>VLOOKUP($A1201,'Raw data'!$A:$M,6,FALSE)</f>
        <v>205.36</v>
      </c>
      <c r="O1201" s="42">
        <f>VLOOKUP($A1201,'Raw data'!$A:$M,9,FALSE)</f>
        <v>66743.166584489649</v>
      </c>
      <c r="P1201" s="42">
        <f t="shared" si="198"/>
        <v>66841.82432561474</v>
      </c>
      <c r="Q1201" s="42">
        <f t="shared" si="199"/>
        <v>43609.51863012003</v>
      </c>
      <c r="R1201" s="42">
        <f t="shared" si="200"/>
        <v>51903.241183601924</v>
      </c>
      <c r="S1201" s="42">
        <f t="shared" si="201"/>
        <v>31136.802753248638</v>
      </c>
      <c r="T1201" s="43">
        <f t="shared" si="202"/>
        <v>0.7765084467287926</v>
      </c>
      <c r="U1201" s="43">
        <f t="shared" si="203"/>
        <v>0.71399097562483083</v>
      </c>
      <c r="V1201" s="42">
        <f t="shared" si="204"/>
        <v>-0.61610804389036022</v>
      </c>
      <c r="W1201" s="42">
        <f t="shared" si="205"/>
        <v>0.41083413463269947</v>
      </c>
      <c r="X1201" s="42">
        <f>VLOOKUP($A1201,'Raw data'!$A:$AN,39, FALSE)</f>
        <v>1.5970937983373685</v>
      </c>
      <c r="Y1201" s="42">
        <f>VLOOKUP($A1201,'Raw data'!$A:$AN,40, FALSE)</f>
        <v>0.77111551905858999</v>
      </c>
      <c r="Z1201" s="42">
        <f t="shared" si="206"/>
        <v>1.1841046586979793</v>
      </c>
      <c r="AA1201" s="44">
        <f>IFERROR(VLOOKUP($A1201,'Raw data'!$AP:$AU,4,FALSE),0)</f>
        <v>-1.27708649603683</v>
      </c>
      <c r="AB1201" s="44">
        <f>IFERROR(VLOOKUP($A1201,'Raw data'!$AP:$AU,5,FALSE),0)</f>
        <v>0.100775966582123</v>
      </c>
      <c r="AC1201" s="44">
        <f>IFERROR(VLOOKUP($A1201,'Raw data'!$AP:$AU,6,FALSE),"NA")</f>
        <v>0.92051088647330903</v>
      </c>
      <c r="AD1201" s="46" t="b">
        <f t="shared" si="207"/>
        <v>0</v>
      </c>
      <c r="AE1201" s="46" t="b">
        <f t="shared" si="208"/>
        <v>0</v>
      </c>
    </row>
    <row r="1202" spans="1:31" x14ac:dyDescent="0.25">
      <c r="A1202" s="45" t="s">
        <v>1268</v>
      </c>
      <c r="B1202" s="2" t="str">
        <f>IFERROR(VLOOKUP(A1202,'Protein names'!$A:$I,8,FALSE),"Contaminant")</f>
        <v>60 kDa lysophospholipase (EC 3.1.1.5) [Includes: L-asparaginase (EC 3.5.1.1) (L-asparagine amidohydrolase) Platelet-activating factor acetylhydrolase (PAF acetylhydrolase) (EC 3.1.1.47)]</v>
      </c>
      <c r="C1202" t="str">
        <f>IFERROR(VLOOKUP(A1202,'Protein names'!$A:$I,9,FALSE), "Contaminant")</f>
        <v>Aspg</v>
      </c>
      <c r="D1202" s="42">
        <f>VLOOKUP($A1202,'Raw data'!$A:$M,10,FALSE)</f>
        <v>29002.238353497542</v>
      </c>
      <c r="E1202" s="42">
        <f>VLOOKUP($A1202,'Raw data'!$A:$M,11,FALSE)</f>
        <v>25538.165330431617</v>
      </c>
      <c r="F1202" s="42">
        <f>VLOOKUP($A1202,'Raw data'!$A:$M,7,FALSE)</f>
        <v>27879.958972761677</v>
      </c>
      <c r="G1202" s="42">
        <f>VLOOKUP($A1202,'Raw data'!$A:$M,2,FALSE)</f>
        <v>30747.036270602483</v>
      </c>
      <c r="H1202" s="42">
        <f>VLOOKUP($A1202,'Raw data'!$A:$M,3,FALSE)</f>
        <v>31508.418756434719</v>
      </c>
      <c r="I1202" s="42">
        <f>VLOOKUP($A1202,'Raw data'!$A:$M,4,FALSE)</f>
        <v>205.36</v>
      </c>
      <c r="J1202" s="42">
        <f>VLOOKUP($A1202,'Raw data'!$A:$M,8,FALSE)</f>
        <v>31963.251605224952</v>
      </c>
      <c r="K1202" s="42">
        <f>VLOOKUP($A1202,'Raw data'!$A:$M,5,FALSE)</f>
        <v>38887.627937332953</v>
      </c>
      <c r="L1202" s="42">
        <f>VLOOKUP($A1202,'Raw data'!$A:$M,12,FALSE)</f>
        <v>33921.678474713444</v>
      </c>
      <c r="M1202" s="42">
        <f>VLOOKUP($A1202,'Raw data'!$A:$M,13,FALSE)</f>
        <v>30150.817564129513</v>
      </c>
      <c r="N1202" s="42">
        <f>VLOOKUP($A1202,'Raw data'!$A:$M,6,FALSE)</f>
        <v>205.36</v>
      </c>
      <c r="O1202" s="42">
        <f>VLOOKUP($A1202,'Raw data'!$A:$M,9,FALSE)</f>
        <v>27851.079041906411</v>
      </c>
      <c r="P1202" s="42">
        <f t="shared" si="198"/>
        <v>24146.862947288002</v>
      </c>
      <c r="Q1202" s="42">
        <f t="shared" si="199"/>
        <v>27163.302437217873</v>
      </c>
      <c r="R1202" s="42">
        <f t="shared" si="200"/>
        <v>10881.151545952805</v>
      </c>
      <c r="S1202" s="42">
        <f t="shared" si="201"/>
        <v>12531.985150353818</v>
      </c>
      <c r="T1202" s="43">
        <f t="shared" si="202"/>
        <v>0.45062381683724662</v>
      </c>
      <c r="U1202" s="43">
        <f t="shared" si="203"/>
        <v>0.4613571998220321</v>
      </c>
      <c r="V1202" s="42">
        <f t="shared" si="204"/>
        <v>0.16982311628303642</v>
      </c>
      <c r="W1202" s="42">
        <f t="shared" si="205"/>
        <v>0.693006598288333</v>
      </c>
      <c r="X1202" s="42">
        <f>VLOOKUP($A1202,'Raw data'!$A:$AN,39, FALSE)</f>
        <v>2.22112991326444</v>
      </c>
      <c r="Y1202" s="42">
        <f>VLOOKUP($A1202,'Raw data'!$A:$AN,40, FALSE)</f>
        <v>3.0180164207033946</v>
      </c>
      <c r="Z1202" s="42">
        <f t="shared" si="206"/>
        <v>2.6195731669839173</v>
      </c>
      <c r="AA1202" s="44">
        <f>IFERROR(VLOOKUP($A1202,'Raw data'!$AP:$AU,4,FALSE),0)</f>
        <v>0.35528578368552099</v>
      </c>
      <c r="AB1202" s="44">
        <f>IFERROR(VLOOKUP($A1202,'Raw data'!$AP:$AU,5,FALSE),0)</f>
        <v>0.112828116809861</v>
      </c>
      <c r="AC1202" s="44">
        <f>IFERROR(VLOOKUP($A1202,'Raw data'!$AP:$AU,6,FALSE),"NA")</f>
        <v>0.92059254462364304</v>
      </c>
      <c r="AD1202" s="46" t="b">
        <f t="shared" si="207"/>
        <v>0</v>
      </c>
      <c r="AE1202" s="46" t="b">
        <f t="shared" si="208"/>
        <v>0</v>
      </c>
    </row>
    <row r="1203" spans="1:31" x14ac:dyDescent="0.25">
      <c r="A1203" s="45" t="s">
        <v>1269</v>
      </c>
      <c r="B1203" s="2" t="str">
        <f>IFERROR(VLOOKUP(A1203,'Protein names'!$A:$I,8,FALSE),"Contaminant")</f>
        <v>Protein Sec61b (Sec61 beta subunit) (Sec61 beta subunit (Predicted))</v>
      </c>
      <c r="C1203" t="str">
        <f>IFERROR(VLOOKUP(A1203,'Protein names'!$A:$I,9,FALSE), "Contaminant")</f>
        <v>Sec61b</v>
      </c>
      <c r="D1203" s="42">
        <f>VLOOKUP($A1203,'Raw data'!$A:$M,10,FALSE)</f>
        <v>205.36</v>
      </c>
      <c r="E1203" s="42">
        <f>VLOOKUP($A1203,'Raw data'!$A:$M,11,FALSE)</f>
        <v>205.36</v>
      </c>
      <c r="F1203" s="42">
        <f>VLOOKUP($A1203,'Raw data'!$A:$M,7,FALSE)</f>
        <v>132834.47850895798</v>
      </c>
      <c r="G1203" s="42">
        <f>VLOOKUP($A1203,'Raw data'!$A:$M,2,FALSE)</f>
        <v>205.36</v>
      </c>
      <c r="H1203" s="42">
        <f>VLOOKUP($A1203,'Raw data'!$A:$M,3,FALSE)</f>
        <v>165911.58791095149</v>
      </c>
      <c r="I1203" s="42">
        <f>VLOOKUP($A1203,'Raw data'!$A:$M,4,FALSE)</f>
        <v>205.36</v>
      </c>
      <c r="J1203" s="42">
        <f>VLOOKUP($A1203,'Raw data'!$A:$M,8,FALSE)</f>
        <v>129756.44927603018</v>
      </c>
      <c r="K1203" s="42">
        <f>VLOOKUP($A1203,'Raw data'!$A:$M,5,FALSE)</f>
        <v>205.36</v>
      </c>
      <c r="L1203" s="42">
        <f>VLOOKUP($A1203,'Raw data'!$A:$M,12,FALSE)</f>
        <v>205.36</v>
      </c>
      <c r="M1203" s="42">
        <f>VLOOKUP($A1203,'Raw data'!$A:$M,13,FALSE)</f>
        <v>205.36</v>
      </c>
      <c r="N1203" s="42">
        <f>VLOOKUP($A1203,'Raw data'!$A:$M,6,FALSE)</f>
        <v>117621.53334905661</v>
      </c>
      <c r="O1203" s="42">
        <f>VLOOKUP($A1203,'Raw data'!$A:$M,9,FALSE)</f>
        <v>119331.19656604266</v>
      </c>
      <c r="P1203" s="42">
        <f t="shared" si="198"/>
        <v>49927.917736651572</v>
      </c>
      <c r="Q1203" s="42">
        <f t="shared" si="199"/>
        <v>61220.876531854912</v>
      </c>
      <c r="R1203" s="42">
        <f t="shared" si="200"/>
        <v>70963.653323011677</v>
      </c>
      <c r="S1203" s="42">
        <f t="shared" si="201"/>
        <v>61133.253209971306</v>
      </c>
      <c r="T1203" s="43">
        <f t="shared" si="202"/>
        <v>1.4213221087511525</v>
      </c>
      <c r="U1203" s="43">
        <f t="shared" si="203"/>
        <v>0.99856873460741757</v>
      </c>
      <c r="V1203" s="42">
        <f t="shared" si="204"/>
        <v>0.29417696108373631</v>
      </c>
      <c r="W1203" s="42">
        <f t="shared" si="205"/>
        <v>0.79295129219784521</v>
      </c>
      <c r="X1203" s="42">
        <f>VLOOKUP($A1203,'Raw data'!$A:$AN,39, FALSE)</f>
        <v>0.43965962384285834</v>
      </c>
      <c r="Y1203" s="42">
        <f>VLOOKUP($A1203,'Raw data'!$A:$AN,40, FALSE)</f>
        <v>1.2509407563157098</v>
      </c>
      <c r="Z1203" s="42">
        <f t="shared" si="206"/>
        <v>0.84530019007928403</v>
      </c>
      <c r="AA1203" s="44">
        <f>IFERROR(VLOOKUP($A1203,'Raw data'!$AP:$AU,4,FALSE),0)</f>
        <v>-1.4630525732199999</v>
      </c>
      <c r="AB1203" s="44">
        <f>IFERROR(VLOOKUP($A1203,'Raw data'!$AP:$AU,5,FALSE),0)</f>
        <v>0.30978522649241702</v>
      </c>
      <c r="AC1203" s="44">
        <f>IFERROR(VLOOKUP($A1203,'Raw data'!$AP:$AU,6,FALSE),"NA")</f>
        <v>0.92134727717117604</v>
      </c>
      <c r="AD1203" s="46" t="b">
        <f t="shared" si="207"/>
        <v>0</v>
      </c>
      <c r="AE1203" s="46" t="b">
        <f t="shared" si="208"/>
        <v>0</v>
      </c>
    </row>
    <row r="1204" spans="1:31" x14ac:dyDescent="0.25">
      <c r="A1204" s="45" t="s">
        <v>1270</v>
      </c>
      <c r="B1204" s="2" t="str">
        <f>IFERROR(VLOOKUP(A1204,'Protein names'!$A:$I,8,FALSE),"Contaminant")</f>
        <v>Ras-related protein Rap-1b (GTP-binding protein smg p21B)</v>
      </c>
      <c r="C1204" t="str">
        <f>IFERROR(VLOOKUP(A1204,'Protein names'!$A:$I,9,FALSE), "Contaminant")</f>
        <v>Rap1b</v>
      </c>
      <c r="D1204" s="42">
        <f>VLOOKUP($A1204,'Raw data'!$A:$M,10,FALSE)</f>
        <v>649620.8270331953</v>
      </c>
      <c r="E1204" s="42">
        <f>VLOOKUP($A1204,'Raw data'!$A:$M,11,FALSE)</f>
        <v>572241.328215827</v>
      </c>
      <c r="F1204" s="42">
        <f>VLOOKUP($A1204,'Raw data'!$A:$M,7,FALSE)</f>
        <v>281876.4736041798</v>
      </c>
      <c r="G1204" s="42">
        <f>VLOOKUP($A1204,'Raw data'!$A:$M,2,FALSE)</f>
        <v>369921.82406067342</v>
      </c>
      <c r="H1204" s="42">
        <f>VLOOKUP($A1204,'Raw data'!$A:$M,3,FALSE)</f>
        <v>300813.78214498918</v>
      </c>
      <c r="I1204" s="42">
        <f>VLOOKUP($A1204,'Raw data'!$A:$M,4,FALSE)</f>
        <v>401326.59727716434</v>
      </c>
      <c r="J1204" s="42">
        <f>VLOOKUP($A1204,'Raw data'!$A:$M,8,FALSE)</f>
        <v>472440.44636580488</v>
      </c>
      <c r="K1204" s="42">
        <f>VLOOKUP($A1204,'Raw data'!$A:$M,5,FALSE)</f>
        <v>247400.77769711366</v>
      </c>
      <c r="L1204" s="42">
        <f>VLOOKUP($A1204,'Raw data'!$A:$M,12,FALSE)</f>
        <v>929434.621511737</v>
      </c>
      <c r="M1204" s="42">
        <f>VLOOKUP($A1204,'Raw data'!$A:$M,13,FALSE)</f>
        <v>496081.79880807165</v>
      </c>
      <c r="N1204" s="42">
        <f>VLOOKUP($A1204,'Raw data'!$A:$M,6,FALSE)</f>
        <v>58805.537958605557</v>
      </c>
      <c r="O1204" s="42">
        <f>VLOOKUP($A1204,'Raw data'!$A:$M,9,FALSE)</f>
        <v>350414.39031944523</v>
      </c>
      <c r="P1204" s="42">
        <f t="shared" si="198"/>
        <v>429300.1387226716</v>
      </c>
      <c r="Q1204" s="42">
        <f t="shared" si="199"/>
        <v>425762.92877679638</v>
      </c>
      <c r="R1204" s="42">
        <f t="shared" si="200"/>
        <v>136335.47685031715</v>
      </c>
      <c r="S1204" s="42">
        <f t="shared" si="201"/>
        <v>268625.1707164814</v>
      </c>
      <c r="T1204" s="43">
        <f t="shared" si="202"/>
        <v>0.31757613043398064</v>
      </c>
      <c r="U1204" s="43">
        <f t="shared" si="203"/>
        <v>0.63092663207722932</v>
      </c>
      <c r="V1204" s="42">
        <f t="shared" si="204"/>
        <v>-1.1936299324770028E-2</v>
      </c>
      <c r="W1204" s="42">
        <f t="shared" si="205"/>
        <v>0.97956965162579368</v>
      </c>
      <c r="X1204" s="42">
        <f>VLOOKUP($A1204,'Raw data'!$A:$AN,39, FALSE)</f>
        <v>2.9599204062080209</v>
      </c>
      <c r="Y1204" s="42">
        <f>VLOOKUP($A1204,'Raw data'!$A:$AN,40, FALSE)</f>
        <v>3.2500861190227002</v>
      </c>
      <c r="Z1204" s="42">
        <f t="shared" si="206"/>
        <v>3.1050032626153605</v>
      </c>
      <c r="AA1204" s="44">
        <f>IFERROR(VLOOKUP($A1204,'Raw data'!$AP:$AU,4,FALSE),0)</f>
        <v>0.386142313719055</v>
      </c>
      <c r="AB1204" s="44">
        <f>IFERROR(VLOOKUP($A1204,'Raw data'!$AP:$AU,5,FALSE),0)</f>
        <v>9.2178319017125698E-2</v>
      </c>
      <c r="AC1204" s="44">
        <f>IFERROR(VLOOKUP($A1204,'Raw data'!$AP:$AU,6,FALSE),"NA")</f>
        <v>0.92146887969776403</v>
      </c>
      <c r="AD1204" s="46" t="b">
        <f t="shared" si="207"/>
        <v>0</v>
      </c>
      <c r="AE1204" s="46" t="b">
        <f t="shared" si="208"/>
        <v>0</v>
      </c>
    </row>
    <row r="1205" spans="1:31" x14ac:dyDescent="0.25">
      <c r="A1205" s="45" t="s">
        <v>1271</v>
      </c>
      <c r="B1205" s="2" t="str">
        <f>IFERROR(VLOOKUP(A1205,'Protein names'!$A:$I,8,FALSE),"Contaminant")</f>
        <v>Apoptosis-inducing factor 1, mitochondrial (Programmed cell death 8, isoform CRA_a)</v>
      </c>
      <c r="C1205" t="str">
        <f>IFERROR(VLOOKUP(A1205,'Protein names'!$A:$I,9,FALSE), "Contaminant")</f>
        <v>Aifm1</v>
      </c>
      <c r="D1205" s="42">
        <f>VLOOKUP($A1205,'Raw data'!$A:$M,10,FALSE)</f>
        <v>2770393.1889275541</v>
      </c>
      <c r="E1205" s="42">
        <f>VLOOKUP($A1205,'Raw data'!$A:$M,11,FALSE)</f>
        <v>2344606.2135618869</v>
      </c>
      <c r="F1205" s="42">
        <f>VLOOKUP($A1205,'Raw data'!$A:$M,7,FALSE)</f>
        <v>1985312.2369098014</v>
      </c>
      <c r="G1205" s="42">
        <f>VLOOKUP($A1205,'Raw data'!$A:$M,2,FALSE)</f>
        <v>1972102.5138839833</v>
      </c>
      <c r="H1205" s="42">
        <f>VLOOKUP($A1205,'Raw data'!$A:$M,3,FALSE)</f>
        <v>2292859.259492646</v>
      </c>
      <c r="I1205" s="42">
        <f>VLOOKUP($A1205,'Raw data'!$A:$M,4,FALSE)</f>
        <v>2228178.3779623643</v>
      </c>
      <c r="J1205" s="42">
        <f>VLOOKUP($A1205,'Raw data'!$A:$M,8,FALSE)</f>
        <v>1574684.2668750454</v>
      </c>
      <c r="K1205" s="42">
        <f>VLOOKUP($A1205,'Raw data'!$A:$M,5,FALSE)</f>
        <v>1984255.6257896416</v>
      </c>
      <c r="L1205" s="42">
        <f>VLOOKUP($A1205,'Raw data'!$A:$M,12,FALSE)</f>
        <v>2486844.1857786397</v>
      </c>
      <c r="M1205" s="42">
        <f>VLOOKUP($A1205,'Raw data'!$A:$M,13,FALSE)</f>
        <v>2504201.1714314478</v>
      </c>
      <c r="N1205" s="42">
        <f>VLOOKUP($A1205,'Raw data'!$A:$M,6,FALSE)</f>
        <v>1697401.02232519</v>
      </c>
      <c r="O1205" s="42">
        <f>VLOOKUP($A1205,'Raw data'!$A:$M,9,FALSE)</f>
        <v>1955813.3005868203</v>
      </c>
      <c r="P1205" s="42">
        <f t="shared" si="198"/>
        <v>2265575.2984563722</v>
      </c>
      <c r="Q1205" s="42">
        <f t="shared" si="199"/>
        <v>2033866.595464464</v>
      </c>
      <c r="R1205" s="42">
        <f t="shared" si="200"/>
        <v>267052.92584885011</v>
      </c>
      <c r="S1205" s="42">
        <f t="shared" si="201"/>
        <v>355671.75143826165</v>
      </c>
      <c r="T1205" s="43">
        <f t="shared" si="202"/>
        <v>0.11787422207101395</v>
      </c>
      <c r="U1205" s="43">
        <f t="shared" si="203"/>
        <v>0.17487467085177169</v>
      </c>
      <c r="V1205" s="42">
        <f t="shared" si="204"/>
        <v>-0.15565238728747968</v>
      </c>
      <c r="W1205" s="42">
        <f t="shared" si="205"/>
        <v>0.27109131550995308</v>
      </c>
      <c r="X1205" s="42">
        <f>VLOOKUP($A1205,'Raw data'!$A:$AN,39, FALSE)</f>
        <v>2.8322935825333726</v>
      </c>
      <c r="Y1205" s="42">
        <f>VLOOKUP($A1205,'Raw data'!$A:$AN,40, FALSE)</f>
        <v>3.1982421706069153</v>
      </c>
      <c r="Z1205" s="42">
        <f t="shared" si="206"/>
        <v>3.0152678765701442</v>
      </c>
      <c r="AA1205" s="44">
        <f>IFERROR(VLOOKUP($A1205,'Raw data'!$AP:$AU,4,FALSE),0)</f>
        <v>2.8244575440022799</v>
      </c>
      <c r="AB1205" s="44">
        <f>IFERROR(VLOOKUP($A1205,'Raw data'!$AP:$AU,5,FALSE),0)</f>
        <v>6.2847081146239298E-2</v>
      </c>
      <c r="AC1205" s="44">
        <f>IFERROR(VLOOKUP($A1205,'Raw data'!$AP:$AU,6,FALSE),"NA")</f>
        <v>0.92152229952243803</v>
      </c>
      <c r="AD1205" s="46" t="b">
        <f t="shared" si="207"/>
        <v>0</v>
      </c>
      <c r="AE1205" s="46" t="b">
        <f t="shared" si="208"/>
        <v>0</v>
      </c>
    </row>
    <row r="1206" spans="1:31" x14ac:dyDescent="0.25">
      <c r="A1206" s="45" t="s">
        <v>1272</v>
      </c>
      <c r="B1206" s="2" t="str">
        <f>IFERROR(VLOOKUP(A1206,'Protein names'!$A:$I,8,FALSE),"Contaminant")</f>
        <v>Histone H2A</v>
      </c>
      <c r="C1206" t="str">
        <f>IFERROR(VLOOKUP(A1206,'Protein names'!$A:$I,9,FALSE), "Contaminant")</f>
        <v>H2afx</v>
      </c>
      <c r="D1206" s="42">
        <f>VLOOKUP($A1206,'Raw data'!$A:$M,10,FALSE)</f>
        <v>3431683.9207491376</v>
      </c>
      <c r="E1206" s="42">
        <f>VLOOKUP($A1206,'Raw data'!$A:$M,11,FALSE)</f>
        <v>4857559.7244865028</v>
      </c>
      <c r="F1206" s="42">
        <f>VLOOKUP($A1206,'Raw data'!$A:$M,7,FALSE)</f>
        <v>5337095.0857636882</v>
      </c>
      <c r="G1206" s="42">
        <f>VLOOKUP($A1206,'Raw data'!$A:$M,2,FALSE)</f>
        <v>5865950.5465162117</v>
      </c>
      <c r="H1206" s="42">
        <f>VLOOKUP($A1206,'Raw data'!$A:$M,3,FALSE)</f>
        <v>2578168.8279526373</v>
      </c>
      <c r="I1206" s="42">
        <f>VLOOKUP($A1206,'Raw data'!$A:$M,4,FALSE)</f>
        <v>5446768.9118423788</v>
      </c>
      <c r="J1206" s="42">
        <f>VLOOKUP($A1206,'Raw data'!$A:$M,8,FALSE)</f>
        <v>5804854.7289617015</v>
      </c>
      <c r="K1206" s="42">
        <f>VLOOKUP($A1206,'Raw data'!$A:$M,5,FALSE)</f>
        <v>3034418.4777057385</v>
      </c>
      <c r="L1206" s="42">
        <f>VLOOKUP($A1206,'Raw data'!$A:$M,12,FALSE)</f>
        <v>3916336.050945715</v>
      </c>
      <c r="M1206" s="42">
        <f>VLOOKUP($A1206,'Raw data'!$A:$M,13,FALSE)</f>
        <v>2785529.1593435174</v>
      </c>
      <c r="N1206" s="42">
        <f>VLOOKUP($A1206,'Raw data'!$A:$M,6,FALSE)</f>
        <v>6352611.734353439</v>
      </c>
      <c r="O1206" s="42">
        <f>VLOOKUP($A1206,'Raw data'!$A:$M,9,FALSE)</f>
        <v>5101023.3191557983</v>
      </c>
      <c r="P1206" s="42">
        <f t="shared" si="198"/>
        <v>4586204.502885093</v>
      </c>
      <c r="Q1206" s="42">
        <f t="shared" si="199"/>
        <v>4499128.911744318</v>
      </c>
      <c r="R1206" s="42">
        <f t="shared" si="200"/>
        <v>1181871.1441521156</v>
      </c>
      <c r="S1206" s="42">
        <f t="shared" si="201"/>
        <v>1349323.5124026451</v>
      </c>
      <c r="T1206" s="43">
        <f t="shared" si="202"/>
        <v>0.25770136142176459</v>
      </c>
      <c r="U1206" s="43">
        <f t="shared" si="203"/>
        <v>0.29990772411086808</v>
      </c>
      <c r="V1206" s="42">
        <f t="shared" si="204"/>
        <v>-2.7654982917327934E-2</v>
      </c>
      <c r="W1206" s="42">
        <f t="shared" si="205"/>
        <v>0.91570803404240686</v>
      </c>
      <c r="X1206" s="42">
        <f>VLOOKUP($A1206,'Raw data'!$A:$AN,39, FALSE)</f>
        <v>2.5000795996756291</v>
      </c>
      <c r="Y1206" s="42">
        <f>VLOOKUP($A1206,'Raw data'!$A:$AN,40, FALSE)</f>
        <v>3.0205098036797948</v>
      </c>
      <c r="Z1206" s="42">
        <f t="shared" si="206"/>
        <v>2.760294701677712</v>
      </c>
      <c r="AA1206" s="44">
        <f>IFERROR(VLOOKUP($A1206,'Raw data'!$AP:$AU,4,FALSE),0)</f>
        <v>0.11218488531158501</v>
      </c>
      <c r="AB1206" s="44">
        <f>IFERROR(VLOOKUP($A1206,'Raw data'!$AP:$AU,5,FALSE),0)</f>
        <v>1.2890954302029699E-2</v>
      </c>
      <c r="AC1206" s="44">
        <f>IFERROR(VLOOKUP($A1206,'Raw data'!$AP:$AU,6,FALSE),"NA")</f>
        <v>0.92254959790103996</v>
      </c>
      <c r="AD1206" s="46" t="b">
        <f t="shared" si="207"/>
        <v>0</v>
      </c>
      <c r="AE1206" s="46" t="b">
        <f t="shared" si="208"/>
        <v>0</v>
      </c>
    </row>
    <row r="1207" spans="1:31" x14ac:dyDescent="0.25">
      <c r="A1207" s="45" t="s">
        <v>1273</v>
      </c>
      <c r="B1207" s="2" t="str">
        <f>IFERROR(VLOOKUP(A1207,'Protein names'!$A:$I,8,FALSE),"Contaminant")</f>
        <v>Calreticulin (CALBP) (CRP55) (Calcium-binding protein 3) (CABP3) (Calregulin) (Endoplasmic reticulum resident protein 60) (ERp60) (HACBP)</v>
      </c>
      <c r="C1207" t="str">
        <f>IFERROR(VLOOKUP(A1207,'Protein names'!$A:$I,9,FALSE), "Contaminant")</f>
        <v>Calr</v>
      </c>
      <c r="D1207" s="42">
        <f>VLOOKUP($A1207,'Raw data'!$A:$M,10,FALSE)</f>
        <v>4588201.6541882344</v>
      </c>
      <c r="E1207" s="42">
        <f>VLOOKUP($A1207,'Raw data'!$A:$M,11,FALSE)</f>
        <v>5556902.4803968212</v>
      </c>
      <c r="F1207" s="42">
        <f>VLOOKUP($A1207,'Raw data'!$A:$M,7,FALSE)</f>
        <v>4498506.2925634254</v>
      </c>
      <c r="G1207" s="42">
        <f>VLOOKUP($A1207,'Raw data'!$A:$M,2,FALSE)</f>
        <v>4574899.8089077184</v>
      </c>
      <c r="H1207" s="42">
        <f>VLOOKUP($A1207,'Raw data'!$A:$M,3,FALSE)</f>
        <v>5251893.0463076513</v>
      </c>
      <c r="I1207" s="42">
        <f>VLOOKUP($A1207,'Raw data'!$A:$M,4,FALSE)</f>
        <v>5264940.5580594847</v>
      </c>
      <c r="J1207" s="42">
        <f>VLOOKUP($A1207,'Raw data'!$A:$M,8,FALSE)</f>
        <v>4630918.4119306775</v>
      </c>
      <c r="K1207" s="42">
        <f>VLOOKUP($A1207,'Raw data'!$A:$M,5,FALSE)</f>
        <v>4807283.1846744455</v>
      </c>
      <c r="L1207" s="42">
        <f>VLOOKUP($A1207,'Raw data'!$A:$M,12,FALSE)</f>
        <v>4713935.2927063489</v>
      </c>
      <c r="M1207" s="42">
        <f>VLOOKUP($A1207,'Raw data'!$A:$M,13,FALSE)</f>
        <v>5863681.1565111764</v>
      </c>
      <c r="N1207" s="42">
        <f>VLOOKUP($A1207,'Raw data'!$A:$M,6,FALSE)</f>
        <v>4182354.620899817</v>
      </c>
      <c r="O1207" s="42">
        <f>VLOOKUP($A1207,'Raw data'!$A:$M,9,FALSE)</f>
        <v>4394281.1436245348</v>
      </c>
      <c r="P1207" s="42">
        <f t="shared" si="198"/>
        <v>4955890.6400705567</v>
      </c>
      <c r="Q1207" s="42">
        <f t="shared" si="199"/>
        <v>4765408.9683911661</v>
      </c>
      <c r="R1207" s="42">
        <f t="shared" si="200"/>
        <v>415109.25341676048</v>
      </c>
      <c r="S1207" s="42">
        <f t="shared" si="201"/>
        <v>533288.65427918045</v>
      </c>
      <c r="T1207" s="43">
        <f t="shared" si="202"/>
        <v>8.3760777540250686E-2</v>
      </c>
      <c r="U1207" s="43">
        <f t="shared" si="203"/>
        <v>0.11190826596761584</v>
      </c>
      <c r="V1207" s="42">
        <f t="shared" si="204"/>
        <v>-5.6544320538377928E-2</v>
      </c>
      <c r="W1207" s="42">
        <f t="shared" si="205"/>
        <v>0.54266032572658318</v>
      </c>
      <c r="X1207" s="42">
        <f>VLOOKUP($A1207,'Raw data'!$A:$AN,39, FALSE)</f>
        <v>3.0627408251029742</v>
      </c>
      <c r="Y1207" s="42">
        <f>VLOOKUP($A1207,'Raw data'!$A:$AN,40, FALSE)</f>
        <v>3.170992427174196</v>
      </c>
      <c r="Z1207" s="42">
        <f t="shared" si="206"/>
        <v>3.1168666261385853</v>
      </c>
      <c r="AA1207" s="44">
        <f>IFERROR(VLOOKUP($A1207,'Raw data'!$AP:$AU,4,FALSE),0)</f>
        <v>-0.226595130126025</v>
      </c>
      <c r="AB1207" s="44">
        <f>IFERROR(VLOOKUP($A1207,'Raw data'!$AP:$AU,5,FALSE),0)</f>
        <v>9.6753172333775103E-2</v>
      </c>
      <c r="AC1207" s="44">
        <f>IFERROR(VLOOKUP($A1207,'Raw data'!$AP:$AU,6,FALSE),"NA")</f>
        <v>0.92278684531370603</v>
      </c>
      <c r="AD1207" s="46" t="b">
        <f t="shared" si="207"/>
        <v>0</v>
      </c>
      <c r="AE1207" s="46" t="b">
        <f t="shared" si="208"/>
        <v>0</v>
      </c>
    </row>
    <row r="1208" spans="1:31" x14ac:dyDescent="0.25">
      <c r="A1208" s="45" t="s">
        <v>1274</v>
      </c>
      <c r="B1208" s="2" t="str">
        <f>IFERROR(VLOOKUP(A1208,'Protein names'!$A:$I,8,FALSE),"Contaminant")</f>
        <v>Lupus La protein homolog (Sjogren syndrome antigen B) (Sjogren syndrome antigen B, isoform CRA_a)</v>
      </c>
      <c r="C1208" t="str">
        <f>IFERROR(VLOOKUP(A1208,'Protein names'!$A:$I,9,FALSE), "Contaminant")</f>
        <v>Ssb</v>
      </c>
      <c r="D1208" s="42">
        <f>VLOOKUP($A1208,'Raw data'!$A:$M,10,FALSE)</f>
        <v>112677.2845428351</v>
      </c>
      <c r="E1208" s="42">
        <f>VLOOKUP($A1208,'Raw data'!$A:$M,11,FALSE)</f>
        <v>74128.312197865496</v>
      </c>
      <c r="F1208" s="42">
        <f>VLOOKUP($A1208,'Raw data'!$A:$M,7,FALSE)</f>
        <v>51615.051668254273</v>
      </c>
      <c r="G1208" s="42">
        <f>VLOOKUP($A1208,'Raw data'!$A:$M,2,FALSE)</f>
        <v>46395.351111328775</v>
      </c>
      <c r="H1208" s="42">
        <f>VLOOKUP($A1208,'Raw data'!$A:$M,3,FALSE)</f>
        <v>47081.926107380743</v>
      </c>
      <c r="I1208" s="42">
        <f>VLOOKUP($A1208,'Raw data'!$A:$M,4,FALSE)</f>
        <v>46534.262536613169</v>
      </c>
      <c r="J1208" s="42">
        <f>VLOOKUP($A1208,'Raw data'!$A:$M,8,FALSE)</f>
        <v>27491.731332949505</v>
      </c>
      <c r="K1208" s="42">
        <f>VLOOKUP($A1208,'Raw data'!$A:$M,5,FALSE)</f>
        <v>39249.830398529513</v>
      </c>
      <c r="L1208" s="42">
        <f>VLOOKUP($A1208,'Raw data'!$A:$M,12,FALSE)</f>
        <v>109756.47346534918</v>
      </c>
      <c r="M1208" s="42">
        <f>VLOOKUP($A1208,'Raw data'!$A:$M,13,FALSE)</f>
        <v>73055.833931359186</v>
      </c>
      <c r="N1208" s="42">
        <f>VLOOKUP($A1208,'Raw data'!$A:$M,6,FALSE)</f>
        <v>19623.57982074744</v>
      </c>
      <c r="O1208" s="42">
        <f>VLOOKUP($A1208,'Raw data'!$A:$M,9,FALSE)</f>
        <v>16751.861311635796</v>
      </c>
      <c r="P1208" s="42">
        <f t="shared" si="198"/>
        <v>63072.031360712928</v>
      </c>
      <c r="Q1208" s="42">
        <f t="shared" si="199"/>
        <v>47654.885043428432</v>
      </c>
      <c r="R1208" s="42">
        <f t="shared" si="200"/>
        <v>24226.28669000556</v>
      </c>
      <c r="S1208" s="42">
        <f t="shared" si="201"/>
        <v>33465.813771479021</v>
      </c>
      <c r="T1208" s="43">
        <f t="shared" si="202"/>
        <v>0.38410506475451689</v>
      </c>
      <c r="U1208" s="43">
        <f t="shared" si="203"/>
        <v>0.70225358304780816</v>
      </c>
      <c r="V1208" s="42">
        <f t="shared" si="204"/>
        <v>-0.40437628822880173</v>
      </c>
      <c r="W1208" s="42">
        <f t="shared" si="205"/>
        <v>0.42352565697959244</v>
      </c>
      <c r="X1208" s="42">
        <f>VLOOKUP($A1208,'Raw data'!$A:$AN,39, FALSE)</f>
        <v>2.8607999876140902</v>
      </c>
      <c r="Y1208" s="42">
        <f>VLOOKUP($A1208,'Raw data'!$A:$AN,40, FALSE)</f>
        <v>3.4185143910067324</v>
      </c>
      <c r="Z1208" s="42">
        <f t="shared" si="206"/>
        <v>3.1396571893104115</v>
      </c>
      <c r="AA1208" s="44">
        <f>IFERROR(VLOOKUP($A1208,'Raw data'!$AP:$AU,4,FALSE),0)</f>
        <v>-0.26445440529755898</v>
      </c>
      <c r="AB1208" s="44">
        <f>IFERROR(VLOOKUP($A1208,'Raw data'!$AP:$AU,5,FALSE),0)</f>
        <v>1.92089818363935E-2</v>
      </c>
      <c r="AC1208" s="44">
        <f>IFERROR(VLOOKUP($A1208,'Raw data'!$AP:$AU,6,FALSE),"NA")</f>
        <v>0.92292608664478704</v>
      </c>
      <c r="AD1208" s="46" t="b">
        <f t="shared" si="207"/>
        <v>0</v>
      </c>
      <c r="AE1208" s="46" t="b">
        <f t="shared" si="208"/>
        <v>0</v>
      </c>
    </row>
    <row r="1209" spans="1:31" x14ac:dyDescent="0.25">
      <c r="A1209" s="45" t="s">
        <v>1275</v>
      </c>
      <c r="B1209" s="2" t="str">
        <f>IFERROR(VLOOKUP(A1209,'Protein names'!$A:$I,8,FALSE),"Contaminant")</f>
        <v>Guanine nucleotide-binding protein subunit beta-2-like 1 (Receptor for activated C kinase) (Receptor of activated protein kinase C 1) (RACK1) [Cleaved into: Guanine nucleotide-binding protein subunit beta-2-like 1, N-terminally processed]</v>
      </c>
      <c r="C1209" t="str">
        <f>IFERROR(VLOOKUP(A1209,'Protein names'!$A:$I,9,FALSE), "Contaminant")</f>
        <v>Gnb2l1</v>
      </c>
      <c r="D1209" s="42">
        <f>VLOOKUP($A1209,'Raw data'!$A:$M,10,FALSE)</f>
        <v>1681793.4265797525</v>
      </c>
      <c r="E1209" s="42">
        <f>VLOOKUP($A1209,'Raw data'!$A:$M,11,FALSE)</f>
        <v>1917826.4843509931</v>
      </c>
      <c r="F1209" s="42">
        <f>VLOOKUP($A1209,'Raw data'!$A:$M,7,FALSE)</f>
        <v>1379299.3162728024</v>
      </c>
      <c r="G1209" s="42">
        <f>VLOOKUP($A1209,'Raw data'!$A:$M,2,FALSE)</f>
        <v>2374456.9486185643</v>
      </c>
      <c r="H1209" s="42">
        <f>VLOOKUP($A1209,'Raw data'!$A:$M,3,FALSE)</f>
        <v>1937151.6262991426</v>
      </c>
      <c r="I1209" s="42">
        <f>VLOOKUP($A1209,'Raw data'!$A:$M,4,FALSE)</f>
        <v>2153974.4421062795</v>
      </c>
      <c r="J1209" s="42">
        <f>VLOOKUP($A1209,'Raw data'!$A:$M,8,FALSE)</f>
        <v>2311799.7603456061</v>
      </c>
      <c r="K1209" s="42">
        <f>VLOOKUP($A1209,'Raw data'!$A:$M,5,FALSE)</f>
        <v>2011818.8010442799</v>
      </c>
      <c r="L1209" s="42">
        <f>VLOOKUP($A1209,'Raw data'!$A:$M,12,FALSE)</f>
        <v>1430447.2183473699</v>
      </c>
      <c r="M1209" s="42">
        <f>VLOOKUP($A1209,'Raw data'!$A:$M,13,FALSE)</f>
        <v>1251304.1251955947</v>
      </c>
      <c r="N1209" s="42">
        <f>VLOOKUP($A1209,'Raw data'!$A:$M,6,FALSE)</f>
        <v>1851939.6924683042</v>
      </c>
      <c r="O1209" s="42">
        <f>VLOOKUP($A1209,'Raw data'!$A:$M,9,FALSE)</f>
        <v>2613169.5259376639</v>
      </c>
      <c r="P1209" s="42">
        <f t="shared" si="198"/>
        <v>1907417.0407045893</v>
      </c>
      <c r="Q1209" s="42">
        <f t="shared" si="199"/>
        <v>1911746.5205564694</v>
      </c>
      <c r="R1209" s="42">
        <f t="shared" si="200"/>
        <v>318779.88120789372</v>
      </c>
      <c r="S1209" s="42">
        <f t="shared" si="201"/>
        <v>471427.14549347479</v>
      </c>
      <c r="T1209" s="43">
        <f t="shared" si="202"/>
        <v>0.16712647229477315</v>
      </c>
      <c r="U1209" s="43">
        <f t="shared" si="203"/>
        <v>0.24659500641133753</v>
      </c>
      <c r="V1209" s="42">
        <f t="shared" si="204"/>
        <v>3.2709370454366091E-3</v>
      </c>
      <c r="W1209" s="42">
        <f t="shared" si="205"/>
        <v>0.98676216939030981</v>
      </c>
      <c r="X1209" s="42">
        <f>VLOOKUP($A1209,'Raw data'!$A:$AN,39, FALSE)</f>
        <v>2.7392509633438444</v>
      </c>
      <c r="Y1209" s="42">
        <f>VLOOKUP($A1209,'Raw data'!$A:$AN,40, FALSE)</f>
        <v>2.5036869061985496</v>
      </c>
      <c r="Z1209" s="42">
        <f t="shared" si="206"/>
        <v>2.621468934771197</v>
      </c>
      <c r="AA1209" s="44">
        <f>IFERROR(VLOOKUP($A1209,'Raw data'!$AP:$AU,4,FALSE),0)</f>
        <v>0.30668914940451802</v>
      </c>
      <c r="AB1209" s="44">
        <f>IFERROR(VLOOKUP($A1209,'Raw data'!$AP:$AU,5,FALSE),0)</f>
        <v>9.5917812276221606E-2</v>
      </c>
      <c r="AC1209" s="44">
        <f>IFERROR(VLOOKUP($A1209,'Raw data'!$AP:$AU,6,FALSE),"NA")</f>
        <v>0.92315219672250903</v>
      </c>
      <c r="AD1209" s="46" t="b">
        <f t="shared" si="207"/>
        <v>0</v>
      </c>
      <c r="AE1209" s="46" t="b">
        <f t="shared" si="208"/>
        <v>0</v>
      </c>
    </row>
    <row r="1210" spans="1:31" x14ac:dyDescent="0.25">
      <c r="A1210" s="45" t="s">
        <v>1276</v>
      </c>
      <c r="B1210" s="2" t="str">
        <f>IFERROR(VLOOKUP(A1210,'Protein names'!$A:$I,8,FALSE),"Contaminant")</f>
        <v>Elongation factor 1-alpha 1 (EF-1-alpha-1) (Elongation factor Tu) (EF-Tu) (Eukaryotic elongation factor 1 A-1) (eEF1A-1)</v>
      </c>
      <c r="C1210" t="str">
        <f>IFERROR(VLOOKUP(A1210,'Protein names'!$A:$I,9,FALSE), "Contaminant")</f>
        <v>Eef1a1</v>
      </c>
      <c r="D1210" s="42">
        <f>VLOOKUP($A1210,'Raw data'!$A:$M,10,FALSE)</f>
        <v>3869424.3943042555</v>
      </c>
      <c r="E1210" s="42">
        <f>VLOOKUP($A1210,'Raw data'!$A:$M,11,FALSE)</f>
        <v>7007873.1903869379</v>
      </c>
      <c r="F1210" s="42">
        <f>VLOOKUP($A1210,'Raw data'!$A:$M,7,FALSE)</f>
        <v>8882351.789002208</v>
      </c>
      <c r="G1210" s="42">
        <f>VLOOKUP($A1210,'Raw data'!$A:$M,2,FALSE)</f>
        <v>11860639.570679501</v>
      </c>
      <c r="H1210" s="42">
        <f>VLOOKUP($A1210,'Raw data'!$A:$M,3,FALSE)</f>
        <v>9436272.9214933757</v>
      </c>
      <c r="I1210" s="42">
        <f>VLOOKUP($A1210,'Raw data'!$A:$M,4,FALSE)</f>
        <v>10869413.177850185</v>
      </c>
      <c r="J1210" s="42">
        <f>VLOOKUP($A1210,'Raw data'!$A:$M,8,FALSE)</f>
        <v>8475873.7973720692</v>
      </c>
      <c r="K1210" s="42">
        <f>VLOOKUP($A1210,'Raw data'!$A:$M,5,FALSE)</f>
        <v>10618062.737590928</v>
      </c>
      <c r="L1210" s="42">
        <f>VLOOKUP($A1210,'Raw data'!$A:$M,12,FALSE)</f>
        <v>3758128.3407708304</v>
      </c>
      <c r="M1210" s="42">
        <f>VLOOKUP($A1210,'Raw data'!$A:$M,13,FALSE)</f>
        <v>4500086.4962297678</v>
      </c>
      <c r="N1210" s="42">
        <f>VLOOKUP($A1210,'Raw data'!$A:$M,6,FALSE)</f>
        <v>10131412.446963083</v>
      </c>
      <c r="O1210" s="42">
        <f>VLOOKUP($A1210,'Raw data'!$A:$M,9,FALSE)</f>
        <v>10495555.00431988</v>
      </c>
      <c r="P1210" s="42">
        <f t="shared" si="198"/>
        <v>8654329.1739527434</v>
      </c>
      <c r="Q1210" s="42">
        <f t="shared" si="199"/>
        <v>7996519.8038744256</v>
      </c>
      <c r="R1210" s="42">
        <f t="shared" si="200"/>
        <v>2628579.6195504176</v>
      </c>
      <c r="S1210" s="42">
        <f t="shared" si="201"/>
        <v>2831201.7237767042</v>
      </c>
      <c r="T1210" s="43">
        <f t="shared" si="202"/>
        <v>0.30373002536831528</v>
      </c>
      <c r="U1210" s="43">
        <f t="shared" si="203"/>
        <v>0.35405423774539363</v>
      </c>
      <c r="V1210" s="42">
        <f t="shared" si="204"/>
        <v>-0.11404974006340016</v>
      </c>
      <c r="W1210" s="42">
        <f t="shared" si="205"/>
        <v>0.71136097899739492</v>
      </c>
      <c r="X1210" s="42">
        <f>VLOOKUP($A1210,'Raw data'!$A:$AN,39, FALSE)</f>
        <v>3.8140768720009515</v>
      </c>
      <c r="Y1210" s="42">
        <f>VLOOKUP($A1210,'Raw data'!$A:$AN,40, FALSE)</f>
        <v>4.0145318849360487</v>
      </c>
      <c r="Z1210" s="42">
        <f t="shared" si="206"/>
        <v>3.9143043784685001</v>
      </c>
      <c r="AA1210" s="44">
        <f>IFERROR(VLOOKUP($A1210,'Raw data'!$AP:$AU,4,FALSE),0)</f>
        <v>-0.24111557391246599</v>
      </c>
      <c r="AB1210" s="44">
        <f>IFERROR(VLOOKUP($A1210,'Raw data'!$AP:$AU,5,FALSE),0)</f>
        <v>7.91070724681672E-2</v>
      </c>
      <c r="AC1210" s="44">
        <f>IFERROR(VLOOKUP($A1210,'Raw data'!$AP:$AU,6,FALSE),"NA")</f>
        <v>0.92315820682918004</v>
      </c>
      <c r="AD1210" s="46" t="b">
        <f t="shared" si="207"/>
        <v>0</v>
      </c>
      <c r="AE1210" s="46" t="b">
        <f t="shared" si="208"/>
        <v>0</v>
      </c>
    </row>
    <row r="1211" spans="1:31" x14ac:dyDescent="0.25">
      <c r="A1211" s="45" t="s">
        <v>1277</v>
      </c>
      <c r="B1211" s="2" t="str">
        <f>IFERROR(VLOOKUP(A1211,'Protein names'!$A:$I,8,FALSE),"Contaminant")</f>
        <v>2,4-dienoyl CoA reductase 1, mitochondrial, isoform CRA_a (2,4-dienoyl-CoA reductase, mitochondrial)</v>
      </c>
      <c r="C1211" t="str">
        <f>IFERROR(VLOOKUP(A1211,'Protein names'!$A:$I,9,FALSE), "Contaminant")</f>
        <v>Decr1</v>
      </c>
      <c r="D1211" s="42">
        <f>VLOOKUP($A1211,'Raw data'!$A:$M,10,FALSE)</f>
        <v>3777778.1735109352</v>
      </c>
      <c r="E1211" s="42">
        <f>VLOOKUP($A1211,'Raw data'!$A:$M,11,FALSE)</f>
        <v>3087572.0805329294</v>
      </c>
      <c r="F1211" s="42">
        <f>VLOOKUP($A1211,'Raw data'!$A:$M,7,FALSE)</f>
        <v>5565495.9797194824</v>
      </c>
      <c r="G1211" s="42">
        <f>VLOOKUP($A1211,'Raw data'!$A:$M,2,FALSE)</f>
        <v>5720181.2731021224</v>
      </c>
      <c r="H1211" s="42">
        <f>VLOOKUP($A1211,'Raw data'!$A:$M,3,FALSE)</f>
        <v>5049498.6588493828</v>
      </c>
      <c r="I1211" s="42">
        <f>VLOOKUP($A1211,'Raw data'!$A:$M,4,FALSE)</f>
        <v>5032333.8919254746</v>
      </c>
      <c r="J1211" s="42">
        <f>VLOOKUP($A1211,'Raw data'!$A:$M,8,FALSE)</f>
        <v>5828823.19324903</v>
      </c>
      <c r="K1211" s="42">
        <f>VLOOKUP($A1211,'Raw data'!$A:$M,5,FALSE)</f>
        <v>6197530.1846859846</v>
      </c>
      <c r="L1211" s="42">
        <f>VLOOKUP($A1211,'Raw data'!$A:$M,12,FALSE)</f>
        <v>3432561.6548548942</v>
      </c>
      <c r="M1211" s="42">
        <f>VLOOKUP($A1211,'Raw data'!$A:$M,13,FALSE)</f>
        <v>2764127.6577613293</v>
      </c>
      <c r="N1211" s="42">
        <f>VLOOKUP($A1211,'Raw data'!$A:$M,6,FALSE)</f>
        <v>5163292.9547906797</v>
      </c>
      <c r="O1211" s="42">
        <f>VLOOKUP($A1211,'Raw data'!$A:$M,9,FALSE)</f>
        <v>5945914.5703782048</v>
      </c>
      <c r="P1211" s="42">
        <f t="shared" si="198"/>
        <v>4705476.6762733879</v>
      </c>
      <c r="Q1211" s="42">
        <f t="shared" si="199"/>
        <v>4888708.3692866871</v>
      </c>
      <c r="R1211" s="42">
        <f t="shared" si="200"/>
        <v>955046.69850836927</v>
      </c>
      <c r="S1211" s="42">
        <f t="shared" si="201"/>
        <v>1318086.9044855458</v>
      </c>
      <c r="T1211" s="43">
        <f t="shared" si="202"/>
        <v>0.20296492028619315</v>
      </c>
      <c r="U1211" s="43">
        <f t="shared" si="203"/>
        <v>0.26961864053221657</v>
      </c>
      <c r="V1211" s="42">
        <f t="shared" si="204"/>
        <v>5.5112466584060653E-2</v>
      </c>
      <c r="W1211" s="42">
        <f t="shared" si="205"/>
        <v>0.80636003894086539</v>
      </c>
      <c r="X1211" s="42">
        <f>VLOOKUP($A1211,'Raw data'!$A:$AN,39, FALSE)</f>
        <v>2.9300191753829004</v>
      </c>
      <c r="Y1211" s="42">
        <f>VLOOKUP($A1211,'Raw data'!$A:$AN,40, FALSE)</f>
        <v>3.2477195227264493</v>
      </c>
      <c r="Z1211" s="42">
        <f t="shared" si="206"/>
        <v>3.0888693490546748</v>
      </c>
      <c r="AA1211" s="44">
        <f>IFERROR(VLOOKUP($A1211,'Raw data'!$AP:$AU,4,FALSE),0)</f>
        <v>0.27210394445317299</v>
      </c>
      <c r="AB1211" s="44">
        <f>IFERROR(VLOOKUP($A1211,'Raw data'!$AP:$AU,5,FALSE),0)</f>
        <v>4.7573489042537997E-2</v>
      </c>
      <c r="AC1211" s="44">
        <f>IFERROR(VLOOKUP($A1211,'Raw data'!$AP:$AU,6,FALSE),"NA")</f>
        <v>0.92361754916176098</v>
      </c>
      <c r="AD1211" s="46" t="b">
        <f t="shared" si="207"/>
        <v>0</v>
      </c>
      <c r="AE1211" s="46" t="b">
        <f t="shared" si="208"/>
        <v>0</v>
      </c>
    </row>
    <row r="1212" spans="1:31" x14ac:dyDescent="0.25">
      <c r="A1212" s="45" t="s">
        <v>1278</v>
      </c>
      <c r="B1212" s="2" t="str">
        <f>IFERROR(VLOOKUP(A1212,'Protein names'!$A:$I,8,FALSE),"Contaminant")</f>
        <v>Protein ERGIC-53</v>
      </c>
      <c r="C1212" t="str">
        <f>IFERROR(VLOOKUP(A1212,'Protein names'!$A:$I,9,FALSE), "Contaminant")</f>
        <v>Lman1</v>
      </c>
      <c r="D1212" s="42">
        <f>VLOOKUP($A1212,'Raw data'!$A:$M,10,FALSE)</f>
        <v>408464.55236232851</v>
      </c>
      <c r="E1212" s="42">
        <f>VLOOKUP($A1212,'Raw data'!$A:$M,11,FALSE)</f>
        <v>419566.11080058367</v>
      </c>
      <c r="F1212" s="42">
        <f>VLOOKUP($A1212,'Raw data'!$A:$M,7,FALSE)</f>
        <v>303763.72651190305</v>
      </c>
      <c r="G1212" s="42">
        <f>VLOOKUP($A1212,'Raw data'!$A:$M,2,FALSE)</f>
        <v>272725.36763383285</v>
      </c>
      <c r="H1212" s="42">
        <f>VLOOKUP($A1212,'Raw data'!$A:$M,3,FALSE)</f>
        <v>306196.36560190393</v>
      </c>
      <c r="I1212" s="42">
        <f>VLOOKUP($A1212,'Raw data'!$A:$M,4,FALSE)</f>
        <v>269325.46962636884</v>
      </c>
      <c r="J1212" s="42">
        <f>VLOOKUP($A1212,'Raw data'!$A:$M,8,FALSE)</f>
        <v>321553.78817921743</v>
      </c>
      <c r="K1212" s="42">
        <f>VLOOKUP($A1212,'Raw data'!$A:$M,5,FALSE)</f>
        <v>213179.4027903488</v>
      </c>
      <c r="L1212" s="42">
        <f>VLOOKUP($A1212,'Raw data'!$A:$M,12,FALSE)</f>
        <v>413187.63843459502</v>
      </c>
      <c r="M1212" s="42">
        <f>VLOOKUP($A1212,'Raw data'!$A:$M,13,FALSE)</f>
        <v>268238.08267551509</v>
      </c>
      <c r="N1212" s="42">
        <f>VLOOKUP($A1212,'Raw data'!$A:$M,6,FALSE)</f>
        <v>296496.10181164922</v>
      </c>
      <c r="O1212" s="42">
        <f>VLOOKUP($A1212,'Raw data'!$A:$M,9,FALSE)</f>
        <v>322513.04012294527</v>
      </c>
      <c r="P1212" s="42">
        <f t="shared" si="198"/>
        <v>330006.93208948686</v>
      </c>
      <c r="Q1212" s="42">
        <f t="shared" si="199"/>
        <v>305861.34233571187</v>
      </c>
      <c r="R1212" s="42">
        <f t="shared" si="200"/>
        <v>61094.886718503119</v>
      </c>
      <c r="S1212" s="42">
        <f t="shared" si="201"/>
        <v>60739.368130666946</v>
      </c>
      <c r="T1212" s="43">
        <f t="shared" si="202"/>
        <v>0.18513213141212509</v>
      </c>
      <c r="U1212" s="43">
        <f t="shared" si="203"/>
        <v>0.19858465168180595</v>
      </c>
      <c r="V1212" s="42">
        <f t="shared" si="204"/>
        <v>-0.10961855298036512</v>
      </c>
      <c r="W1212" s="42">
        <f t="shared" si="205"/>
        <v>0.54489018349719287</v>
      </c>
      <c r="X1212" s="42">
        <f>VLOOKUP($A1212,'Raw data'!$A:$AN,39, FALSE)</f>
        <v>2.5753018425151457</v>
      </c>
      <c r="Y1212" s="42">
        <f>VLOOKUP($A1212,'Raw data'!$A:$AN,40, FALSE)</f>
        <v>2.4011909987062539</v>
      </c>
      <c r="Z1212" s="42">
        <f t="shared" si="206"/>
        <v>2.4882464206106998</v>
      </c>
      <c r="AA1212" s="44">
        <f>IFERROR(VLOOKUP($A1212,'Raw data'!$AP:$AU,4,FALSE),0)</f>
        <v>-0.60853205352630102</v>
      </c>
      <c r="AB1212" s="44">
        <f>IFERROR(VLOOKUP($A1212,'Raw data'!$AP:$AU,5,FALSE),0)</f>
        <v>0.164123406387683</v>
      </c>
      <c r="AC1212" s="44">
        <f>IFERROR(VLOOKUP($A1212,'Raw data'!$AP:$AU,6,FALSE),"NA")</f>
        <v>0.92375481089943701</v>
      </c>
      <c r="AD1212" s="46" t="b">
        <f t="shared" si="207"/>
        <v>0</v>
      </c>
      <c r="AE1212" s="46" t="b">
        <f t="shared" si="208"/>
        <v>0</v>
      </c>
    </row>
    <row r="1213" spans="1:31" x14ac:dyDescent="0.25">
      <c r="A1213" s="45" t="s">
        <v>1279</v>
      </c>
      <c r="B1213" s="2" t="str">
        <f>IFERROR(VLOOKUP(A1213,'Protein names'!$A:$I,8,FALSE),"Contaminant")</f>
        <v>Mannose-1-phosphate guanyltransferase alpha</v>
      </c>
      <c r="C1213" t="str">
        <f>IFERROR(VLOOKUP(A1213,'Protein names'!$A:$I,9,FALSE), "Contaminant")</f>
        <v>Gmppa</v>
      </c>
      <c r="D1213" s="42">
        <f>VLOOKUP($A1213,'Raw data'!$A:$M,10,FALSE)</f>
        <v>205.36</v>
      </c>
      <c r="E1213" s="42">
        <f>VLOOKUP($A1213,'Raw data'!$A:$M,11,FALSE)</f>
        <v>3494.6920401360476</v>
      </c>
      <c r="F1213" s="42">
        <f>VLOOKUP($A1213,'Raw data'!$A:$M,7,FALSE)</f>
        <v>205.36</v>
      </c>
      <c r="G1213" s="42">
        <f>VLOOKUP($A1213,'Raw data'!$A:$M,2,FALSE)</f>
        <v>101372.12168275465</v>
      </c>
      <c r="H1213" s="42">
        <f>VLOOKUP($A1213,'Raw data'!$A:$M,3,FALSE)</f>
        <v>46702.892252180907</v>
      </c>
      <c r="I1213" s="42">
        <f>VLOOKUP($A1213,'Raw data'!$A:$M,4,FALSE)</f>
        <v>58698.427579246745</v>
      </c>
      <c r="J1213" s="42">
        <f>VLOOKUP($A1213,'Raw data'!$A:$M,8,FALSE)</f>
        <v>134261.18212015022</v>
      </c>
      <c r="K1213" s="42">
        <f>VLOOKUP($A1213,'Raw data'!$A:$M,5,FALSE)</f>
        <v>72250.242602666796</v>
      </c>
      <c r="L1213" s="42">
        <f>VLOOKUP($A1213,'Raw data'!$A:$M,12,FALSE)</f>
        <v>205.36</v>
      </c>
      <c r="M1213" s="42">
        <f>VLOOKUP($A1213,'Raw data'!$A:$M,13,FALSE)</f>
        <v>205.36</v>
      </c>
      <c r="N1213" s="42">
        <f>VLOOKUP($A1213,'Raw data'!$A:$M,6,FALSE)</f>
        <v>205.36</v>
      </c>
      <c r="O1213" s="42">
        <f>VLOOKUP($A1213,'Raw data'!$A:$M,9,FALSE)</f>
        <v>38899.104265656511</v>
      </c>
      <c r="P1213" s="42">
        <f t="shared" si="198"/>
        <v>35113.142259053056</v>
      </c>
      <c r="Q1213" s="42">
        <f t="shared" si="199"/>
        <v>41004.434831412247</v>
      </c>
      <c r="R1213" s="42">
        <f t="shared" si="200"/>
        <v>37677.741575864377</v>
      </c>
      <c r="S1213" s="42">
        <f t="shared" si="201"/>
        <v>49449.043395267625</v>
      </c>
      <c r="T1213" s="43">
        <f t="shared" si="202"/>
        <v>1.0730381604098704</v>
      </c>
      <c r="U1213" s="43">
        <f t="shared" si="203"/>
        <v>1.2059437862898239</v>
      </c>
      <c r="V1213" s="42">
        <f t="shared" si="204"/>
        <v>0.22376884462184918</v>
      </c>
      <c r="W1213" s="42">
        <f t="shared" si="205"/>
        <v>0.83644156203247877</v>
      </c>
      <c r="X1213" s="42">
        <f>VLOOKUP($A1213,'Raw data'!$A:$AN,39, FALSE)</f>
        <v>1.3884000140255244</v>
      </c>
      <c r="Y1213" s="42">
        <f>VLOOKUP($A1213,'Raw data'!$A:$AN,40, FALSE)</f>
        <v>1.0609598417331458</v>
      </c>
      <c r="Z1213" s="42">
        <f t="shared" si="206"/>
        <v>1.2246799278793352</v>
      </c>
      <c r="AA1213" s="44">
        <f>IFERROR(VLOOKUP($A1213,'Raw data'!$AP:$AU,4,FALSE),0)</f>
        <v>-3.0784463089152498</v>
      </c>
      <c r="AB1213" s="44">
        <f>IFERROR(VLOOKUP($A1213,'Raw data'!$AP:$AU,5,FALSE),0)</f>
        <v>0.21326315267672</v>
      </c>
      <c r="AC1213" s="44">
        <f>IFERROR(VLOOKUP($A1213,'Raw data'!$AP:$AU,6,FALSE),"NA")</f>
        <v>0.92380481763642996</v>
      </c>
      <c r="AD1213" s="46" t="b">
        <f t="shared" si="207"/>
        <v>0</v>
      </c>
      <c r="AE1213" s="46" t="b">
        <f t="shared" si="208"/>
        <v>0</v>
      </c>
    </row>
    <row r="1214" spans="1:31" x14ac:dyDescent="0.25">
      <c r="A1214" s="45" t="s">
        <v>1280</v>
      </c>
      <c r="B1214" s="2" t="str">
        <f>IFERROR(VLOOKUP(A1214,'Protein names'!$A:$I,8,FALSE),"Contaminant")</f>
        <v>ATP synthase subunit gamma, mitochondrial (LRRGT00199)</v>
      </c>
      <c r="C1214" t="str">
        <f>IFERROR(VLOOKUP(A1214,'Protein names'!$A:$I,9,FALSE), "Contaminant")</f>
        <v>Taf3</v>
      </c>
      <c r="D1214" s="42">
        <f>VLOOKUP($A1214,'Raw data'!$A:$M,10,FALSE)</f>
        <v>8569.0857283477999</v>
      </c>
      <c r="E1214" s="42">
        <f>VLOOKUP($A1214,'Raw data'!$A:$M,11,FALSE)</f>
        <v>1463902.9352294619</v>
      </c>
      <c r="F1214" s="42">
        <f>VLOOKUP($A1214,'Raw data'!$A:$M,7,FALSE)</f>
        <v>1906177.8406563331</v>
      </c>
      <c r="G1214" s="42">
        <f>VLOOKUP($A1214,'Raw data'!$A:$M,2,FALSE)</f>
        <v>2358620.2336332309</v>
      </c>
      <c r="H1214" s="42">
        <f>VLOOKUP($A1214,'Raw data'!$A:$M,3,FALSE)</f>
        <v>2545583.260692874</v>
      </c>
      <c r="I1214" s="42">
        <f>VLOOKUP($A1214,'Raw data'!$A:$M,4,FALSE)</f>
        <v>2111363.5989216976</v>
      </c>
      <c r="J1214" s="42">
        <f>VLOOKUP($A1214,'Raw data'!$A:$M,8,FALSE)</f>
        <v>1807922.8106808239</v>
      </c>
      <c r="K1214" s="42">
        <f>VLOOKUP($A1214,'Raw data'!$A:$M,5,FALSE)</f>
        <v>2216017.96092562</v>
      </c>
      <c r="L1214" s="42">
        <f>VLOOKUP($A1214,'Raw data'!$A:$M,12,FALSE)</f>
        <v>237949.05425227521</v>
      </c>
      <c r="M1214" s="42">
        <f>VLOOKUP($A1214,'Raw data'!$A:$M,13,FALSE)</f>
        <v>1255866.0013137064</v>
      </c>
      <c r="N1214" s="42">
        <f>VLOOKUP($A1214,'Raw data'!$A:$M,6,FALSE)</f>
        <v>1765608.2757544431</v>
      </c>
      <c r="O1214" s="42">
        <f>VLOOKUP($A1214,'Raw data'!$A:$M,9,FALSE)</f>
        <v>2004222.3661335232</v>
      </c>
      <c r="P1214" s="42">
        <f t="shared" si="198"/>
        <v>1732369.4924769907</v>
      </c>
      <c r="Q1214" s="42">
        <f t="shared" si="199"/>
        <v>1547931.0781767319</v>
      </c>
      <c r="R1214" s="42">
        <f t="shared" si="200"/>
        <v>843693.72729863704</v>
      </c>
      <c r="S1214" s="42">
        <f t="shared" si="201"/>
        <v>654583.30228861154</v>
      </c>
      <c r="T1214" s="43">
        <f t="shared" si="202"/>
        <v>0.48701719290398032</v>
      </c>
      <c r="U1214" s="43">
        <f t="shared" si="203"/>
        <v>0.42287625819854224</v>
      </c>
      <c r="V1214" s="42">
        <f t="shared" si="204"/>
        <v>-0.16240543473219538</v>
      </c>
      <c r="W1214" s="42">
        <f t="shared" si="205"/>
        <v>0.70742863926073207</v>
      </c>
      <c r="X1214" s="42">
        <f>VLOOKUP($A1214,'Raw data'!$A:$AN,39, FALSE)</f>
        <v>4.3764355953298582</v>
      </c>
      <c r="Y1214" s="42">
        <f>VLOOKUP($A1214,'Raw data'!$A:$AN,40, FALSE)</f>
        <v>4.1920951752814091</v>
      </c>
      <c r="Z1214" s="42">
        <f t="shared" si="206"/>
        <v>4.2842653853056341</v>
      </c>
      <c r="AA1214" s="44">
        <f>IFERROR(VLOOKUP($A1214,'Raw data'!$AP:$AU,4,FALSE),0)</f>
        <v>-0.60108186355222903</v>
      </c>
      <c r="AB1214" s="44">
        <f>IFERROR(VLOOKUP($A1214,'Raw data'!$AP:$AU,5,FALSE),0)</f>
        <v>0.262298568837882</v>
      </c>
      <c r="AC1214" s="44">
        <f>IFERROR(VLOOKUP($A1214,'Raw data'!$AP:$AU,6,FALSE),"NA")</f>
        <v>0.92390102330985602</v>
      </c>
      <c r="AD1214" s="46" t="b">
        <f t="shared" si="207"/>
        <v>0</v>
      </c>
      <c r="AE1214" s="46" t="b">
        <f t="shared" si="208"/>
        <v>0</v>
      </c>
    </row>
    <row r="1215" spans="1:31" x14ac:dyDescent="0.25">
      <c r="A1215" s="45" t="s">
        <v>1281</v>
      </c>
      <c r="B1215" s="2" t="str">
        <f>IFERROR(VLOOKUP(A1215,'Protein names'!$A:$I,8,FALSE),"Contaminant")</f>
        <v>N(G),N(G)-dimethylarginine dimethylaminohydrolase 1 (DDAH-1) (Dimethylarginine dimethylaminohydrolase 1) (EC 3.5.3.18) (DDAHI) (Dimethylargininase-1)</v>
      </c>
      <c r="C1215" t="str">
        <f>IFERROR(VLOOKUP(A1215,'Protein names'!$A:$I,9,FALSE), "Contaminant")</f>
        <v>Ddah1</v>
      </c>
      <c r="D1215" s="42">
        <f>VLOOKUP($A1215,'Raw data'!$A:$M,10,FALSE)</f>
        <v>771208.09580428794</v>
      </c>
      <c r="E1215" s="42">
        <f>VLOOKUP($A1215,'Raw data'!$A:$M,11,FALSE)</f>
        <v>691037.33007873909</v>
      </c>
      <c r="F1215" s="42">
        <f>VLOOKUP($A1215,'Raw data'!$A:$M,7,FALSE)</f>
        <v>1154232.4126201533</v>
      </c>
      <c r="G1215" s="42">
        <f>VLOOKUP($A1215,'Raw data'!$A:$M,2,FALSE)</f>
        <v>960434.83278896136</v>
      </c>
      <c r="H1215" s="42">
        <f>VLOOKUP($A1215,'Raw data'!$A:$M,3,FALSE)</f>
        <v>743317.86795688258</v>
      </c>
      <c r="I1215" s="42">
        <f>VLOOKUP($A1215,'Raw data'!$A:$M,4,FALSE)</f>
        <v>1112936.815740186</v>
      </c>
      <c r="J1215" s="42">
        <f>VLOOKUP($A1215,'Raw data'!$A:$M,8,FALSE)</f>
        <v>989415.69377879763</v>
      </c>
      <c r="K1215" s="42">
        <f>VLOOKUP($A1215,'Raw data'!$A:$M,5,FALSE)</f>
        <v>822741.86023738352</v>
      </c>
      <c r="L1215" s="42">
        <f>VLOOKUP($A1215,'Raw data'!$A:$M,12,FALSE)</f>
        <v>720455.73716687912</v>
      </c>
      <c r="M1215" s="42">
        <f>VLOOKUP($A1215,'Raw data'!$A:$M,13,FALSE)</f>
        <v>844587.10905476927</v>
      </c>
      <c r="N1215" s="42">
        <f>VLOOKUP($A1215,'Raw data'!$A:$M,6,FALSE)</f>
        <v>1104882.7776401364</v>
      </c>
      <c r="O1215" s="42">
        <f>VLOOKUP($A1215,'Raw data'!$A:$M,9,FALSE)</f>
        <v>819193.8202019051</v>
      </c>
      <c r="P1215" s="42">
        <f t="shared" si="198"/>
        <v>905527.89249820169</v>
      </c>
      <c r="Q1215" s="42">
        <f t="shared" si="199"/>
        <v>883546.16634664533</v>
      </c>
      <c r="R1215" s="42">
        <f t="shared" si="200"/>
        <v>181772.41864218996</v>
      </c>
      <c r="S1215" s="42">
        <f t="shared" si="201"/>
        <v>126591.82218747048</v>
      </c>
      <c r="T1215" s="43">
        <f t="shared" si="202"/>
        <v>0.20073641038346143</v>
      </c>
      <c r="U1215" s="43">
        <f t="shared" si="203"/>
        <v>0.14327697522689967</v>
      </c>
      <c r="V1215" s="42">
        <f t="shared" si="204"/>
        <v>-3.5453561142313406E-2</v>
      </c>
      <c r="W1215" s="42">
        <f t="shared" si="205"/>
        <v>0.82885927082039079</v>
      </c>
      <c r="X1215" s="42">
        <f>VLOOKUP($A1215,'Raw data'!$A:$AN,39, FALSE)</f>
        <v>2.9816426307292723</v>
      </c>
      <c r="Y1215" s="42">
        <f>VLOOKUP($A1215,'Raw data'!$A:$AN,40, FALSE)</f>
        <v>3.0252096597777993</v>
      </c>
      <c r="Z1215" s="42">
        <f t="shared" si="206"/>
        <v>3.0034261452535356</v>
      </c>
      <c r="AA1215" s="44">
        <f>IFERROR(VLOOKUP($A1215,'Raw data'!$AP:$AU,4,FALSE),0)</f>
        <v>2.8148405323621399</v>
      </c>
      <c r="AB1215" s="44">
        <f>IFERROR(VLOOKUP($A1215,'Raw data'!$AP:$AU,5,FALSE),0)</f>
        <v>8.3853660643757794E-2</v>
      </c>
      <c r="AC1215" s="44">
        <f>IFERROR(VLOOKUP($A1215,'Raw data'!$AP:$AU,6,FALSE),"NA")</f>
        <v>0.92445586757756404</v>
      </c>
      <c r="AD1215" s="46" t="b">
        <f t="shared" si="207"/>
        <v>0</v>
      </c>
      <c r="AE1215" s="46" t="b">
        <f t="shared" si="208"/>
        <v>0</v>
      </c>
    </row>
    <row r="1216" spans="1:31" x14ac:dyDescent="0.25">
      <c r="A1216" s="45" t="s">
        <v>1282</v>
      </c>
      <c r="B1216" s="2" t="str">
        <f>IFERROR(VLOOKUP(A1216,'Protein names'!$A:$I,8,FALSE),"Contaminant")</f>
        <v>Peroxisomal 2,4-dienoyl-CoA reductase (EC 1.3.1.34) (2,4-dienoyl-CoA reductase 2) (DCR-AKL) (pVI-AKL)</v>
      </c>
      <c r="C1216" t="str">
        <f>IFERROR(VLOOKUP(A1216,'Protein names'!$A:$I,9,FALSE), "Contaminant")</f>
        <v>Decr2</v>
      </c>
      <c r="D1216" s="42">
        <f>VLOOKUP($A1216,'Raw data'!$A:$M,10,FALSE)</f>
        <v>631023.15801178664</v>
      </c>
      <c r="E1216" s="42">
        <f>VLOOKUP($A1216,'Raw data'!$A:$M,11,FALSE)</f>
        <v>650593.76725649333</v>
      </c>
      <c r="F1216" s="42">
        <f>VLOOKUP($A1216,'Raw data'!$A:$M,7,FALSE)</f>
        <v>440351.42342763825</v>
      </c>
      <c r="G1216" s="42">
        <f>VLOOKUP($A1216,'Raw data'!$A:$M,2,FALSE)</f>
        <v>615747.02607567795</v>
      </c>
      <c r="H1216" s="42">
        <f>VLOOKUP($A1216,'Raw data'!$A:$M,3,FALSE)</f>
        <v>539725.54699742584</v>
      </c>
      <c r="I1216" s="42">
        <f>VLOOKUP($A1216,'Raw data'!$A:$M,4,FALSE)</f>
        <v>722205.92630524957</v>
      </c>
      <c r="J1216" s="42">
        <f>VLOOKUP($A1216,'Raw data'!$A:$M,8,FALSE)</f>
        <v>576845.58397670439</v>
      </c>
      <c r="K1216" s="42">
        <f>VLOOKUP($A1216,'Raw data'!$A:$M,5,FALSE)</f>
        <v>724708.58746322955</v>
      </c>
      <c r="L1216" s="42">
        <f>VLOOKUP($A1216,'Raw data'!$A:$M,12,FALSE)</f>
        <v>545222.2390477272</v>
      </c>
      <c r="M1216" s="42">
        <f>VLOOKUP($A1216,'Raw data'!$A:$M,13,FALSE)</f>
        <v>892069.16573614744</v>
      </c>
      <c r="N1216" s="42">
        <f>VLOOKUP($A1216,'Raw data'!$A:$M,6,FALSE)</f>
        <v>743217.52621306945</v>
      </c>
      <c r="O1216" s="42">
        <f>VLOOKUP($A1216,'Raw data'!$A:$M,9,FALSE)</f>
        <v>656623.75270020589</v>
      </c>
      <c r="P1216" s="42">
        <f t="shared" si="198"/>
        <v>599941.14134571189</v>
      </c>
      <c r="Q1216" s="42">
        <f t="shared" si="199"/>
        <v>689781.14252284728</v>
      </c>
      <c r="R1216" s="42">
        <f t="shared" si="200"/>
        <v>89279.598054720773</v>
      </c>
      <c r="S1216" s="42">
        <f t="shared" si="201"/>
        <v>115287.28413938102</v>
      </c>
      <c r="T1216" s="43">
        <f t="shared" si="202"/>
        <v>0.14881392840380991</v>
      </c>
      <c r="U1216" s="43">
        <f t="shared" si="203"/>
        <v>0.16713603349277184</v>
      </c>
      <c r="V1216" s="42">
        <f t="shared" si="204"/>
        <v>0.20131771980701055</v>
      </c>
      <c r="W1216" s="42">
        <f t="shared" si="205"/>
        <v>0.19834552797230634</v>
      </c>
      <c r="X1216" s="42">
        <f>VLOOKUP($A1216,'Raw data'!$A:$AN,39, FALSE)</f>
        <v>2.653248890142089</v>
      </c>
      <c r="Y1216" s="42">
        <f>VLOOKUP($A1216,'Raw data'!$A:$AN,40, FALSE)</f>
        <v>2.9370999354317093</v>
      </c>
      <c r="Z1216" s="42">
        <f t="shared" si="206"/>
        <v>2.7951744127868992</v>
      </c>
      <c r="AA1216" s="44">
        <f>IFERROR(VLOOKUP($A1216,'Raw data'!$AP:$AU,4,FALSE),0)</f>
        <v>0.33767063619802701</v>
      </c>
      <c r="AB1216" s="44">
        <f>IFERROR(VLOOKUP($A1216,'Raw data'!$AP:$AU,5,FALSE),0)</f>
        <v>9.6924630454205393E-2</v>
      </c>
      <c r="AC1216" s="44">
        <f>IFERROR(VLOOKUP($A1216,'Raw data'!$AP:$AU,6,FALSE),"NA")</f>
        <v>0.92496221073681295</v>
      </c>
      <c r="AD1216" s="46" t="b">
        <f t="shared" si="207"/>
        <v>0</v>
      </c>
      <c r="AE1216" s="46" t="b">
        <f t="shared" si="208"/>
        <v>0</v>
      </c>
    </row>
    <row r="1217" spans="1:31" x14ac:dyDescent="0.25">
      <c r="A1217" s="45" t="s">
        <v>1283</v>
      </c>
      <c r="B1217" s="2" t="str">
        <f>IFERROR(VLOOKUP(A1217,'Protein names'!$A:$I,8,FALSE),"Contaminant")</f>
        <v>Isocitrate dehydrogenase [NADP] cytoplasmic (IDH) (EC 1.1.1.42) (Cytosolic NADP-isocitrate dehydrogenase) (IDP) (NADP(+)-specific ICDH) (Oxalosuccinate decarboxylase)</v>
      </c>
      <c r="C1217" t="str">
        <f>IFERROR(VLOOKUP(A1217,'Protein names'!$A:$I,9,FALSE), "Contaminant")</f>
        <v>Idh1</v>
      </c>
      <c r="D1217" s="42">
        <f>VLOOKUP($A1217,'Raw data'!$A:$M,10,FALSE)</f>
        <v>4890265.4367334759</v>
      </c>
      <c r="E1217" s="42">
        <f>VLOOKUP($A1217,'Raw data'!$A:$M,11,FALSE)</f>
        <v>3916940.0074443943</v>
      </c>
      <c r="F1217" s="42">
        <f>VLOOKUP($A1217,'Raw data'!$A:$M,7,FALSE)</f>
        <v>4762214.6740005808</v>
      </c>
      <c r="G1217" s="42">
        <f>VLOOKUP($A1217,'Raw data'!$A:$M,2,FALSE)</f>
        <v>4577993.7524541067</v>
      </c>
      <c r="H1217" s="42">
        <f>VLOOKUP($A1217,'Raw data'!$A:$M,3,FALSE)</f>
        <v>5329108.0302523971</v>
      </c>
      <c r="I1217" s="42">
        <f>VLOOKUP($A1217,'Raw data'!$A:$M,4,FALSE)</f>
        <v>4205060.7971782032</v>
      </c>
      <c r="J1217" s="42">
        <f>VLOOKUP($A1217,'Raw data'!$A:$M,8,FALSE)</f>
        <v>4945729.6343096169</v>
      </c>
      <c r="K1217" s="42">
        <f>VLOOKUP($A1217,'Raw data'!$A:$M,5,FALSE)</f>
        <v>4937669.5000954261</v>
      </c>
      <c r="L1217" s="42">
        <f>VLOOKUP($A1217,'Raw data'!$A:$M,12,FALSE)</f>
        <v>4974228.2353635225</v>
      </c>
      <c r="M1217" s="42">
        <f>VLOOKUP($A1217,'Raw data'!$A:$M,13,FALSE)</f>
        <v>3967658.7656721454</v>
      </c>
      <c r="N1217" s="42">
        <f>VLOOKUP($A1217,'Raw data'!$A:$M,6,FALSE)</f>
        <v>5355054.7333060419</v>
      </c>
      <c r="O1217" s="42">
        <f>VLOOKUP($A1217,'Raw data'!$A:$M,9,FALSE)</f>
        <v>4211144.2795298258</v>
      </c>
      <c r="P1217" s="42">
        <f t="shared" si="198"/>
        <v>4613597.1163438596</v>
      </c>
      <c r="Q1217" s="42">
        <f t="shared" si="199"/>
        <v>4731914.1913794298</v>
      </c>
      <c r="R1217" s="42">
        <f t="shared" si="200"/>
        <v>459000.55498353182</v>
      </c>
      <c r="S1217" s="42">
        <f t="shared" si="201"/>
        <v>481379.99169326836</v>
      </c>
      <c r="T1217" s="43">
        <f t="shared" si="202"/>
        <v>9.9488651351350835E-2</v>
      </c>
      <c r="U1217" s="43">
        <f t="shared" si="203"/>
        <v>0.101730498953308</v>
      </c>
      <c r="V1217" s="42">
        <f t="shared" si="204"/>
        <v>3.6531886281854151E-2</v>
      </c>
      <c r="W1217" s="42">
        <f t="shared" si="205"/>
        <v>0.69916582968603791</v>
      </c>
      <c r="X1217" s="42">
        <f>VLOOKUP($A1217,'Raw data'!$A:$AN,39, FALSE)</f>
        <v>3.3401892154691168</v>
      </c>
      <c r="Y1217" s="42">
        <f>VLOOKUP($A1217,'Raw data'!$A:$AN,40, FALSE)</f>
        <v>3.543367816345373</v>
      </c>
      <c r="Z1217" s="42">
        <f t="shared" si="206"/>
        <v>3.4417785159072452</v>
      </c>
      <c r="AA1217" s="44">
        <f>IFERROR(VLOOKUP($A1217,'Raw data'!$AP:$AU,4,FALSE),0)</f>
        <v>-0.17797897031439</v>
      </c>
      <c r="AB1217" s="44">
        <f>IFERROR(VLOOKUP($A1217,'Raw data'!$AP:$AU,5,FALSE),0)</f>
        <v>2.6321478096146499E-2</v>
      </c>
      <c r="AC1217" s="44">
        <f>IFERROR(VLOOKUP($A1217,'Raw data'!$AP:$AU,6,FALSE),"NA")</f>
        <v>0.92505058549783203</v>
      </c>
      <c r="AD1217" s="46" t="b">
        <f t="shared" si="207"/>
        <v>0</v>
      </c>
      <c r="AE1217" s="46" t="b">
        <f t="shared" si="208"/>
        <v>0</v>
      </c>
    </row>
    <row r="1218" spans="1:31" x14ac:dyDescent="0.25">
      <c r="A1218" s="45" t="s">
        <v>1284</v>
      </c>
      <c r="B1218" s="2" t="str">
        <f>IFERROR(VLOOKUP(A1218,'Protein names'!$A:$I,8,FALSE),"Contaminant")</f>
        <v>Protein LOC100909441</v>
      </c>
      <c r="C1218" t="str">
        <f>IFERROR(VLOOKUP(A1218,'Protein names'!$A:$I,9,FALSE), "Contaminant")</f>
        <v>LOC100909441</v>
      </c>
      <c r="D1218" s="42">
        <f>VLOOKUP($A1218,'Raw data'!$A:$M,10,FALSE)</f>
        <v>563008.27079579048</v>
      </c>
      <c r="E1218" s="42">
        <f>VLOOKUP($A1218,'Raw data'!$A:$M,11,FALSE)</f>
        <v>563019.76193405059</v>
      </c>
      <c r="F1218" s="42">
        <f>VLOOKUP($A1218,'Raw data'!$A:$M,7,FALSE)</f>
        <v>871486.30814451643</v>
      </c>
      <c r="G1218" s="42">
        <f>VLOOKUP($A1218,'Raw data'!$A:$M,2,FALSE)</f>
        <v>779843.53071240243</v>
      </c>
      <c r="H1218" s="42">
        <f>VLOOKUP($A1218,'Raw data'!$A:$M,3,FALSE)</f>
        <v>558240.28073442739</v>
      </c>
      <c r="I1218" s="42">
        <f>VLOOKUP($A1218,'Raw data'!$A:$M,4,FALSE)</f>
        <v>622707.5368104626</v>
      </c>
      <c r="J1218" s="42">
        <f>VLOOKUP($A1218,'Raw data'!$A:$M,8,FALSE)</f>
        <v>659573.32102065044</v>
      </c>
      <c r="K1218" s="42">
        <f>VLOOKUP($A1218,'Raw data'!$A:$M,5,FALSE)</f>
        <v>431193.47544609511</v>
      </c>
      <c r="L1218" s="42">
        <f>VLOOKUP($A1218,'Raw data'!$A:$M,12,FALSE)</f>
        <v>548334.27238810156</v>
      </c>
      <c r="M1218" s="42">
        <f>VLOOKUP($A1218,'Raw data'!$A:$M,13,FALSE)</f>
        <v>532429.29119807878</v>
      </c>
      <c r="N1218" s="42">
        <f>VLOOKUP($A1218,'Raw data'!$A:$M,6,FALSE)</f>
        <v>601518.43141130148</v>
      </c>
      <c r="O1218" s="42">
        <f>VLOOKUP($A1218,'Raw data'!$A:$M,9,FALSE)</f>
        <v>743544.93078588916</v>
      </c>
      <c r="P1218" s="42">
        <f t="shared" ref="P1218:P1281" si="209">AVERAGE(D1218:I1218)</f>
        <v>659717.61485527502</v>
      </c>
      <c r="Q1218" s="42">
        <f t="shared" ref="Q1218:Q1281" si="210">AVERAGE(J1218:O1218)</f>
        <v>586098.95370835275</v>
      </c>
      <c r="R1218" s="42">
        <f t="shared" ref="R1218:R1281" si="211">_xlfn.STDEV.P(D1218:I1218)</f>
        <v>122233.91668101898</v>
      </c>
      <c r="S1218" s="42">
        <f t="shared" ref="S1218:S1281" si="212">_xlfn.STDEV.P(J1218:O1218)</f>
        <v>98934.14448284918</v>
      </c>
      <c r="T1218" s="43">
        <f t="shared" ref="T1218:T1281" si="213">R1218/P1218</f>
        <v>0.18528217820564627</v>
      </c>
      <c r="U1218" s="43">
        <f t="shared" ref="U1218:U1281" si="214">S1218/Q1218</f>
        <v>0.1688010938372696</v>
      </c>
      <c r="V1218" s="42">
        <f t="shared" ref="V1218:V1281" si="215">LOG(Q1218/P1218,2)</f>
        <v>-0.17070436437984843</v>
      </c>
      <c r="W1218" s="42">
        <f t="shared" ref="W1218:W1281" si="216">_xlfn.T.TEST(D1218:I1218,J1218:O1218,2,2)</f>
        <v>0.31982880420502441</v>
      </c>
      <c r="X1218" s="42">
        <f>VLOOKUP($A1218,'Raw data'!$A:$AN,39, FALSE)</f>
        <v>3.8860144929573384</v>
      </c>
      <c r="Y1218" s="42">
        <f>VLOOKUP($A1218,'Raw data'!$A:$AN,40, FALSE)</f>
        <v>3.943813272325444</v>
      </c>
      <c r="Z1218" s="42">
        <f t="shared" ref="Z1218:Z1281" si="217">AVERAGE(X1218:Y1218)</f>
        <v>3.9149138826413914</v>
      </c>
      <c r="AA1218" s="44">
        <f>IFERROR(VLOOKUP($A1218,'Raw data'!$AP:$AU,4,FALSE),0)</f>
        <v>0.29814729515312899</v>
      </c>
      <c r="AB1218" s="44">
        <f>IFERROR(VLOOKUP($A1218,'Raw data'!$AP:$AU,5,FALSE),0)</f>
        <v>9.3966972393307001E-3</v>
      </c>
      <c r="AC1218" s="44">
        <f>IFERROR(VLOOKUP($A1218,'Raw data'!$AP:$AU,6,FALSE),"NA")</f>
        <v>0.92512146072159296</v>
      </c>
      <c r="AD1218" s="46" t="b">
        <f t="shared" ref="AD1218:AD1281" si="218">IF(OR(W1218&lt;=0.05,AC1218&lt;=0.05),TRUE,FALSE)</f>
        <v>0</v>
      </c>
      <c r="AE1218" s="46" t="b">
        <f t="shared" ref="AE1218:AE1281" si="219">IF(AND(W1218&lt;=0.05,AC1218&lt;=0.05),TRUE,FALSE)</f>
        <v>0</v>
      </c>
    </row>
    <row r="1219" spans="1:31" x14ac:dyDescent="0.25">
      <c r="A1219" s="45" t="s">
        <v>1285</v>
      </c>
      <c r="B1219" s="2" t="str">
        <f>IFERROR(VLOOKUP(A1219,'Protein names'!$A:$I,8,FALSE),"Contaminant")</f>
        <v>RCG61833 (Xanthine dehydrogenase/oxidase)</v>
      </c>
      <c r="C1219" t="str">
        <f>IFERROR(VLOOKUP(A1219,'Protein names'!$A:$I,9,FALSE), "Contaminant")</f>
        <v>Xdh</v>
      </c>
      <c r="D1219" s="42">
        <f>VLOOKUP($A1219,'Raw data'!$A:$M,10,FALSE)</f>
        <v>1430955.5317732857</v>
      </c>
      <c r="E1219" s="42">
        <f>VLOOKUP($A1219,'Raw data'!$A:$M,11,FALSE)</f>
        <v>1566781.8258216102</v>
      </c>
      <c r="F1219" s="42">
        <f>VLOOKUP($A1219,'Raw data'!$A:$M,7,FALSE)</f>
        <v>791553.83295897499</v>
      </c>
      <c r="G1219" s="42">
        <f>VLOOKUP($A1219,'Raw data'!$A:$M,2,FALSE)</f>
        <v>592996.5266087394</v>
      </c>
      <c r="H1219" s="42">
        <f>VLOOKUP($A1219,'Raw data'!$A:$M,3,FALSE)</f>
        <v>747041.66159198491</v>
      </c>
      <c r="I1219" s="42">
        <f>VLOOKUP($A1219,'Raw data'!$A:$M,4,FALSE)</f>
        <v>969645.39433916425</v>
      </c>
      <c r="J1219" s="42">
        <f>VLOOKUP($A1219,'Raw data'!$A:$M,8,FALSE)</f>
        <v>809918.17303270428</v>
      </c>
      <c r="K1219" s="42">
        <f>VLOOKUP($A1219,'Raw data'!$A:$M,5,FALSE)</f>
        <v>844646.31348947668</v>
      </c>
      <c r="L1219" s="42">
        <f>VLOOKUP($A1219,'Raw data'!$A:$M,12,FALSE)</f>
        <v>1755840.5930935766</v>
      </c>
      <c r="M1219" s="42">
        <f>VLOOKUP($A1219,'Raw data'!$A:$M,13,FALSE)</f>
        <v>1290823.2914305318</v>
      </c>
      <c r="N1219" s="42">
        <f>VLOOKUP($A1219,'Raw data'!$A:$M,6,FALSE)</f>
        <v>685017.44628725434</v>
      </c>
      <c r="O1219" s="42">
        <f>VLOOKUP($A1219,'Raw data'!$A:$M,9,FALSE)</f>
        <v>646072.33457081823</v>
      </c>
      <c r="P1219" s="42">
        <f t="shared" si="209"/>
        <v>1016495.7955156267</v>
      </c>
      <c r="Q1219" s="42">
        <f t="shared" si="210"/>
        <v>1005386.3586507271</v>
      </c>
      <c r="R1219" s="42">
        <f t="shared" si="211"/>
        <v>360403.15291608422</v>
      </c>
      <c r="S1219" s="42">
        <f t="shared" si="212"/>
        <v>395904.82488527452</v>
      </c>
      <c r="T1219" s="43">
        <f t="shared" si="213"/>
        <v>0.35455449447606074</v>
      </c>
      <c r="U1219" s="43">
        <f t="shared" si="214"/>
        <v>0.39378376429992173</v>
      </c>
      <c r="V1219" s="42">
        <f t="shared" si="215"/>
        <v>-1.5854228433422272E-2</v>
      </c>
      <c r="W1219" s="42">
        <f t="shared" si="216"/>
        <v>0.9639052012736955</v>
      </c>
      <c r="X1219" s="42">
        <f>VLOOKUP($A1219,'Raw data'!$A:$AN,39, FALSE)</f>
        <v>2.546146218822785</v>
      </c>
      <c r="Y1219" s="42">
        <f>VLOOKUP($A1219,'Raw data'!$A:$AN,40, FALSE)</f>
        <v>2.767612204527035</v>
      </c>
      <c r="Z1219" s="42">
        <f t="shared" si="217"/>
        <v>2.65687921167491</v>
      </c>
      <c r="AA1219" s="44">
        <f>IFERROR(VLOOKUP($A1219,'Raw data'!$AP:$AU,4,FALSE),0)</f>
        <v>0.324653772196768</v>
      </c>
      <c r="AB1219" s="44">
        <f>IFERROR(VLOOKUP($A1219,'Raw data'!$AP:$AU,5,FALSE),0)</f>
        <v>2.32717782806512E-2</v>
      </c>
      <c r="AC1219" s="44">
        <f>IFERROR(VLOOKUP($A1219,'Raw data'!$AP:$AU,6,FALSE),"NA")</f>
        <v>0.92518233861419796</v>
      </c>
      <c r="AD1219" s="46" t="b">
        <f t="shared" si="218"/>
        <v>0</v>
      </c>
      <c r="AE1219" s="46" t="b">
        <f t="shared" si="219"/>
        <v>0</v>
      </c>
    </row>
    <row r="1220" spans="1:31" x14ac:dyDescent="0.25">
      <c r="A1220" s="45" t="s">
        <v>1286</v>
      </c>
      <c r="B1220" s="2" t="str">
        <f>IFERROR(VLOOKUP(A1220,'Protein names'!$A:$I,8,FALSE),"Contaminant")</f>
        <v>von Willebrand factor A domain-containing protein 5A</v>
      </c>
      <c r="C1220" t="str">
        <f>IFERROR(VLOOKUP(A1220,'Protein names'!$A:$I,9,FALSE), "Contaminant")</f>
        <v>Vwa5a</v>
      </c>
      <c r="D1220" s="42">
        <f>VLOOKUP($A1220,'Raw data'!$A:$M,10,FALSE)</f>
        <v>501050.00283073547</v>
      </c>
      <c r="E1220" s="42">
        <f>VLOOKUP($A1220,'Raw data'!$A:$M,11,FALSE)</f>
        <v>171040.2194871298</v>
      </c>
      <c r="F1220" s="42">
        <f>VLOOKUP($A1220,'Raw data'!$A:$M,7,FALSE)</f>
        <v>9030.1875360839222</v>
      </c>
      <c r="G1220" s="42">
        <f>VLOOKUP($A1220,'Raw data'!$A:$M,2,FALSE)</f>
        <v>62875.146039246734</v>
      </c>
      <c r="H1220" s="42">
        <f>VLOOKUP($A1220,'Raw data'!$A:$M,3,FALSE)</f>
        <v>83564.131815755769</v>
      </c>
      <c r="I1220" s="42">
        <f>VLOOKUP($A1220,'Raw data'!$A:$M,4,FALSE)</f>
        <v>68066.955509296706</v>
      </c>
      <c r="J1220" s="42">
        <f>VLOOKUP($A1220,'Raw data'!$A:$M,8,FALSE)</f>
        <v>238169.44202295391</v>
      </c>
      <c r="K1220" s="42">
        <f>VLOOKUP($A1220,'Raw data'!$A:$M,5,FALSE)</f>
        <v>13373.259591856615</v>
      </c>
      <c r="L1220" s="42">
        <f>VLOOKUP($A1220,'Raw data'!$A:$M,12,FALSE)</f>
        <v>361552.56512853556</v>
      </c>
      <c r="M1220" s="42">
        <f>VLOOKUP($A1220,'Raw data'!$A:$M,13,FALSE)</f>
        <v>452543.72888224828</v>
      </c>
      <c r="N1220" s="42">
        <f>VLOOKUP($A1220,'Raw data'!$A:$M,6,FALSE)</f>
        <v>217400.65632659991</v>
      </c>
      <c r="O1220" s="42">
        <f>VLOOKUP($A1220,'Raw data'!$A:$M,9,FALSE)</f>
        <v>225546.32819672875</v>
      </c>
      <c r="P1220" s="42">
        <f t="shared" si="209"/>
        <v>149271.10720304141</v>
      </c>
      <c r="Q1220" s="42">
        <f t="shared" si="210"/>
        <v>251430.99669148718</v>
      </c>
      <c r="R1220" s="42">
        <f t="shared" si="211"/>
        <v>164451.40324726803</v>
      </c>
      <c r="S1220" s="42">
        <f t="shared" si="212"/>
        <v>136166.88659993981</v>
      </c>
      <c r="T1220" s="43">
        <f t="shared" si="213"/>
        <v>1.1016961442081226</v>
      </c>
      <c r="U1220" s="43">
        <f t="shared" si="214"/>
        <v>0.54156762050711027</v>
      </c>
      <c r="V1220" s="42">
        <f t="shared" si="215"/>
        <v>0.75222757217549829</v>
      </c>
      <c r="W1220" s="42">
        <f t="shared" si="216"/>
        <v>0.30980001024453563</v>
      </c>
      <c r="X1220" s="42">
        <f>VLOOKUP($A1220,'Raw data'!$A:$AN,39, FALSE)</f>
        <v>3.4124062906797374</v>
      </c>
      <c r="Y1220" s="42">
        <f>VLOOKUP($A1220,'Raw data'!$A:$AN,40, FALSE)</f>
        <v>4.1349514584369516</v>
      </c>
      <c r="Z1220" s="42">
        <f t="shared" si="217"/>
        <v>3.7736788745583443</v>
      </c>
      <c r="AA1220" s="44">
        <f>IFERROR(VLOOKUP($A1220,'Raw data'!$AP:$AU,4,FALSE),0)</f>
        <v>0.87575841879531802</v>
      </c>
      <c r="AB1220" s="44">
        <f>IFERROR(VLOOKUP($A1220,'Raw data'!$AP:$AU,5,FALSE),0)</f>
        <v>0.21590829114853599</v>
      </c>
      <c r="AC1220" s="44">
        <f>IFERROR(VLOOKUP($A1220,'Raw data'!$AP:$AU,6,FALSE),"NA")</f>
        <v>0.92531332359460605</v>
      </c>
      <c r="AD1220" s="46" t="b">
        <f t="shared" si="218"/>
        <v>0</v>
      </c>
      <c r="AE1220" s="46" t="b">
        <f t="shared" si="219"/>
        <v>0</v>
      </c>
    </row>
    <row r="1221" spans="1:31" x14ac:dyDescent="0.25">
      <c r="A1221" s="45" t="s">
        <v>1287</v>
      </c>
      <c r="B1221" s="2" t="str">
        <f>IFERROR(VLOOKUP(A1221,'Protein names'!$A:$I,8,FALSE),"Contaminant")</f>
        <v>High density lipoprotein binding protein (Vigilin) (High density lipoprotein binding protein, isoform CRA_c) (Vigilin)</v>
      </c>
      <c r="C1221" t="str">
        <f>IFERROR(VLOOKUP(A1221,'Protein names'!$A:$I,9,FALSE), "Contaminant")</f>
        <v>Hdlbp</v>
      </c>
      <c r="D1221" s="42">
        <f>VLOOKUP($A1221,'Raw data'!$A:$M,10,FALSE)</f>
        <v>1625216.682333888</v>
      </c>
      <c r="E1221" s="42">
        <f>VLOOKUP($A1221,'Raw data'!$A:$M,11,FALSE)</f>
        <v>1294639.6879587153</v>
      </c>
      <c r="F1221" s="42">
        <f>VLOOKUP($A1221,'Raw data'!$A:$M,7,FALSE)</f>
        <v>1035212.766545348</v>
      </c>
      <c r="G1221" s="42">
        <f>VLOOKUP($A1221,'Raw data'!$A:$M,2,FALSE)</f>
        <v>1242948.2155052607</v>
      </c>
      <c r="H1221" s="42">
        <f>VLOOKUP($A1221,'Raw data'!$A:$M,3,FALSE)</f>
        <v>875635.0926237161</v>
      </c>
      <c r="I1221" s="42">
        <f>VLOOKUP($A1221,'Raw data'!$A:$M,4,FALSE)</f>
        <v>1149173.1365557695</v>
      </c>
      <c r="J1221" s="42">
        <f>VLOOKUP($A1221,'Raw data'!$A:$M,8,FALSE)</f>
        <v>934379.83732403023</v>
      </c>
      <c r="K1221" s="42">
        <f>VLOOKUP($A1221,'Raw data'!$A:$M,5,FALSE)</f>
        <v>1097653.9234901089</v>
      </c>
      <c r="L1221" s="42">
        <f>VLOOKUP($A1221,'Raw data'!$A:$M,12,FALSE)</f>
        <v>1561894.5805626975</v>
      </c>
      <c r="M1221" s="42">
        <f>VLOOKUP($A1221,'Raw data'!$A:$M,13,FALSE)</f>
        <v>1325476.7526568375</v>
      </c>
      <c r="N1221" s="42">
        <f>VLOOKUP($A1221,'Raw data'!$A:$M,6,FALSE)</f>
        <v>949975.4666077178</v>
      </c>
      <c r="O1221" s="42">
        <f>VLOOKUP($A1221,'Raw data'!$A:$M,9,FALSE)</f>
        <v>891925.63042551605</v>
      </c>
      <c r="P1221" s="42">
        <f t="shared" si="209"/>
        <v>1203804.2635871163</v>
      </c>
      <c r="Q1221" s="42">
        <f t="shared" si="210"/>
        <v>1126884.3651778179</v>
      </c>
      <c r="R1221" s="42">
        <f t="shared" si="211"/>
        <v>233264.65929384765</v>
      </c>
      <c r="S1221" s="42">
        <f t="shared" si="212"/>
        <v>242585.93022163393</v>
      </c>
      <c r="T1221" s="43">
        <f t="shared" si="213"/>
        <v>0.19377291337942407</v>
      </c>
      <c r="U1221" s="43">
        <f t="shared" si="214"/>
        <v>0.21527136032573743</v>
      </c>
      <c r="V1221" s="42">
        <f t="shared" si="215"/>
        <v>-9.5261350054693869E-2</v>
      </c>
      <c r="W1221" s="42">
        <f t="shared" si="216"/>
        <v>0.62039171130544246</v>
      </c>
      <c r="X1221" s="42">
        <f>VLOOKUP($A1221,'Raw data'!$A:$AN,39, FALSE)</f>
        <v>2.719722365108252</v>
      </c>
      <c r="Y1221" s="42">
        <f>VLOOKUP($A1221,'Raw data'!$A:$AN,40, FALSE)</f>
        <v>2.8291404064271393</v>
      </c>
      <c r="Z1221" s="42">
        <f t="shared" si="217"/>
        <v>2.7744313857676959</v>
      </c>
      <c r="AA1221" s="44">
        <f>IFERROR(VLOOKUP($A1221,'Raw data'!$AP:$AU,4,FALSE),0)</f>
        <v>-2.15061869906588</v>
      </c>
      <c r="AB1221" s="44">
        <f>IFERROR(VLOOKUP($A1221,'Raw data'!$AP:$AU,5,FALSE),0)</f>
        <v>0.111376990015241</v>
      </c>
      <c r="AC1221" s="44">
        <f>IFERROR(VLOOKUP($A1221,'Raw data'!$AP:$AU,6,FALSE),"NA")</f>
        <v>0.92593176002406596</v>
      </c>
      <c r="AD1221" s="46" t="b">
        <f t="shared" si="218"/>
        <v>0</v>
      </c>
      <c r="AE1221" s="46" t="b">
        <f t="shared" si="219"/>
        <v>0</v>
      </c>
    </row>
    <row r="1222" spans="1:31" x14ac:dyDescent="0.25">
      <c r="A1222" s="45" t="s">
        <v>1288</v>
      </c>
      <c r="B1222" s="2" t="str">
        <f>IFERROR(VLOOKUP(A1222,'Protein names'!$A:$I,8,FALSE),"Contaminant")</f>
        <v>Protein Zfp341</v>
      </c>
      <c r="C1222" t="str">
        <f>IFERROR(VLOOKUP(A1222,'Protein names'!$A:$I,9,FALSE), "Contaminant")</f>
        <v>Zfp341</v>
      </c>
      <c r="D1222" s="42">
        <f>VLOOKUP($A1222,'Raw data'!$A:$M,10,FALSE)</f>
        <v>518935.5895052664</v>
      </c>
      <c r="E1222" s="42">
        <f>VLOOKUP($A1222,'Raw data'!$A:$M,11,FALSE)</f>
        <v>205.36</v>
      </c>
      <c r="F1222" s="42">
        <f>VLOOKUP($A1222,'Raw data'!$A:$M,7,FALSE)</f>
        <v>205.36</v>
      </c>
      <c r="G1222" s="42">
        <f>VLOOKUP($A1222,'Raw data'!$A:$M,2,FALSE)</f>
        <v>205.36</v>
      </c>
      <c r="H1222" s="42">
        <f>VLOOKUP($A1222,'Raw data'!$A:$M,3,FALSE)</f>
        <v>155180.08644865919</v>
      </c>
      <c r="I1222" s="42">
        <f>VLOOKUP($A1222,'Raw data'!$A:$M,4,FALSE)</f>
        <v>224448.76859573676</v>
      </c>
      <c r="J1222" s="42">
        <f>VLOOKUP($A1222,'Raw data'!$A:$M,8,FALSE)</f>
        <v>236801.80077286914</v>
      </c>
      <c r="K1222" s="42">
        <f>VLOOKUP($A1222,'Raw data'!$A:$M,5,FALSE)</f>
        <v>205.36</v>
      </c>
      <c r="L1222" s="42">
        <f>VLOOKUP($A1222,'Raw data'!$A:$M,12,FALSE)</f>
        <v>7145.7175352902195</v>
      </c>
      <c r="M1222" s="42">
        <f>VLOOKUP($A1222,'Raw data'!$A:$M,13,FALSE)</f>
        <v>205.36</v>
      </c>
      <c r="N1222" s="42">
        <f>VLOOKUP($A1222,'Raw data'!$A:$M,6,FALSE)</f>
        <v>205.36</v>
      </c>
      <c r="O1222" s="42">
        <f>VLOOKUP($A1222,'Raw data'!$A:$M,9,FALSE)</f>
        <v>234051.2235330184</v>
      </c>
      <c r="P1222" s="42">
        <f t="shared" si="209"/>
        <v>149863.42075827706</v>
      </c>
      <c r="Q1222" s="42">
        <f t="shared" si="210"/>
        <v>79769.136973529632</v>
      </c>
      <c r="R1222" s="42">
        <f t="shared" si="211"/>
        <v>186636.05950239481</v>
      </c>
      <c r="S1222" s="42">
        <f t="shared" si="212"/>
        <v>110096.59743671246</v>
      </c>
      <c r="T1222" s="43">
        <f t="shared" si="213"/>
        <v>1.2453743452408601</v>
      </c>
      <c r="U1222" s="43">
        <f t="shared" si="214"/>
        <v>1.3801904046328921</v>
      </c>
      <c r="V1222" s="42">
        <f t="shared" si="215"/>
        <v>-0.90974571316416231</v>
      </c>
      <c r="W1222" s="42">
        <f t="shared" si="216"/>
        <v>0.48605824745733861</v>
      </c>
      <c r="X1222" s="42">
        <f>VLOOKUP($A1222,'Raw data'!$A:$AN,39, FALSE)</f>
        <v>0.87295351236056973</v>
      </c>
      <c r="Y1222" s="42">
        <f>VLOOKUP($A1222,'Raw data'!$A:$AN,40, FALSE)</f>
        <v>1.2698513854750033</v>
      </c>
      <c r="Z1222" s="42">
        <f t="shared" si="217"/>
        <v>1.0714024489177865</v>
      </c>
      <c r="AA1222" s="44">
        <f>IFERROR(VLOOKUP($A1222,'Raw data'!$AP:$AU,4,FALSE),0)</f>
        <v>1.0884025149619501</v>
      </c>
      <c r="AB1222" s="44">
        <f>IFERROR(VLOOKUP($A1222,'Raw data'!$AP:$AU,5,FALSE),0)</f>
        <v>0.108568167520187</v>
      </c>
      <c r="AC1222" s="44">
        <f>IFERROR(VLOOKUP($A1222,'Raw data'!$AP:$AU,6,FALSE),"NA")</f>
        <v>0.92686567186452395</v>
      </c>
      <c r="AD1222" s="46" t="b">
        <f t="shared" si="218"/>
        <v>0</v>
      </c>
      <c r="AE1222" s="46" t="b">
        <f t="shared" si="219"/>
        <v>0</v>
      </c>
    </row>
    <row r="1223" spans="1:31" x14ac:dyDescent="0.25">
      <c r="A1223" s="45" t="s">
        <v>1289</v>
      </c>
      <c r="B1223" s="2" t="str">
        <f>IFERROR(VLOOKUP(A1223,'Protein names'!$A:$I,8,FALSE),"Contaminant")</f>
        <v>Heterogeneous nuclear ribonucleoprotein C</v>
      </c>
      <c r="C1223" t="str">
        <f>IFERROR(VLOOKUP(A1223,'Protein names'!$A:$I,9,FALSE), "Contaminant")</f>
        <v>LOC100911576</v>
      </c>
      <c r="D1223" s="42">
        <f>VLOOKUP($A1223,'Raw data'!$A:$M,10,FALSE)</f>
        <v>686921.27413941082</v>
      </c>
      <c r="E1223" s="42">
        <f>VLOOKUP($A1223,'Raw data'!$A:$M,11,FALSE)</f>
        <v>462838.97899929894</v>
      </c>
      <c r="F1223" s="42">
        <f>VLOOKUP($A1223,'Raw data'!$A:$M,7,FALSE)</f>
        <v>358761.33307332807</v>
      </c>
      <c r="G1223" s="42">
        <f>VLOOKUP($A1223,'Raw data'!$A:$M,2,FALSE)</f>
        <v>353319.89922871609</v>
      </c>
      <c r="H1223" s="42">
        <f>VLOOKUP($A1223,'Raw data'!$A:$M,3,FALSE)</f>
        <v>232705.04867485244</v>
      </c>
      <c r="I1223" s="42">
        <f>VLOOKUP($A1223,'Raw data'!$A:$M,4,FALSE)</f>
        <v>287248.78340275888</v>
      </c>
      <c r="J1223" s="42">
        <f>VLOOKUP($A1223,'Raw data'!$A:$M,8,FALSE)</f>
        <v>358478.90958457981</v>
      </c>
      <c r="K1223" s="42">
        <f>VLOOKUP($A1223,'Raw data'!$A:$M,5,FALSE)</f>
        <v>307036.84196340968</v>
      </c>
      <c r="L1223" s="42">
        <f>VLOOKUP($A1223,'Raw data'!$A:$M,12,FALSE)</f>
        <v>701066.59497073095</v>
      </c>
      <c r="M1223" s="42">
        <f>VLOOKUP($A1223,'Raw data'!$A:$M,13,FALSE)</f>
        <v>527454.90825375949</v>
      </c>
      <c r="N1223" s="42">
        <f>VLOOKUP($A1223,'Raw data'!$A:$M,6,FALSE)</f>
        <v>265705.38990853092</v>
      </c>
      <c r="O1223" s="42">
        <f>VLOOKUP($A1223,'Raw data'!$A:$M,9,FALSE)</f>
        <v>123449.45295567141</v>
      </c>
      <c r="P1223" s="42">
        <f t="shared" si="209"/>
        <v>396965.88625306083</v>
      </c>
      <c r="Q1223" s="42">
        <f t="shared" si="210"/>
        <v>380532.01627278043</v>
      </c>
      <c r="R1223" s="42">
        <f t="shared" si="211"/>
        <v>147646.77262475059</v>
      </c>
      <c r="S1223" s="42">
        <f t="shared" si="212"/>
        <v>186857.00012504362</v>
      </c>
      <c r="T1223" s="43">
        <f t="shared" si="213"/>
        <v>0.37193818848863908</v>
      </c>
      <c r="U1223" s="43">
        <f t="shared" si="214"/>
        <v>0.49104146861350323</v>
      </c>
      <c r="V1223" s="42">
        <f t="shared" si="215"/>
        <v>-6.0997192154725287E-2</v>
      </c>
      <c r="W1223" s="42">
        <f t="shared" si="216"/>
        <v>0.88044025678565019</v>
      </c>
      <c r="X1223" s="42">
        <f>VLOOKUP($A1223,'Raw data'!$A:$AN,39, FALSE)</f>
        <v>2.6485402794243771</v>
      </c>
      <c r="Y1223" s="42">
        <f>VLOOKUP($A1223,'Raw data'!$A:$AN,40, FALSE)</f>
        <v>3.1703917328748301</v>
      </c>
      <c r="Z1223" s="42">
        <f t="shared" si="217"/>
        <v>2.9094660061496036</v>
      </c>
      <c r="AA1223" s="44">
        <f>IFERROR(VLOOKUP($A1223,'Raw data'!$AP:$AU,4,FALSE),0)</f>
        <v>-0.32497764775667698</v>
      </c>
      <c r="AB1223" s="44">
        <f>IFERROR(VLOOKUP($A1223,'Raw data'!$AP:$AU,5,FALSE),0)</f>
        <v>0.118443322707786</v>
      </c>
      <c r="AC1223" s="44">
        <f>IFERROR(VLOOKUP($A1223,'Raw data'!$AP:$AU,6,FALSE),"NA")</f>
        <v>0.92737259752452195</v>
      </c>
      <c r="AD1223" s="46" t="b">
        <f t="shared" si="218"/>
        <v>0</v>
      </c>
      <c r="AE1223" s="46" t="b">
        <f t="shared" si="219"/>
        <v>0</v>
      </c>
    </row>
    <row r="1224" spans="1:31" x14ac:dyDescent="0.25">
      <c r="A1224" s="45" t="s">
        <v>1290</v>
      </c>
      <c r="B1224" s="2" t="str">
        <f>IFERROR(VLOOKUP(A1224,'Protein names'!$A:$I,8,FALSE),"Contaminant")</f>
        <v>Mitochondrial import receptor subunit TOM70 (Mitochondrial precursor proteins import receptor) (Translocase of outer membrane 70 kDa subunit)</v>
      </c>
      <c r="C1224" t="str">
        <f>IFERROR(VLOOKUP(A1224,'Protein names'!$A:$I,9,FALSE), "Contaminant")</f>
        <v>Tomm70a</v>
      </c>
      <c r="D1224" s="42">
        <f>VLOOKUP($A1224,'Raw data'!$A:$M,10,FALSE)</f>
        <v>54283.899681778152</v>
      </c>
      <c r="E1224" s="42">
        <f>VLOOKUP($A1224,'Raw data'!$A:$M,11,FALSE)</f>
        <v>72906.147298947137</v>
      </c>
      <c r="F1224" s="42">
        <f>VLOOKUP($A1224,'Raw data'!$A:$M,7,FALSE)</f>
        <v>54448.615836800345</v>
      </c>
      <c r="G1224" s="42">
        <f>VLOOKUP($A1224,'Raw data'!$A:$M,2,FALSE)</f>
        <v>101099.79627849908</v>
      </c>
      <c r="H1224" s="42">
        <f>VLOOKUP($A1224,'Raw data'!$A:$M,3,FALSE)</f>
        <v>97975.140063014551</v>
      </c>
      <c r="I1224" s="42">
        <f>VLOOKUP($A1224,'Raw data'!$A:$M,4,FALSE)</f>
        <v>106794.96255609699</v>
      </c>
      <c r="J1224" s="42">
        <f>VLOOKUP($A1224,'Raw data'!$A:$M,8,FALSE)</f>
        <v>32074.327356950253</v>
      </c>
      <c r="K1224" s="42">
        <f>VLOOKUP($A1224,'Raw data'!$A:$M,5,FALSE)</f>
        <v>80043.779766836407</v>
      </c>
      <c r="L1224" s="42">
        <f>VLOOKUP($A1224,'Raw data'!$A:$M,12,FALSE)</f>
        <v>75471.497636508226</v>
      </c>
      <c r="M1224" s="42">
        <f>VLOOKUP($A1224,'Raw data'!$A:$M,13,FALSE)</f>
        <v>76908.416746682124</v>
      </c>
      <c r="N1224" s="42">
        <f>VLOOKUP($A1224,'Raw data'!$A:$M,6,FALSE)</f>
        <v>88106.72524574108</v>
      </c>
      <c r="O1224" s="42">
        <f>VLOOKUP($A1224,'Raw data'!$A:$M,9,FALSE)</f>
        <v>92126.100365953404</v>
      </c>
      <c r="P1224" s="42">
        <f t="shared" si="209"/>
        <v>81251.426952522699</v>
      </c>
      <c r="Q1224" s="42">
        <f t="shared" si="210"/>
        <v>74121.807853111924</v>
      </c>
      <c r="R1224" s="42">
        <f t="shared" si="211"/>
        <v>21761.565735386532</v>
      </c>
      <c r="S1224" s="42">
        <f t="shared" si="212"/>
        <v>19716.235621207299</v>
      </c>
      <c r="T1224" s="43">
        <f t="shared" si="213"/>
        <v>0.26782995144322047</v>
      </c>
      <c r="U1224" s="43">
        <f t="shared" si="214"/>
        <v>0.26599777032259114</v>
      </c>
      <c r="V1224" s="42">
        <f t="shared" si="215"/>
        <v>-0.13249508056811674</v>
      </c>
      <c r="W1224" s="42">
        <f t="shared" si="216"/>
        <v>0.59908680035901407</v>
      </c>
      <c r="X1224" s="42">
        <f>VLOOKUP($A1224,'Raw data'!$A:$AN,39, FALSE)</f>
        <v>2.6845886028631103</v>
      </c>
      <c r="Y1224" s="42">
        <f>VLOOKUP($A1224,'Raw data'!$A:$AN,40, FALSE)</f>
        <v>3.275618216014943</v>
      </c>
      <c r="Z1224" s="42">
        <f t="shared" si="217"/>
        <v>2.9801034094390264</v>
      </c>
      <c r="AA1224" s="44">
        <f>IFERROR(VLOOKUP($A1224,'Raw data'!$AP:$AU,4,FALSE),0)</f>
        <v>-0.361159918982631</v>
      </c>
      <c r="AB1224" s="44">
        <f>IFERROR(VLOOKUP($A1224,'Raw data'!$AP:$AU,5,FALSE),0)</f>
        <v>0.10837057557178099</v>
      </c>
      <c r="AC1224" s="44">
        <f>IFERROR(VLOOKUP($A1224,'Raw data'!$AP:$AU,6,FALSE),"NA")</f>
        <v>0.927408679483542</v>
      </c>
      <c r="AD1224" s="46" t="b">
        <f t="shared" si="218"/>
        <v>0</v>
      </c>
      <c r="AE1224" s="46" t="b">
        <f t="shared" si="219"/>
        <v>0</v>
      </c>
    </row>
    <row r="1225" spans="1:31" x14ac:dyDescent="0.25">
      <c r="A1225" s="45" t="s">
        <v>1291</v>
      </c>
      <c r="B1225" s="2" t="str">
        <f>IFERROR(VLOOKUP(A1225,'Protein names'!$A:$I,8,FALSE),"Contaminant")</f>
        <v>Complement component 1 Q subcomponent-binding protein, mitochondrial (GC1q-R protein) (Glycoprotein gC1qBP) (C1qBP)</v>
      </c>
      <c r="C1225" t="str">
        <f>IFERROR(VLOOKUP(A1225,'Protein names'!$A:$I,9,FALSE), "Contaminant")</f>
        <v>C1qbp</v>
      </c>
      <c r="D1225" s="42">
        <f>VLOOKUP($A1225,'Raw data'!$A:$M,10,FALSE)</f>
        <v>228445.23181663995</v>
      </c>
      <c r="E1225" s="42">
        <f>VLOOKUP($A1225,'Raw data'!$A:$M,11,FALSE)</f>
        <v>188995.70175625224</v>
      </c>
      <c r="F1225" s="42">
        <f>VLOOKUP($A1225,'Raw data'!$A:$M,7,FALSE)</f>
        <v>165956.29497783337</v>
      </c>
      <c r="G1225" s="42">
        <f>VLOOKUP($A1225,'Raw data'!$A:$M,2,FALSE)</f>
        <v>148301.09345222317</v>
      </c>
      <c r="H1225" s="42">
        <f>VLOOKUP($A1225,'Raw data'!$A:$M,3,FALSE)</f>
        <v>218478.23236591555</v>
      </c>
      <c r="I1225" s="42">
        <f>VLOOKUP($A1225,'Raw data'!$A:$M,4,FALSE)</f>
        <v>187771.21325784578</v>
      </c>
      <c r="J1225" s="42">
        <f>VLOOKUP($A1225,'Raw data'!$A:$M,8,FALSE)</f>
        <v>193822.73309296049</v>
      </c>
      <c r="K1225" s="42">
        <f>VLOOKUP($A1225,'Raw data'!$A:$M,5,FALSE)</f>
        <v>181788.92848479052</v>
      </c>
      <c r="L1225" s="42">
        <f>VLOOKUP($A1225,'Raw data'!$A:$M,12,FALSE)</f>
        <v>227224.66127310132</v>
      </c>
      <c r="M1225" s="42">
        <f>VLOOKUP($A1225,'Raw data'!$A:$M,13,FALSE)</f>
        <v>178001.69037260255</v>
      </c>
      <c r="N1225" s="42">
        <f>VLOOKUP($A1225,'Raw data'!$A:$M,6,FALSE)</f>
        <v>132521.88904819448</v>
      </c>
      <c r="O1225" s="42">
        <f>VLOOKUP($A1225,'Raw data'!$A:$M,9,FALSE)</f>
        <v>145835.23036232631</v>
      </c>
      <c r="P1225" s="42">
        <f t="shared" si="209"/>
        <v>189657.96127111834</v>
      </c>
      <c r="Q1225" s="42">
        <f t="shared" si="210"/>
        <v>176532.52210566262</v>
      </c>
      <c r="R1225" s="42">
        <f t="shared" si="211"/>
        <v>27722.488731916757</v>
      </c>
      <c r="S1225" s="42">
        <f t="shared" si="212"/>
        <v>31031.414661248309</v>
      </c>
      <c r="T1225" s="43">
        <f t="shared" si="213"/>
        <v>0.14617097297743872</v>
      </c>
      <c r="U1225" s="43">
        <f t="shared" si="214"/>
        <v>0.17578299052836632</v>
      </c>
      <c r="V1225" s="42">
        <f t="shared" si="215"/>
        <v>-0.10346594114527542</v>
      </c>
      <c r="W1225" s="42">
        <f t="shared" si="216"/>
        <v>0.49670828199496275</v>
      </c>
      <c r="X1225" s="42">
        <f>VLOOKUP($A1225,'Raw data'!$A:$AN,39, FALSE)</f>
        <v>3.4772178423361395</v>
      </c>
      <c r="Y1225" s="42">
        <f>VLOOKUP($A1225,'Raw data'!$A:$AN,40, FALSE)</f>
        <v>3.0313398065707329</v>
      </c>
      <c r="Z1225" s="42">
        <f t="shared" si="217"/>
        <v>3.2542788244534364</v>
      </c>
      <c r="AA1225" s="44">
        <f>IFERROR(VLOOKUP($A1225,'Raw data'!$AP:$AU,4,FALSE),0)</f>
        <v>-0.14625319625517899</v>
      </c>
      <c r="AB1225" s="44">
        <f>IFERROR(VLOOKUP($A1225,'Raw data'!$AP:$AU,5,FALSE),0)</f>
        <v>2.7853397111908901E-2</v>
      </c>
      <c r="AC1225" s="44">
        <f>IFERROR(VLOOKUP($A1225,'Raw data'!$AP:$AU,6,FALSE),"NA")</f>
        <v>0.927902075252521</v>
      </c>
      <c r="AD1225" s="46" t="b">
        <f t="shared" si="218"/>
        <v>0</v>
      </c>
      <c r="AE1225" s="46" t="b">
        <f t="shared" si="219"/>
        <v>0</v>
      </c>
    </row>
    <row r="1226" spans="1:31" x14ac:dyDescent="0.25">
      <c r="A1226" s="45" t="s">
        <v>1292</v>
      </c>
      <c r="B1226" s="2" t="str">
        <f>IFERROR(VLOOKUP(A1226,'Protein names'!$A:$I,8,FALSE),"Contaminant")</f>
        <v>Protein LOC102551071 (RCG42490, isoform CRA_g)</v>
      </c>
      <c r="C1226" t="str">
        <f>IFERROR(VLOOKUP(A1226,'Protein names'!$A:$I,9,FALSE), "Contaminant")</f>
        <v>Myl6</v>
      </c>
      <c r="D1226" s="42">
        <f>VLOOKUP($A1226,'Raw data'!$A:$M,10,FALSE)</f>
        <v>237383.99072453371</v>
      </c>
      <c r="E1226" s="42">
        <f>VLOOKUP($A1226,'Raw data'!$A:$M,11,FALSE)</f>
        <v>547644.1308473926</v>
      </c>
      <c r="F1226" s="42">
        <f>VLOOKUP($A1226,'Raw data'!$A:$M,7,FALSE)</f>
        <v>548217.45689542906</v>
      </c>
      <c r="G1226" s="42">
        <f>VLOOKUP($A1226,'Raw data'!$A:$M,2,FALSE)</f>
        <v>760670.60622808745</v>
      </c>
      <c r="H1226" s="42">
        <f>VLOOKUP($A1226,'Raw data'!$A:$M,3,FALSE)</f>
        <v>581093.40132083162</v>
      </c>
      <c r="I1226" s="42">
        <f>VLOOKUP($A1226,'Raw data'!$A:$M,4,FALSE)</f>
        <v>795657.12229448848</v>
      </c>
      <c r="J1226" s="42">
        <f>VLOOKUP($A1226,'Raw data'!$A:$M,8,FALSE)</f>
        <v>565503.4679317486</v>
      </c>
      <c r="K1226" s="42">
        <f>VLOOKUP($A1226,'Raw data'!$A:$M,5,FALSE)</f>
        <v>760271.01749024144</v>
      </c>
      <c r="L1226" s="42">
        <f>VLOOKUP($A1226,'Raw data'!$A:$M,12,FALSE)</f>
        <v>302294.4608009751</v>
      </c>
      <c r="M1226" s="42">
        <f>VLOOKUP($A1226,'Raw data'!$A:$M,13,FALSE)</f>
        <v>409728.45370887645</v>
      </c>
      <c r="N1226" s="42">
        <f>VLOOKUP($A1226,'Raw data'!$A:$M,6,FALSE)</f>
        <v>650432.30015634466</v>
      </c>
      <c r="O1226" s="42">
        <f>VLOOKUP($A1226,'Raw data'!$A:$M,9,FALSE)</f>
        <v>609917.44817504042</v>
      </c>
      <c r="P1226" s="42">
        <f t="shared" si="209"/>
        <v>578444.45138512703</v>
      </c>
      <c r="Q1226" s="42">
        <f t="shared" si="210"/>
        <v>549691.19137720449</v>
      </c>
      <c r="R1226" s="42">
        <f t="shared" si="211"/>
        <v>181924.57302195102</v>
      </c>
      <c r="S1226" s="42">
        <f t="shared" si="212"/>
        <v>152296.07923218931</v>
      </c>
      <c r="T1226" s="43">
        <f t="shared" si="213"/>
        <v>0.31450655734758881</v>
      </c>
      <c r="U1226" s="43">
        <f t="shared" si="214"/>
        <v>0.27705752178896015</v>
      </c>
      <c r="V1226" s="42">
        <f t="shared" si="215"/>
        <v>-7.3557061656310721E-2</v>
      </c>
      <c r="W1226" s="42">
        <f t="shared" si="216"/>
        <v>0.79190981293887153</v>
      </c>
      <c r="X1226" s="42">
        <f>VLOOKUP($A1226,'Raw data'!$A:$AN,39, FALSE)</f>
        <v>2.9824430647275748</v>
      </c>
      <c r="Y1226" s="42">
        <f>VLOOKUP($A1226,'Raw data'!$A:$AN,40, FALSE)</f>
        <v>3.3523283277774927</v>
      </c>
      <c r="Z1226" s="42">
        <f t="shared" si="217"/>
        <v>3.1673856962525337</v>
      </c>
      <c r="AA1226" s="44">
        <f>IFERROR(VLOOKUP($A1226,'Raw data'!$AP:$AU,4,FALSE),0)</f>
        <v>-0.17737000360510699</v>
      </c>
      <c r="AB1226" s="44">
        <f>IFERROR(VLOOKUP($A1226,'Raw data'!$AP:$AU,5,FALSE),0)</f>
        <v>7.0701542184159902E-2</v>
      </c>
      <c r="AC1226" s="44">
        <f>IFERROR(VLOOKUP($A1226,'Raw data'!$AP:$AU,6,FALSE),"NA")</f>
        <v>0.92814586742157501</v>
      </c>
      <c r="AD1226" s="46" t="b">
        <f t="shared" si="218"/>
        <v>0</v>
      </c>
      <c r="AE1226" s="46" t="b">
        <f t="shared" si="219"/>
        <v>0</v>
      </c>
    </row>
    <row r="1227" spans="1:31" x14ac:dyDescent="0.25">
      <c r="A1227" s="45" t="s">
        <v>1293</v>
      </c>
      <c r="B1227" s="2" t="str">
        <f>IFERROR(VLOOKUP(A1227,'Protein names'!$A:$I,8,FALSE),"Contaminant")</f>
        <v>60S ribosomal protein L4 (RCG58071, isoform CRA_a) (Ribosomal protein L4)</v>
      </c>
      <c r="C1227" t="str">
        <f>IFERROR(VLOOKUP(A1227,'Protein names'!$A:$I,9,FALSE), "Contaminant")</f>
        <v>Rpl4</v>
      </c>
      <c r="D1227" s="42">
        <f>VLOOKUP($A1227,'Raw data'!$A:$M,10,FALSE)</f>
        <v>886173.58423467376</v>
      </c>
      <c r="E1227" s="42">
        <f>VLOOKUP($A1227,'Raw data'!$A:$M,11,FALSE)</f>
        <v>1212692.2582511967</v>
      </c>
      <c r="F1227" s="42">
        <f>VLOOKUP($A1227,'Raw data'!$A:$M,7,FALSE)</f>
        <v>874045.82352275029</v>
      </c>
      <c r="G1227" s="42">
        <f>VLOOKUP($A1227,'Raw data'!$A:$M,2,FALSE)</f>
        <v>1124467.2390538012</v>
      </c>
      <c r="H1227" s="42">
        <f>VLOOKUP($A1227,'Raw data'!$A:$M,3,FALSE)</f>
        <v>1123126.2365430249</v>
      </c>
      <c r="I1227" s="42">
        <f>VLOOKUP($A1227,'Raw data'!$A:$M,4,FALSE)</f>
        <v>1240086.6357820209</v>
      </c>
      <c r="J1227" s="42">
        <f>VLOOKUP($A1227,'Raw data'!$A:$M,8,FALSE)</f>
        <v>997762.34581058403</v>
      </c>
      <c r="K1227" s="42">
        <f>VLOOKUP($A1227,'Raw data'!$A:$M,5,FALSE)</f>
        <v>1200078.7356036478</v>
      </c>
      <c r="L1227" s="42">
        <f>VLOOKUP($A1227,'Raw data'!$A:$M,12,FALSE)</f>
        <v>1129103.7282616976</v>
      </c>
      <c r="M1227" s="42">
        <f>VLOOKUP($A1227,'Raw data'!$A:$M,13,FALSE)</f>
        <v>1293326.7394006767</v>
      </c>
      <c r="N1227" s="42">
        <f>VLOOKUP($A1227,'Raw data'!$A:$M,6,FALSE)</f>
        <v>1071155.4993128518</v>
      </c>
      <c r="O1227" s="42">
        <f>VLOOKUP($A1227,'Raw data'!$A:$M,9,FALSE)</f>
        <v>1233236.9794777234</v>
      </c>
      <c r="P1227" s="42">
        <f t="shared" si="209"/>
        <v>1076765.2962312445</v>
      </c>
      <c r="Q1227" s="42">
        <f t="shared" si="210"/>
        <v>1154110.6713111969</v>
      </c>
      <c r="R1227" s="42">
        <f t="shared" si="211"/>
        <v>145484.93415085226</v>
      </c>
      <c r="S1227" s="42">
        <f t="shared" si="212"/>
        <v>99755.414090293183</v>
      </c>
      <c r="T1227" s="43">
        <f t="shared" si="213"/>
        <v>0.13511294862497886</v>
      </c>
      <c r="U1227" s="43">
        <f t="shared" si="214"/>
        <v>8.6434877148272138E-2</v>
      </c>
      <c r="V1227" s="42">
        <f t="shared" si="215"/>
        <v>0.10007775693951575</v>
      </c>
      <c r="W1227" s="42">
        <f t="shared" si="216"/>
        <v>0.34999375296177915</v>
      </c>
      <c r="X1227" s="42">
        <f>VLOOKUP($A1227,'Raw data'!$A:$AN,39, FALSE)</f>
        <v>3.5228713535105443</v>
      </c>
      <c r="Y1227" s="42">
        <f>VLOOKUP($A1227,'Raw data'!$A:$AN,40, FALSE)</f>
        <v>3.1572826214887377</v>
      </c>
      <c r="Z1227" s="42">
        <f t="shared" si="217"/>
        <v>3.340076987499641</v>
      </c>
      <c r="AA1227" s="44">
        <f>IFERROR(VLOOKUP($A1227,'Raw data'!$AP:$AU,4,FALSE),0)</f>
        <v>1.9471432798703201</v>
      </c>
      <c r="AB1227" s="44">
        <f>IFERROR(VLOOKUP($A1227,'Raw data'!$AP:$AU,5,FALSE),0)</f>
        <v>6.6489027312781904E-2</v>
      </c>
      <c r="AC1227" s="44">
        <f>IFERROR(VLOOKUP($A1227,'Raw data'!$AP:$AU,6,FALSE),"NA")</f>
        <v>0.92817980546693801</v>
      </c>
      <c r="AD1227" s="46" t="b">
        <f t="shared" si="218"/>
        <v>0</v>
      </c>
      <c r="AE1227" s="46" t="b">
        <f t="shared" si="219"/>
        <v>0</v>
      </c>
    </row>
    <row r="1228" spans="1:31" x14ac:dyDescent="0.25">
      <c r="A1228" s="45" t="s">
        <v>1294</v>
      </c>
      <c r="B1228" s="2" t="str">
        <f>IFERROR(VLOOKUP(A1228,'Protein names'!$A:$I,8,FALSE),"Contaminant")</f>
        <v>RCG44002, isoform CRA_a (Tmem14c protein) (Transmembrane protein 14C)</v>
      </c>
      <c r="C1228" t="str">
        <f>IFERROR(VLOOKUP(A1228,'Protein names'!$A:$I,9,FALSE), "Contaminant")</f>
        <v>Tmem14c</v>
      </c>
      <c r="D1228" s="42">
        <f>VLOOKUP($A1228,'Raw data'!$A:$M,10,FALSE)</f>
        <v>358494.2903995802</v>
      </c>
      <c r="E1228" s="42">
        <f>VLOOKUP($A1228,'Raw data'!$A:$M,11,FALSE)</f>
        <v>290507.50622155826</v>
      </c>
      <c r="F1228" s="42">
        <f>VLOOKUP($A1228,'Raw data'!$A:$M,7,FALSE)</f>
        <v>222191.83832349023</v>
      </c>
      <c r="G1228" s="42">
        <f>VLOOKUP($A1228,'Raw data'!$A:$M,2,FALSE)</f>
        <v>283844.32151502935</v>
      </c>
      <c r="H1228" s="42">
        <f>VLOOKUP($A1228,'Raw data'!$A:$M,3,FALSE)</f>
        <v>273435.17536563426</v>
      </c>
      <c r="I1228" s="42">
        <f>VLOOKUP($A1228,'Raw data'!$A:$M,4,FALSE)</f>
        <v>175308.66353475806</v>
      </c>
      <c r="J1228" s="42">
        <f>VLOOKUP($A1228,'Raw data'!$A:$M,8,FALSE)</f>
        <v>242317.35108515198</v>
      </c>
      <c r="K1228" s="42">
        <f>VLOOKUP($A1228,'Raw data'!$A:$M,5,FALSE)</f>
        <v>168076.20746584394</v>
      </c>
      <c r="L1228" s="42">
        <f>VLOOKUP($A1228,'Raw data'!$A:$M,12,FALSE)</f>
        <v>229552.79118425862</v>
      </c>
      <c r="M1228" s="42">
        <f>VLOOKUP($A1228,'Raw data'!$A:$M,13,FALSE)</f>
        <v>256103.81180809278</v>
      </c>
      <c r="N1228" s="42">
        <f>VLOOKUP($A1228,'Raw data'!$A:$M,6,FALSE)</f>
        <v>204549.38356968918</v>
      </c>
      <c r="O1228" s="42">
        <f>VLOOKUP($A1228,'Raw data'!$A:$M,9,FALSE)</f>
        <v>317695.33522860112</v>
      </c>
      <c r="P1228" s="42">
        <f t="shared" si="209"/>
        <v>267296.96589334175</v>
      </c>
      <c r="Q1228" s="42">
        <f t="shared" si="210"/>
        <v>236382.48005693956</v>
      </c>
      <c r="R1228" s="42">
        <f t="shared" si="211"/>
        <v>57247.262055238767</v>
      </c>
      <c r="S1228" s="42">
        <f t="shared" si="212"/>
        <v>46118.816827988987</v>
      </c>
      <c r="T1228" s="43">
        <f t="shared" si="213"/>
        <v>0.21417101336676553</v>
      </c>
      <c r="U1228" s="43">
        <f t="shared" si="214"/>
        <v>0.19510251697536948</v>
      </c>
      <c r="V1228" s="42">
        <f t="shared" si="215"/>
        <v>-0.17732035018650658</v>
      </c>
      <c r="W1228" s="42">
        <f t="shared" si="216"/>
        <v>0.36920588940775423</v>
      </c>
      <c r="X1228" s="42">
        <f>VLOOKUP($A1228,'Raw data'!$A:$AN,39, FALSE)</f>
        <v>3.724071062317821</v>
      </c>
      <c r="Y1228" s="42">
        <f>VLOOKUP($A1228,'Raw data'!$A:$AN,40, FALSE)</f>
        <v>3.9351826521874624</v>
      </c>
      <c r="Z1228" s="42">
        <f t="shared" si="217"/>
        <v>3.8296268572526415</v>
      </c>
      <c r="AA1228" s="44">
        <f>IFERROR(VLOOKUP($A1228,'Raw data'!$AP:$AU,4,FALSE),0)</f>
        <v>-0.30335382391508903</v>
      </c>
      <c r="AB1228" s="44">
        <f>IFERROR(VLOOKUP($A1228,'Raw data'!$AP:$AU,5,FALSE),0)</f>
        <v>0.39672529409586099</v>
      </c>
      <c r="AC1228" s="44">
        <f>IFERROR(VLOOKUP($A1228,'Raw data'!$AP:$AU,6,FALSE),"NA")</f>
        <v>0.92851379979348103</v>
      </c>
      <c r="AD1228" s="46" t="b">
        <f t="shared" si="218"/>
        <v>0</v>
      </c>
      <c r="AE1228" s="46" t="b">
        <f t="shared" si="219"/>
        <v>0</v>
      </c>
    </row>
    <row r="1229" spans="1:31" x14ac:dyDescent="0.25">
      <c r="A1229" s="45" t="s">
        <v>1295</v>
      </c>
      <c r="B1229" s="2" t="str">
        <f>IFERROR(VLOOKUP(A1229,'Protein names'!$A:$I,8,FALSE),"Contaminant")</f>
        <v>Transketolase (EC 2.2.1.1)</v>
      </c>
      <c r="C1229" t="str">
        <f>IFERROR(VLOOKUP(A1229,'Protein names'!$A:$I,9,FALSE), "Contaminant")</f>
        <v>Tkt</v>
      </c>
      <c r="D1229" s="42">
        <f>VLOOKUP($A1229,'Raw data'!$A:$M,10,FALSE)</f>
        <v>8082988.2875117818</v>
      </c>
      <c r="E1229" s="42">
        <f>VLOOKUP($A1229,'Raw data'!$A:$M,11,FALSE)</f>
        <v>6711443.2027860712</v>
      </c>
      <c r="F1229" s="42">
        <f>VLOOKUP($A1229,'Raw data'!$A:$M,7,FALSE)</f>
        <v>6593585.8411411149</v>
      </c>
      <c r="G1229" s="42">
        <f>VLOOKUP($A1229,'Raw data'!$A:$M,2,FALSE)</f>
        <v>5273715.6609858014</v>
      </c>
      <c r="H1229" s="42">
        <f>VLOOKUP($A1229,'Raw data'!$A:$M,3,FALSE)</f>
        <v>6347478.3072576476</v>
      </c>
      <c r="I1229" s="42">
        <f>VLOOKUP($A1229,'Raw data'!$A:$M,4,FALSE)</f>
        <v>5183049.4158279588</v>
      </c>
      <c r="J1229" s="42">
        <f>VLOOKUP($A1229,'Raw data'!$A:$M,8,FALSE)</f>
        <v>6012739.0254312428</v>
      </c>
      <c r="K1229" s="42">
        <f>VLOOKUP($A1229,'Raw data'!$A:$M,5,FALSE)</f>
        <v>6354601.238428886</v>
      </c>
      <c r="L1229" s="42">
        <f>VLOOKUP($A1229,'Raw data'!$A:$M,12,FALSE)</f>
        <v>8362724.4152010819</v>
      </c>
      <c r="M1229" s="42">
        <f>VLOOKUP($A1229,'Raw data'!$A:$M,13,FALSE)</f>
        <v>7426443.4833624884</v>
      </c>
      <c r="N1229" s="42">
        <f>VLOOKUP($A1229,'Raw data'!$A:$M,6,FALSE)</f>
        <v>5233183.3284256794</v>
      </c>
      <c r="O1229" s="42">
        <f>VLOOKUP($A1229,'Raw data'!$A:$M,9,FALSE)</f>
        <v>5497797.7894156063</v>
      </c>
      <c r="P1229" s="42">
        <f t="shared" si="209"/>
        <v>6365376.785918396</v>
      </c>
      <c r="Q1229" s="42">
        <f t="shared" si="210"/>
        <v>6481248.2133774981</v>
      </c>
      <c r="R1229" s="42">
        <f t="shared" si="211"/>
        <v>975702.56614294637</v>
      </c>
      <c r="S1229" s="42">
        <f t="shared" si="212"/>
        <v>1094967.8690357958</v>
      </c>
      <c r="T1229" s="43">
        <f t="shared" si="213"/>
        <v>0.15328276690570991</v>
      </c>
      <c r="U1229" s="43">
        <f t="shared" si="214"/>
        <v>0.16894398007713207</v>
      </c>
      <c r="V1229" s="42">
        <f t="shared" si="215"/>
        <v>2.6025772091886792E-2</v>
      </c>
      <c r="W1229" s="42">
        <f t="shared" si="216"/>
        <v>0.86329959249007593</v>
      </c>
      <c r="X1229" s="42">
        <f>VLOOKUP($A1229,'Raw data'!$A:$AN,39, FALSE)</f>
        <v>3.4144495792601148</v>
      </c>
      <c r="Y1229" s="42">
        <f>VLOOKUP($A1229,'Raw data'!$A:$AN,40, FALSE)</f>
        <v>3.5188355677360872</v>
      </c>
      <c r="Z1229" s="42">
        <f t="shared" si="217"/>
        <v>3.4666425734981008</v>
      </c>
      <c r="AA1229" s="44">
        <f>IFERROR(VLOOKUP($A1229,'Raw data'!$AP:$AU,4,FALSE),0)</f>
        <v>0.29147598778892903</v>
      </c>
      <c r="AB1229" s="44">
        <f>IFERROR(VLOOKUP($A1229,'Raw data'!$AP:$AU,5,FALSE),0)</f>
        <v>0.14905754609290001</v>
      </c>
      <c r="AC1229" s="44">
        <f>IFERROR(VLOOKUP($A1229,'Raw data'!$AP:$AU,6,FALSE),"NA")</f>
        <v>0.92915457733161999</v>
      </c>
      <c r="AD1229" s="46" t="b">
        <f t="shared" si="218"/>
        <v>0</v>
      </c>
      <c r="AE1229" s="46" t="b">
        <f t="shared" si="219"/>
        <v>0</v>
      </c>
    </row>
    <row r="1230" spans="1:31" x14ac:dyDescent="0.25">
      <c r="A1230" s="45" t="s">
        <v>1296</v>
      </c>
      <c r="B1230" s="2" t="str">
        <f>IFERROR(VLOOKUP(A1230,'Protein names'!$A:$I,8,FALSE),"Contaminant")</f>
        <v>Prostaglandin reductase 2 (PRG-2) (EC 1.3.1.48) (15-oxoprostaglandin 13-reductase) (Zinc-binding alcohol dehydrogenase domain-containing protein 1)</v>
      </c>
      <c r="C1230" t="str">
        <f>IFERROR(VLOOKUP(A1230,'Protein names'!$A:$I,9,FALSE), "Contaminant")</f>
        <v>Ptgr2</v>
      </c>
      <c r="D1230" s="42">
        <f>VLOOKUP($A1230,'Raw data'!$A:$M,10,FALSE)</f>
        <v>222867.24145861898</v>
      </c>
      <c r="E1230" s="42">
        <f>VLOOKUP($A1230,'Raw data'!$A:$M,11,FALSE)</f>
        <v>159628.56863510984</v>
      </c>
      <c r="F1230" s="42">
        <f>VLOOKUP($A1230,'Raw data'!$A:$M,7,FALSE)</f>
        <v>63393.23789786706</v>
      </c>
      <c r="G1230" s="42">
        <f>VLOOKUP($A1230,'Raw data'!$A:$M,2,FALSE)</f>
        <v>189159.67899779076</v>
      </c>
      <c r="H1230" s="42">
        <f>VLOOKUP($A1230,'Raw data'!$A:$M,3,FALSE)</f>
        <v>103582.78502830859</v>
      </c>
      <c r="I1230" s="42">
        <f>VLOOKUP($A1230,'Raw data'!$A:$M,4,FALSE)</f>
        <v>69789.934502891527</v>
      </c>
      <c r="J1230" s="42">
        <f>VLOOKUP($A1230,'Raw data'!$A:$M,8,FALSE)</f>
        <v>40834.134649881853</v>
      </c>
      <c r="K1230" s="42">
        <f>VLOOKUP($A1230,'Raw data'!$A:$M,5,FALSE)</f>
        <v>170342.14253550392</v>
      </c>
      <c r="L1230" s="42">
        <f>VLOOKUP($A1230,'Raw data'!$A:$M,12,FALSE)</f>
        <v>185879.12684200666</v>
      </c>
      <c r="M1230" s="42">
        <f>VLOOKUP($A1230,'Raw data'!$A:$M,13,FALSE)</f>
        <v>112434.56725946568</v>
      </c>
      <c r="N1230" s="42">
        <f>VLOOKUP($A1230,'Raw data'!$A:$M,6,FALSE)</f>
        <v>63879.499983533075</v>
      </c>
      <c r="O1230" s="42">
        <f>VLOOKUP($A1230,'Raw data'!$A:$M,9,FALSE)</f>
        <v>129924.90548687342</v>
      </c>
      <c r="P1230" s="42">
        <f t="shared" si="209"/>
        <v>134736.90775343112</v>
      </c>
      <c r="Q1230" s="42">
        <f t="shared" si="210"/>
        <v>117215.72945954412</v>
      </c>
      <c r="R1230" s="42">
        <f t="shared" si="211"/>
        <v>60037.483369405971</v>
      </c>
      <c r="S1230" s="42">
        <f t="shared" si="212"/>
        <v>52281.867433623207</v>
      </c>
      <c r="T1230" s="43">
        <f t="shared" si="213"/>
        <v>0.44559047977614802</v>
      </c>
      <c r="U1230" s="43">
        <f t="shared" si="214"/>
        <v>0.44603115703569279</v>
      </c>
      <c r="V1230" s="42">
        <f t="shared" si="215"/>
        <v>-0.20097891314199731</v>
      </c>
      <c r="W1230" s="42">
        <f t="shared" si="216"/>
        <v>0.63325473533921106</v>
      </c>
      <c r="X1230" s="42">
        <f>VLOOKUP($A1230,'Raw data'!$A:$AN,39, FALSE)</f>
        <v>1.7574776409078172</v>
      </c>
      <c r="Y1230" s="42">
        <f>VLOOKUP($A1230,'Raw data'!$A:$AN,40, FALSE)</f>
        <v>1.7559257480368904</v>
      </c>
      <c r="Z1230" s="42">
        <f t="shared" si="217"/>
        <v>1.7567016944723539</v>
      </c>
      <c r="AA1230" s="44">
        <f>IFERROR(VLOOKUP($A1230,'Raw data'!$AP:$AU,4,FALSE),0)</f>
        <v>0.45662701630647301</v>
      </c>
      <c r="AB1230" s="44">
        <f>IFERROR(VLOOKUP($A1230,'Raw data'!$AP:$AU,5,FALSE),0)</f>
        <v>0.18920568791367001</v>
      </c>
      <c r="AC1230" s="44">
        <f>IFERROR(VLOOKUP($A1230,'Raw data'!$AP:$AU,6,FALSE),"NA")</f>
        <v>0.92915582764752103</v>
      </c>
      <c r="AD1230" s="46" t="b">
        <f t="shared" si="218"/>
        <v>0</v>
      </c>
      <c r="AE1230" s="46" t="b">
        <f t="shared" si="219"/>
        <v>0</v>
      </c>
    </row>
    <row r="1231" spans="1:31" x14ac:dyDescent="0.25">
      <c r="A1231" s="45" t="s">
        <v>1297</v>
      </c>
      <c r="B1231" s="2" t="str">
        <f>IFERROR(VLOOKUP(A1231,'Protein names'!$A:$I,8,FALSE),"Contaminant")</f>
        <v>Macrophage migration inhibitory factor (Protein LOC103694877) (RCG60731, isoform CRA_c)</v>
      </c>
      <c r="C1231" t="str">
        <f>IFERROR(VLOOKUP(A1231,'Protein names'!$A:$I,9,FALSE), "Contaminant")</f>
        <v>Mif</v>
      </c>
      <c r="D1231" s="42">
        <f>VLOOKUP($A1231,'Raw data'!$A:$M,10,FALSE)</f>
        <v>603205.68819661578</v>
      </c>
      <c r="E1231" s="42">
        <f>VLOOKUP($A1231,'Raw data'!$A:$M,11,FALSE)</f>
        <v>1524385.9403747837</v>
      </c>
      <c r="F1231" s="42">
        <f>VLOOKUP($A1231,'Raw data'!$A:$M,7,FALSE)</f>
        <v>2970447.3746335385</v>
      </c>
      <c r="G1231" s="42">
        <f>VLOOKUP($A1231,'Raw data'!$A:$M,2,FALSE)</f>
        <v>2963819.557932863</v>
      </c>
      <c r="H1231" s="42">
        <f>VLOOKUP($A1231,'Raw data'!$A:$M,3,FALSE)</f>
        <v>2921513.3383789165</v>
      </c>
      <c r="I1231" s="42">
        <f>VLOOKUP($A1231,'Raw data'!$A:$M,4,FALSE)</f>
        <v>2257830.3054082496</v>
      </c>
      <c r="J1231" s="42">
        <f>VLOOKUP($A1231,'Raw data'!$A:$M,8,FALSE)</f>
        <v>2329170.0797964823</v>
      </c>
      <c r="K1231" s="42">
        <f>VLOOKUP($A1231,'Raw data'!$A:$M,5,FALSE)</f>
        <v>3055983.8975580358</v>
      </c>
      <c r="L1231" s="42">
        <f>VLOOKUP($A1231,'Raw data'!$A:$M,12,FALSE)</f>
        <v>698296.90439100517</v>
      </c>
      <c r="M1231" s="42">
        <f>VLOOKUP($A1231,'Raw data'!$A:$M,13,FALSE)</f>
        <v>1963896.6413750518</v>
      </c>
      <c r="N1231" s="42">
        <f>VLOOKUP($A1231,'Raw data'!$A:$M,6,FALSE)</f>
        <v>2092331.024443727</v>
      </c>
      <c r="O1231" s="42">
        <f>VLOOKUP($A1231,'Raw data'!$A:$M,9,FALSE)</f>
        <v>2071539.1047416145</v>
      </c>
      <c r="P1231" s="42">
        <f t="shared" si="209"/>
        <v>2206867.0341541613</v>
      </c>
      <c r="Q1231" s="42">
        <f t="shared" si="210"/>
        <v>2035202.942050986</v>
      </c>
      <c r="R1231" s="42">
        <f t="shared" si="211"/>
        <v>885706.76210820745</v>
      </c>
      <c r="S1231" s="42">
        <f t="shared" si="212"/>
        <v>698259.34935439308</v>
      </c>
      <c r="T1231" s="43">
        <f t="shared" si="213"/>
        <v>0.40134124457918569</v>
      </c>
      <c r="U1231" s="43">
        <f t="shared" si="214"/>
        <v>0.34309077238789698</v>
      </c>
      <c r="V1231" s="42">
        <f t="shared" si="215"/>
        <v>-0.11682704721324567</v>
      </c>
      <c r="W1231" s="42">
        <f t="shared" si="216"/>
        <v>0.74064133740530869</v>
      </c>
      <c r="X1231" s="42">
        <f>VLOOKUP($A1231,'Raw data'!$A:$AN,39, FALSE)</f>
        <v>3.5110072784055024</v>
      </c>
      <c r="Y1231" s="42">
        <f>VLOOKUP($A1231,'Raw data'!$A:$AN,40, FALSE)</f>
        <v>3.4485962564417183</v>
      </c>
      <c r="Z1231" s="42">
        <f t="shared" si="217"/>
        <v>3.4798017674236101</v>
      </c>
      <c r="AA1231" s="44">
        <f>IFERROR(VLOOKUP($A1231,'Raw data'!$AP:$AU,4,FALSE),0)</f>
        <v>6.6438561897747297</v>
      </c>
      <c r="AB1231" s="44">
        <f>IFERROR(VLOOKUP($A1231,'Raw data'!$AP:$AU,5,FALSE),0)</f>
        <v>0.18148194517373101</v>
      </c>
      <c r="AC1231" s="44">
        <f>IFERROR(VLOOKUP($A1231,'Raw data'!$AP:$AU,6,FALSE),"NA")</f>
        <v>0.92962722901734596</v>
      </c>
      <c r="AD1231" s="46" t="b">
        <f t="shared" si="218"/>
        <v>0</v>
      </c>
      <c r="AE1231" s="46" t="b">
        <f t="shared" si="219"/>
        <v>0</v>
      </c>
    </row>
    <row r="1232" spans="1:31" x14ac:dyDescent="0.25">
      <c r="A1232" s="45" t="s">
        <v>1298</v>
      </c>
      <c r="B1232" s="2" t="str">
        <f>IFERROR(VLOOKUP(A1232,'Protein names'!$A:$I,8,FALSE),"Contaminant")</f>
        <v>Serum paraoxonase/arylesterase 2 (PON 2) (EC 3.1.1.2) (EC 3.1.1.81) (Aromatic esterase 2) (A-esterase 2) (Serum aryldialkylphosphatase 2)</v>
      </c>
      <c r="C1232" t="str">
        <f>IFERROR(VLOOKUP(A1232,'Protein names'!$A:$I,9,FALSE), "Contaminant")</f>
        <v>Pon2</v>
      </c>
      <c r="D1232" s="42">
        <f>VLOOKUP($A1232,'Raw data'!$A:$M,10,FALSE)</f>
        <v>49858.036829384087</v>
      </c>
      <c r="E1232" s="42">
        <f>VLOOKUP($A1232,'Raw data'!$A:$M,11,FALSE)</f>
        <v>88737.982863684374</v>
      </c>
      <c r="F1232" s="42">
        <f>VLOOKUP($A1232,'Raw data'!$A:$M,7,FALSE)</f>
        <v>104453.59880401361</v>
      </c>
      <c r="G1232" s="42">
        <f>VLOOKUP($A1232,'Raw data'!$A:$M,2,FALSE)</f>
        <v>128164.61855435412</v>
      </c>
      <c r="H1232" s="42">
        <f>VLOOKUP($A1232,'Raw data'!$A:$M,3,FALSE)</f>
        <v>205.36</v>
      </c>
      <c r="I1232" s="42">
        <f>VLOOKUP($A1232,'Raw data'!$A:$M,4,FALSE)</f>
        <v>101380.6795837838</v>
      </c>
      <c r="J1232" s="42">
        <f>VLOOKUP($A1232,'Raw data'!$A:$M,8,FALSE)</f>
        <v>91113.969015113093</v>
      </c>
      <c r="K1232" s="42">
        <f>VLOOKUP($A1232,'Raw data'!$A:$M,5,FALSE)</f>
        <v>76384.223347566498</v>
      </c>
      <c r="L1232" s="42">
        <f>VLOOKUP($A1232,'Raw data'!$A:$M,12,FALSE)</f>
        <v>205.36</v>
      </c>
      <c r="M1232" s="42">
        <f>VLOOKUP($A1232,'Raw data'!$A:$M,13,FALSE)</f>
        <v>126574.40994326361</v>
      </c>
      <c r="N1232" s="42">
        <f>VLOOKUP($A1232,'Raw data'!$A:$M,6,FALSE)</f>
        <v>205.36</v>
      </c>
      <c r="O1232" s="42">
        <f>VLOOKUP($A1232,'Raw data'!$A:$M,9,FALSE)</f>
        <v>108881.64689528871</v>
      </c>
      <c r="P1232" s="42">
        <f t="shared" si="209"/>
        <v>78800.046105870002</v>
      </c>
      <c r="Q1232" s="42">
        <f t="shared" si="210"/>
        <v>67227.494866871988</v>
      </c>
      <c r="R1232" s="42">
        <f t="shared" si="211"/>
        <v>42265.781982128072</v>
      </c>
      <c r="S1232" s="42">
        <f t="shared" si="212"/>
        <v>49825.474003801522</v>
      </c>
      <c r="T1232" s="43">
        <f t="shared" si="213"/>
        <v>0.53636747782282823</v>
      </c>
      <c r="U1232" s="43">
        <f t="shared" si="214"/>
        <v>0.74114726574995815</v>
      </c>
      <c r="V1232" s="42">
        <f t="shared" si="215"/>
        <v>-0.22914508312713239</v>
      </c>
      <c r="W1232" s="42">
        <f t="shared" si="216"/>
        <v>0.70038526358356534</v>
      </c>
      <c r="X1232" s="42">
        <f>VLOOKUP($A1232,'Raw data'!$A:$AN,39, FALSE)</f>
        <v>1.142139409650329</v>
      </c>
      <c r="Y1232" s="42">
        <f>VLOOKUP($A1232,'Raw data'!$A:$AN,40, FALSE)</f>
        <v>1.3098153814346836</v>
      </c>
      <c r="Z1232" s="42">
        <f t="shared" si="217"/>
        <v>1.2259773955425062</v>
      </c>
      <c r="AA1232" s="44">
        <f>IFERROR(VLOOKUP($A1232,'Raw data'!$AP:$AU,4,FALSE),0)</f>
        <v>0.29238798150112499</v>
      </c>
      <c r="AB1232" s="44">
        <f>IFERROR(VLOOKUP($A1232,'Raw data'!$AP:$AU,5,FALSE),0)</f>
        <v>2.40760033729846E-2</v>
      </c>
      <c r="AC1232" s="44">
        <f>IFERROR(VLOOKUP($A1232,'Raw data'!$AP:$AU,6,FALSE),"NA")</f>
        <v>0.93023092193505696</v>
      </c>
      <c r="AD1232" s="46" t="b">
        <f t="shared" si="218"/>
        <v>0</v>
      </c>
      <c r="AE1232" s="46" t="b">
        <f t="shared" si="219"/>
        <v>0</v>
      </c>
    </row>
    <row r="1233" spans="1:31" x14ac:dyDescent="0.25">
      <c r="A1233" s="45" t="s">
        <v>1299</v>
      </c>
      <c r="B1233" s="2" t="str">
        <f>IFERROR(VLOOKUP(A1233,'Protein names'!$A:$I,8,FALSE),"Contaminant")</f>
        <v>14-3-3 protein epsilon (14-3-3E) (Mitochondrial import stimulation factor L subunit) (MSF L)</v>
      </c>
      <c r="C1233" t="str">
        <f>IFERROR(VLOOKUP(A1233,'Protein names'!$A:$I,9,FALSE), "Contaminant")</f>
        <v>Ywhae</v>
      </c>
      <c r="D1233" s="42">
        <f>VLOOKUP($A1233,'Raw data'!$A:$M,10,FALSE)</f>
        <v>873187.11145903112</v>
      </c>
      <c r="E1233" s="42">
        <f>VLOOKUP($A1233,'Raw data'!$A:$M,11,FALSE)</f>
        <v>1508336.6499745036</v>
      </c>
      <c r="F1233" s="42">
        <f>VLOOKUP($A1233,'Raw data'!$A:$M,7,FALSE)</f>
        <v>1164254.3809865694</v>
      </c>
      <c r="G1233" s="42">
        <f>VLOOKUP($A1233,'Raw data'!$A:$M,2,FALSE)</f>
        <v>996131.98640627332</v>
      </c>
      <c r="H1233" s="42">
        <f>VLOOKUP($A1233,'Raw data'!$A:$M,3,FALSE)</f>
        <v>1001150.323654503</v>
      </c>
      <c r="I1233" s="42">
        <f>VLOOKUP($A1233,'Raw data'!$A:$M,4,FALSE)</f>
        <v>1051567.2890815586</v>
      </c>
      <c r="J1233" s="42">
        <f>VLOOKUP($A1233,'Raw data'!$A:$M,8,FALSE)</f>
        <v>1031923.8937275046</v>
      </c>
      <c r="K1233" s="42">
        <f>VLOOKUP($A1233,'Raw data'!$A:$M,5,FALSE)</f>
        <v>1066898.2286754327</v>
      </c>
      <c r="L1233" s="42">
        <f>VLOOKUP($A1233,'Raw data'!$A:$M,12,FALSE)</f>
        <v>1070151.4513160039</v>
      </c>
      <c r="M1233" s="42">
        <f>VLOOKUP($A1233,'Raw data'!$A:$M,13,FALSE)</f>
        <v>1640591.1898532917</v>
      </c>
      <c r="N1233" s="42">
        <f>VLOOKUP($A1233,'Raw data'!$A:$M,6,FALSE)</f>
        <v>1000566.1339962416</v>
      </c>
      <c r="O1233" s="42">
        <f>VLOOKUP($A1233,'Raw data'!$A:$M,9,FALSE)</f>
        <v>980310.17426671914</v>
      </c>
      <c r="P1233" s="42">
        <f t="shared" si="209"/>
        <v>1099104.6235937399</v>
      </c>
      <c r="Q1233" s="42">
        <f t="shared" si="210"/>
        <v>1131740.1786391989</v>
      </c>
      <c r="R1233" s="42">
        <f t="shared" si="211"/>
        <v>202160.11461695321</v>
      </c>
      <c r="S1233" s="42">
        <f t="shared" si="212"/>
        <v>229865.16640841594</v>
      </c>
      <c r="T1233" s="43">
        <f t="shared" si="213"/>
        <v>0.18393163878789878</v>
      </c>
      <c r="U1233" s="43">
        <f t="shared" si="214"/>
        <v>0.20310771919823961</v>
      </c>
      <c r="V1233" s="42">
        <f t="shared" si="215"/>
        <v>4.2214064045636823E-2</v>
      </c>
      <c r="W1233" s="42">
        <f t="shared" si="216"/>
        <v>0.81639149481049267</v>
      </c>
      <c r="X1233" s="42">
        <f>VLOOKUP($A1233,'Raw data'!$A:$AN,39, FALSE)</f>
        <v>3.0778207083126019</v>
      </c>
      <c r="Y1233" s="42">
        <f>VLOOKUP($A1233,'Raw data'!$A:$AN,40, FALSE)</f>
        <v>3.3901971104171302</v>
      </c>
      <c r="Z1233" s="42">
        <f t="shared" si="217"/>
        <v>3.2340089093648663</v>
      </c>
      <c r="AA1233" s="44">
        <f>IFERROR(VLOOKUP($A1233,'Raw data'!$AP:$AU,4,FALSE),0)</f>
        <v>0.21411374747543699</v>
      </c>
      <c r="AB1233" s="44">
        <f>IFERROR(VLOOKUP($A1233,'Raw data'!$AP:$AU,5,FALSE),0)</f>
        <v>8.4763019415552698E-2</v>
      </c>
      <c r="AC1233" s="44">
        <f>IFERROR(VLOOKUP($A1233,'Raw data'!$AP:$AU,6,FALSE),"NA")</f>
        <v>0.93088467010386</v>
      </c>
      <c r="AD1233" s="46" t="b">
        <f t="shared" si="218"/>
        <v>0</v>
      </c>
      <c r="AE1233" s="46" t="b">
        <f t="shared" si="219"/>
        <v>0</v>
      </c>
    </row>
    <row r="1234" spans="1:31" x14ac:dyDescent="0.25">
      <c r="A1234" s="45" t="s">
        <v>1300</v>
      </c>
      <c r="B1234" s="2" t="str">
        <f>IFERROR(VLOOKUP(A1234,'Protein names'!$A:$I,8,FALSE),"Contaminant")</f>
        <v>Aflatoxin B1 aldehyde reductase member 2 (rAFAR2) (EC 1.1.1.n11) (Succinic semialdehyde reductase) (SSA reductase)</v>
      </c>
      <c r="C1234" t="str">
        <f>IFERROR(VLOOKUP(A1234,'Protein names'!$A:$I,9,FALSE), "Contaminant")</f>
        <v>Akr7a2</v>
      </c>
      <c r="D1234" s="42">
        <f>VLOOKUP($A1234,'Raw data'!$A:$M,10,FALSE)</f>
        <v>2712599.7599919378</v>
      </c>
      <c r="E1234" s="42">
        <f>VLOOKUP($A1234,'Raw data'!$A:$M,11,FALSE)</f>
        <v>2338679.714511469</v>
      </c>
      <c r="F1234" s="42">
        <f>VLOOKUP($A1234,'Raw data'!$A:$M,7,FALSE)</f>
        <v>3011729.9243601453</v>
      </c>
      <c r="G1234" s="42">
        <f>VLOOKUP($A1234,'Raw data'!$A:$M,2,FALSE)</f>
        <v>2685418.4173186906</v>
      </c>
      <c r="H1234" s="42">
        <f>VLOOKUP($A1234,'Raw data'!$A:$M,3,FALSE)</f>
        <v>2653288.4547924493</v>
      </c>
      <c r="I1234" s="42">
        <f>VLOOKUP($A1234,'Raw data'!$A:$M,4,FALSE)</f>
        <v>2303341.3787992843</v>
      </c>
      <c r="J1234" s="42">
        <f>VLOOKUP($A1234,'Raw data'!$A:$M,8,FALSE)</f>
        <v>3244587.319563644</v>
      </c>
      <c r="K1234" s="42">
        <f>VLOOKUP($A1234,'Raw data'!$A:$M,5,FALSE)</f>
        <v>2883018.0908269119</v>
      </c>
      <c r="L1234" s="42">
        <f>VLOOKUP($A1234,'Raw data'!$A:$M,12,FALSE)</f>
        <v>2561603.3753932463</v>
      </c>
      <c r="M1234" s="42">
        <f>VLOOKUP($A1234,'Raw data'!$A:$M,13,FALSE)</f>
        <v>2432471.1767197154</v>
      </c>
      <c r="N1234" s="42">
        <f>VLOOKUP($A1234,'Raw data'!$A:$M,6,FALSE)</f>
        <v>2375641.5473045986</v>
      </c>
      <c r="O1234" s="42">
        <f>VLOOKUP($A1234,'Raw data'!$A:$M,9,FALSE)</f>
        <v>2840441.6555433827</v>
      </c>
      <c r="P1234" s="42">
        <f t="shared" si="209"/>
        <v>2617509.6082956628</v>
      </c>
      <c r="Q1234" s="42">
        <f t="shared" si="210"/>
        <v>2722960.5275585833</v>
      </c>
      <c r="R1234" s="42">
        <f t="shared" si="211"/>
        <v>240413.29443265044</v>
      </c>
      <c r="S1234" s="42">
        <f t="shared" si="212"/>
        <v>300711.77138023381</v>
      </c>
      <c r="T1234" s="43">
        <f t="shared" si="213"/>
        <v>9.184810388879168E-2</v>
      </c>
      <c r="U1234" s="43">
        <f t="shared" si="214"/>
        <v>0.11043559696763329</v>
      </c>
      <c r="V1234" s="42">
        <f t="shared" si="215"/>
        <v>5.69812360326181E-2</v>
      </c>
      <c r="W1234" s="42">
        <f t="shared" si="216"/>
        <v>0.55390870345518239</v>
      </c>
      <c r="X1234" s="42">
        <f>VLOOKUP($A1234,'Raw data'!$A:$AN,39, FALSE)</f>
        <v>3.0061050179553761</v>
      </c>
      <c r="Y1234" s="42">
        <f>VLOOKUP($A1234,'Raw data'!$A:$AN,40, FALSE)</f>
        <v>3.5918207842574077</v>
      </c>
      <c r="Z1234" s="42">
        <f t="shared" si="217"/>
        <v>3.2989629011063917</v>
      </c>
      <c r="AA1234" s="44">
        <f>IFERROR(VLOOKUP($A1234,'Raw data'!$AP:$AU,4,FALSE),0)</f>
        <v>0.18465627571441201</v>
      </c>
      <c r="AB1234" s="44">
        <f>IFERROR(VLOOKUP($A1234,'Raw data'!$AP:$AU,5,FALSE),0)</f>
        <v>7.1325169981318007E-2</v>
      </c>
      <c r="AC1234" s="44">
        <f>IFERROR(VLOOKUP($A1234,'Raw data'!$AP:$AU,6,FALSE),"NA")</f>
        <v>0.93089293070883405</v>
      </c>
      <c r="AD1234" s="46" t="b">
        <f t="shared" si="218"/>
        <v>0</v>
      </c>
      <c r="AE1234" s="46" t="b">
        <f t="shared" si="219"/>
        <v>0</v>
      </c>
    </row>
    <row r="1235" spans="1:31" x14ac:dyDescent="0.25">
      <c r="A1235" s="45" t="s">
        <v>1301</v>
      </c>
      <c r="B1235" s="2" t="str">
        <f>IFERROR(VLOOKUP(A1235,'Protein names'!$A:$I,8,FALSE),"Contaminant")</f>
        <v>Galectin</v>
      </c>
      <c r="C1235" t="str">
        <f>IFERROR(VLOOKUP(A1235,'Protein names'!$A:$I,9,FALSE), "Contaminant")</f>
        <v>Lgals9</v>
      </c>
      <c r="D1235" s="42">
        <f>VLOOKUP($A1235,'Raw data'!$A:$M,10,FALSE)</f>
        <v>205.36</v>
      </c>
      <c r="E1235" s="42">
        <f>VLOOKUP($A1235,'Raw data'!$A:$M,11,FALSE)</f>
        <v>205.36</v>
      </c>
      <c r="F1235" s="42">
        <f>VLOOKUP($A1235,'Raw data'!$A:$M,7,FALSE)</f>
        <v>205.36</v>
      </c>
      <c r="G1235" s="42">
        <f>VLOOKUP($A1235,'Raw data'!$A:$M,2,FALSE)</f>
        <v>88722.517707743173</v>
      </c>
      <c r="H1235" s="42">
        <f>VLOOKUP($A1235,'Raw data'!$A:$M,3,FALSE)</f>
        <v>78996.881597480417</v>
      </c>
      <c r="I1235" s="42">
        <f>VLOOKUP($A1235,'Raw data'!$A:$M,4,FALSE)</f>
        <v>106408.02335469087</v>
      </c>
      <c r="J1235" s="42">
        <f>VLOOKUP($A1235,'Raw data'!$A:$M,8,FALSE)</f>
        <v>205.36</v>
      </c>
      <c r="K1235" s="42">
        <f>VLOOKUP($A1235,'Raw data'!$A:$M,5,FALSE)</f>
        <v>85309.513859908649</v>
      </c>
      <c r="L1235" s="42">
        <f>VLOOKUP($A1235,'Raw data'!$A:$M,12,FALSE)</f>
        <v>205.36</v>
      </c>
      <c r="M1235" s="42">
        <f>VLOOKUP($A1235,'Raw data'!$A:$M,13,FALSE)</f>
        <v>205.36</v>
      </c>
      <c r="N1235" s="42">
        <f>VLOOKUP($A1235,'Raw data'!$A:$M,6,FALSE)</f>
        <v>42977.386807221366</v>
      </c>
      <c r="O1235" s="42">
        <f>VLOOKUP($A1235,'Raw data'!$A:$M,9,FALSE)</f>
        <v>39768.671601376198</v>
      </c>
      <c r="P1235" s="42">
        <f t="shared" si="209"/>
        <v>45790.583776652406</v>
      </c>
      <c r="Q1235" s="42">
        <f t="shared" si="210"/>
        <v>28111.942044751035</v>
      </c>
      <c r="R1235" s="42">
        <f t="shared" si="211"/>
        <v>46285.924835613972</v>
      </c>
      <c r="S1235" s="42">
        <f t="shared" si="212"/>
        <v>31529.761014407035</v>
      </c>
      <c r="T1235" s="43">
        <f t="shared" si="213"/>
        <v>1.0108175309879786</v>
      </c>
      <c r="U1235" s="43">
        <f t="shared" si="214"/>
        <v>1.1215788992526812</v>
      </c>
      <c r="V1235" s="42">
        <f t="shared" si="215"/>
        <v>-0.70386783559260668</v>
      </c>
      <c r="W1235" s="42">
        <f t="shared" si="216"/>
        <v>0.49639769014767998</v>
      </c>
      <c r="X1235" s="42">
        <f>VLOOKUP($A1235,'Raw data'!$A:$AN,39, FALSE)</f>
        <v>1.5742845505302352</v>
      </c>
      <c r="Y1235" s="42">
        <f>VLOOKUP($A1235,'Raw data'!$A:$AN,40, FALSE)</f>
        <v>0.66424232454189103</v>
      </c>
      <c r="Z1235" s="42">
        <f t="shared" si="217"/>
        <v>1.1192634375360631</v>
      </c>
      <c r="AA1235" s="44">
        <f>IFERROR(VLOOKUP($A1235,'Raw data'!$AP:$AU,4,FALSE),0)</f>
        <v>-0.769532616142243</v>
      </c>
      <c r="AB1235" s="44">
        <f>IFERROR(VLOOKUP($A1235,'Raw data'!$AP:$AU,5,FALSE),0)</f>
        <v>0.222378377703111</v>
      </c>
      <c r="AC1235" s="44">
        <f>IFERROR(VLOOKUP($A1235,'Raw data'!$AP:$AU,6,FALSE),"NA")</f>
        <v>0.93112029838221499</v>
      </c>
      <c r="AD1235" s="46" t="b">
        <f t="shared" si="218"/>
        <v>0</v>
      </c>
      <c r="AE1235" s="46" t="b">
        <f t="shared" si="219"/>
        <v>0</v>
      </c>
    </row>
    <row r="1236" spans="1:31" x14ac:dyDescent="0.25">
      <c r="A1236" s="45" t="s">
        <v>1302</v>
      </c>
      <c r="B1236" s="2" t="str">
        <f>IFERROR(VLOOKUP(A1236,'Protein names'!$A:$I,8,FALSE),"Contaminant")</f>
        <v>Protein Fblim1</v>
      </c>
      <c r="C1236" t="str">
        <f>IFERROR(VLOOKUP(A1236,'Protein names'!$A:$I,9,FALSE), "Contaminant")</f>
        <v>Hnrnpl</v>
      </c>
      <c r="D1236" s="42">
        <f>VLOOKUP($A1236,'Raw data'!$A:$M,10,FALSE)</f>
        <v>205.36</v>
      </c>
      <c r="E1236" s="42">
        <f>VLOOKUP($A1236,'Raw data'!$A:$M,11,FALSE)</f>
        <v>36018.647260222606</v>
      </c>
      <c r="F1236" s="42">
        <f>VLOOKUP($A1236,'Raw data'!$A:$M,7,FALSE)</f>
        <v>205.36</v>
      </c>
      <c r="G1236" s="42">
        <f>VLOOKUP($A1236,'Raw data'!$A:$M,2,FALSE)</f>
        <v>63568.064907614636</v>
      </c>
      <c r="H1236" s="42">
        <f>VLOOKUP($A1236,'Raw data'!$A:$M,3,FALSE)</f>
        <v>37229.727211086494</v>
      </c>
      <c r="I1236" s="42">
        <f>VLOOKUP($A1236,'Raw data'!$A:$M,4,FALSE)</f>
        <v>34811.372475633325</v>
      </c>
      <c r="J1236" s="42">
        <f>VLOOKUP($A1236,'Raw data'!$A:$M,8,FALSE)</f>
        <v>22425.231868530831</v>
      </c>
      <c r="K1236" s="42">
        <f>VLOOKUP($A1236,'Raw data'!$A:$M,5,FALSE)</f>
        <v>38910.408683787995</v>
      </c>
      <c r="L1236" s="42">
        <f>VLOOKUP($A1236,'Raw data'!$A:$M,12,FALSE)</f>
        <v>205.36</v>
      </c>
      <c r="M1236" s="42">
        <f>VLOOKUP($A1236,'Raw data'!$A:$M,13,FALSE)</f>
        <v>205.36</v>
      </c>
      <c r="N1236" s="42">
        <f>VLOOKUP($A1236,'Raw data'!$A:$M,6,FALSE)</f>
        <v>205.36</v>
      </c>
      <c r="O1236" s="42">
        <f>VLOOKUP($A1236,'Raw data'!$A:$M,9,FALSE)</f>
        <v>67347.30830489489</v>
      </c>
      <c r="P1236" s="42">
        <f t="shared" si="209"/>
        <v>28673.088642426173</v>
      </c>
      <c r="Q1236" s="42">
        <f t="shared" si="210"/>
        <v>21549.838142868954</v>
      </c>
      <c r="R1236" s="42">
        <f t="shared" si="211"/>
        <v>22373.102675924911</v>
      </c>
      <c r="S1236" s="42">
        <f t="shared" si="212"/>
        <v>25054.355038918351</v>
      </c>
      <c r="T1236" s="43">
        <f t="shared" si="213"/>
        <v>0.78028226937576994</v>
      </c>
      <c r="U1236" s="43">
        <f t="shared" si="214"/>
        <v>1.1626238152145507</v>
      </c>
      <c r="V1236" s="42">
        <f t="shared" si="215"/>
        <v>-0.41202028539714014</v>
      </c>
      <c r="W1236" s="42">
        <f t="shared" si="216"/>
        <v>0.64554633462538891</v>
      </c>
      <c r="X1236" s="42">
        <f>VLOOKUP($A1236,'Raw data'!$A:$AN,39, FALSE)</f>
        <v>1.0784135110159341</v>
      </c>
      <c r="Y1236" s="42">
        <f>VLOOKUP($A1236,'Raw data'!$A:$AN,40, FALSE)</f>
        <v>1.0755271522005203</v>
      </c>
      <c r="Z1236" s="42">
        <f t="shared" si="217"/>
        <v>1.0769703316082273</v>
      </c>
      <c r="AA1236" s="44">
        <f>IFERROR(VLOOKUP($A1236,'Raw data'!$AP:$AU,4,FALSE),0)</f>
        <v>-2.6191530621674501</v>
      </c>
      <c r="AB1236" s="44">
        <f>IFERROR(VLOOKUP($A1236,'Raw data'!$AP:$AU,5,FALSE),0)</f>
        <v>0.14254320596190301</v>
      </c>
      <c r="AC1236" s="44">
        <f>IFERROR(VLOOKUP($A1236,'Raw data'!$AP:$AU,6,FALSE),"NA")</f>
        <v>0.93232578655541498</v>
      </c>
      <c r="AD1236" s="46" t="b">
        <f t="shared" si="218"/>
        <v>0</v>
      </c>
      <c r="AE1236" s="46" t="b">
        <f t="shared" si="219"/>
        <v>0</v>
      </c>
    </row>
    <row r="1237" spans="1:31" x14ac:dyDescent="0.25">
      <c r="A1237" s="45" t="s">
        <v>1303</v>
      </c>
      <c r="B1237" s="2" t="str">
        <f>IFERROR(VLOOKUP(A1237,'Protein names'!$A:$I,8,FALSE),"Contaminant")</f>
        <v>Fumarate hydratase 1 (Fumarate hydratase, mitochondrial)</v>
      </c>
      <c r="C1237" t="str">
        <f>IFERROR(VLOOKUP(A1237,'Protein names'!$A:$I,9,FALSE), "Contaminant")</f>
        <v>Fh</v>
      </c>
      <c r="D1237" s="42">
        <f>VLOOKUP($A1237,'Raw data'!$A:$M,10,FALSE)</f>
        <v>4158290.2969667749</v>
      </c>
      <c r="E1237" s="42">
        <f>VLOOKUP($A1237,'Raw data'!$A:$M,11,FALSE)</f>
        <v>3935050.0400060168</v>
      </c>
      <c r="F1237" s="42">
        <f>VLOOKUP($A1237,'Raw data'!$A:$M,7,FALSE)</f>
        <v>5073529.8831556002</v>
      </c>
      <c r="G1237" s="42">
        <f>VLOOKUP($A1237,'Raw data'!$A:$M,2,FALSE)</f>
        <v>3594910.0772062861</v>
      </c>
      <c r="H1237" s="42">
        <f>VLOOKUP($A1237,'Raw data'!$A:$M,3,FALSE)</f>
        <v>4845168.6897291094</v>
      </c>
      <c r="I1237" s="42">
        <f>VLOOKUP($A1237,'Raw data'!$A:$M,4,FALSE)</f>
        <v>4725195.7443733327</v>
      </c>
      <c r="J1237" s="42">
        <f>VLOOKUP($A1237,'Raw data'!$A:$M,8,FALSE)</f>
        <v>5305702.5495141791</v>
      </c>
      <c r="K1237" s="42">
        <f>VLOOKUP($A1237,'Raw data'!$A:$M,5,FALSE)</f>
        <v>4410523.9426436713</v>
      </c>
      <c r="L1237" s="42">
        <f>VLOOKUP($A1237,'Raw data'!$A:$M,12,FALSE)</f>
        <v>4627798.0611362988</v>
      </c>
      <c r="M1237" s="42">
        <f>VLOOKUP($A1237,'Raw data'!$A:$M,13,FALSE)</f>
        <v>3774273.6082546371</v>
      </c>
      <c r="N1237" s="42">
        <f>VLOOKUP($A1237,'Raw data'!$A:$M,6,FALSE)</f>
        <v>4902149.1971997805</v>
      </c>
      <c r="O1237" s="42">
        <f>VLOOKUP($A1237,'Raw data'!$A:$M,9,FALSE)</f>
        <v>5049827.7430839939</v>
      </c>
      <c r="P1237" s="42">
        <f t="shared" si="209"/>
        <v>4388690.7885728534</v>
      </c>
      <c r="Q1237" s="42">
        <f t="shared" si="210"/>
        <v>4678379.1836387599</v>
      </c>
      <c r="R1237" s="42">
        <f t="shared" si="211"/>
        <v>529083.2288058023</v>
      </c>
      <c r="S1237" s="42">
        <f t="shared" si="212"/>
        <v>495528.91408727842</v>
      </c>
      <c r="T1237" s="43">
        <f t="shared" si="213"/>
        <v>0.12055605060703159</v>
      </c>
      <c r="U1237" s="43">
        <f t="shared" si="214"/>
        <v>0.10591892932070224</v>
      </c>
      <c r="V1237" s="42">
        <f t="shared" si="215"/>
        <v>9.2218170517291101E-2</v>
      </c>
      <c r="W1237" s="42">
        <f t="shared" si="216"/>
        <v>0.39253848452667384</v>
      </c>
      <c r="X1237" s="42">
        <f>VLOOKUP($A1237,'Raw data'!$A:$AN,39, FALSE)</f>
        <v>2.6558002881550502</v>
      </c>
      <c r="Y1237" s="42">
        <f>VLOOKUP($A1237,'Raw data'!$A:$AN,40, FALSE)</f>
        <v>2.9133450263444995</v>
      </c>
      <c r="Z1237" s="42">
        <f t="shared" si="217"/>
        <v>2.7845726572497749</v>
      </c>
      <c r="AA1237" s="44">
        <f>IFERROR(VLOOKUP($A1237,'Raw data'!$AP:$AU,4,FALSE),0)</f>
        <v>0.24915943744311</v>
      </c>
      <c r="AB1237" s="44">
        <f>IFERROR(VLOOKUP($A1237,'Raw data'!$AP:$AU,5,FALSE),0)</f>
        <v>8.51429699293242E-2</v>
      </c>
      <c r="AC1237" s="44">
        <f>IFERROR(VLOOKUP($A1237,'Raw data'!$AP:$AU,6,FALSE),"NA")</f>
        <v>0.93239627095798705</v>
      </c>
      <c r="AD1237" s="46" t="b">
        <f t="shared" si="218"/>
        <v>0</v>
      </c>
      <c r="AE1237" s="46" t="b">
        <f t="shared" si="219"/>
        <v>0</v>
      </c>
    </row>
    <row r="1238" spans="1:31" x14ac:dyDescent="0.25">
      <c r="A1238" s="45" t="s">
        <v>1304</v>
      </c>
      <c r="B1238" s="2" t="str">
        <f>IFERROR(VLOOKUP(A1238,'Protein names'!$A:$I,8,FALSE),"Contaminant")</f>
        <v>Multiple coagulation factor deficiency 2 (Multiple coagulation factor deficiency 2, isoform CRA_b) (Multiple coagulation factor deficiency protein 2 homolog)</v>
      </c>
      <c r="C1238" t="str">
        <f>IFERROR(VLOOKUP(A1238,'Protein names'!$A:$I,9,FALSE), "Contaminant")</f>
        <v>Mcfd2</v>
      </c>
      <c r="D1238" s="42">
        <f>VLOOKUP($A1238,'Raw data'!$A:$M,10,FALSE)</f>
        <v>36779.556914303728</v>
      </c>
      <c r="E1238" s="42">
        <f>VLOOKUP($A1238,'Raw data'!$A:$M,11,FALSE)</f>
        <v>29954.17474544897</v>
      </c>
      <c r="F1238" s="42">
        <f>VLOOKUP($A1238,'Raw data'!$A:$M,7,FALSE)</f>
        <v>205.36</v>
      </c>
      <c r="G1238" s="42">
        <f>VLOOKUP($A1238,'Raw data'!$A:$M,2,FALSE)</f>
        <v>22017.336882403051</v>
      </c>
      <c r="H1238" s="42">
        <f>VLOOKUP($A1238,'Raw data'!$A:$M,3,FALSE)</f>
        <v>205.36</v>
      </c>
      <c r="I1238" s="42">
        <f>VLOOKUP($A1238,'Raw data'!$A:$M,4,FALSE)</f>
        <v>205.36</v>
      </c>
      <c r="J1238" s="42">
        <f>VLOOKUP($A1238,'Raw data'!$A:$M,8,FALSE)</f>
        <v>17738.915745925871</v>
      </c>
      <c r="K1238" s="42">
        <f>VLOOKUP($A1238,'Raw data'!$A:$M,5,FALSE)</f>
        <v>26020.303674508792</v>
      </c>
      <c r="L1238" s="42">
        <f>VLOOKUP($A1238,'Raw data'!$A:$M,12,FALSE)</f>
        <v>205.36</v>
      </c>
      <c r="M1238" s="42">
        <f>VLOOKUP($A1238,'Raw data'!$A:$M,13,FALSE)</f>
        <v>25190.39104272053</v>
      </c>
      <c r="N1238" s="42">
        <f>VLOOKUP($A1238,'Raw data'!$A:$M,6,FALSE)</f>
        <v>205.36</v>
      </c>
      <c r="O1238" s="42">
        <f>VLOOKUP($A1238,'Raw data'!$A:$M,9,FALSE)</f>
        <v>8286.2362198897245</v>
      </c>
      <c r="P1238" s="42">
        <f t="shared" si="209"/>
        <v>14894.524757025958</v>
      </c>
      <c r="Q1238" s="42">
        <f t="shared" si="210"/>
        <v>12941.094447174153</v>
      </c>
      <c r="R1238" s="42">
        <f t="shared" si="211"/>
        <v>15295.951679281408</v>
      </c>
      <c r="S1238" s="42">
        <f t="shared" si="212"/>
        <v>10725.325474834546</v>
      </c>
      <c r="T1238" s="43">
        <f t="shared" si="213"/>
        <v>1.0269513078667443</v>
      </c>
      <c r="U1238" s="43">
        <f t="shared" si="214"/>
        <v>0.82878040328162139</v>
      </c>
      <c r="V1238" s="42">
        <f t="shared" si="215"/>
        <v>-0.20282245861710724</v>
      </c>
      <c r="W1238" s="42">
        <f t="shared" si="216"/>
        <v>0.81984627660320353</v>
      </c>
      <c r="X1238" s="42">
        <f>VLOOKUP($A1238,'Raw data'!$A:$AN,39, FALSE)</f>
        <v>0.85941008960942256</v>
      </c>
      <c r="Y1238" s="42">
        <f>VLOOKUP($A1238,'Raw data'!$A:$AN,40, FALSE)</f>
        <v>1.3282278641287568</v>
      </c>
      <c r="Z1238" s="42">
        <f t="shared" si="217"/>
        <v>1.0938189768690898</v>
      </c>
      <c r="AA1238" s="44">
        <f>IFERROR(VLOOKUP($A1238,'Raw data'!$AP:$AU,4,FALSE),0)</f>
        <v>0.209152714581397</v>
      </c>
      <c r="AB1238" s="44">
        <f>IFERROR(VLOOKUP($A1238,'Raw data'!$AP:$AU,5,FALSE),0)</f>
        <v>2.2194468412260301E-2</v>
      </c>
      <c r="AC1238" s="44">
        <f>IFERROR(VLOOKUP($A1238,'Raw data'!$AP:$AU,6,FALSE),"NA")</f>
        <v>0.93330976055557002</v>
      </c>
      <c r="AD1238" s="46" t="b">
        <f t="shared" si="218"/>
        <v>0</v>
      </c>
      <c r="AE1238" s="46" t="b">
        <f t="shared" si="219"/>
        <v>0</v>
      </c>
    </row>
    <row r="1239" spans="1:31" x14ac:dyDescent="0.25">
      <c r="A1239" s="45" t="s">
        <v>1305</v>
      </c>
      <c r="B1239" s="2" t="str">
        <f>IFERROR(VLOOKUP(A1239,'Protein names'!$A:$I,8,FALSE),"Contaminant")</f>
        <v>Cytochrome P450 2J3 (EC 1.14.14.1) (CYPIIJ3)</v>
      </c>
      <c r="C1239" t="str">
        <f>IFERROR(VLOOKUP(A1239,'Protein names'!$A:$I,9,FALSE), "Contaminant")</f>
        <v>Cyp2j3</v>
      </c>
      <c r="D1239" s="42">
        <f>VLOOKUP($A1239,'Raw data'!$A:$M,10,FALSE)</f>
        <v>205.36</v>
      </c>
      <c r="E1239" s="42">
        <f>VLOOKUP($A1239,'Raw data'!$A:$M,11,FALSE)</f>
        <v>205.36</v>
      </c>
      <c r="F1239" s="42">
        <f>VLOOKUP($A1239,'Raw data'!$A:$M,7,FALSE)</f>
        <v>205.36</v>
      </c>
      <c r="G1239" s="42">
        <f>VLOOKUP($A1239,'Raw data'!$A:$M,2,FALSE)</f>
        <v>205.36</v>
      </c>
      <c r="H1239" s="42">
        <f>VLOOKUP($A1239,'Raw data'!$A:$M,3,FALSE)</f>
        <v>205.36</v>
      </c>
      <c r="I1239" s="42">
        <f>VLOOKUP($A1239,'Raw data'!$A:$M,4,FALSE)</f>
        <v>205.36</v>
      </c>
      <c r="J1239" s="42">
        <f>VLOOKUP($A1239,'Raw data'!$A:$M,8,FALSE)</f>
        <v>205.36</v>
      </c>
      <c r="K1239" s="42">
        <f>VLOOKUP($A1239,'Raw data'!$A:$M,5,FALSE)</f>
        <v>15785.161170581861</v>
      </c>
      <c r="L1239" s="42">
        <f>VLOOKUP($A1239,'Raw data'!$A:$M,12,FALSE)</f>
        <v>205.36</v>
      </c>
      <c r="M1239" s="42">
        <f>VLOOKUP($A1239,'Raw data'!$A:$M,13,FALSE)</f>
        <v>205.36</v>
      </c>
      <c r="N1239" s="42">
        <f>VLOOKUP($A1239,'Raw data'!$A:$M,6,FALSE)</f>
        <v>13286.933658367245</v>
      </c>
      <c r="O1239" s="42">
        <f>VLOOKUP($A1239,'Raw data'!$A:$M,9,FALSE)</f>
        <v>205.36</v>
      </c>
      <c r="P1239" s="42">
        <f t="shared" si="209"/>
        <v>205.36000000000004</v>
      </c>
      <c r="Q1239" s="42">
        <f t="shared" si="210"/>
        <v>4982.2558048248511</v>
      </c>
      <c r="R1239" s="42">
        <f t="shared" si="211"/>
        <v>2.8421709430404007E-14</v>
      </c>
      <c r="S1239" s="42">
        <f t="shared" si="212"/>
        <v>6793.9356869837993</v>
      </c>
      <c r="T1239" s="43">
        <f t="shared" si="213"/>
        <v>1.383994421036424E-16</v>
      </c>
      <c r="U1239" s="43">
        <f t="shared" si="214"/>
        <v>1.363626428093978</v>
      </c>
      <c r="V1239" s="42">
        <f t="shared" si="215"/>
        <v>4.6005719898837452</v>
      </c>
      <c r="W1239" s="42">
        <f t="shared" si="216"/>
        <v>0.14697783634797337</v>
      </c>
      <c r="X1239" s="42">
        <f>VLOOKUP($A1239,'Raw data'!$A:$AN,39, FALSE)</f>
        <v>0</v>
      </c>
      <c r="Y1239" s="42">
        <f>VLOOKUP($A1239,'Raw data'!$A:$AN,40, FALSE)</f>
        <v>0.71571248303829327</v>
      </c>
      <c r="Z1239" s="42">
        <f t="shared" si="217"/>
        <v>0.35785624151914663</v>
      </c>
      <c r="AA1239" s="44">
        <f>IFERROR(VLOOKUP($A1239,'Raw data'!$AP:$AU,4,FALSE),0)</f>
        <v>-0.73623806239396605</v>
      </c>
      <c r="AB1239" s="44">
        <f>IFERROR(VLOOKUP($A1239,'Raw data'!$AP:$AU,5,FALSE),0)</f>
        <v>0.110573741448164</v>
      </c>
      <c r="AC1239" s="44">
        <f>IFERROR(VLOOKUP($A1239,'Raw data'!$AP:$AU,6,FALSE),"NA")</f>
        <v>0.93342198629703599</v>
      </c>
      <c r="AD1239" s="46" t="b">
        <f t="shared" si="218"/>
        <v>0</v>
      </c>
      <c r="AE1239" s="46" t="b">
        <f t="shared" si="219"/>
        <v>0</v>
      </c>
    </row>
    <row r="1240" spans="1:31" x14ac:dyDescent="0.25">
      <c r="A1240" s="45" t="s">
        <v>1306</v>
      </c>
      <c r="B1240" s="2" t="str">
        <f>IFERROR(VLOOKUP(A1240,'Protein names'!$A:$I,8,FALSE),"Contaminant")</f>
        <v>Protein LOC299282</v>
      </c>
      <c r="C1240" t="str">
        <f>IFERROR(VLOOKUP(A1240,'Protein names'!$A:$I,9,FALSE), "Contaminant")</f>
        <v>LOC299282</v>
      </c>
      <c r="D1240" s="42">
        <f>VLOOKUP($A1240,'Raw data'!$A:$M,10,FALSE)</f>
        <v>296004.54693566408</v>
      </c>
      <c r="E1240" s="42">
        <f>VLOOKUP($A1240,'Raw data'!$A:$M,11,FALSE)</f>
        <v>652725.31562919565</v>
      </c>
      <c r="F1240" s="42">
        <f>VLOOKUP($A1240,'Raw data'!$A:$M,7,FALSE)</f>
        <v>168727.882299141</v>
      </c>
      <c r="G1240" s="42">
        <f>VLOOKUP($A1240,'Raw data'!$A:$M,2,FALSE)</f>
        <v>208364.57829875601</v>
      </c>
      <c r="H1240" s="42">
        <f>VLOOKUP($A1240,'Raw data'!$A:$M,3,FALSE)</f>
        <v>160102.83198102174</v>
      </c>
      <c r="I1240" s="42">
        <f>VLOOKUP($A1240,'Raw data'!$A:$M,4,FALSE)</f>
        <v>471086.08589269785</v>
      </c>
      <c r="J1240" s="42">
        <f>VLOOKUP($A1240,'Raw data'!$A:$M,8,FALSE)</f>
        <v>168992.50409158811</v>
      </c>
      <c r="K1240" s="42">
        <f>VLOOKUP($A1240,'Raw data'!$A:$M,5,FALSE)</f>
        <v>383079.33489513176</v>
      </c>
      <c r="L1240" s="42">
        <f>VLOOKUP($A1240,'Raw data'!$A:$M,12,FALSE)</f>
        <v>261385.3483987473</v>
      </c>
      <c r="M1240" s="42">
        <f>VLOOKUP($A1240,'Raw data'!$A:$M,13,FALSE)</f>
        <v>361328.06582052965</v>
      </c>
      <c r="N1240" s="42">
        <f>VLOOKUP($A1240,'Raw data'!$A:$M,6,FALSE)</f>
        <v>486794.83684108732</v>
      </c>
      <c r="O1240" s="42">
        <f>VLOOKUP($A1240,'Raw data'!$A:$M,9,FALSE)</f>
        <v>359275.41902522498</v>
      </c>
      <c r="P1240" s="42">
        <f t="shared" si="209"/>
        <v>326168.540172746</v>
      </c>
      <c r="Q1240" s="42">
        <f t="shared" si="210"/>
        <v>336809.2515120515</v>
      </c>
      <c r="R1240" s="42">
        <f t="shared" si="211"/>
        <v>180182.05735871525</v>
      </c>
      <c r="S1240" s="42">
        <f t="shared" si="212"/>
        <v>99660.860953722469</v>
      </c>
      <c r="T1240" s="43">
        <f t="shared" si="213"/>
        <v>0.55242009932437652</v>
      </c>
      <c r="U1240" s="43">
        <f t="shared" si="214"/>
        <v>0.29589704114810061</v>
      </c>
      <c r="V1240" s="42">
        <f t="shared" si="215"/>
        <v>4.6314130079720191E-2</v>
      </c>
      <c r="W1240" s="42">
        <f t="shared" si="216"/>
        <v>0.91029377251120736</v>
      </c>
      <c r="X1240" s="42">
        <f>VLOOKUP($A1240,'Raw data'!$A:$AN,39, FALSE)</f>
        <v>2.6732553830887174</v>
      </c>
      <c r="Y1240" s="42">
        <f>VLOOKUP($A1240,'Raw data'!$A:$AN,40, FALSE)</f>
        <v>2.4849805435686791</v>
      </c>
      <c r="Z1240" s="42">
        <f t="shared" si="217"/>
        <v>2.5791179633286982</v>
      </c>
      <c r="AA1240" s="44">
        <f>IFERROR(VLOOKUP($A1240,'Raw data'!$AP:$AU,4,FALSE),0)</f>
        <v>-0.37607246567806102</v>
      </c>
      <c r="AB1240" s="44">
        <f>IFERROR(VLOOKUP($A1240,'Raw data'!$AP:$AU,5,FALSE),0)</f>
        <v>0.149133671795873</v>
      </c>
      <c r="AC1240" s="44">
        <f>IFERROR(VLOOKUP($A1240,'Raw data'!$AP:$AU,6,FALSE),"NA")</f>
        <v>0.93406377886039604</v>
      </c>
      <c r="AD1240" s="46" t="b">
        <f t="shared" si="218"/>
        <v>0</v>
      </c>
      <c r="AE1240" s="46" t="b">
        <f t="shared" si="219"/>
        <v>0</v>
      </c>
    </row>
    <row r="1241" spans="1:31" x14ac:dyDescent="0.25">
      <c r="A1241" s="45" t="s">
        <v>1307</v>
      </c>
      <c r="B1241" s="2" t="str">
        <f>IFERROR(VLOOKUP(A1241,'Protein names'!$A:$I,8,FALSE),"Contaminant")</f>
        <v>Phosphoglycerate kinase 1 (EC 2.7.2.3)</v>
      </c>
      <c r="C1241" t="str">
        <f>IFERROR(VLOOKUP(A1241,'Protein names'!$A:$I,9,FALSE), "Contaminant")</f>
        <v>Pgk1</v>
      </c>
      <c r="D1241" s="42">
        <f>VLOOKUP($A1241,'Raw data'!$A:$M,10,FALSE)</f>
        <v>3238074.1444872408</v>
      </c>
      <c r="E1241" s="42">
        <f>VLOOKUP($A1241,'Raw data'!$A:$M,11,FALSE)</f>
        <v>2245282.9578686054</v>
      </c>
      <c r="F1241" s="42">
        <f>VLOOKUP($A1241,'Raw data'!$A:$M,7,FALSE)</f>
        <v>2028792.4777556811</v>
      </c>
      <c r="G1241" s="42">
        <f>VLOOKUP($A1241,'Raw data'!$A:$M,2,FALSE)</f>
        <v>2173032.5817016042</v>
      </c>
      <c r="H1241" s="42">
        <f>VLOOKUP($A1241,'Raw data'!$A:$M,3,FALSE)</f>
        <v>2349964.3785927263</v>
      </c>
      <c r="I1241" s="42">
        <f>VLOOKUP($A1241,'Raw data'!$A:$M,4,FALSE)</f>
        <v>1991134.7232747637</v>
      </c>
      <c r="J1241" s="42">
        <f>VLOOKUP($A1241,'Raw data'!$A:$M,8,FALSE)</f>
        <v>2642583.7322468143</v>
      </c>
      <c r="K1241" s="42">
        <f>VLOOKUP($A1241,'Raw data'!$A:$M,5,FALSE)</f>
        <v>2422718.6477853246</v>
      </c>
      <c r="L1241" s="42">
        <f>VLOOKUP($A1241,'Raw data'!$A:$M,12,FALSE)</f>
        <v>2720011.2946541696</v>
      </c>
      <c r="M1241" s="42">
        <f>VLOOKUP($A1241,'Raw data'!$A:$M,13,FALSE)</f>
        <v>2875769.4736941042</v>
      </c>
      <c r="N1241" s="42">
        <f>VLOOKUP($A1241,'Raw data'!$A:$M,6,FALSE)</f>
        <v>2588508.8829192673</v>
      </c>
      <c r="O1241" s="42">
        <f>VLOOKUP($A1241,'Raw data'!$A:$M,9,FALSE)</f>
        <v>2360581.6848222795</v>
      </c>
      <c r="P1241" s="42">
        <f t="shared" si="209"/>
        <v>2337713.5439467705</v>
      </c>
      <c r="Q1241" s="42">
        <f t="shared" si="210"/>
        <v>2601695.6193536599</v>
      </c>
      <c r="R1241" s="42">
        <f t="shared" si="211"/>
        <v>420715.98309685243</v>
      </c>
      <c r="S1241" s="42">
        <f t="shared" si="212"/>
        <v>173747.65716673309</v>
      </c>
      <c r="T1241" s="43">
        <f t="shared" si="213"/>
        <v>0.1799690061197815</v>
      </c>
      <c r="U1241" s="43">
        <f t="shared" si="214"/>
        <v>6.6782469046051313E-2</v>
      </c>
      <c r="V1241" s="42">
        <f t="shared" si="215"/>
        <v>0.15435402905185888</v>
      </c>
      <c r="W1241" s="42">
        <f t="shared" si="216"/>
        <v>0.22382110136799502</v>
      </c>
      <c r="X1241" s="42">
        <f>VLOOKUP($A1241,'Raw data'!$A:$AN,39, FALSE)</f>
        <v>3.0510163067986711</v>
      </c>
      <c r="Y1241" s="42">
        <f>VLOOKUP($A1241,'Raw data'!$A:$AN,40, FALSE)</f>
        <v>3.2275818528571967</v>
      </c>
      <c r="Z1241" s="42">
        <f t="shared" si="217"/>
        <v>3.1392990798279339</v>
      </c>
      <c r="AA1241" s="44">
        <f>IFERROR(VLOOKUP($A1241,'Raw data'!$AP:$AU,4,FALSE),0)</f>
        <v>0.266814708805858</v>
      </c>
      <c r="AB1241" s="44">
        <f>IFERROR(VLOOKUP($A1241,'Raw data'!$AP:$AU,5,FALSE),0)</f>
        <v>7.3161894448456596E-2</v>
      </c>
      <c r="AC1241" s="44">
        <f>IFERROR(VLOOKUP($A1241,'Raw data'!$AP:$AU,6,FALSE),"NA")</f>
        <v>0.93440814494516999</v>
      </c>
      <c r="AD1241" s="46" t="b">
        <f t="shared" si="218"/>
        <v>0</v>
      </c>
      <c r="AE1241" s="46" t="b">
        <f t="shared" si="219"/>
        <v>0</v>
      </c>
    </row>
    <row r="1242" spans="1:31" x14ac:dyDescent="0.25">
      <c r="A1242" s="45" t="s">
        <v>1308</v>
      </c>
      <c r="B1242" s="2" t="str">
        <f>IFERROR(VLOOKUP(A1242,'Protein names'!$A:$I,8,FALSE),"Contaminant")</f>
        <v>Isovaleryl-CoA dehydrogenase, mitochondrial (IVD) (EC 1.3.8.4)</v>
      </c>
      <c r="C1242" t="str">
        <f>IFERROR(VLOOKUP(A1242,'Protein names'!$A:$I,9,FALSE), "Contaminant")</f>
        <v>Ivd</v>
      </c>
      <c r="D1242" s="42">
        <f>VLOOKUP($A1242,'Raw data'!$A:$M,10,FALSE)</f>
        <v>2087856.0611279868</v>
      </c>
      <c r="E1242" s="42">
        <f>VLOOKUP($A1242,'Raw data'!$A:$M,11,FALSE)</f>
        <v>1842036.5519304783</v>
      </c>
      <c r="F1242" s="42">
        <f>VLOOKUP($A1242,'Raw data'!$A:$M,7,FALSE)</f>
        <v>1667613.5044846775</v>
      </c>
      <c r="G1242" s="42">
        <f>VLOOKUP($A1242,'Raw data'!$A:$M,2,FALSE)</f>
        <v>1662725.1374789306</v>
      </c>
      <c r="H1242" s="42">
        <f>VLOOKUP($A1242,'Raw data'!$A:$M,3,FALSE)</f>
        <v>1825097.0263014971</v>
      </c>
      <c r="I1242" s="42">
        <f>VLOOKUP($A1242,'Raw data'!$A:$M,4,FALSE)</f>
        <v>1481170.7234408495</v>
      </c>
      <c r="J1242" s="42">
        <f>VLOOKUP($A1242,'Raw data'!$A:$M,8,FALSE)</f>
        <v>1213162.3295748406</v>
      </c>
      <c r="K1242" s="42">
        <f>VLOOKUP($A1242,'Raw data'!$A:$M,5,FALSE)</f>
        <v>1712711.9794120346</v>
      </c>
      <c r="L1242" s="42">
        <f>VLOOKUP($A1242,'Raw data'!$A:$M,12,FALSE)</f>
        <v>2062118.0778556264</v>
      </c>
      <c r="M1242" s="42">
        <f>VLOOKUP($A1242,'Raw data'!$A:$M,13,FALSE)</f>
        <v>1844123.5306828625</v>
      </c>
      <c r="N1242" s="42">
        <f>VLOOKUP($A1242,'Raw data'!$A:$M,6,FALSE)</f>
        <v>1301595.403909402</v>
      </c>
      <c r="O1242" s="42">
        <f>VLOOKUP($A1242,'Raw data'!$A:$M,9,FALSE)</f>
        <v>1684277.004108307</v>
      </c>
      <c r="P1242" s="42">
        <f t="shared" si="209"/>
        <v>1761083.1674607368</v>
      </c>
      <c r="Q1242" s="42">
        <f t="shared" si="210"/>
        <v>1636331.3875905119</v>
      </c>
      <c r="R1242" s="42">
        <f t="shared" si="211"/>
        <v>188941.61571430869</v>
      </c>
      <c r="S1242" s="42">
        <f t="shared" si="212"/>
        <v>295444.54858200345</v>
      </c>
      <c r="T1242" s="43">
        <f t="shared" si="213"/>
        <v>0.10728716235857222</v>
      </c>
      <c r="U1242" s="43">
        <f t="shared" si="214"/>
        <v>0.18055300461909721</v>
      </c>
      <c r="V1242" s="42">
        <f t="shared" si="215"/>
        <v>-0.10599809181192658</v>
      </c>
      <c r="W1242" s="42">
        <f t="shared" si="216"/>
        <v>0.4448323139779401</v>
      </c>
      <c r="X1242" s="42">
        <f>VLOOKUP($A1242,'Raw data'!$A:$AN,39, FALSE)</f>
        <v>3.611771601898452</v>
      </c>
      <c r="Y1242" s="42">
        <f>VLOOKUP($A1242,'Raw data'!$A:$AN,40, FALSE)</f>
        <v>3.802087565695087</v>
      </c>
      <c r="Z1242" s="42">
        <f t="shared" si="217"/>
        <v>3.7069295837967697</v>
      </c>
      <c r="AA1242" s="44">
        <f>IFERROR(VLOOKUP($A1242,'Raw data'!$AP:$AU,4,FALSE),0)</f>
        <v>0.88112943459991999</v>
      </c>
      <c r="AB1242" s="44">
        <f>IFERROR(VLOOKUP($A1242,'Raw data'!$AP:$AU,5,FALSE),0)</f>
        <v>0.15804036752259801</v>
      </c>
      <c r="AC1242" s="44">
        <f>IFERROR(VLOOKUP($A1242,'Raw data'!$AP:$AU,6,FALSE),"NA")</f>
        <v>0.935328332449189</v>
      </c>
      <c r="AD1242" s="46" t="b">
        <f t="shared" si="218"/>
        <v>0</v>
      </c>
      <c r="AE1242" s="46" t="b">
        <f t="shared" si="219"/>
        <v>0</v>
      </c>
    </row>
    <row r="1243" spans="1:31" x14ac:dyDescent="0.25">
      <c r="A1243" s="45" t="s">
        <v>1309</v>
      </c>
      <c r="B1243" s="2" t="str">
        <f>IFERROR(VLOOKUP(A1243,'Protein names'!$A:$I,8,FALSE),"Contaminant")</f>
        <v>Tubulin beta-5 chain</v>
      </c>
      <c r="C1243" t="str">
        <f>IFERROR(VLOOKUP(A1243,'Protein names'!$A:$I,9,FALSE), "Contaminant")</f>
        <v>Tubb5</v>
      </c>
      <c r="D1243" s="42">
        <f>VLOOKUP($A1243,'Raw data'!$A:$M,10,FALSE)</f>
        <v>386113.45190370001</v>
      </c>
      <c r="E1243" s="42">
        <f>VLOOKUP($A1243,'Raw data'!$A:$M,11,FALSE)</f>
        <v>447334.39395351097</v>
      </c>
      <c r="F1243" s="42">
        <f>VLOOKUP($A1243,'Raw data'!$A:$M,7,FALSE)</f>
        <v>776973.81893868907</v>
      </c>
      <c r="G1243" s="42">
        <f>VLOOKUP($A1243,'Raw data'!$A:$M,2,FALSE)</f>
        <v>857571.68904204993</v>
      </c>
      <c r="H1243" s="42">
        <f>VLOOKUP($A1243,'Raw data'!$A:$M,3,FALSE)</f>
        <v>904202.68064018979</v>
      </c>
      <c r="I1243" s="42">
        <f>VLOOKUP($A1243,'Raw data'!$A:$M,4,FALSE)</f>
        <v>883618.20713486802</v>
      </c>
      <c r="J1243" s="42">
        <f>VLOOKUP($A1243,'Raw data'!$A:$M,8,FALSE)</f>
        <v>853335.69337947248</v>
      </c>
      <c r="K1243" s="42">
        <f>VLOOKUP($A1243,'Raw data'!$A:$M,5,FALSE)</f>
        <v>699150.17781606934</v>
      </c>
      <c r="L1243" s="42">
        <f>VLOOKUP($A1243,'Raw data'!$A:$M,12,FALSE)</f>
        <v>403777.58530537522</v>
      </c>
      <c r="M1243" s="42">
        <f>VLOOKUP($A1243,'Raw data'!$A:$M,13,FALSE)</f>
        <v>350504.12372145924</v>
      </c>
      <c r="N1243" s="42">
        <f>VLOOKUP($A1243,'Raw data'!$A:$M,6,FALSE)</f>
        <v>270220.58088472887</v>
      </c>
      <c r="O1243" s="42">
        <f>VLOOKUP($A1243,'Raw data'!$A:$M,9,FALSE)</f>
        <v>613501.45742723555</v>
      </c>
      <c r="P1243" s="42">
        <f t="shared" si="209"/>
        <v>709302.37360216805</v>
      </c>
      <c r="Q1243" s="42">
        <f t="shared" si="210"/>
        <v>531748.26975572342</v>
      </c>
      <c r="R1243" s="42">
        <f t="shared" si="211"/>
        <v>211350.28404226524</v>
      </c>
      <c r="S1243" s="42">
        <f t="shared" si="212"/>
        <v>206457.47025567698</v>
      </c>
      <c r="T1243" s="43">
        <f t="shared" si="213"/>
        <v>0.29796923273910669</v>
      </c>
      <c r="U1243" s="43">
        <f t="shared" si="214"/>
        <v>0.38826166815835661</v>
      </c>
      <c r="V1243" s="42">
        <f t="shared" si="215"/>
        <v>-0.41565734158147538</v>
      </c>
      <c r="W1243" s="42">
        <f t="shared" si="216"/>
        <v>0.20871773910461022</v>
      </c>
      <c r="X1243" s="42">
        <f>VLOOKUP($A1243,'Raw data'!$A:$AN,39, FALSE)</f>
        <v>3.486388742063133</v>
      </c>
      <c r="Y1243" s="42">
        <f>VLOOKUP($A1243,'Raw data'!$A:$AN,40, FALSE)</f>
        <v>3.2062078687916862</v>
      </c>
      <c r="Z1243" s="42">
        <f t="shared" si="217"/>
        <v>3.3462983054274096</v>
      </c>
      <c r="AA1243" s="44">
        <f>IFERROR(VLOOKUP($A1243,'Raw data'!$AP:$AU,4,FALSE),0)</f>
        <v>-0.57562231587543999</v>
      </c>
      <c r="AB1243" s="44">
        <f>IFERROR(VLOOKUP($A1243,'Raw data'!$AP:$AU,5,FALSE),0)</f>
        <v>0.41255130214175501</v>
      </c>
      <c r="AC1243" s="44">
        <f>IFERROR(VLOOKUP($A1243,'Raw data'!$AP:$AU,6,FALSE),"NA")</f>
        <v>0.93614022082063597</v>
      </c>
      <c r="AD1243" s="46" t="b">
        <f t="shared" si="218"/>
        <v>0</v>
      </c>
      <c r="AE1243" s="46" t="b">
        <f t="shared" si="219"/>
        <v>0</v>
      </c>
    </row>
    <row r="1244" spans="1:31" x14ac:dyDescent="0.25">
      <c r="A1244" s="45" t="s">
        <v>1310</v>
      </c>
      <c r="B1244" s="2" t="str">
        <f>IFERROR(VLOOKUP(A1244,'Protein names'!$A:$I,8,FALSE),"Contaminant")</f>
        <v>Dihydrofolate reductase (RCG44522)</v>
      </c>
      <c r="C1244" t="str">
        <f>IFERROR(VLOOKUP(A1244,'Protein names'!$A:$I,9,FALSE), "Contaminant")</f>
        <v>Dhfr</v>
      </c>
      <c r="D1244" s="42">
        <f>VLOOKUP($A1244,'Raw data'!$A:$M,10,FALSE)</f>
        <v>1493910.499833181</v>
      </c>
      <c r="E1244" s="42">
        <f>VLOOKUP($A1244,'Raw data'!$A:$M,11,FALSE)</f>
        <v>847522.15551170555</v>
      </c>
      <c r="F1244" s="42">
        <f>VLOOKUP($A1244,'Raw data'!$A:$M,7,FALSE)</f>
        <v>889453.52769752452</v>
      </c>
      <c r="G1244" s="42">
        <f>VLOOKUP($A1244,'Raw data'!$A:$M,2,FALSE)</f>
        <v>1168023.4943003869</v>
      </c>
      <c r="H1244" s="42">
        <f>VLOOKUP($A1244,'Raw data'!$A:$M,3,FALSE)</f>
        <v>720992.6580441863</v>
      </c>
      <c r="I1244" s="42">
        <f>VLOOKUP($A1244,'Raw data'!$A:$M,4,FALSE)</f>
        <v>1277620.6659880595</v>
      </c>
      <c r="J1244" s="42">
        <f>VLOOKUP($A1244,'Raw data'!$A:$M,8,FALSE)</f>
        <v>719080.29981484811</v>
      </c>
      <c r="K1244" s="42">
        <f>VLOOKUP($A1244,'Raw data'!$A:$M,5,FALSE)</f>
        <v>894335.86817771173</v>
      </c>
      <c r="L1244" s="42">
        <f>VLOOKUP($A1244,'Raw data'!$A:$M,12,FALSE)</f>
        <v>1344588.6189121988</v>
      </c>
      <c r="M1244" s="42">
        <f>VLOOKUP($A1244,'Raw data'!$A:$M,13,FALSE)</f>
        <v>1046369.9556942773</v>
      </c>
      <c r="N1244" s="42">
        <f>VLOOKUP($A1244,'Raw data'!$A:$M,6,FALSE)</f>
        <v>924622.82579171285</v>
      </c>
      <c r="O1244" s="42">
        <f>VLOOKUP($A1244,'Raw data'!$A:$M,9,FALSE)</f>
        <v>816379.53023051377</v>
      </c>
      <c r="P1244" s="42">
        <f t="shared" si="209"/>
        <v>1066253.8335625075</v>
      </c>
      <c r="Q1244" s="42">
        <f t="shared" si="210"/>
        <v>957562.84977021057</v>
      </c>
      <c r="R1244" s="42">
        <f t="shared" si="211"/>
        <v>269638.7708148387</v>
      </c>
      <c r="S1244" s="42">
        <f t="shared" si="212"/>
        <v>199818.66811896241</v>
      </c>
      <c r="T1244" s="43">
        <f t="shared" si="213"/>
        <v>0.25288422168100139</v>
      </c>
      <c r="U1244" s="43">
        <f t="shared" si="214"/>
        <v>0.20867420678121915</v>
      </c>
      <c r="V1244" s="42">
        <f t="shared" si="215"/>
        <v>-0.15511184180903886</v>
      </c>
      <c r="W1244" s="42">
        <f t="shared" si="216"/>
        <v>0.48555238018940083</v>
      </c>
      <c r="X1244" s="42">
        <f>VLOOKUP($A1244,'Raw data'!$A:$AN,39, FALSE)</f>
        <v>2.1847060167013863</v>
      </c>
      <c r="Y1244" s="42">
        <f>VLOOKUP($A1244,'Raw data'!$A:$AN,40, FALSE)</f>
        <v>2.7803895938373806</v>
      </c>
      <c r="Z1244" s="42">
        <f t="shared" si="217"/>
        <v>2.4825478052693835</v>
      </c>
      <c r="AA1244" s="44">
        <f>IFERROR(VLOOKUP($A1244,'Raw data'!$AP:$AU,4,FALSE),0)</f>
        <v>1.65466753534303</v>
      </c>
      <c r="AB1244" s="44">
        <f>IFERROR(VLOOKUP($A1244,'Raw data'!$AP:$AU,5,FALSE),0)</f>
        <v>9.4321215865800695E-2</v>
      </c>
      <c r="AC1244" s="44">
        <f>IFERROR(VLOOKUP($A1244,'Raw data'!$AP:$AU,6,FALSE),"NA")</f>
        <v>0.93642620895683404</v>
      </c>
      <c r="AD1244" s="46" t="b">
        <f t="shared" si="218"/>
        <v>0</v>
      </c>
      <c r="AE1244" s="46" t="b">
        <f t="shared" si="219"/>
        <v>0</v>
      </c>
    </row>
    <row r="1245" spans="1:31" x14ac:dyDescent="0.25">
      <c r="A1245" s="45" t="s">
        <v>1311</v>
      </c>
      <c r="B1245" s="2" t="str">
        <f>IFERROR(VLOOKUP(A1245,'Protein names'!$A:$I,8,FALSE),"Contaminant")</f>
        <v>Protein Urad</v>
      </c>
      <c r="C1245" t="str">
        <f>IFERROR(VLOOKUP(A1245,'Protein names'!$A:$I,9,FALSE), "Contaminant")</f>
        <v>Urad</v>
      </c>
      <c r="D1245" s="42">
        <f>VLOOKUP($A1245,'Raw data'!$A:$M,10,FALSE)</f>
        <v>2126814.7990553947</v>
      </c>
      <c r="E1245" s="42">
        <f>VLOOKUP($A1245,'Raw data'!$A:$M,11,FALSE)</f>
        <v>1834117.9504273655</v>
      </c>
      <c r="F1245" s="42">
        <f>VLOOKUP($A1245,'Raw data'!$A:$M,7,FALSE)</f>
        <v>900332.01024700468</v>
      </c>
      <c r="G1245" s="42">
        <f>VLOOKUP($A1245,'Raw data'!$A:$M,2,FALSE)</f>
        <v>1415283.7793643151</v>
      </c>
      <c r="H1245" s="42">
        <f>VLOOKUP($A1245,'Raw data'!$A:$M,3,FALSE)</f>
        <v>1431425.7038006051</v>
      </c>
      <c r="I1245" s="42">
        <f>VLOOKUP($A1245,'Raw data'!$A:$M,4,FALSE)</f>
        <v>983805.19768460607</v>
      </c>
      <c r="J1245" s="42">
        <f>VLOOKUP($A1245,'Raw data'!$A:$M,8,FALSE)</f>
        <v>1306242.0589839004</v>
      </c>
      <c r="K1245" s="42">
        <f>VLOOKUP($A1245,'Raw data'!$A:$M,5,FALSE)</f>
        <v>977627.47091703466</v>
      </c>
      <c r="L1245" s="42">
        <f>VLOOKUP($A1245,'Raw data'!$A:$M,12,FALSE)</f>
        <v>2342978.8665482993</v>
      </c>
      <c r="M1245" s="42">
        <f>VLOOKUP($A1245,'Raw data'!$A:$M,13,FALSE)</f>
        <v>1422047.4723367908</v>
      </c>
      <c r="N1245" s="42">
        <f>VLOOKUP($A1245,'Raw data'!$A:$M,6,FALSE)</f>
        <v>1413024.3633787802</v>
      </c>
      <c r="O1245" s="42">
        <f>VLOOKUP($A1245,'Raw data'!$A:$M,9,FALSE)</f>
        <v>1054351.9392866087</v>
      </c>
      <c r="P1245" s="42">
        <f t="shared" si="209"/>
        <v>1448629.9067632153</v>
      </c>
      <c r="Q1245" s="42">
        <f t="shared" si="210"/>
        <v>1419378.6952419023</v>
      </c>
      <c r="R1245" s="42">
        <f t="shared" si="211"/>
        <v>433327.49782882945</v>
      </c>
      <c r="S1245" s="42">
        <f t="shared" si="212"/>
        <v>446145.22141737549</v>
      </c>
      <c r="T1245" s="43">
        <f t="shared" si="213"/>
        <v>0.29912919497640789</v>
      </c>
      <c r="U1245" s="43">
        <f t="shared" si="214"/>
        <v>0.31432430465031019</v>
      </c>
      <c r="V1245" s="42">
        <f t="shared" si="215"/>
        <v>-2.9429508078816741E-2</v>
      </c>
      <c r="W1245" s="42">
        <f t="shared" si="216"/>
        <v>0.91832364272081302</v>
      </c>
      <c r="X1245" s="42">
        <f>VLOOKUP($A1245,'Raw data'!$A:$AN,39, FALSE)</f>
        <v>3.4900634283136047</v>
      </c>
      <c r="Y1245" s="42">
        <f>VLOOKUP($A1245,'Raw data'!$A:$AN,40, FALSE)</f>
        <v>3.976849321800588</v>
      </c>
      <c r="Z1245" s="42">
        <f t="shared" si="217"/>
        <v>3.7334563750570964</v>
      </c>
      <c r="AA1245" s="44">
        <f>IFERROR(VLOOKUP($A1245,'Raw data'!$AP:$AU,4,FALSE),0)</f>
        <v>-0.31284173907910001</v>
      </c>
      <c r="AB1245" s="44">
        <f>IFERROR(VLOOKUP($A1245,'Raw data'!$AP:$AU,5,FALSE),0)</f>
        <v>6.7931585442292802E-2</v>
      </c>
      <c r="AC1245" s="44">
        <f>IFERROR(VLOOKUP($A1245,'Raw data'!$AP:$AU,6,FALSE),"NA")</f>
        <v>0.93652360008261204</v>
      </c>
      <c r="AD1245" s="46" t="b">
        <f t="shared" si="218"/>
        <v>0</v>
      </c>
      <c r="AE1245" s="46" t="b">
        <f t="shared" si="219"/>
        <v>0</v>
      </c>
    </row>
    <row r="1246" spans="1:31" x14ac:dyDescent="0.25">
      <c r="A1246" s="45" t="s">
        <v>1312</v>
      </c>
      <c r="B1246" s="2" t="str">
        <f>IFERROR(VLOOKUP(A1246,'Protein names'!$A:$I,8,FALSE),"Contaminant")</f>
        <v>Alpha-2-HS-glycoprotein</v>
      </c>
      <c r="C1246" t="str">
        <f>IFERROR(VLOOKUP(A1246,'Protein names'!$A:$I,9,FALSE), "Contaminant")</f>
        <v>Ahsg</v>
      </c>
      <c r="D1246" s="42">
        <f>VLOOKUP($A1246,'Raw data'!$A:$M,10,FALSE)</f>
        <v>52578.499507935114</v>
      </c>
      <c r="E1246" s="42">
        <f>VLOOKUP($A1246,'Raw data'!$A:$M,11,FALSE)</f>
        <v>57410.15180729347</v>
      </c>
      <c r="F1246" s="42">
        <f>VLOOKUP($A1246,'Raw data'!$A:$M,7,FALSE)</f>
        <v>409658.6418135945</v>
      </c>
      <c r="G1246" s="42">
        <f>VLOOKUP($A1246,'Raw data'!$A:$M,2,FALSE)</f>
        <v>474345.83297207527</v>
      </c>
      <c r="H1246" s="42">
        <f>VLOOKUP($A1246,'Raw data'!$A:$M,3,FALSE)</f>
        <v>254828.87290188784</v>
      </c>
      <c r="I1246" s="42">
        <f>VLOOKUP($A1246,'Raw data'!$A:$M,4,FALSE)</f>
        <v>522299.96388932673</v>
      </c>
      <c r="J1246" s="42">
        <f>VLOOKUP($A1246,'Raw data'!$A:$M,8,FALSE)</f>
        <v>140957.39454325906</v>
      </c>
      <c r="K1246" s="42">
        <f>VLOOKUP($A1246,'Raw data'!$A:$M,5,FALSE)</f>
        <v>212151.54847201792</v>
      </c>
      <c r="L1246" s="42">
        <f>VLOOKUP($A1246,'Raw data'!$A:$M,12,FALSE)</f>
        <v>28492.167158040535</v>
      </c>
      <c r="M1246" s="42">
        <f>VLOOKUP($A1246,'Raw data'!$A:$M,13,FALSE)</f>
        <v>78526.215889796513</v>
      </c>
      <c r="N1246" s="42">
        <f>VLOOKUP($A1246,'Raw data'!$A:$M,6,FALSE)</f>
        <v>427447.04369391216</v>
      </c>
      <c r="O1246" s="42">
        <f>VLOOKUP($A1246,'Raw data'!$A:$M,9,FALSE)</f>
        <v>202581.26841813501</v>
      </c>
      <c r="P1246" s="42">
        <f t="shared" si="209"/>
        <v>295186.99381535215</v>
      </c>
      <c r="Q1246" s="42">
        <f t="shared" si="210"/>
        <v>181692.60636252686</v>
      </c>
      <c r="R1246" s="42">
        <f t="shared" si="211"/>
        <v>188771.21737186852</v>
      </c>
      <c r="S1246" s="42">
        <f t="shared" si="212"/>
        <v>127496.64244111722</v>
      </c>
      <c r="T1246" s="43">
        <f t="shared" si="213"/>
        <v>0.63949706906785431</v>
      </c>
      <c r="U1246" s="43">
        <f t="shared" si="214"/>
        <v>0.7017161842388141</v>
      </c>
      <c r="V1246" s="42">
        <f t="shared" si="215"/>
        <v>-0.70012944343785821</v>
      </c>
      <c r="W1246" s="42">
        <f t="shared" si="216"/>
        <v>0.29130360718912252</v>
      </c>
      <c r="X1246" s="42">
        <f>VLOOKUP($A1246,'Raw data'!$A:$AN,39, FALSE)</f>
        <v>2.9100796712624373</v>
      </c>
      <c r="Y1246" s="42">
        <f>VLOOKUP($A1246,'Raw data'!$A:$AN,40, FALSE)</f>
        <v>3.4866167588068606</v>
      </c>
      <c r="Z1246" s="42">
        <f t="shared" si="217"/>
        <v>3.1983482150346489</v>
      </c>
      <c r="AA1246" s="44">
        <f>IFERROR(VLOOKUP($A1246,'Raw data'!$AP:$AU,4,FALSE),0)</f>
        <v>1.01854518872599</v>
      </c>
      <c r="AB1246" s="44">
        <f>IFERROR(VLOOKUP($A1246,'Raw data'!$AP:$AU,5,FALSE),0)</f>
        <v>0.103471034134739</v>
      </c>
      <c r="AC1246" s="44">
        <f>IFERROR(VLOOKUP($A1246,'Raw data'!$AP:$AU,6,FALSE),"NA")</f>
        <v>0.93669037866606897</v>
      </c>
      <c r="AD1246" s="46" t="b">
        <f t="shared" si="218"/>
        <v>0</v>
      </c>
      <c r="AE1246" s="46" t="b">
        <f t="shared" si="219"/>
        <v>0</v>
      </c>
    </row>
    <row r="1247" spans="1:31" x14ac:dyDescent="0.25">
      <c r="A1247" s="45" t="s">
        <v>1313</v>
      </c>
      <c r="B1247" s="2" t="str">
        <f>IFERROR(VLOOKUP(A1247,'Protein names'!$A:$I,8,FALSE),"Contaminant")</f>
        <v>40S ribosomal protein S3a (V-fos transformation effector protein) [Cleaved into: 40S ribosomal protein S3b]</v>
      </c>
      <c r="C1247" t="str">
        <f>IFERROR(VLOOKUP(A1247,'Protein names'!$A:$I,9,FALSE), "Contaminant")</f>
        <v>Rps3a</v>
      </c>
      <c r="D1247" s="42">
        <f>VLOOKUP($A1247,'Raw data'!$A:$M,10,FALSE)</f>
        <v>563246.19713136426</v>
      </c>
      <c r="E1247" s="42">
        <f>VLOOKUP($A1247,'Raw data'!$A:$M,11,FALSE)</f>
        <v>347401.18523137638</v>
      </c>
      <c r="F1247" s="42">
        <f>VLOOKUP($A1247,'Raw data'!$A:$M,7,FALSE)</f>
        <v>269309.31483900157</v>
      </c>
      <c r="G1247" s="42">
        <f>VLOOKUP($A1247,'Raw data'!$A:$M,2,FALSE)</f>
        <v>272288.53667056904</v>
      </c>
      <c r="H1247" s="42">
        <f>VLOOKUP($A1247,'Raw data'!$A:$M,3,FALSE)</f>
        <v>252427.91304114414</v>
      </c>
      <c r="I1247" s="42">
        <f>VLOOKUP($A1247,'Raw data'!$A:$M,4,FALSE)</f>
        <v>294162.94390504388</v>
      </c>
      <c r="J1247" s="42">
        <f>VLOOKUP($A1247,'Raw data'!$A:$M,8,FALSE)</f>
        <v>323254.43088418304</v>
      </c>
      <c r="K1247" s="42">
        <f>VLOOKUP($A1247,'Raw data'!$A:$M,5,FALSE)</f>
        <v>178616.84774022302</v>
      </c>
      <c r="L1247" s="42">
        <f>VLOOKUP($A1247,'Raw data'!$A:$M,12,FALSE)</f>
        <v>565706.49592316907</v>
      </c>
      <c r="M1247" s="42">
        <f>VLOOKUP($A1247,'Raw data'!$A:$M,13,FALSE)</f>
        <v>355652.7519975102</v>
      </c>
      <c r="N1247" s="42">
        <f>VLOOKUP($A1247,'Raw data'!$A:$M,6,FALSE)</f>
        <v>300660.64842535474</v>
      </c>
      <c r="O1247" s="42">
        <f>VLOOKUP($A1247,'Raw data'!$A:$M,9,FALSE)</f>
        <v>238750.92621804113</v>
      </c>
      <c r="P1247" s="42">
        <f t="shared" si="209"/>
        <v>333139.34846974985</v>
      </c>
      <c r="Q1247" s="42">
        <f t="shared" si="210"/>
        <v>327107.01686474687</v>
      </c>
      <c r="R1247" s="42">
        <f t="shared" si="211"/>
        <v>107209.4151652533</v>
      </c>
      <c r="S1247" s="42">
        <f t="shared" si="212"/>
        <v>121322.54002217163</v>
      </c>
      <c r="T1247" s="43">
        <f t="shared" si="213"/>
        <v>0.32181552751937459</v>
      </c>
      <c r="U1247" s="43">
        <f t="shared" si="214"/>
        <v>0.37089555945642222</v>
      </c>
      <c r="V1247" s="42">
        <f t="shared" si="215"/>
        <v>-2.6363059359414909E-2</v>
      </c>
      <c r="W1247" s="42">
        <f t="shared" si="216"/>
        <v>0.93524697929194689</v>
      </c>
      <c r="X1247" s="42">
        <f>VLOOKUP($A1247,'Raw data'!$A:$AN,39, FALSE)</f>
        <v>3.3297703064442774</v>
      </c>
      <c r="Y1247" s="42">
        <f>VLOOKUP($A1247,'Raw data'!$A:$AN,40, FALSE)</f>
        <v>2.7657058276952342</v>
      </c>
      <c r="Z1247" s="42">
        <f t="shared" si="217"/>
        <v>3.0477380670697558</v>
      </c>
      <c r="AA1247" s="44">
        <f>IFERROR(VLOOKUP($A1247,'Raw data'!$AP:$AU,4,FALSE),0)</f>
        <v>-0.166233022893614</v>
      </c>
      <c r="AB1247" s="44">
        <f>IFERROR(VLOOKUP($A1247,'Raw data'!$AP:$AU,5,FALSE),0)</f>
        <v>7.5911848848399599E-3</v>
      </c>
      <c r="AC1247" s="44">
        <f>IFERROR(VLOOKUP($A1247,'Raw data'!$AP:$AU,6,FALSE),"NA")</f>
        <v>0.93717793483494305</v>
      </c>
      <c r="AD1247" s="46" t="b">
        <f t="shared" si="218"/>
        <v>0</v>
      </c>
      <c r="AE1247" s="46" t="b">
        <f t="shared" si="219"/>
        <v>0</v>
      </c>
    </row>
    <row r="1248" spans="1:31" x14ac:dyDescent="0.25">
      <c r="A1248" s="45" t="s">
        <v>1314</v>
      </c>
      <c r="B1248" s="2" t="str">
        <f>IFERROR(VLOOKUP(A1248,'Protein names'!$A:$I,8,FALSE),"Contaminant")</f>
        <v>F-actin-capping protein subunit beta</v>
      </c>
      <c r="C1248" t="str">
        <f>IFERROR(VLOOKUP(A1248,'Protein names'!$A:$I,9,FALSE), "Contaminant")</f>
        <v>Capzb</v>
      </c>
      <c r="D1248" s="42">
        <f>VLOOKUP($A1248,'Raw data'!$A:$M,10,FALSE)</f>
        <v>312749.1789030151</v>
      </c>
      <c r="E1248" s="42">
        <f>VLOOKUP($A1248,'Raw data'!$A:$M,11,FALSE)</f>
        <v>326403.90286149643</v>
      </c>
      <c r="F1248" s="42">
        <f>VLOOKUP($A1248,'Raw data'!$A:$M,7,FALSE)</f>
        <v>320937.78286616318</v>
      </c>
      <c r="G1248" s="42">
        <f>VLOOKUP($A1248,'Raw data'!$A:$M,2,FALSE)</f>
        <v>269425.86191587721</v>
      </c>
      <c r="H1248" s="42">
        <f>VLOOKUP($A1248,'Raw data'!$A:$M,3,FALSE)</f>
        <v>181598.21789396694</v>
      </c>
      <c r="I1248" s="42">
        <f>VLOOKUP($A1248,'Raw data'!$A:$M,4,FALSE)</f>
        <v>294148.55573836382</v>
      </c>
      <c r="J1248" s="42">
        <f>VLOOKUP($A1248,'Raw data'!$A:$M,8,FALSE)</f>
        <v>274126.99007405445</v>
      </c>
      <c r="K1248" s="42">
        <f>VLOOKUP($A1248,'Raw data'!$A:$M,5,FALSE)</f>
        <v>242254.7376438083</v>
      </c>
      <c r="L1248" s="42">
        <f>VLOOKUP($A1248,'Raw data'!$A:$M,12,FALSE)</f>
        <v>350121.38290035893</v>
      </c>
      <c r="M1248" s="42">
        <f>VLOOKUP($A1248,'Raw data'!$A:$M,13,FALSE)</f>
        <v>371436.3418221887</v>
      </c>
      <c r="N1248" s="42">
        <f>VLOOKUP($A1248,'Raw data'!$A:$M,6,FALSE)</f>
        <v>198677.45060777402</v>
      </c>
      <c r="O1248" s="42">
        <f>VLOOKUP($A1248,'Raw data'!$A:$M,9,FALSE)</f>
        <v>252986.72492054559</v>
      </c>
      <c r="P1248" s="42">
        <f t="shared" si="209"/>
        <v>284210.58336314716</v>
      </c>
      <c r="Q1248" s="42">
        <f t="shared" si="210"/>
        <v>281600.60466145497</v>
      </c>
      <c r="R1248" s="42">
        <f t="shared" si="211"/>
        <v>49649.208888287452</v>
      </c>
      <c r="S1248" s="42">
        <f t="shared" si="212"/>
        <v>60641.724469882218</v>
      </c>
      <c r="T1248" s="43">
        <f t="shared" si="213"/>
        <v>0.17469162583874889</v>
      </c>
      <c r="U1248" s="43">
        <f t="shared" si="214"/>
        <v>0.21534657051886208</v>
      </c>
      <c r="V1248" s="42">
        <f t="shared" si="215"/>
        <v>-1.3309846523179073E-2</v>
      </c>
      <c r="W1248" s="42">
        <f t="shared" si="216"/>
        <v>0.94210913450464073</v>
      </c>
      <c r="X1248" s="42">
        <f>VLOOKUP($A1248,'Raw data'!$A:$AN,39, FALSE)</f>
        <v>2.937954011692733</v>
      </c>
      <c r="Y1248" s="42">
        <f>VLOOKUP($A1248,'Raw data'!$A:$AN,40, FALSE)</f>
        <v>3.195962395949028</v>
      </c>
      <c r="Z1248" s="42">
        <f t="shared" si="217"/>
        <v>3.0669582038208807</v>
      </c>
      <c r="AA1248" s="44">
        <f>IFERROR(VLOOKUP($A1248,'Raw data'!$AP:$AU,4,FALSE),0)</f>
        <v>-0.20841180538649701</v>
      </c>
      <c r="AB1248" s="44">
        <f>IFERROR(VLOOKUP($A1248,'Raw data'!$AP:$AU,5,FALSE),0)</f>
        <v>5.7419869148970702E-2</v>
      </c>
      <c r="AC1248" s="44">
        <f>IFERROR(VLOOKUP($A1248,'Raw data'!$AP:$AU,6,FALSE),"NA")</f>
        <v>0.93770432255059999</v>
      </c>
      <c r="AD1248" s="46" t="b">
        <f t="shared" si="218"/>
        <v>0</v>
      </c>
      <c r="AE1248" s="46" t="b">
        <f t="shared" si="219"/>
        <v>0</v>
      </c>
    </row>
    <row r="1249" spans="1:31" x14ac:dyDescent="0.25">
      <c r="A1249" s="45" t="s">
        <v>1315</v>
      </c>
      <c r="B1249" s="2" t="str">
        <f>IFERROR(VLOOKUP(A1249,'Protein names'!$A:$I,8,FALSE),"Contaminant")</f>
        <v>Aminomethyltransferase (EC 2.1.2.10)</v>
      </c>
      <c r="C1249" t="str">
        <f>IFERROR(VLOOKUP(A1249,'Protein names'!$A:$I,9,FALSE), "Contaminant")</f>
        <v>Amt</v>
      </c>
      <c r="D1249" s="42">
        <f>VLOOKUP($A1249,'Raw data'!$A:$M,10,FALSE)</f>
        <v>466005.17093658424</v>
      </c>
      <c r="E1249" s="42">
        <f>VLOOKUP($A1249,'Raw data'!$A:$M,11,FALSE)</f>
        <v>357639.59609324613</v>
      </c>
      <c r="F1249" s="42">
        <f>VLOOKUP($A1249,'Raw data'!$A:$M,7,FALSE)</f>
        <v>295803.03687964665</v>
      </c>
      <c r="G1249" s="42">
        <f>VLOOKUP($A1249,'Raw data'!$A:$M,2,FALSE)</f>
        <v>129035.28749594897</v>
      </c>
      <c r="H1249" s="42">
        <f>VLOOKUP($A1249,'Raw data'!$A:$M,3,FALSE)</f>
        <v>148251.22239245535</v>
      </c>
      <c r="I1249" s="42">
        <f>VLOOKUP($A1249,'Raw data'!$A:$M,4,FALSE)</f>
        <v>181943.06647004164</v>
      </c>
      <c r="J1249" s="42">
        <f>VLOOKUP($A1249,'Raw data'!$A:$M,8,FALSE)</f>
        <v>266686.9049866994</v>
      </c>
      <c r="K1249" s="42">
        <f>VLOOKUP($A1249,'Raw data'!$A:$M,5,FALSE)</f>
        <v>178378.37268685395</v>
      </c>
      <c r="L1249" s="42">
        <f>VLOOKUP($A1249,'Raw data'!$A:$M,12,FALSE)</f>
        <v>398617.91706371825</v>
      </c>
      <c r="M1249" s="42">
        <f>VLOOKUP($A1249,'Raw data'!$A:$M,13,FALSE)</f>
        <v>370505.3200900688</v>
      </c>
      <c r="N1249" s="42">
        <f>VLOOKUP($A1249,'Raw data'!$A:$M,6,FALSE)</f>
        <v>182164.27843745789</v>
      </c>
      <c r="O1249" s="42">
        <f>VLOOKUP($A1249,'Raw data'!$A:$M,9,FALSE)</f>
        <v>163530.81222613202</v>
      </c>
      <c r="P1249" s="42">
        <f t="shared" si="209"/>
        <v>263112.89671132056</v>
      </c>
      <c r="Q1249" s="42">
        <f t="shared" si="210"/>
        <v>259980.60091515505</v>
      </c>
      <c r="R1249" s="42">
        <f t="shared" si="211"/>
        <v>121742.73966182831</v>
      </c>
      <c r="S1249" s="42">
        <f t="shared" si="212"/>
        <v>94426.213632483181</v>
      </c>
      <c r="T1249" s="43">
        <f t="shared" si="213"/>
        <v>0.46270152920478363</v>
      </c>
      <c r="U1249" s="43">
        <f t="shared" si="214"/>
        <v>0.36320484413104065</v>
      </c>
      <c r="V1249" s="42">
        <f t="shared" si="215"/>
        <v>-1.7277988139720667E-2</v>
      </c>
      <c r="W1249" s="42">
        <f t="shared" si="216"/>
        <v>0.96463567284903184</v>
      </c>
      <c r="X1249" s="42">
        <f>VLOOKUP($A1249,'Raw data'!$A:$AN,39, FALSE)</f>
        <v>2.804705250644052</v>
      </c>
      <c r="Y1249" s="42">
        <f>VLOOKUP($A1249,'Raw data'!$A:$AN,40, FALSE)</f>
        <v>2.7637099967238807</v>
      </c>
      <c r="Z1249" s="42">
        <f t="shared" si="217"/>
        <v>2.7842076236839661</v>
      </c>
      <c r="AA1249" s="44">
        <f>IFERROR(VLOOKUP($A1249,'Raw data'!$AP:$AU,4,FALSE),0)</f>
        <v>0.125078813835268</v>
      </c>
      <c r="AB1249" s="44">
        <f>IFERROR(VLOOKUP($A1249,'Raw data'!$AP:$AU,5,FALSE),0)</f>
        <v>3.12589255901458E-2</v>
      </c>
      <c r="AC1249" s="44">
        <f>IFERROR(VLOOKUP($A1249,'Raw data'!$AP:$AU,6,FALSE),"NA")</f>
        <v>0.93775972506512495</v>
      </c>
      <c r="AD1249" s="46" t="b">
        <f t="shared" si="218"/>
        <v>0</v>
      </c>
      <c r="AE1249" s="46" t="b">
        <f t="shared" si="219"/>
        <v>0</v>
      </c>
    </row>
    <row r="1250" spans="1:31" x14ac:dyDescent="0.25">
      <c r="A1250" s="45" t="s">
        <v>1316</v>
      </c>
      <c r="B1250" s="2" t="str">
        <f>IFERROR(VLOOKUP(A1250,'Protein names'!$A:$I,8,FALSE),"Contaminant")</f>
        <v>Glutathione S-transferase alpha-1 (EC 2.5.1.18) (GST 1-1) (GST 1a-1a) (GST A1-1) (GST B) (Glutathione S-transferase Ya-1) (GST Ya1) (Ligandin) [Cleaved into: Glutathione S-transferase alpha-1, N-terminally processed]</v>
      </c>
      <c r="C1250" t="str">
        <f>IFERROR(VLOOKUP(A1250,'Protein names'!$A:$I,9,FALSE), "Contaminant")</f>
        <v>Gsta1</v>
      </c>
      <c r="D1250" s="42">
        <f>VLOOKUP($A1250,'Raw data'!$A:$M,10,FALSE)</f>
        <v>7039368.4661441548</v>
      </c>
      <c r="E1250" s="42">
        <f>VLOOKUP($A1250,'Raw data'!$A:$M,11,FALSE)</f>
        <v>7006578.8953769868</v>
      </c>
      <c r="F1250" s="42">
        <f>VLOOKUP($A1250,'Raw data'!$A:$M,7,FALSE)</f>
        <v>3292680.4432467856</v>
      </c>
      <c r="G1250" s="42">
        <f>VLOOKUP($A1250,'Raw data'!$A:$M,2,FALSE)</f>
        <v>3171401.1122742961</v>
      </c>
      <c r="H1250" s="42">
        <f>VLOOKUP($A1250,'Raw data'!$A:$M,3,FALSE)</f>
        <v>3298062.9132966171</v>
      </c>
      <c r="I1250" s="42">
        <f>VLOOKUP($A1250,'Raw data'!$A:$M,4,FALSE)</f>
        <v>3951962.8427252094</v>
      </c>
      <c r="J1250" s="42">
        <f>VLOOKUP($A1250,'Raw data'!$A:$M,8,FALSE)</f>
        <v>4014551.4067167249</v>
      </c>
      <c r="K1250" s="42">
        <f>VLOOKUP($A1250,'Raw data'!$A:$M,5,FALSE)</f>
        <v>4130647.5086459634</v>
      </c>
      <c r="L1250" s="42">
        <f>VLOOKUP($A1250,'Raw data'!$A:$M,12,FALSE)</f>
        <v>6490066.8356758505</v>
      </c>
      <c r="M1250" s="42">
        <f>VLOOKUP($A1250,'Raw data'!$A:$M,13,FALSE)</f>
        <v>5907955.9933704138</v>
      </c>
      <c r="N1250" s="42">
        <f>VLOOKUP($A1250,'Raw data'!$A:$M,6,FALSE)</f>
        <v>4764859.9482172215</v>
      </c>
      <c r="O1250" s="42">
        <f>VLOOKUP($A1250,'Raw data'!$A:$M,9,FALSE)</f>
        <v>4107554.474251946</v>
      </c>
      <c r="P1250" s="42">
        <f t="shared" si="209"/>
        <v>4626675.7788440092</v>
      </c>
      <c r="Q1250" s="42">
        <f t="shared" si="210"/>
        <v>4902606.0278130192</v>
      </c>
      <c r="R1250" s="42">
        <f t="shared" si="211"/>
        <v>1712835.9743737767</v>
      </c>
      <c r="S1250" s="42">
        <f t="shared" si="212"/>
        <v>963189.34538470942</v>
      </c>
      <c r="T1250" s="43">
        <f t="shared" si="213"/>
        <v>0.37020877542487635</v>
      </c>
      <c r="U1250" s="43">
        <f t="shared" si="214"/>
        <v>0.19646476586542569</v>
      </c>
      <c r="V1250" s="42">
        <f t="shared" si="215"/>
        <v>8.3572828216895587E-2</v>
      </c>
      <c r="W1250" s="42">
        <f t="shared" si="216"/>
        <v>0.75998719122403224</v>
      </c>
      <c r="X1250" s="42">
        <f>VLOOKUP($A1250,'Raw data'!$A:$AN,39, FALSE)</f>
        <v>3.8778505846865508</v>
      </c>
      <c r="Y1250" s="42">
        <f>VLOOKUP($A1250,'Raw data'!$A:$AN,40, FALSE)</f>
        <v>4.4970339296548625</v>
      </c>
      <c r="Z1250" s="42">
        <f t="shared" si="217"/>
        <v>4.1874422571707068</v>
      </c>
      <c r="AA1250" s="44">
        <f>IFERROR(VLOOKUP($A1250,'Raw data'!$AP:$AU,4,FALSE),0)</f>
        <v>0.322131446178689</v>
      </c>
      <c r="AB1250" s="44">
        <f>IFERROR(VLOOKUP($A1250,'Raw data'!$AP:$AU,5,FALSE),0)</f>
        <v>0.19015337986407799</v>
      </c>
      <c r="AC1250" s="44">
        <f>IFERROR(VLOOKUP($A1250,'Raw data'!$AP:$AU,6,FALSE),"NA")</f>
        <v>0.93790586268762699</v>
      </c>
      <c r="AD1250" s="46" t="b">
        <f t="shared" si="218"/>
        <v>0</v>
      </c>
      <c r="AE1250" s="46" t="b">
        <f t="shared" si="219"/>
        <v>0</v>
      </c>
    </row>
    <row r="1251" spans="1:31" x14ac:dyDescent="0.25">
      <c r="A1251" s="45" t="s">
        <v>1317</v>
      </c>
      <c r="B1251" s="2" t="str">
        <f>IFERROR(VLOOKUP(A1251,'Protein names'!$A:$I,8,FALSE),"Contaminant")</f>
        <v>Glycine--tRNA ligase (RCG52516)</v>
      </c>
      <c r="C1251" t="str">
        <f>IFERROR(VLOOKUP(A1251,'Protein names'!$A:$I,9,FALSE), "Contaminant")</f>
        <v>Gars</v>
      </c>
      <c r="D1251" s="42">
        <f>VLOOKUP($A1251,'Raw data'!$A:$M,10,FALSE)</f>
        <v>137992.9921317808</v>
      </c>
      <c r="E1251" s="42">
        <f>VLOOKUP($A1251,'Raw data'!$A:$M,11,FALSE)</f>
        <v>214318.84557238739</v>
      </c>
      <c r="F1251" s="42">
        <f>VLOOKUP($A1251,'Raw data'!$A:$M,7,FALSE)</f>
        <v>97693.940197448857</v>
      </c>
      <c r="G1251" s="42">
        <f>VLOOKUP($A1251,'Raw data'!$A:$M,2,FALSE)</f>
        <v>240981.09412597065</v>
      </c>
      <c r="H1251" s="42">
        <f>VLOOKUP($A1251,'Raw data'!$A:$M,3,FALSE)</f>
        <v>350124.06157836161</v>
      </c>
      <c r="I1251" s="42">
        <f>VLOOKUP($A1251,'Raw data'!$A:$M,4,FALSE)</f>
        <v>176485.94090244727</v>
      </c>
      <c r="J1251" s="42">
        <f>VLOOKUP($A1251,'Raw data'!$A:$M,8,FALSE)</f>
        <v>146891.56637021122</v>
      </c>
      <c r="K1251" s="42">
        <f>VLOOKUP($A1251,'Raw data'!$A:$M,5,FALSE)</f>
        <v>141785.61626863841</v>
      </c>
      <c r="L1251" s="42">
        <f>VLOOKUP($A1251,'Raw data'!$A:$M,12,FALSE)</f>
        <v>267539.99708669953</v>
      </c>
      <c r="M1251" s="42">
        <f>VLOOKUP($A1251,'Raw data'!$A:$M,13,FALSE)</f>
        <v>94783.446631964602</v>
      </c>
      <c r="N1251" s="42">
        <f>VLOOKUP($A1251,'Raw data'!$A:$M,6,FALSE)</f>
        <v>262516.76184784522</v>
      </c>
      <c r="O1251" s="42">
        <f>VLOOKUP($A1251,'Raw data'!$A:$M,9,FALSE)</f>
        <v>225012.79830333643</v>
      </c>
      <c r="P1251" s="42">
        <f t="shared" si="209"/>
        <v>202932.81241806608</v>
      </c>
      <c r="Q1251" s="42">
        <f t="shared" si="210"/>
        <v>189755.03108478256</v>
      </c>
      <c r="R1251" s="42">
        <f t="shared" si="211"/>
        <v>80864.510983217842</v>
      </c>
      <c r="S1251" s="42">
        <f t="shared" si="212"/>
        <v>65505.500745373647</v>
      </c>
      <c r="T1251" s="43">
        <f t="shared" si="213"/>
        <v>0.39847923073488573</v>
      </c>
      <c r="U1251" s="43">
        <f t="shared" si="214"/>
        <v>0.34521087726051269</v>
      </c>
      <c r="V1251" s="42">
        <f t="shared" si="215"/>
        <v>-9.6864017666102642E-2</v>
      </c>
      <c r="W1251" s="42">
        <f t="shared" si="216"/>
        <v>0.78283894258342412</v>
      </c>
      <c r="X1251" s="42">
        <f>VLOOKUP($A1251,'Raw data'!$A:$AN,39, FALSE)</f>
        <v>2.2069991557821815</v>
      </c>
      <c r="Y1251" s="42">
        <f>VLOOKUP($A1251,'Raw data'!$A:$AN,40, FALSE)</f>
        <v>2.6627115306704732</v>
      </c>
      <c r="Z1251" s="42">
        <f t="shared" si="217"/>
        <v>2.4348553432263271</v>
      </c>
      <c r="AA1251" s="44">
        <f>IFERROR(VLOOKUP($A1251,'Raw data'!$AP:$AU,4,FALSE),0)</f>
        <v>-0.27274095794865599</v>
      </c>
      <c r="AB1251" s="44">
        <f>IFERROR(VLOOKUP($A1251,'Raw data'!$AP:$AU,5,FALSE),0)</f>
        <v>9.76507643528048E-2</v>
      </c>
      <c r="AC1251" s="44">
        <f>IFERROR(VLOOKUP($A1251,'Raw data'!$AP:$AU,6,FALSE),"NA")</f>
        <v>0.93858916506137202</v>
      </c>
      <c r="AD1251" s="46" t="b">
        <f t="shared" si="218"/>
        <v>0</v>
      </c>
      <c r="AE1251" s="46" t="b">
        <f t="shared" si="219"/>
        <v>0</v>
      </c>
    </row>
    <row r="1252" spans="1:31" x14ac:dyDescent="0.25">
      <c r="A1252" s="45" t="s">
        <v>1318</v>
      </c>
      <c r="B1252" s="2" t="str">
        <f>IFERROR(VLOOKUP(A1252,'Protein names'!$A:$I,8,FALSE),"Contaminant")</f>
        <v>LIM and SH3 domain protein 1 (LASP-1)</v>
      </c>
      <c r="C1252" t="str">
        <f>IFERROR(VLOOKUP(A1252,'Protein names'!$A:$I,9,FALSE), "Contaminant")</f>
        <v>Lasp1</v>
      </c>
      <c r="D1252" s="42">
        <f>VLOOKUP($A1252,'Raw data'!$A:$M,10,FALSE)</f>
        <v>94759.310173876307</v>
      </c>
      <c r="E1252" s="42">
        <f>VLOOKUP($A1252,'Raw data'!$A:$M,11,FALSE)</f>
        <v>59899.336719520696</v>
      </c>
      <c r="F1252" s="42">
        <f>VLOOKUP($A1252,'Raw data'!$A:$M,7,FALSE)</f>
        <v>155047.04126433958</v>
      </c>
      <c r="G1252" s="42">
        <f>VLOOKUP($A1252,'Raw data'!$A:$M,2,FALSE)</f>
        <v>113116.18057324643</v>
      </c>
      <c r="H1252" s="42">
        <f>VLOOKUP($A1252,'Raw data'!$A:$M,3,FALSE)</f>
        <v>205.36</v>
      </c>
      <c r="I1252" s="42">
        <f>VLOOKUP($A1252,'Raw data'!$A:$M,4,FALSE)</f>
        <v>142226.43788975672</v>
      </c>
      <c r="J1252" s="42">
        <f>VLOOKUP($A1252,'Raw data'!$A:$M,8,FALSE)</f>
        <v>105036.64491076012</v>
      </c>
      <c r="K1252" s="42">
        <f>VLOOKUP($A1252,'Raw data'!$A:$M,5,FALSE)</f>
        <v>93682.967037998635</v>
      </c>
      <c r="L1252" s="42">
        <f>VLOOKUP($A1252,'Raw data'!$A:$M,12,FALSE)</f>
        <v>56594.144534898129</v>
      </c>
      <c r="M1252" s="42">
        <f>VLOOKUP($A1252,'Raw data'!$A:$M,13,FALSE)</f>
        <v>70019.967175979109</v>
      </c>
      <c r="N1252" s="42">
        <f>VLOOKUP($A1252,'Raw data'!$A:$M,6,FALSE)</f>
        <v>116347.38982204821</v>
      </c>
      <c r="O1252" s="42">
        <f>VLOOKUP($A1252,'Raw data'!$A:$M,9,FALSE)</f>
        <v>140734.63460722624</v>
      </c>
      <c r="P1252" s="42">
        <f t="shared" si="209"/>
        <v>94208.944436789956</v>
      </c>
      <c r="Q1252" s="42">
        <f t="shared" si="210"/>
        <v>97069.291348151746</v>
      </c>
      <c r="R1252" s="42">
        <f t="shared" si="211"/>
        <v>52247.110370727532</v>
      </c>
      <c r="S1252" s="42">
        <f t="shared" si="212"/>
        <v>28056.955897937612</v>
      </c>
      <c r="T1252" s="43">
        <f t="shared" si="213"/>
        <v>0.55458757852640028</v>
      </c>
      <c r="U1252" s="43">
        <f t="shared" si="214"/>
        <v>0.28904049373666135</v>
      </c>
      <c r="V1252" s="42">
        <f t="shared" si="215"/>
        <v>4.3150920154546329E-2</v>
      </c>
      <c r="W1252" s="42">
        <f t="shared" si="216"/>
        <v>0.91624784574040596</v>
      </c>
      <c r="X1252" s="42">
        <f>VLOOKUP($A1252,'Raw data'!$A:$AN,39, FALSE)</f>
        <v>3.1393536341556718</v>
      </c>
      <c r="Y1252" s="42">
        <f>VLOOKUP($A1252,'Raw data'!$A:$AN,40, FALSE)</f>
        <v>3.5909270357879399</v>
      </c>
      <c r="Z1252" s="42">
        <f t="shared" si="217"/>
        <v>3.3651403349718061</v>
      </c>
      <c r="AA1252" s="44">
        <f>IFERROR(VLOOKUP($A1252,'Raw data'!$AP:$AU,4,FALSE),0)</f>
        <v>-0.57693728968614799</v>
      </c>
      <c r="AB1252" s="44">
        <f>IFERROR(VLOOKUP($A1252,'Raw data'!$AP:$AU,5,FALSE),0)</f>
        <v>0.176564152502938</v>
      </c>
      <c r="AC1252" s="44">
        <f>IFERROR(VLOOKUP($A1252,'Raw data'!$AP:$AU,6,FALSE),"NA")</f>
        <v>0.93914250201842797</v>
      </c>
      <c r="AD1252" s="46" t="b">
        <f t="shared" si="218"/>
        <v>0</v>
      </c>
      <c r="AE1252" s="46" t="b">
        <f t="shared" si="219"/>
        <v>0</v>
      </c>
    </row>
    <row r="1253" spans="1:31" x14ac:dyDescent="0.25">
      <c r="A1253" s="45" t="s">
        <v>1319</v>
      </c>
      <c r="B1253" s="2" t="str">
        <f>IFERROR(VLOOKUP(A1253,'Protein names'!$A:$I,8,FALSE),"Contaminant")</f>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
      <c r="C1253" t="str">
        <f>IFERROR(VLOOKUP(A1253,'Protein names'!$A:$I,9,FALSE), "Contaminant")</f>
        <v>Fkbp4</v>
      </c>
      <c r="D1253" s="42">
        <f>VLOOKUP($A1253,'Raw data'!$A:$M,10,FALSE)</f>
        <v>55800.712321696265</v>
      </c>
      <c r="E1253" s="42">
        <f>VLOOKUP($A1253,'Raw data'!$A:$M,11,FALSE)</f>
        <v>38630.990381666554</v>
      </c>
      <c r="F1253" s="42">
        <f>VLOOKUP($A1253,'Raw data'!$A:$M,7,FALSE)</f>
        <v>205.36</v>
      </c>
      <c r="G1253" s="42">
        <f>VLOOKUP($A1253,'Raw data'!$A:$M,2,FALSE)</f>
        <v>33410.926515782201</v>
      </c>
      <c r="H1253" s="42">
        <f>VLOOKUP($A1253,'Raw data'!$A:$M,3,FALSE)</f>
        <v>33789.331736532666</v>
      </c>
      <c r="I1253" s="42">
        <f>VLOOKUP($A1253,'Raw data'!$A:$M,4,FALSE)</f>
        <v>205.36</v>
      </c>
      <c r="J1253" s="42">
        <f>VLOOKUP($A1253,'Raw data'!$A:$M,8,FALSE)</f>
        <v>22973.679477490125</v>
      </c>
      <c r="K1253" s="42">
        <f>VLOOKUP($A1253,'Raw data'!$A:$M,5,FALSE)</f>
        <v>38711.147385974451</v>
      </c>
      <c r="L1253" s="42">
        <f>VLOOKUP($A1253,'Raw data'!$A:$M,12,FALSE)</f>
        <v>147591.58944403604</v>
      </c>
      <c r="M1253" s="42">
        <f>VLOOKUP($A1253,'Raw data'!$A:$M,13,FALSE)</f>
        <v>83067.132571033217</v>
      </c>
      <c r="N1253" s="42">
        <f>VLOOKUP($A1253,'Raw data'!$A:$M,6,FALSE)</f>
        <v>205.36</v>
      </c>
      <c r="O1253" s="42">
        <f>VLOOKUP($A1253,'Raw data'!$A:$M,9,FALSE)</f>
        <v>26765.283221803282</v>
      </c>
      <c r="P1253" s="42">
        <f t="shared" si="209"/>
        <v>27007.113492612949</v>
      </c>
      <c r="Q1253" s="42">
        <f t="shared" si="210"/>
        <v>53219.032016722842</v>
      </c>
      <c r="R1253" s="42">
        <f t="shared" si="211"/>
        <v>20362.797505759998</v>
      </c>
      <c r="S1253" s="42">
        <f t="shared" si="212"/>
        <v>49045.215557950032</v>
      </c>
      <c r="T1253" s="43">
        <f t="shared" si="213"/>
        <v>0.75397904005289862</v>
      </c>
      <c r="U1253" s="43">
        <f t="shared" si="214"/>
        <v>0.92157286029814889</v>
      </c>
      <c r="V1253" s="42">
        <f t="shared" si="215"/>
        <v>0.97860281636868129</v>
      </c>
      <c r="W1253" s="42">
        <f t="shared" si="216"/>
        <v>0.29557117747542133</v>
      </c>
      <c r="X1253" s="42">
        <f>VLOOKUP($A1253,'Raw data'!$A:$AN,39, FALSE)</f>
        <v>1.0233836529964526</v>
      </c>
      <c r="Y1253" s="42">
        <f>VLOOKUP($A1253,'Raw data'!$A:$AN,40, FALSE)</f>
        <v>1.4076246043382941</v>
      </c>
      <c r="Z1253" s="42">
        <f t="shared" si="217"/>
        <v>1.2155041286673733</v>
      </c>
      <c r="AA1253" s="44">
        <f>IFERROR(VLOOKUP($A1253,'Raw data'!$AP:$AU,4,FALSE),0)</f>
        <v>-0.46693402201977602</v>
      </c>
      <c r="AB1253" s="44">
        <f>IFERROR(VLOOKUP($A1253,'Raw data'!$AP:$AU,5,FALSE),0)</f>
        <v>4.1516202229933803E-2</v>
      </c>
      <c r="AC1253" s="44">
        <f>IFERROR(VLOOKUP($A1253,'Raw data'!$AP:$AU,6,FALSE),"NA")</f>
        <v>0.93957259963300999</v>
      </c>
      <c r="AD1253" s="46" t="b">
        <f t="shared" si="218"/>
        <v>0</v>
      </c>
      <c r="AE1253" s="46" t="b">
        <f t="shared" si="219"/>
        <v>0</v>
      </c>
    </row>
    <row r="1254" spans="1:31" x14ac:dyDescent="0.25">
      <c r="A1254" s="45" t="s">
        <v>1320</v>
      </c>
      <c r="B1254" s="2" t="str">
        <f>IFERROR(VLOOKUP(A1254,'Protein names'!$A:$I,8,FALSE),"Contaminant")</f>
        <v>Carboxylesterase 1D (Carboxyesterase ES-10) (Carboxylesterase 3) (EC 3.1.1.1) (EC 3.1.1.67) (ES-HVEL) (Fatty acid ethyl ester synthase) (FAEE synthase) (Liver carboxylesterase 10) (pI 6.1 esterase)</v>
      </c>
      <c r="C1254" t="str">
        <f>IFERROR(VLOOKUP(A1254,'Protein names'!$A:$I,9,FALSE), "Contaminant")</f>
        <v>Ces1d</v>
      </c>
      <c r="D1254" s="42">
        <f>VLOOKUP($A1254,'Raw data'!$A:$M,10,FALSE)</f>
        <v>2220849.6432257765</v>
      </c>
      <c r="E1254" s="42">
        <f>VLOOKUP($A1254,'Raw data'!$A:$M,11,FALSE)</f>
        <v>2296909.8311130847</v>
      </c>
      <c r="F1254" s="42">
        <f>VLOOKUP($A1254,'Raw data'!$A:$M,7,FALSE)</f>
        <v>5203277.0946033802</v>
      </c>
      <c r="G1254" s="42">
        <f>VLOOKUP($A1254,'Raw data'!$A:$M,2,FALSE)</f>
        <v>5528448.1845267722</v>
      </c>
      <c r="H1254" s="42">
        <f>VLOOKUP($A1254,'Raw data'!$A:$M,3,FALSE)</f>
        <v>4035215.2119613378</v>
      </c>
      <c r="I1254" s="42">
        <f>VLOOKUP($A1254,'Raw data'!$A:$M,4,FALSE)</f>
        <v>4728591.7068132032</v>
      </c>
      <c r="J1254" s="42">
        <f>VLOOKUP($A1254,'Raw data'!$A:$M,8,FALSE)</f>
        <v>4025099.8528127158</v>
      </c>
      <c r="K1254" s="42">
        <f>VLOOKUP($A1254,'Raw data'!$A:$M,5,FALSE)</f>
        <v>5132213.4502351405</v>
      </c>
      <c r="L1254" s="42">
        <f>VLOOKUP($A1254,'Raw data'!$A:$M,12,FALSE)</f>
        <v>2320417.1896860357</v>
      </c>
      <c r="M1254" s="42">
        <f>VLOOKUP($A1254,'Raw data'!$A:$M,13,FALSE)</f>
        <v>3450525.6601631898</v>
      </c>
      <c r="N1254" s="42">
        <f>VLOOKUP($A1254,'Raw data'!$A:$M,6,FALSE)</f>
        <v>3000761.8531487761</v>
      </c>
      <c r="O1254" s="42">
        <f>VLOOKUP($A1254,'Raw data'!$A:$M,9,FALSE)</f>
        <v>2939738.1657656948</v>
      </c>
      <c r="P1254" s="42">
        <f t="shared" si="209"/>
        <v>4002215.2787072584</v>
      </c>
      <c r="Q1254" s="42">
        <f t="shared" si="210"/>
        <v>3478126.0286352593</v>
      </c>
      <c r="R1254" s="42">
        <f t="shared" si="211"/>
        <v>1315419.9757860235</v>
      </c>
      <c r="S1254" s="42">
        <f t="shared" si="212"/>
        <v>903140.36798221769</v>
      </c>
      <c r="T1254" s="43">
        <f t="shared" si="213"/>
        <v>0.32867296838937476</v>
      </c>
      <c r="U1254" s="43">
        <f t="shared" si="214"/>
        <v>0.25966292208698094</v>
      </c>
      <c r="V1254" s="42">
        <f t="shared" si="215"/>
        <v>-0.20248856261073647</v>
      </c>
      <c r="W1254" s="42">
        <f t="shared" si="216"/>
        <v>0.47954277443445781</v>
      </c>
      <c r="X1254" s="42">
        <f>VLOOKUP($A1254,'Raw data'!$A:$AN,39, FALSE)</f>
        <v>2.8580581855081904</v>
      </c>
      <c r="Y1254" s="42">
        <f>VLOOKUP($A1254,'Raw data'!$A:$AN,40, FALSE)</f>
        <v>2.9203088813096891</v>
      </c>
      <c r="Z1254" s="42">
        <f t="shared" si="217"/>
        <v>2.8891835334089397</v>
      </c>
      <c r="AA1254" s="44">
        <f>IFERROR(VLOOKUP($A1254,'Raw data'!$AP:$AU,4,FALSE),0)</f>
        <v>-3.90009333752168</v>
      </c>
      <c r="AB1254" s="44">
        <f>IFERROR(VLOOKUP($A1254,'Raw data'!$AP:$AU,5,FALSE),0)</f>
        <v>8.2852269957732205E-2</v>
      </c>
      <c r="AC1254" s="44">
        <f>IFERROR(VLOOKUP($A1254,'Raw data'!$AP:$AU,6,FALSE),"NA")</f>
        <v>0.94117990911280103</v>
      </c>
      <c r="AD1254" s="46" t="b">
        <f t="shared" si="218"/>
        <v>0</v>
      </c>
      <c r="AE1254" s="46" t="b">
        <f t="shared" si="219"/>
        <v>0</v>
      </c>
    </row>
    <row r="1255" spans="1:31" x14ac:dyDescent="0.25">
      <c r="A1255" s="45" t="s">
        <v>1321</v>
      </c>
      <c r="B1255" s="2" t="str">
        <f>IFERROR(VLOOKUP(A1255,'Protein names'!$A:$I,8,FALSE),"Contaminant")</f>
        <v>Serum albumin</v>
      </c>
      <c r="C1255" t="str">
        <f>IFERROR(VLOOKUP(A1255,'Protein names'!$A:$I,9,FALSE), "Contaminant")</f>
        <v>Alb</v>
      </c>
      <c r="D1255" s="42">
        <f>VLOOKUP($A1255,'Raw data'!$A:$M,10,FALSE)</f>
        <v>30685645.94874895</v>
      </c>
      <c r="E1255" s="42">
        <f>VLOOKUP($A1255,'Raw data'!$A:$M,11,FALSE)</f>
        <v>19195222.280925818</v>
      </c>
      <c r="F1255" s="42">
        <f>VLOOKUP($A1255,'Raw data'!$A:$M,7,FALSE)</f>
        <v>22292792.403256945</v>
      </c>
      <c r="G1255" s="42">
        <f>VLOOKUP($A1255,'Raw data'!$A:$M,2,FALSE)</f>
        <v>20383900.707241479</v>
      </c>
      <c r="H1255" s="42">
        <f>VLOOKUP($A1255,'Raw data'!$A:$M,3,FALSE)</f>
        <v>17386285.86363139</v>
      </c>
      <c r="I1255" s="42">
        <f>VLOOKUP($A1255,'Raw data'!$A:$M,4,FALSE)</f>
        <v>18858432.985429354</v>
      </c>
      <c r="J1255" s="42">
        <f>VLOOKUP($A1255,'Raw data'!$A:$M,8,FALSE)</f>
        <v>18695836.718819987</v>
      </c>
      <c r="K1255" s="42">
        <f>VLOOKUP($A1255,'Raw data'!$A:$M,5,FALSE)</f>
        <v>17331604.817347798</v>
      </c>
      <c r="L1255" s="42">
        <f>VLOOKUP($A1255,'Raw data'!$A:$M,12,FALSE)</f>
        <v>26140296.329231761</v>
      </c>
      <c r="M1255" s="42">
        <f>VLOOKUP($A1255,'Raw data'!$A:$M,13,FALSE)</f>
        <v>19304516.10987623</v>
      </c>
      <c r="N1255" s="42">
        <f>VLOOKUP($A1255,'Raw data'!$A:$M,6,FALSE)</f>
        <v>25262550.714500543</v>
      </c>
      <c r="O1255" s="42">
        <f>VLOOKUP($A1255,'Raw data'!$A:$M,9,FALSE)</f>
        <v>21742912.659835152</v>
      </c>
      <c r="P1255" s="42">
        <f t="shared" si="209"/>
        <v>21467046.698205654</v>
      </c>
      <c r="Q1255" s="42">
        <f t="shared" si="210"/>
        <v>21412952.891601916</v>
      </c>
      <c r="R1255" s="42">
        <f t="shared" si="211"/>
        <v>4386651.9887741776</v>
      </c>
      <c r="S1255" s="42">
        <f t="shared" si="212"/>
        <v>3310631.3820318324</v>
      </c>
      <c r="T1255" s="43">
        <f t="shared" si="213"/>
        <v>0.20434352477282497</v>
      </c>
      <c r="U1255" s="43">
        <f t="shared" si="214"/>
        <v>0.15460882012822483</v>
      </c>
      <c r="V1255" s="42">
        <f t="shared" si="215"/>
        <v>-3.6399677553763865E-3</v>
      </c>
      <c r="W1255" s="42">
        <f t="shared" si="216"/>
        <v>0.98287346321188507</v>
      </c>
      <c r="X1255" s="42">
        <f>VLOOKUP($A1255,'Raw data'!$A:$AN,39, FALSE)</f>
        <v>3.3685978521473783</v>
      </c>
      <c r="Y1255" s="42">
        <f>VLOOKUP($A1255,'Raw data'!$A:$AN,40, FALSE)</f>
        <v>4.0088724638277133</v>
      </c>
      <c r="Z1255" s="42">
        <f t="shared" si="217"/>
        <v>3.688735157987546</v>
      </c>
      <c r="AA1255" s="44">
        <f>IFERROR(VLOOKUP($A1255,'Raw data'!$AP:$AU,4,FALSE),0)</f>
        <v>0.32043525092541603</v>
      </c>
      <c r="AB1255" s="44">
        <f>IFERROR(VLOOKUP($A1255,'Raw data'!$AP:$AU,5,FALSE),0)</f>
        <v>9.1503749001120294E-2</v>
      </c>
      <c r="AC1255" s="44">
        <f>IFERROR(VLOOKUP($A1255,'Raw data'!$AP:$AU,6,FALSE),"NA")</f>
        <v>0.94251142592786896</v>
      </c>
      <c r="AD1255" s="46" t="b">
        <f t="shared" si="218"/>
        <v>0</v>
      </c>
      <c r="AE1255" s="46" t="b">
        <f t="shared" si="219"/>
        <v>0</v>
      </c>
    </row>
    <row r="1256" spans="1:31" x14ac:dyDescent="0.25">
      <c r="A1256" s="45" t="s">
        <v>1322</v>
      </c>
      <c r="B1256" s="2" t="str">
        <f>IFERROR(VLOOKUP(A1256,'Protein names'!$A:$I,8,FALSE),"Contaminant")</f>
        <v>Proteasome subunit alpha type (EC 3.4.25.1)</v>
      </c>
      <c r="C1256" t="str">
        <f>IFERROR(VLOOKUP(A1256,'Protein names'!$A:$I,9,FALSE), "Contaminant")</f>
        <v>Psma7</v>
      </c>
      <c r="D1256" s="42">
        <f>VLOOKUP($A1256,'Raw data'!$A:$M,10,FALSE)</f>
        <v>502261.98136010155</v>
      </c>
      <c r="E1256" s="42">
        <f>VLOOKUP($A1256,'Raw data'!$A:$M,11,FALSE)</f>
        <v>398855.80778637843</v>
      </c>
      <c r="F1256" s="42">
        <f>VLOOKUP($A1256,'Raw data'!$A:$M,7,FALSE)</f>
        <v>217501.22014513958</v>
      </c>
      <c r="G1256" s="42">
        <f>VLOOKUP($A1256,'Raw data'!$A:$M,2,FALSE)</f>
        <v>318704.80484244903</v>
      </c>
      <c r="H1256" s="42">
        <f>VLOOKUP($A1256,'Raw data'!$A:$M,3,FALSE)</f>
        <v>287828.7821710378</v>
      </c>
      <c r="I1256" s="42">
        <f>VLOOKUP($A1256,'Raw data'!$A:$M,4,FALSE)</f>
        <v>255755.59355141263</v>
      </c>
      <c r="J1256" s="42">
        <f>VLOOKUP($A1256,'Raw data'!$A:$M,8,FALSE)</f>
        <v>260383.28795464415</v>
      </c>
      <c r="K1256" s="42">
        <f>VLOOKUP($A1256,'Raw data'!$A:$M,5,FALSE)</f>
        <v>254132.27997269228</v>
      </c>
      <c r="L1256" s="42">
        <f>VLOOKUP($A1256,'Raw data'!$A:$M,12,FALSE)</f>
        <v>427734.85884392861</v>
      </c>
      <c r="M1256" s="42">
        <f>VLOOKUP($A1256,'Raw data'!$A:$M,13,FALSE)</f>
        <v>386086.36102501728</v>
      </c>
      <c r="N1256" s="42">
        <f>VLOOKUP($A1256,'Raw data'!$A:$M,6,FALSE)</f>
        <v>336927.75223615894</v>
      </c>
      <c r="O1256" s="42">
        <f>VLOOKUP($A1256,'Raw data'!$A:$M,9,FALSE)</f>
        <v>280815.30952667701</v>
      </c>
      <c r="P1256" s="42">
        <f t="shared" si="209"/>
        <v>330151.36497608648</v>
      </c>
      <c r="Q1256" s="42">
        <f t="shared" si="210"/>
        <v>324346.64159318636</v>
      </c>
      <c r="R1256" s="42">
        <f t="shared" si="211"/>
        <v>95297.232754897821</v>
      </c>
      <c r="S1256" s="42">
        <f t="shared" si="212"/>
        <v>65288.519696250369</v>
      </c>
      <c r="T1256" s="43">
        <f t="shared" si="213"/>
        <v>0.28864709604275113</v>
      </c>
      <c r="U1256" s="43">
        <f t="shared" si="214"/>
        <v>0.20129241781432985</v>
      </c>
      <c r="V1256" s="42">
        <f t="shared" si="215"/>
        <v>-2.5591109945943977E-2</v>
      </c>
      <c r="W1256" s="42">
        <f t="shared" si="216"/>
        <v>0.91275959421331843</v>
      </c>
      <c r="X1256" s="42">
        <f>VLOOKUP($A1256,'Raw data'!$A:$AN,39, FALSE)</f>
        <v>2.2845251536795144</v>
      </c>
      <c r="Y1256" s="42">
        <f>VLOOKUP($A1256,'Raw data'!$A:$AN,40, FALSE)</f>
        <v>2.9513801803463564</v>
      </c>
      <c r="Z1256" s="42">
        <f t="shared" si="217"/>
        <v>2.6179526670129354</v>
      </c>
      <c r="AA1256" s="44">
        <f>IFERROR(VLOOKUP($A1256,'Raw data'!$AP:$AU,4,FALSE),0)</f>
        <v>-0.32073701054299802</v>
      </c>
      <c r="AB1256" s="44">
        <f>IFERROR(VLOOKUP($A1256,'Raw data'!$AP:$AU,5,FALSE),0)</f>
        <v>7.8078362248963307E-2</v>
      </c>
      <c r="AC1256" s="44">
        <f>IFERROR(VLOOKUP($A1256,'Raw data'!$AP:$AU,6,FALSE),"NA")</f>
        <v>0.94337387935109596</v>
      </c>
      <c r="AD1256" s="46" t="b">
        <f t="shared" si="218"/>
        <v>0</v>
      </c>
      <c r="AE1256" s="46" t="b">
        <f t="shared" si="219"/>
        <v>0</v>
      </c>
    </row>
    <row r="1257" spans="1:31" x14ac:dyDescent="0.25">
      <c r="A1257" s="45" t="s">
        <v>1323</v>
      </c>
      <c r="B1257" s="2" t="str">
        <f>IFERROR(VLOOKUP(A1257,'Protein names'!$A:$I,8,FALSE),"Contaminant")</f>
        <v>Protein Atp6v1a (RCG52629)</v>
      </c>
      <c r="C1257" t="str">
        <f>IFERROR(VLOOKUP(A1257,'Protein names'!$A:$I,9,FALSE), "Contaminant")</f>
        <v>Atp6v1a</v>
      </c>
      <c r="D1257" s="42">
        <f>VLOOKUP($A1257,'Raw data'!$A:$M,10,FALSE)</f>
        <v>109961.86064782779</v>
      </c>
      <c r="E1257" s="42">
        <f>VLOOKUP($A1257,'Raw data'!$A:$M,11,FALSE)</f>
        <v>110179.31990622026</v>
      </c>
      <c r="F1257" s="42">
        <f>VLOOKUP($A1257,'Raw data'!$A:$M,7,FALSE)</f>
        <v>139528.4734265577</v>
      </c>
      <c r="G1257" s="42">
        <f>VLOOKUP($A1257,'Raw data'!$A:$M,2,FALSE)</f>
        <v>119588.50029720864</v>
      </c>
      <c r="H1257" s="42">
        <f>VLOOKUP($A1257,'Raw data'!$A:$M,3,FALSE)</f>
        <v>152739.39569364375</v>
      </c>
      <c r="I1257" s="42">
        <f>VLOOKUP($A1257,'Raw data'!$A:$M,4,FALSE)</f>
        <v>137402.20084489073</v>
      </c>
      <c r="J1257" s="42">
        <f>VLOOKUP($A1257,'Raw data'!$A:$M,8,FALSE)</f>
        <v>125410.58467192407</v>
      </c>
      <c r="K1257" s="42">
        <f>VLOOKUP($A1257,'Raw data'!$A:$M,5,FALSE)</f>
        <v>100287.11926240138</v>
      </c>
      <c r="L1257" s="42">
        <f>VLOOKUP($A1257,'Raw data'!$A:$M,12,FALSE)</f>
        <v>132838.91510164656</v>
      </c>
      <c r="M1257" s="42">
        <f>VLOOKUP($A1257,'Raw data'!$A:$M,13,FALSE)</f>
        <v>47254.125224243435</v>
      </c>
      <c r="N1257" s="42">
        <f>VLOOKUP($A1257,'Raw data'!$A:$M,6,FALSE)</f>
        <v>97383.110822426301</v>
      </c>
      <c r="O1257" s="42">
        <f>VLOOKUP($A1257,'Raw data'!$A:$M,9,FALSE)</f>
        <v>95990.395480640989</v>
      </c>
      <c r="P1257" s="42">
        <f t="shared" si="209"/>
        <v>128233.29180272482</v>
      </c>
      <c r="Q1257" s="42">
        <f t="shared" si="210"/>
        <v>99860.708427213787</v>
      </c>
      <c r="R1257" s="42">
        <f t="shared" si="211"/>
        <v>16055.750095179477</v>
      </c>
      <c r="S1257" s="42">
        <f t="shared" si="212"/>
        <v>27474.565590343969</v>
      </c>
      <c r="T1257" s="43">
        <f t="shared" si="213"/>
        <v>0.12520734568585964</v>
      </c>
      <c r="U1257" s="43">
        <f t="shared" si="214"/>
        <v>0.27512888725769014</v>
      </c>
      <c r="V1257" s="42">
        <f t="shared" si="215"/>
        <v>-0.36078181515396301</v>
      </c>
      <c r="W1257" s="42">
        <f t="shared" si="216"/>
        <v>7.4164122619427467E-2</v>
      </c>
      <c r="X1257" s="42">
        <f>VLOOKUP($A1257,'Raw data'!$A:$AN,39, FALSE)</f>
        <v>2.252684137321229</v>
      </c>
      <c r="Y1257" s="42">
        <f>VLOOKUP($A1257,'Raw data'!$A:$AN,40, FALSE)</f>
        <v>1.9229595139255153</v>
      </c>
      <c r="Z1257" s="42">
        <f t="shared" si="217"/>
        <v>2.0878218256233723</v>
      </c>
      <c r="AA1257" s="44">
        <f>IFERROR(VLOOKUP($A1257,'Raw data'!$AP:$AU,4,FALSE),0)</f>
        <v>-0.24640734145266399</v>
      </c>
      <c r="AB1257" s="44">
        <f>IFERROR(VLOOKUP($A1257,'Raw data'!$AP:$AU,5,FALSE),0)</f>
        <v>1.0649970763032399E-2</v>
      </c>
      <c r="AC1257" s="44">
        <f>IFERROR(VLOOKUP($A1257,'Raw data'!$AP:$AU,6,FALSE),"NA")</f>
        <v>0.94402580138134295</v>
      </c>
      <c r="AD1257" s="46" t="b">
        <f t="shared" si="218"/>
        <v>0</v>
      </c>
      <c r="AE1257" s="46" t="b">
        <f t="shared" si="219"/>
        <v>0</v>
      </c>
    </row>
    <row r="1258" spans="1:31" x14ac:dyDescent="0.25">
      <c r="A1258" s="45" t="s">
        <v>1324</v>
      </c>
      <c r="B1258" s="2" t="str">
        <f>IFERROR(VLOOKUP(A1258,'Protein names'!$A:$I,8,FALSE),"Contaminant")</f>
        <v>Peroxiredoxin-6 (EC 1.11.1.15) (1-Cys peroxiredoxin) (1-Cys PRX) (Acidic calcium-independent phospholipase A2) (aiPLA2) (EC 3.1.1.-) (Antioxidant protein 2) (Non-selenium glutathione peroxidase) (NSGPx) (EC 1.11.1.9) (Thiol-specific antioxidant protein)</v>
      </c>
      <c r="C1258" t="str">
        <f>IFERROR(VLOOKUP(A1258,'Protein names'!$A:$I,9,FALSE), "Contaminant")</f>
        <v>Prdx6</v>
      </c>
      <c r="D1258" s="42">
        <f>VLOOKUP($A1258,'Raw data'!$A:$M,10,FALSE)</f>
        <v>3393634.4795332807</v>
      </c>
      <c r="E1258" s="42">
        <f>VLOOKUP($A1258,'Raw data'!$A:$M,11,FALSE)</f>
        <v>2807264.1138857463</v>
      </c>
      <c r="F1258" s="42">
        <f>VLOOKUP($A1258,'Raw data'!$A:$M,7,FALSE)</f>
        <v>3580490.3228210835</v>
      </c>
      <c r="G1258" s="42">
        <f>VLOOKUP($A1258,'Raw data'!$A:$M,2,FALSE)</f>
        <v>4303095.0222625835</v>
      </c>
      <c r="H1258" s="42">
        <f>VLOOKUP($A1258,'Raw data'!$A:$M,3,FALSE)</f>
        <v>3801786.4284045715</v>
      </c>
      <c r="I1258" s="42">
        <f>VLOOKUP($A1258,'Raw data'!$A:$M,4,FALSE)</f>
        <v>4038647.5181041923</v>
      </c>
      <c r="J1258" s="42">
        <f>VLOOKUP($A1258,'Raw data'!$A:$M,8,FALSE)</f>
        <v>3732285.5480016638</v>
      </c>
      <c r="K1258" s="42">
        <f>VLOOKUP($A1258,'Raw data'!$A:$M,5,FALSE)</f>
        <v>4105417.1975506688</v>
      </c>
      <c r="L1258" s="42">
        <f>VLOOKUP($A1258,'Raw data'!$A:$M,12,FALSE)</f>
        <v>3180219.0968901534</v>
      </c>
      <c r="M1258" s="42">
        <f>VLOOKUP($A1258,'Raw data'!$A:$M,13,FALSE)</f>
        <v>2730306.1531273825</v>
      </c>
      <c r="N1258" s="42">
        <f>VLOOKUP($A1258,'Raw data'!$A:$M,6,FALSE)</f>
        <v>3907389.2831911147</v>
      </c>
      <c r="O1258" s="42">
        <f>VLOOKUP($A1258,'Raw data'!$A:$M,9,FALSE)</f>
        <v>3523738.9123964924</v>
      </c>
      <c r="P1258" s="42">
        <f t="shared" si="209"/>
        <v>3654152.9808352436</v>
      </c>
      <c r="Q1258" s="42">
        <f t="shared" si="210"/>
        <v>3529892.698526246</v>
      </c>
      <c r="R1258" s="42">
        <f t="shared" si="211"/>
        <v>479804.52388309018</v>
      </c>
      <c r="S1258" s="42">
        <f t="shared" si="212"/>
        <v>461219.96311909932</v>
      </c>
      <c r="T1258" s="43">
        <f t="shared" si="213"/>
        <v>0.13130389625160668</v>
      </c>
      <c r="U1258" s="43">
        <f t="shared" si="214"/>
        <v>0.13066118505858881</v>
      </c>
      <c r="V1258" s="42">
        <f t="shared" si="215"/>
        <v>-4.9912704344620737E-2</v>
      </c>
      <c r="W1258" s="42">
        <f t="shared" si="216"/>
        <v>0.68514162810730506</v>
      </c>
      <c r="X1258" s="42">
        <f>VLOOKUP($A1258,'Raw data'!$A:$AN,39, FALSE)</f>
        <v>3.0393428481445626</v>
      </c>
      <c r="Y1258" s="42">
        <f>VLOOKUP($A1258,'Raw data'!$A:$AN,40, FALSE)</f>
        <v>3.3673183004284351</v>
      </c>
      <c r="Z1258" s="42">
        <f t="shared" si="217"/>
        <v>3.2033305742864986</v>
      </c>
      <c r="AA1258" s="44">
        <f>IFERROR(VLOOKUP($A1258,'Raw data'!$AP:$AU,4,FALSE),0)</f>
        <v>-0.24105688850750401</v>
      </c>
      <c r="AB1258" s="44">
        <f>IFERROR(VLOOKUP($A1258,'Raw data'!$AP:$AU,5,FALSE),0)</f>
        <v>7.0525674745018002E-2</v>
      </c>
      <c r="AC1258" s="44">
        <f>IFERROR(VLOOKUP($A1258,'Raw data'!$AP:$AU,6,FALSE),"NA")</f>
        <v>0.94434812747771901</v>
      </c>
      <c r="AD1258" s="46" t="b">
        <f t="shared" si="218"/>
        <v>0</v>
      </c>
      <c r="AE1258" s="46" t="b">
        <f t="shared" si="219"/>
        <v>0</v>
      </c>
    </row>
    <row r="1259" spans="1:31" x14ac:dyDescent="0.25">
      <c r="A1259" s="45" t="s">
        <v>1325</v>
      </c>
      <c r="B1259" s="2" t="str">
        <f>IFERROR(VLOOKUP(A1259,'Protein names'!$A:$I,8,FALSE),"Contaminant")</f>
        <v>Ras-related protein Rab-18</v>
      </c>
      <c r="C1259" t="str">
        <f>IFERROR(VLOOKUP(A1259,'Protein names'!$A:$I,9,FALSE), "Contaminant")</f>
        <v>Rab18</v>
      </c>
      <c r="D1259" s="42">
        <f>VLOOKUP($A1259,'Raw data'!$A:$M,10,FALSE)</f>
        <v>205.36</v>
      </c>
      <c r="E1259" s="42">
        <f>VLOOKUP($A1259,'Raw data'!$A:$M,11,FALSE)</f>
        <v>64729.292956159028</v>
      </c>
      <c r="F1259" s="42">
        <f>VLOOKUP($A1259,'Raw data'!$A:$M,7,FALSE)</f>
        <v>205.36</v>
      </c>
      <c r="G1259" s="42">
        <f>VLOOKUP($A1259,'Raw data'!$A:$M,2,FALSE)</f>
        <v>36106.071195809716</v>
      </c>
      <c r="H1259" s="42">
        <f>VLOOKUP($A1259,'Raw data'!$A:$M,3,FALSE)</f>
        <v>44169.112646275789</v>
      </c>
      <c r="I1259" s="42">
        <f>VLOOKUP($A1259,'Raw data'!$A:$M,4,FALSE)</f>
        <v>54921.819156138808</v>
      </c>
      <c r="J1259" s="42">
        <f>VLOOKUP($A1259,'Raw data'!$A:$M,8,FALSE)</f>
        <v>205.36</v>
      </c>
      <c r="K1259" s="42">
        <f>VLOOKUP($A1259,'Raw data'!$A:$M,5,FALSE)</f>
        <v>44766.128900757292</v>
      </c>
      <c r="L1259" s="42">
        <f>VLOOKUP($A1259,'Raw data'!$A:$M,12,FALSE)</f>
        <v>205.36</v>
      </c>
      <c r="M1259" s="42">
        <f>VLOOKUP($A1259,'Raw data'!$A:$M,13,FALSE)</f>
        <v>205.36</v>
      </c>
      <c r="N1259" s="42">
        <f>VLOOKUP($A1259,'Raw data'!$A:$M,6,FALSE)</f>
        <v>63063.180121003388</v>
      </c>
      <c r="O1259" s="42">
        <f>VLOOKUP($A1259,'Raw data'!$A:$M,9,FALSE)</f>
        <v>45333.76173111864</v>
      </c>
      <c r="P1259" s="42">
        <f t="shared" si="209"/>
        <v>33389.502659063888</v>
      </c>
      <c r="Q1259" s="42">
        <f t="shared" si="210"/>
        <v>25629.858458813222</v>
      </c>
      <c r="R1259" s="42">
        <f t="shared" si="211"/>
        <v>25072.486559711717</v>
      </c>
      <c r="S1259" s="42">
        <f t="shared" si="212"/>
        <v>26124.412551300153</v>
      </c>
      <c r="T1259" s="43">
        <f t="shared" si="213"/>
        <v>0.75090925479555048</v>
      </c>
      <c r="U1259" s="43">
        <f t="shared" si="214"/>
        <v>1.0192960134088009</v>
      </c>
      <c r="V1259" s="42">
        <f t="shared" si="215"/>
        <v>-0.38156909308128978</v>
      </c>
      <c r="W1259" s="42">
        <f t="shared" si="216"/>
        <v>0.64211084161471854</v>
      </c>
      <c r="X1259" s="42">
        <f>VLOOKUP($A1259,'Raw data'!$A:$AN,39, FALSE)</f>
        <v>1.7606165583766551</v>
      </c>
      <c r="Y1259" s="42">
        <f>VLOOKUP($A1259,'Raw data'!$A:$AN,40, FALSE)</f>
        <v>1.2481411393062014</v>
      </c>
      <c r="Z1259" s="42">
        <f t="shared" si="217"/>
        <v>1.5043788488414283</v>
      </c>
      <c r="AA1259" s="44">
        <f>IFERROR(VLOOKUP($A1259,'Raw data'!$AP:$AU,4,FALSE),0)</f>
        <v>1.79828022188639</v>
      </c>
      <c r="AB1259" s="44">
        <f>IFERROR(VLOOKUP($A1259,'Raw data'!$AP:$AU,5,FALSE),0)</f>
        <v>0.20000026100937299</v>
      </c>
      <c r="AC1259" s="44">
        <f>IFERROR(VLOOKUP($A1259,'Raw data'!$AP:$AU,6,FALSE),"NA")</f>
        <v>0.94454278588804796</v>
      </c>
      <c r="AD1259" s="46" t="b">
        <f t="shared" si="218"/>
        <v>0</v>
      </c>
      <c r="AE1259" s="46" t="b">
        <f t="shared" si="219"/>
        <v>0</v>
      </c>
    </row>
    <row r="1260" spans="1:31" x14ac:dyDescent="0.25">
      <c r="A1260" s="45" t="s">
        <v>1326</v>
      </c>
      <c r="B1260" s="2" t="str">
        <f>IFERROR(VLOOKUP(A1260,'Protein names'!$A:$I,8,FALSE),"Contaminant")</f>
        <v>Glutathione S-transferase mu 2 (Protein Gstm7) (RCG28943, isoform CRA_a)</v>
      </c>
      <c r="C1260" t="str">
        <f>IFERROR(VLOOKUP(A1260,'Protein names'!$A:$I,9,FALSE), "Contaminant")</f>
        <v>Gstm2</v>
      </c>
      <c r="D1260" s="42">
        <f>VLOOKUP($A1260,'Raw data'!$A:$M,10,FALSE)</f>
        <v>4516674.1128324764</v>
      </c>
      <c r="E1260" s="42">
        <f>VLOOKUP($A1260,'Raw data'!$A:$M,11,FALSE)</f>
        <v>7642781.9123787619</v>
      </c>
      <c r="F1260" s="42">
        <f>VLOOKUP($A1260,'Raw data'!$A:$M,7,FALSE)</f>
        <v>7914110.9662032165</v>
      </c>
      <c r="G1260" s="42">
        <f>VLOOKUP($A1260,'Raw data'!$A:$M,2,FALSE)</f>
        <v>7421116.24885449</v>
      </c>
      <c r="H1260" s="42">
        <f>VLOOKUP($A1260,'Raw data'!$A:$M,3,FALSE)</f>
        <v>8021225.132649661</v>
      </c>
      <c r="I1260" s="42">
        <f>VLOOKUP($A1260,'Raw data'!$A:$M,4,FALSE)</f>
        <v>5491394.0413373709</v>
      </c>
      <c r="J1260" s="42">
        <f>VLOOKUP($A1260,'Raw data'!$A:$M,8,FALSE)</f>
        <v>7057083.4484620178</v>
      </c>
      <c r="K1260" s="42">
        <f>VLOOKUP($A1260,'Raw data'!$A:$M,5,FALSE)</f>
        <v>7609517.5046703285</v>
      </c>
      <c r="L1260" s="42">
        <f>VLOOKUP($A1260,'Raw data'!$A:$M,12,FALSE)</f>
        <v>5912188.4300134908</v>
      </c>
      <c r="M1260" s="42">
        <f>VLOOKUP($A1260,'Raw data'!$A:$M,13,FALSE)</f>
        <v>8444707.8664585743</v>
      </c>
      <c r="N1260" s="42">
        <f>VLOOKUP($A1260,'Raw data'!$A:$M,6,FALSE)</f>
        <v>6811387.2127582822</v>
      </c>
      <c r="O1260" s="42">
        <f>VLOOKUP($A1260,'Raw data'!$A:$M,9,FALSE)</f>
        <v>7378618.6749177165</v>
      </c>
      <c r="P1260" s="42">
        <f t="shared" si="209"/>
        <v>6834550.4023759961</v>
      </c>
      <c r="Q1260" s="42">
        <f t="shared" si="210"/>
        <v>7202250.5228800671</v>
      </c>
      <c r="R1260" s="42">
        <f t="shared" si="211"/>
        <v>1338379.9346152246</v>
      </c>
      <c r="S1260" s="42">
        <f t="shared" si="212"/>
        <v>772310.40610492323</v>
      </c>
      <c r="T1260" s="43">
        <f t="shared" si="213"/>
        <v>0.1958256001960193</v>
      </c>
      <c r="U1260" s="43">
        <f t="shared" si="214"/>
        <v>0.10723181645118454</v>
      </c>
      <c r="V1260" s="42">
        <f t="shared" si="215"/>
        <v>7.5601347003269981E-2</v>
      </c>
      <c r="W1260" s="42">
        <f t="shared" si="216"/>
        <v>0.60628105673335297</v>
      </c>
      <c r="X1260" s="42">
        <f>VLOOKUP($A1260,'Raw data'!$A:$AN,39, FALSE)</f>
        <v>3.8262529104394347</v>
      </c>
      <c r="Y1260" s="42">
        <f>VLOOKUP($A1260,'Raw data'!$A:$AN,40, FALSE)</f>
        <v>3.8767661554676196</v>
      </c>
      <c r="Z1260" s="42">
        <f t="shared" si="217"/>
        <v>3.8515095329535272</v>
      </c>
      <c r="AA1260" s="44">
        <f>IFERROR(VLOOKUP($A1260,'Raw data'!$AP:$AU,4,FALSE),0)</f>
        <v>-0.30339471422816</v>
      </c>
      <c r="AB1260" s="44">
        <f>IFERROR(VLOOKUP($A1260,'Raw data'!$AP:$AU,5,FALSE),0)</f>
        <v>0.116539256318988</v>
      </c>
      <c r="AC1260" s="44">
        <f>IFERROR(VLOOKUP($A1260,'Raw data'!$AP:$AU,6,FALSE),"NA")</f>
        <v>0.94469791373074796</v>
      </c>
      <c r="AD1260" s="46" t="b">
        <f t="shared" si="218"/>
        <v>0</v>
      </c>
      <c r="AE1260" s="46" t="b">
        <f t="shared" si="219"/>
        <v>0</v>
      </c>
    </row>
    <row r="1261" spans="1:31" x14ac:dyDescent="0.25">
      <c r="A1261" s="45" t="s">
        <v>1327</v>
      </c>
      <c r="B1261" s="2" t="str">
        <f>IFERROR(VLOOKUP(A1261,'Protein names'!$A:$I,8,FALSE),"Contaminant")</f>
        <v>Sulfotransferase (EC 2.8.2.-)</v>
      </c>
      <c r="C1261" t="str">
        <f>IFERROR(VLOOKUP(A1261,'Protein names'!$A:$I,9,FALSE), "Contaminant")</f>
        <v>Sult2a1</v>
      </c>
      <c r="D1261" s="42">
        <f>VLOOKUP($A1261,'Raw data'!$A:$M,10,FALSE)</f>
        <v>177782.53263064087</v>
      </c>
      <c r="E1261" s="42">
        <f>VLOOKUP($A1261,'Raw data'!$A:$M,11,FALSE)</f>
        <v>186329.76413484532</v>
      </c>
      <c r="F1261" s="42">
        <f>VLOOKUP($A1261,'Raw data'!$A:$M,7,FALSE)</f>
        <v>76581.595810877916</v>
      </c>
      <c r="G1261" s="42">
        <f>VLOOKUP($A1261,'Raw data'!$A:$M,2,FALSE)</f>
        <v>163232.45640179093</v>
      </c>
      <c r="H1261" s="42">
        <f>VLOOKUP($A1261,'Raw data'!$A:$M,3,FALSE)</f>
        <v>166559.74780733435</v>
      </c>
      <c r="I1261" s="42">
        <f>VLOOKUP($A1261,'Raw data'!$A:$M,4,FALSE)</f>
        <v>244145.90358657058</v>
      </c>
      <c r="J1261" s="42">
        <f>VLOOKUP($A1261,'Raw data'!$A:$M,8,FALSE)</f>
        <v>64634.637253946174</v>
      </c>
      <c r="K1261" s="42">
        <f>VLOOKUP($A1261,'Raw data'!$A:$M,5,FALSE)</f>
        <v>166556.75330027245</v>
      </c>
      <c r="L1261" s="42">
        <f>VLOOKUP($A1261,'Raw data'!$A:$M,12,FALSE)</f>
        <v>183473.33702595904</v>
      </c>
      <c r="M1261" s="42">
        <f>VLOOKUP($A1261,'Raw data'!$A:$M,13,FALSE)</f>
        <v>193112.53039792934</v>
      </c>
      <c r="N1261" s="42">
        <f>VLOOKUP($A1261,'Raw data'!$A:$M,6,FALSE)</f>
        <v>69812.56538612186</v>
      </c>
      <c r="O1261" s="42">
        <f>VLOOKUP($A1261,'Raw data'!$A:$M,9,FALSE)</f>
        <v>42795.432674764917</v>
      </c>
      <c r="P1261" s="42">
        <f t="shared" si="209"/>
        <v>169105.33339534336</v>
      </c>
      <c r="Q1261" s="42">
        <f t="shared" si="210"/>
        <v>120064.20933983229</v>
      </c>
      <c r="R1261" s="42">
        <f t="shared" si="211"/>
        <v>49336.725134966997</v>
      </c>
      <c r="S1261" s="42">
        <f t="shared" si="212"/>
        <v>62030.181304784797</v>
      </c>
      <c r="T1261" s="43">
        <f t="shared" si="213"/>
        <v>0.29175144357880778</v>
      </c>
      <c r="U1261" s="43">
        <f t="shared" si="214"/>
        <v>0.51664173400095659</v>
      </c>
      <c r="V1261" s="42">
        <f t="shared" si="215"/>
        <v>-0.49411600795847122</v>
      </c>
      <c r="W1261" s="42">
        <f t="shared" si="216"/>
        <v>0.19659350555631816</v>
      </c>
      <c r="X1261" s="42">
        <f>VLOOKUP($A1261,'Raw data'!$A:$AN,39, FALSE)</f>
        <v>2.7408090649797168</v>
      </c>
      <c r="Y1261" s="42">
        <f>VLOOKUP($A1261,'Raw data'!$A:$AN,40, FALSE)</f>
        <v>3.1261489998045611</v>
      </c>
      <c r="Z1261" s="42">
        <f t="shared" si="217"/>
        <v>2.9334790323921389</v>
      </c>
      <c r="AA1261" s="44">
        <f>IFERROR(VLOOKUP($A1261,'Raw data'!$AP:$AU,4,FALSE),0)</f>
        <v>-1.09492929868596</v>
      </c>
      <c r="AB1261" s="44">
        <f>IFERROR(VLOOKUP($A1261,'Raw data'!$AP:$AU,5,FALSE),0)</f>
        <v>0.17458528812454399</v>
      </c>
      <c r="AC1261" s="44">
        <f>IFERROR(VLOOKUP($A1261,'Raw data'!$AP:$AU,6,FALSE),"NA")</f>
        <v>0.94497661460600102</v>
      </c>
      <c r="AD1261" s="46" t="b">
        <f t="shared" si="218"/>
        <v>0</v>
      </c>
      <c r="AE1261" s="46" t="b">
        <f t="shared" si="219"/>
        <v>0</v>
      </c>
    </row>
    <row r="1262" spans="1:31" x14ac:dyDescent="0.25">
      <c r="A1262" s="45" t="s">
        <v>1328</v>
      </c>
      <c r="B1262" s="2" t="str">
        <f>IFERROR(VLOOKUP(A1262,'Protein names'!$A:$I,8,FALSE),"Contaminant")</f>
        <v>Long-chain-fatty-acid--CoA ligase 5 (EC 6.2.1.3) (Long-chain acyl-CoA synthetase 5) (LACS 5)</v>
      </c>
      <c r="C1262" t="str">
        <f>IFERROR(VLOOKUP(A1262,'Protein names'!$A:$I,9,FALSE), "Contaminant")</f>
        <v>Acsl5</v>
      </c>
      <c r="D1262" s="42">
        <f>VLOOKUP($A1262,'Raw data'!$A:$M,10,FALSE)</f>
        <v>1714178.8358087966</v>
      </c>
      <c r="E1262" s="42">
        <f>VLOOKUP($A1262,'Raw data'!$A:$M,11,FALSE)</f>
        <v>1121104.5846062948</v>
      </c>
      <c r="F1262" s="42">
        <f>VLOOKUP($A1262,'Raw data'!$A:$M,7,FALSE)</f>
        <v>1093445.9712610117</v>
      </c>
      <c r="G1262" s="42">
        <f>VLOOKUP($A1262,'Raw data'!$A:$M,2,FALSE)</f>
        <v>1414991.8491054289</v>
      </c>
      <c r="H1262" s="42">
        <f>VLOOKUP($A1262,'Raw data'!$A:$M,3,FALSE)</f>
        <v>1332288.0524324335</v>
      </c>
      <c r="I1262" s="42">
        <f>VLOOKUP($A1262,'Raw data'!$A:$M,4,FALSE)</f>
        <v>735505.89290991926</v>
      </c>
      <c r="J1262" s="42">
        <f>VLOOKUP($A1262,'Raw data'!$A:$M,8,FALSE)</f>
        <v>809014.48915440473</v>
      </c>
      <c r="K1262" s="42">
        <f>VLOOKUP($A1262,'Raw data'!$A:$M,5,FALSE)</f>
        <v>887693.40831345005</v>
      </c>
      <c r="L1262" s="42">
        <f>VLOOKUP($A1262,'Raw data'!$A:$M,12,FALSE)</f>
        <v>1347712.5600825453</v>
      </c>
      <c r="M1262" s="42">
        <f>VLOOKUP($A1262,'Raw data'!$A:$M,13,FALSE)</f>
        <v>1445202.7205492104</v>
      </c>
      <c r="N1262" s="42">
        <f>VLOOKUP($A1262,'Raw data'!$A:$M,6,FALSE)</f>
        <v>1215564.2924691262</v>
      </c>
      <c r="O1262" s="42">
        <f>VLOOKUP($A1262,'Raw data'!$A:$M,9,FALSE)</f>
        <v>1332147.6551926334</v>
      </c>
      <c r="P1262" s="42">
        <f t="shared" si="209"/>
        <v>1235252.5310206474</v>
      </c>
      <c r="Q1262" s="42">
        <f t="shared" si="210"/>
        <v>1172889.1876268948</v>
      </c>
      <c r="R1262" s="42">
        <f t="shared" si="211"/>
        <v>303857.99223313807</v>
      </c>
      <c r="S1262" s="42">
        <f t="shared" si="212"/>
        <v>240015.18165897101</v>
      </c>
      <c r="T1262" s="43">
        <f t="shared" si="213"/>
        <v>0.24598856072132108</v>
      </c>
      <c r="U1262" s="43">
        <f t="shared" si="214"/>
        <v>0.20463585493919798</v>
      </c>
      <c r="V1262" s="42">
        <f t="shared" si="215"/>
        <v>-7.4739295176630291E-2</v>
      </c>
      <c r="W1262" s="42">
        <f t="shared" si="216"/>
        <v>0.72623941739575981</v>
      </c>
      <c r="X1262" s="42">
        <f>VLOOKUP($A1262,'Raw data'!$A:$AN,39, FALSE)</f>
        <v>2.4355818678847978</v>
      </c>
      <c r="Y1262" s="42">
        <f>VLOOKUP($A1262,'Raw data'!$A:$AN,40, FALSE)</f>
        <v>2.6812133019605788</v>
      </c>
      <c r="Z1262" s="42">
        <f t="shared" si="217"/>
        <v>2.5583975849226883</v>
      </c>
      <c r="AA1262" s="44">
        <f>IFERROR(VLOOKUP($A1262,'Raw data'!$AP:$AU,4,FALSE),0)</f>
        <v>-1.9313331797176001</v>
      </c>
      <c r="AB1262" s="44">
        <f>IFERROR(VLOOKUP($A1262,'Raw data'!$AP:$AU,5,FALSE),0)</f>
        <v>9.9691029638343698E-2</v>
      </c>
      <c r="AC1262" s="44">
        <f>IFERROR(VLOOKUP($A1262,'Raw data'!$AP:$AU,6,FALSE),"NA")</f>
        <v>0.94527432055086502</v>
      </c>
      <c r="AD1262" s="46" t="b">
        <f t="shared" si="218"/>
        <v>0</v>
      </c>
      <c r="AE1262" s="46" t="b">
        <f t="shared" si="219"/>
        <v>0</v>
      </c>
    </row>
    <row r="1263" spans="1:31" x14ac:dyDescent="0.25">
      <c r="A1263" s="45" t="s">
        <v>1329</v>
      </c>
      <c r="B1263" s="2" t="str">
        <f>IFERROR(VLOOKUP(A1263,'Protein names'!$A:$I,8,FALSE),"Contaminant")</f>
        <v>Heterogeneous nuclear ribonucleoproteins A2/B1</v>
      </c>
      <c r="C1263" t="str">
        <f>IFERROR(VLOOKUP(A1263,'Protein names'!$A:$I,9,FALSE), "Contaminant")</f>
        <v>Hnrnpa2b1</v>
      </c>
      <c r="D1263" s="42">
        <f>VLOOKUP($A1263,'Raw data'!$A:$M,10,FALSE)</f>
        <v>454553.69415701344</v>
      </c>
      <c r="E1263" s="42">
        <f>VLOOKUP($A1263,'Raw data'!$A:$M,11,FALSE)</f>
        <v>420821.5172549882</v>
      </c>
      <c r="F1263" s="42">
        <f>VLOOKUP($A1263,'Raw data'!$A:$M,7,FALSE)</f>
        <v>693080.25563227374</v>
      </c>
      <c r="G1263" s="42">
        <f>VLOOKUP($A1263,'Raw data'!$A:$M,2,FALSE)</f>
        <v>1252357.0509434361</v>
      </c>
      <c r="H1263" s="42">
        <f>VLOOKUP($A1263,'Raw data'!$A:$M,3,FALSE)</f>
        <v>999565.55997893075</v>
      </c>
      <c r="I1263" s="42">
        <f>VLOOKUP($A1263,'Raw data'!$A:$M,4,FALSE)</f>
        <v>1161414.7297623663</v>
      </c>
      <c r="J1263" s="42">
        <f>VLOOKUP($A1263,'Raw data'!$A:$M,8,FALSE)</f>
        <v>666039.59623920301</v>
      </c>
      <c r="K1263" s="42">
        <f>VLOOKUP($A1263,'Raw data'!$A:$M,5,FALSE)</f>
        <v>1058381.4968738684</v>
      </c>
      <c r="L1263" s="42">
        <f>VLOOKUP($A1263,'Raw data'!$A:$M,12,FALSE)</f>
        <v>598521.89680213027</v>
      </c>
      <c r="M1263" s="42">
        <f>VLOOKUP($A1263,'Raw data'!$A:$M,13,FALSE)</f>
        <v>497571.25365146744</v>
      </c>
      <c r="N1263" s="42">
        <f>VLOOKUP($A1263,'Raw data'!$A:$M,6,FALSE)</f>
        <v>727415.05531492596</v>
      </c>
      <c r="O1263" s="42">
        <f>VLOOKUP($A1263,'Raw data'!$A:$M,9,FALSE)</f>
        <v>730112.37403618859</v>
      </c>
      <c r="P1263" s="42">
        <f t="shared" si="209"/>
        <v>830298.80128816806</v>
      </c>
      <c r="Q1263" s="42">
        <f t="shared" si="210"/>
        <v>713006.94548629725</v>
      </c>
      <c r="R1263" s="42">
        <f t="shared" si="211"/>
        <v>327644.90960316226</v>
      </c>
      <c r="S1263" s="42">
        <f t="shared" si="212"/>
        <v>173929.61490439245</v>
      </c>
      <c r="T1263" s="43">
        <f t="shared" si="213"/>
        <v>0.39461084262055679</v>
      </c>
      <c r="U1263" s="43">
        <f t="shared" si="214"/>
        <v>0.24393817760886746</v>
      </c>
      <c r="V1263" s="42">
        <f t="shared" si="215"/>
        <v>-0.21971448524505396</v>
      </c>
      <c r="W1263" s="42">
        <f t="shared" si="216"/>
        <v>0.49569169911576827</v>
      </c>
      <c r="X1263" s="42">
        <f>VLOOKUP($A1263,'Raw data'!$A:$AN,39, FALSE)</f>
        <v>3.7902488574941446</v>
      </c>
      <c r="Y1263" s="42">
        <f>VLOOKUP($A1263,'Raw data'!$A:$AN,40, FALSE)</f>
        <v>3.4313799865855152</v>
      </c>
      <c r="Z1263" s="42">
        <f t="shared" si="217"/>
        <v>3.6108144220398302</v>
      </c>
      <c r="AA1263" s="44">
        <f>IFERROR(VLOOKUP($A1263,'Raw data'!$AP:$AU,4,FALSE),0)</f>
        <v>0.64365177550224195</v>
      </c>
      <c r="AB1263" s="44">
        <f>IFERROR(VLOOKUP($A1263,'Raw data'!$AP:$AU,5,FALSE),0)</f>
        <v>7.4673669119111705E-2</v>
      </c>
      <c r="AC1263" s="44">
        <f>IFERROR(VLOOKUP($A1263,'Raw data'!$AP:$AU,6,FALSE),"NA")</f>
        <v>0.945526059609897</v>
      </c>
      <c r="AD1263" s="46" t="b">
        <f t="shared" si="218"/>
        <v>0</v>
      </c>
      <c r="AE1263" s="46" t="b">
        <f t="shared" si="219"/>
        <v>0</v>
      </c>
    </row>
    <row r="1264" spans="1:31" x14ac:dyDescent="0.25">
      <c r="A1264" s="45" t="s">
        <v>1330</v>
      </c>
      <c r="B1264" s="2" t="str">
        <f>IFERROR(VLOOKUP(A1264,'Protein names'!$A:$I,8,FALSE),"Contaminant")</f>
        <v>60S ribosomal protein L13a (Neuroprotective protein 11) (RCG53885, isoform CRA_d) (Ribosomal protein L13A)</v>
      </c>
      <c r="C1264" t="str">
        <f>IFERROR(VLOOKUP(A1264,'Protein names'!$A:$I,9,FALSE), "Contaminant")</f>
        <v>Rpl13a</v>
      </c>
      <c r="D1264" s="42">
        <f>VLOOKUP($A1264,'Raw data'!$A:$M,10,FALSE)</f>
        <v>205.36</v>
      </c>
      <c r="E1264" s="42">
        <f>VLOOKUP($A1264,'Raw data'!$A:$M,11,FALSE)</f>
        <v>244966.87306456402</v>
      </c>
      <c r="F1264" s="42">
        <f>VLOOKUP($A1264,'Raw data'!$A:$M,7,FALSE)</f>
        <v>231545.56379867112</v>
      </c>
      <c r="G1264" s="42">
        <f>VLOOKUP($A1264,'Raw data'!$A:$M,2,FALSE)</f>
        <v>294218.91979606211</v>
      </c>
      <c r="H1264" s="42">
        <f>VLOOKUP($A1264,'Raw data'!$A:$M,3,FALSE)</f>
        <v>313837.32901677763</v>
      </c>
      <c r="I1264" s="42">
        <f>VLOOKUP($A1264,'Raw data'!$A:$M,4,FALSE)</f>
        <v>306726.98772705049</v>
      </c>
      <c r="J1264" s="42">
        <f>VLOOKUP($A1264,'Raw data'!$A:$M,8,FALSE)</f>
        <v>331916.90801888518</v>
      </c>
      <c r="K1264" s="42">
        <f>VLOOKUP($A1264,'Raw data'!$A:$M,5,FALSE)</f>
        <v>373332.01623988402</v>
      </c>
      <c r="L1264" s="42">
        <f>VLOOKUP($A1264,'Raw data'!$A:$M,12,FALSE)</f>
        <v>105991.84449683649</v>
      </c>
      <c r="M1264" s="42">
        <f>VLOOKUP($A1264,'Raw data'!$A:$M,13,FALSE)</f>
        <v>264953.80323254078</v>
      </c>
      <c r="N1264" s="42">
        <f>VLOOKUP($A1264,'Raw data'!$A:$M,6,FALSE)</f>
        <v>263322.4869502862</v>
      </c>
      <c r="O1264" s="42">
        <f>VLOOKUP($A1264,'Raw data'!$A:$M,9,FALSE)</f>
        <v>374187.69172910141</v>
      </c>
      <c r="P1264" s="42">
        <f t="shared" si="209"/>
        <v>231916.8389005209</v>
      </c>
      <c r="Q1264" s="42">
        <f t="shared" si="210"/>
        <v>285617.45844458899</v>
      </c>
      <c r="R1264" s="42">
        <f t="shared" si="211"/>
        <v>108050.70186676271</v>
      </c>
      <c r="S1264" s="42">
        <f t="shared" si="212"/>
        <v>92079.297791759513</v>
      </c>
      <c r="T1264" s="43">
        <f t="shared" si="213"/>
        <v>0.46590278816757374</v>
      </c>
      <c r="U1264" s="43">
        <f t="shared" si="214"/>
        <v>0.32238679768808071</v>
      </c>
      <c r="V1264" s="42">
        <f t="shared" si="215"/>
        <v>0.30047659292917611</v>
      </c>
      <c r="W1264" s="42">
        <f t="shared" si="216"/>
        <v>0.41742167060713475</v>
      </c>
      <c r="X1264" s="42">
        <f>VLOOKUP($A1264,'Raw data'!$A:$AN,39, FALSE)</f>
        <v>2.4814490869372681</v>
      </c>
      <c r="Y1264" s="42">
        <f>VLOOKUP($A1264,'Raw data'!$A:$AN,40, FALSE)</f>
        <v>3.234796324211795</v>
      </c>
      <c r="Z1264" s="42">
        <f t="shared" si="217"/>
        <v>2.8581227055745315</v>
      </c>
      <c r="AA1264" s="44">
        <f>IFERROR(VLOOKUP($A1264,'Raw data'!$AP:$AU,4,FALSE),0)</f>
        <v>-0.36007712305046702</v>
      </c>
      <c r="AB1264" s="44">
        <f>IFERROR(VLOOKUP($A1264,'Raw data'!$AP:$AU,5,FALSE),0)</f>
        <v>1.75515905493548E-2</v>
      </c>
      <c r="AC1264" s="44">
        <f>IFERROR(VLOOKUP($A1264,'Raw data'!$AP:$AU,6,FALSE),"NA")</f>
        <v>0.94636647306265698</v>
      </c>
      <c r="AD1264" s="46" t="b">
        <f t="shared" si="218"/>
        <v>0</v>
      </c>
      <c r="AE1264" s="46" t="b">
        <f t="shared" si="219"/>
        <v>0</v>
      </c>
    </row>
    <row r="1265" spans="1:31" x14ac:dyDescent="0.25">
      <c r="A1265" s="45" t="s">
        <v>1331</v>
      </c>
      <c r="B1265" s="2" t="str">
        <f>IFERROR(VLOOKUP(A1265,'Protein names'!$A:$I,8,FALSE),"Contaminant")</f>
        <v>Eukaryotic translation initiation factor 5A-1 (eIF-5A-1) (eIF-5A1) (Eukaryotic initiation factor 5A isoform 1) (eIF-5A) (eIF-4D)</v>
      </c>
      <c r="C1265" t="str">
        <f>IFERROR(VLOOKUP(A1265,'Protein names'!$A:$I,9,FALSE), "Contaminant")</f>
        <v>Eif5a</v>
      </c>
      <c r="D1265" s="42">
        <f>VLOOKUP($A1265,'Raw data'!$A:$M,10,FALSE)</f>
        <v>1397196.929828316</v>
      </c>
      <c r="E1265" s="42">
        <f>VLOOKUP($A1265,'Raw data'!$A:$M,11,FALSE)</f>
        <v>1296789.2384377639</v>
      </c>
      <c r="F1265" s="42">
        <f>VLOOKUP($A1265,'Raw data'!$A:$M,7,FALSE)</f>
        <v>825629.53747393622</v>
      </c>
      <c r="G1265" s="42">
        <f>VLOOKUP($A1265,'Raw data'!$A:$M,2,FALSE)</f>
        <v>1187782.0964403453</v>
      </c>
      <c r="H1265" s="42">
        <f>VLOOKUP($A1265,'Raw data'!$A:$M,3,FALSE)</f>
        <v>1031151.4465071929</v>
      </c>
      <c r="I1265" s="42">
        <f>VLOOKUP($A1265,'Raw data'!$A:$M,4,FALSE)</f>
        <v>1035179.9150382519</v>
      </c>
      <c r="J1265" s="42">
        <f>VLOOKUP($A1265,'Raw data'!$A:$M,8,FALSE)</f>
        <v>1165213.487623743</v>
      </c>
      <c r="K1265" s="42">
        <f>VLOOKUP($A1265,'Raw data'!$A:$M,5,FALSE)</f>
        <v>1122990.4673049683</v>
      </c>
      <c r="L1265" s="42">
        <f>VLOOKUP($A1265,'Raw data'!$A:$M,12,FALSE)</f>
        <v>1610471.0816986926</v>
      </c>
      <c r="M1265" s="42">
        <f>VLOOKUP($A1265,'Raw data'!$A:$M,13,FALSE)</f>
        <v>914776.9069948378</v>
      </c>
      <c r="N1265" s="42">
        <f>VLOOKUP($A1265,'Raw data'!$A:$M,6,FALSE)</f>
        <v>1160491.7630220058</v>
      </c>
      <c r="O1265" s="42">
        <f>VLOOKUP($A1265,'Raw data'!$A:$M,9,FALSE)</f>
        <v>953650.19672109873</v>
      </c>
      <c r="P1265" s="42">
        <f t="shared" si="209"/>
        <v>1128954.8606209678</v>
      </c>
      <c r="Q1265" s="42">
        <f t="shared" si="210"/>
        <v>1154598.983894224</v>
      </c>
      <c r="R1265" s="42">
        <f t="shared" si="211"/>
        <v>188833.40525338805</v>
      </c>
      <c r="S1265" s="42">
        <f t="shared" si="212"/>
        <v>226149.25161921303</v>
      </c>
      <c r="T1265" s="43">
        <f t="shared" si="213"/>
        <v>0.16726391093220727</v>
      </c>
      <c r="U1265" s="43">
        <f t="shared" si="214"/>
        <v>0.19586822331720602</v>
      </c>
      <c r="V1265" s="42">
        <f t="shared" si="215"/>
        <v>3.2404057307256144E-2</v>
      </c>
      <c r="W1265" s="42">
        <f t="shared" si="216"/>
        <v>0.84958006275356879</v>
      </c>
      <c r="X1265" s="42">
        <f>VLOOKUP($A1265,'Raw data'!$A:$AN,39, FALSE)</f>
        <v>2.7347562067060882</v>
      </c>
      <c r="Y1265" s="42">
        <f>VLOOKUP($A1265,'Raw data'!$A:$AN,40, FALSE)</f>
        <v>2.8949629316657162</v>
      </c>
      <c r="Z1265" s="42">
        <f t="shared" si="217"/>
        <v>2.8148595691859022</v>
      </c>
      <c r="AA1265" s="44">
        <f>IFERROR(VLOOKUP($A1265,'Raw data'!$AP:$AU,4,FALSE),0)</f>
        <v>0.23298026168941299</v>
      </c>
      <c r="AB1265" s="44">
        <f>IFERROR(VLOOKUP($A1265,'Raw data'!$AP:$AU,5,FALSE),0)</f>
        <v>0.202100102292982</v>
      </c>
      <c r="AC1265" s="44">
        <f>IFERROR(VLOOKUP($A1265,'Raw data'!$AP:$AU,6,FALSE),"NA")</f>
        <v>0.94643350235341905</v>
      </c>
      <c r="AD1265" s="46" t="b">
        <f t="shared" si="218"/>
        <v>0</v>
      </c>
      <c r="AE1265" s="46" t="b">
        <f t="shared" si="219"/>
        <v>0</v>
      </c>
    </row>
    <row r="1266" spans="1:31" x14ac:dyDescent="0.25">
      <c r="A1266" s="45" t="s">
        <v>1332</v>
      </c>
      <c r="B1266" s="2" t="str">
        <f>IFERROR(VLOOKUP(A1266,'Protein names'!$A:$I,8,FALSE),"Contaminant")</f>
        <v>Actin-related protein 2 (Actin-like protein 2)</v>
      </c>
      <c r="C1266" t="str">
        <f>IFERROR(VLOOKUP(A1266,'Protein names'!$A:$I,9,FALSE), "Contaminant")</f>
        <v>Actr2</v>
      </c>
      <c r="D1266" s="42">
        <f>VLOOKUP($A1266,'Raw data'!$A:$M,10,FALSE)</f>
        <v>170706.23281413037</v>
      </c>
      <c r="E1266" s="42">
        <f>VLOOKUP($A1266,'Raw data'!$A:$M,11,FALSE)</f>
        <v>370951.91732599441</v>
      </c>
      <c r="F1266" s="42">
        <f>VLOOKUP($A1266,'Raw data'!$A:$M,7,FALSE)</f>
        <v>433287.42000470229</v>
      </c>
      <c r="G1266" s="42">
        <f>VLOOKUP($A1266,'Raw data'!$A:$M,2,FALSE)</f>
        <v>164598.07638806978</v>
      </c>
      <c r="H1266" s="42">
        <f>VLOOKUP($A1266,'Raw data'!$A:$M,3,FALSE)</f>
        <v>487399.99753031461</v>
      </c>
      <c r="I1266" s="42">
        <f>VLOOKUP($A1266,'Raw data'!$A:$M,4,FALSE)</f>
        <v>572122.2089677793</v>
      </c>
      <c r="J1266" s="42">
        <f>VLOOKUP($A1266,'Raw data'!$A:$M,8,FALSE)</f>
        <v>327981.82360763091</v>
      </c>
      <c r="K1266" s="42">
        <f>VLOOKUP($A1266,'Raw data'!$A:$M,5,FALSE)</f>
        <v>468530.65067632578</v>
      </c>
      <c r="L1266" s="42">
        <f>VLOOKUP($A1266,'Raw data'!$A:$M,12,FALSE)</f>
        <v>239896.67259654263</v>
      </c>
      <c r="M1266" s="42">
        <f>VLOOKUP($A1266,'Raw data'!$A:$M,13,FALSE)</f>
        <v>363388.28943099425</v>
      </c>
      <c r="N1266" s="42">
        <f>VLOOKUP($A1266,'Raw data'!$A:$M,6,FALSE)</f>
        <v>352433.37773621164</v>
      </c>
      <c r="O1266" s="42">
        <f>VLOOKUP($A1266,'Raw data'!$A:$M,9,FALSE)</f>
        <v>481661.85108937003</v>
      </c>
      <c r="P1266" s="42">
        <f t="shared" si="209"/>
        <v>366510.97550516512</v>
      </c>
      <c r="Q1266" s="42">
        <f t="shared" si="210"/>
        <v>372315.44418951258</v>
      </c>
      <c r="R1266" s="42">
        <f t="shared" si="211"/>
        <v>153012.6718971575</v>
      </c>
      <c r="S1266" s="42">
        <f t="shared" si="212"/>
        <v>82854.485197276881</v>
      </c>
      <c r="T1266" s="43">
        <f t="shared" si="213"/>
        <v>0.41748455605254076</v>
      </c>
      <c r="U1266" s="43">
        <f t="shared" si="214"/>
        <v>0.22253840524300961</v>
      </c>
      <c r="V1266" s="42">
        <f t="shared" si="215"/>
        <v>2.2669060708676969E-2</v>
      </c>
      <c r="W1266" s="42">
        <f t="shared" si="216"/>
        <v>0.94201127401201723</v>
      </c>
      <c r="X1266" s="42">
        <f>VLOOKUP($A1266,'Raw data'!$A:$AN,39, FALSE)</f>
        <v>2.9078452147338552</v>
      </c>
      <c r="Y1266" s="42">
        <f>VLOOKUP($A1266,'Raw data'!$A:$AN,40, FALSE)</f>
        <v>3.3456254315174925</v>
      </c>
      <c r="Z1266" s="42">
        <f t="shared" si="217"/>
        <v>3.1267353231256738</v>
      </c>
      <c r="AA1266" s="44">
        <f>IFERROR(VLOOKUP($A1266,'Raw data'!$AP:$AU,4,FALSE),0)</f>
        <v>-2.9107856337973099</v>
      </c>
      <c r="AB1266" s="44">
        <f>IFERROR(VLOOKUP($A1266,'Raw data'!$AP:$AU,5,FALSE),0)</f>
        <v>0.203194462491431</v>
      </c>
      <c r="AC1266" s="44">
        <f>IFERROR(VLOOKUP($A1266,'Raw data'!$AP:$AU,6,FALSE),"NA")</f>
        <v>0.94698919653431102</v>
      </c>
      <c r="AD1266" s="46" t="b">
        <f t="shared" si="218"/>
        <v>0</v>
      </c>
      <c r="AE1266" s="46" t="b">
        <f t="shared" si="219"/>
        <v>0</v>
      </c>
    </row>
    <row r="1267" spans="1:31" x14ac:dyDescent="0.25">
      <c r="A1267" s="45" t="s">
        <v>1333</v>
      </c>
      <c r="B1267" s="2" t="str">
        <f>IFERROR(VLOOKUP(A1267,'Protein names'!$A:$I,8,FALSE),"Contaminant")</f>
        <v>Ornithine aminotransferase, mitochondrial (EC 2.6.1.13) (Ornithine--oxo-acid aminotransferase)</v>
      </c>
      <c r="C1267" t="str">
        <f>IFERROR(VLOOKUP(A1267,'Protein names'!$A:$I,9,FALSE), "Contaminant")</f>
        <v>Oat</v>
      </c>
      <c r="D1267" s="42">
        <f>VLOOKUP($A1267,'Raw data'!$A:$M,10,FALSE)</f>
        <v>748354.55479023478</v>
      </c>
      <c r="E1267" s="42">
        <f>VLOOKUP($A1267,'Raw data'!$A:$M,11,FALSE)</f>
        <v>493675.36771585344</v>
      </c>
      <c r="F1267" s="42">
        <f>VLOOKUP($A1267,'Raw data'!$A:$M,7,FALSE)</f>
        <v>590961.81044671801</v>
      </c>
      <c r="G1267" s="42">
        <f>VLOOKUP($A1267,'Raw data'!$A:$M,2,FALSE)</f>
        <v>481010.69850390684</v>
      </c>
      <c r="H1267" s="42">
        <f>VLOOKUP($A1267,'Raw data'!$A:$M,3,FALSE)</f>
        <v>743366.39939683455</v>
      </c>
      <c r="I1267" s="42">
        <f>VLOOKUP($A1267,'Raw data'!$A:$M,4,FALSE)</f>
        <v>446244.87874202937</v>
      </c>
      <c r="J1267" s="42">
        <f>VLOOKUP($A1267,'Raw data'!$A:$M,8,FALSE)</f>
        <v>397536.19072627457</v>
      </c>
      <c r="K1267" s="42">
        <f>VLOOKUP($A1267,'Raw data'!$A:$M,5,FALSE)</f>
        <v>623676.2346863962</v>
      </c>
      <c r="L1267" s="42">
        <f>VLOOKUP($A1267,'Raw data'!$A:$M,12,FALSE)</f>
        <v>896655.10721215315</v>
      </c>
      <c r="M1267" s="42">
        <f>VLOOKUP($A1267,'Raw data'!$A:$M,13,FALSE)</f>
        <v>974704.14315568015</v>
      </c>
      <c r="N1267" s="42">
        <f>VLOOKUP($A1267,'Raw data'!$A:$M,6,FALSE)</f>
        <v>174167.38858429005</v>
      </c>
      <c r="O1267" s="42">
        <f>VLOOKUP($A1267,'Raw data'!$A:$M,9,FALSE)</f>
        <v>374241.01812016917</v>
      </c>
      <c r="P1267" s="42">
        <f t="shared" si="209"/>
        <v>583935.61826592952</v>
      </c>
      <c r="Q1267" s="42">
        <f t="shared" si="210"/>
        <v>573496.6804141606</v>
      </c>
      <c r="R1267" s="42">
        <f t="shared" si="211"/>
        <v>122610.71168837257</v>
      </c>
      <c r="S1267" s="42">
        <f t="shared" si="212"/>
        <v>288110.38996588468</v>
      </c>
      <c r="T1267" s="43">
        <f t="shared" si="213"/>
        <v>0.20997299677056958</v>
      </c>
      <c r="U1267" s="43">
        <f t="shared" si="214"/>
        <v>0.50237499153058873</v>
      </c>
      <c r="V1267" s="42">
        <f t="shared" si="215"/>
        <v>-2.6024178272125574E-2</v>
      </c>
      <c r="W1267" s="42">
        <f t="shared" si="216"/>
        <v>0.94204434271023119</v>
      </c>
      <c r="X1267" s="42">
        <f>VLOOKUP($A1267,'Raw data'!$A:$AN,39, FALSE)</f>
        <v>3.1454119853606781</v>
      </c>
      <c r="Y1267" s="42">
        <f>VLOOKUP($A1267,'Raw data'!$A:$AN,40, FALSE)</f>
        <v>2.909798925107729</v>
      </c>
      <c r="Z1267" s="42">
        <f t="shared" si="217"/>
        <v>3.0276054552342035</v>
      </c>
      <c r="AA1267" s="44">
        <f>IFERROR(VLOOKUP($A1267,'Raw data'!$AP:$AU,4,FALSE),0)</f>
        <v>-0.49979015300570301</v>
      </c>
      <c r="AB1267" s="44">
        <f>IFERROR(VLOOKUP($A1267,'Raw data'!$AP:$AU,5,FALSE),0)</f>
        <v>8.7732560522132394E-2</v>
      </c>
      <c r="AC1267" s="44">
        <f>IFERROR(VLOOKUP($A1267,'Raw data'!$AP:$AU,6,FALSE),"NA")</f>
        <v>0.94733253096872505</v>
      </c>
      <c r="AD1267" s="46" t="b">
        <f t="shared" si="218"/>
        <v>0</v>
      </c>
      <c r="AE1267" s="46" t="b">
        <f t="shared" si="219"/>
        <v>0</v>
      </c>
    </row>
    <row r="1268" spans="1:31" x14ac:dyDescent="0.25">
      <c r="A1268" s="45" t="s">
        <v>1334</v>
      </c>
      <c r="B1268" s="2" t="str">
        <f>IFERROR(VLOOKUP(A1268,'Protein names'!$A:$I,8,FALSE),"Contaminant")</f>
        <v>Coatomer subunit beta' (Beta'-coat protein) (Beta'-COP) (p102)</v>
      </c>
      <c r="C1268" t="str">
        <f>IFERROR(VLOOKUP(A1268,'Protein names'!$A:$I,9,FALSE), "Contaminant")</f>
        <v>Copb2</v>
      </c>
      <c r="D1268" s="42">
        <f>VLOOKUP($A1268,'Raw data'!$A:$M,10,FALSE)</f>
        <v>286839.91139758151</v>
      </c>
      <c r="E1268" s="42">
        <f>VLOOKUP($A1268,'Raw data'!$A:$M,11,FALSE)</f>
        <v>237757.93433313712</v>
      </c>
      <c r="F1268" s="42">
        <f>VLOOKUP($A1268,'Raw data'!$A:$M,7,FALSE)</f>
        <v>78658.844757617189</v>
      </c>
      <c r="G1268" s="42">
        <f>VLOOKUP($A1268,'Raw data'!$A:$M,2,FALSE)</f>
        <v>103415.65931618541</v>
      </c>
      <c r="H1268" s="42">
        <f>VLOOKUP($A1268,'Raw data'!$A:$M,3,FALSE)</f>
        <v>62401.5525318773</v>
      </c>
      <c r="I1268" s="42">
        <f>VLOOKUP($A1268,'Raw data'!$A:$M,4,FALSE)</f>
        <v>103719.15848849375</v>
      </c>
      <c r="J1268" s="42">
        <f>VLOOKUP($A1268,'Raw data'!$A:$M,8,FALSE)</f>
        <v>132519.88695260187</v>
      </c>
      <c r="K1268" s="42">
        <f>VLOOKUP($A1268,'Raw data'!$A:$M,5,FALSE)</f>
        <v>86014.158005764839</v>
      </c>
      <c r="L1268" s="42">
        <f>VLOOKUP($A1268,'Raw data'!$A:$M,12,FALSE)</f>
        <v>319490.38518531673</v>
      </c>
      <c r="M1268" s="42">
        <f>VLOOKUP($A1268,'Raw data'!$A:$M,13,FALSE)</f>
        <v>177539.4149251646</v>
      </c>
      <c r="N1268" s="42">
        <f>VLOOKUP($A1268,'Raw data'!$A:$M,6,FALSE)</f>
        <v>138632.6835948643</v>
      </c>
      <c r="O1268" s="42">
        <f>VLOOKUP($A1268,'Raw data'!$A:$M,9,FALSE)</f>
        <v>87446.007218305982</v>
      </c>
      <c r="P1268" s="42">
        <f t="shared" si="209"/>
        <v>145465.51013748205</v>
      </c>
      <c r="Q1268" s="42">
        <f t="shared" si="210"/>
        <v>156940.42264700306</v>
      </c>
      <c r="R1268" s="42">
        <f t="shared" si="211"/>
        <v>85027.75264380798</v>
      </c>
      <c r="S1268" s="42">
        <f t="shared" si="212"/>
        <v>79202.644598755811</v>
      </c>
      <c r="T1268" s="43">
        <f t="shared" si="213"/>
        <v>0.58452173689451703</v>
      </c>
      <c r="U1268" s="43">
        <f t="shared" si="214"/>
        <v>0.50466695108182358</v>
      </c>
      <c r="V1268" s="42">
        <f t="shared" si="215"/>
        <v>0.1095398597727637</v>
      </c>
      <c r="W1268" s="42">
        <f t="shared" si="216"/>
        <v>0.82968192705193022</v>
      </c>
      <c r="X1268" s="42">
        <f>VLOOKUP($A1268,'Raw data'!$A:$AN,39, FALSE)</f>
        <v>2.2020785604810884</v>
      </c>
      <c r="Y1268" s="42">
        <f>VLOOKUP($A1268,'Raw data'!$A:$AN,40, FALSE)</f>
        <v>2.4018901977718228</v>
      </c>
      <c r="Z1268" s="42">
        <f t="shared" si="217"/>
        <v>2.3019843791264556</v>
      </c>
      <c r="AA1268" s="44">
        <f>IFERROR(VLOOKUP($A1268,'Raw data'!$AP:$AU,4,FALSE),0)</f>
        <v>-0.60930646431159796</v>
      </c>
      <c r="AB1268" s="44">
        <f>IFERROR(VLOOKUP($A1268,'Raw data'!$AP:$AU,5,FALSE),0)</f>
        <v>3.8800246105669602E-2</v>
      </c>
      <c r="AC1268" s="44">
        <f>IFERROR(VLOOKUP($A1268,'Raw data'!$AP:$AU,6,FALSE),"NA")</f>
        <v>0.94768739776573296</v>
      </c>
      <c r="AD1268" s="46" t="b">
        <f t="shared" si="218"/>
        <v>0</v>
      </c>
      <c r="AE1268" s="46" t="b">
        <f t="shared" si="219"/>
        <v>0</v>
      </c>
    </row>
    <row r="1269" spans="1:31" x14ac:dyDescent="0.25">
      <c r="A1269" s="45" t="s">
        <v>1335</v>
      </c>
      <c r="B1269" s="2" t="str">
        <f>IFERROR(VLOOKUP(A1269,'Protein names'!$A:$I,8,FALSE),"Contaminant")</f>
        <v>Enoyl-CoA hydratase, mitochondrial (EC 4.2.1.17) (Enoyl-CoA hydratase 1) (Short-chain enoyl-CoA hydratase) (SCEH)</v>
      </c>
      <c r="C1269" t="str">
        <f>IFERROR(VLOOKUP(A1269,'Protein names'!$A:$I,9,FALSE), "Contaminant")</f>
        <v>Echs1</v>
      </c>
      <c r="D1269" s="42">
        <f>VLOOKUP($A1269,'Raw data'!$A:$M,10,FALSE)</f>
        <v>5597011.5334210824</v>
      </c>
      <c r="E1269" s="42">
        <f>VLOOKUP($A1269,'Raw data'!$A:$M,11,FALSE)</f>
        <v>8816516.1239026822</v>
      </c>
      <c r="F1269" s="42">
        <f>VLOOKUP($A1269,'Raw data'!$A:$M,7,FALSE)</f>
        <v>9356568.7747167796</v>
      </c>
      <c r="G1269" s="42">
        <f>VLOOKUP($A1269,'Raw data'!$A:$M,2,FALSE)</f>
        <v>7044215.5361824352</v>
      </c>
      <c r="H1269" s="42">
        <f>VLOOKUP($A1269,'Raw data'!$A:$M,3,FALSE)</f>
        <v>7581545.7698873086</v>
      </c>
      <c r="I1269" s="42">
        <f>VLOOKUP($A1269,'Raw data'!$A:$M,4,FALSE)</f>
        <v>7408319.5097579416</v>
      </c>
      <c r="J1269" s="42">
        <f>VLOOKUP($A1269,'Raw data'!$A:$M,8,FALSE)</f>
        <v>7846000.8037000131</v>
      </c>
      <c r="K1269" s="42">
        <f>VLOOKUP($A1269,'Raw data'!$A:$M,5,FALSE)</f>
        <v>8705783.3188493066</v>
      </c>
      <c r="L1269" s="42">
        <f>VLOOKUP($A1269,'Raw data'!$A:$M,12,FALSE)</f>
        <v>6129985.6659775721</v>
      </c>
      <c r="M1269" s="42">
        <f>VLOOKUP($A1269,'Raw data'!$A:$M,13,FALSE)</f>
        <v>9683304.7534940187</v>
      </c>
      <c r="N1269" s="42">
        <f>VLOOKUP($A1269,'Raw data'!$A:$M,6,FALSE)</f>
        <v>7547965.2631822759</v>
      </c>
      <c r="O1269" s="42">
        <f>VLOOKUP($A1269,'Raw data'!$A:$M,9,FALSE)</f>
        <v>6570881.9043429606</v>
      </c>
      <c r="P1269" s="42">
        <f t="shared" si="209"/>
        <v>7634029.5413113711</v>
      </c>
      <c r="Q1269" s="42">
        <f t="shared" si="210"/>
        <v>7747320.2849243581</v>
      </c>
      <c r="R1269" s="42">
        <f t="shared" si="211"/>
        <v>1219045.9670272013</v>
      </c>
      <c r="S1269" s="42">
        <f t="shared" si="212"/>
        <v>1205262.492320786</v>
      </c>
      <c r="T1269" s="43">
        <f t="shared" si="213"/>
        <v>0.15968578067852146</v>
      </c>
      <c r="U1269" s="43">
        <f t="shared" si="214"/>
        <v>0.15557153286487027</v>
      </c>
      <c r="V1269" s="42">
        <f t="shared" si="215"/>
        <v>2.1252614568348652E-2</v>
      </c>
      <c r="W1269" s="42">
        <f t="shared" si="216"/>
        <v>0.88545785026731139</v>
      </c>
      <c r="X1269" s="42">
        <f>VLOOKUP($A1269,'Raw data'!$A:$AN,39, FALSE)</f>
        <v>3.2789985205919674</v>
      </c>
      <c r="Y1269" s="42">
        <f>VLOOKUP($A1269,'Raw data'!$A:$AN,40, FALSE)</f>
        <v>3.2232009548077181</v>
      </c>
      <c r="Z1269" s="42">
        <f t="shared" si="217"/>
        <v>3.2510997376998425</v>
      </c>
      <c r="AA1269" s="44">
        <f>IFERROR(VLOOKUP($A1269,'Raw data'!$AP:$AU,4,FALSE),0)</f>
        <v>0.234147457712892</v>
      </c>
      <c r="AB1269" s="44">
        <f>IFERROR(VLOOKUP($A1269,'Raw data'!$AP:$AU,5,FALSE),0)</f>
        <v>5.53345684486155E-2</v>
      </c>
      <c r="AC1269" s="44">
        <f>IFERROR(VLOOKUP($A1269,'Raw data'!$AP:$AU,6,FALSE),"NA")</f>
        <v>0.94886042976882201</v>
      </c>
      <c r="AD1269" s="46" t="b">
        <f t="shared" si="218"/>
        <v>0</v>
      </c>
      <c r="AE1269" s="46" t="b">
        <f t="shared" si="219"/>
        <v>0</v>
      </c>
    </row>
    <row r="1270" spans="1:31" x14ac:dyDescent="0.25">
      <c r="A1270" s="45" t="s">
        <v>1336</v>
      </c>
      <c r="B1270" s="2" t="str">
        <f>IFERROR(VLOOKUP(A1270,'Protein names'!$A:$I,8,FALSE),"Contaminant")</f>
        <v>Lipase</v>
      </c>
      <c r="C1270" t="str">
        <f>IFERROR(VLOOKUP(A1270,'Protein names'!$A:$I,9,FALSE), "Contaminant")</f>
        <v>Lipa</v>
      </c>
      <c r="D1270" s="42">
        <f>VLOOKUP($A1270,'Raw data'!$A:$M,10,FALSE)</f>
        <v>319662.8370664019</v>
      </c>
      <c r="E1270" s="42">
        <f>VLOOKUP($A1270,'Raw data'!$A:$M,11,FALSE)</f>
        <v>204393.366647902</v>
      </c>
      <c r="F1270" s="42">
        <f>VLOOKUP($A1270,'Raw data'!$A:$M,7,FALSE)</f>
        <v>138751.95047561507</v>
      </c>
      <c r="G1270" s="42">
        <f>VLOOKUP($A1270,'Raw data'!$A:$M,2,FALSE)</f>
        <v>141339.14161541793</v>
      </c>
      <c r="H1270" s="42">
        <f>VLOOKUP($A1270,'Raw data'!$A:$M,3,FALSE)</f>
        <v>196218.44331273495</v>
      </c>
      <c r="I1270" s="42">
        <f>VLOOKUP($A1270,'Raw data'!$A:$M,4,FALSE)</f>
        <v>179095.98956654716</v>
      </c>
      <c r="J1270" s="42">
        <f>VLOOKUP($A1270,'Raw data'!$A:$M,8,FALSE)</f>
        <v>160983.64877454098</v>
      </c>
      <c r="K1270" s="42">
        <f>VLOOKUP($A1270,'Raw data'!$A:$M,5,FALSE)</f>
        <v>134176.81842938042</v>
      </c>
      <c r="L1270" s="42">
        <f>VLOOKUP($A1270,'Raw data'!$A:$M,12,FALSE)</f>
        <v>311767.29287998728</v>
      </c>
      <c r="M1270" s="42">
        <f>VLOOKUP($A1270,'Raw data'!$A:$M,13,FALSE)</f>
        <v>156998.84356012871</v>
      </c>
      <c r="N1270" s="42">
        <f>VLOOKUP($A1270,'Raw data'!$A:$M,6,FALSE)</f>
        <v>181464.91179555675</v>
      </c>
      <c r="O1270" s="42">
        <f>VLOOKUP($A1270,'Raw data'!$A:$M,9,FALSE)</f>
        <v>146606.77885794919</v>
      </c>
      <c r="P1270" s="42">
        <f t="shared" si="209"/>
        <v>196576.95478076985</v>
      </c>
      <c r="Q1270" s="42">
        <f t="shared" si="210"/>
        <v>181999.71571625723</v>
      </c>
      <c r="R1270" s="42">
        <f t="shared" si="211"/>
        <v>60431.628741336179</v>
      </c>
      <c r="S1270" s="42">
        <f t="shared" si="212"/>
        <v>59786.172120331357</v>
      </c>
      <c r="T1270" s="43">
        <f t="shared" si="213"/>
        <v>0.3074197014025975</v>
      </c>
      <c r="U1270" s="43">
        <f t="shared" si="214"/>
        <v>0.32849596432084383</v>
      </c>
      <c r="V1270" s="42">
        <f t="shared" si="215"/>
        <v>-0.11115800382705096</v>
      </c>
      <c r="W1270" s="42">
        <f t="shared" si="216"/>
        <v>0.70941738164471724</v>
      </c>
      <c r="X1270" s="42">
        <f>VLOOKUP($A1270,'Raw data'!$A:$AN,39, FALSE)</f>
        <v>3.9228036256192467</v>
      </c>
      <c r="Y1270" s="42">
        <f>VLOOKUP($A1270,'Raw data'!$A:$AN,40, FALSE)</f>
        <v>4.059303402998494</v>
      </c>
      <c r="Z1270" s="42">
        <f t="shared" si="217"/>
        <v>3.9910535143088701</v>
      </c>
      <c r="AA1270" s="44">
        <f>IFERROR(VLOOKUP($A1270,'Raw data'!$AP:$AU,4,FALSE),0)</f>
        <v>-0.22724424858849601</v>
      </c>
      <c r="AB1270" s="44">
        <f>IFERROR(VLOOKUP($A1270,'Raw data'!$AP:$AU,5,FALSE),0)</f>
        <v>4.7678315125713203E-2</v>
      </c>
      <c r="AC1270" s="44">
        <f>IFERROR(VLOOKUP($A1270,'Raw data'!$AP:$AU,6,FALSE),"NA")</f>
        <v>0.95029607043383502</v>
      </c>
      <c r="AD1270" s="46" t="b">
        <f t="shared" si="218"/>
        <v>0</v>
      </c>
      <c r="AE1270" s="46" t="b">
        <f t="shared" si="219"/>
        <v>0</v>
      </c>
    </row>
    <row r="1271" spans="1:31" x14ac:dyDescent="0.25">
      <c r="A1271" s="45" t="s">
        <v>1337</v>
      </c>
      <c r="B1271" s="2" t="str">
        <f>IFERROR(VLOOKUP(A1271,'Protein names'!$A:$I,8,FALSE),"Contaminant")</f>
        <v>Prostaglandin E synthase 2 (Predicted), isoform CRA_b (Protein Ptges2)</v>
      </c>
      <c r="C1271" t="str">
        <f>IFERROR(VLOOKUP(A1271,'Protein names'!$A:$I,9,FALSE), "Contaminant")</f>
        <v>Ptges2</v>
      </c>
      <c r="D1271" s="42">
        <f>VLOOKUP($A1271,'Raw data'!$A:$M,10,FALSE)</f>
        <v>142950.70577694362</v>
      </c>
      <c r="E1271" s="42">
        <f>VLOOKUP($A1271,'Raw data'!$A:$M,11,FALSE)</f>
        <v>76272.951329715288</v>
      </c>
      <c r="F1271" s="42">
        <f>VLOOKUP($A1271,'Raw data'!$A:$M,7,FALSE)</f>
        <v>59123.471241961859</v>
      </c>
      <c r="G1271" s="42">
        <f>VLOOKUP($A1271,'Raw data'!$A:$M,2,FALSE)</f>
        <v>49322.986099152222</v>
      </c>
      <c r="H1271" s="42">
        <f>VLOOKUP($A1271,'Raw data'!$A:$M,3,FALSE)</f>
        <v>205.36</v>
      </c>
      <c r="I1271" s="42">
        <f>VLOOKUP($A1271,'Raw data'!$A:$M,4,FALSE)</f>
        <v>205.36</v>
      </c>
      <c r="J1271" s="42">
        <f>VLOOKUP($A1271,'Raw data'!$A:$M,8,FALSE)</f>
        <v>87611.299766149779</v>
      </c>
      <c r="K1271" s="42">
        <f>VLOOKUP($A1271,'Raw data'!$A:$M,5,FALSE)</f>
        <v>63679.838587410086</v>
      </c>
      <c r="L1271" s="42">
        <f>VLOOKUP($A1271,'Raw data'!$A:$M,12,FALSE)</f>
        <v>94684.161068786707</v>
      </c>
      <c r="M1271" s="42">
        <f>VLOOKUP($A1271,'Raw data'!$A:$M,13,FALSE)</f>
        <v>74421.159383562917</v>
      </c>
      <c r="N1271" s="42">
        <f>VLOOKUP($A1271,'Raw data'!$A:$M,6,FALSE)</f>
        <v>205.36</v>
      </c>
      <c r="O1271" s="42">
        <f>VLOOKUP($A1271,'Raw data'!$A:$M,9,FALSE)</f>
        <v>64480.024004022365</v>
      </c>
      <c r="P1271" s="42">
        <f t="shared" si="209"/>
        <v>54680.139074628831</v>
      </c>
      <c r="Q1271" s="42">
        <f t="shared" si="210"/>
        <v>64180.307134988638</v>
      </c>
      <c r="R1271" s="42">
        <f t="shared" si="211"/>
        <v>48719.243094562342</v>
      </c>
      <c r="S1271" s="42">
        <f t="shared" si="212"/>
        <v>30761.19236734934</v>
      </c>
      <c r="T1271" s="43">
        <f t="shared" si="213"/>
        <v>0.89098608597299089</v>
      </c>
      <c r="U1271" s="43">
        <f t="shared" si="214"/>
        <v>0.47929331816144455</v>
      </c>
      <c r="V1271" s="42">
        <f t="shared" si="215"/>
        <v>0.23111378132636051</v>
      </c>
      <c r="W1271" s="42">
        <f t="shared" si="216"/>
        <v>0.72004581380489485</v>
      </c>
      <c r="X1271" s="42">
        <f>VLOOKUP($A1271,'Raw data'!$A:$AN,39, FALSE)</f>
        <v>1.5115362094973614</v>
      </c>
      <c r="Y1271" s="42">
        <f>VLOOKUP($A1271,'Raw data'!$A:$AN,40, FALSE)</f>
        <v>2.3242818741755564</v>
      </c>
      <c r="Z1271" s="42">
        <f t="shared" si="217"/>
        <v>1.917909041836459</v>
      </c>
      <c r="AA1271" s="44">
        <f>IFERROR(VLOOKUP($A1271,'Raw data'!$AP:$AU,4,FALSE),0)</f>
        <v>0.82428279541337701</v>
      </c>
      <c r="AB1271" s="44">
        <f>IFERROR(VLOOKUP($A1271,'Raw data'!$AP:$AU,5,FALSE),0)</f>
        <v>0.133007927620474</v>
      </c>
      <c r="AC1271" s="44">
        <f>IFERROR(VLOOKUP($A1271,'Raw data'!$AP:$AU,6,FALSE),"NA")</f>
        <v>0.950310989743399</v>
      </c>
      <c r="AD1271" s="46" t="b">
        <f t="shared" si="218"/>
        <v>0</v>
      </c>
      <c r="AE1271" s="46" t="b">
        <f t="shared" si="219"/>
        <v>0</v>
      </c>
    </row>
    <row r="1272" spans="1:31" x14ac:dyDescent="0.25">
      <c r="A1272" s="45" t="s">
        <v>1338</v>
      </c>
      <c r="B1272" s="2" t="str">
        <f>IFERROR(VLOOKUP(A1272,'Protein names'!$A:$I,8,FALSE),"Contaminant")</f>
        <v>Ubiquilin-1 (Protein linking IAP with cytoskeleton 1) (PLIC-1)</v>
      </c>
      <c r="C1272" t="str">
        <f>IFERROR(VLOOKUP(A1272,'Protein names'!$A:$I,9,FALSE), "Contaminant")</f>
        <v>Ubqln1</v>
      </c>
      <c r="D1272" s="42">
        <f>VLOOKUP($A1272,'Raw data'!$A:$M,10,FALSE)</f>
        <v>198278.99244153645</v>
      </c>
      <c r="E1272" s="42">
        <f>VLOOKUP($A1272,'Raw data'!$A:$M,11,FALSE)</f>
        <v>187780.83505401359</v>
      </c>
      <c r="F1272" s="42">
        <f>VLOOKUP($A1272,'Raw data'!$A:$M,7,FALSE)</f>
        <v>205.36</v>
      </c>
      <c r="G1272" s="42">
        <f>VLOOKUP($A1272,'Raw data'!$A:$M,2,FALSE)</f>
        <v>25502.360836895466</v>
      </c>
      <c r="H1272" s="42">
        <f>VLOOKUP($A1272,'Raw data'!$A:$M,3,FALSE)</f>
        <v>137769.61767377809</v>
      </c>
      <c r="I1272" s="42">
        <f>VLOOKUP($A1272,'Raw data'!$A:$M,4,FALSE)</f>
        <v>79532.972969723414</v>
      </c>
      <c r="J1272" s="42">
        <f>VLOOKUP($A1272,'Raw data'!$A:$M,8,FALSE)</f>
        <v>187528.53751012214</v>
      </c>
      <c r="K1272" s="42">
        <f>VLOOKUP($A1272,'Raw data'!$A:$M,5,FALSE)</f>
        <v>81494.605733211109</v>
      </c>
      <c r="L1272" s="42">
        <f>VLOOKUP($A1272,'Raw data'!$A:$M,12,FALSE)</f>
        <v>233169.61828190915</v>
      </c>
      <c r="M1272" s="42">
        <f>VLOOKUP($A1272,'Raw data'!$A:$M,13,FALSE)</f>
        <v>187815.35760722472</v>
      </c>
      <c r="N1272" s="42">
        <f>VLOOKUP($A1272,'Raw data'!$A:$M,6,FALSE)</f>
        <v>79576.233437847055</v>
      </c>
      <c r="O1272" s="42">
        <f>VLOOKUP($A1272,'Raw data'!$A:$M,9,FALSE)</f>
        <v>69388.966298935149</v>
      </c>
      <c r="P1272" s="42">
        <f t="shared" si="209"/>
        <v>104845.02316265782</v>
      </c>
      <c r="Q1272" s="42">
        <f t="shared" si="210"/>
        <v>139828.88647820821</v>
      </c>
      <c r="R1272" s="42">
        <f t="shared" si="211"/>
        <v>75914.097823033473</v>
      </c>
      <c r="S1272" s="42">
        <f t="shared" si="212"/>
        <v>64917.259129003833</v>
      </c>
      <c r="T1272" s="43">
        <f t="shared" si="213"/>
        <v>0.72406009873505806</v>
      </c>
      <c r="U1272" s="43">
        <f t="shared" si="214"/>
        <v>0.46426214757221096</v>
      </c>
      <c r="V1272" s="42">
        <f t="shared" si="215"/>
        <v>0.41540404944008363</v>
      </c>
      <c r="W1272" s="42">
        <f t="shared" si="216"/>
        <v>0.45168403937380674</v>
      </c>
      <c r="X1272" s="42">
        <f>VLOOKUP($A1272,'Raw data'!$A:$AN,39, FALSE)</f>
        <v>1.8797495010357321</v>
      </c>
      <c r="Y1272" s="42">
        <f>VLOOKUP($A1272,'Raw data'!$A:$AN,40, FALSE)</f>
        <v>2.7450758319342659</v>
      </c>
      <c r="Z1272" s="42">
        <f t="shared" si="217"/>
        <v>2.3124126664849989</v>
      </c>
      <c r="AA1272" s="44">
        <f>IFERROR(VLOOKUP($A1272,'Raw data'!$AP:$AU,4,FALSE),0)</f>
        <v>0.45180358955501398</v>
      </c>
      <c r="AB1272" s="44">
        <f>IFERROR(VLOOKUP($A1272,'Raw data'!$AP:$AU,5,FALSE),0)</f>
        <v>7.4600301029084604E-2</v>
      </c>
      <c r="AC1272" s="44">
        <f>IFERROR(VLOOKUP($A1272,'Raw data'!$AP:$AU,6,FALSE),"NA")</f>
        <v>0.95080899481787096</v>
      </c>
      <c r="AD1272" s="46" t="b">
        <f t="shared" si="218"/>
        <v>0</v>
      </c>
      <c r="AE1272" s="46" t="b">
        <f t="shared" si="219"/>
        <v>0</v>
      </c>
    </row>
    <row r="1273" spans="1:31" x14ac:dyDescent="0.25">
      <c r="A1273" s="45" t="s">
        <v>1339</v>
      </c>
      <c r="B1273" s="2" t="str">
        <f>IFERROR(VLOOKUP(A1273,'Protein names'!$A:$I,8,FALSE),"Contaminant")</f>
        <v>Phosphoglycerate mutase 1 (EC 3.1.3.13) (EC 5.4.2.11) (EC 5.4.2.4) (BPG-dependent PGAM 1) (Phosphoglycerate mutase isozyme B) (PGAM-B)</v>
      </c>
      <c r="C1273" t="str">
        <f>IFERROR(VLOOKUP(A1273,'Protein names'!$A:$I,9,FALSE), "Contaminant")</f>
        <v>Pgam1</v>
      </c>
      <c r="D1273" s="42">
        <f>VLOOKUP($A1273,'Raw data'!$A:$M,10,FALSE)</f>
        <v>1529664.827064343</v>
      </c>
      <c r="E1273" s="42">
        <f>VLOOKUP($A1273,'Raw data'!$A:$M,11,FALSE)</f>
        <v>1570948.2569727087</v>
      </c>
      <c r="F1273" s="42">
        <f>VLOOKUP($A1273,'Raw data'!$A:$M,7,FALSE)</f>
        <v>1553024.2348243063</v>
      </c>
      <c r="G1273" s="42">
        <f>VLOOKUP($A1273,'Raw data'!$A:$M,2,FALSE)</f>
        <v>1612379.1003738416</v>
      </c>
      <c r="H1273" s="42">
        <f>VLOOKUP($A1273,'Raw data'!$A:$M,3,FALSE)</f>
        <v>1857108.1715567496</v>
      </c>
      <c r="I1273" s="42">
        <f>VLOOKUP($A1273,'Raw data'!$A:$M,4,FALSE)</f>
        <v>1764245.1368241902</v>
      </c>
      <c r="J1273" s="42">
        <f>VLOOKUP($A1273,'Raw data'!$A:$M,8,FALSE)</f>
        <v>1487557.5635974612</v>
      </c>
      <c r="K1273" s="42">
        <f>VLOOKUP($A1273,'Raw data'!$A:$M,5,FALSE)</f>
        <v>1473865.9571863839</v>
      </c>
      <c r="L1273" s="42">
        <f>VLOOKUP($A1273,'Raw data'!$A:$M,12,FALSE)</f>
        <v>1714340.8357095441</v>
      </c>
      <c r="M1273" s="42">
        <f>VLOOKUP($A1273,'Raw data'!$A:$M,13,FALSE)</f>
        <v>1484307.5735574451</v>
      </c>
      <c r="N1273" s="42">
        <f>VLOOKUP($A1273,'Raw data'!$A:$M,6,FALSE)</f>
        <v>1697661.6932392421</v>
      </c>
      <c r="O1273" s="42">
        <f>VLOOKUP($A1273,'Raw data'!$A:$M,9,FALSE)</f>
        <v>1549442.720503862</v>
      </c>
      <c r="P1273" s="42">
        <f t="shared" si="209"/>
        <v>1647894.9546026897</v>
      </c>
      <c r="Q1273" s="42">
        <f t="shared" si="210"/>
        <v>1567862.7239656562</v>
      </c>
      <c r="R1273" s="42">
        <f t="shared" si="211"/>
        <v>120739.74888026014</v>
      </c>
      <c r="S1273" s="42">
        <f t="shared" si="212"/>
        <v>100754.38805872586</v>
      </c>
      <c r="T1273" s="43">
        <f t="shared" si="213"/>
        <v>7.3269080982999127E-2</v>
      </c>
      <c r="U1273" s="43">
        <f t="shared" si="214"/>
        <v>6.426225110058352E-2</v>
      </c>
      <c r="V1273" s="42">
        <f t="shared" si="215"/>
        <v>-7.1825032415239631E-2</v>
      </c>
      <c r="W1273" s="42">
        <f t="shared" si="216"/>
        <v>0.2816511077196307</v>
      </c>
      <c r="X1273" s="42">
        <f>VLOOKUP($A1273,'Raw data'!$A:$AN,39, FALSE)</f>
        <v>2.8445921776822285</v>
      </c>
      <c r="Y1273" s="42">
        <f>VLOOKUP($A1273,'Raw data'!$A:$AN,40, FALSE)</f>
        <v>3.0086309451182678</v>
      </c>
      <c r="Z1273" s="42">
        <f t="shared" si="217"/>
        <v>2.9266115614002484</v>
      </c>
      <c r="AA1273" s="44">
        <f>IFERROR(VLOOKUP($A1273,'Raw data'!$AP:$AU,4,FALSE),0)</f>
        <v>-0.31641343877757</v>
      </c>
      <c r="AB1273" s="44">
        <f>IFERROR(VLOOKUP($A1273,'Raw data'!$AP:$AU,5,FALSE),0)</f>
        <v>4.2459662877104398E-2</v>
      </c>
      <c r="AC1273" s="44">
        <f>IFERROR(VLOOKUP($A1273,'Raw data'!$AP:$AU,6,FALSE),"NA")</f>
        <v>0.95186165738808604</v>
      </c>
      <c r="AD1273" s="46" t="b">
        <f t="shared" si="218"/>
        <v>0</v>
      </c>
      <c r="AE1273" s="46" t="b">
        <f t="shared" si="219"/>
        <v>0</v>
      </c>
    </row>
    <row r="1274" spans="1:31" x14ac:dyDescent="0.25">
      <c r="A1274" s="45" t="s">
        <v>1340</v>
      </c>
      <c r="B1274" s="2" t="str">
        <f>IFERROR(VLOOKUP(A1274,'Protein names'!$A:$I,8,FALSE),"Contaminant")</f>
        <v>Integrin alpha-1 (CD49 antigen-like family member A) (Laminin and collagen receptor) (VLA-1) (CD antigen CD49a)</v>
      </c>
      <c r="C1274" t="str">
        <f>IFERROR(VLOOKUP(A1274,'Protein names'!$A:$I,9,FALSE), "Contaminant")</f>
        <v>Itga1</v>
      </c>
      <c r="D1274" s="42">
        <f>VLOOKUP($A1274,'Raw data'!$A:$M,10,FALSE)</f>
        <v>66098.546551325024</v>
      </c>
      <c r="E1274" s="42">
        <f>VLOOKUP($A1274,'Raw data'!$A:$M,11,FALSE)</f>
        <v>50327.909094457013</v>
      </c>
      <c r="F1274" s="42">
        <f>VLOOKUP($A1274,'Raw data'!$A:$M,7,FALSE)</f>
        <v>55473.648063985485</v>
      </c>
      <c r="G1274" s="42">
        <f>VLOOKUP($A1274,'Raw data'!$A:$M,2,FALSE)</f>
        <v>58601.935541275998</v>
      </c>
      <c r="H1274" s="42">
        <f>VLOOKUP($A1274,'Raw data'!$A:$M,3,FALSE)</f>
        <v>205.36</v>
      </c>
      <c r="I1274" s="42">
        <f>VLOOKUP($A1274,'Raw data'!$A:$M,4,FALSE)</f>
        <v>51908.801379709359</v>
      </c>
      <c r="J1274" s="42">
        <f>VLOOKUP($A1274,'Raw data'!$A:$M,8,FALSE)</f>
        <v>205.36</v>
      </c>
      <c r="K1274" s="42">
        <f>VLOOKUP($A1274,'Raw data'!$A:$M,5,FALSE)</f>
        <v>51737.430534990264</v>
      </c>
      <c r="L1274" s="42">
        <f>VLOOKUP($A1274,'Raw data'!$A:$M,12,FALSE)</f>
        <v>73371.873311083735</v>
      </c>
      <c r="M1274" s="42">
        <f>VLOOKUP($A1274,'Raw data'!$A:$M,13,FALSE)</f>
        <v>66901.305947662695</v>
      </c>
      <c r="N1274" s="42">
        <f>VLOOKUP($A1274,'Raw data'!$A:$M,6,FALSE)</f>
        <v>51552.702939806695</v>
      </c>
      <c r="O1274" s="42">
        <f>VLOOKUP($A1274,'Raw data'!$A:$M,9,FALSE)</f>
        <v>205.36</v>
      </c>
      <c r="P1274" s="42">
        <f t="shared" si="209"/>
        <v>47102.70010512547</v>
      </c>
      <c r="Q1274" s="42">
        <f t="shared" si="210"/>
        <v>40662.338788923895</v>
      </c>
      <c r="R1274" s="42">
        <f t="shared" si="211"/>
        <v>21587.065799438751</v>
      </c>
      <c r="S1274" s="42">
        <f t="shared" si="212"/>
        <v>29645.654544388231</v>
      </c>
      <c r="T1274" s="43">
        <f t="shared" si="213"/>
        <v>0.45829784176405969</v>
      </c>
      <c r="U1274" s="43">
        <f t="shared" si="214"/>
        <v>0.7290690950728953</v>
      </c>
      <c r="V1274" s="42">
        <f t="shared" si="215"/>
        <v>-0.21211656542349522</v>
      </c>
      <c r="W1274" s="42">
        <f t="shared" si="216"/>
        <v>0.70278501751373779</v>
      </c>
      <c r="X1274" s="42">
        <f>VLOOKUP($A1274,'Raw data'!$A:$AN,39, FALSE)</f>
        <v>1.6508977057276384</v>
      </c>
      <c r="Y1274" s="42">
        <f>VLOOKUP($A1274,'Raw data'!$A:$AN,40, FALSE)</f>
        <v>1.6072264863105481</v>
      </c>
      <c r="Z1274" s="42">
        <f t="shared" si="217"/>
        <v>1.6290620960190934</v>
      </c>
      <c r="AA1274" s="44">
        <f>IFERROR(VLOOKUP($A1274,'Raw data'!$AP:$AU,4,FALSE),0)</f>
        <v>0.240711030773717</v>
      </c>
      <c r="AB1274" s="44">
        <f>IFERROR(VLOOKUP($A1274,'Raw data'!$AP:$AU,5,FALSE),0)</f>
        <v>0.16775946347734899</v>
      </c>
      <c r="AC1274" s="44">
        <f>IFERROR(VLOOKUP($A1274,'Raw data'!$AP:$AU,6,FALSE),"NA")</f>
        <v>0.95217830672442105</v>
      </c>
      <c r="AD1274" s="46" t="b">
        <f t="shared" si="218"/>
        <v>0</v>
      </c>
      <c r="AE1274" s="46" t="b">
        <f t="shared" si="219"/>
        <v>0</v>
      </c>
    </row>
    <row r="1275" spans="1:31" x14ac:dyDescent="0.25">
      <c r="A1275" s="45" t="s">
        <v>1341</v>
      </c>
      <c r="B1275" s="2" t="str">
        <f>IFERROR(VLOOKUP(A1275,'Protein names'!$A:$I,8,FALSE),"Contaminant")</f>
        <v>Tubulin beta-2A chain</v>
      </c>
      <c r="C1275" t="str">
        <f>IFERROR(VLOOKUP(A1275,'Protein names'!$A:$I,9,FALSE), "Contaminant")</f>
        <v>Tubb2a</v>
      </c>
      <c r="D1275" s="42">
        <f>VLOOKUP($A1275,'Raw data'!$A:$M,10,FALSE)</f>
        <v>57409.210263883244</v>
      </c>
      <c r="E1275" s="42">
        <f>VLOOKUP($A1275,'Raw data'!$A:$M,11,FALSE)</f>
        <v>91850.797052789698</v>
      </c>
      <c r="F1275" s="42">
        <f>VLOOKUP($A1275,'Raw data'!$A:$M,7,FALSE)</f>
        <v>60239.098520228137</v>
      </c>
      <c r="G1275" s="42">
        <f>VLOOKUP($A1275,'Raw data'!$A:$M,2,FALSE)</f>
        <v>86425.309541274532</v>
      </c>
      <c r="H1275" s="42">
        <f>VLOOKUP($A1275,'Raw data'!$A:$M,3,FALSE)</f>
        <v>108252.4158047314</v>
      </c>
      <c r="I1275" s="42">
        <f>VLOOKUP($A1275,'Raw data'!$A:$M,4,FALSE)</f>
        <v>89928.012558874194</v>
      </c>
      <c r="J1275" s="42">
        <f>VLOOKUP($A1275,'Raw data'!$A:$M,8,FALSE)</f>
        <v>66381.978749850503</v>
      </c>
      <c r="K1275" s="42">
        <f>VLOOKUP($A1275,'Raw data'!$A:$M,5,FALSE)</f>
        <v>65886.760810262815</v>
      </c>
      <c r="L1275" s="42">
        <f>VLOOKUP($A1275,'Raw data'!$A:$M,12,FALSE)</f>
        <v>78076.582900869893</v>
      </c>
      <c r="M1275" s="42">
        <f>VLOOKUP($A1275,'Raw data'!$A:$M,13,FALSE)</f>
        <v>63068.042502806704</v>
      </c>
      <c r="N1275" s="42">
        <f>VLOOKUP($A1275,'Raw data'!$A:$M,6,FALSE)</f>
        <v>73162.001111859892</v>
      </c>
      <c r="O1275" s="42">
        <f>VLOOKUP($A1275,'Raw data'!$A:$M,9,FALSE)</f>
        <v>91308.12170594855</v>
      </c>
      <c r="P1275" s="42">
        <f t="shared" si="209"/>
        <v>82350.807290296871</v>
      </c>
      <c r="Q1275" s="42">
        <f t="shared" si="210"/>
        <v>72980.581296933073</v>
      </c>
      <c r="R1275" s="42">
        <f t="shared" si="211"/>
        <v>18010.041941271775</v>
      </c>
      <c r="S1275" s="42">
        <f t="shared" si="212"/>
        <v>9609.2243266317546</v>
      </c>
      <c r="T1275" s="43">
        <f t="shared" si="213"/>
        <v>0.21869903324425383</v>
      </c>
      <c r="U1275" s="43">
        <f t="shared" si="214"/>
        <v>0.13166823497246619</v>
      </c>
      <c r="V1275" s="42">
        <f t="shared" si="215"/>
        <v>-0.17427015068917637</v>
      </c>
      <c r="W1275" s="42">
        <f t="shared" si="216"/>
        <v>0.32888256051838149</v>
      </c>
      <c r="X1275" s="42">
        <f>VLOOKUP($A1275,'Raw data'!$A:$AN,39, FALSE)</f>
        <v>3.8980620713393002</v>
      </c>
      <c r="Y1275" s="42">
        <f>VLOOKUP($A1275,'Raw data'!$A:$AN,40, FALSE)</f>
        <v>3.5389930526102886</v>
      </c>
      <c r="Z1275" s="42">
        <f t="shared" si="217"/>
        <v>3.7185275619747946</v>
      </c>
      <c r="AA1275" s="44">
        <f>IFERROR(VLOOKUP($A1275,'Raw data'!$AP:$AU,4,FALSE),0)</f>
        <v>-0.67772848610266201</v>
      </c>
      <c r="AB1275" s="44">
        <f>IFERROR(VLOOKUP($A1275,'Raw data'!$AP:$AU,5,FALSE),0)</f>
        <v>7.0867765525592694E-2</v>
      </c>
      <c r="AC1275" s="44">
        <f>IFERROR(VLOOKUP($A1275,'Raw data'!$AP:$AU,6,FALSE),"NA")</f>
        <v>0.95220252108613501</v>
      </c>
      <c r="AD1275" s="46" t="b">
        <f t="shared" si="218"/>
        <v>0</v>
      </c>
      <c r="AE1275" s="46" t="b">
        <f t="shared" si="219"/>
        <v>0</v>
      </c>
    </row>
    <row r="1276" spans="1:31" x14ac:dyDescent="0.25">
      <c r="A1276" s="45" t="s">
        <v>1342</v>
      </c>
      <c r="B1276" s="2" t="str">
        <f>IFERROR(VLOOKUP(A1276,'Protein names'!$A:$I,8,FALSE),"Contaminant")</f>
        <v>Solute carrier family 2 (Facilitated glucose transporter), member 2 (Solute carrier family 2, facilitated glucose transporter member 2)</v>
      </c>
      <c r="C1276" t="str">
        <f>IFERROR(VLOOKUP(A1276,'Protein names'!$A:$I,9,FALSE), "Contaminant")</f>
        <v>Slc2a2</v>
      </c>
      <c r="D1276" s="42">
        <f>VLOOKUP($A1276,'Raw data'!$A:$M,10,FALSE)</f>
        <v>205.36</v>
      </c>
      <c r="E1276" s="42">
        <f>VLOOKUP($A1276,'Raw data'!$A:$M,11,FALSE)</f>
        <v>237199.15155523631</v>
      </c>
      <c r="F1276" s="42">
        <f>VLOOKUP($A1276,'Raw data'!$A:$M,7,FALSE)</f>
        <v>262745.05299235258</v>
      </c>
      <c r="G1276" s="42">
        <f>VLOOKUP($A1276,'Raw data'!$A:$M,2,FALSE)</f>
        <v>228533.72914209237</v>
      </c>
      <c r="H1276" s="42">
        <f>VLOOKUP($A1276,'Raw data'!$A:$M,3,FALSE)</f>
        <v>266034.71357160772</v>
      </c>
      <c r="I1276" s="42">
        <f>VLOOKUP($A1276,'Raw data'!$A:$M,4,FALSE)</f>
        <v>211618.00806115748</v>
      </c>
      <c r="J1276" s="42">
        <f>VLOOKUP($A1276,'Raw data'!$A:$M,8,FALSE)</f>
        <v>233759.01014576483</v>
      </c>
      <c r="K1276" s="42">
        <f>VLOOKUP($A1276,'Raw data'!$A:$M,5,FALSE)</f>
        <v>235444.22437945154</v>
      </c>
      <c r="L1276" s="42">
        <f>VLOOKUP($A1276,'Raw data'!$A:$M,12,FALSE)</f>
        <v>21600.848965655834</v>
      </c>
      <c r="M1276" s="42">
        <f>VLOOKUP($A1276,'Raw data'!$A:$M,13,FALSE)</f>
        <v>264840.90646834741</v>
      </c>
      <c r="N1276" s="42">
        <f>VLOOKUP($A1276,'Raw data'!$A:$M,6,FALSE)</f>
        <v>205.36</v>
      </c>
      <c r="O1276" s="42">
        <f>VLOOKUP($A1276,'Raw data'!$A:$M,9,FALSE)</f>
        <v>209083.43642454757</v>
      </c>
      <c r="P1276" s="42">
        <f t="shared" si="209"/>
        <v>201056.00255374107</v>
      </c>
      <c r="Q1276" s="42">
        <f t="shared" si="210"/>
        <v>160822.29773062788</v>
      </c>
      <c r="R1276" s="42">
        <f t="shared" si="211"/>
        <v>91780.22761136046</v>
      </c>
      <c r="S1276" s="42">
        <f t="shared" si="212"/>
        <v>107407.02716664417</v>
      </c>
      <c r="T1276" s="43">
        <f t="shared" si="213"/>
        <v>0.4564908604846461</v>
      </c>
      <c r="U1276" s="43">
        <f t="shared" si="214"/>
        <v>0.66786153837042828</v>
      </c>
      <c r="V1276" s="42">
        <f t="shared" si="215"/>
        <v>-0.3221299611019886</v>
      </c>
      <c r="W1276" s="42">
        <f t="shared" si="216"/>
        <v>0.53856496741871351</v>
      </c>
      <c r="X1276" s="42">
        <f>VLOOKUP($A1276,'Raw data'!$A:$AN,39, FALSE)</f>
        <v>1.8071203976829835</v>
      </c>
      <c r="Y1276" s="42">
        <f>VLOOKUP($A1276,'Raw data'!$A:$AN,40, FALSE)</f>
        <v>2.0669121927909906</v>
      </c>
      <c r="Z1276" s="42">
        <f t="shared" si="217"/>
        <v>1.9370162952369872</v>
      </c>
      <c r="AA1276" s="44">
        <f>IFERROR(VLOOKUP($A1276,'Raw data'!$AP:$AU,4,FALSE),0)</f>
        <v>-0.13833054615920101</v>
      </c>
      <c r="AB1276" s="44">
        <f>IFERROR(VLOOKUP($A1276,'Raw data'!$AP:$AU,5,FALSE),0)</f>
        <v>3.3131165582468399E-3</v>
      </c>
      <c r="AC1276" s="44">
        <f>IFERROR(VLOOKUP($A1276,'Raw data'!$AP:$AU,6,FALSE),"NA")</f>
        <v>0.95221244852139297</v>
      </c>
      <c r="AD1276" s="46" t="b">
        <f t="shared" si="218"/>
        <v>0</v>
      </c>
      <c r="AE1276" s="46" t="b">
        <f t="shared" si="219"/>
        <v>0</v>
      </c>
    </row>
    <row r="1277" spans="1:31" x14ac:dyDescent="0.25">
      <c r="A1277" s="45" t="s">
        <v>1343</v>
      </c>
      <c r="B1277" s="2" t="str">
        <f>IFERROR(VLOOKUP(A1277,'Protein names'!$A:$I,8,FALSE),"Contaminant")</f>
        <v>Adenylate kinase 4, mitochondrial (AK 4) (EC 2.7.4.10) (EC 2.7.4.6) (Adenylate kinase 3-like) (Adenylate kinase isoenzyme 4) (GTP:AMP phosphotransferase AK4)</v>
      </c>
      <c r="C1277" t="str">
        <f>IFERROR(VLOOKUP(A1277,'Protein names'!$A:$I,9,FALSE), "Contaminant")</f>
        <v>Ak4</v>
      </c>
      <c r="D1277" s="42">
        <f>VLOOKUP($A1277,'Raw data'!$A:$M,10,FALSE)</f>
        <v>434911.5252340943</v>
      </c>
      <c r="E1277" s="42">
        <f>VLOOKUP($A1277,'Raw data'!$A:$M,11,FALSE)</f>
        <v>820552.30166330561</v>
      </c>
      <c r="F1277" s="42">
        <f>VLOOKUP($A1277,'Raw data'!$A:$M,7,FALSE)</f>
        <v>900435.44273754233</v>
      </c>
      <c r="G1277" s="42">
        <f>VLOOKUP($A1277,'Raw data'!$A:$M,2,FALSE)</f>
        <v>1019734.003314935</v>
      </c>
      <c r="H1277" s="42">
        <f>VLOOKUP($A1277,'Raw data'!$A:$M,3,FALSE)</f>
        <v>1020909.9163168892</v>
      </c>
      <c r="I1277" s="42">
        <f>VLOOKUP($A1277,'Raw data'!$A:$M,4,FALSE)</f>
        <v>968646.60983221466</v>
      </c>
      <c r="J1277" s="42">
        <f>VLOOKUP($A1277,'Raw data'!$A:$M,8,FALSE)</f>
        <v>803966.33679018565</v>
      </c>
      <c r="K1277" s="42">
        <f>VLOOKUP($A1277,'Raw data'!$A:$M,5,FALSE)</f>
        <v>886132.52047421178</v>
      </c>
      <c r="L1277" s="42">
        <f>VLOOKUP($A1277,'Raw data'!$A:$M,12,FALSE)</f>
        <v>449986.18267767859</v>
      </c>
      <c r="M1277" s="42">
        <f>VLOOKUP($A1277,'Raw data'!$A:$M,13,FALSE)</f>
        <v>631355.60843637772</v>
      </c>
      <c r="N1277" s="42">
        <f>VLOOKUP($A1277,'Raw data'!$A:$M,6,FALSE)</f>
        <v>798135.05406523892</v>
      </c>
      <c r="O1277" s="42">
        <f>VLOOKUP($A1277,'Raw data'!$A:$M,9,FALSE)</f>
        <v>814206.88660650013</v>
      </c>
      <c r="P1277" s="42">
        <f t="shared" si="209"/>
        <v>860864.96651649696</v>
      </c>
      <c r="Q1277" s="42">
        <f t="shared" si="210"/>
        <v>730630.43150836555</v>
      </c>
      <c r="R1277" s="42">
        <f t="shared" si="211"/>
        <v>202935.91234753467</v>
      </c>
      <c r="S1277" s="42">
        <f t="shared" si="212"/>
        <v>147036.07124743046</v>
      </c>
      <c r="T1277" s="43">
        <f t="shared" si="213"/>
        <v>0.23573489483341145</v>
      </c>
      <c r="U1277" s="43">
        <f t="shared" si="214"/>
        <v>0.20124547911846311</v>
      </c>
      <c r="V1277" s="42">
        <f t="shared" si="215"/>
        <v>-0.23664511255037576</v>
      </c>
      <c r="W1277" s="42">
        <f t="shared" si="216"/>
        <v>0.27220126324866656</v>
      </c>
      <c r="X1277" s="42">
        <f>VLOOKUP($A1277,'Raw data'!$A:$AN,39, FALSE)</f>
        <v>3.2545074876546081</v>
      </c>
      <c r="Y1277" s="42">
        <f>VLOOKUP($A1277,'Raw data'!$A:$AN,40, FALSE)</f>
        <v>3.7190431915071351</v>
      </c>
      <c r="Z1277" s="42">
        <f t="shared" si="217"/>
        <v>3.4867753395808716</v>
      </c>
      <c r="AA1277" s="44">
        <f>IFERROR(VLOOKUP($A1277,'Raw data'!$AP:$AU,4,FALSE),0)</f>
        <v>-0.34566464152035897</v>
      </c>
      <c r="AB1277" s="44">
        <f>IFERROR(VLOOKUP($A1277,'Raw data'!$AP:$AU,5,FALSE),0)</f>
        <v>0.12822043758629101</v>
      </c>
      <c r="AC1277" s="44">
        <f>IFERROR(VLOOKUP($A1277,'Raw data'!$AP:$AU,6,FALSE),"NA")</f>
        <v>0.95256532780516101</v>
      </c>
      <c r="AD1277" s="46" t="b">
        <f t="shared" si="218"/>
        <v>0</v>
      </c>
      <c r="AE1277" s="46" t="b">
        <f t="shared" si="219"/>
        <v>0</v>
      </c>
    </row>
    <row r="1278" spans="1:31" x14ac:dyDescent="0.25">
      <c r="A1278" s="45" t="s">
        <v>1344</v>
      </c>
      <c r="B1278" s="2" t="str">
        <f>IFERROR(VLOOKUP(A1278,'Protein names'!$A:$I,8,FALSE),"Contaminant")</f>
        <v>Lactoylglutathione lyase (EC 4.4.1.5) (Aldoketomutase) (Glyoxalase I) (Glx I) (Ketone-aldehyde mutase) (Methylglyoxalase) (S-D-lactoylglutathione methylglyoxal lyase)</v>
      </c>
      <c r="C1278" t="str">
        <f>IFERROR(VLOOKUP(A1278,'Protein names'!$A:$I,9,FALSE), "Contaminant")</f>
        <v>Glo1</v>
      </c>
      <c r="D1278" s="42">
        <f>VLOOKUP($A1278,'Raw data'!$A:$M,10,FALSE)</f>
        <v>632295.88462086732</v>
      </c>
      <c r="E1278" s="42">
        <f>VLOOKUP($A1278,'Raw data'!$A:$M,11,FALSE)</f>
        <v>811141.54703065706</v>
      </c>
      <c r="F1278" s="42">
        <f>VLOOKUP($A1278,'Raw data'!$A:$M,7,FALSE)</f>
        <v>1060315.2461688344</v>
      </c>
      <c r="G1278" s="42">
        <f>VLOOKUP($A1278,'Raw data'!$A:$M,2,FALSE)</f>
        <v>740800.38459145615</v>
      </c>
      <c r="H1278" s="42">
        <f>VLOOKUP($A1278,'Raw data'!$A:$M,3,FALSE)</f>
        <v>731639.04287916271</v>
      </c>
      <c r="I1278" s="42">
        <f>VLOOKUP($A1278,'Raw data'!$A:$M,4,FALSE)</f>
        <v>862543.08893060975</v>
      </c>
      <c r="J1278" s="42">
        <f>VLOOKUP($A1278,'Raw data'!$A:$M,8,FALSE)</f>
        <v>915076.50772839866</v>
      </c>
      <c r="K1278" s="42">
        <f>VLOOKUP($A1278,'Raw data'!$A:$M,5,FALSE)</f>
        <v>879180.7649378347</v>
      </c>
      <c r="L1278" s="42">
        <f>VLOOKUP($A1278,'Raw data'!$A:$M,12,FALSE)</f>
        <v>712954.68090704072</v>
      </c>
      <c r="M1278" s="42">
        <f>VLOOKUP($A1278,'Raw data'!$A:$M,13,FALSE)</f>
        <v>554775.70116730419</v>
      </c>
      <c r="N1278" s="42">
        <f>VLOOKUP($A1278,'Raw data'!$A:$M,6,FALSE)</f>
        <v>592045.2425097595</v>
      </c>
      <c r="O1278" s="42">
        <f>VLOOKUP($A1278,'Raw data'!$A:$M,9,FALSE)</f>
        <v>672900.01210345514</v>
      </c>
      <c r="P1278" s="42">
        <f t="shared" si="209"/>
        <v>806455.86570359778</v>
      </c>
      <c r="Q1278" s="42">
        <f t="shared" si="210"/>
        <v>721155.48489229882</v>
      </c>
      <c r="R1278" s="42">
        <f t="shared" si="211"/>
        <v>134072.25381447421</v>
      </c>
      <c r="S1278" s="42">
        <f t="shared" si="212"/>
        <v>134984.49490700982</v>
      </c>
      <c r="T1278" s="43">
        <f t="shared" si="213"/>
        <v>0.16624871802191182</v>
      </c>
      <c r="U1278" s="43">
        <f t="shared" si="214"/>
        <v>0.18717807426392816</v>
      </c>
      <c r="V1278" s="42">
        <f t="shared" si="215"/>
        <v>-0.16128523667218345</v>
      </c>
      <c r="W1278" s="42">
        <f t="shared" si="216"/>
        <v>0.33972132994708826</v>
      </c>
      <c r="X1278" s="42">
        <f>VLOOKUP($A1278,'Raw data'!$A:$AN,39, FALSE)</f>
        <v>3.1221790003554006</v>
      </c>
      <c r="Y1278" s="42">
        <f>VLOOKUP($A1278,'Raw data'!$A:$AN,40, FALSE)</f>
        <v>2.7499322329080536</v>
      </c>
      <c r="Z1278" s="42">
        <f t="shared" si="217"/>
        <v>2.9360556166317271</v>
      </c>
      <c r="AA1278" s="44">
        <f>IFERROR(VLOOKUP($A1278,'Raw data'!$AP:$AU,4,FALSE),0)</f>
        <v>3.40434114823768</v>
      </c>
      <c r="AB1278" s="44">
        <f>IFERROR(VLOOKUP($A1278,'Raw data'!$AP:$AU,5,FALSE),0)</f>
        <v>8.7670443683551993E-2</v>
      </c>
      <c r="AC1278" s="44">
        <f>IFERROR(VLOOKUP($A1278,'Raw data'!$AP:$AU,6,FALSE),"NA")</f>
        <v>0.95295685001609698</v>
      </c>
      <c r="AD1278" s="46" t="b">
        <f t="shared" si="218"/>
        <v>0</v>
      </c>
      <c r="AE1278" s="46" t="b">
        <f t="shared" si="219"/>
        <v>0</v>
      </c>
    </row>
    <row r="1279" spans="1:31" x14ac:dyDescent="0.25">
      <c r="A1279" s="45" t="s">
        <v>1345</v>
      </c>
      <c r="B1279" s="2" t="str">
        <f>IFERROR(VLOOKUP(A1279,'Protein names'!$A:$I,8,FALSE),"Contaminant")</f>
        <v>Tetratricopeptide repeat protein 36 (TPR repeat protein 36)</v>
      </c>
      <c r="C1279" t="str">
        <f>IFERROR(VLOOKUP(A1279,'Protein names'!$A:$I,9,FALSE), "Contaminant")</f>
        <v>Ttc36</v>
      </c>
      <c r="D1279" s="42">
        <f>VLOOKUP($A1279,'Raw data'!$A:$M,10,FALSE)</f>
        <v>172774.67736588683</v>
      </c>
      <c r="E1279" s="42">
        <f>VLOOKUP($A1279,'Raw data'!$A:$M,11,FALSE)</f>
        <v>122649.11215537431</v>
      </c>
      <c r="F1279" s="42">
        <f>VLOOKUP($A1279,'Raw data'!$A:$M,7,FALSE)</f>
        <v>216791.73837895415</v>
      </c>
      <c r="G1279" s="42">
        <f>VLOOKUP($A1279,'Raw data'!$A:$M,2,FALSE)</f>
        <v>226333.64575569329</v>
      </c>
      <c r="H1279" s="42">
        <f>VLOOKUP($A1279,'Raw data'!$A:$M,3,FALSE)</f>
        <v>280330.82509199734</v>
      </c>
      <c r="I1279" s="42">
        <f>VLOOKUP($A1279,'Raw data'!$A:$M,4,FALSE)</f>
        <v>329893.84453839361</v>
      </c>
      <c r="J1279" s="42">
        <f>VLOOKUP($A1279,'Raw data'!$A:$M,8,FALSE)</f>
        <v>250847.35592773571</v>
      </c>
      <c r="K1279" s="42">
        <f>VLOOKUP($A1279,'Raw data'!$A:$M,5,FALSE)</f>
        <v>157705.67928588702</v>
      </c>
      <c r="L1279" s="42">
        <f>VLOOKUP($A1279,'Raw data'!$A:$M,12,FALSE)</f>
        <v>22072.838093890783</v>
      </c>
      <c r="M1279" s="42">
        <f>VLOOKUP($A1279,'Raw data'!$A:$M,13,FALSE)</f>
        <v>120709.23985564345</v>
      </c>
      <c r="N1279" s="42">
        <f>VLOOKUP($A1279,'Raw data'!$A:$M,6,FALSE)</f>
        <v>160994.02888908537</v>
      </c>
      <c r="O1279" s="42">
        <f>VLOOKUP($A1279,'Raw data'!$A:$M,9,FALSE)</f>
        <v>149125.44621771353</v>
      </c>
      <c r="P1279" s="42">
        <f t="shared" si="209"/>
        <v>224795.64054771661</v>
      </c>
      <c r="Q1279" s="42">
        <f t="shared" si="210"/>
        <v>143575.76471165931</v>
      </c>
      <c r="R1279" s="42">
        <f t="shared" si="211"/>
        <v>67498.532067190157</v>
      </c>
      <c r="S1279" s="42">
        <f t="shared" si="212"/>
        <v>67486.891067019853</v>
      </c>
      <c r="T1279" s="43">
        <f t="shared" si="213"/>
        <v>0.30026619690101364</v>
      </c>
      <c r="U1279" s="43">
        <f t="shared" si="214"/>
        <v>0.47004375148237998</v>
      </c>
      <c r="V1279" s="42">
        <f t="shared" si="215"/>
        <v>-0.64680181189576957</v>
      </c>
      <c r="W1279" s="42">
        <f t="shared" si="216"/>
        <v>8.6234363840595366E-2</v>
      </c>
      <c r="X1279" s="42">
        <f>VLOOKUP($A1279,'Raw data'!$A:$AN,39, FALSE)</f>
        <v>2.0046647839076703</v>
      </c>
      <c r="Y1279" s="42">
        <f>VLOOKUP($A1279,'Raw data'!$A:$AN,40, FALSE)</f>
        <v>1.8998231669250336</v>
      </c>
      <c r="Z1279" s="42">
        <f t="shared" si="217"/>
        <v>1.9522439754163519</v>
      </c>
      <c r="AA1279" s="44">
        <f>IFERROR(VLOOKUP($A1279,'Raw data'!$AP:$AU,4,FALSE),0)</f>
        <v>3.9221818611722501</v>
      </c>
      <c r="AB1279" s="44">
        <f>IFERROR(VLOOKUP($A1279,'Raw data'!$AP:$AU,5,FALSE),0)</f>
        <v>0.114273878495311</v>
      </c>
      <c r="AC1279" s="44">
        <f>IFERROR(VLOOKUP($A1279,'Raw data'!$AP:$AU,6,FALSE),"NA")</f>
        <v>0.95320361967659895</v>
      </c>
      <c r="AD1279" s="46" t="b">
        <f t="shared" si="218"/>
        <v>0</v>
      </c>
      <c r="AE1279" s="46" t="b">
        <f t="shared" si="219"/>
        <v>0</v>
      </c>
    </row>
    <row r="1280" spans="1:31" x14ac:dyDescent="0.25">
      <c r="A1280" s="45" t="s">
        <v>1346</v>
      </c>
      <c r="B1280" s="2" t="str">
        <f>IFERROR(VLOOKUP(A1280,'Protein names'!$A:$I,8,FALSE),"Contaminant")</f>
        <v>Protein Scrn3 (Secernin 3, isoform CRA_a)</v>
      </c>
      <c r="C1280" t="str">
        <f>IFERROR(VLOOKUP(A1280,'Protein names'!$A:$I,9,FALSE), "Contaminant")</f>
        <v>Scrn3</v>
      </c>
      <c r="D1280" s="42">
        <f>VLOOKUP($A1280,'Raw data'!$A:$M,10,FALSE)</f>
        <v>47010.855457715326</v>
      </c>
      <c r="E1280" s="42">
        <f>VLOOKUP($A1280,'Raw data'!$A:$M,11,FALSE)</f>
        <v>33814.854355322386</v>
      </c>
      <c r="F1280" s="42">
        <f>VLOOKUP($A1280,'Raw data'!$A:$M,7,FALSE)</f>
        <v>10764.710731115632</v>
      </c>
      <c r="G1280" s="42">
        <f>VLOOKUP($A1280,'Raw data'!$A:$M,2,FALSE)</f>
        <v>18608.123417443381</v>
      </c>
      <c r="H1280" s="42">
        <f>VLOOKUP($A1280,'Raw data'!$A:$M,3,FALSE)</f>
        <v>20483.44081530633</v>
      </c>
      <c r="I1280" s="42">
        <f>VLOOKUP($A1280,'Raw data'!$A:$M,4,FALSE)</f>
        <v>16639.706833022632</v>
      </c>
      <c r="J1280" s="42">
        <f>VLOOKUP($A1280,'Raw data'!$A:$M,8,FALSE)</f>
        <v>27638.079240991632</v>
      </c>
      <c r="K1280" s="42">
        <f>VLOOKUP($A1280,'Raw data'!$A:$M,5,FALSE)</f>
        <v>19545.303387452161</v>
      </c>
      <c r="L1280" s="42">
        <f>VLOOKUP($A1280,'Raw data'!$A:$M,12,FALSE)</f>
        <v>205.36</v>
      </c>
      <c r="M1280" s="42">
        <f>VLOOKUP($A1280,'Raw data'!$A:$M,13,FALSE)</f>
        <v>28356.793265896002</v>
      </c>
      <c r="N1280" s="42">
        <f>VLOOKUP($A1280,'Raw data'!$A:$M,6,FALSE)</f>
        <v>21843.761271475771</v>
      </c>
      <c r="O1280" s="42">
        <f>VLOOKUP($A1280,'Raw data'!$A:$M,9,FALSE)</f>
        <v>22325.936800373802</v>
      </c>
      <c r="P1280" s="42">
        <f t="shared" si="209"/>
        <v>24553.615268320948</v>
      </c>
      <c r="Q1280" s="42">
        <f t="shared" si="210"/>
        <v>19985.872327698231</v>
      </c>
      <c r="R1280" s="42">
        <f t="shared" si="211"/>
        <v>12211.860456376175</v>
      </c>
      <c r="S1280" s="42">
        <f t="shared" si="212"/>
        <v>9389.8793921827764</v>
      </c>
      <c r="T1280" s="43">
        <f t="shared" si="213"/>
        <v>0.49735488330029776</v>
      </c>
      <c r="U1280" s="43">
        <f t="shared" si="214"/>
        <v>0.46982584688932649</v>
      </c>
      <c r="V1280" s="42">
        <f t="shared" si="215"/>
        <v>-0.29695491849024097</v>
      </c>
      <c r="W1280" s="42">
        <f t="shared" si="216"/>
        <v>0.52229549713250001</v>
      </c>
      <c r="X1280" s="42">
        <f>VLOOKUP($A1280,'Raw data'!$A:$AN,39, FALSE)</f>
        <v>2.6727426650728705</v>
      </c>
      <c r="Y1280" s="42">
        <f>VLOOKUP($A1280,'Raw data'!$A:$AN,40, FALSE)</f>
        <v>3.446899142444853</v>
      </c>
      <c r="Z1280" s="42">
        <f t="shared" si="217"/>
        <v>3.0598209037588617</v>
      </c>
      <c r="AA1280" s="44">
        <f>IFERROR(VLOOKUP($A1280,'Raw data'!$AP:$AU,4,FALSE),0)</f>
        <v>0.27827459982603397</v>
      </c>
      <c r="AB1280" s="44">
        <f>IFERROR(VLOOKUP($A1280,'Raw data'!$AP:$AU,5,FALSE),0)</f>
        <v>1.9261632019655601E-2</v>
      </c>
      <c r="AC1280" s="44">
        <f>IFERROR(VLOOKUP($A1280,'Raw data'!$AP:$AU,6,FALSE),"NA")</f>
        <v>0.95453483760744895</v>
      </c>
      <c r="AD1280" s="46" t="b">
        <f t="shared" si="218"/>
        <v>0</v>
      </c>
      <c r="AE1280" s="46" t="b">
        <f t="shared" si="219"/>
        <v>0</v>
      </c>
    </row>
    <row r="1281" spans="1:31" x14ac:dyDescent="0.25">
      <c r="A1281" s="45" t="s">
        <v>1347</v>
      </c>
      <c r="B1281" s="2" t="str">
        <f>IFERROR(VLOOKUP(A1281,'Protein names'!$A:$I,8,FALSE),"Contaminant")</f>
        <v>NAD kinase 2, mitochondrial (EC 2.7.1.23) (NAD kinase domain-containing protein 1, mitochondrial)</v>
      </c>
      <c r="C1281" t="str">
        <f>IFERROR(VLOOKUP(A1281,'Protein names'!$A:$I,9,FALSE), "Contaminant")</f>
        <v>Nadk2</v>
      </c>
      <c r="D1281" s="42">
        <f>VLOOKUP($A1281,'Raw data'!$A:$M,10,FALSE)</f>
        <v>190540.23463374327</v>
      </c>
      <c r="E1281" s="42">
        <f>VLOOKUP($A1281,'Raw data'!$A:$M,11,FALSE)</f>
        <v>234940.94221636257</v>
      </c>
      <c r="F1281" s="42">
        <f>VLOOKUP($A1281,'Raw data'!$A:$M,7,FALSE)</f>
        <v>418330.4614558334</v>
      </c>
      <c r="G1281" s="42">
        <f>VLOOKUP($A1281,'Raw data'!$A:$M,2,FALSE)</f>
        <v>414023.95062351192</v>
      </c>
      <c r="H1281" s="42">
        <f>VLOOKUP($A1281,'Raw data'!$A:$M,3,FALSE)</f>
        <v>370603.32777577778</v>
      </c>
      <c r="I1281" s="42">
        <f>VLOOKUP($A1281,'Raw data'!$A:$M,4,FALSE)</f>
        <v>480994.71085776662</v>
      </c>
      <c r="J1281" s="42">
        <f>VLOOKUP($A1281,'Raw data'!$A:$M,8,FALSE)</f>
        <v>383129.47805652657</v>
      </c>
      <c r="K1281" s="42">
        <f>VLOOKUP($A1281,'Raw data'!$A:$M,5,FALSE)</f>
        <v>409741.87051010586</v>
      </c>
      <c r="L1281" s="42">
        <f>VLOOKUP($A1281,'Raw data'!$A:$M,12,FALSE)</f>
        <v>250892.98216892933</v>
      </c>
      <c r="M1281" s="42">
        <f>VLOOKUP($A1281,'Raw data'!$A:$M,13,FALSE)</f>
        <v>230130.32219363574</v>
      </c>
      <c r="N1281" s="42">
        <f>VLOOKUP($A1281,'Raw data'!$A:$M,6,FALSE)</f>
        <v>333330.5731294587</v>
      </c>
      <c r="O1281" s="42">
        <f>VLOOKUP($A1281,'Raw data'!$A:$M,9,FALSE)</f>
        <v>361210.83865876531</v>
      </c>
      <c r="P1281" s="42">
        <f t="shared" si="209"/>
        <v>351572.27126049926</v>
      </c>
      <c r="Q1281" s="42">
        <f t="shared" si="210"/>
        <v>328072.67745290365</v>
      </c>
      <c r="R1281" s="42">
        <f t="shared" si="211"/>
        <v>104086.0228621625</v>
      </c>
      <c r="S1281" s="42">
        <f t="shared" si="212"/>
        <v>66302.717264870851</v>
      </c>
      <c r="T1281" s="43">
        <f t="shared" si="213"/>
        <v>0.29605868087656845</v>
      </c>
      <c r="U1281" s="43">
        <f t="shared" si="214"/>
        <v>0.20209765037318267</v>
      </c>
      <c r="V1281" s="42">
        <f t="shared" si="215"/>
        <v>-9.9805840310259283E-2</v>
      </c>
      <c r="W1281" s="42">
        <f t="shared" si="216"/>
        <v>0.67927908257830238</v>
      </c>
      <c r="X1281" s="42">
        <f>VLOOKUP($A1281,'Raw data'!$A:$AN,39, FALSE)</f>
        <v>3.1371706872645677</v>
      </c>
      <c r="Y1281" s="42">
        <f>VLOOKUP($A1281,'Raw data'!$A:$AN,40, FALSE)</f>
        <v>3.491989679942082</v>
      </c>
      <c r="Z1281" s="42">
        <f t="shared" si="217"/>
        <v>3.3145801836033248</v>
      </c>
      <c r="AA1281" s="44">
        <f>IFERROR(VLOOKUP($A1281,'Raw data'!$AP:$AU,4,FALSE),0)</f>
        <v>-0.49447501399569399</v>
      </c>
      <c r="AB1281" s="44">
        <f>IFERROR(VLOOKUP($A1281,'Raw data'!$AP:$AU,5,FALSE),0)</f>
        <v>5.3757773185501699E-2</v>
      </c>
      <c r="AC1281" s="44">
        <f>IFERROR(VLOOKUP($A1281,'Raw data'!$AP:$AU,6,FALSE),"NA")</f>
        <v>0.95471864692608799</v>
      </c>
      <c r="AD1281" s="46" t="b">
        <f t="shared" si="218"/>
        <v>0</v>
      </c>
      <c r="AE1281" s="46" t="b">
        <f t="shared" si="219"/>
        <v>0</v>
      </c>
    </row>
    <row r="1282" spans="1:31" x14ac:dyDescent="0.25">
      <c r="A1282" s="45" t="s">
        <v>1348</v>
      </c>
      <c r="B1282" s="2" t="str">
        <f>IFERROR(VLOOKUP(A1282,'Protein names'!$A:$I,8,FALSE),"Contaminant")</f>
        <v>Transformer-2 protein homolog beta (TRA-2 beta) (TRA2-beta) (RA301) (Splicing factor, arginine/serine-rich 10) (Transformer-2 protein homolog B)</v>
      </c>
      <c r="C1282" t="str">
        <f>IFERROR(VLOOKUP(A1282,'Protein names'!$A:$I,9,FALSE), "Contaminant")</f>
        <v>Tra2b</v>
      </c>
      <c r="D1282" s="42">
        <f>VLOOKUP($A1282,'Raw data'!$A:$M,10,FALSE)</f>
        <v>108412.74363765134</v>
      </c>
      <c r="E1282" s="42">
        <f>VLOOKUP($A1282,'Raw data'!$A:$M,11,FALSE)</f>
        <v>76726.166887122774</v>
      </c>
      <c r="F1282" s="42">
        <f>VLOOKUP($A1282,'Raw data'!$A:$M,7,FALSE)</f>
        <v>82203.408364012997</v>
      </c>
      <c r="G1282" s="42">
        <f>VLOOKUP($A1282,'Raw data'!$A:$M,2,FALSE)</f>
        <v>58444.180097604032</v>
      </c>
      <c r="H1282" s="42">
        <f>VLOOKUP($A1282,'Raw data'!$A:$M,3,FALSE)</f>
        <v>205.36</v>
      </c>
      <c r="I1282" s="42">
        <f>VLOOKUP($A1282,'Raw data'!$A:$M,4,FALSE)</f>
        <v>68093.888130404652</v>
      </c>
      <c r="J1282" s="42">
        <f>VLOOKUP($A1282,'Raw data'!$A:$M,8,FALSE)</f>
        <v>68246.975131593688</v>
      </c>
      <c r="K1282" s="42">
        <f>VLOOKUP($A1282,'Raw data'!$A:$M,5,FALSE)</f>
        <v>50285.26508544432</v>
      </c>
      <c r="L1282" s="42">
        <f>VLOOKUP($A1282,'Raw data'!$A:$M,12,FALSE)</f>
        <v>87417.983529910314</v>
      </c>
      <c r="M1282" s="42">
        <f>VLOOKUP($A1282,'Raw data'!$A:$M,13,FALSE)</f>
        <v>85736.690353055499</v>
      </c>
      <c r="N1282" s="42">
        <f>VLOOKUP($A1282,'Raw data'!$A:$M,6,FALSE)</f>
        <v>205.36</v>
      </c>
      <c r="O1282" s="42">
        <f>VLOOKUP($A1282,'Raw data'!$A:$M,9,FALSE)</f>
        <v>52162.638512887963</v>
      </c>
      <c r="P1282" s="42">
        <f t="shared" ref="P1282:P1345" si="220">AVERAGE(D1282:I1282)</f>
        <v>65680.9578527993</v>
      </c>
      <c r="Q1282" s="42">
        <f t="shared" ref="Q1282:Q1345" si="221">AVERAGE(J1282:O1282)</f>
        <v>57342.485435481962</v>
      </c>
      <c r="R1282" s="42">
        <f t="shared" ref="R1282:R1345" si="222">_xlfn.STDEV.P(D1282:I1282)</f>
        <v>33081.31554431207</v>
      </c>
      <c r="S1282" s="42">
        <f t="shared" ref="S1282:S1345" si="223">_xlfn.STDEV.P(J1282:O1282)</f>
        <v>29356.886274212353</v>
      </c>
      <c r="T1282" s="43">
        <f t="shared" ref="T1282:T1345" si="224">R1282/P1282</f>
        <v>0.50366676470297789</v>
      </c>
      <c r="U1282" s="43">
        <f t="shared" ref="U1282:U1345" si="225">S1282/Q1282</f>
        <v>0.51195699055010113</v>
      </c>
      <c r="V1282" s="42">
        <f t="shared" ref="V1282:V1345" si="226">LOG(Q1282/P1282,2)</f>
        <v>-0.19587072901796379</v>
      </c>
      <c r="W1282" s="42">
        <f t="shared" ref="W1282:W1345" si="227">_xlfn.T.TEST(D1282:I1282,J1282:O1282,2,2)</f>
        <v>0.68226080206535156</v>
      </c>
      <c r="X1282" s="42">
        <f>VLOOKUP($A1282,'Raw data'!$A:$AN,39, FALSE)</f>
        <v>1.916342967513458</v>
      </c>
      <c r="Y1282" s="42">
        <f>VLOOKUP($A1282,'Raw data'!$A:$AN,40, FALSE)</f>
        <v>2.5009851343141833</v>
      </c>
      <c r="Z1282" s="42">
        <f t="shared" ref="Z1282:Z1345" si="228">AVERAGE(X1282:Y1282)</f>
        <v>2.2086640509138205</v>
      </c>
      <c r="AA1282" s="44">
        <f>IFERROR(VLOOKUP($A1282,'Raw data'!$AP:$AU,4,FALSE),0)</f>
        <v>-0.27014500326408403</v>
      </c>
      <c r="AB1282" s="44">
        <f>IFERROR(VLOOKUP($A1282,'Raw data'!$AP:$AU,5,FALSE),0)</f>
        <v>9.6667078721866403E-2</v>
      </c>
      <c r="AC1282" s="44">
        <f>IFERROR(VLOOKUP($A1282,'Raw data'!$AP:$AU,6,FALSE),"NA")</f>
        <v>0.95491909426522603</v>
      </c>
      <c r="AD1282" s="46" t="b">
        <f t="shared" ref="AD1282:AD1345" si="229">IF(OR(W1282&lt;=0.05,AC1282&lt;=0.05),TRUE,FALSE)</f>
        <v>0</v>
      </c>
      <c r="AE1282" s="46" t="b">
        <f t="shared" ref="AE1282:AE1345" si="230">IF(AND(W1282&lt;=0.05,AC1282&lt;=0.05),TRUE,FALSE)</f>
        <v>0</v>
      </c>
    </row>
    <row r="1283" spans="1:31" x14ac:dyDescent="0.25">
      <c r="A1283" s="45" t="s">
        <v>1349</v>
      </c>
      <c r="B1283" s="2" t="str">
        <f>IFERROR(VLOOKUP(A1283,'Protein names'!$A:$I,8,FALSE),"Contaminant")</f>
        <v>Protein Ppcs (RCG50172, isoform CRA_b)</v>
      </c>
      <c r="C1283" t="str">
        <f>IFERROR(VLOOKUP(A1283,'Protein names'!$A:$I,9,FALSE), "Contaminant")</f>
        <v>Ppcs</v>
      </c>
      <c r="D1283" s="42">
        <f>VLOOKUP($A1283,'Raw data'!$A:$M,10,FALSE)</f>
        <v>205.36</v>
      </c>
      <c r="E1283" s="42">
        <f>VLOOKUP($A1283,'Raw data'!$A:$M,11,FALSE)</f>
        <v>22245.076398466488</v>
      </c>
      <c r="F1283" s="42">
        <f>VLOOKUP($A1283,'Raw data'!$A:$M,7,FALSE)</f>
        <v>56469.307669387475</v>
      </c>
      <c r="G1283" s="42">
        <f>VLOOKUP($A1283,'Raw data'!$A:$M,2,FALSE)</f>
        <v>300537.27585726697</v>
      </c>
      <c r="H1283" s="42">
        <f>VLOOKUP($A1283,'Raw data'!$A:$M,3,FALSE)</f>
        <v>58310.900983519357</v>
      </c>
      <c r="I1283" s="42">
        <f>VLOOKUP($A1283,'Raw data'!$A:$M,4,FALSE)</f>
        <v>112294.71433747513</v>
      </c>
      <c r="J1283" s="42">
        <f>VLOOKUP($A1283,'Raw data'!$A:$M,8,FALSE)</f>
        <v>31608.860114194929</v>
      </c>
      <c r="K1283" s="42">
        <f>VLOOKUP($A1283,'Raw data'!$A:$M,5,FALSE)</f>
        <v>64072.912504600805</v>
      </c>
      <c r="L1283" s="42">
        <f>VLOOKUP($A1283,'Raw data'!$A:$M,12,FALSE)</f>
        <v>205.36</v>
      </c>
      <c r="M1283" s="42">
        <f>VLOOKUP($A1283,'Raw data'!$A:$M,13,FALSE)</f>
        <v>205.36</v>
      </c>
      <c r="N1283" s="42">
        <f>VLOOKUP($A1283,'Raw data'!$A:$M,6,FALSE)</f>
        <v>100158.51602320647</v>
      </c>
      <c r="O1283" s="42">
        <f>VLOOKUP($A1283,'Raw data'!$A:$M,9,FALSE)</f>
        <v>96716.264764438543</v>
      </c>
      <c r="P1283" s="42">
        <f t="shared" si="220"/>
        <v>91677.105874352565</v>
      </c>
      <c r="Q1283" s="42">
        <f t="shared" si="221"/>
        <v>48827.878901073454</v>
      </c>
      <c r="R1283" s="42">
        <f t="shared" si="222"/>
        <v>99656.439897054646</v>
      </c>
      <c r="S1283" s="42">
        <f t="shared" si="223"/>
        <v>41201.408054597458</v>
      </c>
      <c r="T1283" s="43">
        <f t="shared" si="224"/>
        <v>1.087037368234967</v>
      </c>
      <c r="U1283" s="43">
        <f t="shared" si="225"/>
        <v>0.84380908984542569</v>
      </c>
      <c r="V1283" s="42">
        <f t="shared" si="226"/>
        <v>-0.90885639263368279</v>
      </c>
      <c r="W1283" s="42">
        <f t="shared" si="227"/>
        <v>0.39514106439848129</v>
      </c>
      <c r="X1283" s="42">
        <f>VLOOKUP($A1283,'Raw data'!$A:$AN,39, FALSE)</f>
        <v>1.8539645432351499</v>
      </c>
      <c r="Y1283" s="42">
        <f>VLOOKUP($A1283,'Raw data'!$A:$AN,40, FALSE)</f>
        <v>1.6196041765276856</v>
      </c>
      <c r="Z1283" s="42">
        <f t="shared" si="228"/>
        <v>1.7367843598814177</v>
      </c>
      <c r="AA1283" s="44">
        <f>IFERROR(VLOOKUP($A1283,'Raw data'!$AP:$AU,4,FALSE),0)</f>
        <v>-1.30324461497568</v>
      </c>
      <c r="AB1283" s="44">
        <f>IFERROR(VLOOKUP($A1283,'Raw data'!$AP:$AU,5,FALSE),0)</f>
        <v>0.13921385057230401</v>
      </c>
      <c r="AC1283" s="44">
        <f>IFERROR(VLOOKUP($A1283,'Raw data'!$AP:$AU,6,FALSE),"NA")</f>
        <v>0.95510206116458496</v>
      </c>
      <c r="AD1283" s="46" t="b">
        <f t="shared" si="229"/>
        <v>0</v>
      </c>
      <c r="AE1283" s="46" t="b">
        <f t="shared" si="230"/>
        <v>0</v>
      </c>
    </row>
    <row r="1284" spans="1:31" x14ac:dyDescent="0.25">
      <c r="A1284" s="45" t="s">
        <v>1350</v>
      </c>
      <c r="B1284" s="2" t="str">
        <f>IFERROR(VLOOKUP(A1284,'Protein names'!$A:$I,8,FALSE),"Contaminant")</f>
        <v>Nucleophosmin (NPM) (Nucleolar phosphoprotein B23) (Nucleolar protein NO38) (Numatrin)</v>
      </c>
      <c r="C1284" t="str">
        <f>IFERROR(VLOOKUP(A1284,'Protein names'!$A:$I,9,FALSE), "Contaminant")</f>
        <v>Npm1</v>
      </c>
      <c r="D1284" s="42">
        <f>VLOOKUP($A1284,'Raw data'!$A:$M,10,FALSE)</f>
        <v>868085.16675923951</v>
      </c>
      <c r="E1284" s="42">
        <f>VLOOKUP($A1284,'Raw data'!$A:$M,11,FALSE)</f>
        <v>865792.08138648677</v>
      </c>
      <c r="F1284" s="42">
        <f>VLOOKUP($A1284,'Raw data'!$A:$M,7,FALSE)</f>
        <v>639366.44417049061</v>
      </c>
      <c r="G1284" s="42">
        <f>VLOOKUP($A1284,'Raw data'!$A:$M,2,FALSE)</f>
        <v>612353.48166215676</v>
      </c>
      <c r="H1284" s="42">
        <f>VLOOKUP($A1284,'Raw data'!$A:$M,3,FALSE)</f>
        <v>347739.49764426204</v>
      </c>
      <c r="I1284" s="42">
        <f>VLOOKUP($A1284,'Raw data'!$A:$M,4,FALSE)</f>
        <v>531800.6114264779</v>
      </c>
      <c r="J1284" s="42">
        <f>VLOOKUP($A1284,'Raw data'!$A:$M,8,FALSE)</f>
        <v>690454.68935719866</v>
      </c>
      <c r="K1284" s="42">
        <f>VLOOKUP($A1284,'Raw data'!$A:$M,5,FALSE)</f>
        <v>500626.66402104846</v>
      </c>
      <c r="L1284" s="42">
        <f>VLOOKUP($A1284,'Raw data'!$A:$M,12,FALSE)</f>
        <v>1135083.749087841</v>
      </c>
      <c r="M1284" s="42">
        <f>VLOOKUP($A1284,'Raw data'!$A:$M,13,FALSE)</f>
        <v>832526.62442683743</v>
      </c>
      <c r="N1284" s="42">
        <f>VLOOKUP($A1284,'Raw data'!$A:$M,6,FALSE)</f>
        <v>588171.2318266884</v>
      </c>
      <c r="O1284" s="42">
        <f>VLOOKUP($A1284,'Raw data'!$A:$M,9,FALSE)</f>
        <v>413875.49875416158</v>
      </c>
      <c r="P1284" s="42">
        <f t="shared" si="220"/>
        <v>644189.54717485222</v>
      </c>
      <c r="Q1284" s="42">
        <f t="shared" si="221"/>
        <v>693456.4095789626</v>
      </c>
      <c r="R1284" s="42">
        <f t="shared" si="222"/>
        <v>182933.33657071035</v>
      </c>
      <c r="S1284" s="42">
        <f t="shared" si="223"/>
        <v>238333.80201854763</v>
      </c>
      <c r="T1284" s="43">
        <f t="shared" si="224"/>
        <v>0.28397439445110523</v>
      </c>
      <c r="U1284" s="43">
        <f t="shared" si="225"/>
        <v>0.3436896663241657</v>
      </c>
      <c r="V1284" s="42">
        <f t="shared" si="226"/>
        <v>0.10631994682596368</v>
      </c>
      <c r="W1284" s="42">
        <f t="shared" si="227"/>
        <v>0.72150551410682984</v>
      </c>
      <c r="X1284" s="42">
        <f>VLOOKUP($A1284,'Raw data'!$A:$AN,39, FALSE)</f>
        <v>3.2420578487492704</v>
      </c>
      <c r="Y1284" s="42">
        <f>VLOOKUP($A1284,'Raw data'!$A:$AN,40, FALSE)</f>
        <v>3.1900656378677668</v>
      </c>
      <c r="Z1284" s="42">
        <f t="shared" si="228"/>
        <v>3.2160617433085186</v>
      </c>
      <c r="AA1284" s="44">
        <f>IFERROR(VLOOKUP($A1284,'Raw data'!$AP:$AU,4,FALSE),0)</f>
        <v>0.34274154721114702</v>
      </c>
      <c r="AB1284" s="44">
        <f>IFERROR(VLOOKUP($A1284,'Raw data'!$AP:$AU,5,FALSE),0)</f>
        <v>6.5035107312104198E-2</v>
      </c>
      <c r="AC1284" s="44">
        <f>IFERROR(VLOOKUP($A1284,'Raw data'!$AP:$AU,6,FALSE),"NA")</f>
        <v>0.955965740471999</v>
      </c>
      <c r="AD1284" s="46" t="b">
        <f t="shared" si="229"/>
        <v>0</v>
      </c>
      <c r="AE1284" s="46" t="b">
        <f t="shared" si="230"/>
        <v>0</v>
      </c>
    </row>
    <row r="1285" spans="1:31" x14ac:dyDescent="0.25">
      <c r="A1285" s="45" t="s">
        <v>1351</v>
      </c>
      <c r="B1285" s="2" t="str">
        <f>IFERROR(VLOOKUP(A1285,'Protein names'!$A:$I,8,FALSE),"Contaminant")</f>
        <v>Nipsnap homolog 3A (C. elegans) (Protein Nipsnap3b)</v>
      </c>
      <c r="C1285" t="str">
        <f>IFERROR(VLOOKUP(A1285,'Protein names'!$A:$I,9,FALSE), "Contaminant")</f>
        <v>Nipsnap3b</v>
      </c>
      <c r="D1285" s="42">
        <f>VLOOKUP($A1285,'Raw data'!$A:$M,10,FALSE)</f>
        <v>132907.39583748867</v>
      </c>
      <c r="E1285" s="42">
        <f>VLOOKUP($A1285,'Raw data'!$A:$M,11,FALSE)</f>
        <v>99283.571926940291</v>
      </c>
      <c r="F1285" s="42">
        <f>VLOOKUP($A1285,'Raw data'!$A:$M,7,FALSE)</f>
        <v>123316.97289066327</v>
      </c>
      <c r="G1285" s="42">
        <f>VLOOKUP($A1285,'Raw data'!$A:$M,2,FALSE)</f>
        <v>161891.20918567528</v>
      </c>
      <c r="H1285" s="42">
        <f>VLOOKUP($A1285,'Raw data'!$A:$M,3,FALSE)</f>
        <v>148955.0064515071</v>
      </c>
      <c r="I1285" s="42">
        <f>VLOOKUP($A1285,'Raw data'!$A:$M,4,FALSE)</f>
        <v>187859.83577348388</v>
      </c>
      <c r="J1285" s="42">
        <f>VLOOKUP($A1285,'Raw data'!$A:$M,8,FALSE)</f>
        <v>142022.76948089793</v>
      </c>
      <c r="K1285" s="42">
        <f>VLOOKUP($A1285,'Raw data'!$A:$M,5,FALSE)</f>
        <v>142544.36392972889</v>
      </c>
      <c r="L1285" s="42">
        <f>VLOOKUP($A1285,'Raw data'!$A:$M,12,FALSE)</f>
        <v>138422.97549479158</v>
      </c>
      <c r="M1285" s="42">
        <f>VLOOKUP($A1285,'Raw data'!$A:$M,13,FALSE)</f>
        <v>129535.67083725665</v>
      </c>
      <c r="N1285" s="42">
        <f>VLOOKUP($A1285,'Raw data'!$A:$M,6,FALSE)</f>
        <v>134836.6496027167</v>
      </c>
      <c r="O1285" s="42">
        <f>VLOOKUP($A1285,'Raw data'!$A:$M,9,FALSE)</f>
        <v>111138.64826639251</v>
      </c>
      <c r="P1285" s="42">
        <f t="shared" si="220"/>
        <v>142368.9986776264</v>
      </c>
      <c r="Q1285" s="42">
        <f t="shared" si="221"/>
        <v>133083.51293529736</v>
      </c>
      <c r="R1285" s="42">
        <f t="shared" si="222"/>
        <v>28292.413807651665</v>
      </c>
      <c r="S1285" s="42">
        <f t="shared" si="223"/>
        <v>10763.871876288813</v>
      </c>
      <c r="T1285" s="43">
        <f t="shared" si="224"/>
        <v>0.19872594504731794</v>
      </c>
      <c r="U1285" s="43">
        <f t="shared" si="225"/>
        <v>8.0880581214609212E-2</v>
      </c>
      <c r="V1285" s="42">
        <f t="shared" si="226"/>
        <v>-9.730317496962812E-2</v>
      </c>
      <c r="W1285" s="42">
        <f t="shared" si="227"/>
        <v>0.5083608671436457</v>
      </c>
      <c r="X1285" s="42">
        <f>VLOOKUP($A1285,'Raw data'!$A:$AN,39, FALSE)</f>
        <v>2.6395492322002339</v>
      </c>
      <c r="Y1285" s="42">
        <f>VLOOKUP($A1285,'Raw data'!$A:$AN,40, FALSE)</f>
        <v>3.0899628578070288</v>
      </c>
      <c r="Z1285" s="42">
        <f t="shared" si="228"/>
        <v>2.8647560450036313</v>
      </c>
      <c r="AA1285" s="44">
        <f>IFERROR(VLOOKUP($A1285,'Raw data'!$AP:$AU,4,FALSE),0)</f>
        <v>-0.74702484400982605</v>
      </c>
      <c r="AB1285" s="44">
        <f>IFERROR(VLOOKUP($A1285,'Raw data'!$AP:$AU,5,FALSE),0)</f>
        <v>3.9534124718296898E-2</v>
      </c>
      <c r="AC1285" s="44">
        <f>IFERROR(VLOOKUP($A1285,'Raw data'!$AP:$AU,6,FALSE),"NA")</f>
        <v>0.95666054777107401</v>
      </c>
      <c r="AD1285" s="46" t="b">
        <f t="shared" si="229"/>
        <v>0</v>
      </c>
      <c r="AE1285" s="46" t="b">
        <f t="shared" si="230"/>
        <v>0</v>
      </c>
    </row>
    <row r="1286" spans="1:31" x14ac:dyDescent="0.25">
      <c r="A1286" s="45" t="s">
        <v>1352</v>
      </c>
      <c r="B1286" s="2" t="str">
        <f>IFERROR(VLOOKUP(A1286,'Protein names'!$A:$I,8,FALSE),"Contaminant")</f>
        <v>Ubiquitin-60S ribosomal protein L40 (Ubiquitin A-52 residue ribosomal protein fusion product 1) [Cleaved into: Ubiquitin 60S ribosomal protein L40 (CEP52)]</v>
      </c>
      <c r="C1286" t="str">
        <f>IFERROR(VLOOKUP(A1286,'Protein names'!$A:$I,9,FALSE), "Contaminant")</f>
        <v>Uba52</v>
      </c>
      <c r="D1286" s="42">
        <f>VLOOKUP($A1286,'Raw data'!$A:$M,10,FALSE)</f>
        <v>27853.751894098343</v>
      </c>
      <c r="E1286" s="42">
        <f>VLOOKUP($A1286,'Raw data'!$A:$M,11,FALSE)</f>
        <v>1252290.9998649361</v>
      </c>
      <c r="F1286" s="42">
        <f>VLOOKUP($A1286,'Raw data'!$A:$M,7,FALSE)</f>
        <v>3100351.7652794165</v>
      </c>
      <c r="G1286" s="42">
        <f>VLOOKUP($A1286,'Raw data'!$A:$M,2,FALSE)</f>
        <v>3204065.5882688737</v>
      </c>
      <c r="H1286" s="42">
        <f>VLOOKUP($A1286,'Raw data'!$A:$M,3,FALSE)</f>
        <v>2961947.567038151</v>
      </c>
      <c r="I1286" s="42">
        <f>VLOOKUP($A1286,'Raw data'!$A:$M,4,FALSE)</f>
        <v>3213531.8039695546</v>
      </c>
      <c r="J1286" s="42">
        <f>VLOOKUP($A1286,'Raw data'!$A:$M,8,FALSE)</f>
        <v>2407942.0307930573</v>
      </c>
      <c r="K1286" s="42">
        <f>VLOOKUP($A1286,'Raw data'!$A:$M,5,FALSE)</f>
        <v>2886419.0308530829</v>
      </c>
      <c r="L1286" s="42">
        <f>VLOOKUP($A1286,'Raw data'!$A:$M,12,FALSE)</f>
        <v>1537750.720818392</v>
      </c>
      <c r="M1286" s="42">
        <f>VLOOKUP($A1286,'Raw data'!$A:$M,13,FALSE)</f>
        <v>1654367.8342645094</v>
      </c>
      <c r="N1286" s="42">
        <f>VLOOKUP($A1286,'Raw data'!$A:$M,6,FALSE)</f>
        <v>2854293.5956968823</v>
      </c>
      <c r="O1286" s="42">
        <f>VLOOKUP($A1286,'Raw data'!$A:$M,9,FALSE)</f>
        <v>2950086.0572617799</v>
      </c>
      <c r="P1286" s="42">
        <f t="shared" si="220"/>
        <v>2293340.246052505</v>
      </c>
      <c r="Q1286" s="42">
        <f t="shared" si="221"/>
        <v>2381809.8782812841</v>
      </c>
      <c r="R1286" s="42">
        <f t="shared" si="222"/>
        <v>1224111.1797449416</v>
      </c>
      <c r="S1286" s="42">
        <f t="shared" si="223"/>
        <v>583538.02415008796</v>
      </c>
      <c r="T1286" s="43">
        <f t="shared" si="224"/>
        <v>0.53376780085379283</v>
      </c>
      <c r="U1286" s="43">
        <f t="shared" si="225"/>
        <v>0.24499773448381593</v>
      </c>
      <c r="V1286" s="42">
        <f t="shared" si="226"/>
        <v>5.4607845587086569E-2</v>
      </c>
      <c r="W1286" s="42">
        <f t="shared" si="227"/>
        <v>0.88691566785062792</v>
      </c>
      <c r="X1286" s="42">
        <f>VLOOKUP($A1286,'Raw data'!$A:$AN,39, FALSE)</f>
        <v>3.8308966135244944</v>
      </c>
      <c r="Y1286" s="42">
        <f>VLOOKUP($A1286,'Raw data'!$A:$AN,40, FALSE)</f>
        <v>3.7589514712218892</v>
      </c>
      <c r="Z1286" s="42">
        <f t="shared" si="228"/>
        <v>3.794924042373192</v>
      </c>
      <c r="AA1286" s="44">
        <f>IFERROR(VLOOKUP($A1286,'Raw data'!$AP:$AU,4,FALSE),0)</f>
        <v>2.8295477750006301</v>
      </c>
      <c r="AB1286" s="44">
        <f>IFERROR(VLOOKUP($A1286,'Raw data'!$AP:$AU,5,FALSE),0)</f>
        <v>0.118982120006606</v>
      </c>
      <c r="AC1286" s="44">
        <f>IFERROR(VLOOKUP($A1286,'Raw data'!$AP:$AU,6,FALSE),"NA")</f>
        <v>0.95745428965316803</v>
      </c>
      <c r="AD1286" s="46" t="b">
        <f t="shared" si="229"/>
        <v>0</v>
      </c>
      <c r="AE1286" s="46" t="b">
        <f t="shared" si="230"/>
        <v>0</v>
      </c>
    </row>
    <row r="1287" spans="1:31" x14ac:dyDescent="0.25">
      <c r="A1287" s="45" t="s">
        <v>1353</v>
      </c>
      <c r="B1287" s="2" t="str">
        <f>IFERROR(VLOOKUP(A1287,'Protein names'!$A:$I,8,FALSE),"Contaminant")</f>
        <v>L-xylulose reductase</v>
      </c>
      <c r="C1287" t="str">
        <f>IFERROR(VLOOKUP(A1287,'Protein names'!$A:$I,9,FALSE), "Contaminant")</f>
        <v>Dcxr</v>
      </c>
      <c r="D1287" s="42">
        <f>VLOOKUP($A1287,'Raw data'!$A:$M,10,FALSE)</f>
        <v>690864.81930591352</v>
      </c>
      <c r="E1287" s="42">
        <f>VLOOKUP($A1287,'Raw data'!$A:$M,11,FALSE)</f>
        <v>795287.68480961421</v>
      </c>
      <c r="F1287" s="42">
        <f>VLOOKUP($A1287,'Raw data'!$A:$M,7,FALSE)</f>
        <v>735620.39833968913</v>
      </c>
      <c r="G1287" s="42">
        <f>VLOOKUP($A1287,'Raw data'!$A:$M,2,FALSE)</f>
        <v>610976.58910276555</v>
      </c>
      <c r="H1287" s="42">
        <f>VLOOKUP($A1287,'Raw data'!$A:$M,3,FALSE)</f>
        <v>600052.99900145282</v>
      </c>
      <c r="I1287" s="42">
        <f>VLOOKUP($A1287,'Raw data'!$A:$M,4,FALSE)</f>
        <v>706524.59218111355</v>
      </c>
      <c r="J1287" s="42">
        <f>VLOOKUP($A1287,'Raw data'!$A:$M,8,FALSE)</f>
        <v>667117.09693662031</v>
      </c>
      <c r="K1287" s="42">
        <f>VLOOKUP($A1287,'Raw data'!$A:$M,5,FALSE)</f>
        <v>694751.71194557112</v>
      </c>
      <c r="L1287" s="42">
        <f>VLOOKUP($A1287,'Raw data'!$A:$M,12,FALSE)</f>
        <v>657536.21569581435</v>
      </c>
      <c r="M1287" s="42">
        <f>VLOOKUP($A1287,'Raw data'!$A:$M,13,FALSE)</f>
        <v>992388.47465555975</v>
      </c>
      <c r="N1287" s="42">
        <f>VLOOKUP($A1287,'Raw data'!$A:$M,6,FALSE)</f>
        <v>610658.66257010598</v>
      </c>
      <c r="O1287" s="42">
        <f>VLOOKUP($A1287,'Raw data'!$A:$M,9,FALSE)</f>
        <v>566064.72102082637</v>
      </c>
      <c r="P1287" s="42">
        <f t="shared" si="220"/>
        <v>689887.84712342476</v>
      </c>
      <c r="Q1287" s="42">
        <f t="shared" si="221"/>
        <v>698086.14713741618</v>
      </c>
      <c r="R1287" s="42">
        <f t="shared" si="222"/>
        <v>68038.732064028591</v>
      </c>
      <c r="S1287" s="42">
        <f t="shared" si="223"/>
        <v>138022.69104663547</v>
      </c>
      <c r="T1287" s="43">
        <f t="shared" si="224"/>
        <v>9.8622888267599948E-2</v>
      </c>
      <c r="U1287" s="43">
        <f t="shared" si="225"/>
        <v>0.19771584296954417</v>
      </c>
      <c r="V1287" s="42">
        <f t="shared" si="226"/>
        <v>1.7043236222222841E-2</v>
      </c>
      <c r="W1287" s="42">
        <f t="shared" si="227"/>
        <v>0.90753135166002785</v>
      </c>
      <c r="X1287" s="42">
        <f>VLOOKUP($A1287,'Raw data'!$A:$AN,39, FALSE)</f>
        <v>3.3414856000410684</v>
      </c>
      <c r="Y1287" s="42">
        <f>VLOOKUP($A1287,'Raw data'!$A:$AN,40, FALSE)</f>
        <v>4.085865774874704</v>
      </c>
      <c r="Z1287" s="42">
        <f t="shared" si="228"/>
        <v>3.7136756874578865</v>
      </c>
      <c r="AA1287" s="44">
        <f>IFERROR(VLOOKUP($A1287,'Raw data'!$AP:$AU,4,FALSE),0)</f>
        <v>-0.39033920262732702</v>
      </c>
      <c r="AB1287" s="44">
        <f>IFERROR(VLOOKUP($A1287,'Raw data'!$AP:$AU,5,FALSE),0)</f>
        <v>3.3724503116318597E-2</v>
      </c>
      <c r="AC1287" s="44">
        <f>IFERROR(VLOOKUP($A1287,'Raw data'!$AP:$AU,6,FALSE),"NA")</f>
        <v>0.95757957112749004</v>
      </c>
      <c r="AD1287" s="46" t="b">
        <f t="shared" si="229"/>
        <v>0</v>
      </c>
      <c r="AE1287" s="46" t="b">
        <f t="shared" si="230"/>
        <v>0</v>
      </c>
    </row>
    <row r="1288" spans="1:31" x14ac:dyDescent="0.25">
      <c r="A1288" s="45" t="s">
        <v>1354</v>
      </c>
      <c r="B1288" s="2" t="str">
        <f>IFERROR(VLOOKUP(A1288,'Protein names'!$A:$I,8,FALSE),"Contaminant")</f>
        <v>Caldesmon 1, isoform CRA_b (Non-muscle caldesmon)</v>
      </c>
      <c r="C1288" t="str">
        <f>IFERROR(VLOOKUP(A1288,'Protein names'!$A:$I,9,FALSE), "Contaminant")</f>
        <v>Cald1</v>
      </c>
      <c r="D1288" s="42">
        <f>VLOOKUP($A1288,'Raw data'!$A:$M,10,FALSE)</f>
        <v>119794.17618093238</v>
      </c>
      <c r="E1288" s="42">
        <f>VLOOKUP($A1288,'Raw data'!$A:$M,11,FALSE)</f>
        <v>149839.66071928228</v>
      </c>
      <c r="F1288" s="42">
        <f>VLOOKUP($A1288,'Raw data'!$A:$M,7,FALSE)</f>
        <v>175779.21111154772</v>
      </c>
      <c r="G1288" s="42">
        <f>VLOOKUP($A1288,'Raw data'!$A:$M,2,FALSE)</f>
        <v>196361.85679934861</v>
      </c>
      <c r="H1288" s="42">
        <f>VLOOKUP($A1288,'Raw data'!$A:$M,3,FALSE)</f>
        <v>95797.012103820205</v>
      </c>
      <c r="I1288" s="42">
        <f>VLOOKUP($A1288,'Raw data'!$A:$M,4,FALSE)</f>
        <v>134074.23720554452</v>
      </c>
      <c r="J1288" s="42">
        <f>VLOOKUP($A1288,'Raw data'!$A:$M,8,FALSE)</f>
        <v>46516.058317266958</v>
      </c>
      <c r="K1288" s="42">
        <f>VLOOKUP($A1288,'Raw data'!$A:$M,5,FALSE)</f>
        <v>139675.21014965404</v>
      </c>
      <c r="L1288" s="42">
        <f>VLOOKUP($A1288,'Raw data'!$A:$M,12,FALSE)</f>
        <v>117221.49750417854</v>
      </c>
      <c r="M1288" s="42">
        <f>VLOOKUP($A1288,'Raw data'!$A:$M,13,FALSE)</f>
        <v>102779.02464462166</v>
      </c>
      <c r="N1288" s="42">
        <f>VLOOKUP($A1288,'Raw data'!$A:$M,6,FALSE)</f>
        <v>116980.274157397</v>
      </c>
      <c r="O1288" s="42">
        <f>VLOOKUP($A1288,'Raw data'!$A:$M,9,FALSE)</f>
        <v>170239.98893024991</v>
      </c>
      <c r="P1288" s="42">
        <f t="shared" si="220"/>
        <v>145274.35902007928</v>
      </c>
      <c r="Q1288" s="42">
        <f t="shared" si="221"/>
        <v>115568.67561722801</v>
      </c>
      <c r="R1288" s="42">
        <f t="shared" si="222"/>
        <v>33625.413787101017</v>
      </c>
      <c r="S1288" s="42">
        <f t="shared" si="223"/>
        <v>37653.333329950627</v>
      </c>
      <c r="T1288" s="43">
        <f t="shared" si="224"/>
        <v>0.2314614500033928</v>
      </c>
      <c r="U1288" s="43">
        <f t="shared" si="225"/>
        <v>0.32580916177201202</v>
      </c>
      <c r="V1288" s="42">
        <f t="shared" si="226"/>
        <v>-0.33002967455485549</v>
      </c>
      <c r="W1288" s="42">
        <f t="shared" si="227"/>
        <v>0.21760934724922951</v>
      </c>
      <c r="X1288" s="42">
        <f>VLOOKUP($A1288,'Raw data'!$A:$AN,39, FALSE)</f>
        <v>2.7724752915553492</v>
      </c>
      <c r="Y1288" s="42">
        <f>VLOOKUP($A1288,'Raw data'!$A:$AN,40, FALSE)</f>
        <v>3.5428728081616399</v>
      </c>
      <c r="Z1288" s="42">
        <f t="shared" si="228"/>
        <v>3.1576740498584943</v>
      </c>
      <c r="AA1288" s="44">
        <f>IFERROR(VLOOKUP($A1288,'Raw data'!$AP:$AU,4,FALSE),0)</f>
        <v>-0.219559264045292</v>
      </c>
      <c r="AB1288" s="44">
        <f>IFERROR(VLOOKUP($A1288,'Raw data'!$AP:$AU,5,FALSE),0)</f>
        <v>5.4050599797189403E-2</v>
      </c>
      <c r="AC1288" s="44">
        <f>IFERROR(VLOOKUP($A1288,'Raw data'!$AP:$AU,6,FALSE),"NA")</f>
        <v>0.95909859941084796</v>
      </c>
      <c r="AD1288" s="46" t="b">
        <f t="shared" si="229"/>
        <v>0</v>
      </c>
      <c r="AE1288" s="46" t="b">
        <f t="shared" si="230"/>
        <v>0</v>
      </c>
    </row>
    <row r="1289" spans="1:31" x14ac:dyDescent="0.25">
      <c r="A1289" s="45" t="s">
        <v>1355</v>
      </c>
      <c r="B1289" s="2" t="str">
        <f>IFERROR(VLOOKUP(A1289,'Protein names'!$A:$I,8,FALSE),"Contaminant")</f>
        <v>Cytoplasmic FMR1 interacting protein 1 (Predicted) (Protein Cyfip1)</v>
      </c>
      <c r="C1289" t="str">
        <f>IFERROR(VLOOKUP(A1289,'Protein names'!$A:$I,9,FALSE), "Contaminant")</f>
        <v>Cyfip1</v>
      </c>
      <c r="D1289" s="42">
        <f>VLOOKUP($A1289,'Raw data'!$A:$M,10,FALSE)</f>
        <v>64951.385675693899</v>
      </c>
      <c r="E1289" s="42">
        <f>VLOOKUP($A1289,'Raw data'!$A:$M,11,FALSE)</f>
        <v>45472.490719389018</v>
      </c>
      <c r="F1289" s="42">
        <f>VLOOKUP($A1289,'Raw data'!$A:$M,7,FALSE)</f>
        <v>37756.306862836871</v>
      </c>
      <c r="G1289" s="42">
        <f>VLOOKUP($A1289,'Raw data'!$A:$M,2,FALSE)</f>
        <v>42386.344229811461</v>
      </c>
      <c r="H1289" s="42">
        <f>VLOOKUP($A1289,'Raw data'!$A:$M,3,FALSE)</f>
        <v>39792.330540005692</v>
      </c>
      <c r="I1289" s="42">
        <f>VLOOKUP($A1289,'Raw data'!$A:$M,4,FALSE)</f>
        <v>45339.320510572899</v>
      </c>
      <c r="J1289" s="42">
        <f>VLOOKUP($A1289,'Raw data'!$A:$M,8,FALSE)</f>
        <v>44648.464585734924</v>
      </c>
      <c r="K1289" s="42">
        <f>VLOOKUP($A1289,'Raw data'!$A:$M,5,FALSE)</f>
        <v>40096.760795054535</v>
      </c>
      <c r="L1289" s="42">
        <f>VLOOKUP($A1289,'Raw data'!$A:$M,12,FALSE)</f>
        <v>45048.320628478672</v>
      </c>
      <c r="M1289" s="42">
        <f>VLOOKUP($A1289,'Raw data'!$A:$M,13,FALSE)</f>
        <v>47647.9116341505</v>
      </c>
      <c r="N1289" s="42">
        <f>VLOOKUP($A1289,'Raw data'!$A:$M,6,FALSE)</f>
        <v>41448.450581664256</v>
      </c>
      <c r="O1289" s="42">
        <f>VLOOKUP($A1289,'Raw data'!$A:$M,9,FALSE)</f>
        <v>33467.119961562028</v>
      </c>
      <c r="P1289" s="42">
        <f t="shared" si="220"/>
        <v>45949.696423051646</v>
      </c>
      <c r="Q1289" s="42">
        <f t="shared" si="221"/>
        <v>42059.504697774151</v>
      </c>
      <c r="R1289" s="42">
        <f t="shared" si="222"/>
        <v>8938.7428688110849</v>
      </c>
      <c r="S1289" s="42">
        <f t="shared" si="223"/>
        <v>4562.9093838473791</v>
      </c>
      <c r="T1289" s="43">
        <f t="shared" si="224"/>
        <v>0.19453323013308907</v>
      </c>
      <c r="U1289" s="43">
        <f t="shared" si="225"/>
        <v>0.10848699756773063</v>
      </c>
      <c r="V1289" s="42">
        <f t="shared" si="226"/>
        <v>-0.12762346939116312</v>
      </c>
      <c r="W1289" s="42">
        <f t="shared" si="227"/>
        <v>0.40639392929212315</v>
      </c>
      <c r="X1289" s="42">
        <f>VLOOKUP($A1289,'Raw data'!$A:$AN,39, FALSE)</f>
        <v>2.4019982833515727</v>
      </c>
      <c r="Y1289" s="42">
        <f>VLOOKUP($A1289,'Raw data'!$A:$AN,40, FALSE)</f>
        <v>2.9027583263763819</v>
      </c>
      <c r="Z1289" s="42">
        <f t="shared" si="228"/>
        <v>2.6523783048639773</v>
      </c>
      <c r="AA1289" s="44">
        <f>IFERROR(VLOOKUP($A1289,'Raw data'!$AP:$AU,4,FALSE),0)</f>
        <v>0.34885019428400299</v>
      </c>
      <c r="AB1289" s="44">
        <f>IFERROR(VLOOKUP($A1289,'Raw data'!$AP:$AU,5,FALSE),0)</f>
        <v>3.5013990401481697E-2</v>
      </c>
      <c r="AC1289" s="44">
        <f>IFERROR(VLOOKUP($A1289,'Raw data'!$AP:$AU,6,FALSE),"NA")</f>
        <v>0.959980896519817</v>
      </c>
      <c r="AD1289" s="46" t="b">
        <f t="shared" si="229"/>
        <v>0</v>
      </c>
      <c r="AE1289" s="46" t="b">
        <f t="shared" si="230"/>
        <v>0</v>
      </c>
    </row>
    <row r="1290" spans="1:31" x14ac:dyDescent="0.25">
      <c r="A1290" s="45" t="s">
        <v>1356</v>
      </c>
      <c r="B1290" s="2" t="str">
        <f>IFERROR(VLOOKUP(A1290,'Protein names'!$A:$I,8,FALSE),"Contaminant")</f>
        <v>Galectin-5 (Gal-5) (RL-18)</v>
      </c>
      <c r="C1290" t="str">
        <f>IFERROR(VLOOKUP(A1290,'Protein names'!$A:$I,9,FALSE), "Contaminant")</f>
        <v>Lgals5</v>
      </c>
      <c r="D1290" s="42">
        <f>VLOOKUP($A1290,'Raw data'!$A:$M,10,FALSE)</f>
        <v>127999.42580877795</v>
      </c>
      <c r="E1290" s="42">
        <f>VLOOKUP($A1290,'Raw data'!$A:$M,11,FALSE)</f>
        <v>154167.41026214237</v>
      </c>
      <c r="F1290" s="42">
        <f>VLOOKUP($A1290,'Raw data'!$A:$M,7,FALSE)</f>
        <v>71824.459234252907</v>
      </c>
      <c r="G1290" s="42">
        <f>VLOOKUP($A1290,'Raw data'!$A:$M,2,FALSE)</f>
        <v>109118.16580449975</v>
      </c>
      <c r="H1290" s="42">
        <f>VLOOKUP($A1290,'Raw data'!$A:$M,3,FALSE)</f>
        <v>112311.47724200744</v>
      </c>
      <c r="I1290" s="42">
        <f>VLOOKUP($A1290,'Raw data'!$A:$M,4,FALSE)</f>
        <v>57808.932218165457</v>
      </c>
      <c r="J1290" s="42">
        <f>VLOOKUP($A1290,'Raw data'!$A:$M,8,FALSE)</f>
        <v>105360.71982302098</v>
      </c>
      <c r="K1290" s="42">
        <f>VLOOKUP($A1290,'Raw data'!$A:$M,5,FALSE)</f>
        <v>59803.966517528541</v>
      </c>
      <c r="L1290" s="42">
        <f>VLOOKUP($A1290,'Raw data'!$A:$M,12,FALSE)</f>
        <v>88888.505283075079</v>
      </c>
      <c r="M1290" s="42">
        <f>VLOOKUP($A1290,'Raw data'!$A:$M,13,FALSE)</f>
        <v>119740.86035205208</v>
      </c>
      <c r="N1290" s="42">
        <f>VLOOKUP($A1290,'Raw data'!$A:$M,6,FALSE)</f>
        <v>81113.256974710224</v>
      </c>
      <c r="O1290" s="42">
        <f>VLOOKUP($A1290,'Raw data'!$A:$M,9,FALSE)</f>
        <v>109361.29417789762</v>
      </c>
      <c r="P1290" s="42">
        <f t="shared" si="220"/>
        <v>105538.311761641</v>
      </c>
      <c r="Q1290" s="42">
        <f t="shared" si="221"/>
        <v>94044.767188047408</v>
      </c>
      <c r="R1290" s="42">
        <f t="shared" si="222"/>
        <v>32513.329355425234</v>
      </c>
      <c r="S1290" s="42">
        <f t="shared" si="223"/>
        <v>19954.863278365301</v>
      </c>
      <c r="T1290" s="43">
        <f t="shared" si="224"/>
        <v>0.30807134217625926</v>
      </c>
      <c r="U1290" s="43">
        <f t="shared" si="225"/>
        <v>0.21218472728487395</v>
      </c>
      <c r="V1290" s="42">
        <f t="shared" si="226"/>
        <v>-0.16634723375793742</v>
      </c>
      <c r="W1290" s="42">
        <f t="shared" si="227"/>
        <v>0.51577638940406412</v>
      </c>
      <c r="X1290" s="42">
        <f>VLOOKUP($A1290,'Raw data'!$A:$AN,39, FALSE)</f>
        <v>2.8986683545218015</v>
      </c>
      <c r="Y1290" s="42">
        <f>VLOOKUP($A1290,'Raw data'!$A:$AN,40, FALSE)</f>
        <v>2.9263137202033902</v>
      </c>
      <c r="Z1290" s="42">
        <f t="shared" si="228"/>
        <v>2.9124910373625958</v>
      </c>
      <c r="AA1290" s="44">
        <f>IFERROR(VLOOKUP($A1290,'Raw data'!$AP:$AU,4,FALSE),0)</f>
        <v>1.21512525525195</v>
      </c>
      <c r="AB1290" s="44">
        <f>IFERROR(VLOOKUP($A1290,'Raw data'!$AP:$AU,5,FALSE),0)</f>
        <v>0.15162302497268901</v>
      </c>
      <c r="AC1290" s="44">
        <f>IFERROR(VLOOKUP($A1290,'Raw data'!$AP:$AU,6,FALSE),"NA")</f>
        <v>0.96054028263087898</v>
      </c>
      <c r="AD1290" s="46" t="b">
        <f t="shared" si="229"/>
        <v>0</v>
      </c>
      <c r="AE1290" s="46" t="b">
        <f t="shared" si="230"/>
        <v>0</v>
      </c>
    </row>
    <row r="1291" spans="1:31" x14ac:dyDescent="0.25">
      <c r="A1291" s="45" t="s">
        <v>1357</v>
      </c>
      <c r="B1291" s="2" t="str">
        <f>IFERROR(VLOOKUP(A1291,'Protein names'!$A:$I,8,FALSE),"Contaminant")</f>
        <v>Protein Sdhc (Succinate dehydrogenase complex, subunit C, integral membrane protein) (Succinate dehydrogenase complex, subunit C, integral membrane protein, isoform CRA_b)</v>
      </c>
      <c r="C1291" t="str">
        <f>IFERROR(VLOOKUP(A1291,'Protein names'!$A:$I,9,FALSE), "Contaminant")</f>
        <v>Sdhc</v>
      </c>
      <c r="D1291" s="42">
        <f>VLOOKUP($A1291,'Raw data'!$A:$M,10,FALSE)</f>
        <v>205.36</v>
      </c>
      <c r="E1291" s="42">
        <f>VLOOKUP($A1291,'Raw data'!$A:$M,11,FALSE)</f>
        <v>205.36</v>
      </c>
      <c r="F1291" s="42">
        <f>VLOOKUP($A1291,'Raw data'!$A:$M,7,FALSE)</f>
        <v>8735.5976785629209</v>
      </c>
      <c r="G1291" s="42">
        <f>VLOOKUP($A1291,'Raw data'!$A:$M,2,FALSE)</f>
        <v>13957.558618286103</v>
      </c>
      <c r="H1291" s="42">
        <f>VLOOKUP($A1291,'Raw data'!$A:$M,3,FALSE)</f>
        <v>15321.964540837276</v>
      </c>
      <c r="I1291" s="42">
        <f>VLOOKUP($A1291,'Raw data'!$A:$M,4,FALSE)</f>
        <v>12178.18165659525</v>
      </c>
      <c r="J1291" s="42">
        <f>VLOOKUP($A1291,'Raw data'!$A:$M,8,FALSE)</f>
        <v>205.36</v>
      </c>
      <c r="K1291" s="42">
        <f>VLOOKUP($A1291,'Raw data'!$A:$M,5,FALSE)</f>
        <v>6103.910706767284</v>
      </c>
      <c r="L1291" s="42">
        <f>VLOOKUP($A1291,'Raw data'!$A:$M,12,FALSE)</f>
        <v>9067.2434955907611</v>
      </c>
      <c r="M1291" s="42">
        <f>VLOOKUP($A1291,'Raw data'!$A:$M,13,FALSE)</f>
        <v>14688.870480445186</v>
      </c>
      <c r="N1291" s="42">
        <f>VLOOKUP($A1291,'Raw data'!$A:$M,6,FALSE)</f>
        <v>12755.869384389056</v>
      </c>
      <c r="O1291" s="42">
        <f>VLOOKUP($A1291,'Raw data'!$A:$M,9,FALSE)</f>
        <v>10902.978531323022</v>
      </c>
      <c r="P1291" s="42">
        <f t="shared" si="220"/>
        <v>8434.0037490469258</v>
      </c>
      <c r="Q1291" s="42">
        <f t="shared" si="221"/>
        <v>8954.0387664192185</v>
      </c>
      <c r="R1291" s="42">
        <f t="shared" si="222"/>
        <v>6157.443263534642</v>
      </c>
      <c r="S1291" s="42">
        <f t="shared" si="223"/>
        <v>4757.7305946615415</v>
      </c>
      <c r="T1291" s="43">
        <f t="shared" si="224"/>
        <v>0.73007357439584453</v>
      </c>
      <c r="U1291" s="43">
        <f t="shared" si="225"/>
        <v>0.53135023409823701</v>
      </c>
      <c r="V1291" s="42">
        <f t="shared" si="226"/>
        <v>8.6320901470637382E-2</v>
      </c>
      <c r="W1291" s="42">
        <f t="shared" si="227"/>
        <v>0.88417914954844912</v>
      </c>
      <c r="X1291" s="42">
        <f>VLOOKUP($A1291,'Raw data'!$A:$AN,39, FALSE)</f>
        <v>1.2285963253664332</v>
      </c>
      <c r="Y1291" s="42">
        <f>VLOOKUP($A1291,'Raw data'!$A:$AN,40, FALSE)</f>
        <v>1.6013701147484045</v>
      </c>
      <c r="Z1291" s="42">
        <f t="shared" si="228"/>
        <v>1.4149832200574188</v>
      </c>
      <c r="AA1291" s="44">
        <f>IFERROR(VLOOKUP($A1291,'Raw data'!$AP:$AU,4,FALSE),0)</f>
        <v>-0.99956291406379105</v>
      </c>
      <c r="AB1291" s="44">
        <f>IFERROR(VLOOKUP($A1291,'Raw data'!$AP:$AU,5,FALSE),0)</f>
        <v>0.108025349892761</v>
      </c>
      <c r="AC1291" s="44">
        <f>IFERROR(VLOOKUP($A1291,'Raw data'!$AP:$AU,6,FALSE),"NA")</f>
        <v>0.96094898283313501</v>
      </c>
      <c r="AD1291" s="46" t="b">
        <f t="shared" si="229"/>
        <v>0</v>
      </c>
      <c r="AE1291" s="46" t="b">
        <f t="shared" si="230"/>
        <v>0</v>
      </c>
    </row>
    <row r="1292" spans="1:31" x14ac:dyDescent="0.25">
      <c r="A1292" s="45" t="s">
        <v>1358</v>
      </c>
      <c r="B1292" s="2" t="str">
        <f>IFERROR(VLOOKUP(A1292,'Protein names'!$A:$I,8,FALSE),"Contaminant")</f>
        <v>Copper transport protein ATOX1 (ATX1 homolog protein Rah1) (Metal transport protein ATX1)</v>
      </c>
      <c r="C1292" t="str">
        <f>IFERROR(VLOOKUP(A1292,'Protein names'!$A:$I,9,FALSE), "Contaminant")</f>
        <v>Atox1</v>
      </c>
      <c r="D1292" s="42">
        <f>VLOOKUP($A1292,'Raw data'!$A:$M,10,FALSE)</f>
        <v>310509.85731269134</v>
      </c>
      <c r="E1292" s="42">
        <f>VLOOKUP($A1292,'Raw data'!$A:$M,11,FALSE)</f>
        <v>399908.96573176514</v>
      </c>
      <c r="F1292" s="42">
        <f>VLOOKUP($A1292,'Raw data'!$A:$M,7,FALSE)</f>
        <v>359731.21615418757</v>
      </c>
      <c r="G1292" s="42">
        <f>VLOOKUP($A1292,'Raw data'!$A:$M,2,FALSE)</f>
        <v>323609.82654019556</v>
      </c>
      <c r="H1292" s="42">
        <f>VLOOKUP($A1292,'Raw data'!$A:$M,3,FALSE)</f>
        <v>368493.29286187544</v>
      </c>
      <c r="I1292" s="42">
        <f>VLOOKUP($A1292,'Raw data'!$A:$M,4,FALSE)</f>
        <v>345011.78478308994</v>
      </c>
      <c r="J1292" s="42">
        <f>VLOOKUP($A1292,'Raw data'!$A:$M,8,FALSE)</f>
        <v>190010.64604445122</v>
      </c>
      <c r="K1292" s="42">
        <f>VLOOKUP($A1292,'Raw data'!$A:$M,5,FALSE)</f>
        <v>167827.94748875749</v>
      </c>
      <c r="L1292" s="42">
        <f>VLOOKUP($A1292,'Raw data'!$A:$M,12,FALSE)</f>
        <v>292182.13128640212</v>
      </c>
      <c r="M1292" s="42">
        <f>VLOOKUP($A1292,'Raw data'!$A:$M,13,FALSE)</f>
        <v>201207.62873511831</v>
      </c>
      <c r="N1292" s="42">
        <f>VLOOKUP($A1292,'Raw data'!$A:$M,6,FALSE)</f>
        <v>351910.18581444339</v>
      </c>
      <c r="O1292" s="42">
        <f>VLOOKUP($A1292,'Raw data'!$A:$M,9,FALSE)</f>
        <v>417078.57992455125</v>
      </c>
      <c r="P1292" s="42">
        <f t="shared" si="220"/>
        <v>351210.82389730081</v>
      </c>
      <c r="Q1292" s="42">
        <f t="shared" si="221"/>
        <v>270036.18654895393</v>
      </c>
      <c r="R1292" s="42">
        <f t="shared" si="222"/>
        <v>29438.075281909569</v>
      </c>
      <c r="S1292" s="42">
        <f t="shared" si="223"/>
        <v>91654.461347334291</v>
      </c>
      <c r="T1292" s="43">
        <f t="shared" si="224"/>
        <v>8.3818815591280557E-2</v>
      </c>
      <c r="U1292" s="43">
        <f t="shared" si="225"/>
        <v>0.33941547804637867</v>
      </c>
      <c r="V1292" s="42">
        <f t="shared" si="226"/>
        <v>-0.37918455724445577</v>
      </c>
      <c r="W1292" s="42">
        <f t="shared" si="227"/>
        <v>8.871321913645093E-2</v>
      </c>
      <c r="X1292" s="42">
        <f>VLOOKUP($A1292,'Raw data'!$A:$AN,39, FALSE)</f>
        <v>2.6496264210237883</v>
      </c>
      <c r="Y1292" s="42">
        <f>VLOOKUP($A1292,'Raw data'!$A:$AN,40, FALSE)</f>
        <v>3.6509227261079169</v>
      </c>
      <c r="Z1292" s="42">
        <f t="shared" si="228"/>
        <v>3.1502745735658526</v>
      </c>
      <c r="AA1292" s="44">
        <f>IFERROR(VLOOKUP($A1292,'Raw data'!$AP:$AU,4,FALSE),0)</f>
        <v>-0.10633005844408901</v>
      </c>
      <c r="AB1292" s="44">
        <f>IFERROR(VLOOKUP($A1292,'Raw data'!$AP:$AU,5,FALSE),0)</f>
        <v>1.50565447653836E-2</v>
      </c>
      <c r="AC1292" s="44">
        <f>IFERROR(VLOOKUP($A1292,'Raw data'!$AP:$AU,6,FALSE),"NA")</f>
        <v>0.96109313654169803</v>
      </c>
      <c r="AD1292" s="46" t="b">
        <f t="shared" si="229"/>
        <v>0</v>
      </c>
      <c r="AE1292" s="46" t="b">
        <f t="shared" si="230"/>
        <v>0</v>
      </c>
    </row>
    <row r="1293" spans="1:31" x14ac:dyDescent="0.25">
      <c r="A1293" s="45" t="s">
        <v>1359</v>
      </c>
      <c r="B1293" s="2" t="str">
        <f>IFERROR(VLOOKUP(A1293,'Protein names'!$A:$I,8,FALSE),"Contaminant")</f>
        <v>Coatomer subunit beta (Beta-coat protein) (Beta-COP)</v>
      </c>
      <c r="C1293" t="str">
        <f>IFERROR(VLOOKUP(A1293,'Protein names'!$A:$I,9,FALSE), "Contaminant")</f>
        <v>Copb1</v>
      </c>
      <c r="D1293" s="42">
        <f>VLOOKUP($A1293,'Raw data'!$A:$M,10,FALSE)</f>
        <v>613516.33673010115</v>
      </c>
      <c r="E1293" s="42">
        <f>VLOOKUP($A1293,'Raw data'!$A:$M,11,FALSE)</f>
        <v>485886.51253266475</v>
      </c>
      <c r="F1293" s="42">
        <f>VLOOKUP($A1293,'Raw data'!$A:$M,7,FALSE)</f>
        <v>380405.64876633656</v>
      </c>
      <c r="G1293" s="42">
        <f>VLOOKUP($A1293,'Raw data'!$A:$M,2,FALSE)</f>
        <v>322391.30491749931</v>
      </c>
      <c r="H1293" s="42">
        <f>VLOOKUP($A1293,'Raw data'!$A:$M,3,FALSE)</f>
        <v>281195.17926197284</v>
      </c>
      <c r="I1293" s="42">
        <f>VLOOKUP($A1293,'Raw data'!$A:$M,4,FALSE)</f>
        <v>440954.43514962867</v>
      </c>
      <c r="J1293" s="42">
        <f>VLOOKUP($A1293,'Raw data'!$A:$M,8,FALSE)</f>
        <v>335453.09871059516</v>
      </c>
      <c r="K1293" s="42">
        <f>VLOOKUP($A1293,'Raw data'!$A:$M,5,FALSE)</f>
        <v>167694.04537890464</v>
      </c>
      <c r="L1293" s="42">
        <f>VLOOKUP($A1293,'Raw data'!$A:$M,12,FALSE)</f>
        <v>603992.75428449432</v>
      </c>
      <c r="M1293" s="42">
        <f>VLOOKUP($A1293,'Raw data'!$A:$M,13,FALSE)</f>
        <v>408680.21061559394</v>
      </c>
      <c r="N1293" s="42">
        <f>VLOOKUP($A1293,'Raw data'!$A:$M,6,FALSE)</f>
        <v>335991.67441661283</v>
      </c>
      <c r="O1293" s="42">
        <f>VLOOKUP($A1293,'Raw data'!$A:$M,9,FALSE)</f>
        <v>335419.27193221077</v>
      </c>
      <c r="P1293" s="42">
        <f t="shared" si="220"/>
        <v>420724.90289303381</v>
      </c>
      <c r="Q1293" s="42">
        <f t="shared" si="221"/>
        <v>364538.5092230686</v>
      </c>
      <c r="R1293" s="42">
        <f t="shared" si="222"/>
        <v>109990.5214308703</v>
      </c>
      <c r="S1293" s="42">
        <f t="shared" si="223"/>
        <v>129449.72066946047</v>
      </c>
      <c r="T1293" s="43">
        <f t="shared" si="224"/>
        <v>0.26143097466905729</v>
      </c>
      <c r="U1293" s="43">
        <f t="shared" si="225"/>
        <v>0.35510574985713655</v>
      </c>
      <c r="V1293" s="42">
        <f t="shared" si="226"/>
        <v>-0.20680598795837288</v>
      </c>
      <c r="W1293" s="42">
        <f t="shared" si="227"/>
        <v>0.47653861060393643</v>
      </c>
      <c r="X1293" s="42">
        <f>VLOOKUP($A1293,'Raw data'!$A:$AN,39, FALSE)</f>
        <v>2.3686808074216779</v>
      </c>
      <c r="Y1293" s="42">
        <f>VLOOKUP($A1293,'Raw data'!$A:$AN,40, FALSE)</f>
        <v>2.8286836547036742</v>
      </c>
      <c r="Z1293" s="42">
        <f t="shared" si="228"/>
        <v>2.5986822310626758</v>
      </c>
      <c r="AA1293" s="44">
        <f>IFERROR(VLOOKUP($A1293,'Raw data'!$AP:$AU,4,FALSE),0)</f>
        <v>-0.242230103838424</v>
      </c>
      <c r="AB1293" s="44">
        <f>IFERROR(VLOOKUP($A1293,'Raw data'!$AP:$AU,5,FALSE),0)</f>
        <v>0.165080383021458</v>
      </c>
      <c r="AC1293" s="44">
        <f>IFERROR(VLOOKUP($A1293,'Raw data'!$AP:$AU,6,FALSE),"NA")</f>
        <v>0.96213403817672605</v>
      </c>
      <c r="AD1293" s="46" t="b">
        <f t="shared" si="229"/>
        <v>0</v>
      </c>
      <c r="AE1293" s="46" t="b">
        <f t="shared" si="230"/>
        <v>0</v>
      </c>
    </row>
    <row r="1294" spans="1:31" x14ac:dyDescent="0.25">
      <c r="A1294" s="45" t="s">
        <v>1360</v>
      </c>
      <c r="B1294" s="2" t="str">
        <f>IFERROR(VLOOKUP(A1294,'Protein names'!$A:$I,8,FALSE),"Contaminant")</f>
        <v>Plectin (Plectin 7)</v>
      </c>
      <c r="C1294" t="str">
        <f>IFERROR(VLOOKUP(A1294,'Protein names'!$A:$I,9,FALSE), "Contaminant")</f>
        <v>Plec</v>
      </c>
      <c r="D1294" s="42">
        <f>VLOOKUP($A1294,'Raw data'!$A:$M,10,FALSE)</f>
        <v>467327.07924800931</v>
      </c>
      <c r="E1294" s="42">
        <f>VLOOKUP($A1294,'Raw data'!$A:$M,11,FALSE)</f>
        <v>365967.37727985205</v>
      </c>
      <c r="F1294" s="42">
        <f>VLOOKUP($A1294,'Raw data'!$A:$M,7,FALSE)</f>
        <v>82045.605628414225</v>
      </c>
      <c r="G1294" s="42">
        <f>VLOOKUP($A1294,'Raw data'!$A:$M,2,FALSE)</f>
        <v>212807.54054837383</v>
      </c>
      <c r="H1294" s="42">
        <f>VLOOKUP($A1294,'Raw data'!$A:$M,3,FALSE)</f>
        <v>100280.78882351636</v>
      </c>
      <c r="I1294" s="42">
        <f>VLOOKUP($A1294,'Raw data'!$A:$M,4,FALSE)</f>
        <v>163408.71152812324</v>
      </c>
      <c r="J1294" s="42">
        <f>VLOOKUP($A1294,'Raw data'!$A:$M,8,FALSE)</f>
        <v>177543.70845746095</v>
      </c>
      <c r="K1294" s="42">
        <f>VLOOKUP($A1294,'Raw data'!$A:$M,5,FALSE)</f>
        <v>151659.17861202493</v>
      </c>
      <c r="L1294" s="42">
        <f>VLOOKUP($A1294,'Raw data'!$A:$M,12,FALSE)</f>
        <v>498537.63521134912</v>
      </c>
      <c r="M1294" s="42">
        <f>VLOOKUP($A1294,'Raw data'!$A:$M,13,FALSE)</f>
        <v>329857.26063230156</v>
      </c>
      <c r="N1294" s="42">
        <f>VLOOKUP($A1294,'Raw data'!$A:$M,6,FALSE)</f>
        <v>76162.40640512394</v>
      </c>
      <c r="O1294" s="42">
        <f>VLOOKUP($A1294,'Raw data'!$A:$M,9,FALSE)</f>
        <v>102179.8490310715</v>
      </c>
      <c r="P1294" s="42">
        <f t="shared" si="220"/>
        <v>231972.85050938147</v>
      </c>
      <c r="Q1294" s="42">
        <f t="shared" si="221"/>
        <v>222656.67305822196</v>
      </c>
      <c r="R1294" s="42">
        <f t="shared" si="222"/>
        <v>140377.74890060673</v>
      </c>
      <c r="S1294" s="42">
        <f t="shared" si="223"/>
        <v>147565.42635803303</v>
      </c>
      <c r="T1294" s="43">
        <f t="shared" si="224"/>
        <v>0.60514732044011144</v>
      </c>
      <c r="U1294" s="43">
        <f t="shared" si="225"/>
        <v>0.66274872579025057</v>
      </c>
      <c r="V1294" s="42">
        <f t="shared" si="226"/>
        <v>-5.9135115766688236E-2</v>
      </c>
      <c r="W1294" s="42">
        <f t="shared" si="227"/>
        <v>0.92055542689672221</v>
      </c>
      <c r="X1294" s="42">
        <f>VLOOKUP($A1294,'Raw data'!$A:$AN,39, FALSE)</f>
        <v>1.8531909304468697</v>
      </c>
      <c r="Y1294" s="42">
        <f>VLOOKUP($A1294,'Raw data'!$A:$AN,40, FALSE)</f>
        <v>1.8782809389027364</v>
      </c>
      <c r="Z1294" s="42">
        <f t="shared" si="228"/>
        <v>1.865735934674803</v>
      </c>
      <c r="AA1294" s="44">
        <f>IFERROR(VLOOKUP($A1294,'Raw data'!$AP:$AU,4,FALSE),0)</f>
        <v>-0.43731369467158498</v>
      </c>
      <c r="AB1294" s="44">
        <f>IFERROR(VLOOKUP($A1294,'Raw data'!$AP:$AU,5,FALSE),0)</f>
        <v>9.8065227188847401E-2</v>
      </c>
      <c r="AC1294" s="44">
        <f>IFERROR(VLOOKUP($A1294,'Raw data'!$AP:$AU,6,FALSE),"NA")</f>
        <v>0.962193282810623</v>
      </c>
      <c r="AD1294" s="46" t="b">
        <f t="shared" si="229"/>
        <v>0</v>
      </c>
      <c r="AE1294" s="46" t="b">
        <f t="shared" si="230"/>
        <v>0</v>
      </c>
    </row>
    <row r="1295" spans="1:31" x14ac:dyDescent="0.25">
      <c r="A1295" s="45" t="s">
        <v>1361</v>
      </c>
      <c r="B1295" s="2" t="str">
        <f>IFERROR(VLOOKUP(A1295,'Protein names'!$A:$I,8,FALSE),"Contaminant")</f>
        <v>Protein Sar1a</v>
      </c>
      <c r="C1295" t="str">
        <f>IFERROR(VLOOKUP(A1295,'Protein names'!$A:$I,9,FALSE), "Contaminant")</f>
        <v>Ppa1</v>
      </c>
      <c r="D1295" s="42">
        <f>VLOOKUP($A1295,'Raw data'!$A:$M,10,FALSE)</f>
        <v>965557.03575094894</v>
      </c>
      <c r="E1295" s="42">
        <f>VLOOKUP($A1295,'Raw data'!$A:$M,11,FALSE)</f>
        <v>815877.45275470475</v>
      </c>
      <c r="F1295" s="42">
        <f>VLOOKUP($A1295,'Raw data'!$A:$M,7,FALSE)</f>
        <v>924004.70849502517</v>
      </c>
      <c r="G1295" s="42">
        <f>VLOOKUP($A1295,'Raw data'!$A:$M,2,FALSE)</f>
        <v>921060.78415430931</v>
      </c>
      <c r="H1295" s="42">
        <f>VLOOKUP($A1295,'Raw data'!$A:$M,3,FALSE)</f>
        <v>987160.07840364263</v>
      </c>
      <c r="I1295" s="42">
        <f>VLOOKUP($A1295,'Raw data'!$A:$M,4,FALSE)</f>
        <v>1083721.5147533694</v>
      </c>
      <c r="J1295" s="42">
        <f>VLOOKUP($A1295,'Raw data'!$A:$M,8,FALSE)</f>
        <v>817152.78365386254</v>
      </c>
      <c r="K1295" s="42">
        <f>VLOOKUP($A1295,'Raw data'!$A:$M,5,FALSE)</f>
        <v>885854.62099004549</v>
      </c>
      <c r="L1295" s="42">
        <f>VLOOKUP($A1295,'Raw data'!$A:$M,12,FALSE)</f>
        <v>1050733.581200612</v>
      </c>
      <c r="M1295" s="42">
        <f>VLOOKUP($A1295,'Raw data'!$A:$M,13,FALSE)</f>
        <v>914169.51537076093</v>
      </c>
      <c r="N1295" s="42">
        <f>VLOOKUP($A1295,'Raw data'!$A:$M,6,FALSE)</f>
        <v>948298.42935940495</v>
      </c>
      <c r="O1295" s="42">
        <f>VLOOKUP($A1295,'Raw data'!$A:$M,9,FALSE)</f>
        <v>853670.17898343725</v>
      </c>
      <c r="P1295" s="42">
        <f t="shared" si="220"/>
        <v>949563.59571866679</v>
      </c>
      <c r="Q1295" s="42">
        <f t="shared" si="221"/>
        <v>911646.51825968723</v>
      </c>
      <c r="R1295" s="42">
        <f t="shared" si="222"/>
        <v>80628.03966139273</v>
      </c>
      <c r="S1295" s="42">
        <f t="shared" si="223"/>
        <v>74889.343856581152</v>
      </c>
      <c r="T1295" s="43">
        <f t="shared" si="224"/>
        <v>8.4910626339218795E-2</v>
      </c>
      <c r="U1295" s="43">
        <f t="shared" si="225"/>
        <v>8.2147348074715659E-2</v>
      </c>
      <c r="V1295" s="42">
        <f t="shared" si="226"/>
        <v>-5.8790083767432111E-2</v>
      </c>
      <c r="W1295" s="42">
        <f t="shared" si="227"/>
        <v>0.45883210701325028</v>
      </c>
      <c r="X1295" s="42">
        <f>VLOOKUP($A1295,'Raw data'!$A:$AN,39, FALSE)</f>
        <v>2.7924995990814963</v>
      </c>
      <c r="Y1295" s="42">
        <f>VLOOKUP($A1295,'Raw data'!$A:$AN,40, FALSE)</f>
        <v>2.9276665641865534</v>
      </c>
      <c r="Z1295" s="42">
        <f t="shared" si="228"/>
        <v>2.8600830816340248</v>
      </c>
      <c r="AA1295" s="44">
        <f>IFERROR(VLOOKUP($A1295,'Raw data'!$AP:$AU,4,FALSE),0)</f>
        <v>0.45311668293215401</v>
      </c>
      <c r="AB1295" s="44">
        <f>IFERROR(VLOOKUP($A1295,'Raw data'!$AP:$AU,5,FALSE),0)</f>
        <v>0.20152466379995701</v>
      </c>
      <c r="AC1295" s="44">
        <f>IFERROR(VLOOKUP($A1295,'Raw data'!$AP:$AU,6,FALSE),"NA")</f>
        <v>0.96231198618907299</v>
      </c>
      <c r="AD1295" s="46" t="b">
        <f t="shared" si="229"/>
        <v>0</v>
      </c>
      <c r="AE1295" s="46" t="b">
        <f t="shared" si="230"/>
        <v>0</v>
      </c>
    </row>
    <row r="1296" spans="1:31" x14ac:dyDescent="0.25">
      <c r="A1296" s="45" t="s">
        <v>1362</v>
      </c>
      <c r="B1296" s="2" t="str">
        <f>IFERROR(VLOOKUP(A1296,'Protein names'!$A:$I,8,FALSE),"Contaminant")</f>
        <v>All-trans-13,14-dihydroretinol saturase, isoform CRA_b (All-trans-retinol 13,14-reductase)</v>
      </c>
      <c r="C1296" t="str">
        <f>IFERROR(VLOOKUP(A1296,'Protein names'!$A:$I,9,FALSE), "Contaminant")</f>
        <v>Retsat</v>
      </c>
      <c r="D1296" s="42">
        <f>VLOOKUP($A1296,'Raw data'!$A:$M,10,FALSE)</f>
        <v>192040.15516854948</v>
      </c>
      <c r="E1296" s="42">
        <f>VLOOKUP($A1296,'Raw data'!$A:$M,11,FALSE)</f>
        <v>119189.67069758364</v>
      </c>
      <c r="F1296" s="42">
        <f>VLOOKUP($A1296,'Raw data'!$A:$M,7,FALSE)</f>
        <v>93968.020406968149</v>
      </c>
      <c r="G1296" s="42">
        <f>VLOOKUP($A1296,'Raw data'!$A:$M,2,FALSE)</f>
        <v>103764.36278446035</v>
      </c>
      <c r="H1296" s="42">
        <f>VLOOKUP($A1296,'Raw data'!$A:$M,3,FALSE)</f>
        <v>98524.83490513674</v>
      </c>
      <c r="I1296" s="42">
        <f>VLOOKUP($A1296,'Raw data'!$A:$M,4,FALSE)</f>
        <v>123634.78636781496</v>
      </c>
      <c r="J1296" s="42">
        <f>VLOOKUP($A1296,'Raw data'!$A:$M,8,FALSE)</f>
        <v>99852.831309711284</v>
      </c>
      <c r="K1296" s="42">
        <f>VLOOKUP($A1296,'Raw data'!$A:$M,5,FALSE)</f>
        <v>64807.54352418612</v>
      </c>
      <c r="L1296" s="42">
        <f>VLOOKUP($A1296,'Raw data'!$A:$M,12,FALSE)</f>
        <v>170387.01644039902</v>
      </c>
      <c r="M1296" s="42">
        <f>VLOOKUP($A1296,'Raw data'!$A:$M,13,FALSE)</f>
        <v>110281.28356113021</v>
      </c>
      <c r="N1296" s="42">
        <f>VLOOKUP($A1296,'Raw data'!$A:$M,6,FALSE)</f>
        <v>82854.160070401645</v>
      </c>
      <c r="O1296" s="42">
        <f>VLOOKUP($A1296,'Raw data'!$A:$M,9,FALSE)</f>
        <v>113885.15007667351</v>
      </c>
      <c r="P1296" s="42">
        <f t="shared" si="220"/>
        <v>121853.63838841888</v>
      </c>
      <c r="Q1296" s="42">
        <f t="shared" si="221"/>
        <v>107011.33083041698</v>
      </c>
      <c r="R1296" s="42">
        <f t="shared" si="222"/>
        <v>33129.74243725933</v>
      </c>
      <c r="S1296" s="42">
        <f t="shared" si="223"/>
        <v>32889.694905680939</v>
      </c>
      <c r="T1296" s="43">
        <f t="shared" si="224"/>
        <v>0.27188143805485271</v>
      </c>
      <c r="U1296" s="43">
        <f t="shared" si="225"/>
        <v>0.30734777944030905</v>
      </c>
      <c r="V1296" s="42">
        <f t="shared" si="226"/>
        <v>-0.18738576505821275</v>
      </c>
      <c r="W1296" s="42">
        <f t="shared" si="227"/>
        <v>0.49337579145902921</v>
      </c>
      <c r="X1296" s="42">
        <f>VLOOKUP($A1296,'Raw data'!$A:$AN,39, FALSE)</f>
        <v>2.966843615668703</v>
      </c>
      <c r="Y1296" s="42">
        <f>VLOOKUP($A1296,'Raw data'!$A:$AN,40, FALSE)</f>
        <v>3.2508407641165271</v>
      </c>
      <c r="Z1296" s="42">
        <f t="shared" si="228"/>
        <v>3.1088421898926151</v>
      </c>
      <c r="AA1296" s="44">
        <f>IFERROR(VLOOKUP($A1296,'Raw data'!$AP:$AU,4,FALSE),0)</f>
        <v>-0.23406438576057301</v>
      </c>
      <c r="AB1296" s="44">
        <f>IFERROR(VLOOKUP($A1296,'Raw data'!$AP:$AU,5,FALSE),0)</f>
        <v>1.85480807013155E-2</v>
      </c>
      <c r="AC1296" s="44">
        <f>IFERROR(VLOOKUP($A1296,'Raw data'!$AP:$AU,6,FALSE),"NA")</f>
        <v>0.96281030968802095</v>
      </c>
      <c r="AD1296" s="46" t="b">
        <f t="shared" si="229"/>
        <v>0</v>
      </c>
      <c r="AE1296" s="46" t="b">
        <f t="shared" si="230"/>
        <v>0</v>
      </c>
    </row>
    <row r="1297" spans="1:31" x14ac:dyDescent="0.25">
      <c r="A1297" s="45" t="s">
        <v>1363</v>
      </c>
      <c r="B1297" s="2" t="str">
        <f>IFERROR(VLOOKUP(A1297,'Protein names'!$A:$I,8,FALSE),"Contaminant")</f>
        <v>Proteasome subunit beta type (EC 3.4.25.1)</v>
      </c>
      <c r="C1297" t="str">
        <f>IFERROR(VLOOKUP(A1297,'Protein names'!$A:$I,9,FALSE), "Contaminant")</f>
        <v>rCG_63409</v>
      </c>
      <c r="D1297" s="42">
        <f>VLOOKUP($A1297,'Raw data'!$A:$M,10,FALSE)</f>
        <v>34554.420105942918</v>
      </c>
      <c r="E1297" s="42">
        <f>VLOOKUP($A1297,'Raw data'!$A:$M,11,FALSE)</f>
        <v>33456.145567829888</v>
      </c>
      <c r="F1297" s="42">
        <f>VLOOKUP($A1297,'Raw data'!$A:$M,7,FALSE)</f>
        <v>43918.029239074007</v>
      </c>
      <c r="G1297" s="42">
        <f>VLOOKUP($A1297,'Raw data'!$A:$M,2,FALSE)</f>
        <v>62142.98671623569</v>
      </c>
      <c r="H1297" s="42">
        <f>VLOOKUP($A1297,'Raw data'!$A:$M,3,FALSE)</f>
        <v>205.36</v>
      </c>
      <c r="I1297" s="42">
        <f>VLOOKUP($A1297,'Raw data'!$A:$M,4,FALSE)</f>
        <v>33225.52959793678</v>
      </c>
      <c r="J1297" s="42">
        <f>VLOOKUP($A1297,'Raw data'!$A:$M,8,FALSE)</f>
        <v>43963.759364630612</v>
      </c>
      <c r="K1297" s="42">
        <f>VLOOKUP($A1297,'Raw data'!$A:$M,5,FALSE)</f>
        <v>43647.461107984389</v>
      </c>
      <c r="L1297" s="42">
        <f>VLOOKUP($A1297,'Raw data'!$A:$M,12,FALSE)</f>
        <v>205.36</v>
      </c>
      <c r="M1297" s="42">
        <f>VLOOKUP($A1297,'Raw data'!$A:$M,13,FALSE)</f>
        <v>38065.00498713259</v>
      </c>
      <c r="N1297" s="42">
        <f>VLOOKUP($A1297,'Raw data'!$A:$M,6,FALSE)</f>
        <v>44158.891246559768</v>
      </c>
      <c r="O1297" s="42">
        <f>VLOOKUP($A1297,'Raw data'!$A:$M,9,FALSE)</f>
        <v>44947.710150945211</v>
      </c>
      <c r="P1297" s="42">
        <f t="shared" si="220"/>
        <v>34583.745204503211</v>
      </c>
      <c r="Q1297" s="42">
        <f t="shared" si="221"/>
        <v>35831.364476208764</v>
      </c>
      <c r="R1297" s="42">
        <f t="shared" si="222"/>
        <v>18401.227816576084</v>
      </c>
      <c r="S1297" s="42">
        <f t="shared" si="223"/>
        <v>16092.876367208608</v>
      </c>
      <c r="T1297" s="43">
        <f t="shared" si="224"/>
        <v>0.53207735911089316</v>
      </c>
      <c r="U1297" s="43">
        <f t="shared" si="225"/>
        <v>0.44912820380853546</v>
      </c>
      <c r="V1297" s="42">
        <f t="shared" si="226"/>
        <v>5.1128870800402078E-2</v>
      </c>
      <c r="W1297" s="42">
        <f t="shared" si="227"/>
        <v>0.91140036232500621</v>
      </c>
      <c r="X1297" s="42">
        <f>VLOOKUP($A1297,'Raw data'!$A:$AN,39, FALSE)</f>
        <v>2.1649360483619926</v>
      </c>
      <c r="Y1297" s="42">
        <f>VLOOKUP($A1297,'Raw data'!$A:$AN,40, FALSE)</f>
        <v>3.1531813244922304</v>
      </c>
      <c r="Z1297" s="42">
        <f t="shared" si="228"/>
        <v>2.6590586864271115</v>
      </c>
      <c r="AA1297" s="44">
        <f>IFERROR(VLOOKUP($A1297,'Raw data'!$AP:$AU,4,FALSE),0)</f>
        <v>-0.40199566807393999</v>
      </c>
      <c r="AB1297" s="44">
        <f>IFERROR(VLOOKUP($A1297,'Raw data'!$AP:$AU,5,FALSE),0)</f>
        <v>3.30835976187056E-2</v>
      </c>
      <c r="AC1297" s="44">
        <f>IFERROR(VLOOKUP($A1297,'Raw data'!$AP:$AU,6,FALSE),"NA")</f>
        <v>0.96311141920347298</v>
      </c>
      <c r="AD1297" s="46" t="b">
        <f t="shared" si="229"/>
        <v>0</v>
      </c>
      <c r="AE1297" s="46" t="b">
        <f t="shared" si="230"/>
        <v>0</v>
      </c>
    </row>
    <row r="1298" spans="1:31" x14ac:dyDescent="0.25">
      <c r="A1298" s="45" t="s">
        <v>1364</v>
      </c>
      <c r="B1298" s="2" t="str">
        <f>IFERROR(VLOOKUP(A1298,'Protein names'!$A:$I,8,FALSE),"Contaminant")</f>
        <v>Protein LOC100910017</v>
      </c>
      <c r="C1298" t="str">
        <f>IFERROR(VLOOKUP(A1298,'Protein names'!$A:$I,9,FALSE), "Contaminant")</f>
        <v>LOC100910017</v>
      </c>
      <c r="D1298" s="42">
        <f>VLOOKUP($A1298,'Raw data'!$A:$M,10,FALSE)</f>
        <v>1141542.0470808977</v>
      </c>
      <c r="E1298" s="42">
        <f>VLOOKUP($A1298,'Raw data'!$A:$M,11,FALSE)</f>
        <v>934959.85114381404</v>
      </c>
      <c r="F1298" s="42">
        <f>VLOOKUP($A1298,'Raw data'!$A:$M,7,FALSE)</f>
        <v>729262.63195281476</v>
      </c>
      <c r="G1298" s="42">
        <f>VLOOKUP($A1298,'Raw data'!$A:$M,2,FALSE)</f>
        <v>659493.96677036036</v>
      </c>
      <c r="H1298" s="42">
        <f>VLOOKUP($A1298,'Raw data'!$A:$M,3,FALSE)</f>
        <v>693493.04986248945</v>
      </c>
      <c r="I1298" s="42">
        <f>VLOOKUP($A1298,'Raw data'!$A:$M,4,FALSE)</f>
        <v>748803.89237032272</v>
      </c>
      <c r="J1298" s="42">
        <f>VLOOKUP($A1298,'Raw data'!$A:$M,8,FALSE)</f>
        <v>733408.35086684825</v>
      </c>
      <c r="K1298" s="42">
        <f>VLOOKUP($A1298,'Raw data'!$A:$M,5,FALSE)</f>
        <v>601315.50167520449</v>
      </c>
      <c r="L1298" s="42">
        <f>VLOOKUP($A1298,'Raw data'!$A:$M,12,FALSE)</f>
        <v>1200927.0714703114</v>
      </c>
      <c r="M1298" s="42">
        <f>VLOOKUP($A1298,'Raw data'!$A:$M,13,FALSE)</f>
        <v>992844.53210029134</v>
      </c>
      <c r="N1298" s="42">
        <f>VLOOKUP($A1298,'Raw data'!$A:$M,6,FALSE)</f>
        <v>541930.36628033023</v>
      </c>
      <c r="O1298" s="42">
        <f>VLOOKUP($A1298,'Raw data'!$A:$M,9,FALSE)</f>
        <v>654374.82257651445</v>
      </c>
      <c r="P1298" s="42">
        <f t="shared" si="220"/>
        <v>817925.90653011657</v>
      </c>
      <c r="Q1298" s="42">
        <f t="shared" si="221"/>
        <v>787466.77416158339</v>
      </c>
      <c r="R1298" s="42">
        <f t="shared" si="222"/>
        <v>169138.79659006195</v>
      </c>
      <c r="S1298" s="42">
        <f t="shared" si="223"/>
        <v>234060.40725131694</v>
      </c>
      <c r="T1298" s="43">
        <f t="shared" si="224"/>
        <v>0.2067898757573271</v>
      </c>
      <c r="U1298" s="43">
        <f t="shared" si="225"/>
        <v>0.29723210544409479</v>
      </c>
      <c r="V1298" s="42">
        <f t="shared" si="226"/>
        <v>-5.4751106953488518E-2</v>
      </c>
      <c r="W1298" s="42">
        <f t="shared" si="227"/>
        <v>0.81830762463075479</v>
      </c>
      <c r="X1298" s="42">
        <f>VLOOKUP($A1298,'Raw data'!$A:$AN,39, FALSE)</f>
        <v>3.3325011555679005</v>
      </c>
      <c r="Y1298" s="42">
        <f>VLOOKUP($A1298,'Raw data'!$A:$AN,40, FALSE)</f>
        <v>3.6468392216387771</v>
      </c>
      <c r="Z1298" s="42">
        <f t="shared" si="228"/>
        <v>3.4896701886033386</v>
      </c>
      <c r="AA1298" s="44">
        <f>IFERROR(VLOOKUP($A1298,'Raw data'!$AP:$AU,4,FALSE),0)</f>
        <v>-0.20331185675194999</v>
      </c>
      <c r="AB1298" s="44">
        <f>IFERROR(VLOOKUP($A1298,'Raw data'!$AP:$AU,5,FALSE),0)</f>
        <v>3.6946888903709202E-2</v>
      </c>
      <c r="AC1298" s="44">
        <f>IFERROR(VLOOKUP($A1298,'Raw data'!$AP:$AU,6,FALSE),"NA")</f>
        <v>0.96318400723497799</v>
      </c>
      <c r="AD1298" s="46" t="b">
        <f t="shared" si="229"/>
        <v>0</v>
      </c>
      <c r="AE1298" s="46" t="b">
        <f t="shared" si="230"/>
        <v>0</v>
      </c>
    </row>
    <row r="1299" spans="1:31" x14ac:dyDescent="0.25">
      <c r="A1299" s="45" t="s">
        <v>1365</v>
      </c>
      <c r="B1299" s="2" t="str">
        <f>IFERROR(VLOOKUP(A1299,'Protein names'!$A:$I,8,FALSE),"Contaminant")</f>
        <v>60S ribosomal protein L18</v>
      </c>
      <c r="C1299" t="str">
        <f>IFERROR(VLOOKUP(A1299,'Protein names'!$A:$I,9,FALSE), "Contaminant")</f>
        <v>Rpl18</v>
      </c>
      <c r="D1299" s="42">
        <f>VLOOKUP($A1299,'Raw data'!$A:$M,10,FALSE)</f>
        <v>600003.59379976767</v>
      </c>
      <c r="E1299" s="42">
        <f>VLOOKUP($A1299,'Raw data'!$A:$M,11,FALSE)</f>
        <v>829177.60289258452</v>
      </c>
      <c r="F1299" s="42">
        <f>VLOOKUP($A1299,'Raw data'!$A:$M,7,FALSE)</f>
        <v>430748.25170049374</v>
      </c>
      <c r="G1299" s="42">
        <f>VLOOKUP($A1299,'Raw data'!$A:$M,2,FALSE)</f>
        <v>414225.23534785735</v>
      </c>
      <c r="H1299" s="42">
        <f>VLOOKUP($A1299,'Raw data'!$A:$M,3,FALSE)</f>
        <v>478127.7020280076</v>
      </c>
      <c r="I1299" s="42">
        <f>VLOOKUP($A1299,'Raw data'!$A:$M,4,FALSE)</f>
        <v>534993.96661753044</v>
      </c>
      <c r="J1299" s="42">
        <f>VLOOKUP($A1299,'Raw data'!$A:$M,8,FALSE)</f>
        <v>486875.87655319908</v>
      </c>
      <c r="K1299" s="42">
        <f>VLOOKUP($A1299,'Raw data'!$A:$M,5,FALSE)</f>
        <v>585857.86237769446</v>
      </c>
      <c r="L1299" s="42">
        <f>VLOOKUP($A1299,'Raw data'!$A:$M,12,FALSE)</f>
        <v>508336.40627862839</v>
      </c>
      <c r="M1299" s="42">
        <f>VLOOKUP($A1299,'Raw data'!$A:$M,13,FALSE)</f>
        <v>667721.5389691724</v>
      </c>
      <c r="N1299" s="42">
        <f>VLOOKUP($A1299,'Raw data'!$A:$M,6,FALSE)</f>
        <v>449045.55790089048</v>
      </c>
      <c r="O1299" s="42">
        <f>VLOOKUP($A1299,'Raw data'!$A:$M,9,FALSE)</f>
        <v>415698.75362436601</v>
      </c>
      <c r="P1299" s="42">
        <f t="shared" si="220"/>
        <v>547879.39206437359</v>
      </c>
      <c r="Q1299" s="42">
        <f t="shared" si="221"/>
        <v>518922.6659506585</v>
      </c>
      <c r="R1299" s="42">
        <f t="shared" si="222"/>
        <v>140511.02324736267</v>
      </c>
      <c r="S1299" s="42">
        <f t="shared" si="223"/>
        <v>84949.472278309215</v>
      </c>
      <c r="T1299" s="43">
        <f t="shared" si="224"/>
        <v>0.25646342111523185</v>
      </c>
      <c r="U1299" s="43">
        <f t="shared" si="225"/>
        <v>0.16370353012559793</v>
      </c>
      <c r="V1299" s="42">
        <f t="shared" si="226"/>
        <v>-7.833878660457641E-2</v>
      </c>
      <c r="W1299" s="42">
        <f t="shared" si="227"/>
        <v>0.70160516315901922</v>
      </c>
      <c r="X1299" s="42">
        <f>VLOOKUP($A1299,'Raw data'!$A:$AN,39, FALSE)</f>
        <v>3.4324683939692466</v>
      </c>
      <c r="Y1299" s="42">
        <f>VLOOKUP($A1299,'Raw data'!$A:$AN,40, FALSE)</f>
        <v>3.4815687552945529</v>
      </c>
      <c r="Z1299" s="42">
        <f t="shared" si="228"/>
        <v>3.4570185746319</v>
      </c>
      <c r="AA1299" s="44">
        <f>IFERROR(VLOOKUP($A1299,'Raw data'!$AP:$AU,4,FALSE),0)</f>
        <v>-0.31215516585907299</v>
      </c>
      <c r="AB1299" s="44">
        <f>IFERROR(VLOOKUP($A1299,'Raw data'!$AP:$AU,5,FALSE),0)</f>
        <v>0.20563956965667701</v>
      </c>
      <c r="AC1299" s="44">
        <f>IFERROR(VLOOKUP($A1299,'Raw data'!$AP:$AU,6,FALSE),"NA")</f>
        <v>0.96384142498499104</v>
      </c>
      <c r="AD1299" s="46" t="b">
        <f t="shared" si="229"/>
        <v>0</v>
      </c>
      <c r="AE1299" s="46" t="b">
        <f t="shared" si="230"/>
        <v>0</v>
      </c>
    </row>
    <row r="1300" spans="1:31" x14ac:dyDescent="0.25">
      <c r="A1300" s="45" t="s">
        <v>1366</v>
      </c>
      <c r="B1300" s="2" t="str">
        <f>IFERROR(VLOOKUP(A1300,'Protein names'!$A:$I,8,FALSE),"Contaminant")</f>
        <v>Kynureninase (EC 3.7.1.3) (L-kynurenine hydrolase)</v>
      </c>
      <c r="C1300" t="str">
        <f>IFERROR(VLOOKUP(A1300,'Protein names'!$A:$I,9,FALSE), "Contaminant")</f>
        <v>Kynu</v>
      </c>
      <c r="D1300" s="42">
        <f>VLOOKUP($A1300,'Raw data'!$A:$M,10,FALSE)</f>
        <v>517522.31134888</v>
      </c>
      <c r="E1300" s="42">
        <f>VLOOKUP($A1300,'Raw data'!$A:$M,11,FALSE)</f>
        <v>321514.97050209815</v>
      </c>
      <c r="F1300" s="42">
        <f>VLOOKUP($A1300,'Raw data'!$A:$M,7,FALSE)</f>
        <v>107909.0704949244</v>
      </c>
      <c r="G1300" s="42">
        <f>VLOOKUP($A1300,'Raw data'!$A:$M,2,FALSE)</f>
        <v>173429.72929370555</v>
      </c>
      <c r="H1300" s="42">
        <f>VLOOKUP($A1300,'Raw data'!$A:$M,3,FALSE)</f>
        <v>196671.47550875862</v>
      </c>
      <c r="I1300" s="42">
        <f>VLOOKUP($A1300,'Raw data'!$A:$M,4,FALSE)</f>
        <v>174949.62273743114</v>
      </c>
      <c r="J1300" s="42">
        <f>VLOOKUP($A1300,'Raw data'!$A:$M,8,FALSE)</f>
        <v>220280.93451771993</v>
      </c>
      <c r="K1300" s="42">
        <f>VLOOKUP($A1300,'Raw data'!$A:$M,5,FALSE)</f>
        <v>177187.12035747571</v>
      </c>
      <c r="L1300" s="42">
        <f>VLOOKUP($A1300,'Raw data'!$A:$M,12,FALSE)</f>
        <v>467639.31546464498</v>
      </c>
      <c r="M1300" s="42">
        <f>VLOOKUP($A1300,'Raw data'!$A:$M,13,FALSE)</f>
        <v>340953.12349244027</v>
      </c>
      <c r="N1300" s="42">
        <f>VLOOKUP($A1300,'Raw data'!$A:$M,6,FALSE)</f>
        <v>195716.75575918087</v>
      </c>
      <c r="O1300" s="42">
        <f>VLOOKUP($A1300,'Raw data'!$A:$M,9,FALSE)</f>
        <v>219460.15540162008</v>
      </c>
      <c r="P1300" s="42">
        <f t="shared" si="220"/>
        <v>248666.19664763298</v>
      </c>
      <c r="Q1300" s="42">
        <f t="shared" si="221"/>
        <v>270206.23416551366</v>
      </c>
      <c r="R1300" s="42">
        <f t="shared" si="222"/>
        <v>136137.94054951813</v>
      </c>
      <c r="S1300" s="42">
        <f t="shared" si="223"/>
        <v>102675.7695551222</v>
      </c>
      <c r="T1300" s="43">
        <f t="shared" si="224"/>
        <v>0.54747264559818487</v>
      </c>
      <c r="U1300" s="43">
        <f t="shared" si="225"/>
        <v>0.3799903798379004</v>
      </c>
      <c r="V1300" s="42">
        <f t="shared" si="226"/>
        <v>0.1198505578961734</v>
      </c>
      <c r="W1300" s="42">
        <f t="shared" si="227"/>
        <v>0.783346800416033</v>
      </c>
      <c r="X1300" s="42">
        <f>VLOOKUP($A1300,'Raw data'!$A:$AN,39, FALSE)</f>
        <v>2.7251102717845064</v>
      </c>
      <c r="Y1300" s="42">
        <f>VLOOKUP($A1300,'Raw data'!$A:$AN,40, FALSE)</f>
        <v>3.0453812039406976</v>
      </c>
      <c r="Z1300" s="42">
        <f t="shared" si="228"/>
        <v>2.885245737862602</v>
      </c>
      <c r="AA1300" s="44">
        <f>IFERROR(VLOOKUP($A1300,'Raw data'!$AP:$AU,4,FALSE),0)</f>
        <v>0.48054476814237501</v>
      </c>
      <c r="AB1300" s="44">
        <f>IFERROR(VLOOKUP($A1300,'Raw data'!$AP:$AU,5,FALSE),0)</f>
        <v>7.01772163768319E-2</v>
      </c>
      <c r="AC1300" s="44">
        <f>IFERROR(VLOOKUP($A1300,'Raw data'!$AP:$AU,6,FALSE),"NA")</f>
        <v>0.96397153532368596</v>
      </c>
      <c r="AD1300" s="46" t="b">
        <f t="shared" si="229"/>
        <v>0</v>
      </c>
      <c r="AE1300" s="46" t="b">
        <f t="shared" si="230"/>
        <v>0</v>
      </c>
    </row>
    <row r="1301" spans="1:31" x14ac:dyDescent="0.25">
      <c r="A1301" s="45" t="s">
        <v>1367</v>
      </c>
      <c r="B1301" s="2" t="str">
        <f>IFERROR(VLOOKUP(A1301,'Protein names'!$A:$I,8,FALSE),"Contaminant")</f>
        <v>S-adenosylmethionine synthase (EC 2.5.1.6)</v>
      </c>
      <c r="C1301" t="str">
        <f>IFERROR(VLOOKUP(A1301,'Protein names'!$A:$I,9,FALSE), "Contaminant")</f>
        <v>Mat1a</v>
      </c>
      <c r="D1301" s="42">
        <f>VLOOKUP($A1301,'Raw data'!$A:$M,10,FALSE)</f>
        <v>1230275.4909358039</v>
      </c>
      <c r="E1301" s="42">
        <f>VLOOKUP($A1301,'Raw data'!$A:$M,11,FALSE)</f>
        <v>1747822.5024812394</v>
      </c>
      <c r="F1301" s="42">
        <f>VLOOKUP($A1301,'Raw data'!$A:$M,7,FALSE)</f>
        <v>3332831.9323006002</v>
      </c>
      <c r="G1301" s="42">
        <f>VLOOKUP($A1301,'Raw data'!$A:$M,2,FALSE)</f>
        <v>2127913.9061699179</v>
      </c>
      <c r="H1301" s="42">
        <f>VLOOKUP($A1301,'Raw data'!$A:$M,3,FALSE)</f>
        <v>3225947.8536406807</v>
      </c>
      <c r="I1301" s="42">
        <f>VLOOKUP($A1301,'Raw data'!$A:$M,4,FALSE)</f>
        <v>2698649.4202379072</v>
      </c>
      <c r="J1301" s="42">
        <f>VLOOKUP($A1301,'Raw data'!$A:$M,8,FALSE)</f>
        <v>3000393.7850740482</v>
      </c>
      <c r="K1301" s="42">
        <f>VLOOKUP($A1301,'Raw data'!$A:$M,5,FALSE)</f>
        <v>3499764.5746559878</v>
      </c>
      <c r="L1301" s="42">
        <f>VLOOKUP($A1301,'Raw data'!$A:$M,12,FALSE)</f>
        <v>1319541.7590452821</v>
      </c>
      <c r="M1301" s="42">
        <f>VLOOKUP($A1301,'Raw data'!$A:$M,13,FALSE)</f>
        <v>1476261.7026514492</v>
      </c>
      <c r="N1301" s="42">
        <f>VLOOKUP($A1301,'Raw data'!$A:$M,6,FALSE)</f>
        <v>2980599.226662985</v>
      </c>
      <c r="O1301" s="42">
        <f>VLOOKUP($A1301,'Raw data'!$A:$M,9,FALSE)</f>
        <v>2926660.7347980645</v>
      </c>
      <c r="P1301" s="42">
        <f t="shared" si="220"/>
        <v>2393906.8509610253</v>
      </c>
      <c r="Q1301" s="42">
        <f t="shared" si="221"/>
        <v>2533870.2971479697</v>
      </c>
      <c r="R1301" s="42">
        <f t="shared" si="222"/>
        <v>764739.14355392021</v>
      </c>
      <c r="S1301" s="42">
        <f t="shared" si="223"/>
        <v>826395.45841039368</v>
      </c>
      <c r="T1301" s="43">
        <f t="shared" si="224"/>
        <v>0.31945233927833006</v>
      </c>
      <c r="U1301" s="43">
        <f t="shared" si="225"/>
        <v>0.32613960522784208</v>
      </c>
      <c r="V1301" s="42">
        <f t="shared" si="226"/>
        <v>8.1975661377979361E-2</v>
      </c>
      <c r="W1301" s="42">
        <f t="shared" si="227"/>
        <v>0.78670553067376847</v>
      </c>
      <c r="X1301" s="42">
        <f>VLOOKUP($A1301,'Raw data'!$A:$AN,39, FALSE)</f>
        <v>3.2613896180571924</v>
      </c>
      <c r="Y1301" s="42">
        <f>VLOOKUP($A1301,'Raw data'!$A:$AN,40, FALSE)</f>
        <v>3.4145588741541926</v>
      </c>
      <c r="Z1301" s="42">
        <f t="shared" si="228"/>
        <v>3.3379742461056923</v>
      </c>
      <c r="AA1301" s="44">
        <f>IFERROR(VLOOKUP($A1301,'Raw data'!$AP:$AU,4,FALSE),0)</f>
        <v>0.39477553709846402</v>
      </c>
      <c r="AB1301" s="44">
        <f>IFERROR(VLOOKUP($A1301,'Raw data'!$AP:$AU,5,FALSE),0)</f>
        <v>0.196627872373414</v>
      </c>
      <c r="AC1301" s="44">
        <f>IFERROR(VLOOKUP($A1301,'Raw data'!$AP:$AU,6,FALSE),"NA")</f>
        <v>0.96451053977975398</v>
      </c>
      <c r="AD1301" s="46" t="b">
        <f t="shared" si="229"/>
        <v>0</v>
      </c>
      <c r="AE1301" s="46" t="b">
        <f t="shared" si="230"/>
        <v>0</v>
      </c>
    </row>
    <row r="1302" spans="1:31" x14ac:dyDescent="0.25">
      <c r="A1302" s="45" t="s">
        <v>1368</v>
      </c>
      <c r="B1302" s="2" t="str">
        <f>IFERROR(VLOOKUP(A1302,'Protein names'!$A:$I,8,FALSE),"Contaminant")</f>
        <v>Contaminant</v>
      </c>
      <c r="C1302" t="str">
        <f>IFERROR(VLOOKUP(A1302,'Protein names'!$A:$I,9,FALSE), "Contaminant")</f>
        <v>Contaminant</v>
      </c>
      <c r="D1302" s="42">
        <f>VLOOKUP($A1302,'Raw data'!$A:$M,10,FALSE)</f>
        <v>1252469.1860714201</v>
      </c>
      <c r="E1302" s="42">
        <f>VLOOKUP($A1302,'Raw data'!$A:$M,11,FALSE)</f>
        <v>1047500.0279602109</v>
      </c>
      <c r="F1302" s="42">
        <f>VLOOKUP($A1302,'Raw data'!$A:$M,7,FALSE)</f>
        <v>89357.936245765755</v>
      </c>
      <c r="G1302" s="42">
        <f>VLOOKUP($A1302,'Raw data'!$A:$M,2,FALSE)</f>
        <v>753535.14742088469</v>
      </c>
      <c r="H1302" s="42">
        <f>VLOOKUP($A1302,'Raw data'!$A:$M,3,FALSE)</f>
        <v>1003567.8641767594</v>
      </c>
      <c r="I1302" s="42">
        <f>VLOOKUP($A1302,'Raw data'!$A:$M,4,FALSE)</f>
        <v>536642.73439207533</v>
      </c>
      <c r="J1302" s="42">
        <f>VLOOKUP($A1302,'Raw data'!$A:$M,8,FALSE)</f>
        <v>974606.83600038337</v>
      </c>
      <c r="K1302" s="42">
        <f>VLOOKUP($A1302,'Raw data'!$A:$M,5,FALSE)</f>
        <v>923220.38215652527</v>
      </c>
      <c r="L1302" s="42">
        <f>VLOOKUP($A1302,'Raw data'!$A:$M,12,FALSE)</f>
        <v>1187420.608657538</v>
      </c>
      <c r="M1302" s="42">
        <f>VLOOKUP($A1302,'Raw data'!$A:$M,13,FALSE)</f>
        <v>1039709.2235355064</v>
      </c>
      <c r="N1302" s="42">
        <f>VLOOKUP($A1302,'Raw data'!$A:$M,6,FALSE)</f>
        <v>978336.63397335098</v>
      </c>
      <c r="O1302" s="42">
        <f>VLOOKUP($A1302,'Raw data'!$A:$M,9,FALSE)</f>
        <v>392110.23985670059</v>
      </c>
      <c r="P1302" s="42">
        <f t="shared" si="220"/>
        <v>780512.14937785268</v>
      </c>
      <c r="Q1302" s="42">
        <f t="shared" si="221"/>
        <v>915900.65403000079</v>
      </c>
      <c r="R1302" s="42">
        <f t="shared" si="222"/>
        <v>383334.93193056347</v>
      </c>
      <c r="S1302" s="42">
        <f t="shared" si="223"/>
        <v>248598.16687331957</v>
      </c>
      <c r="T1302" s="43">
        <f t="shared" si="224"/>
        <v>0.49113256242855446</v>
      </c>
      <c r="U1302" s="43">
        <f t="shared" si="225"/>
        <v>0.27142481641374239</v>
      </c>
      <c r="V1302" s="42">
        <f t="shared" si="226"/>
        <v>0.23077003123995687</v>
      </c>
      <c r="W1302" s="42">
        <f t="shared" si="227"/>
        <v>0.52255933418558942</v>
      </c>
      <c r="X1302" s="42">
        <f>VLOOKUP($A1302,'Raw data'!$A:$AN,39, FALSE)</f>
        <v>1.9405012929043821</v>
      </c>
      <c r="Y1302" s="42">
        <f>VLOOKUP($A1302,'Raw data'!$A:$AN,40, FALSE)</f>
        <v>2.5102607507504264</v>
      </c>
      <c r="Z1302" s="42">
        <f t="shared" si="228"/>
        <v>2.2253810218274044</v>
      </c>
      <c r="AA1302" s="44">
        <f>IFERROR(VLOOKUP($A1302,'Raw data'!$AP:$AU,4,FALSE),0)</f>
        <v>0.269126928442881</v>
      </c>
      <c r="AB1302" s="44">
        <f>IFERROR(VLOOKUP($A1302,'Raw data'!$AP:$AU,5,FALSE),0)</f>
        <v>3.35019439504428E-2</v>
      </c>
      <c r="AC1302" s="44">
        <f>IFERROR(VLOOKUP($A1302,'Raw data'!$AP:$AU,6,FALSE),"NA")</f>
        <v>0.96501899696251803</v>
      </c>
      <c r="AD1302" s="46" t="b">
        <f t="shared" si="229"/>
        <v>0</v>
      </c>
      <c r="AE1302" s="46" t="b">
        <f t="shared" si="230"/>
        <v>0</v>
      </c>
    </row>
    <row r="1303" spans="1:31" x14ac:dyDescent="0.25">
      <c r="A1303" s="45" t="s">
        <v>1369</v>
      </c>
      <c r="B1303" s="2" t="str">
        <f>IFERROR(VLOOKUP(A1303,'Protein names'!$A:$I,8,FALSE),"Contaminant")</f>
        <v>Receptor expression-enhancing protein 6 (Polyposis locus protein 1-like 1)</v>
      </c>
      <c r="C1303" t="str">
        <f>IFERROR(VLOOKUP(A1303,'Protein names'!$A:$I,9,FALSE), "Contaminant")</f>
        <v>Reep6</v>
      </c>
      <c r="D1303" s="42">
        <f>VLOOKUP($A1303,'Raw data'!$A:$M,10,FALSE)</f>
        <v>205.36</v>
      </c>
      <c r="E1303" s="42">
        <f>VLOOKUP($A1303,'Raw data'!$A:$M,11,FALSE)</f>
        <v>175705.07020765587</v>
      </c>
      <c r="F1303" s="42">
        <f>VLOOKUP($A1303,'Raw data'!$A:$M,7,FALSE)</f>
        <v>296249.55817344913</v>
      </c>
      <c r="G1303" s="42">
        <f>VLOOKUP($A1303,'Raw data'!$A:$M,2,FALSE)</f>
        <v>554032.30410931597</v>
      </c>
      <c r="H1303" s="42">
        <f>VLOOKUP($A1303,'Raw data'!$A:$M,3,FALSE)</f>
        <v>352909.48739871703</v>
      </c>
      <c r="I1303" s="42">
        <f>VLOOKUP($A1303,'Raw data'!$A:$M,4,FALSE)</f>
        <v>321595.58515792788</v>
      </c>
      <c r="J1303" s="42">
        <f>VLOOKUP($A1303,'Raw data'!$A:$M,8,FALSE)</f>
        <v>205.36</v>
      </c>
      <c r="K1303" s="42">
        <f>VLOOKUP($A1303,'Raw data'!$A:$M,5,FALSE)</f>
        <v>279825.89730169845</v>
      </c>
      <c r="L1303" s="42">
        <f>VLOOKUP($A1303,'Raw data'!$A:$M,12,FALSE)</f>
        <v>205.36</v>
      </c>
      <c r="M1303" s="42">
        <f>VLOOKUP($A1303,'Raw data'!$A:$M,13,FALSE)</f>
        <v>334026.44593947491</v>
      </c>
      <c r="N1303" s="42">
        <f>VLOOKUP($A1303,'Raw data'!$A:$M,6,FALSE)</f>
        <v>232503.85428482719</v>
      </c>
      <c r="O1303" s="42">
        <f>VLOOKUP($A1303,'Raw data'!$A:$M,9,FALSE)</f>
        <v>343706.99690667581</v>
      </c>
      <c r="P1303" s="42">
        <f t="shared" si="220"/>
        <v>283449.56084117765</v>
      </c>
      <c r="Q1303" s="42">
        <f t="shared" si="221"/>
        <v>198412.3190721127</v>
      </c>
      <c r="R1303" s="42">
        <f t="shared" si="222"/>
        <v>169063.50583277119</v>
      </c>
      <c r="S1303" s="42">
        <f t="shared" si="223"/>
        <v>144835.61691079274</v>
      </c>
      <c r="T1303" s="43">
        <f t="shared" si="224"/>
        <v>0.59645005386866978</v>
      </c>
      <c r="U1303" s="43">
        <f t="shared" si="225"/>
        <v>0.72997290484847577</v>
      </c>
      <c r="V1303" s="42">
        <f t="shared" si="226"/>
        <v>-0.51459043103390656</v>
      </c>
      <c r="W1303" s="42">
        <f t="shared" si="227"/>
        <v>0.41302070776103217</v>
      </c>
      <c r="X1303" s="42">
        <f>VLOOKUP($A1303,'Raw data'!$A:$AN,39, FALSE)</f>
        <v>2.0025549954859998</v>
      </c>
      <c r="Y1303" s="42">
        <f>VLOOKUP($A1303,'Raw data'!$A:$AN,40, FALSE)</f>
        <v>1.7640358794035718</v>
      </c>
      <c r="Z1303" s="42">
        <f t="shared" si="228"/>
        <v>1.8832954374447857</v>
      </c>
      <c r="AA1303" s="44">
        <f>IFERROR(VLOOKUP($A1303,'Raw data'!$AP:$AU,4,FALSE),0)</f>
        <v>0.28538559441876898</v>
      </c>
      <c r="AB1303" s="44">
        <f>IFERROR(VLOOKUP($A1303,'Raw data'!$AP:$AU,5,FALSE),0)</f>
        <v>1.29862426672881E-2</v>
      </c>
      <c r="AC1303" s="44">
        <f>IFERROR(VLOOKUP($A1303,'Raw data'!$AP:$AU,6,FALSE),"NA")</f>
        <v>0.96532833066518797</v>
      </c>
      <c r="AD1303" s="46" t="b">
        <f t="shared" si="229"/>
        <v>0</v>
      </c>
      <c r="AE1303" s="46" t="b">
        <f t="shared" si="230"/>
        <v>0</v>
      </c>
    </row>
    <row r="1304" spans="1:31" x14ac:dyDescent="0.25">
      <c r="A1304" s="45" t="s">
        <v>1370</v>
      </c>
      <c r="B1304" s="2" t="str">
        <f>IFERROR(VLOOKUP(A1304,'Protein names'!$A:$I,8,FALSE),"Contaminant")</f>
        <v>Uncharacterized protein</v>
      </c>
      <c r="C1304">
        <f>IFERROR(VLOOKUP(A1304,'Protein names'!$A:$I,9,FALSE), "Contaminant")</f>
        <v>0</v>
      </c>
      <c r="D1304" s="42">
        <f>VLOOKUP($A1304,'Raw data'!$A:$M,10,FALSE)</f>
        <v>295212.76027154975</v>
      </c>
      <c r="E1304" s="42">
        <f>VLOOKUP($A1304,'Raw data'!$A:$M,11,FALSE)</f>
        <v>230548.09900200294</v>
      </c>
      <c r="F1304" s="42">
        <f>VLOOKUP($A1304,'Raw data'!$A:$M,7,FALSE)</f>
        <v>78101.78405758494</v>
      </c>
      <c r="G1304" s="42">
        <f>VLOOKUP($A1304,'Raw data'!$A:$M,2,FALSE)</f>
        <v>138594.24097890893</v>
      </c>
      <c r="H1304" s="42">
        <f>VLOOKUP($A1304,'Raw data'!$A:$M,3,FALSE)</f>
        <v>142182.66729193582</v>
      </c>
      <c r="I1304" s="42">
        <f>VLOOKUP($A1304,'Raw data'!$A:$M,4,FALSE)</f>
        <v>148585.75563778076</v>
      </c>
      <c r="J1304" s="42">
        <f>VLOOKUP($A1304,'Raw data'!$A:$M,8,FALSE)</f>
        <v>181458.18733295336</v>
      </c>
      <c r="K1304" s="42">
        <f>VLOOKUP($A1304,'Raw data'!$A:$M,5,FALSE)</f>
        <v>89873.655611866881</v>
      </c>
      <c r="L1304" s="42">
        <f>VLOOKUP($A1304,'Raw data'!$A:$M,12,FALSE)</f>
        <v>298247.31481957936</v>
      </c>
      <c r="M1304" s="42">
        <f>VLOOKUP($A1304,'Raw data'!$A:$M,13,FALSE)</f>
        <v>253336.42191717608</v>
      </c>
      <c r="N1304" s="42">
        <f>VLOOKUP($A1304,'Raw data'!$A:$M,6,FALSE)</f>
        <v>139281.65156255334</v>
      </c>
      <c r="O1304" s="42">
        <f>VLOOKUP($A1304,'Raw data'!$A:$M,9,FALSE)</f>
        <v>162733.63937783349</v>
      </c>
      <c r="P1304" s="42">
        <f t="shared" si="220"/>
        <v>172204.21787329388</v>
      </c>
      <c r="Q1304" s="42">
        <f t="shared" si="221"/>
        <v>187488.47843699378</v>
      </c>
      <c r="R1304" s="42">
        <f t="shared" si="222"/>
        <v>70686.08281534251</v>
      </c>
      <c r="S1304" s="42">
        <f t="shared" si="223"/>
        <v>69648.151156989508</v>
      </c>
      <c r="T1304" s="43">
        <f t="shared" si="224"/>
        <v>0.4104782315340999</v>
      </c>
      <c r="U1304" s="43">
        <f t="shared" si="225"/>
        <v>0.37147963297592729</v>
      </c>
      <c r="V1304" s="42">
        <f t="shared" si="226"/>
        <v>0.12268146194628328</v>
      </c>
      <c r="W1304" s="42">
        <f t="shared" si="227"/>
        <v>0.73767495923877058</v>
      </c>
      <c r="X1304" s="42">
        <f>VLOOKUP($A1304,'Raw data'!$A:$AN,39, FALSE)</f>
        <v>3.122489538627645</v>
      </c>
      <c r="Y1304" s="42">
        <f>VLOOKUP($A1304,'Raw data'!$A:$AN,40, FALSE)</f>
        <v>2.5693212142038475</v>
      </c>
      <c r="Z1304" s="42">
        <f t="shared" si="228"/>
        <v>2.8459053764157463</v>
      </c>
      <c r="AA1304" s="44">
        <f>IFERROR(VLOOKUP($A1304,'Raw data'!$AP:$AU,4,FALSE),0)</f>
        <v>-0.16794874863484899</v>
      </c>
      <c r="AB1304" s="44">
        <f>IFERROR(VLOOKUP($A1304,'Raw data'!$AP:$AU,5,FALSE),0)</f>
        <v>1.7377507295151799E-2</v>
      </c>
      <c r="AC1304" s="44">
        <f>IFERROR(VLOOKUP($A1304,'Raw data'!$AP:$AU,6,FALSE),"NA")</f>
        <v>0.96574198321349503</v>
      </c>
      <c r="AD1304" s="46" t="b">
        <f t="shared" si="229"/>
        <v>0</v>
      </c>
      <c r="AE1304" s="46" t="b">
        <f t="shared" si="230"/>
        <v>0</v>
      </c>
    </row>
    <row r="1305" spans="1:31" x14ac:dyDescent="0.25">
      <c r="A1305" s="45" t="s">
        <v>1371</v>
      </c>
      <c r="B1305" s="2" t="str">
        <f>IFERROR(VLOOKUP(A1305,'Protein names'!$A:$I,8,FALSE),"Contaminant")</f>
        <v>Ribosomal protein S2 (Uncharacterized protein)</v>
      </c>
      <c r="C1305" t="str">
        <f>IFERROR(VLOOKUP(A1305,'Protein names'!$A:$I,9,FALSE), "Contaminant")</f>
        <v>Rps2-ps6</v>
      </c>
      <c r="D1305" s="42">
        <f>VLOOKUP($A1305,'Raw data'!$A:$M,10,FALSE)</f>
        <v>2379696.7480775472</v>
      </c>
      <c r="E1305" s="42">
        <f>VLOOKUP($A1305,'Raw data'!$A:$M,11,FALSE)</f>
        <v>1851681.1859429493</v>
      </c>
      <c r="F1305" s="42">
        <f>VLOOKUP($A1305,'Raw data'!$A:$M,7,FALSE)</f>
        <v>1224142.0887292991</v>
      </c>
      <c r="G1305" s="42">
        <f>VLOOKUP($A1305,'Raw data'!$A:$M,2,FALSE)</f>
        <v>1457487.1149701485</v>
      </c>
      <c r="H1305" s="42">
        <f>VLOOKUP($A1305,'Raw data'!$A:$M,3,FALSE)</f>
        <v>1396317.0791509412</v>
      </c>
      <c r="I1305" s="42">
        <f>VLOOKUP($A1305,'Raw data'!$A:$M,4,FALSE)</f>
        <v>1271852.4822632254</v>
      </c>
      <c r="J1305" s="42">
        <f>VLOOKUP($A1305,'Raw data'!$A:$M,8,FALSE)</f>
        <v>1234838.6058653349</v>
      </c>
      <c r="K1305" s="42">
        <f>VLOOKUP($A1305,'Raw data'!$A:$M,5,FALSE)</f>
        <v>1217520.7143220329</v>
      </c>
      <c r="L1305" s="42">
        <f>VLOOKUP($A1305,'Raw data'!$A:$M,12,FALSE)</f>
        <v>2961256.9133940199</v>
      </c>
      <c r="M1305" s="42">
        <f>VLOOKUP($A1305,'Raw data'!$A:$M,13,FALSE)</f>
        <v>1584847.587928755</v>
      </c>
      <c r="N1305" s="42">
        <f>VLOOKUP($A1305,'Raw data'!$A:$M,6,FALSE)</f>
        <v>1232150.9537986848</v>
      </c>
      <c r="O1305" s="42">
        <f>VLOOKUP($A1305,'Raw data'!$A:$M,9,FALSE)</f>
        <v>1262006.6744438491</v>
      </c>
      <c r="P1305" s="42">
        <f t="shared" si="220"/>
        <v>1596862.7831890185</v>
      </c>
      <c r="Q1305" s="42">
        <f t="shared" si="221"/>
        <v>1582103.5749587792</v>
      </c>
      <c r="R1305" s="42">
        <f t="shared" si="222"/>
        <v>404548.72039742291</v>
      </c>
      <c r="S1305" s="42">
        <f t="shared" si="223"/>
        <v>629882.7859649607</v>
      </c>
      <c r="T1305" s="43">
        <f t="shared" si="224"/>
        <v>0.25333968870482282</v>
      </c>
      <c r="U1305" s="43">
        <f t="shared" si="225"/>
        <v>0.39812993026159615</v>
      </c>
      <c r="V1305" s="42">
        <f t="shared" si="226"/>
        <v>-1.3396297485991981E-2</v>
      </c>
      <c r="W1305" s="42">
        <f t="shared" si="227"/>
        <v>0.96570425641359758</v>
      </c>
      <c r="X1305" s="42">
        <f>VLOOKUP($A1305,'Raw data'!$A:$AN,39, FALSE)</f>
        <v>2.6901332015283792</v>
      </c>
      <c r="Y1305" s="42">
        <f>VLOOKUP($A1305,'Raw data'!$A:$AN,40, FALSE)</f>
        <v>2.8316676439204618</v>
      </c>
      <c r="Z1305" s="42">
        <f t="shared" si="228"/>
        <v>2.7609004227244203</v>
      </c>
      <c r="AA1305" s="44">
        <f>IFERROR(VLOOKUP($A1305,'Raw data'!$AP:$AU,4,FALSE),0)</f>
        <v>-0.294810905155238</v>
      </c>
      <c r="AB1305" s="44">
        <f>IFERROR(VLOOKUP($A1305,'Raw data'!$AP:$AU,5,FALSE),0)</f>
        <v>6.5035624294875596E-2</v>
      </c>
      <c r="AC1305" s="44">
        <f>IFERROR(VLOOKUP($A1305,'Raw data'!$AP:$AU,6,FALSE),"NA")</f>
        <v>0.96592871493285704</v>
      </c>
      <c r="AD1305" s="46" t="b">
        <f t="shared" si="229"/>
        <v>0</v>
      </c>
      <c r="AE1305" s="46" t="b">
        <f t="shared" si="230"/>
        <v>0</v>
      </c>
    </row>
    <row r="1306" spans="1:31" x14ac:dyDescent="0.25">
      <c r="A1306" s="45" t="s">
        <v>1372</v>
      </c>
      <c r="B1306" s="2" t="str">
        <f>IFERROR(VLOOKUP(A1306,'Protein names'!$A:$I,8,FALSE),"Contaminant")</f>
        <v>Glutamine synthetase (GS) (EC 6.3.1.2) (Glutamate decarboxylase) (EC 4.1.1.15) (Glutamate--ammonia ligase)</v>
      </c>
      <c r="C1306" t="str">
        <f>IFERROR(VLOOKUP(A1306,'Protein names'!$A:$I,9,FALSE), "Contaminant")</f>
        <v>Glul</v>
      </c>
      <c r="D1306" s="42">
        <f>VLOOKUP($A1306,'Raw data'!$A:$M,10,FALSE)</f>
        <v>651609.21379776974</v>
      </c>
      <c r="E1306" s="42">
        <f>VLOOKUP($A1306,'Raw data'!$A:$M,11,FALSE)</f>
        <v>359994.04659449466</v>
      </c>
      <c r="F1306" s="42">
        <f>VLOOKUP($A1306,'Raw data'!$A:$M,7,FALSE)</f>
        <v>254402.74234126016</v>
      </c>
      <c r="G1306" s="42">
        <f>VLOOKUP($A1306,'Raw data'!$A:$M,2,FALSE)</f>
        <v>763189.12694532145</v>
      </c>
      <c r="H1306" s="42">
        <f>VLOOKUP($A1306,'Raw data'!$A:$M,3,FALSE)</f>
        <v>776455.75550036773</v>
      </c>
      <c r="I1306" s="42">
        <f>VLOOKUP($A1306,'Raw data'!$A:$M,4,FALSE)</f>
        <v>966799.92967603356</v>
      </c>
      <c r="J1306" s="42">
        <f>VLOOKUP($A1306,'Raw data'!$A:$M,8,FALSE)</f>
        <v>543210.76788509835</v>
      </c>
      <c r="K1306" s="42">
        <f>VLOOKUP($A1306,'Raw data'!$A:$M,5,FALSE)</f>
        <v>758853.02048596786</v>
      </c>
      <c r="L1306" s="42">
        <f>VLOOKUP($A1306,'Raw data'!$A:$M,12,FALSE)</f>
        <v>483337.94721087225</v>
      </c>
      <c r="M1306" s="42">
        <f>VLOOKUP($A1306,'Raw data'!$A:$M,13,FALSE)</f>
        <v>672556.96070217295</v>
      </c>
      <c r="N1306" s="42">
        <f>VLOOKUP($A1306,'Raw data'!$A:$M,6,FALSE)</f>
        <v>433804.85904050153</v>
      </c>
      <c r="O1306" s="42">
        <f>VLOOKUP($A1306,'Raw data'!$A:$M,9,FALSE)</f>
        <v>875713.40188081039</v>
      </c>
      <c r="P1306" s="42">
        <f t="shared" si="220"/>
        <v>628741.80247587455</v>
      </c>
      <c r="Q1306" s="42">
        <f t="shared" si="221"/>
        <v>627912.82620090398</v>
      </c>
      <c r="R1306" s="42">
        <f t="shared" si="222"/>
        <v>247338.09488077345</v>
      </c>
      <c r="S1306" s="42">
        <f t="shared" si="223"/>
        <v>156150.45936805659</v>
      </c>
      <c r="T1306" s="43">
        <f t="shared" si="224"/>
        <v>0.39338579669237767</v>
      </c>
      <c r="U1306" s="43">
        <f t="shared" si="225"/>
        <v>0.24868174824970918</v>
      </c>
      <c r="V1306" s="42">
        <f t="shared" si="226"/>
        <v>-1.9034030625476692E-3</v>
      </c>
      <c r="W1306" s="42">
        <f t="shared" si="227"/>
        <v>0.99506835974880636</v>
      </c>
      <c r="X1306" s="42">
        <f>VLOOKUP($A1306,'Raw data'!$A:$AN,39, FALSE)</f>
        <v>3.0274612239273679</v>
      </c>
      <c r="Y1306" s="42">
        <f>VLOOKUP($A1306,'Raw data'!$A:$AN,40, FALSE)</f>
        <v>3.0664703279580277</v>
      </c>
      <c r="Z1306" s="42">
        <f t="shared" si="228"/>
        <v>3.0469657759426978</v>
      </c>
      <c r="AA1306" s="44">
        <f>IFERROR(VLOOKUP($A1306,'Raw data'!$AP:$AU,4,FALSE),0)</f>
        <v>-0.36295786545579301</v>
      </c>
      <c r="AB1306" s="44">
        <f>IFERROR(VLOOKUP($A1306,'Raw data'!$AP:$AU,5,FALSE),0)</f>
        <v>6.6418495406688496E-2</v>
      </c>
      <c r="AC1306" s="44">
        <f>IFERROR(VLOOKUP($A1306,'Raw data'!$AP:$AU,6,FALSE),"NA")</f>
        <v>0.966221620241417</v>
      </c>
      <c r="AD1306" s="46" t="b">
        <f t="shared" si="229"/>
        <v>0</v>
      </c>
      <c r="AE1306" s="46" t="b">
        <f t="shared" si="230"/>
        <v>0</v>
      </c>
    </row>
    <row r="1307" spans="1:31" x14ac:dyDescent="0.25">
      <c r="A1307" s="45" t="s">
        <v>1373</v>
      </c>
      <c r="B1307" s="2" t="str">
        <f>IFERROR(VLOOKUP(A1307,'Protein names'!$A:$I,8,FALSE),"Contaminant")</f>
        <v>Thioredoxin</v>
      </c>
      <c r="C1307" t="str">
        <f>IFERROR(VLOOKUP(A1307,'Protein names'!$A:$I,9,FALSE), "Contaminant")</f>
        <v>Txn1</v>
      </c>
      <c r="D1307" s="42">
        <f>VLOOKUP($A1307,'Raw data'!$A:$M,10,FALSE)</f>
        <v>635470.57407061267</v>
      </c>
      <c r="E1307" s="42">
        <f>VLOOKUP($A1307,'Raw data'!$A:$M,11,FALSE)</f>
        <v>1342411.5229171896</v>
      </c>
      <c r="F1307" s="42">
        <f>VLOOKUP($A1307,'Raw data'!$A:$M,7,FALSE)</f>
        <v>1229593.2785616596</v>
      </c>
      <c r="G1307" s="42">
        <f>VLOOKUP($A1307,'Raw data'!$A:$M,2,FALSE)</f>
        <v>1684936.1234160946</v>
      </c>
      <c r="H1307" s="42">
        <f>VLOOKUP($A1307,'Raw data'!$A:$M,3,FALSE)</f>
        <v>1596717.6858482698</v>
      </c>
      <c r="I1307" s="42">
        <f>VLOOKUP($A1307,'Raw data'!$A:$M,4,FALSE)</f>
        <v>1320258.1529999461</v>
      </c>
      <c r="J1307" s="42">
        <f>VLOOKUP($A1307,'Raw data'!$A:$M,8,FALSE)</f>
        <v>1298674.9226232059</v>
      </c>
      <c r="K1307" s="42">
        <f>VLOOKUP($A1307,'Raw data'!$A:$M,5,FALSE)</f>
        <v>1609944.1704365099</v>
      </c>
      <c r="L1307" s="42">
        <f>VLOOKUP($A1307,'Raw data'!$A:$M,12,FALSE)</f>
        <v>775552.8955980743</v>
      </c>
      <c r="M1307" s="42">
        <f>VLOOKUP($A1307,'Raw data'!$A:$M,13,FALSE)</f>
        <v>1275154.6582957765</v>
      </c>
      <c r="N1307" s="42">
        <f>VLOOKUP($A1307,'Raw data'!$A:$M,6,FALSE)</f>
        <v>1127972.213639487</v>
      </c>
      <c r="O1307" s="42">
        <f>VLOOKUP($A1307,'Raw data'!$A:$M,9,FALSE)</f>
        <v>1543118.2248417297</v>
      </c>
      <c r="P1307" s="42">
        <f t="shared" si="220"/>
        <v>1301564.5563022953</v>
      </c>
      <c r="Q1307" s="42">
        <f t="shared" si="221"/>
        <v>1271736.1809057973</v>
      </c>
      <c r="R1307" s="42">
        <f t="shared" si="222"/>
        <v>337877.71742059034</v>
      </c>
      <c r="S1307" s="42">
        <f t="shared" si="223"/>
        <v>275570.97411530418</v>
      </c>
      <c r="T1307" s="43">
        <f t="shared" si="224"/>
        <v>0.25959351442427914</v>
      </c>
      <c r="U1307" s="43">
        <f t="shared" si="225"/>
        <v>0.21668878990218557</v>
      </c>
      <c r="V1307" s="42">
        <f t="shared" si="226"/>
        <v>-3.3447452252468091E-2</v>
      </c>
      <c r="W1307" s="42">
        <f t="shared" si="227"/>
        <v>0.88146009969804662</v>
      </c>
      <c r="X1307" s="42">
        <f>VLOOKUP($A1307,'Raw data'!$A:$AN,39, FALSE)</f>
        <v>3.9761645829329009</v>
      </c>
      <c r="Y1307" s="42">
        <f>VLOOKUP($A1307,'Raw data'!$A:$AN,40, FALSE)</f>
        <v>3.9437021212902414</v>
      </c>
      <c r="Z1307" s="42">
        <f t="shared" si="228"/>
        <v>3.9599333521115714</v>
      </c>
      <c r="AA1307" s="44">
        <f>IFERROR(VLOOKUP($A1307,'Raw data'!$AP:$AU,4,FALSE),0)</f>
        <v>0.81894672281798198</v>
      </c>
      <c r="AB1307" s="44">
        <f>IFERROR(VLOOKUP($A1307,'Raw data'!$AP:$AU,5,FALSE),0)</f>
        <v>8.9022875104116703E-2</v>
      </c>
      <c r="AC1307" s="44">
        <f>IFERROR(VLOOKUP($A1307,'Raw data'!$AP:$AU,6,FALSE),"NA")</f>
        <v>0.96683128898697801</v>
      </c>
      <c r="AD1307" s="46" t="b">
        <f t="shared" si="229"/>
        <v>0</v>
      </c>
      <c r="AE1307" s="46" t="b">
        <f t="shared" si="230"/>
        <v>0</v>
      </c>
    </row>
    <row r="1308" spans="1:31" x14ac:dyDescent="0.25">
      <c r="A1308" s="45" t="s">
        <v>1374</v>
      </c>
      <c r="B1308" s="2" t="str">
        <f>IFERROR(VLOOKUP(A1308,'Protein names'!$A:$I,8,FALSE),"Contaminant")</f>
        <v>26S protease regulatory subunit 6A (Proteasome (Prosome, macropain) 26S subunit, ATPase 3) (Proteasome (Prosome, macropain) 26S subunit, ATPase 3, isoform CRA_a)</v>
      </c>
      <c r="C1308" t="str">
        <f>IFERROR(VLOOKUP(A1308,'Protein names'!$A:$I,9,FALSE), "Contaminant")</f>
        <v>Psmc3</v>
      </c>
      <c r="D1308" s="42">
        <f>VLOOKUP($A1308,'Raw data'!$A:$M,10,FALSE)</f>
        <v>936266.54347251856</v>
      </c>
      <c r="E1308" s="42">
        <f>VLOOKUP($A1308,'Raw data'!$A:$M,11,FALSE)</f>
        <v>335161.14424657886</v>
      </c>
      <c r="F1308" s="42">
        <f>VLOOKUP($A1308,'Raw data'!$A:$M,7,FALSE)</f>
        <v>270991.1307218009</v>
      </c>
      <c r="G1308" s="42">
        <f>VLOOKUP($A1308,'Raw data'!$A:$M,2,FALSE)</f>
        <v>292903.92744666227</v>
      </c>
      <c r="H1308" s="42">
        <f>VLOOKUP($A1308,'Raw data'!$A:$M,3,FALSE)</f>
        <v>256262.32880952556</v>
      </c>
      <c r="I1308" s="42">
        <f>VLOOKUP($A1308,'Raw data'!$A:$M,4,FALSE)</f>
        <v>359950.30292142002</v>
      </c>
      <c r="J1308" s="42">
        <f>VLOOKUP($A1308,'Raw data'!$A:$M,8,FALSE)</f>
        <v>219288.61597773238</v>
      </c>
      <c r="K1308" s="42">
        <f>VLOOKUP($A1308,'Raw data'!$A:$M,5,FALSE)</f>
        <v>356286.86915248085</v>
      </c>
      <c r="L1308" s="42">
        <f>VLOOKUP($A1308,'Raw data'!$A:$M,12,FALSE)</f>
        <v>778487.10700424423</v>
      </c>
      <c r="M1308" s="42">
        <f>VLOOKUP($A1308,'Raw data'!$A:$M,13,FALSE)</f>
        <v>318338.07110539562</v>
      </c>
      <c r="N1308" s="42">
        <f>VLOOKUP($A1308,'Raw data'!$A:$M,6,FALSE)</f>
        <v>337924.1416277262</v>
      </c>
      <c r="O1308" s="42">
        <f>VLOOKUP($A1308,'Raw data'!$A:$M,9,FALSE)</f>
        <v>103496.59590170081</v>
      </c>
      <c r="P1308" s="42">
        <f t="shared" si="220"/>
        <v>408589.22960308433</v>
      </c>
      <c r="Q1308" s="42">
        <f t="shared" si="221"/>
        <v>352303.56679488003</v>
      </c>
      <c r="R1308" s="42">
        <f t="shared" si="222"/>
        <v>238649.18015658634</v>
      </c>
      <c r="S1308" s="42">
        <f t="shared" si="223"/>
        <v>209207.46692958343</v>
      </c>
      <c r="T1308" s="43">
        <f t="shared" si="224"/>
        <v>0.58408093720046717</v>
      </c>
      <c r="U1308" s="43">
        <f t="shared" si="225"/>
        <v>0.593827274679252</v>
      </c>
      <c r="V1308" s="42">
        <f t="shared" si="226"/>
        <v>-0.21383209413198806</v>
      </c>
      <c r="W1308" s="42">
        <f t="shared" si="227"/>
        <v>0.70001372471225065</v>
      </c>
      <c r="X1308" s="42">
        <f>VLOOKUP($A1308,'Raw data'!$A:$AN,39, FALSE)</f>
        <v>2.6638338054948747</v>
      </c>
      <c r="Y1308" s="42">
        <f>VLOOKUP($A1308,'Raw data'!$A:$AN,40, FALSE)</f>
        <v>2.6364043134072763</v>
      </c>
      <c r="Z1308" s="42">
        <f t="shared" si="228"/>
        <v>2.6501190594510753</v>
      </c>
      <c r="AA1308" s="44">
        <f>IFERROR(VLOOKUP($A1308,'Raw data'!$AP:$AU,4,FALSE),0)</f>
        <v>-0.289563126189123</v>
      </c>
      <c r="AB1308" s="44">
        <f>IFERROR(VLOOKUP($A1308,'Raw data'!$AP:$AU,5,FALSE),0)</f>
        <v>0.16105366136676999</v>
      </c>
      <c r="AC1308" s="44">
        <f>IFERROR(VLOOKUP($A1308,'Raw data'!$AP:$AU,6,FALSE),"NA")</f>
        <v>0.96708628638062999</v>
      </c>
      <c r="AD1308" s="46" t="b">
        <f t="shared" si="229"/>
        <v>0</v>
      </c>
      <c r="AE1308" s="46" t="b">
        <f t="shared" si="230"/>
        <v>0</v>
      </c>
    </row>
    <row r="1309" spans="1:31" x14ac:dyDescent="0.25">
      <c r="A1309" s="45" t="s">
        <v>1375</v>
      </c>
      <c r="B1309" s="2" t="str">
        <f>IFERROR(VLOOKUP(A1309,'Protein names'!$A:$I,8,FALSE),"Contaminant")</f>
        <v>Alcohol dehydrogenase class-3 (EC 1.1.1.1) (Alcohol dehydrogenase 2) (Alcohol dehydrogenase 5) (Alcohol dehydrogenase B2) (ADH-B2) (Alcohol dehydrogenase class-III) (Glutathione-dependent formaldehyde dehydrogenase) (FALDH) (FDH) (GSH-FDH) (EC 1.1.1.-) (S-(hydroxymethyl)glutathione dehydrogenase) (EC 1.1.1.284)</v>
      </c>
      <c r="C1309" t="str">
        <f>IFERROR(VLOOKUP(A1309,'Protein names'!$A:$I,9,FALSE), "Contaminant")</f>
        <v>Adh5</v>
      </c>
      <c r="D1309" s="42">
        <f>VLOOKUP($A1309,'Raw data'!$A:$M,10,FALSE)</f>
        <v>543995.06607660465</v>
      </c>
      <c r="E1309" s="42">
        <f>VLOOKUP($A1309,'Raw data'!$A:$M,11,FALSE)</f>
        <v>471838.10910770379</v>
      </c>
      <c r="F1309" s="42">
        <f>VLOOKUP($A1309,'Raw data'!$A:$M,7,FALSE)</f>
        <v>459973.78756158985</v>
      </c>
      <c r="G1309" s="42">
        <f>VLOOKUP($A1309,'Raw data'!$A:$M,2,FALSE)</f>
        <v>379828.00168013171</v>
      </c>
      <c r="H1309" s="42">
        <f>VLOOKUP($A1309,'Raw data'!$A:$M,3,FALSE)</f>
        <v>397453.304310765</v>
      </c>
      <c r="I1309" s="42">
        <f>VLOOKUP($A1309,'Raw data'!$A:$M,4,FALSE)</f>
        <v>303962.4937415623</v>
      </c>
      <c r="J1309" s="42">
        <f>VLOOKUP($A1309,'Raw data'!$A:$M,8,FALSE)</f>
        <v>399017.66959050263</v>
      </c>
      <c r="K1309" s="42">
        <f>VLOOKUP($A1309,'Raw data'!$A:$M,5,FALSE)</f>
        <v>398566.36969050782</v>
      </c>
      <c r="L1309" s="42">
        <f>VLOOKUP($A1309,'Raw data'!$A:$M,12,FALSE)</f>
        <v>554810.79735868191</v>
      </c>
      <c r="M1309" s="42">
        <f>VLOOKUP($A1309,'Raw data'!$A:$M,13,FALSE)</f>
        <v>402277.0482672822</v>
      </c>
      <c r="N1309" s="42">
        <f>VLOOKUP($A1309,'Raw data'!$A:$M,6,FALSE)</f>
        <v>379745.33617957076</v>
      </c>
      <c r="O1309" s="42">
        <f>VLOOKUP($A1309,'Raw data'!$A:$M,9,FALSE)</f>
        <v>395141.71178456867</v>
      </c>
      <c r="P1309" s="42">
        <f t="shared" si="220"/>
        <v>426175.1270797262</v>
      </c>
      <c r="Q1309" s="42">
        <f t="shared" si="221"/>
        <v>421593.15547851898</v>
      </c>
      <c r="R1309" s="42">
        <f t="shared" si="222"/>
        <v>76395.813897872038</v>
      </c>
      <c r="S1309" s="42">
        <f t="shared" si="223"/>
        <v>60015.076420132595</v>
      </c>
      <c r="T1309" s="43">
        <f t="shared" si="224"/>
        <v>0.17925920365498099</v>
      </c>
      <c r="U1309" s="43">
        <f t="shared" si="225"/>
        <v>0.14235306157191749</v>
      </c>
      <c r="V1309" s="42">
        <f t="shared" si="226"/>
        <v>-1.559495019954941E-2</v>
      </c>
      <c r="W1309" s="42">
        <f t="shared" si="227"/>
        <v>0.91809498944916546</v>
      </c>
      <c r="X1309" s="42">
        <f>VLOOKUP($A1309,'Raw data'!$A:$AN,39, FALSE)</f>
        <v>2.7649058561281326</v>
      </c>
      <c r="Y1309" s="42">
        <f>VLOOKUP($A1309,'Raw data'!$A:$AN,40, FALSE)</f>
        <v>2.7664663281202113</v>
      </c>
      <c r="Z1309" s="42">
        <f t="shared" si="228"/>
        <v>2.7656860921241719</v>
      </c>
      <c r="AA1309" s="44">
        <f>IFERROR(VLOOKUP($A1309,'Raw data'!$AP:$AU,4,FALSE),0)</f>
        <v>0.28625330661432302</v>
      </c>
      <c r="AB1309" s="44">
        <f>IFERROR(VLOOKUP($A1309,'Raw data'!$AP:$AU,5,FALSE),0)</f>
        <v>0.187940112927619</v>
      </c>
      <c r="AC1309" s="44">
        <f>IFERROR(VLOOKUP($A1309,'Raw data'!$AP:$AU,6,FALSE),"NA")</f>
        <v>0.96713195204206903</v>
      </c>
      <c r="AD1309" s="46" t="b">
        <f t="shared" si="229"/>
        <v>0</v>
      </c>
      <c r="AE1309" s="46" t="b">
        <f t="shared" si="230"/>
        <v>0</v>
      </c>
    </row>
    <row r="1310" spans="1:31" x14ac:dyDescent="0.25">
      <c r="A1310" s="45" t="s">
        <v>1376</v>
      </c>
      <c r="B1310" s="2" t="str">
        <f>IFERROR(VLOOKUP(A1310,'Protein names'!$A:$I,8,FALSE),"Contaminant")</f>
        <v>Heterogeneous nuclear ribonucleoprotein Q</v>
      </c>
      <c r="C1310" t="str">
        <f>IFERROR(VLOOKUP(A1310,'Protein names'!$A:$I,9,FALSE), "Contaminant")</f>
        <v>Syncrip</v>
      </c>
      <c r="D1310" s="42">
        <f>VLOOKUP($A1310,'Raw data'!$A:$M,10,FALSE)</f>
        <v>121416.7168094607</v>
      </c>
      <c r="E1310" s="42">
        <f>VLOOKUP($A1310,'Raw data'!$A:$M,11,FALSE)</f>
        <v>76678.769194169727</v>
      </c>
      <c r="F1310" s="42">
        <f>VLOOKUP($A1310,'Raw data'!$A:$M,7,FALSE)</f>
        <v>106878.73599697762</v>
      </c>
      <c r="G1310" s="42">
        <f>VLOOKUP($A1310,'Raw data'!$A:$M,2,FALSE)</f>
        <v>100426.45689487651</v>
      </c>
      <c r="H1310" s="42">
        <f>VLOOKUP($A1310,'Raw data'!$A:$M,3,FALSE)</f>
        <v>98685.736809406735</v>
      </c>
      <c r="I1310" s="42">
        <f>VLOOKUP($A1310,'Raw data'!$A:$M,4,FALSE)</f>
        <v>205.36</v>
      </c>
      <c r="J1310" s="42">
        <f>VLOOKUP($A1310,'Raw data'!$A:$M,8,FALSE)</f>
        <v>120762.34745852514</v>
      </c>
      <c r="K1310" s="42">
        <f>VLOOKUP($A1310,'Raw data'!$A:$M,5,FALSE)</f>
        <v>65940.754318561099</v>
      </c>
      <c r="L1310" s="42">
        <f>VLOOKUP($A1310,'Raw data'!$A:$M,12,FALSE)</f>
        <v>149456.366646435</v>
      </c>
      <c r="M1310" s="42">
        <f>VLOOKUP($A1310,'Raw data'!$A:$M,13,FALSE)</f>
        <v>71808.024441623566</v>
      </c>
      <c r="N1310" s="42">
        <f>VLOOKUP($A1310,'Raw data'!$A:$M,6,FALSE)</f>
        <v>112064.53493464721</v>
      </c>
      <c r="O1310" s="42">
        <f>VLOOKUP($A1310,'Raw data'!$A:$M,9,FALSE)</f>
        <v>71301.819111883233</v>
      </c>
      <c r="P1310" s="42">
        <f t="shared" si="220"/>
        <v>84048.629284148541</v>
      </c>
      <c r="Q1310" s="42">
        <f t="shared" si="221"/>
        <v>98555.641151945878</v>
      </c>
      <c r="R1310" s="42">
        <f t="shared" si="222"/>
        <v>39757.755079504852</v>
      </c>
      <c r="S1310" s="42">
        <f t="shared" si="223"/>
        <v>31060.286891550422</v>
      </c>
      <c r="T1310" s="43">
        <f t="shared" si="224"/>
        <v>0.47303275994059679</v>
      </c>
      <c r="U1310" s="43">
        <f t="shared" si="225"/>
        <v>0.31515483566956803</v>
      </c>
      <c r="V1310" s="42">
        <f t="shared" si="226"/>
        <v>0.22971415965401962</v>
      </c>
      <c r="W1310" s="42">
        <f t="shared" si="227"/>
        <v>0.53471485484509862</v>
      </c>
      <c r="X1310" s="42">
        <f>VLOOKUP($A1310,'Raw data'!$A:$AN,39, FALSE)</f>
        <v>1.9230798177271702</v>
      </c>
      <c r="Y1310" s="42">
        <f>VLOOKUP($A1310,'Raw data'!$A:$AN,40, FALSE)</f>
        <v>2.8790517057807903</v>
      </c>
      <c r="Z1310" s="42">
        <f t="shared" si="228"/>
        <v>2.4010657617539803</v>
      </c>
      <c r="AA1310" s="44">
        <f>IFERROR(VLOOKUP($A1310,'Raw data'!$AP:$AU,4,FALSE),0)</f>
        <v>0.89080807845273502</v>
      </c>
      <c r="AB1310" s="44">
        <f>IFERROR(VLOOKUP($A1310,'Raw data'!$AP:$AU,5,FALSE),0)</f>
        <v>0.19054083304783001</v>
      </c>
      <c r="AC1310" s="44">
        <f>IFERROR(VLOOKUP($A1310,'Raw data'!$AP:$AU,6,FALSE),"NA")</f>
        <v>0.96715451153043697</v>
      </c>
      <c r="AD1310" s="46" t="b">
        <f t="shared" si="229"/>
        <v>0</v>
      </c>
      <c r="AE1310" s="46" t="b">
        <f t="shared" si="230"/>
        <v>0</v>
      </c>
    </row>
    <row r="1311" spans="1:31" x14ac:dyDescent="0.25">
      <c r="A1311" s="45" t="s">
        <v>1377</v>
      </c>
      <c r="B1311" s="2" t="str">
        <f>IFERROR(VLOOKUP(A1311,'Protein names'!$A:$I,8,FALSE),"Contaminant")</f>
        <v>Cytochrome c-1 (Predicted), isoform CRA_c (Protein Cyc1)</v>
      </c>
      <c r="C1311" t="str">
        <f>IFERROR(VLOOKUP(A1311,'Protein names'!$A:$I,9,FALSE), "Contaminant")</f>
        <v>Cyc1</v>
      </c>
      <c r="D1311" s="42">
        <f>VLOOKUP($A1311,'Raw data'!$A:$M,10,FALSE)</f>
        <v>184330.70901108516</v>
      </c>
      <c r="E1311" s="42">
        <f>VLOOKUP($A1311,'Raw data'!$A:$M,11,FALSE)</f>
        <v>619610.02325230476</v>
      </c>
      <c r="F1311" s="42">
        <f>VLOOKUP($A1311,'Raw data'!$A:$M,7,FALSE)</f>
        <v>310022.48687739176</v>
      </c>
      <c r="G1311" s="42">
        <f>VLOOKUP($A1311,'Raw data'!$A:$M,2,FALSE)</f>
        <v>429803.9695017091</v>
      </c>
      <c r="H1311" s="42">
        <f>VLOOKUP($A1311,'Raw data'!$A:$M,3,FALSE)</f>
        <v>387482.34729853412</v>
      </c>
      <c r="I1311" s="42">
        <f>VLOOKUP($A1311,'Raw data'!$A:$M,4,FALSE)</f>
        <v>728470.50308352173</v>
      </c>
      <c r="J1311" s="42">
        <f>VLOOKUP($A1311,'Raw data'!$A:$M,8,FALSE)</f>
        <v>682444.60759021307</v>
      </c>
      <c r="K1311" s="42">
        <f>VLOOKUP($A1311,'Raw data'!$A:$M,5,FALSE)</f>
        <v>490665.46456937632</v>
      </c>
      <c r="L1311" s="42">
        <f>VLOOKUP($A1311,'Raw data'!$A:$M,12,FALSE)</f>
        <v>335906.34940325824</v>
      </c>
      <c r="M1311" s="42">
        <f>VLOOKUP($A1311,'Raw data'!$A:$M,13,FALSE)</f>
        <v>546388.31356682885</v>
      </c>
      <c r="N1311" s="42">
        <f>VLOOKUP($A1311,'Raw data'!$A:$M,6,FALSE)</f>
        <v>830298.46839741303</v>
      </c>
      <c r="O1311" s="42">
        <f>VLOOKUP($A1311,'Raw data'!$A:$M,9,FALSE)</f>
        <v>1036173.11309945</v>
      </c>
      <c r="P1311" s="42">
        <f t="shared" si="220"/>
        <v>443286.67317075777</v>
      </c>
      <c r="Q1311" s="42">
        <f t="shared" si="221"/>
        <v>653646.05277108995</v>
      </c>
      <c r="R1311" s="42">
        <f t="shared" si="222"/>
        <v>182817.38677082074</v>
      </c>
      <c r="S1311" s="42">
        <f t="shared" si="223"/>
        <v>229995.57910092003</v>
      </c>
      <c r="T1311" s="43">
        <f t="shared" si="224"/>
        <v>0.41241345123948253</v>
      </c>
      <c r="U1311" s="43">
        <f t="shared" si="225"/>
        <v>0.3518656283869056</v>
      </c>
      <c r="V1311" s="42">
        <f t="shared" si="226"/>
        <v>0.56026964201786233</v>
      </c>
      <c r="W1311" s="42">
        <f t="shared" si="227"/>
        <v>0.14046022743402126</v>
      </c>
      <c r="X1311" s="42">
        <f>VLOOKUP($A1311,'Raw data'!$A:$AN,39, FALSE)</f>
        <v>2.7463150568054799</v>
      </c>
      <c r="Y1311" s="42">
        <f>VLOOKUP($A1311,'Raw data'!$A:$AN,40, FALSE)</f>
        <v>2.7258717822594352</v>
      </c>
      <c r="Z1311" s="42">
        <f t="shared" si="228"/>
        <v>2.7360934195324575</v>
      </c>
      <c r="AA1311" s="44">
        <f>IFERROR(VLOOKUP($A1311,'Raw data'!$AP:$AU,4,FALSE),0)</f>
        <v>-0.43333920128939102</v>
      </c>
      <c r="AB1311" s="44">
        <f>IFERROR(VLOOKUP($A1311,'Raw data'!$AP:$AU,5,FALSE),0)</f>
        <v>7.8353078144948601E-2</v>
      </c>
      <c r="AC1311" s="44">
        <f>IFERROR(VLOOKUP($A1311,'Raw data'!$AP:$AU,6,FALSE),"NA")</f>
        <v>0.96754882421229504</v>
      </c>
      <c r="AD1311" s="46" t="b">
        <f t="shared" si="229"/>
        <v>0</v>
      </c>
      <c r="AE1311" s="46" t="b">
        <f t="shared" si="230"/>
        <v>0</v>
      </c>
    </row>
    <row r="1312" spans="1:31" x14ac:dyDescent="0.25">
      <c r="A1312" s="45" t="s">
        <v>1378</v>
      </c>
      <c r="B1312" s="2" t="str">
        <f>IFERROR(VLOOKUP(A1312,'Protein names'!$A:$I,8,FALSE),"Contaminant")</f>
        <v>Clathrin-assembly lymphoid leukemia protein (Phosphatidylinositol-binding clathrin assembly protein)</v>
      </c>
      <c r="C1312" t="str">
        <f>IFERROR(VLOOKUP(A1312,'Protein names'!$A:$I,9,FALSE), "Contaminant")</f>
        <v>Picalm</v>
      </c>
      <c r="D1312" s="42">
        <f>VLOOKUP($A1312,'Raw data'!$A:$M,10,FALSE)</f>
        <v>107020.22721185921</v>
      </c>
      <c r="E1312" s="42">
        <f>VLOOKUP($A1312,'Raw data'!$A:$M,11,FALSE)</f>
        <v>80915.655680855183</v>
      </c>
      <c r="F1312" s="42">
        <f>VLOOKUP($A1312,'Raw data'!$A:$M,7,FALSE)</f>
        <v>85558.451751524757</v>
      </c>
      <c r="G1312" s="42">
        <f>VLOOKUP($A1312,'Raw data'!$A:$M,2,FALSE)</f>
        <v>81216.946110578414</v>
      </c>
      <c r="H1312" s="42">
        <f>VLOOKUP($A1312,'Raw data'!$A:$M,3,FALSE)</f>
        <v>205.36</v>
      </c>
      <c r="I1312" s="42">
        <f>VLOOKUP($A1312,'Raw data'!$A:$M,4,FALSE)</f>
        <v>105683.8792864626</v>
      </c>
      <c r="J1312" s="42">
        <f>VLOOKUP($A1312,'Raw data'!$A:$M,8,FALSE)</f>
        <v>54431.20321326187</v>
      </c>
      <c r="K1312" s="42">
        <f>VLOOKUP($A1312,'Raw data'!$A:$M,5,FALSE)</f>
        <v>81165.473679615796</v>
      </c>
      <c r="L1312" s="42">
        <f>VLOOKUP($A1312,'Raw data'!$A:$M,12,FALSE)</f>
        <v>104963.33202018189</v>
      </c>
      <c r="M1312" s="42">
        <f>VLOOKUP($A1312,'Raw data'!$A:$M,13,FALSE)</f>
        <v>74860.203622861474</v>
      </c>
      <c r="N1312" s="42">
        <f>VLOOKUP($A1312,'Raw data'!$A:$M,6,FALSE)</f>
        <v>88205.097845101773</v>
      </c>
      <c r="O1312" s="42">
        <f>VLOOKUP($A1312,'Raw data'!$A:$M,9,FALSE)</f>
        <v>72126.695961148478</v>
      </c>
      <c r="P1312" s="42">
        <f t="shared" si="220"/>
        <v>76766.75334021337</v>
      </c>
      <c r="Q1312" s="42">
        <f t="shared" si="221"/>
        <v>79292.001057028552</v>
      </c>
      <c r="R1312" s="42">
        <f t="shared" si="222"/>
        <v>35887.396515047607</v>
      </c>
      <c r="S1312" s="42">
        <f t="shared" si="223"/>
        <v>15443.510624660792</v>
      </c>
      <c r="T1312" s="43">
        <f t="shared" si="224"/>
        <v>0.46748618319186375</v>
      </c>
      <c r="U1312" s="43">
        <f t="shared" si="225"/>
        <v>0.19476757325815852</v>
      </c>
      <c r="V1312" s="42">
        <f t="shared" si="226"/>
        <v>4.669370064077133E-2</v>
      </c>
      <c r="W1312" s="42">
        <f t="shared" si="227"/>
        <v>0.88795440460724973</v>
      </c>
      <c r="X1312" s="42">
        <f>VLOOKUP($A1312,'Raw data'!$A:$AN,39, FALSE)</f>
        <v>2.2393332284879102</v>
      </c>
      <c r="Y1312" s="42">
        <f>VLOOKUP($A1312,'Raw data'!$A:$AN,40, FALSE)</f>
        <v>2.8183399281275379</v>
      </c>
      <c r="Z1312" s="42">
        <f t="shared" si="228"/>
        <v>2.528836578307724</v>
      </c>
      <c r="AA1312" s="44">
        <f>IFERROR(VLOOKUP($A1312,'Raw data'!$AP:$AU,4,FALSE),0)</f>
        <v>-0.34765917791400902</v>
      </c>
      <c r="AB1312" s="44">
        <f>IFERROR(VLOOKUP($A1312,'Raw data'!$AP:$AU,5,FALSE),0)</f>
        <v>0.15618455068534201</v>
      </c>
      <c r="AC1312" s="44">
        <f>IFERROR(VLOOKUP($A1312,'Raw data'!$AP:$AU,6,FALSE),"NA")</f>
        <v>0.96816133402987903</v>
      </c>
      <c r="AD1312" s="46" t="b">
        <f t="shared" si="229"/>
        <v>0</v>
      </c>
      <c r="AE1312" s="46" t="b">
        <f t="shared" si="230"/>
        <v>0</v>
      </c>
    </row>
    <row r="1313" spans="1:31" x14ac:dyDescent="0.25">
      <c r="A1313" s="45" t="s">
        <v>1379</v>
      </c>
      <c r="B1313" s="2" t="str">
        <f>IFERROR(VLOOKUP(A1313,'Protein names'!$A:$I,8,FALSE),"Contaminant")</f>
        <v>Glyoxalase domain-containing protein 4</v>
      </c>
      <c r="C1313" t="str">
        <f>IFERROR(VLOOKUP(A1313,'Protein names'!$A:$I,9,FALSE), "Contaminant")</f>
        <v>Glod4</v>
      </c>
      <c r="D1313" s="42">
        <f>VLOOKUP($A1313,'Raw data'!$A:$M,10,FALSE)</f>
        <v>67858.044369504962</v>
      </c>
      <c r="E1313" s="42">
        <f>VLOOKUP($A1313,'Raw data'!$A:$M,11,FALSE)</f>
        <v>127456.21613623957</v>
      </c>
      <c r="F1313" s="42">
        <f>VLOOKUP($A1313,'Raw data'!$A:$M,7,FALSE)</f>
        <v>51298.335052200586</v>
      </c>
      <c r="G1313" s="42">
        <f>VLOOKUP($A1313,'Raw data'!$A:$M,2,FALSE)</f>
        <v>107808.02142410599</v>
      </c>
      <c r="H1313" s="42">
        <f>VLOOKUP($A1313,'Raw data'!$A:$M,3,FALSE)</f>
        <v>60218.114448303051</v>
      </c>
      <c r="I1313" s="42">
        <f>VLOOKUP($A1313,'Raw data'!$A:$M,4,FALSE)</f>
        <v>86992.123537024556</v>
      </c>
      <c r="J1313" s="42">
        <f>VLOOKUP($A1313,'Raw data'!$A:$M,8,FALSE)</f>
        <v>58001.645775162222</v>
      </c>
      <c r="K1313" s="42">
        <f>VLOOKUP($A1313,'Raw data'!$A:$M,5,FALSE)</f>
        <v>100150.16803712267</v>
      </c>
      <c r="L1313" s="42">
        <f>VLOOKUP($A1313,'Raw data'!$A:$M,12,FALSE)</f>
        <v>64990.477812787845</v>
      </c>
      <c r="M1313" s="42">
        <f>VLOOKUP($A1313,'Raw data'!$A:$M,13,FALSE)</f>
        <v>98364.387255131442</v>
      </c>
      <c r="N1313" s="42">
        <f>VLOOKUP($A1313,'Raw data'!$A:$M,6,FALSE)</f>
        <v>58352.734353163658</v>
      </c>
      <c r="O1313" s="42">
        <f>VLOOKUP($A1313,'Raw data'!$A:$M,9,FALSE)</f>
        <v>126172.81066143452</v>
      </c>
      <c r="P1313" s="42">
        <f t="shared" si="220"/>
        <v>83605.142494563115</v>
      </c>
      <c r="Q1313" s="42">
        <f t="shared" si="221"/>
        <v>84338.703982467065</v>
      </c>
      <c r="R1313" s="42">
        <f t="shared" si="222"/>
        <v>26953.112485396086</v>
      </c>
      <c r="S1313" s="42">
        <f t="shared" si="223"/>
        <v>25625.767555812152</v>
      </c>
      <c r="T1313" s="43">
        <f t="shared" si="224"/>
        <v>0.32238582079025652</v>
      </c>
      <c r="U1313" s="43">
        <f t="shared" si="225"/>
        <v>0.30384350654877768</v>
      </c>
      <c r="V1313" s="42">
        <f t="shared" si="226"/>
        <v>1.2603167944133277E-2</v>
      </c>
      <c r="W1313" s="42">
        <f t="shared" si="227"/>
        <v>0.96568906277899513</v>
      </c>
      <c r="X1313" s="42">
        <f>VLOOKUP($A1313,'Raw data'!$A:$AN,39, FALSE)</f>
        <v>3.5554032142036864</v>
      </c>
      <c r="Y1313" s="42">
        <f>VLOOKUP($A1313,'Raw data'!$A:$AN,40, FALSE)</f>
        <v>3.2375170696882041</v>
      </c>
      <c r="Z1313" s="42">
        <f t="shared" si="228"/>
        <v>3.396460141945945</v>
      </c>
      <c r="AA1313" s="44">
        <f>IFERROR(VLOOKUP($A1313,'Raw data'!$AP:$AU,4,FALSE),0)</f>
        <v>-0.58516752541486905</v>
      </c>
      <c r="AB1313" s="44">
        <f>IFERROR(VLOOKUP($A1313,'Raw data'!$AP:$AU,5,FALSE),0)</f>
        <v>2.5801466035466999E-2</v>
      </c>
      <c r="AC1313" s="44">
        <f>IFERROR(VLOOKUP($A1313,'Raw data'!$AP:$AU,6,FALSE),"NA")</f>
        <v>0.96851339138118997</v>
      </c>
      <c r="AD1313" s="46" t="b">
        <f t="shared" si="229"/>
        <v>0</v>
      </c>
      <c r="AE1313" s="46" t="b">
        <f t="shared" si="230"/>
        <v>0</v>
      </c>
    </row>
    <row r="1314" spans="1:31" x14ac:dyDescent="0.25">
      <c r="A1314" s="45" t="s">
        <v>1380</v>
      </c>
      <c r="B1314" s="2" t="str">
        <f>IFERROR(VLOOKUP(A1314,'Protein names'!$A:$I,8,FALSE),"Contaminant")</f>
        <v>Cathepsin D (Cathepsin D, isoform CRA_c)</v>
      </c>
      <c r="C1314" t="str">
        <f>IFERROR(VLOOKUP(A1314,'Protein names'!$A:$I,9,FALSE), "Contaminant")</f>
        <v>Ctsd</v>
      </c>
      <c r="D1314" s="42">
        <f>VLOOKUP($A1314,'Raw data'!$A:$M,10,FALSE)</f>
        <v>2449.1571237805269</v>
      </c>
      <c r="E1314" s="42">
        <f>VLOOKUP($A1314,'Raw data'!$A:$M,11,FALSE)</f>
        <v>205.36</v>
      </c>
      <c r="F1314" s="42">
        <f>VLOOKUP($A1314,'Raw data'!$A:$M,7,FALSE)</f>
        <v>156309.47916542547</v>
      </c>
      <c r="G1314" s="42">
        <f>VLOOKUP($A1314,'Raw data'!$A:$M,2,FALSE)</f>
        <v>244527.32861583726</v>
      </c>
      <c r="H1314" s="42">
        <f>VLOOKUP($A1314,'Raw data'!$A:$M,3,FALSE)</f>
        <v>260610.34791981502</v>
      </c>
      <c r="I1314" s="42">
        <f>VLOOKUP($A1314,'Raw data'!$A:$M,4,FALSE)</f>
        <v>270518.43829129374</v>
      </c>
      <c r="J1314" s="42">
        <f>VLOOKUP($A1314,'Raw data'!$A:$M,8,FALSE)</f>
        <v>147882.88943169537</v>
      </c>
      <c r="K1314" s="42">
        <f>VLOOKUP($A1314,'Raw data'!$A:$M,5,FALSE)</f>
        <v>157560.30803506458</v>
      </c>
      <c r="L1314" s="42">
        <f>VLOOKUP($A1314,'Raw data'!$A:$M,12,FALSE)</f>
        <v>205.36</v>
      </c>
      <c r="M1314" s="42">
        <f>VLOOKUP($A1314,'Raw data'!$A:$M,13,FALSE)</f>
        <v>205.36</v>
      </c>
      <c r="N1314" s="42">
        <f>VLOOKUP($A1314,'Raw data'!$A:$M,6,FALSE)</f>
        <v>192073.6466192166</v>
      </c>
      <c r="O1314" s="42">
        <f>VLOOKUP($A1314,'Raw data'!$A:$M,9,FALSE)</f>
        <v>180819.35338462959</v>
      </c>
      <c r="P1314" s="42">
        <f t="shared" si="220"/>
        <v>155770.01851935868</v>
      </c>
      <c r="Q1314" s="42">
        <f t="shared" si="221"/>
        <v>113124.48624510101</v>
      </c>
      <c r="R1314" s="42">
        <f t="shared" si="222"/>
        <v>115285.51162341138</v>
      </c>
      <c r="S1314" s="42">
        <f t="shared" si="223"/>
        <v>81137.447124166676</v>
      </c>
      <c r="T1314" s="43">
        <f t="shared" si="224"/>
        <v>0.7401007762548607</v>
      </c>
      <c r="U1314" s="43">
        <f t="shared" si="225"/>
        <v>0.7172403589826728</v>
      </c>
      <c r="V1314" s="42">
        <f t="shared" si="226"/>
        <v>-0.46150634045601169</v>
      </c>
      <c r="W1314" s="42">
        <f t="shared" si="227"/>
        <v>0.51411515429939947</v>
      </c>
      <c r="X1314" s="42">
        <f>VLOOKUP($A1314,'Raw data'!$A:$AN,39, FALSE)</f>
        <v>2.1491765495899449</v>
      </c>
      <c r="Y1314" s="42">
        <f>VLOOKUP($A1314,'Raw data'!$A:$AN,40, FALSE)</f>
        <v>2.2483019948052152</v>
      </c>
      <c r="Z1314" s="42">
        <f t="shared" si="228"/>
        <v>2.1987392721975798</v>
      </c>
      <c r="AA1314" s="44">
        <f>IFERROR(VLOOKUP($A1314,'Raw data'!$AP:$AU,4,FALSE),0)</f>
        <v>-0.574330053061896</v>
      </c>
      <c r="AB1314" s="44">
        <f>IFERROR(VLOOKUP($A1314,'Raw data'!$AP:$AU,5,FALSE),0)</f>
        <v>0.13542619748369999</v>
      </c>
      <c r="AC1314" s="44">
        <f>IFERROR(VLOOKUP($A1314,'Raw data'!$AP:$AU,6,FALSE),"NA")</f>
        <v>0.968802486463746</v>
      </c>
      <c r="AD1314" s="46" t="b">
        <f t="shared" si="229"/>
        <v>0</v>
      </c>
      <c r="AE1314" s="46" t="b">
        <f t="shared" si="230"/>
        <v>0</v>
      </c>
    </row>
    <row r="1315" spans="1:31" x14ac:dyDescent="0.25">
      <c r="A1315" s="45" t="s">
        <v>1381</v>
      </c>
      <c r="B1315" s="2" t="str">
        <f>IFERROR(VLOOKUP(A1315,'Protein names'!$A:$I,8,FALSE),"Contaminant")</f>
        <v>40S ribosomal protein S21</v>
      </c>
      <c r="C1315" t="str">
        <f>IFERROR(VLOOKUP(A1315,'Protein names'!$A:$I,9,FALSE), "Contaminant")</f>
        <v>Rps21</v>
      </c>
      <c r="D1315" s="42">
        <f>VLOOKUP($A1315,'Raw data'!$A:$M,10,FALSE)</f>
        <v>205.36</v>
      </c>
      <c r="E1315" s="42">
        <f>VLOOKUP($A1315,'Raw data'!$A:$M,11,FALSE)</f>
        <v>141789.52051017026</v>
      </c>
      <c r="F1315" s="42">
        <f>VLOOKUP($A1315,'Raw data'!$A:$M,7,FALSE)</f>
        <v>443558.78552330623</v>
      </c>
      <c r="G1315" s="42">
        <f>VLOOKUP($A1315,'Raw data'!$A:$M,2,FALSE)</f>
        <v>489443.4525410136</v>
      </c>
      <c r="H1315" s="42">
        <f>VLOOKUP($A1315,'Raw data'!$A:$M,3,FALSE)</f>
        <v>491498.93880802562</v>
      </c>
      <c r="I1315" s="42">
        <f>VLOOKUP($A1315,'Raw data'!$A:$M,4,FALSE)</f>
        <v>484826.15811884747</v>
      </c>
      <c r="J1315" s="42">
        <f>VLOOKUP($A1315,'Raw data'!$A:$M,8,FALSE)</f>
        <v>321971.25549823238</v>
      </c>
      <c r="K1315" s="42">
        <f>VLOOKUP($A1315,'Raw data'!$A:$M,5,FALSE)</f>
        <v>406680.8082113539</v>
      </c>
      <c r="L1315" s="42">
        <f>VLOOKUP($A1315,'Raw data'!$A:$M,12,FALSE)</f>
        <v>205.36</v>
      </c>
      <c r="M1315" s="42">
        <f>VLOOKUP($A1315,'Raw data'!$A:$M,13,FALSE)</f>
        <v>205.36</v>
      </c>
      <c r="N1315" s="42">
        <f>VLOOKUP($A1315,'Raw data'!$A:$M,6,FALSE)</f>
        <v>377428.86400800047</v>
      </c>
      <c r="O1315" s="42">
        <f>VLOOKUP($A1315,'Raw data'!$A:$M,9,FALSE)</f>
        <v>420921.63867212128</v>
      </c>
      <c r="P1315" s="42">
        <f t="shared" si="220"/>
        <v>341887.03591689386</v>
      </c>
      <c r="Q1315" s="42">
        <f t="shared" si="221"/>
        <v>254568.88106495133</v>
      </c>
      <c r="R1315" s="42">
        <f t="shared" si="222"/>
        <v>196515.79165844474</v>
      </c>
      <c r="S1315" s="42">
        <f t="shared" si="223"/>
        <v>182505.95219920581</v>
      </c>
      <c r="T1315" s="43">
        <f t="shared" si="224"/>
        <v>0.574797436034439</v>
      </c>
      <c r="U1315" s="43">
        <f t="shared" si="225"/>
        <v>0.71692168907573894</v>
      </c>
      <c r="V1315" s="42">
        <f t="shared" si="226"/>
        <v>-0.42546364545546034</v>
      </c>
      <c r="W1315" s="42">
        <f t="shared" si="227"/>
        <v>0.48329904800625001</v>
      </c>
      <c r="X1315" s="42">
        <f>VLOOKUP($A1315,'Raw data'!$A:$AN,39, FALSE)</f>
        <v>2.9925224036793652</v>
      </c>
      <c r="Y1315" s="42">
        <f>VLOOKUP($A1315,'Raw data'!$A:$AN,40, FALSE)</f>
        <v>2.1868332029559143</v>
      </c>
      <c r="Z1315" s="42">
        <f t="shared" si="228"/>
        <v>2.58967780331764</v>
      </c>
      <c r="AA1315" s="44">
        <f>IFERROR(VLOOKUP($A1315,'Raw data'!$AP:$AU,4,FALSE),0)</f>
        <v>-1.1325051431496</v>
      </c>
      <c r="AB1315" s="44">
        <f>IFERROR(VLOOKUP($A1315,'Raw data'!$AP:$AU,5,FALSE),0)</f>
        <v>0.108346607790534</v>
      </c>
      <c r="AC1315" s="44">
        <f>IFERROR(VLOOKUP($A1315,'Raw data'!$AP:$AU,6,FALSE),"NA")</f>
        <v>0.96901015779499</v>
      </c>
      <c r="AD1315" s="46" t="b">
        <f t="shared" si="229"/>
        <v>0</v>
      </c>
      <c r="AE1315" s="46" t="b">
        <f t="shared" si="230"/>
        <v>0</v>
      </c>
    </row>
    <row r="1316" spans="1:31" x14ac:dyDescent="0.25">
      <c r="A1316" s="45" t="s">
        <v>1382</v>
      </c>
      <c r="B1316" s="2" t="str">
        <f>IFERROR(VLOOKUP(A1316,'Protein names'!$A:$I,8,FALSE),"Contaminant")</f>
        <v>Dolichyl-diphosphooligosaccharide--protein glycosyltransferase subunit 2 (EC 2.4.99.18) (Dolichyl-diphosphooligosaccharide--protein glycosyltransferase 63 kDa subunit) (Ribophorin II) (RPN-II) (Ribophorin-2)</v>
      </c>
      <c r="C1316" t="str">
        <f>IFERROR(VLOOKUP(A1316,'Protein names'!$A:$I,9,FALSE), "Contaminant")</f>
        <v>Rpn2</v>
      </c>
      <c r="D1316" s="42">
        <f>VLOOKUP($A1316,'Raw data'!$A:$M,10,FALSE)</f>
        <v>4575739.9941801745</v>
      </c>
      <c r="E1316" s="42">
        <f>VLOOKUP($A1316,'Raw data'!$A:$M,11,FALSE)</f>
        <v>2959146.7805650923</v>
      </c>
      <c r="F1316" s="42">
        <f>VLOOKUP($A1316,'Raw data'!$A:$M,7,FALSE)</f>
        <v>2787343.7992746467</v>
      </c>
      <c r="G1316" s="42">
        <f>VLOOKUP($A1316,'Raw data'!$A:$M,2,FALSE)</f>
        <v>3660542.6939296732</v>
      </c>
      <c r="H1316" s="42">
        <f>VLOOKUP($A1316,'Raw data'!$A:$M,3,FALSE)</f>
        <v>3550260.0833272636</v>
      </c>
      <c r="I1316" s="42">
        <f>VLOOKUP($A1316,'Raw data'!$A:$M,4,FALSE)</f>
        <v>3735361.2497385978</v>
      </c>
      <c r="J1316" s="42">
        <f>VLOOKUP($A1316,'Raw data'!$A:$M,8,FALSE)</f>
        <v>3535997.66310533</v>
      </c>
      <c r="K1316" s="42">
        <f>VLOOKUP($A1316,'Raw data'!$A:$M,5,FALSE)</f>
        <v>2712744.2787839924</v>
      </c>
      <c r="L1316" s="42">
        <f>VLOOKUP($A1316,'Raw data'!$A:$M,12,FALSE)</f>
        <v>4665661.8903142726</v>
      </c>
      <c r="M1316" s="42">
        <f>VLOOKUP($A1316,'Raw data'!$A:$M,13,FALSE)</f>
        <v>2917476.8488875101</v>
      </c>
      <c r="N1316" s="42">
        <f>VLOOKUP($A1316,'Raw data'!$A:$M,6,FALSE)</f>
        <v>3164211.2159014619</v>
      </c>
      <c r="O1316" s="42">
        <f>VLOOKUP($A1316,'Raw data'!$A:$M,9,FALSE)</f>
        <v>2758353.1485850303</v>
      </c>
      <c r="P1316" s="42">
        <f t="shared" si="220"/>
        <v>3544732.433502574</v>
      </c>
      <c r="Q1316" s="42">
        <f t="shared" si="221"/>
        <v>3292407.507596266</v>
      </c>
      <c r="R1316" s="42">
        <f t="shared" si="222"/>
        <v>581564.93006235245</v>
      </c>
      <c r="S1316" s="42">
        <f t="shared" si="223"/>
        <v>673720.33871322905</v>
      </c>
      <c r="T1316" s="43">
        <f t="shared" si="224"/>
        <v>0.16406454957383179</v>
      </c>
      <c r="U1316" s="43">
        <f t="shared" si="225"/>
        <v>0.20462847844892126</v>
      </c>
      <c r="V1316" s="42">
        <f t="shared" si="226"/>
        <v>-0.10653382089966</v>
      </c>
      <c r="W1316" s="42">
        <f t="shared" si="227"/>
        <v>0.54034672804364514</v>
      </c>
      <c r="X1316" s="42">
        <f>VLOOKUP($A1316,'Raw data'!$A:$AN,39, FALSE)</f>
        <v>2.7292437699685972</v>
      </c>
      <c r="Y1316" s="42">
        <f>VLOOKUP($A1316,'Raw data'!$A:$AN,40, FALSE)</f>
        <v>2.9421050954575123</v>
      </c>
      <c r="Z1316" s="42">
        <f t="shared" si="228"/>
        <v>2.8356744327130547</v>
      </c>
      <c r="AA1316" s="44">
        <f>IFERROR(VLOOKUP($A1316,'Raw data'!$AP:$AU,4,FALSE),0)</f>
        <v>-0.27062602166688199</v>
      </c>
      <c r="AB1316" s="44">
        <f>IFERROR(VLOOKUP($A1316,'Raw data'!$AP:$AU,5,FALSE),0)</f>
        <v>7.5368453096112897E-2</v>
      </c>
      <c r="AC1316" s="44">
        <f>IFERROR(VLOOKUP($A1316,'Raw data'!$AP:$AU,6,FALSE),"NA")</f>
        <v>0.969061280297144</v>
      </c>
      <c r="AD1316" s="46" t="b">
        <f t="shared" si="229"/>
        <v>0</v>
      </c>
      <c r="AE1316" s="46" t="b">
        <f t="shared" si="230"/>
        <v>0</v>
      </c>
    </row>
    <row r="1317" spans="1:31" x14ac:dyDescent="0.25">
      <c r="A1317" s="45" t="s">
        <v>1383</v>
      </c>
      <c r="B1317" s="2" t="str">
        <f>IFERROR(VLOOKUP(A1317,'Protein names'!$A:$I,8,FALSE),"Contaminant")</f>
        <v>Protein Slc39a14 (Solute carrier family 39 (Zinc transporter), member 14 (Predicted))</v>
      </c>
      <c r="C1317" t="str">
        <f>IFERROR(VLOOKUP(A1317,'Protein names'!$A:$I,9,FALSE), "Contaminant")</f>
        <v>Slc39a14</v>
      </c>
      <c r="D1317" s="42">
        <f>VLOOKUP($A1317,'Raw data'!$A:$M,10,FALSE)</f>
        <v>205.36</v>
      </c>
      <c r="E1317" s="42">
        <f>VLOOKUP($A1317,'Raw data'!$A:$M,11,FALSE)</f>
        <v>7553.1588681533249</v>
      </c>
      <c r="F1317" s="42">
        <f>VLOOKUP($A1317,'Raw data'!$A:$M,7,FALSE)</f>
        <v>205.36</v>
      </c>
      <c r="G1317" s="42">
        <f>VLOOKUP($A1317,'Raw data'!$A:$M,2,FALSE)</f>
        <v>62477.962636420343</v>
      </c>
      <c r="H1317" s="42">
        <f>VLOOKUP($A1317,'Raw data'!$A:$M,3,FALSE)</f>
        <v>8510.811149918778</v>
      </c>
      <c r="I1317" s="42">
        <f>VLOOKUP($A1317,'Raw data'!$A:$M,4,FALSE)</f>
        <v>33495.162948560312</v>
      </c>
      <c r="J1317" s="42">
        <f>VLOOKUP($A1317,'Raw data'!$A:$M,8,FALSE)</f>
        <v>35727.393308637445</v>
      </c>
      <c r="K1317" s="42">
        <f>VLOOKUP($A1317,'Raw data'!$A:$M,5,FALSE)</f>
        <v>30328.612138389322</v>
      </c>
      <c r="L1317" s="42">
        <f>VLOOKUP($A1317,'Raw data'!$A:$M,12,FALSE)</f>
        <v>205.36</v>
      </c>
      <c r="M1317" s="42">
        <f>VLOOKUP($A1317,'Raw data'!$A:$M,13,FALSE)</f>
        <v>11098.61411524082</v>
      </c>
      <c r="N1317" s="42">
        <f>VLOOKUP($A1317,'Raw data'!$A:$M,6,FALSE)</f>
        <v>25965.104958139138</v>
      </c>
      <c r="O1317" s="42">
        <f>VLOOKUP($A1317,'Raw data'!$A:$M,9,FALSE)</f>
        <v>29626.065227050851</v>
      </c>
      <c r="P1317" s="42">
        <f t="shared" si="220"/>
        <v>18741.302600508792</v>
      </c>
      <c r="Q1317" s="42">
        <f t="shared" si="221"/>
        <v>22158.524957909598</v>
      </c>
      <c r="R1317" s="42">
        <f t="shared" si="222"/>
        <v>22537.271640336377</v>
      </c>
      <c r="S1317" s="42">
        <f t="shared" si="223"/>
        <v>12418.949239920879</v>
      </c>
      <c r="T1317" s="43">
        <f t="shared" si="224"/>
        <v>1.2025456352070496</v>
      </c>
      <c r="U1317" s="43">
        <f t="shared" si="225"/>
        <v>0.56045920310629127</v>
      </c>
      <c r="V1317" s="42">
        <f t="shared" si="226"/>
        <v>0.24164061774561593</v>
      </c>
      <c r="W1317" s="42">
        <f t="shared" si="227"/>
        <v>0.77258430679410073</v>
      </c>
      <c r="X1317" s="42">
        <f>VLOOKUP($A1317,'Raw data'!$A:$AN,39, FALSE)</f>
        <v>1.1361162760737031</v>
      </c>
      <c r="Y1317" s="42">
        <f>VLOOKUP($A1317,'Raw data'!$A:$AN,40, FALSE)</f>
        <v>1.2563336551207698</v>
      </c>
      <c r="Z1317" s="42">
        <f t="shared" si="228"/>
        <v>1.1962249655972363</v>
      </c>
      <c r="AA1317" s="44">
        <f>IFERROR(VLOOKUP($A1317,'Raw data'!$AP:$AU,4,FALSE),0)</f>
        <v>-2.8243872604094999</v>
      </c>
      <c r="AB1317" s="44">
        <f>IFERROR(VLOOKUP($A1317,'Raw data'!$AP:$AU,5,FALSE),0)</f>
        <v>0.108854053835803</v>
      </c>
      <c r="AC1317" s="44">
        <f>IFERROR(VLOOKUP($A1317,'Raw data'!$AP:$AU,6,FALSE),"NA")</f>
        <v>0.96954191600872996</v>
      </c>
      <c r="AD1317" s="46" t="b">
        <f t="shared" si="229"/>
        <v>0</v>
      </c>
      <c r="AE1317" s="46" t="b">
        <f t="shared" si="230"/>
        <v>0</v>
      </c>
    </row>
    <row r="1318" spans="1:31" x14ac:dyDescent="0.25">
      <c r="A1318" s="45" t="s">
        <v>1384</v>
      </c>
      <c r="B1318" s="2" t="str">
        <f>IFERROR(VLOOKUP(A1318,'Protein names'!$A:$I,8,FALSE),"Contaminant")</f>
        <v>Coenzyme A synthase (Protein Coasy)</v>
      </c>
      <c r="C1318" t="str">
        <f>IFERROR(VLOOKUP(A1318,'Protein names'!$A:$I,9,FALSE), "Contaminant")</f>
        <v>Coasy</v>
      </c>
      <c r="D1318" s="42">
        <f>VLOOKUP($A1318,'Raw data'!$A:$M,10,FALSE)</f>
        <v>642002.72761391499</v>
      </c>
      <c r="E1318" s="42">
        <f>VLOOKUP($A1318,'Raw data'!$A:$M,11,FALSE)</f>
        <v>512970.54387371882</v>
      </c>
      <c r="F1318" s="42">
        <f>VLOOKUP($A1318,'Raw data'!$A:$M,7,FALSE)</f>
        <v>344301.41781473526</v>
      </c>
      <c r="G1318" s="42">
        <f>VLOOKUP($A1318,'Raw data'!$A:$M,2,FALSE)</f>
        <v>340156.35078879143</v>
      </c>
      <c r="H1318" s="42">
        <f>VLOOKUP($A1318,'Raw data'!$A:$M,3,FALSE)</f>
        <v>351061.48475853296</v>
      </c>
      <c r="I1318" s="42">
        <f>VLOOKUP($A1318,'Raw data'!$A:$M,4,FALSE)</f>
        <v>395637.60372806061</v>
      </c>
      <c r="J1318" s="42">
        <f>VLOOKUP($A1318,'Raw data'!$A:$M,8,FALSE)</f>
        <v>384634.06020154594</v>
      </c>
      <c r="K1318" s="42">
        <f>VLOOKUP($A1318,'Raw data'!$A:$M,5,FALSE)</f>
        <v>345848.2172185551</v>
      </c>
      <c r="L1318" s="42">
        <f>VLOOKUP($A1318,'Raw data'!$A:$M,12,FALSE)</f>
        <v>556405.27756446705</v>
      </c>
      <c r="M1318" s="42">
        <f>VLOOKUP($A1318,'Raw data'!$A:$M,13,FALSE)</f>
        <v>456566.52385169809</v>
      </c>
      <c r="N1318" s="42">
        <f>VLOOKUP($A1318,'Raw data'!$A:$M,6,FALSE)</f>
        <v>397702.2988471025</v>
      </c>
      <c r="O1318" s="42">
        <f>VLOOKUP($A1318,'Raw data'!$A:$M,9,FALSE)</f>
        <v>335790.33135495271</v>
      </c>
      <c r="P1318" s="42">
        <f t="shared" si="220"/>
        <v>431021.68809629232</v>
      </c>
      <c r="Q1318" s="42">
        <f t="shared" si="221"/>
        <v>412824.45150638692</v>
      </c>
      <c r="R1318" s="42">
        <f t="shared" si="222"/>
        <v>111543.11299916923</v>
      </c>
      <c r="S1318" s="42">
        <f t="shared" si="223"/>
        <v>75246.563370515447</v>
      </c>
      <c r="T1318" s="43">
        <f t="shared" si="224"/>
        <v>0.25878770391305683</v>
      </c>
      <c r="U1318" s="43">
        <f t="shared" si="225"/>
        <v>0.18227254489394334</v>
      </c>
      <c r="V1318" s="42">
        <f t="shared" si="226"/>
        <v>-6.2232040673405972E-2</v>
      </c>
      <c r="W1318" s="42">
        <f t="shared" si="227"/>
        <v>0.76853182327779301</v>
      </c>
      <c r="X1318" s="42">
        <f>VLOOKUP($A1318,'Raw data'!$A:$AN,39, FALSE)</f>
        <v>3.1559498555730472</v>
      </c>
      <c r="Y1318" s="42">
        <f>VLOOKUP($A1318,'Raw data'!$A:$AN,40, FALSE)</f>
        <v>3.5084096209507556</v>
      </c>
      <c r="Z1318" s="42">
        <f t="shared" si="228"/>
        <v>3.3321797382619014</v>
      </c>
      <c r="AA1318" s="44">
        <f>IFERROR(VLOOKUP($A1318,'Raw data'!$AP:$AU,4,FALSE),0)</f>
        <v>-0.20782190439567799</v>
      </c>
      <c r="AB1318" s="44">
        <f>IFERROR(VLOOKUP($A1318,'Raw data'!$AP:$AU,5,FALSE),0)</f>
        <v>2.6864548790862999E-2</v>
      </c>
      <c r="AC1318" s="44">
        <f>IFERROR(VLOOKUP($A1318,'Raw data'!$AP:$AU,6,FALSE),"NA")</f>
        <v>0.96967984343737301</v>
      </c>
      <c r="AD1318" s="46" t="b">
        <f t="shared" si="229"/>
        <v>0</v>
      </c>
      <c r="AE1318" s="46" t="b">
        <f t="shared" si="230"/>
        <v>0</v>
      </c>
    </row>
    <row r="1319" spans="1:31" x14ac:dyDescent="0.25">
      <c r="A1319" s="45" t="s">
        <v>1385</v>
      </c>
      <c r="B1319" s="2" t="str">
        <f>IFERROR(VLOOKUP(A1319,'Protein names'!$A:$I,8,FALSE),"Contaminant")</f>
        <v>COP9 signalosome complex subunit 4 (SGN4) (Signalosome subunit 4) (JAB1-containing signalosome subunit 4)</v>
      </c>
      <c r="C1319" t="str">
        <f>IFERROR(VLOOKUP(A1319,'Protein names'!$A:$I,9,FALSE), "Contaminant")</f>
        <v>Cops4</v>
      </c>
      <c r="D1319" s="42">
        <f>VLOOKUP($A1319,'Raw data'!$A:$M,10,FALSE)</f>
        <v>205.36</v>
      </c>
      <c r="E1319" s="42">
        <f>VLOOKUP($A1319,'Raw data'!$A:$M,11,FALSE)</f>
        <v>31991.771893409485</v>
      </c>
      <c r="F1319" s="42">
        <f>VLOOKUP($A1319,'Raw data'!$A:$M,7,FALSE)</f>
        <v>205.36</v>
      </c>
      <c r="G1319" s="42">
        <f>VLOOKUP($A1319,'Raw data'!$A:$M,2,FALSE)</f>
        <v>205.36</v>
      </c>
      <c r="H1319" s="42">
        <f>VLOOKUP($A1319,'Raw data'!$A:$M,3,FALSE)</f>
        <v>27643.04359039701</v>
      </c>
      <c r="I1319" s="42">
        <f>VLOOKUP($A1319,'Raw data'!$A:$M,4,FALSE)</f>
        <v>29142.500078035886</v>
      </c>
      <c r="J1319" s="42">
        <f>VLOOKUP($A1319,'Raw data'!$A:$M,8,FALSE)</f>
        <v>205.36</v>
      </c>
      <c r="K1319" s="42">
        <f>VLOOKUP($A1319,'Raw data'!$A:$M,5,FALSE)</f>
        <v>22917.063515820908</v>
      </c>
      <c r="L1319" s="42">
        <f>VLOOKUP($A1319,'Raw data'!$A:$M,12,FALSE)</f>
        <v>47840.799313303338</v>
      </c>
      <c r="M1319" s="42">
        <f>VLOOKUP($A1319,'Raw data'!$A:$M,13,FALSE)</f>
        <v>205.36</v>
      </c>
      <c r="N1319" s="42">
        <f>VLOOKUP($A1319,'Raw data'!$A:$M,6,FALSE)</f>
        <v>205.36</v>
      </c>
      <c r="O1319" s="42">
        <f>VLOOKUP($A1319,'Raw data'!$A:$M,9,FALSE)</f>
        <v>30532.137531797565</v>
      </c>
      <c r="P1319" s="42">
        <f t="shared" si="220"/>
        <v>14898.899260307064</v>
      </c>
      <c r="Q1319" s="42">
        <f t="shared" si="221"/>
        <v>16984.346726820302</v>
      </c>
      <c r="R1319" s="42">
        <f t="shared" si="222"/>
        <v>14748.785044849095</v>
      </c>
      <c r="S1319" s="42">
        <f t="shared" si="223"/>
        <v>18327.864110656879</v>
      </c>
      <c r="T1319" s="43">
        <f t="shared" si="224"/>
        <v>0.98992447610825218</v>
      </c>
      <c r="U1319" s="43">
        <f t="shared" si="225"/>
        <v>1.079103271114632</v>
      </c>
      <c r="V1319" s="42">
        <f t="shared" si="226"/>
        <v>0.18899998110178354</v>
      </c>
      <c r="W1319" s="42">
        <f t="shared" si="227"/>
        <v>0.84684369908185153</v>
      </c>
      <c r="X1319" s="42">
        <f>VLOOKUP($A1319,'Raw data'!$A:$AN,39, FALSE)</f>
        <v>0.84352091602442825</v>
      </c>
      <c r="Y1319" s="42">
        <f>VLOOKUP($A1319,'Raw data'!$A:$AN,40, FALSE)</f>
        <v>0.64122883504681505</v>
      </c>
      <c r="Z1319" s="42">
        <f t="shared" si="228"/>
        <v>0.74237487553562165</v>
      </c>
      <c r="AA1319" s="44">
        <f>IFERROR(VLOOKUP($A1319,'Raw data'!$AP:$AU,4,FALSE),0)</f>
        <v>-0.36540170162496699</v>
      </c>
      <c r="AB1319" s="44">
        <f>IFERROR(VLOOKUP($A1319,'Raw data'!$AP:$AU,5,FALSE),0)</f>
        <v>1.8364040592139901E-2</v>
      </c>
      <c r="AC1319" s="44">
        <f>IFERROR(VLOOKUP($A1319,'Raw data'!$AP:$AU,6,FALSE),"NA")</f>
        <v>0.97007510382211104</v>
      </c>
      <c r="AD1319" s="46" t="b">
        <f t="shared" si="229"/>
        <v>0</v>
      </c>
      <c r="AE1319" s="46" t="b">
        <f t="shared" si="230"/>
        <v>0</v>
      </c>
    </row>
    <row r="1320" spans="1:31" x14ac:dyDescent="0.25">
      <c r="A1320" s="45" t="s">
        <v>1386</v>
      </c>
      <c r="B1320" s="2" t="str">
        <f>IFERROR(VLOOKUP(A1320,'Protein names'!$A:$I,8,FALSE),"Contaminant")</f>
        <v>Arginine-rich, mutated in early stage tumors (Predicted), isoform CRA_b (Armet protein) (Mesencephalic astrocyte-derived neurotrophic factor)</v>
      </c>
      <c r="C1320" t="str">
        <f>IFERROR(VLOOKUP(A1320,'Protein names'!$A:$I,9,FALSE), "Contaminant")</f>
        <v>Manf</v>
      </c>
      <c r="D1320" s="42">
        <f>VLOOKUP($A1320,'Raw data'!$A:$M,10,FALSE)</f>
        <v>72302.141967366319</v>
      </c>
      <c r="E1320" s="42">
        <f>VLOOKUP($A1320,'Raw data'!$A:$M,11,FALSE)</f>
        <v>205.36</v>
      </c>
      <c r="F1320" s="42">
        <f>VLOOKUP($A1320,'Raw data'!$A:$M,7,FALSE)</f>
        <v>158796.65276942903</v>
      </c>
      <c r="G1320" s="42">
        <f>VLOOKUP($A1320,'Raw data'!$A:$M,2,FALSE)</f>
        <v>113039.25786618618</v>
      </c>
      <c r="H1320" s="42">
        <f>VLOOKUP($A1320,'Raw data'!$A:$M,3,FALSE)</f>
        <v>96251.856461437274</v>
      </c>
      <c r="I1320" s="42">
        <f>VLOOKUP($A1320,'Raw data'!$A:$M,4,FALSE)</f>
        <v>242252.98521686537</v>
      </c>
      <c r="J1320" s="42">
        <f>VLOOKUP($A1320,'Raw data'!$A:$M,8,FALSE)</f>
        <v>75794.444801428312</v>
      </c>
      <c r="K1320" s="42">
        <f>VLOOKUP($A1320,'Raw data'!$A:$M,5,FALSE)</f>
        <v>164040.6250943458</v>
      </c>
      <c r="L1320" s="42">
        <f>VLOOKUP($A1320,'Raw data'!$A:$M,12,FALSE)</f>
        <v>95995.208886765569</v>
      </c>
      <c r="M1320" s="42">
        <f>VLOOKUP($A1320,'Raw data'!$A:$M,13,FALSE)</f>
        <v>205.36</v>
      </c>
      <c r="N1320" s="42">
        <f>VLOOKUP($A1320,'Raw data'!$A:$M,6,FALSE)</f>
        <v>183999.26944106858</v>
      </c>
      <c r="O1320" s="42">
        <f>VLOOKUP($A1320,'Raw data'!$A:$M,9,FALSE)</f>
        <v>91429.749714057602</v>
      </c>
      <c r="P1320" s="42">
        <f t="shared" si="220"/>
        <v>113808.04238021404</v>
      </c>
      <c r="Q1320" s="42">
        <f t="shared" si="221"/>
        <v>101910.77632294432</v>
      </c>
      <c r="R1320" s="42">
        <f t="shared" si="222"/>
        <v>74676.187984934746</v>
      </c>
      <c r="S1320" s="42">
        <f t="shared" si="223"/>
        <v>60235.010789953471</v>
      </c>
      <c r="T1320" s="43">
        <f t="shared" si="224"/>
        <v>0.65615914678027609</v>
      </c>
      <c r="U1320" s="43">
        <f t="shared" si="225"/>
        <v>0.59105634323768841</v>
      </c>
      <c r="V1320" s="42">
        <f t="shared" si="226"/>
        <v>-0.15929589693051324</v>
      </c>
      <c r="W1320" s="42">
        <f t="shared" si="227"/>
        <v>0.78720945041182389</v>
      </c>
      <c r="X1320" s="42">
        <f>VLOOKUP($A1320,'Raw data'!$A:$AN,39, FALSE)</f>
        <v>2.0172456893556716</v>
      </c>
      <c r="Y1320" s="42">
        <f>VLOOKUP($A1320,'Raw data'!$A:$AN,40, FALSE)</f>
        <v>1.7730403588954768</v>
      </c>
      <c r="Z1320" s="42">
        <f t="shared" si="228"/>
        <v>1.8951430241255742</v>
      </c>
      <c r="AA1320" s="44">
        <f>IFERROR(VLOOKUP($A1320,'Raw data'!$AP:$AU,4,FALSE),0)</f>
        <v>-0.66344745822131401</v>
      </c>
      <c r="AB1320" s="44">
        <f>IFERROR(VLOOKUP($A1320,'Raw data'!$AP:$AU,5,FALSE),0)</f>
        <v>0.13628754491748901</v>
      </c>
      <c r="AC1320" s="44">
        <f>IFERROR(VLOOKUP($A1320,'Raw data'!$AP:$AU,6,FALSE),"NA")</f>
        <v>0.97041693867842604</v>
      </c>
      <c r="AD1320" s="46" t="b">
        <f t="shared" si="229"/>
        <v>0</v>
      </c>
      <c r="AE1320" s="46" t="b">
        <f t="shared" si="230"/>
        <v>0</v>
      </c>
    </row>
    <row r="1321" spans="1:31" x14ac:dyDescent="0.25">
      <c r="A1321" s="45" t="s">
        <v>1387</v>
      </c>
      <c r="B1321" s="2" t="str">
        <f>IFERROR(VLOOKUP(A1321,'Protein names'!$A:$I,8,FALSE),"Contaminant")</f>
        <v>Protein Abca8</v>
      </c>
      <c r="C1321" t="str">
        <f>IFERROR(VLOOKUP(A1321,'Protein names'!$A:$I,9,FALSE), "Contaminant")</f>
        <v>Abca8a</v>
      </c>
      <c r="D1321" s="42">
        <f>VLOOKUP($A1321,'Raw data'!$A:$M,10,FALSE)</f>
        <v>205.36</v>
      </c>
      <c r="E1321" s="42">
        <f>VLOOKUP($A1321,'Raw data'!$A:$M,11,FALSE)</f>
        <v>205.36</v>
      </c>
      <c r="F1321" s="42">
        <f>VLOOKUP($A1321,'Raw data'!$A:$M,7,FALSE)</f>
        <v>53838.656727261514</v>
      </c>
      <c r="G1321" s="42">
        <f>VLOOKUP($A1321,'Raw data'!$A:$M,2,FALSE)</f>
        <v>205.36</v>
      </c>
      <c r="H1321" s="42">
        <f>VLOOKUP($A1321,'Raw data'!$A:$M,3,FALSE)</f>
        <v>205.36</v>
      </c>
      <c r="I1321" s="42">
        <f>VLOOKUP($A1321,'Raw data'!$A:$M,4,FALSE)</f>
        <v>205.36</v>
      </c>
      <c r="J1321" s="42">
        <f>VLOOKUP($A1321,'Raw data'!$A:$M,8,FALSE)</f>
        <v>205.36</v>
      </c>
      <c r="K1321" s="42">
        <f>VLOOKUP($A1321,'Raw data'!$A:$M,5,FALSE)</f>
        <v>51604.228748202477</v>
      </c>
      <c r="L1321" s="42">
        <f>VLOOKUP($A1321,'Raw data'!$A:$M,12,FALSE)</f>
        <v>127342.13719506731</v>
      </c>
      <c r="M1321" s="42">
        <f>VLOOKUP($A1321,'Raw data'!$A:$M,13,FALSE)</f>
        <v>205.36</v>
      </c>
      <c r="N1321" s="42">
        <f>VLOOKUP($A1321,'Raw data'!$A:$M,6,FALSE)</f>
        <v>205.36</v>
      </c>
      <c r="O1321" s="42">
        <f>VLOOKUP($A1321,'Raw data'!$A:$M,9,FALSE)</f>
        <v>71423.506254589141</v>
      </c>
      <c r="P1321" s="42">
        <f t="shared" si="220"/>
        <v>9144.2427878769195</v>
      </c>
      <c r="Q1321" s="42">
        <f t="shared" si="221"/>
        <v>41830.992032976479</v>
      </c>
      <c r="R1321" s="42">
        <f t="shared" si="222"/>
        <v>19987.949556595624</v>
      </c>
      <c r="S1321" s="42">
        <f t="shared" si="223"/>
        <v>47401.597594762272</v>
      </c>
      <c r="T1321" s="43">
        <f t="shared" si="224"/>
        <v>2.1858507063148922</v>
      </c>
      <c r="U1321" s="43">
        <f t="shared" si="225"/>
        <v>1.1331693390726745</v>
      </c>
      <c r="V1321" s="42">
        <f t="shared" si="226"/>
        <v>2.1936365982544506</v>
      </c>
      <c r="W1321" s="42">
        <f t="shared" si="227"/>
        <v>0.18580338054075607</v>
      </c>
      <c r="X1321" s="42">
        <f>VLOOKUP($A1321,'Raw data'!$A:$AN,39, FALSE)</f>
        <v>0.52689553937582667</v>
      </c>
      <c r="Y1321" s="42">
        <f>VLOOKUP($A1321,'Raw data'!$A:$AN,40, FALSE)</f>
        <v>0.96037838845191592</v>
      </c>
      <c r="Z1321" s="42">
        <f t="shared" si="228"/>
        <v>0.74363696391387135</v>
      </c>
      <c r="AA1321" s="44">
        <f>IFERROR(VLOOKUP($A1321,'Raw data'!$AP:$AU,4,FALSE),0)</f>
        <v>-1.2132085162474</v>
      </c>
      <c r="AB1321" s="44">
        <f>IFERROR(VLOOKUP($A1321,'Raw data'!$AP:$AU,5,FALSE),0)</f>
        <v>0.139429709085273</v>
      </c>
      <c r="AC1321" s="44">
        <f>IFERROR(VLOOKUP($A1321,'Raw data'!$AP:$AU,6,FALSE),"NA")</f>
        <v>0.97129455412014398</v>
      </c>
      <c r="AD1321" s="46" t="b">
        <f t="shared" si="229"/>
        <v>0</v>
      </c>
      <c r="AE1321" s="46" t="b">
        <f t="shared" si="230"/>
        <v>0</v>
      </c>
    </row>
    <row r="1322" spans="1:31" x14ac:dyDescent="0.25">
      <c r="A1322" s="45" t="s">
        <v>1388</v>
      </c>
      <c r="B1322" s="2" t="str">
        <f>IFERROR(VLOOKUP(A1322,'Protein names'!$A:$I,8,FALSE),"Contaminant")</f>
        <v>ATP-binding cassette, sub-family E (OABP), member 1 (Protein Abce1)</v>
      </c>
      <c r="C1322" t="str">
        <f>IFERROR(VLOOKUP(A1322,'Protein names'!$A:$I,9,FALSE), "Contaminant")</f>
        <v>Abce1</v>
      </c>
      <c r="D1322" s="42">
        <f>VLOOKUP($A1322,'Raw data'!$A:$M,10,FALSE)</f>
        <v>205.36</v>
      </c>
      <c r="E1322" s="42">
        <f>VLOOKUP($A1322,'Raw data'!$A:$M,11,FALSE)</f>
        <v>106940.6817582253</v>
      </c>
      <c r="F1322" s="42">
        <f>VLOOKUP($A1322,'Raw data'!$A:$M,7,FALSE)</f>
        <v>44288.374297499373</v>
      </c>
      <c r="G1322" s="42">
        <f>VLOOKUP($A1322,'Raw data'!$A:$M,2,FALSE)</f>
        <v>111956.06564761302</v>
      </c>
      <c r="H1322" s="42">
        <f>VLOOKUP($A1322,'Raw data'!$A:$M,3,FALSE)</f>
        <v>49433.372913920888</v>
      </c>
      <c r="I1322" s="42">
        <f>VLOOKUP($A1322,'Raw data'!$A:$M,4,FALSE)</f>
        <v>121438.54156430683</v>
      </c>
      <c r="J1322" s="42">
        <f>VLOOKUP($A1322,'Raw data'!$A:$M,8,FALSE)</f>
        <v>34663.333411449268</v>
      </c>
      <c r="K1322" s="42">
        <f>VLOOKUP($A1322,'Raw data'!$A:$M,5,FALSE)</f>
        <v>40684.747378825065</v>
      </c>
      <c r="L1322" s="42">
        <f>VLOOKUP($A1322,'Raw data'!$A:$M,12,FALSE)</f>
        <v>205.36</v>
      </c>
      <c r="M1322" s="42">
        <f>VLOOKUP($A1322,'Raw data'!$A:$M,13,FALSE)</f>
        <v>205.36</v>
      </c>
      <c r="N1322" s="42">
        <f>VLOOKUP($A1322,'Raw data'!$A:$M,6,FALSE)</f>
        <v>138167.07075506137</v>
      </c>
      <c r="O1322" s="42">
        <f>VLOOKUP($A1322,'Raw data'!$A:$M,9,FALSE)</f>
        <v>89844.78275517025</v>
      </c>
      <c r="P1322" s="42">
        <f t="shared" si="220"/>
        <v>72377.066030260903</v>
      </c>
      <c r="Q1322" s="42">
        <f t="shared" si="221"/>
        <v>50628.442383417663</v>
      </c>
      <c r="R1322" s="42">
        <f t="shared" si="222"/>
        <v>44144.293577750643</v>
      </c>
      <c r="S1322" s="42">
        <f t="shared" si="223"/>
        <v>49395.797827789174</v>
      </c>
      <c r="T1322" s="43">
        <f t="shared" si="224"/>
        <v>0.60992101502558671</v>
      </c>
      <c r="U1322" s="43">
        <f t="shared" si="225"/>
        <v>0.97565312109953006</v>
      </c>
      <c r="V1322" s="42">
        <f t="shared" si="226"/>
        <v>-0.51558452646608333</v>
      </c>
      <c r="W1322" s="42">
        <f t="shared" si="227"/>
        <v>0.47975083161364007</v>
      </c>
      <c r="X1322" s="42">
        <f>VLOOKUP($A1322,'Raw data'!$A:$AN,39, FALSE)</f>
        <v>1.5966526351925403</v>
      </c>
      <c r="Y1322" s="42">
        <f>VLOOKUP($A1322,'Raw data'!$A:$AN,40, FALSE)</f>
        <v>1.7920613109091448</v>
      </c>
      <c r="Z1322" s="42">
        <f t="shared" si="228"/>
        <v>1.6943569730508425</v>
      </c>
      <c r="AA1322" s="44">
        <f>IFERROR(VLOOKUP($A1322,'Raw data'!$AP:$AU,4,FALSE),0)</f>
        <v>1.06588555636091</v>
      </c>
      <c r="AB1322" s="44">
        <f>IFERROR(VLOOKUP($A1322,'Raw data'!$AP:$AU,5,FALSE),0)</f>
        <v>0.36706948572062897</v>
      </c>
      <c r="AC1322" s="44">
        <f>IFERROR(VLOOKUP($A1322,'Raw data'!$AP:$AU,6,FALSE),"NA")</f>
        <v>0.97172072654420505</v>
      </c>
      <c r="AD1322" s="46" t="b">
        <f t="shared" si="229"/>
        <v>0</v>
      </c>
      <c r="AE1322" s="46" t="b">
        <f t="shared" si="230"/>
        <v>0</v>
      </c>
    </row>
    <row r="1323" spans="1:31" x14ac:dyDescent="0.25">
      <c r="A1323" s="45" t="s">
        <v>1389</v>
      </c>
      <c r="B1323" s="2" t="str">
        <f>IFERROR(VLOOKUP(A1323,'Protein names'!$A:$I,8,FALSE),"Contaminant")</f>
        <v>Amine oxidase [flavin-containing] (EC 1.4.3.4) (Monoamine oxidase)</v>
      </c>
      <c r="C1323" t="str">
        <f>IFERROR(VLOOKUP(A1323,'Protein names'!$A:$I,9,FALSE), "Contaminant")</f>
        <v>Maoa</v>
      </c>
      <c r="D1323" s="42">
        <f>VLOOKUP($A1323,'Raw data'!$A:$M,10,FALSE)</f>
        <v>1056475.3782638279</v>
      </c>
      <c r="E1323" s="42">
        <f>VLOOKUP($A1323,'Raw data'!$A:$M,11,FALSE)</f>
        <v>901257.40320521221</v>
      </c>
      <c r="F1323" s="42">
        <f>VLOOKUP($A1323,'Raw data'!$A:$M,7,FALSE)</f>
        <v>1083402.3806559062</v>
      </c>
      <c r="G1323" s="42">
        <f>VLOOKUP($A1323,'Raw data'!$A:$M,2,FALSE)</f>
        <v>708985.53697531496</v>
      </c>
      <c r="H1323" s="42">
        <f>VLOOKUP($A1323,'Raw data'!$A:$M,3,FALSE)</f>
        <v>792140.72417814843</v>
      </c>
      <c r="I1323" s="42">
        <f>VLOOKUP($A1323,'Raw data'!$A:$M,4,FALSE)</f>
        <v>895335.19552823517</v>
      </c>
      <c r="J1323" s="42">
        <f>VLOOKUP($A1323,'Raw data'!$A:$M,8,FALSE)</f>
        <v>911423.7211623881</v>
      </c>
      <c r="K1323" s="42">
        <f>VLOOKUP($A1323,'Raw data'!$A:$M,5,FALSE)</f>
        <v>755767.06231162127</v>
      </c>
      <c r="L1323" s="42">
        <f>VLOOKUP($A1323,'Raw data'!$A:$M,12,FALSE)</f>
        <v>869756.68176133092</v>
      </c>
      <c r="M1323" s="42">
        <f>VLOOKUP($A1323,'Raw data'!$A:$M,13,FALSE)</f>
        <v>1099632.2442013905</v>
      </c>
      <c r="N1323" s="42">
        <f>VLOOKUP($A1323,'Raw data'!$A:$M,6,FALSE)</f>
        <v>886257.2199621785</v>
      </c>
      <c r="O1323" s="42">
        <f>VLOOKUP($A1323,'Raw data'!$A:$M,9,FALSE)</f>
        <v>722254.03936744842</v>
      </c>
      <c r="P1323" s="42">
        <f t="shared" si="220"/>
        <v>906266.10313444084</v>
      </c>
      <c r="Q1323" s="42">
        <f t="shared" si="221"/>
        <v>874181.82812772633</v>
      </c>
      <c r="R1323" s="42">
        <f t="shared" si="222"/>
        <v>132934.12082125235</v>
      </c>
      <c r="S1323" s="42">
        <f t="shared" si="223"/>
        <v>122123.13149289385</v>
      </c>
      <c r="T1323" s="43">
        <f t="shared" si="224"/>
        <v>0.14668332001106757</v>
      </c>
      <c r="U1323" s="43">
        <f t="shared" si="225"/>
        <v>0.13969992004346549</v>
      </c>
      <c r="V1323" s="42">
        <f t="shared" si="226"/>
        <v>-5.2001336287375466E-2</v>
      </c>
      <c r="W1323" s="42">
        <f t="shared" si="227"/>
        <v>0.69939854564938797</v>
      </c>
      <c r="X1323" s="42">
        <f>VLOOKUP($A1323,'Raw data'!$A:$AN,39, FALSE)</f>
        <v>3.4807703818881</v>
      </c>
      <c r="Y1323" s="42">
        <f>VLOOKUP($A1323,'Raw data'!$A:$AN,40, FALSE)</f>
        <v>3.1587468945775448</v>
      </c>
      <c r="Z1323" s="42">
        <f t="shared" si="228"/>
        <v>3.3197586382328224</v>
      </c>
      <c r="AA1323" s="44">
        <f>IFERROR(VLOOKUP($A1323,'Raw data'!$AP:$AU,4,FALSE),0)</f>
        <v>0.90798654182507899</v>
      </c>
      <c r="AB1323" s="44">
        <f>IFERROR(VLOOKUP($A1323,'Raw data'!$AP:$AU,5,FALSE),0)</f>
        <v>4.80959086107609E-2</v>
      </c>
      <c r="AC1323" s="44">
        <f>IFERROR(VLOOKUP($A1323,'Raw data'!$AP:$AU,6,FALSE),"NA")</f>
        <v>0.97211856589790002</v>
      </c>
      <c r="AD1323" s="46" t="b">
        <f t="shared" si="229"/>
        <v>0</v>
      </c>
      <c r="AE1323" s="46" t="b">
        <f t="shared" si="230"/>
        <v>0</v>
      </c>
    </row>
    <row r="1324" spans="1:31" x14ac:dyDescent="0.25">
      <c r="A1324" s="45" t="s">
        <v>1390</v>
      </c>
      <c r="B1324" s="2" t="str">
        <f>IFERROR(VLOOKUP(A1324,'Protein names'!$A:$I,8,FALSE),"Contaminant")</f>
        <v>Amylo-1, 6-glucosidase, 4-alpha-glucanotransferase (Glycogen debranching enzyme, glycogen storage disease type III) (Predicted), isoform CRA_a (Protein Agl)</v>
      </c>
      <c r="C1324" t="str">
        <f>IFERROR(VLOOKUP(A1324,'Protein names'!$A:$I,9,FALSE), "Contaminant")</f>
        <v>Agl</v>
      </c>
      <c r="D1324" s="42">
        <f>VLOOKUP($A1324,'Raw data'!$A:$M,10,FALSE)</f>
        <v>1709633.2955231157</v>
      </c>
      <c r="E1324" s="42">
        <f>VLOOKUP($A1324,'Raw data'!$A:$M,11,FALSE)</f>
        <v>1502632.8664551168</v>
      </c>
      <c r="F1324" s="42">
        <f>VLOOKUP($A1324,'Raw data'!$A:$M,7,FALSE)</f>
        <v>766371.22837668355</v>
      </c>
      <c r="G1324" s="42">
        <f>VLOOKUP($A1324,'Raw data'!$A:$M,2,FALSE)</f>
        <v>1070890.824827048</v>
      </c>
      <c r="H1324" s="42">
        <f>VLOOKUP($A1324,'Raw data'!$A:$M,3,FALSE)</f>
        <v>689234.29694445943</v>
      </c>
      <c r="I1324" s="42">
        <f>VLOOKUP($A1324,'Raw data'!$A:$M,4,FALSE)</f>
        <v>1196682.1373705226</v>
      </c>
      <c r="J1324" s="42">
        <f>VLOOKUP($A1324,'Raw data'!$A:$M,8,FALSE)</f>
        <v>1161636.4005106797</v>
      </c>
      <c r="K1324" s="42">
        <f>VLOOKUP($A1324,'Raw data'!$A:$M,5,FALSE)</f>
        <v>1104248.219432062</v>
      </c>
      <c r="L1324" s="42">
        <f>VLOOKUP($A1324,'Raw data'!$A:$M,12,FALSE)</f>
        <v>1625791.0205450142</v>
      </c>
      <c r="M1324" s="42">
        <f>VLOOKUP($A1324,'Raw data'!$A:$M,13,FALSE)</f>
        <v>1518288.2171722786</v>
      </c>
      <c r="N1324" s="42">
        <f>VLOOKUP($A1324,'Raw data'!$A:$M,6,FALSE)</f>
        <v>1004784.4772708132</v>
      </c>
      <c r="O1324" s="42">
        <f>VLOOKUP($A1324,'Raw data'!$A:$M,9,FALSE)</f>
        <v>853842.25478205713</v>
      </c>
      <c r="P1324" s="42">
        <f t="shared" si="220"/>
        <v>1155907.4415828243</v>
      </c>
      <c r="Q1324" s="42">
        <f t="shared" si="221"/>
        <v>1211431.7649521509</v>
      </c>
      <c r="R1324" s="42">
        <f t="shared" si="222"/>
        <v>366343.08324337914</v>
      </c>
      <c r="S1324" s="42">
        <f t="shared" si="223"/>
        <v>273981.66757542006</v>
      </c>
      <c r="T1324" s="43">
        <f t="shared" si="224"/>
        <v>0.31693115734399357</v>
      </c>
      <c r="U1324" s="43">
        <f t="shared" si="225"/>
        <v>0.2261635161814019</v>
      </c>
      <c r="V1324" s="42">
        <f t="shared" si="226"/>
        <v>6.7687266160119414E-2</v>
      </c>
      <c r="W1324" s="42">
        <f t="shared" si="227"/>
        <v>0.79160292471111937</v>
      </c>
      <c r="X1324" s="42">
        <f>VLOOKUP($A1324,'Raw data'!$A:$AN,39, FALSE)</f>
        <v>2.7142207574254549</v>
      </c>
      <c r="Y1324" s="42">
        <f>VLOOKUP($A1324,'Raw data'!$A:$AN,40, FALSE)</f>
        <v>2.9189520554397017</v>
      </c>
      <c r="Z1324" s="42">
        <f t="shared" si="228"/>
        <v>2.8165864064325783</v>
      </c>
      <c r="AA1324" s="44">
        <f>IFERROR(VLOOKUP($A1324,'Raw data'!$AP:$AU,4,FALSE),0)</f>
        <v>-0.65629840449215104</v>
      </c>
      <c r="AB1324" s="44">
        <f>IFERROR(VLOOKUP($A1324,'Raw data'!$AP:$AU,5,FALSE),0)</f>
        <v>8.6558274651257802E-2</v>
      </c>
      <c r="AC1324" s="44">
        <f>IFERROR(VLOOKUP($A1324,'Raw data'!$AP:$AU,6,FALSE),"NA")</f>
        <v>0.97280342523091501</v>
      </c>
      <c r="AD1324" s="46" t="b">
        <f t="shared" si="229"/>
        <v>0</v>
      </c>
      <c r="AE1324" s="46" t="b">
        <f t="shared" si="230"/>
        <v>0</v>
      </c>
    </row>
    <row r="1325" spans="1:31" x14ac:dyDescent="0.25">
      <c r="A1325" s="45" t="s">
        <v>1391</v>
      </c>
      <c r="B1325" s="2" t="str">
        <f>IFERROR(VLOOKUP(A1325,'Protein names'!$A:$I,8,FALSE),"Contaminant")</f>
        <v>Phosphatidylinositide phosphatase SAC1 (EC 3.1.3.-) (Suppressor of actin mutations 1-like protein)</v>
      </c>
      <c r="C1325" t="str">
        <f>IFERROR(VLOOKUP(A1325,'Protein names'!$A:$I,9,FALSE), "Contaminant")</f>
        <v>Sacm1l</v>
      </c>
      <c r="D1325" s="42">
        <f>VLOOKUP($A1325,'Raw data'!$A:$M,10,FALSE)</f>
        <v>205.36</v>
      </c>
      <c r="E1325" s="42">
        <f>VLOOKUP($A1325,'Raw data'!$A:$M,11,FALSE)</f>
        <v>124277.13044463153</v>
      </c>
      <c r="F1325" s="42">
        <f>VLOOKUP($A1325,'Raw data'!$A:$M,7,FALSE)</f>
        <v>158846.54777168541</v>
      </c>
      <c r="G1325" s="42">
        <f>VLOOKUP($A1325,'Raw data'!$A:$M,2,FALSE)</f>
        <v>151104.35373589437</v>
      </c>
      <c r="H1325" s="42">
        <f>VLOOKUP($A1325,'Raw data'!$A:$M,3,FALSE)</f>
        <v>120283.72630374535</v>
      </c>
      <c r="I1325" s="42">
        <f>VLOOKUP($A1325,'Raw data'!$A:$M,4,FALSE)</f>
        <v>126669.69390462103</v>
      </c>
      <c r="J1325" s="42">
        <f>VLOOKUP($A1325,'Raw data'!$A:$M,8,FALSE)</f>
        <v>134745.49671101265</v>
      </c>
      <c r="K1325" s="42">
        <f>VLOOKUP($A1325,'Raw data'!$A:$M,5,FALSE)</f>
        <v>108345.70572918716</v>
      </c>
      <c r="L1325" s="42">
        <f>VLOOKUP($A1325,'Raw data'!$A:$M,12,FALSE)</f>
        <v>205.36</v>
      </c>
      <c r="M1325" s="42">
        <f>VLOOKUP($A1325,'Raw data'!$A:$M,13,FALSE)</f>
        <v>205.36</v>
      </c>
      <c r="N1325" s="42">
        <f>VLOOKUP($A1325,'Raw data'!$A:$M,6,FALSE)</f>
        <v>108105.48524377953</v>
      </c>
      <c r="O1325" s="42">
        <f>VLOOKUP($A1325,'Raw data'!$A:$M,9,FALSE)</f>
        <v>158758.81576476284</v>
      </c>
      <c r="P1325" s="42">
        <f t="shared" si="220"/>
        <v>113564.46869342962</v>
      </c>
      <c r="Q1325" s="42">
        <f t="shared" si="221"/>
        <v>85061.03724145703</v>
      </c>
      <c r="R1325" s="42">
        <f t="shared" si="222"/>
        <v>52665.063769202767</v>
      </c>
      <c r="S1325" s="42">
        <f t="shared" si="223"/>
        <v>62415.4125765157</v>
      </c>
      <c r="T1325" s="43">
        <f t="shared" si="224"/>
        <v>0.46374596187627615</v>
      </c>
      <c r="U1325" s="43">
        <f t="shared" si="225"/>
        <v>0.73377206063619094</v>
      </c>
      <c r="V1325" s="42">
        <f t="shared" si="226"/>
        <v>-0.41694117194414448</v>
      </c>
      <c r="W1325" s="42">
        <f t="shared" si="227"/>
        <v>0.45320659559299981</v>
      </c>
      <c r="X1325" s="42">
        <f>VLOOKUP($A1325,'Raw data'!$A:$AN,39, FALSE)</f>
        <v>3.2598180310207678</v>
      </c>
      <c r="Y1325" s="42">
        <f>VLOOKUP($A1325,'Raw data'!$A:$AN,40, FALSE)</f>
        <v>2.5882191157931</v>
      </c>
      <c r="Z1325" s="42">
        <f t="shared" si="228"/>
        <v>2.9240185734069337</v>
      </c>
      <c r="AA1325" s="44">
        <f>IFERROR(VLOOKUP($A1325,'Raw data'!$AP:$AU,4,FALSE),0)</f>
        <v>-0.20645892624545001</v>
      </c>
      <c r="AB1325" s="44">
        <f>IFERROR(VLOOKUP($A1325,'Raw data'!$AP:$AU,5,FALSE),0)</f>
        <v>0.181799294365175</v>
      </c>
      <c r="AC1325" s="44">
        <f>IFERROR(VLOOKUP($A1325,'Raw data'!$AP:$AU,6,FALSE),"NA")</f>
        <v>0.97309118864606303</v>
      </c>
      <c r="AD1325" s="46" t="b">
        <f t="shared" si="229"/>
        <v>0</v>
      </c>
      <c r="AE1325" s="46" t="b">
        <f t="shared" si="230"/>
        <v>0</v>
      </c>
    </row>
    <row r="1326" spans="1:31" x14ac:dyDescent="0.25">
      <c r="A1326" s="45" t="s">
        <v>1392</v>
      </c>
      <c r="B1326" s="2" t="str">
        <f>IFERROR(VLOOKUP(A1326,'Protein names'!$A:$I,8,FALSE),"Contaminant")</f>
        <v>Cytochrome b-c1 complex subunit Rieske, mitochondrial (EC 1.10.2.2) (Complex III subunit 5) (Cytochrome b-c1 complex subunit 5) (Liver regeneration-related protein LRRGT00195) (Rieske iron-sulfur protein) (RISP) (Ubiquinol-cytochrome c reductase iron-sulfur subunit) [Cleaved into: Cytochrome b-c1 complex subunit 11 (Complex III subunit IX) (Ubiquinol-cytochrome c reductase 8 kDa protein)]</v>
      </c>
      <c r="C1326" t="str">
        <f>IFERROR(VLOOKUP(A1326,'Protein names'!$A:$I,9,FALSE), "Contaminant")</f>
        <v>Uqcrfs1</v>
      </c>
      <c r="D1326" s="42">
        <f>VLOOKUP($A1326,'Raw data'!$A:$M,10,FALSE)</f>
        <v>412875.35629412136</v>
      </c>
      <c r="E1326" s="42">
        <f>VLOOKUP($A1326,'Raw data'!$A:$M,11,FALSE)</f>
        <v>359763.68327286042</v>
      </c>
      <c r="F1326" s="42">
        <f>VLOOKUP($A1326,'Raw data'!$A:$M,7,FALSE)</f>
        <v>136352.9536066718</v>
      </c>
      <c r="G1326" s="42">
        <f>VLOOKUP($A1326,'Raw data'!$A:$M,2,FALSE)</f>
        <v>253362.73781712653</v>
      </c>
      <c r="H1326" s="42">
        <f>VLOOKUP($A1326,'Raw data'!$A:$M,3,FALSE)</f>
        <v>363287.11899163696</v>
      </c>
      <c r="I1326" s="42">
        <f>VLOOKUP($A1326,'Raw data'!$A:$M,4,FALSE)</f>
        <v>262989.14164502709</v>
      </c>
      <c r="J1326" s="42">
        <f>VLOOKUP($A1326,'Raw data'!$A:$M,8,FALSE)</f>
        <v>167605.19420688745</v>
      </c>
      <c r="K1326" s="42">
        <f>VLOOKUP($A1326,'Raw data'!$A:$M,5,FALSE)</f>
        <v>295138.41582577414</v>
      </c>
      <c r="L1326" s="42">
        <f>VLOOKUP($A1326,'Raw data'!$A:$M,12,FALSE)</f>
        <v>393988.24619660695</v>
      </c>
      <c r="M1326" s="42">
        <f>VLOOKUP($A1326,'Raw data'!$A:$M,13,FALSE)</f>
        <v>285807.43653780839</v>
      </c>
      <c r="N1326" s="42">
        <f>VLOOKUP($A1326,'Raw data'!$A:$M,6,FALSE)</f>
        <v>272447.84148975165</v>
      </c>
      <c r="O1326" s="42">
        <f>VLOOKUP($A1326,'Raw data'!$A:$M,9,FALSE)</f>
        <v>330663.87026732025</v>
      </c>
      <c r="P1326" s="42">
        <f t="shared" si="220"/>
        <v>298105.16527124069</v>
      </c>
      <c r="Q1326" s="42">
        <f t="shared" si="221"/>
        <v>290941.83408735809</v>
      </c>
      <c r="R1326" s="42">
        <f t="shared" si="222"/>
        <v>91852.648835490341</v>
      </c>
      <c r="S1326" s="42">
        <f t="shared" si="223"/>
        <v>68061.652250687126</v>
      </c>
      <c r="T1326" s="43">
        <f t="shared" si="224"/>
        <v>0.30812162798962311</v>
      </c>
      <c r="U1326" s="43">
        <f t="shared" si="225"/>
        <v>0.23393559906634451</v>
      </c>
      <c r="V1326" s="42">
        <f t="shared" si="226"/>
        <v>-3.5090618840514155E-2</v>
      </c>
      <c r="W1326" s="42">
        <f t="shared" si="227"/>
        <v>0.89135378398997767</v>
      </c>
      <c r="X1326" s="42">
        <f>VLOOKUP($A1326,'Raw data'!$A:$AN,39, FALSE)</f>
        <v>1.8237306617014368</v>
      </c>
      <c r="Y1326" s="42">
        <f>VLOOKUP($A1326,'Raw data'!$A:$AN,40, FALSE)</f>
        <v>2.5793569243857131</v>
      </c>
      <c r="Z1326" s="42">
        <f t="shared" si="228"/>
        <v>2.2015437930435748</v>
      </c>
      <c r="AA1326" s="44">
        <f>IFERROR(VLOOKUP($A1326,'Raw data'!$AP:$AU,4,FALSE),0)</f>
        <v>-1.03436877529495</v>
      </c>
      <c r="AB1326" s="44">
        <f>IFERROR(VLOOKUP($A1326,'Raw data'!$AP:$AU,5,FALSE),0)</f>
        <v>3.6364016964122503E-2</v>
      </c>
      <c r="AC1326" s="44">
        <f>IFERROR(VLOOKUP($A1326,'Raw data'!$AP:$AU,6,FALSE),"NA")</f>
        <v>0.97356779155111195</v>
      </c>
      <c r="AD1326" s="46" t="b">
        <f t="shared" si="229"/>
        <v>0</v>
      </c>
      <c r="AE1326" s="46" t="b">
        <f t="shared" si="230"/>
        <v>0</v>
      </c>
    </row>
    <row r="1327" spans="1:31" x14ac:dyDescent="0.25">
      <c r="A1327" s="45" t="s">
        <v>1393</v>
      </c>
      <c r="B1327" s="2" t="str">
        <f>IFERROR(VLOOKUP(A1327,'Protein names'!$A:$I,8,FALSE),"Contaminant")</f>
        <v>Carnitine O-palmitoyltransferase 2, mitochondrial (EC 2.3.1.21) (Carnitine palmitoyltransferase II) (CPT II)</v>
      </c>
      <c r="C1327" t="str">
        <f>IFERROR(VLOOKUP(A1327,'Protein names'!$A:$I,9,FALSE), "Contaminant")</f>
        <v>Cpt2</v>
      </c>
      <c r="D1327" s="42">
        <f>VLOOKUP($A1327,'Raw data'!$A:$M,10,FALSE)</f>
        <v>378909.84234874678</v>
      </c>
      <c r="E1327" s="42">
        <f>VLOOKUP($A1327,'Raw data'!$A:$M,11,FALSE)</f>
        <v>565259.7411617334</v>
      </c>
      <c r="F1327" s="42">
        <f>VLOOKUP($A1327,'Raw data'!$A:$M,7,FALSE)</f>
        <v>427944.0760082613</v>
      </c>
      <c r="G1327" s="42">
        <f>VLOOKUP($A1327,'Raw data'!$A:$M,2,FALSE)</f>
        <v>525080.32855743135</v>
      </c>
      <c r="H1327" s="42">
        <f>VLOOKUP($A1327,'Raw data'!$A:$M,3,FALSE)</f>
        <v>526516.41912258649</v>
      </c>
      <c r="I1327" s="42">
        <f>VLOOKUP($A1327,'Raw data'!$A:$M,4,FALSE)</f>
        <v>576590.16226665792</v>
      </c>
      <c r="J1327" s="42">
        <f>VLOOKUP($A1327,'Raw data'!$A:$M,8,FALSE)</f>
        <v>484726.97309064015</v>
      </c>
      <c r="K1327" s="42">
        <f>VLOOKUP($A1327,'Raw data'!$A:$M,5,FALSE)</f>
        <v>572337.21326007135</v>
      </c>
      <c r="L1327" s="42">
        <f>VLOOKUP($A1327,'Raw data'!$A:$M,12,FALSE)</f>
        <v>535379.57096736564</v>
      </c>
      <c r="M1327" s="42">
        <f>VLOOKUP($A1327,'Raw data'!$A:$M,13,FALSE)</f>
        <v>447927.65580774075</v>
      </c>
      <c r="N1327" s="42">
        <f>VLOOKUP($A1327,'Raw data'!$A:$M,6,FALSE)</f>
        <v>515983.84818268765</v>
      </c>
      <c r="O1327" s="42">
        <f>VLOOKUP($A1327,'Raw data'!$A:$M,9,FALSE)</f>
        <v>490083.3206730439</v>
      </c>
      <c r="P1327" s="42">
        <f t="shared" si="220"/>
        <v>500050.0949109029</v>
      </c>
      <c r="Q1327" s="42">
        <f t="shared" si="221"/>
        <v>507739.76366359158</v>
      </c>
      <c r="R1327" s="42">
        <f t="shared" si="222"/>
        <v>72240.221416085915</v>
      </c>
      <c r="S1327" s="42">
        <f t="shared" si="223"/>
        <v>39630.756420803657</v>
      </c>
      <c r="T1327" s="43">
        <f t="shared" si="224"/>
        <v>0.14446596881249951</v>
      </c>
      <c r="U1327" s="43">
        <f t="shared" si="225"/>
        <v>7.805328488524968E-2</v>
      </c>
      <c r="V1327" s="42">
        <f t="shared" si="226"/>
        <v>2.201661821626431E-2</v>
      </c>
      <c r="W1327" s="42">
        <f t="shared" si="227"/>
        <v>0.83888696358963644</v>
      </c>
      <c r="X1327" s="42">
        <f>VLOOKUP($A1327,'Raw data'!$A:$AN,39, FALSE)</f>
        <v>2.9601162132789383</v>
      </c>
      <c r="Y1327" s="42">
        <f>VLOOKUP($A1327,'Raw data'!$A:$AN,40, FALSE)</f>
        <v>2.6691543764931134</v>
      </c>
      <c r="Z1327" s="42">
        <f t="shared" si="228"/>
        <v>2.8146352948860258</v>
      </c>
      <c r="AA1327" s="44">
        <f>IFERROR(VLOOKUP($A1327,'Raw data'!$AP:$AU,4,FALSE),0)</f>
        <v>1.2579824668786099</v>
      </c>
      <c r="AB1327" s="44">
        <f>IFERROR(VLOOKUP($A1327,'Raw data'!$AP:$AU,5,FALSE),0)</f>
        <v>0.128429936494105</v>
      </c>
      <c r="AC1327" s="44">
        <f>IFERROR(VLOOKUP($A1327,'Raw data'!$AP:$AU,6,FALSE),"NA")</f>
        <v>0.97409353923858899</v>
      </c>
      <c r="AD1327" s="46" t="b">
        <f t="shared" si="229"/>
        <v>0</v>
      </c>
      <c r="AE1327" s="46" t="b">
        <f t="shared" si="230"/>
        <v>0</v>
      </c>
    </row>
    <row r="1328" spans="1:31" x14ac:dyDescent="0.25">
      <c r="A1328" s="45" t="s">
        <v>1394</v>
      </c>
      <c r="B1328" s="2" t="str">
        <f>IFERROR(VLOOKUP(A1328,'Protein names'!$A:$I,8,FALSE),"Contaminant")</f>
        <v>Alpha glucosidase 2 alpha neutral subunit (Predicted) (Protein Ganab)</v>
      </c>
      <c r="C1328" t="str">
        <f>IFERROR(VLOOKUP(A1328,'Protein names'!$A:$I,9,FALSE), "Contaminant")</f>
        <v>Ganab</v>
      </c>
      <c r="D1328" s="42">
        <f>VLOOKUP($A1328,'Raw data'!$A:$M,10,FALSE)</f>
        <v>667536.34788017056</v>
      </c>
      <c r="E1328" s="42">
        <f>VLOOKUP($A1328,'Raw data'!$A:$M,11,FALSE)</f>
        <v>548357.85560216988</v>
      </c>
      <c r="F1328" s="42">
        <f>VLOOKUP($A1328,'Raw data'!$A:$M,7,FALSE)</f>
        <v>528931.5278087242</v>
      </c>
      <c r="G1328" s="42">
        <f>VLOOKUP($A1328,'Raw data'!$A:$M,2,FALSE)</f>
        <v>698534.94492406119</v>
      </c>
      <c r="H1328" s="42">
        <f>VLOOKUP($A1328,'Raw data'!$A:$M,3,FALSE)</f>
        <v>603598.27503191074</v>
      </c>
      <c r="I1328" s="42">
        <f>VLOOKUP($A1328,'Raw data'!$A:$M,4,FALSE)</f>
        <v>727141.29921759979</v>
      </c>
      <c r="J1328" s="42">
        <f>VLOOKUP($A1328,'Raw data'!$A:$M,8,FALSE)</f>
        <v>595394.77439100586</v>
      </c>
      <c r="K1328" s="42">
        <f>VLOOKUP($A1328,'Raw data'!$A:$M,5,FALSE)</f>
        <v>551301.76879114052</v>
      </c>
      <c r="L1328" s="42">
        <f>VLOOKUP($A1328,'Raw data'!$A:$M,12,FALSE)</f>
        <v>672635.74200580327</v>
      </c>
      <c r="M1328" s="42">
        <f>VLOOKUP($A1328,'Raw data'!$A:$M,13,FALSE)</f>
        <v>624136.55334937444</v>
      </c>
      <c r="N1328" s="42">
        <f>VLOOKUP($A1328,'Raw data'!$A:$M,6,FALSE)</f>
        <v>593843.07029379194</v>
      </c>
      <c r="O1328" s="42">
        <f>VLOOKUP($A1328,'Raw data'!$A:$M,9,FALSE)</f>
        <v>502577.32026334235</v>
      </c>
      <c r="P1328" s="42">
        <f t="shared" si="220"/>
        <v>629016.70841077284</v>
      </c>
      <c r="Q1328" s="42">
        <f t="shared" si="221"/>
        <v>589981.53818240971</v>
      </c>
      <c r="R1328" s="42">
        <f t="shared" si="222"/>
        <v>74289.943040491504</v>
      </c>
      <c r="S1328" s="42">
        <f t="shared" si="223"/>
        <v>53507.194060608264</v>
      </c>
      <c r="T1328" s="43">
        <f t="shared" si="224"/>
        <v>0.11810488027923294</v>
      </c>
      <c r="U1328" s="43">
        <f t="shared" si="225"/>
        <v>9.0692997318951668E-2</v>
      </c>
      <c r="V1328" s="42">
        <f t="shared" si="226"/>
        <v>-9.2428529469170614E-2</v>
      </c>
      <c r="W1328" s="42">
        <f t="shared" si="227"/>
        <v>0.36287313281828182</v>
      </c>
      <c r="X1328" s="42">
        <f>VLOOKUP($A1328,'Raw data'!$A:$AN,39, FALSE)</f>
        <v>2.6887527093430781</v>
      </c>
      <c r="Y1328" s="42">
        <f>VLOOKUP($A1328,'Raw data'!$A:$AN,40, FALSE)</f>
        <v>2.5328091789194613</v>
      </c>
      <c r="Z1328" s="42">
        <f t="shared" si="228"/>
        <v>2.6107809441312697</v>
      </c>
      <c r="AA1328" s="44">
        <f>IFERROR(VLOOKUP($A1328,'Raw data'!$AP:$AU,4,FALSE),0)</f>
        <v>0.40448194707419499</v>
      </c>
      <c r="AB1328" s="44">
        <f>IFERROR(VLOOKUP($A1328,'Raw data'!$AP:$AU,5,FALSE),0)</f>
        <v>8.6889228201773805E-2</v>
      </c>
      <c r="AC1328" s="44">
        <f>IFERROR(VLOOKUP($A1328,'Raw data'!$AP:$AU,6,FALSE),"NA")</f>
        <v>0.97445669307478999</v>
      </c>
      <c r="AD1328" s="46" t="b">
        <f t="shared" si="229"/>
        <v>0</v>
      </c>
      <c r="AE1328" s="46" t="b">
        <f t="shared" si="230"/>
        <v>0</v>
      </c>
    </row>
    <row r="1329" spans="1:36" x14ac:dyDescent="0.25">
      <c r="A1329" s="45" t="s">
        <v>1395</v>
      </c>
      <c r="B1329" s="2" t="str">
        <f>IFERROR(VLOOKUP(A1329,'Protein names'!$A:$I,8,FALSE),"Contaminant")</f>
        <v>Protein Gcn1l1</v>
      </c>
      <c r="C1329" t="str">
        <f>IFERROR(VLOOKUP(A1329,'Protein names'!$A:$I,9,FALSE), "Contaminant")</f>
        <v>Gcn1l1</v>
      </c>
      <c r="D1329" s="42">
        <f>VLOOKUP($A1329,'Raw data'!$A:$M,10,FALSE)</f>
        <v>133324.80138742321</v>
      </c>
      <c r="E1329" s="42">
        <f>VLOOKUP($A1329,'Raw data'!$A:$M,11,FALSE)</f>
        <v>205.36</v>
      </c>
      <c r="F1329" s="42">
        <f>VLOOKUP($A1329,'Raw data'!$A:$M,7,FALSE)</f>
        <v>34841.467947926256</v>
      </c>
      <c r="G1329" s="42">
        <f>VLOOKUP($A1329,'Raw data'!$A:$M,2,FALSE)</f>
        <v>36038.550536909286</v>
      </c>
      <c r="H1329" s="42">
        <f>VLOOKUP($A1329,'Raw data'!$A:$M,3,FALSE)</f>
        <v>205.36</v>
      </c>
      <c r="I1329" s="42">
        <f>VLOOKUP($A1329,'Raw data'!$A:$M,4,FALSE)</f>
        <v>39484.092892811546</v>
      </c>
      <c r="J1329" s="42">
        <f>VLOOKUP($A1329,'Raw data'!$A:$M,8,FALSE)</f>
        <v>205.36</v>
      </c>
      <c r="K1329" s="42">
        <f>VLOOKUP($A1329,'Raw data'!$A:$M,5,FALSE)</f>
        <v>28481.478362393889</v>
      </c>
      <c r="L1329" s="42">
        <f>VLOOKUP($A1329,'Raw data'!$A:$M,12,FALSE)</f>
        <v>142604.35073986099</v>
      </c>
      <c r="M1329" s="42">
        <f>VLOOKUP($A1329,'Raw data'!$A:$M,13,FALSE)</f>
        <v>104489.00336710215</v>
      </c>
      <c r="N1329" s="42">
        <f>VLOOKUP($A1329,'Raw data'!$A:$M,6,FALSE)</f>
        <v>205.36</v>
      </c>
      <c r="O1329" s="42">
        <f>VLOOKUP($A1329,'Raw data'!$A:$M,9,FALSE)</f>
        <v>87940.349403782238</v>
      </c>
      <c r="P1329" s="42">
        <f t="shared" si="220"/>
        <v>40683.272127511715</v>
      </c>
      <c r="Q1329" s="42">
        <f t="shared" si="221"/>
        <v>60654.316978856543</v>
      </c>
      <c r="R1329" s="42">
        <f t="shared" si="222"/>
        <v>44565.520733679165</v>
      </c>
      <c r="S1329" s="42">
        <f t="shared" si="223"/>
        <v>54352.337689658387</v>
      </c>
      <c r="T1329" s="43">
        <f t="shared" si="224"/>
        <v>1.0954261641983833</v>
      </c>
      <c r="U1329" s="43">
        <f t="shared" si="225"/>
        <v>0.89610006998520886</v>
      </c>
      <c r="V1329" s="42">
        <f t="shared" si="226"/>
        <v>0.57617461179879703</v>
      </c>
      <c r="W1329" s="42">
        <f t="shared" si="227"/>
        <v>0.53946787676700336</v>
      </c>
      <c r="X1329" s="42">
        <f>VLOOKUP($A1329,'Raw data'!$A:$AN,39, FALSE)</f>
        <v>1.0896322241099341</v>
      </c>
      <c r="Y1329" s="42">
        <f>VLOOKUP($A1329,'Raw data'!$A:$AN,40, FALSE)</f>
        <v>1.2383322292580023</v>
      </c>
      <c r="Z1329" s="42">
        <f t="shared" si="228"/>
        <v>1.1639822266839683</v>
      </c>
      <c r="AA1329" s="44">
        <f>IFERROR(VLOOKUP($A1329,'Raw data'!$AP:$AU,4,FALSE),0)</f>
        <v>0.58615159000765504</v>
      </c>
      <c r="AB1329" s="44">
        <f>IFERROR(VLOOKUP($A1329,'Raw data'!$AP:$AU,5,FALSE),0)</f>
        <v>8.09252427471603E-2</v>
      </c>
      <c r="AC1329" s="44">
        <f>IFERROR(VLOOKUP($A1329,'Raw data'!$AP:$AU,6,FALSE),"NA")</f>
        <v>0.97447546907242699</v>
      </c>
      <c r="AD1329" s="46" t="b">
        <f t="shared" si="229"/>
        <v>0</v>
      </c>
      <c r="AE1329" s="46" t="b">
        <f t="shared" si="230"/>
        <v>0</v>
      </c>
    </row>
    <row r="1330" spans="1:36" x14ac:dyDescent="0.25">
      <c r="A1330" s="45" t="s">
        <v>1396</v>
      </c>
      <c r="B1330" s="2" t="str">
        <f>IFERROR(VLOOKUP(A1330,'Protein names'!$A:$I,8,FALSE),"Contaminant")</f>
        <v>Hemoglobin alpha, adult chain 2 (Hemoglobin subunit alpha-1/2) (RCG34636, isoform CRA_a)</v>
      </c>
      <c r="C1330" t="str">
        <f>IFERROR(VLOOKUP(A1330,'Protein names'!$A:$I,9,FALSE), "Contaminant")</f>
        <v>Hba-a3</v>
      </c>
      <c r="D1330" s="42">
        <f>VLOOKUP($A1330,'Raw data'!$A:$M,10,FALSE)</f>
        <v>11965353.539245963</v>
      </c>
      <c r="E1330" s="42">
        <f>VLOOKUP($A1330,'Raw data'!$A:$M,11,FALSE)</f>
        <v>28462583.183082409</v>
      </c>
      <c r="F1330" s="42">
        <f>VLOOKUP($A1330,'Raw data'!$A:$M,7,FALSE)</f>
        <v>16592925.318014339</v>
      </c>
      <c r="G1330" s="42">
        <f>VLOOKUP($A1330,'Raw data'!$A:$M,2,FALSE)</f>
        <v>26675502.728894085</v>
      </c>
      <c r="H1330" s="42">
        <f>VLOOKUP($A1330,'Raw data'!$A:$M,3,FALSE)</f>
        <v>31630468.117916837</v>
      </c>
      <c r="I1330" s="42">
        <f>VLOOKUP($A1330,'Raw data'!$A:$M,4,FALSE)</f>
        <v>22764932.543535203</v>
      </c>
      <c r="J1330" s="42">
        <f>VLOOKUP($A1330,'Raw data'!$A:$M,8,FALSE)</f>
        <v>19820136.289826073</v>
      </c>
      <c r="K1330" s="42">
        <f>VLOOKUP($A1330,'Raw data'!$A:$M,5,FALSE)</f>
        <v>24850721.812095311</v>
      </c>
      <c r="L1330" s="42">
        <f>VLOOKUP($A1330,'Raw data'!$A:$M,12,FALSE)</f>
        <v>10477424.751369232</v>
      </c>
      <c r="M1330" s="42">
        <f>VLOOKUP($A1330,'Raw data'!$A:$M,13,FALSE)</f>
        <v>26546026.653932605</v>
      </c>
      <c r="N1330" s="42">
        <f>VLOOKUP($A1330,'Raw data'!$A:$M,6,FALSE)</f>
        <v>36021665.359247275</v>
      </c>
      <c r="O1330" s="42">
        <f>VLOOKUP($A1330,'Raw data'!$A:$M,9,FALSE)</f>
        <v>29354873.364776503</v>
      </c>
      <c r="P1330" s="42">
        <f t="shared" si="220"/>
        <v>23015294.238448143</v>
      </c>
      <c r="Q1330" s="42">
        <f t="shared" si="221"/>
        <v>24511808.038541164</v>
      </c>
      <c r="R1330" s="42">
        <f t="shared" si="222"/>
        <v>6839858.6364249764</v>
      </c>
      <c r="S1330" s="42">
        <f t="shared" si="223"/>
        <v>7949430.8314835485</v>
      </c>
      <c r="T1330" s="43">
        <f t="shared" si="224"/>
        <v>0.29718753823267086</v>
      </c>
      <c r="U1330" s="43">
        <f t="shared" si="225"/>
        <v>0.32431025973213617</v>
      </c>
      <c r="V1330" s="42">
        <f t="shared" si="226"/>
        <v>9.088401733829643E-2</v>
      </c>
      <c r="W1330" s="42">
        <f t="shared" si="227"/>
        <v>0.75622302380952255</v>
      </c>
      <c r="X1330" s="42">
        <f>VLOOKUP($A1330,'Raw data'!$A:$AN,39, FALSE)</f>
        <v>3.2806377732511334</v>
      </c>
      <c r="Y1330" s="42">
        <f>VLOOKUP($A1330,'Raw data'!$A:$AN,40, FALSE)</f>
        <v>3.387933157299861</v>
      </c>
      <c r="Z1330" s="42">
        <f t="shared" si="228"/>
        <v>3.3342854652754972</v>
      </c>
      <c r="AA1330" s="44">
        <f>IFERROR(VLOOKUP($A1330,'Raw data'!$AP:$AU,4,FALSE),0)</f>
        <v>-0.46483776968936902</v>
      </c>
      <c r="AB1330" s="44">
        <f>IFERROR(VLOOKUP($A1330,'Raw data'!$AP:$AU,5,FALSE),0)</f>
        <v>0.13933226901450499</v>
      </c>
      <c r="AC1330" s="44">
        <f>IFERROR(VLOOKUP($A1330,'Raw data'!$AP:$AU,6,FALSE),"NA")</f>
        <v>0.97583962975706695</v>
      </c>
      <c r="AD1330" s="46" t="b">
        <f t="shared" si="229"/>
        <v>0</v>
      </c>
      <c r="AE1330" s="46" t="b">
        <f t="shared" si="230"/>
        <v>0</v>
      </c>
    </row>
    <row r="1331" spans="1:36" x14ac:dyDescent="0.25">
      <c r="A1331" s="45" t="s">
        <v>1397</v>
      </c>
      <c r="B1331" s="2" t="str">
        <f>IFERROR(VLOOKUP(A1331,'Protein names'!$A:$I,8,FALSE),"Contaminant")</f>
        <v>Carnitine O-octanoyltransferase (Carnitine O-octanoyltransferase, isoform CRA_a) (Peroxisomal carnitine O-octanoyltransferase)</v>
      </c>
      <c r="C1331" t="str">
        <f>IFERROR(VLOOKUP(A1331,'Protein names'!$A:$I,9,FALSE), "Contaminant")</f>
        <v>Crot</v>
      </c>
      <c r="D1331" s="42">
        <f>VLOOKUP($A1331,'Raw data'!$A:$M,10,FALSE)</f>
        <v>205.36</v>
      </c>
      <c r="E1331" s="42">
        <f>VLOOKUP($A1331,'Raw data'!$A:$M,11,FALSE)</f>
        <v>41871.219550593196</v>
      </c>
      <c r="F1331" s="42">
        <f>VLOOKUP($A1331,'Raw data'!$A:$M,7,FALSE)</f>
        <v>50181.853937391221</v>
      </c>
      <c r="G1331" s="42">
        <f>VLOOKUP($A1331,'Raw data'!$A:$M,2,FALSE)</f>
        <v>51083.795677304966</v>
      </c>
      <c r="H1331" s="42">
        <f>VLOOKUP($A1331,'Raw data'!$A:$M,3,FALSE)</f>
        <v>205.36</v>
      </c>
      <c r="I1331" s="42">
        <f>VLOOKUP($A1331,'Raw data'!$A:$M,4,FALSE)</f>
        <v>39460.70821719223</v>
      </c>
      <c r="J1331" s="42">
        <f>VLOOKUP($A1331,'Raw data'!$A:$M,8,FALSE)</f>
        <v>37264.035853923378</v>
      </c>
      <c r="K1331" s="42">
        <f>VLOOKUP($A1331,'Raw data'!$A:$M,5,FALSE)</f>
        <v>58007.18248021006</v>
      </c>
      <c r="L1331" s="42">
        <f>VLOOKUP($A1331,'Raw data'!$A:$M,12,FALSE)</f>
        <v>26157.920846528719</v>
      </c>
      <c r="M1331" s="42">
        <f>VLOOKUP($A1331,'Raw data'!$A:$M,13,FALSE)</f>
        <v>51552.903181882612</v>
      </c>
      <c r="N1331" s="42">
        <f>VLOOKUP($A1331,'Raw data'!$A:$M,6,FALSE)</f>
        <v>205.36</v>
      </c>
      <c r="O1331" s="42">
        <f>VLOOKUP($A1331,'Raw data'!$A:$M,9,FALSE)</f>
        <v>42309.426552040277</v>
      </c>
      <c r="P1331" s="42">
        <f t="shared" si="220"/>
        <v>30501.382897080268</v>
      </c>
      <c r="Q1331" s="42">
        <f t="shared" si="221"/>
        <v>35916.138152430838</v>
      </c>
      <c r="R1331" s="42">
        <f t="shared" si="222"/>
        <v>21818.178043029715</v>
      </c>
      <c r="S1331" s="42">
        <f t="shared" si="223"/>
        <v>18910.738158049266</v>
      </c>
      <c r="T1331" s="43">
        <f t="shared" si="224"/>
        <v>0.71531766663334639</v>
      </c>
      <c r="U1331" s="43">
        <f t="shared" si="225"/>
        <v>0.52652481950566754</v>
      </c>
      <c r="V1331" s="42">
        <f t="shared" si="226"/>
        <v>0.23575757978062636</v>
      </c>
      <c r="W1331" s="42">
        <f t="shared" si="227"/>
        <v>0.68382938417112249</v>
      </c>
      <c r="X1331" s="42">
        <f>VLOOKUP($A1331,'Raw data'!$A:$AN,39, FALSE)</f>
        <v>1.4645328153035917</v>
      </c>
      <c r="Y1331" s="42">
        <f>VLOOKUP($A1331,'Raw data'!$A:$AN,40, FALSE)</f>
        <v>1.9404780915948017</v>
      </c>
      <c r="Z1331" s="42">
        <f t="shared" si="228"/>
        <v>1.7025054534491968</v>
      </c>
      <c r="AA1331" s="44">
        <f>IFERROR(VLOOKUP($A1331,'Raw data'!$AP:$AU,4,FALSE),0)</f>
        <v>-1.21384480050521</v>
      </c>
      <c r="AB1331" s="44">
        <f>IFERROR(VLOOKUP($A1331,'Raw data'!$AP:$AU,5,FALSE),0)</f>
        <v>7.1660105861917303E-2</v>
      </c>
      <c r="AC1331" s="44">
        <f>IFERROR(VLOOKUP($A1331,'Raw data'!$AP:$AU,6,FALSE),"NA")</f>
        <v>0.97590801605876998</v>
      </c>
      <c r="AD1331" s="46" t="b">
        <f t="shared" si="229"/>
        <v>0</v>
      </c>
      <c r="AE1331" s="46" t="b">
        <f t="shared" si="230"/>
        <v>0</v>
      </c>
    </row>
    <row r="1332" spans="1:36" x14ac:dyDescent="0.25">
      <c r="A1332" s="45" t="s">
        <v>1398</v>
      </c>
      <c r="B1332" s="2" t="str">
        <f>IFERROR(VLOOKUP(A1332,'Protein names'!$A:$I,8,FALSE),"Contaminant")</f>
        <v>Acyl-coenzyme A synthetase ACSM5, mitochondrial (EC 6.2.1.2)</v>
      </c>
      <c r="C1332" t="str">
        <f>IFERROR(VLOOKUP(A1332,'Protein names'!$A:$I,9,FALSE), "Contaminant")</f>
        <v>Acsm5</v>
      </c>
      <c r="D1332" s="42">
        <f>VLOOKUP($A1332,'Raw data'!$A:$M,10,FALSE)</f>
        <v>832519.67767420236</v>
      </c>
      <c r="E1332" s="42">
        <f>VLOOKUP($A1332,'Raw data'!$A:$M,11,FALSE)</f>
        <v>1164170.4939170389</v>
      </c>
      <c r="F1332" s="42">
        <f>VLOOKUP($A1332,'Raw data'!$A:$M,7,FALSE)</f>
        <v>1175181.5349737387</v>
      </c>
      <c r="G1332" s="42">
        <f>VLOOKUP($A1332,'Raw data'!$A:$M,2,FALSE)</f>
        <v>157144.49586284751</v>
      </c>
      <c r="H1332" s="42">
        <f>VLOOKUP($A1332,'Raw data'!$A:$M,3,FALSE)</f>
        <v>284630.41191578028</v>
      </c>
      <c r="I1332" s="42">
        <f>VLOOKUP($A1332,'Raw data'!$A:$M,4,FALSE)</f>
        <v>65012.006308527561</v>
      </c>
      <c r="J1332" s="42">
        <f>VLOOKUP($A1332,'Raw data'!$A:$M,8,FALSE)</f>
        <v>295127.17552479962</v>
      </c>
      <c r="K1332" s="42">
        <f>VLOOKUP($A1332,'Raw data'!$A:$M,5,FALSE)</f>
        <v>96483.151952221539</v>
      </c>
      <c r="L1332" s="42">
        <f>VLOOKUP($A1332,'Raw data'!$A:$M,12,FALSE)</f>
        <v>16259.073114182727</v>
      </c>
      <c r="M1332" s="42">
        <f>VLOOKUP($A1332,'Raw data'!$A:$M,13,FALSE)</f>
        <v>969265.13040329621</v>
      </c>
      <c r="N1332" s="42">
        <f>VLOOKUP($A1332,'Raw data'!$A:$M,6,FALSE)</f>
        <v>16697.059934016255</v>
      </c>
      <c r="O1332" s="42">
        <f>VLOOKUP($A1332,'Raw data'!$A:$M,9,FALSE)</f>
        <v>168939.95381465019</v>
      </c>
      <c r="P1332" s="42">
        <f t="shared" si="220"/>
        <v>613109.7701086892</v>
      </c>
      <c r="Q1332" s="42">
        <f t="shared" si="221"/>
        <v>260461.9241238611</v>
      </c>
      <c r="R1332" s="42">
        <f t="shared" si="222"/>
        <v>462591.87852797576</v>
      </c>
      <c r="S1332" s="42">
        <f t="shared" si="223"/>
        <v>331140.78453975957</v>
      </c>
      <c r="T1332" s="43">
        <f t="shared" si="224"/>
        <v>0.75450090845228202</v>
      </c>
      <c r="U1332" s="43">
        <f t="shared" si="225"/>
        <v>1.2713596647711454</v>
      </c>
      <c r="V1332" s="42">
        <f t="shared" si="226"/>
        <v>-1.2350729084967995</v>
      </c>
      <c r="W1332" s="42">
        <f t="shared" si="227"/>
        <v>0.19584655487179919</v>
      </c>
      <c r="X1332" s="42">
        <f>VLOOKUP($A1332,'Raw data'!$A:$AN,39, FALSE)</f>
        <v>3.3993295434677164</v>
      </c>
      <c r="Y1332" s="42">
        <f>VLOOKUP($A1332,'Raw data'!$A:$AN,40, FALSE)</f>
        <v>2.2176363501851828</v>
      </c>
      <c r="Z1332" s="42">
        <f t="shared" si="228"/>
        <v>2.8084829468264498</v>
      </c>
      <c r="AA1332" s="44">
        <f>IFERROR(VLOOKUP($A1332,'Raw data'!$AP:$AU,4,FALSE),0)</f>
        <v>-3.1853617497470399</v>
      </c>
      <c r="AB1332" s="44">
        <f>IFERROR(VLOOKUP($A1332,'Raw data'!$AP:$AU,5,FALSE),0)</f>
        <v>0.35442759038305099</v>
      </c>
      <c r="AC1332" s="44">
        <f>IFERROR(VLOOKUP($A1332,'Raw data'!$AP:$AU,6,FALSE),"NA")</f>
        <v>0.97611329005765202</v>
      </c>
      <c r="AD1332" s="46" t="b">
        <f t="shared" si="229"/>
        <v>0</v>
      </c>
      <c r="AE1332" s="46" t="b">
        <f t="shared" si="230"/>
        <v>0</v>
      </c>
    </row>
    <row r="1333" spans="1:36" x14ac:dyDescent="0.25">
      <c r="A1333" s="45" t="s">
        <v>1399</v>
      </c>
      <c r="B1333" s="2" t="str">
        <f>IFERROR(VLOOKUP(A1333,'Protein names'!$A:$I,8,FALSE),"Contaminant")</f>
        <v>Catechol O-methyltransferase (EC 2.1.1.6)</v>
      </c>
      <c r="C1333" t="str">
        <f>IFERROR(VLOOKUP(A1333,'Protein names'!$A:$I,9,FALSE), "Contaminant")</f>
        <v>Comt</v>
      </c>
      <c r="D1333" s="42">
        <f>VLOOKUP($A1333,'Raw data'!$A:$M,10,FALSE)</f>
        <v>8929963.5160811339</v>
      </c>
      <c r="E1333" s="42">
        <f>VLOOKUP($A1333,'Raw data'!$A:$M,11,FALSE)</f>
        <v>10034038.155613525</v>
      </c>
      <c r="F1333" s="42">
        <f>VLOOKUP($A1333,'Raw data'!$A:$M,7,FALSE)</f>
        <v>8824577.1701689009</v>
      </c>
      <c r="G1333" s="42">
        <f>VLOOKUP($A1333,'Raw data'!$A:$M,2,FALSE)</f>
        <v>7737936.595326975</v>
      </c>
      <c r="H1333" s="42">
        <f>VLOOKUP($A1333,'Raw data'!$A:$M,3,FALSE)</f>
        <v>9600892.9546186794</v>
      </c>
      <c r="I1333" s="42">
        <f>VLOOKUP($A1333,'Raw data'!$A:$M,4,FALSE)</f>
        <v>4712960.8566392781</v>
      </c>
      <c r="J1333" s="42">
        <f>VLOOKUP($A1333,'Raw data'!$A:$M,8,FALSE)</f>
        <v>10088919.202671571</v>
      </c>
      <c r="K1333" s="42">
        <f>VLOOKUP($A1333,'Raw data'!$A:$M,5,FALSE)</f>
        <v>6511006.8710623104</v>
      </c>
      <c r="L1333" s="42">
        <f>VLOOKUP($A1333,'Raw data'!$A:$M,12,FALSE)</f>
        <v>12116146.468322493</v>
      </c>
      <c r="M1333" s="42">
        <f>VLOOKUP($A1333,'Raw data'!$A:$M,13,FALSE)</f>
        <v>8827758.2924024127</v>
      </c>
      <c r="N1333" s="42">
        <f>VLOOKUP($A1333,'Raw data'!$A:$M,6,FALSE)</f>
        <v>7490508.0942564877</v>
      </c>
      <c r="O1333" s="42">
        <f>VLOOKUP($A1333,'Raw data'!$A:$M,9,FALSE)</f>
        <v>8628572.9898226168</v>
      </c>
      <c r="P1333" s="42">
        <f t="shared" si="220"/>
        <v>8306728.2080747485</v>
      </c>
      <c r="Q1333" s="42">
        <f t="shared" si="221"/>
        <v>8943818.6530896481</v>
      </c>
      <c r="R1333" s="42">
        <f t="shared" si="222"/>
        <v>1758490.8073746592</v>
      </c>
      <c r="S1333" s="42">
        <f t="shared" si="223"/>
        <v>1803628.4548409283</v>
      </c>
      <c r="T1333" s="43">
        <f t="shared" si="224"/>
        <v>0.21169475674734095</v>
      </c>
      <c r="U1333" s="43">
        <f t="shared" si="225"/>
        <v>0.20166201091497574</v>
      </c>
      <c r="V1333" s="42">
        <f t="shared" si="226"/>
        <v>0.10661058511369703</v>
      </c>
      <c r="W1333" s="42">
        <f t="shared" si="227"/>
        <v>0.5841764837318586</v>
      </c>
      <c r="X1333" s="42">
        <f>VLOOKUP($A1333,'Raw data'!$A:$AN,39, FALSE)</f>
        <v>2.8332427947375973</v>
      </c>
      <c r="Y1333" s="42">
        <f>VLOOKUP($A1333,'Raw data'!$A:$AN,40, FALSE)</f>
        <v>3.0562192272656206</v>
      </c>
      <c r="Z1333" s="42">
        <f t="shared" si="228"/>
        <v>2.9447310110016089</v>
      </c>
      <c r="AA1333" s="44">
        <f>IFERROR(VLOOKUP($A1333,'Raw data'!$AP:$AU,4,FALSE),0)</f>
        <v>-5.2508625402158398</v>
      </c>
      <c r="AB1333" s="44">
        <f>IFERROR(VLOOKUP($A1333,'Raw data'!$AP:$AU,5,FALSE),0)</f>
        <v>5.9537166805512201E-2</v>
      </c>
      <c r="AC1333" s="44">
        <f>IFERROR(VLOOKUP($A1333,'Raw data'!$AP:$AU,6,FALSE),"NA")</f>
        <v>0.97650171807059105</v>
      </c>
      <c r="AD1333" s="46" t="b">
        <f t="shared" si="229"/>
        <v>0</v>
      </c>
      <c r="AE1333" s="46" t="b">
        <f t="shared" si="230"/>
        <v>0</v>
      </c>
    </row>
    <row r="1334" spans="1:36" x14ac:dyDescent="0.25">
      <c r="A1334" s="45" t="s">
        <v>1400</v>
      </c>
      <c r="B1334" s="2" t="str">
        <f>IFERROR(VLOOKUP(A1334,'Protein names'!$A:$I,8,FALSE),"Contaminant")</f>
        <v>2-oxoglutarate dehydrogenase, mitochondrial (EC 1.2.4.2) (2-oxoglutarate dehydrogenase complex component E1) (OGDC-E1) (Alpha-ketoglutarate dehydrogenase)</v>
      </c>
      <c r="C1334" t="str">
        <f>IFERROR(VLOOKUP(A1334,'Protein names'!$A:$I,9,FALSE), "Contaminant")</f>
        <v>Ogdh</v>
      </c>
      <c r="D1334" s="42">
        <f>VLOOKUP($A1334,'Raw data'!$A:$M,10,FALSE)</f>
        <v>683109.97581461153</v>
      </c>
      <c r="E1334" s="42">
        <f>VLOOKUP($A1334,'Raw data'!$A:$M,11,FALSE)</f>
        <v>440399.69302281231</v>
      </c>
      <c r="F1334" s="42">
        <f>VLOOKUP($A1334,'Raw data'!$A:$M,7,FALSE)</f>
        <v>674752.26364697469</v>
      </c>
      <c r="G1334" s="42">
        <f>VLOOKUP($A1334,'Raw data'!$A:$M,2,FALSE)</f>
        <v>1026920.6427260365</v>
      </c>
      <c r="H1334" s="42">
        <f>VLOOKUP($A1334,'Raw data'!$A:$M,3,FALSE)</f>
        <v>785272.34745998122</v>
      </c>
      <c r="I1334" s="42">
        <f>VLOOKUP($A1334,'Raw data'!$A:$M,4,FALSE)</f>
        <v>812267.93929568981</v>
      </c>
      <c r="J1334" s="42">
        <f>VLOOKUP($A1334,'Raw data'!$A:$M,8,FALSE)</f>
        <v>648365.4080873616</v>
      </c>
      <c r="K1334" s="42">
        <f>VLOOKUP($A1334,'Raw data'!$A:$M,5,FALSE)</f>
        <v>876289.2426241237</v>
      </c>
      <c r="L1334" s="42">
        <f>VLOOKUP($A1334,'Raw data'!$A:$M,12,FALSE)</f>
        <v>658823.4983736017</v>
      </c>
      <c r="M1334" s="42">
        <f>VLOOKUP($A1334,'Raw data'!$A:$M,13,FALSE)</f>
        <v>464085.67153397814</v>
      </c>
      <c r="N1334" s="42">
        <f>VLOOKUP($A1334,'Raw data'!$A:$M,6,FALSE)</f>
        <v>736748.2907455829</v>
      </c>
      <c r="O1334" s="42">
        <f>VLOOKUP($A1334,'Raw data'!$A:$M,9,FALSE)</f>
        <v>731929.95603697002</v>
      </c>
      <c r="P1334" s="42">
        <f t="shared" si="220"/>
        <v>737120.47699435102</v>
      </c>
      <c r="Q1334" s="42">
        <f t="shared" si="221"/>
        <v>686040.34456693626</v>
      </c>
      <c r="R1334" s="42">
        <f t="shared" si="222"/>
        <v>176446.4185394051</v>
      </c>
      <c r="S1334" s="42">
        <f t="shared" si="223"/>
        <v>124026.76451417034</v>
      </c>
      <c r="T1334" s="43">
        <f t="shared" si="224"/>
        <v>0.23937256397878812</v>
      </c>
      <c r="U1334" s="43">
        <f t="shared" si="225"/>
        <v>0.18078640053226369</v>
      </c>
      <c r="V1334" s="42">
        <f t="shared" si="226"/>
        <v>-0.10360701592434758</v>
      </c>
      <c r="W1334" s="42">
        <f t="shared" si="227"/>
        <v>0.60795527676714178</v>
      </c>
      <c r="X1334" s="42">
        <f>VLOOKUP($A1334,'Raw data'!$A:$AN,39, FALSE)</f>
        <v>2.69748400009472</v>
      </c>
      <c r="Y1334" s="42">
        <f>VLOOKUP($A1334,'Raw data'!$A:$AN,40, FALSE)</f>
        <v>2.6315433813881328</v>
      </c>
      <c r="Z1334" s="42">
        <f t="shared" si="228"/>
        <v>2.6645136907414262</v>
      </c>
      <c r="AA1334" s="44">
        <f>IFERROR(VLOOKUP($A1334,'Raw data'!$AP:$AU,4,FALSE),0)</f>
        <v>-1.31323390119614</v>
      </c>
      <c r="AB1334" s="44">
        <f>IFERROR(VLOOKUP($A1334,'Raw data'!$AP:$AU,5,FALSE),0)</f>
        <v>7.04905196802664E-2</v>
      </c>
      <c r="AC1334" s="44">
        <f>IFERROR(VLOOKUP($A1334,'Raw data'!$AP:$AU,6,FALSE),"NA")</f>
        <v>0.97657857865680997</v>
      </c>
      <c r="AD1334" s="46" t="b">
        <f t="shared" si="229"/>
        <v>0</v>
      </c>
      <c r="AE1334" s="46" t="b">
        <f t="shared" si="230"/>
        <v>0</v>
      </c>
    </row>
    <row r="1335" spans="1:36" x14ac:dyDescent="0.25">
      <c r="A1335" s="45" t="s">
        <v>1401</v>
      </c>
      <c r="B1335" s="2" t="str">
        <f>IFERROR(VLOOKUP(A1335,'Protein names'!$A:$I,8,FALSE),"Contaminant")</f>
        <v>Alpha-2-macroglobulin receptor-associated protein (Alpha-2-MRAP) (Gp330-binding 45 kDa protein) (Low density lipoprotein receptor-related protein-associated protein 1) (RAP)</v>
      </c>
      <c r="C1335" t="str">
        <f>IFERROR(VLOOKUP(A1335,'Protein names'!$A:$I,9,FALSE), "Contaminant")</f>
        <v>Lrpap1</v>
      </c>
      <c r="D1335" s="42">
        <f>VLOOKUP($A1335,'Raw data'!$A:$M,10,FALSE)</f>
        <v>205.36</v>
      </c>
      <c r="E1335" s="42">
        <f>VLOOKUP($A1335,'Raw data'!$A:$M,11,FALSE)</f>
        <v>205.36</v>
      </c>
      <c r="F1335" s="42">
        <f>VLOOKUP($A1335,'Raw data'!$A:$M,7,FALSE)</f>
        <v>13779.316151717514</v>
      </c>
      <c r="G1335" s="42">
        <f>VLOOKUP($A1335,'Raw data'!$A:$M,2,FALSE)</f>
        <v>205.36</v>
      </c>
      <c r="H1335" s="42">
        <f>VLOOKUP($A1335,'Raw data'!$A:$M,3,FALSE)</f>
        <v>17518.228973312664</v>
      </c>
      <c r="I1335" s="42">
        <f>VLOOKUP($A1335,'Raw data'!$A:$M,4,FALSE)</f>
        <v>13667.768248581802</v>
      </c>
      <c r="J1335" s="42">
        <f>VLOOKUP($A1335,'Raw data'!$A:$M,8,FALSE)</f>
        <v>13078.435123277586</v>
      </c>
      <c r="K1335" s="42">
        <f>VLOOKUP($A1335,'Raw data'!$A:$M,5,FALSE)</f>
        <v>15447.507898631857</v>
      </c>
      <c r="L1335" s="42">
        <f>VLOOKUP($A1335,'Raw data'!$A:$M,12,FALSE)</f>
        <v>205.36</v>
      </c>
      <c r="M1335" s="42">
        <f>VLOOKUP($A1335,'Raw data'!$A:$M,13,FALSE)</f>
        <v>205.36</v>
      </c>
      <c r="N1335" s="42">
        <f>VLOOKUP($A1335,'Raw data'!$A:$M,6,FALSE)</f>
        <v>19237.037080506641</v>
      </c>
      <c r="O1335" s="42">
        <f>VLOOKUP($A1335,'Raw data'!$A:$M,9,FALSE)</f>
        <v>205.36</v>
      </c>
      <c r="P1335" s="42">
        <f t="shared" si="220"/>
        <v>7596.8988956019966</v>
      </c>
      <c r="Q1335" s="42">
        <f t="shared" si="221"/>
        <v>8063.1766837360146</v>
      </c>
      <c r="R1335" s="42">
        <f t="shared" si="222"/>
        <v>7499.056274804876</v>
      </c>
      <c r="S1335" s="42">
        <f t="shared" si="223"/>
        <v>8059.9025012589054</v>
      </c>
      <c r="T1335" s="43">
        <f t="shared" si="224"/>
        <v>0.98712071568390047</v>
      </c>
      <c r="U1335" s="43">
        <f t="shared" si="225"/>
        <v>0.99959393392883067</v>
      </c>
      <c r="V1335" s="42">
        <f t="shared" si="226"/>
        <v>8.5937714337451954E-2</v>
      </c>
      <c r="W1335" s="42">
        <f t="shared" si="227"/>
        <v>0.92641838353016237</v>
      </c>
      <c r="X1335" s="42">
        <f>VLOOKUP($A1335,'Raw data'!$A:$AN,39, FALSE)</f>
        <v>0.62885734953766947</v>
      </c>
      <c r="Y1335" s="42">
        <f>VLOOKUP($A1335,'Raw data'!$A:$AN,40, FALSE)</f>
        <v>1.1356097618329892</v>
      </c>
      <c r="Z1335" s="42">
        <f t="shared" si="228"/>
        <v>0.88223355568532935</v>
      </c>
      <c r="AA1335" s="44">
        <f>IFERROR(VLOOKUP($A1335,'Raw data'!$AP:$AU,4,FALSE),0)</f>
        <v>-2.6249703342856199</v>
      </c>
      <c r="AB1335" s="44">
        <f>IFERROR(VLOOKUP($A1335,'Raw data'!$AP:$AU,5,FALSE),0)</f>
        <v>0.12786584806460199</v>
      </c>
      <c r="AC1335" s="44">
        <f>IFERROR(VLOOKUP($A1335,'Raw data'!$AP:$AU,6,FALSE),"NA")</f>
        <v>0.97668756485088604</v>
      </c>
      <c r="AD1335" s="46" t="b">
        <f t="shared" si="229"/>
        <v>0</v>
      </c>
      <c r="AE1335" s="46" t="b">
        <f t="shared" si="230"/>
        <v>0</v>
      </c>
    </row>
    <row r="1336" spans="1:36" x14ac:dyDescent="0.25">
      <c r="A1336" s="45" t="s">
        <v>1402</v>
      </c>
      <c r="B1336" s="2" t="str">
        <f>IFERROR(VLOOKUP(A1336,'Protein names'!$A:$I,8,FALSE),"Contaminant")</f>
        <v>LUC7-like 2 (S. cerevisiae) (LUC7-like 2 (S. cerevisiae) (Predicted)) (Protein Luc7l2)</v>
      </c>
      <c r="C1336" t="str">
        <f>IFERROR(VLOOKUP(A1336,'Protein names'!$A:$I,9,FALSE), "Contaminant")</f>
        <v>Luc7l2</v>
      </c>
      <c r="D1336" s="42">
        <f>VLOOKUP($A1336,'Raw data'!$A:$M,10,FALSE)</f>
        <v>26857.861524661312</v>
      </c>
      <c r="E1336" s="42">
        <f>VLOOKUP($A1336,'Raw data'!$A:$M,11,FALSE)</f>
        <v>21321.782255700873</v>
      </c>
      <c r="F1336" s="42">
        <f>VLOOKUP($A1336,'Raw data'!$A:$M,7,FALSE)</f>
        <v>12634.859390699348</v>
      </c>
      <c r="G1336" s="42">
        <f>VLOOKUP($A1336,'Raw data'!$A:$M,2,FALSE)</f>
        <v>205.36</v>
      </c>
      <c r="H1336" s="42">
        <f>VLOOKUP($A1336,'Raw data'!$A:$M,3,FALSE)</f>
        <v>205.36</v>
      </c>
      <c r="I1336" s="42">
        <f>VLOOKUP($A1336,'Raw data'!$A:$M,4,FALSE)</f>
        <v>18855.404562742089</v>
      </c>
      <c r="J1336" s="42">
        <f>VLOOKUP($A1336,'Raw data'!$A:$M,8,FALSE)</f>
        <v>205.36</v>
      </c>
      <c r="K1336" s="42">
        <f>VLOOKUP($A1336,'Raw data'!$A:$M,5,FALSE)</f>
        <v>15882.808154953011</v>
      </c>
      <c r="L1336" s="42">
        <f>VLOOKUP($A1336,'Raw data'!$A:$M,12,FALSE)</f>
        <v>205.36</v>
      </c>
      <c r="M1336" s="42">
        <f>VLOOKUP($A1336,'Raw data'!$A:$M,13,FALSE)</f>
        <v>27888.698246230168</v>
      </c>
      <c r="N1336" s="42">
        <f>VLOOKUP($A1336,'Raw data'!$A:$M,6,FALSE)</f>
        <v>205.36</v>
      </c>
      <c r="O1336" s="42">
        <f>VLOOKUP($A1336,'Raw data'!$A:$M,9,FALSE)</f>
        <v>205.36</v>
      </c>
      <c r="P1336" s="42">
        <f t="shared" si="220"/>
        <v>13346.771288967269</v>
      </c>
      <c r="Q1336" s="42">
        <f t="shared" si="221"/>
        <v>7432.1577335305301</v>
      </c>
      <c r="R1336" s="42">
        <f t="shared" si="222"/>
        <v>10184.920223088113</v>
      </c>
      <c r="S1336" s="42">
        <f t="shared" si="223"/>
        <v>10791.894830676225</v>
      </c>
      <c r="T1336" s="43">
        <f t="shared" si="224"/>
        <v>0.76309992900733892</v>
      </c>
      <c r="U1336" s="43">
        <f t="shared" si="225"/>
        <v>1.4520540625756746</v>
      </c>
      <c r="V1336" s="42">
        <f t="shared" si="226"/>
        <v>-0.84463775681557074</v>
      </c>
      <c r="W1336" s="42">
        <f t="shared" si="227"/>
        <v>0.39372799086604604</v>
      </c>
      <c r="X1336" s="42">
        <f>VLOOKUP($A1336,'Raw data'!$A:$AN,39, FALSE)</f>
        <v>1.3274113544583184</v>
      </c>
      <c r="Y1336" s="42">
        <f>VLOOKUP($A1336,'Raw data'!$A:$AN,40, FALSE)</f>
        <v>0.4616224951208226</v>
      </c>
      <c r="Z1336" s="42">
        <f t="shared" si="228"/>
        <v>0.89451692478957046</v>
      </c>
      <c r="AA1336" s="44">
        <f>IFERROR(VLOOKUP($A1336,'Raw data'!$AP:$AU,4,FALSE),0)</f>
        <v>0.38007308644283799</v>
      </c>
      <c r="AB1336" s="44">
        <f>IFERROR(VLOOKUP($A1336,'Raw data'!$AP:$AU,5,FALSE),0)</f>
        <v>3.8295104061891398E-2</v>
      </c>
      <c r="AC1336" s="44">
        <f>IFERROR(VLOOKUP($A1336,'Raw data'!$AP:$AU,6,FALSE),"NA")</f>
        <v>0.97681628758511796</v>
      </c>
      <c r="AD1336" s="46" t="b">
        <f t="shared" si="229"/>
        <v>0</v>
      </c>
      <c r="AE1336" s="46" t="b">
        <f t="shared" si="230"/>
        <v>0</v>
      </c>
    </row>
    <row r="1337" spans="1:36" x14ac:dyDescent="0.25">
      <c r="A1337" s="45" t="s">
        <v>1403</v>
      </c>
      <c r="B1337" s="2" t="str">
        <f>IFERROR(VLOOKUP(A1337,'Protein names'!$A:$I,8,FALSE),"Contaminant")</f>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
      <c r="C1337" t="str">
        <f>IFERROR(VLOOKUP(A1337,'Protein names'!$A:$I,9,FALSE), "Contaminant")</f>
        <v>Tkfc</v>
      </c>
      <c r="D1337" s="42">
        <f>VLOOKUP($A1337,'Raw data'!$A:$M,10,FALSE)</f>
        <v>5957194.7502807602</v>
      </c>
      <c r="E1337" s="42">
        <f>VLOOKUP($A1337,'Raw data'!$A:$M,11,FALSE)</f>
        <v>6147251.1347958362</v>
      </c>
      <c r="F1337" s="42">
        <f>VLOOKUP($A1337,'Raw data'!$A:$M,7,FALSE)</f>
        <v>3805332.0897991206</v>
      </c>
      <c r="G1337" s="42">
        <f>VLOOKUP($A1337,'Raw data'!$A:$M,2,FALSE)</f>
        <v>5002035.9592150375</v>
      </c>
      <c r="H1337" s="42">
        <f>VLOOKUP($A1337,'Raw data'!$A:$M,3,FALSE)</f>
        <v>4531129.5950064762</v>
      </c>
      <c r="I1337" s="42">
        <f>VLOOKUP($A1337,'Raw data'!$A:$M,4,FALSE)</f>
        <v>2664526.6363336775</v>
      </c>
      <c r="J1337" s="42">
        <f>VLOOKUP($A1337,'Raw data'!$A:$M,8,FALSE)</f>
        <v>4212559.3774331026</v>
      </c>
      <c r="K1337" s="42">
        <f>VLOOKUP($A1337,'Raw data'!$A:$M,5,FALSE)</f>
        <v>3984688.1823339649</v>
      </c>
      <c r="L1337" s="42">
        <f>VLOOKUP($A1337,'Raw data'!$A:$M,12,FALSE)</f>
        <v>5104248.5065449402</v>
      </c>
      <c r="M1337" s="42">
        <f>VLOOKUP($A1337,'Raw data'!$A:$M,13,FALSE)</f>
        <v>5860917.4235205241</v>
      </c>
      <c r="N1337" s="42">
        <f>VLOOKUP($A1337,'Raw data'!$A:$M,6,FALSE)</f>
        <v>4086797.4254918797</v>
      </c>
      <c r="O1337" s="42">
        <f>VLOOKUP($A1337,'Raw data'!$A:$M,9,FALSE)</f>
        <v>3347923.1004049946</v>
      </c>
      <c r="P1337" s="42">
        <f t="shared" si="220"/>
        <v>4684578.3609051518</v>
      </c>
      <c r="Q1337" s="42">
        <f t="shared" si="221"/>
        <v>4432855.6692882339</v>
      </c>
      <c r="R1337" s="42">
        <f t="shared" si="222"/>
        <v>1206715.4417168256</v>
      </c>
      <c r="S1337" s="42">
        <f t="shared" si="223"/>
        <v>820197.96954878187</v>
      </c>
      <c r="T1337" s="43">
        <f t="shared" si="224"/>
        <v>0.25759318101867862</v>
      </c>
      <c r="U1337" s="43">
        <f t="shared" si="225"/>
        <v>0.18502699630653163</v>
      </c>
      <c r="V1337" s="42">
        <f t="shared" si="226"/>
        <v>-7.9682812729841304E-2</v>
      </c>
      <c r="W1337" s="42">
        <f t="shared" si="227"/>
        <v>0.70774493364925084</v>
      </c>
      <c r="X1337" s="42">
        <f>VLOOKUP($A1337,'Raw data'!$A:$AN,39, FALSE)</f>
        <v>3.3998732059193384</v>
      </c>
      <c r="Y1337" s="42">
        <f>VLOOKUP($A1337,'Raw data'!$A:$AN,40, FALSE)</f>
        <v>3.809361384283116</v>
      </c>
      <c r="Z1337" s="42">
        <f t="shared" si="228"/>
        <v>3.6046172951012272</v>
      </c>
      <c r="AA1337" s="44">
        <f>IFERROR(VLOOKUP($A1337,'Raw data'!$AP:$AU,4,FALSE),0)</f>
        <v>-0.24134110280558099</v>
      </c>
      <c r="AB1337" s="44">
        <f>IFERROR(VLOOKUP($A1337,'Raw data'!$AP:$AU,5,FALSE),0)</f>
        <v>7.3446427658178506E-2</v>
      </c>
      <c r="AC1337" s="44">
        <f>IFERROR(VLOOKUP($A1337,'Raw data'!$AP:$AU,6,FALSE),"NA")</f>
        <v>0.97797835667125099</v>
      </c>
      <c r="AD1337" s="46" t="b">
        <f t="shared" si="229"/>
        <v>0</v>
      </c>
      <c r="AE1337" s="46" t="b">
        <f t="shared" si="230"/>
        <v>0</v>
      </c>
    </row>
    <row r="1338" spans="1:36" x14ac:dyDescent="0.25">
      <c r="A1338" s="45" t="s">
        <v>1404</v>
      </c>
      <c r="B1338" s="2" t="str">
        <f>IFERROR(VLOOKUP(A1338,'Protein names'!$A:$I,8,FALSE),"Contaminant")</f>
        <v>Proteasome subunit beta type-2 (EC 3.4.25.1) (Macropain subunit C7-I) (Multicatalytic endopeptidase complex subunit C7-I) (Proteasome component C7-I)</v>
      </c>
      <c r="C1338" t="str">
        <f>IFERROR(VLOOKUP(A1338,'Protein names'!$A:$I,9,FALSE), "Contaminant")</f>
        <v>Psmb2</v>
      </c>
      <c r="D1338" s="42">
        <f>VLOOKUP($A1338,'Raw data'!$A:$M,10,FALSE)</f>
        <v>496605.66189711302</v>
      </c>
      <c r="E1338" s="42">
        <f>VLOOKUP($A1338,'Raw data'!$A:$M,11,FALSE)</f>
        <v>535153.76529543928</v>
      </c>
      <c r="F1338" s="42">
        <f>VLOOKUP($A1338,'Raw data'!$A:$M,7,FALSE)</f>
        <v>463404.03279077756</v>
      </c>
      <c r="G1338" s="42">
        <f>VLOOKUP($A1338,'Raw data'!$A:$M,2,FALSE)</f>
        <v>511500.12709754694</v>
      </c>
      <c r="H1338" s="42">
        <f>VLOOKUP($A1338,'Raw data'!$A:$M,3,FALSE)</f>
        <v>524371.50193256326</v>
      </c>
      <c r="I1338" s="42">
        <f>VLOOKUP($A1338,'Raw data'!$A:$M,4,FALSE)</f>
        <v>518341.39404865436</v>
      </c>
      <c r="J1338" s="42">
        <f>VLOOKUP($A1338,'Raw data'!$A:$M,8,FALSE)</f>
        <v>473736.82499898475</v>
      </c>
      <c r="K1338" s="42">
        <f>VLOOKUP($A1338,'Raw data'!$A:$M,5,FALSE)</f>
        <v>502029.99011080223</v>
      </c>
      <c r="L1338" s="42">
        <f>VLOOKUP($A1338,'Raw data'!$A:$M,12,FALSE)</f>
        <v>667165.84009419091</v>
      </c>
      <c r="M1338" s="42">
        <f>VLOOKUP($A1338,'Raw data'!$A:$M,13,FALSE)</f>
        <v>468228.40511246154</v>
      </c>
      <c r="N1338" s="42">
        <f>VLOOKUP($A1338,'Raw data'!$A:$M,6,FALSE)</f>
        <v>578347.20497844601</v>
      </c>
      <c r="O1338" s="42">
        <f>VLOOKUP($A1338,'Raw data'!$A:$M,9,FALSE)</f>
        <v>473195.38939715055</v>
      </c>
      <c r="P1338" s="42">
        <f t="shared" si="220"/>
        <v>508229.41384368244</v>
      </c>
      <c r="Q1338" s="42">
        <f t="shared" si="221"/>
        <v>527117.27578200598</v>
      </c>
      <c r="R1338" s="42">
        <f t="shared" si="222"/>
        <v>23248.16771875136</v>
      </c>
      <c r="S1338" s="42">
        <f t="shared" si="223"/>
        <v>73135.056983135932</v>
      </c>
      <c r="T1338" s="43">
        <f t="shared" si="224"/>
        <v>4.5743451845748274E-2</v>
      </c>
      <c r="U1338" s="43">
        <f t="shared" si="225"/>
        <v>0.13874532356131994</v>
      </c>
      <c r="V1338" s="42">
        <f t="shared" si="226"/>
        <v>5.2644101868767834E-2</v>
      </c>
      <c r="W1338" s="42">
        <f t="shared" si="227"/>
        <v>0.59415851979907119</v>
      </c>
      <c r="X1338" s="42">
        <f>VLOOKUP($A1338,'Raw data'!$A:$AN,39, FALSE)</f>
        <v>2.9503309695386797</v>
      </c>
      <c r="Y1338" s="42">
        <f>VLOOKUP($A1338,'Raw data'!$A:$AN,40, FALSE)</f>
        <v>3.2636874346306719</v>
      </c>
      <c r="Z1338" s="42">
        <f t="shared" si="228"/>
        <v>3.1070092020846758</v>
      </c>
      <c r="AA1338" s="44">
        <f>IFERROR(VLOOKUP($A1338,'Raw data'!$AP:$AU,4,FALSE),0)</f>
        <v>2.8955051043631199</v>
      </c>
      <c r="AB1338" s="44">
        <f>IFERROR(VLOOKUP($A1338,'Raw data'!$AP:$AU,5,FALSE),0)</f>
        <v>0.174808963292018</v>
      </c>
      <c r="AC1338" s="44">
        <f>IFERROR(VLOOKUP($A1338,'Raw data'!$AP:$AU,6,FALSE),"NA")</f>
        <v>0.97832269327756005</v>
      </c>
      <c r="AD1338" s="46" t="b">
        <f t="shared" si="229"/>
        <v>0</v>
      </c>
      <c r="AE1338" s="46" t="b">
        <f t="shared" si="230"/>
        <v>0</v>
      </c>
    </row>
    <row r="1339" spans="1:36" x14ac:dyDescent="0.25">
      <c r="A1339" s="45" t="s">
        <v>1405</v>
      </c>
      <c r="B1339" s="2" t="str">
        <f>IFERROR(VLOOKUP(A1339,'Protein names'!$A:$I,8,FALSE),"Contaminant")</f>
        <v>26S proteasome non-ATPase regulatory subunit 2</v>
      </c>
      <c r="C1339" t="str">
        <f>IFERROR(VLOOKUP(A1339,'Protein names'!$A:$I,9,FALSE), "Contaminant")</f>
        <v>Psmd2</v>
      </c>
      <c r="D1339" s="42">
        <f>VLOOKUP($A1339,'Raw data'!$A:$M,10,FALSE)</f>
        <v>357162.14137942833</v>
      </c>
      <c r="E1339" s="42">
        <f>VLOOKUP($A1339,'Raw data'!$A:$M,11,FALSE)</f>
        <v>295063.27397864166</v>
      </c>
      <c r="F1339" s="42">
        <f>VLOOKUP($A1339,'Raw data'!$A:$M,7,FALSE)</f>
        <v>106293.58723981174</v>
      </c>
      <c r="G1339" s="42">
        <f>VLOOKUP($A1339,'Raw data'!$A:$M,2,FALSE)</f>
        <v>142392.7063757602</v>
      </c>
      <c r="H1339" s="42">
        <f>VLOOKUP($A1339,'Raw data'!$A:$M,3,FALSE)</f>
        <v>182131.26790227252</v>
      </c>
      <c r="I1339" s="42">
        <f>VLOOKUP($A1339,'Raw data'!$A:$M,4,FALSE)</f>
        <v>134768.64875847229</v>
      </c>
      <c r="J1339" s="42">
        <f>VLOOKUP($A1339,'Raw data'!$A:$M,8,FALSE)</f>
        <v>231535.69826708504</v>
      </c>
      <c r="K1339" s="42">
        <f>VLOOKUP($A1339,'Raw data'!$A:$M,5,FALSE)</f>
        <v>211854.92380074068</v>
      </c>
      <c r="L1339" s="42">
        <f>VLOOKUP($A1339,'Raw data'!$A:$M,12,FALSE)</f>
        <v>375810.43992541631</v>
      </c>
      <c r="M1339" s="42">
        <f>VLOOKUP($A1339,'Raw data'!$A:$M,13,FALSE)</f>
        <v>245314.02231299088</v>
      </c>
      <c r="N1339" s="42">
        <f>VLOOKUP($A1339,'Raw data'!$A:$M,6,FALSE)</f>
        <v>231270.20259068656</v>
      </c>
      <c r="O1339" s="42">
        <f>VLOOKUP($A1339,'Raw data'!$A:$M,9,FALSE)</f>
        <v>158299.37710675283</v>
      </c>
      <c r="P1339" s="42">
        <f t="shared" si="220"/>
        <v>202968.60427239779</v>
      </c>
      <c r="Q1339" s="42">
        <f t="shared" si="221"/>
        <v>242347.44400061201</v>
      </c>
      <c r="R1339" s="42">
        <f t="shared" si="222"/>
        <v>91613.319553087917</v>
      </c>
      <c r="S1339" s="42">
        <f t="shared" si="223"/>
        <v>65897.1956002964</v>
      </c>
      <c r="T1339" s="43">
        <f t="shared" si="224"/>
        <v>0.45136694850665948</v>
      </c>
      <c r="U1339" s="43">
        <f t="shared" si="225"/>
        <v>0.27191207182746269</v>
      </c>
      <c r="V1339" s="42">
        <f t="shared" si="226"/>
        <v>0.25582028197948431</v>
      </c>
      <c r="W1339" s="42">
        <f t="shared" si="227"/>
        <v>0.45330896164168433</v>
      </c>
      <c r="X1339" s="42">
        <f>VLOOKUP($A1339,'Raw data'!$A:$AN,39, FALSE)</f>
        <v>2.9755256001331518</v>
      </c>
      <c r="Y1339" s="42">
        <f>VLOOKUP($A1339,'Raw data'!$A:$AN,40, FALSE)</f>
        <v>2.8923202899422265</v>
      </c>
      <c r="Z1339" s="42">
        <f t="shared" si="228"/>
        <v>2.9339229450376889</v>
      </c>
      <c r="AA1339" s="44">
        <f>IFERROR(VLOOKUP($A1339,'Raw data'!$AP:$AU,4,FALSE),0)</f>
        <v>-0.33512449645771902</v>
      </c>
      <c r="AB1339" s="44">
        <f>IFERROR(VLOOKUP($A1339,'Raw data'!$AP:$AU,5,FALSE),0)</f>
        <v>5.2259159373248598E-2</v>
      </c>
      <c r="AC1339" s="44">
        <f>IFERROR(VLOOKUP($A1339,'Raw data'!$AP:$AU,6,FALSE),"NA")</f>
        <v>0.97860018399008697</v>
      </c>
      <c r="AD1339" s="46" t="b">
        <f t="shared" si="229"/>
        <v>0</v>
      </c>
      <c r="AE1339" s="46" t="b">
        <f t="shared" si="230"/>
        <v>0</v>
      </c>
    </row>
    <row r="1340" spans="1:36" x14ac:dyDescent="0.25">
      <c r="A1340" s="45" t="s">
        <v>1406</v>
      </c>
      <c r="B1340" s="2" t="str">
        <f>IFERROR(VLOOKUP(A1340,'Protein names'!$A:$I,8,FALSE),"Contaminant")</f>
        <v>Heterogeneous nuclear ribonucleoprotein H2 (hnRNP H2) (Heterogeneous nuclear ribonucleoprotein H') (hnRNP H') [Cleaved into: Heterogeneous nuclear ribonucleoprotein H2, N-terminally processed]</v>
      </c>
      <c r="C1340" t="str">
        <f>IFERROR(VLOOKUP(A1340,'Protein names'!$A:$I,9,FALSE), "Contaminant")</f>
        <v>Hnrnph2</v>
      </c>
      <c r="D1340" s="42">
        <f>VLOOKUP($A1340,'Raw data'!$A:$M,10,FALSE)</f>
        <v>297610.47734884394</v>
      </c>
      <c r="E1340" s="42">
        <f>VLOOKUP($A1340,'Raw data'!$A:$M,11,FALSE)</f>
        <v>257340.4170434901</v>
      </c>
      <c r="F1340" s="42">
        <f>VLOOKUP($A1340,'Raw data'!$A:$M,7,FALSE)</f>
        <v>149908.30233875097</v>
      </c>
      <c r="G1340" s="42">
        <f>VLOOKUP($A1340,'Raw data'!$A:$M,2,FALSE)</f>
        <v>230904.85701687765</v>
      </c>
      <c r="H1340" s="42">
        <f>VLOOKUP($A1340,'Raw data'!$A:$M,3,FALSE)</f>
        <v>205.36</v>
      </c>
      <c r="I1340" s="42">
        <f>VLOOKUP($A1340,'Raw data'!$A:$M,4,FALSE)</f>
        <v>152703.13805914167</v>
      </c>
      <c r="J1340" s="42">
        <f>VLOOKUP($A1340,'Raw data'!$A:$M,8,FALSE)</f>
        <v>250713.78523177488</v>
      </c>
      <c r="K1340" s="42">
        <f>VLOOKUP($A1340,'Raw data'!$A:$M,5,FALSE)</f>
        <v>211071.86164997966</v>
      </c>
      <c r="L1340" s="42">
        <f>VLOOKUP($A1340,'Raw data'!$A:$M,12,FALSE)</f>
        <v>329356.62445768737</v>
      </c>
      <c r="M1340" s="42">
        <f>VLOOKUP($A1340,'Raw data'!$A:$M,13,FALSE)</f>
        <v>250108.73165829331</v>
      </c>
      <c r="N1340" s="42">
        <f>VLOOKUP($A1340,'Raw data'!$A:$M,6,FALSE)</f>
        <v>145972.4665847905</v>
      </c>
      <c r="O1340" s="42">
        <f>VLOOKUP($A1340,'Raw data'!$A:$M,9,FALSE)</f>
        <v>183879.91903356274</v>
      </c>
      <c r="P1340" s="42">
        <f t="shared" si="220"/>
        <v>181445.42530118403</v>
      </c>
      <c r="Q1340" s="42">
        <f t="shared" si="221"/>
        <v>228517.23143601473</v>
      </c>
      <c r="R1340" s="42">
        <f t="shared" si="222"/>
        <v>96927.184822309471</v>
      </c>
      <c r="S1340" s="42">
        <f t="shared" si="223"/>
        <v>58077.436607035947</v>
      </c>
      <c r="T1340" s="43">
        <f t="shared" si="224"/>
        <v>0.53419470158268556</v>
      </c>
      <c r="U1340" s="43">
        <f t="shared" si="225"/>
        <v>0.25414904706342789</v>
      </c>
      <c r="V1340" s="42">
        <f t="shared" si="226"/>
        <v>0.33276727312013732</v>
      </c>
      <c r="W1340" s="42">
        <f t="shared" si="227"/>
        <v>0.37353325898083445</v>
      </c>
      <c r="X1340" s="42">
        <f>VLOOKUP($A1340,'Raw data'!$A:$AN,39, FALSE)</f>
        <v>2.8486160859488616</v>
      </c>
      <c r="Y1340" s="42">
        <f>VLOOKUP($A1340,'Raw data'!$A:$AN,40, FALSE)</f>
        <v>2.932320880196134</v>
      </c>
      <c r="Z1340" s="42">
        <f t="shared" si="228"/>
        <v>2.8904684830724978</v>
      </c>
      <c r="AA1340" s="44">
        <f>IFERROR(VLOOKUP($A1340,'Raw data'!$AP:$AU,4,FALSE),0)</f>
        <v>0.63938392559425306</v>
      </c>
      <c r="AB1340" s="44">
        <f>IFERROR(VLOOKUP($A1340,'Raw data'!$AP:$AU,5,FALSE),0)</f>
        <v>0.14125256012308099</v>
      </c>
      <c r="AC1340" s="44">
        <f>IFERROR(VLOOKUP($A1340,'Raw data'!$AP:$AU,6,FALSE),"NA")</f>
        <v>0.97872487533762298</v>
      </c>
      <c r="AD1340" s="46" t="b">
        <f t="shared" si="229"/>
        <v>0</v>
      </c>
      <c r="AE1340" s="46" t="b">
        <f t="shared" si="230"/>
        <v>0</v>
      </c>
      <c r="AI1340" s="35"/>
      <c r="AJ1340" s="35"/>
    </row>
    <row r="1341" spans="1:36" x14ac:dyDescent="0.25">
      <c r="A1341" s="45" t="s">
        <v>1407</v>
      </c>
      <c r="B1341" s="2" t="str">
        <f>IFERROR(VLOOKUP(A1341,'Protein names'!$A:$I,8,FALSE),"Contaminant")</f>
        <v>D-dopachrome decarboxylase (D-dopachrome tautomerase) (D-dopachrome tautomerase, isoform CRA_a)</v>
      </c>
      <c r="C1341" t="str">
        <f>IFERROR(VLOOKUP(A1341,'Protein names'!$A:$I,9,FALSE), "Contaminant")</f>
        <v>Ddt</v>
      </c>
      <c r="D1341" s="42">
        <f>VLOOKUP($A1341,'Raw data'!$A:$M,10,FALSE)</f>
        <v>14550964.57120993</v>
      </c>
      <c r="E1341" s="42">
        <f>VLOOKUP($A1341,'Raw data'!$A:$M,11,FALSE)</f>
        <v>15136800.172231667</v>
      </c>
      <c r="F1341" s="42">
        <f>VLOOKUP($A1341,'Raw data'!$A:$M,7,FALSE)</f>
        <v>13411058.897172049</v>
      </c>
      <c r="G1341" s="42">
        <f>VLOOKUP($A1341,'Raw data'!$A:$M,2,FALSE)</f>
        <v>12590048.470635343</v>
      </c>
      <c r="H1341" s="42">
        <f>VLOOKUP($A1341,'Raw data'!$A:$M,3,FALSE)</f>
        <v>13692521.241811845</v>
      </c>
      <c r="I1341" s="42">
        <f>VLOOKUP($A1341,'Raw data'!$A:$M,4,FALSE)</f>
        <v>13776743.672064602</v>
      </c>
      <c r="J1341" s="42">
        <f>VLOOKUP($A1341,'Raw data'!$A:$M,8,FALSE)</f>
        <v>13140456.455459354</v>
      </c>
      <c r="K1341" s="42">
        <f>VLOOKUP($A1341,'Raw data'!$A:$M,5,FALSE)</f>
        <v>13759649.085741168</v>
      </c>
      <c r="L1341" s="42">
        <f>VLOOKUP($A1341,'Raw data'!$A:$M,12,FALSE)</f>
        <v>14536608.891046068</v>
      </c>
      <c r="M1341" s="42">
        <f>VLOOKUP($A1341,'Raw data'!$A:$M,13,FALSE)</f>
        <v>16252258.204487851</v>
      </c>
      <c r="N1341" s="42">
        <f>VLOOKUP($A1341,'Raw data'!$A:$M,6,FALSE)</f>
        <v>13190650.384648116</v>
      </c>
      <c r="O1341" s="42">
        <f>VLOOKUP($A1341,'Raw data'!$A:$M,9,FALSE)</f>
        <v>13128516.925242687</v>
      </c>
      <c r="P1341" s="42">
        <f t="shared" si="220"/>
        <v>13859689.504187571</v>
      </c>
      <c r="Q1341" s="42">
        <f t="shared" si="221"/>
        <v>14001356.657770874</v>
      </c>
      <c r="R1341" s="42">
        <f t="shared" si="222"/>
        <v>812091.52720632206</v>
      </c>
      <c r="S1341" s="42">
        <f t="shared" si="223"/>
        <v>1123366.8364130468</v>
      </c>
      <c r="T1341" s="43">
        <f t="shared" si="224"/>
        <v>5.8593774915444999E-2</v>
      </c>
      <c r="U1341" s="43">
        <f t="shared" si="225"/>
        <v>8.0232713434206279E-2</v>
      </c>
      <c r="V1341" s="42">
        <f t="shared" si="226"/>
        <v>1.4671686066846075E-2</v>
      </c>
      <c r="W1341" s="42">
        <f t="shared" si="227"/>
        <v>0.8238410085686998</v>
      </c>
      <c r="X1341" s="42">
        <f>VLOOKUP($A1341,'Raw data'!$A:$AN,39, FALSE)</f>
        <v>3.542350539136415</v>
      </c>
      <c r="Y1341" s="42">
        <f>VLOOKUP($A1341,'Raw data'!$A:$AN,40, FALSE)</f>
        <v>3.4142606595166698</v>
      </c>
      <c r="Z1341" s="42">
        <f t="shared" si="228"/>
        <v>3.4783055993265424</v>
      </c>
      <c r="AA1341" s="44">
        <f>IFERROR(VLOOKUP($A1341,'Raw data'!$AP:$AU,4,FALSE),0)</f>
        <v>0.36592037846417802</v>
      </c>
      <c r="AB1341" s="44">
        <f>IFERROR(VLOOKUP($A1341,'Raw data'!$AP:$AU,5,FALSE),0)</f>
        <v>0.132201059992684</v>
      </c>
      <c r="AC1341" s="44">
        <f>IFERROR(VLOOKUP($A1341,'Raw data'!$AP:$AU,6,FALSE),"NA")</f>
        <v>0.97881649141175597</v>
      </c>
      <c r="AD1341" s="46" t="b">
        <f t="shared" si="229"/>
        <v>0</v>
      </c>
      <c r="AE1341" s="46" t="b">
        <f t="shared" si="230"/>
        <v>0</v>
      </c>
      <c r="AI1341" s="35"/>
    </row>
    <row r="1342" spans="1:36" x14ac:dyDescent="0.25">
      <c r="A1342" s="45" t="s">
        <v>1408</v>
      </c>
      <c r="B1342" s="2" t="str">
        <f>IFERROR(VLOOKUP(A1342,'Protein names'!$A:$I,8,FALSE),"Contaminant")</f>
        <v>Protein Ppa2</v>
      </c>
      <c r="C1342" t="str">
        <f>IFERROR(VLOOKUP(A1342,'Protein names'!$A:$I,9,FALSE), "Contaminant")</f>
        <v>Ppa2</v>
      </c>
      <c r="D1342" s="42">
        <f>VLOOKUP($A1342,'Raw data'!$A:$M,10,FALSE)</f>
        <v>975425.52317818301</v>
      </c>
      <c r="E1342" s="42">
        <f>VLOOKUP($A1342,'Raw data'!$A:$M,11,FALSE)</f>
        <v>1003361.393878822</v>
      </c>
      <c r="F1342" s="42">
        <f>VLOOKUP($A1342,'Raw data'!$A:$M,7,FALSE)</f>
        <v>376593.83625561622</v>
      </c>
      <c r="G1342" s="42">
        <f>VLOOKUP($A1342,'Raw data'!$A:$M,2,FALSE)</f>
        <v>388685.24340811913</v>
      </c>
      <c r="H1342" s="42">
        <f>VLOOKUP($A1342,'Raw data'!$A:$M,3,FALSE)</f>
        <v>457443.93048361264</v>
      </c>
      <c r="I1342" s="42">
        <f>VLOOKUP($A1342,'Raw data'!$A:$M,4,FALSE)</f>
        <v>413018.42211116944</v>
      </c>
      <c r="J1342" s="42">
        <f>VLOOKUP($A1342,'Raw data'!$A:$M,8,FALSE)</f>
        <v>357731.40849899786</v>
      </c>
      <c r="K1342" s="42">
        <f>VLOOKUP($A1342,'Raw data'!$A:$M,5,FALSE)</f>
        <v>423702.99958879792</v>
      </c>
      <c r="L1342" s="42">
        <f>VLOOKUP($A1342,'Raw data'!$A:$M,12,FALSE)</f>
        <v>1098461.7196993276</v>
      </c>
      <c r="M1342" s="42">
        <f>VLOOKUP($A1342,'Raw data'!$A:$M,13,FALSE)</f>
        <v>1030713.1846461463</v>
      </c>
      <c r="N1342" s="42">
        <f>VLOOKUP($A1342,'Raw data'!$A:$M,6,FALSE)</f>
        <v>490914.3205799975</v>
      </c>
      <c r="O1342" s="42">
        <f>VLOOKUP($A1342,'Raw data'!$A:$M,9,FALSE)</f>
        <v>490450.57123394322</v>
      </c>
      <c r="P1342" s="42">
        <f t="shared" si="220"/>
        <v>602421.39155258716</v>
      </c>
      <c r="Q1342" s="42">
        <f t="shared" si="221"/>
        <v>648662.36737453507</v>
      </c>
      <c r="R1342" s="42">
        <f t="shared" si="222"/>
        <v>274911.54410143127</v>
      </c>
      <c r="S1342" s="42">
        <f t="shared" si="223"/>
        <v>298173.67506819213</v>
      </c>
      <c r="T1342" s="43">
        <f t="shared" si="224"/>
        <v>0.45634425994222588</v>
      </c>
      <c r="U1342" s="43">
        <f t="shared" si="225"/>
        <v>0.4596746937471522</v>
      </c>
      <c r="V1342" s="42">
        <f t="shared" si="226"/>
        <v>0.10669474223960439</v>
      </c>
      <c r="W1342" s="42">
        <f t="shared" si="227"/>
        <v>0.80393041589937808</v>
      </c>
      <c r="X1342" s="42">
        <f>VLOOKUP($A1342,'Raw data'!$A:$AN,39, FALSE)</f>
        <v>2.9806317823796675</v>
      </c>
      <c r="Y1342" s="42">
        <f>VLOOKUP($A1342,'Raw data'!$A:$AN,40, FALSE)</f>
        <v>2.7336107994894658</v>
      </c>
      <c r="Z1342" s="42">
        <f t="shared" si="228"/>
        <v>2.8571212909345665</v>
      </c>
      <c r="AA1342" s="44">
        <f>IFERROR(VLOOKUP($A1342,'Raw data'!$AP:$AU,4,FALSE),0)</f>
        <v>0.51444100793536796</v>
      </c>
      <c r="AB1342" s="44">
        <f>IFERROR(VLOOKUP($A1342,'Raw data'!$AP:$AU,5,FALSE),0)</f>
        <v>0.16039233852844501</v>
      </c>
      <c r="AC1342" s="44">
        <f>IFERROR(VLOOKUP($A1342,'Raw data'!$AP:$AU,6,FALSE),"NA")</f>
        <v>0.97897880569183604</v>
      </c>
      <c r="AD1342" s="46" t="b">
        <f t="shared" si="229"/>
        <v>0</v>
      </c>
      <c r="AE1342" s="46" t="b">
        <f t="shared" si="230"/>
        <v>0</v>
      </c>
      <c r="AI1342" s="35"/>
    </row>
    <row r="1343" spans="1:36" x14ac:dyDescent="0.25">
      <c r="A1343" s="45" t="s">
        <v>1409</v>
      </c>
      <c r="B1343" s="2" t="str">
        <f>IFERROR(VLOOKUP(A1343,'Protein names'!$A:$I,8,FALSE),"Contaminant")</f>
        <v>Solute carrier organic anion transporter family member 1A1 (Organic anion-transporting polypeptide 1) (OATP-1) (Sodium-independent organic anion transporter 1) (Solute carrier family 21 member 1)</v>
      </c>
      <c r="C1343" t="str">
        <f>IFERROR(VLOOKUP(A1343,'Protein names'!$A:$I,9,FALSE), "Contaminant")</f>
        <v>Slco1a1</v>
      </c>
      <c r="D1343" s="42">
        <f>VLOOKUP($A1343,'Raw data'!$A:$M,10,FALSE)</f>
        <v>119563.7365396636</v>
      </c>
      <c r="E1343" s="42">
        <f>VLOOKUP($A1343,'Raw data'!$A:$M,11,FALSE)</f>
        <v>70992.991278942893</v>
      </c>
      <c r="F1343" s="42">
        <f>VLOOKUP($A1343,'Raw data'!$A:$M,7,FALSE)</f>
        <v>90032.364149926711</v>
      </c>
      <c r="G1343" s="42">
        <f>VLOOKUP($A1343,'Raw data'!$A:$M,2,FALSE)</f>
        <v>99431.428214755855</v>
      </c>
      <c r="H1343" s="42">
        <f>VLOOKUP($A1343,'Raw data'!$A:$M,3,FALSE)</f>
        <v>205.36</v>
      </c>
      <c r="I1343" s="42">
        <f>VLOOKUP($A1343,'Raw data'!$A:$M,4,FALSE)</f>
        <v>91824.547113657725</v>
      </c>
      <c r="J1343" s="42">
        <f>VLOOKUP($A1343,'Raw data'!$A:$M,8,FALSE)</f>
        <v>97719.532381688216</v>
      </c>
      <c r="K1343" s="42">
        <f>VLOOKUP($A1343,'Raw data'!$A:$M,5,FALSE)</f>
        <v>79309.027468087588</v>
      </c>
      <c r="L1343" s="42">
        <f>VLOOKUP($A1343,'Raw data'!$A:$M,12,FALSE)</f>
        <v>115654.88769593995</v>
      </c>
      <c r="M1343" s="42">
        <f>VLOOKUP($A1343,'Raw data'!$A:$M,13,FALSE)</f>
        <v>95262.197192889304</v>
      </c>
      <c r="N1343" s="42">
        <f>VLOOKUP($A1343,'Raw data'!$A:$M,6,FALSE)</f>
        <v>92273.641828527761</v>
      </c>
      <c r="O1343" s="42">
        <f>VLOOKUP($A1343,'Raw data'!$A:$M,9,FALSE)</f>
        <v>98334.942067165801</v>
      </c>
      <c r="P1343" s="42">
        <f t="shared" si="220"/>
        <v>78675.071216157798</v>
      </c>
      <c r="Q1343" s="42">
        <f t="shared" si="221"/>
        <v>96425.704772383091</v>
      </c>
      <c r="R1343" s="42">
        <f t="shared" si="222"/>
        <v>37905.839606104346</v>
      </c>
      <c r="S1343" s="42">
        <f t="shared" si="223"/>
        <v>10697.777583488041</v>
      </c>
      <c r="T1343" s="43">
        <f t="shared" si="224"/>
        <v>0.48180241873514162</v>
      </c>
      <c r="U1343" s="43">
        <f t="shared" si="225"/>
        <v>0.11094321383225139</v>
      </c>
      <c r="V1343" s="42">
        <f t="shared" si="226"/>
        <v>0.29351120606198139</v>
      </c>
      <c r="W1343" s="42">
        <f t="shared" si="227"/>
        <v>0.33733758094474586</v>
      </c>
      <c r="X1343" s="42">
        <f>VLOOKUP($A1343,'Raw data'!$A:$AN,39, FALSE)</f>
        <v>2.8704607270979956</v>
      </c>
      <c r="Y1343" s="42">
        <f>VLOOKUP($A1343,'Raw data'!$A:$AN,40, FALSE)</f>
        <v>3.2645284384443101</v>
      </c>
      <c r="Z1343" s="42">
        <f t="shared" si="228"/>
        <v>3.0674945827711531</v>
      </c>
      <c r="AA1343" s="44">
        <f>IFERROR(VLOOKUP($A1343,'Raw data'!$AP:$AU,4,FALSE),0)</f>
        <v>0.20061638889303399</v>
      </c>
      <c r="AB1343" s="44">
        <f>IFERROR(VLOOKUP($A1343,'Raw data'!$AP:$AU,5,FALSE),0)</f>
        <v>0.28237797082916699</v>
      </c>
      <c r="AC1343" s="44">
        <f>IFERROR(VLOOKUP($A1343,'Raw data'!$AP:$AU,6,FALSE),"NA")</f>
        <v>0.97902758808988299</v>
      </c>
      <c r="AD1343" s="46" t="b">
        <f t="shared" si="229"/>
        <v>0</v>
      </c>
      <c r="AE1343" s="46" t="b">
        <f t="shared" si="230"/>
        <v>0</v>
      </c>
    </row>
    <row r="1344" spans="1:36" x14ac:dyDescent="0.25">
      <c r="A1344" s="45" t="s">
        <v>1410</v>
      </c>
      <c r="B1344" s="2" t="str">
        <f>IFERROR(VLOOKUP(A1344,'Protein names'!$A:$I,8,FALSE),"Contaminant")</f>
        <v>Contaminant</v>
      </c>
      <c r="C1344" t="str">
        <f>IFERROR(VLOOKUP(A1344,'Protein names'!$A:$I,9,FALSE), "Contaminant")</f>
        <v>Contaminant</v>
      </c>
      <c r="D1344" s="42">
        <f>VLOOKUP($A1344,'Raw data'!$A:$M,10,FALSE)</f>
        <v>333416.26741161838</v>
      </c>
      <c r="E1344" s="42">
        <f>VLOOKUP($A1344,'Raw data'!$A:$M,11,FALSE)</f>
        <v>486224.08884110692</v>
      </c>
      <c r="F1344" s="42">
        <f>VLOOKUP($A1344,'Raw data'!$A:$M,7,FALSE)</f>
        <v>205.36</v>
      </c>
      <c r="G1344" s="42">
        <f>VLOOKUP($A1344,'Raw data'!$A:$M,2,FALSE)</f>
        <v>162248.79250820813</v>
      </c>
      <c r="H1344" s="42">
        <f>VLOOKUP($A1344,'Raw data'!$A:$M,3,FALSE)</f>
        <v>168446.12788292306</v>
      </c>
      <c r="I1344" s="42">
        <f>VLOOKUP($A1344,'Raw data'!$A:$M,4,FALSE)</f>
        <v>205.36</v>
      </c>
      <c r="J1344" s="42">
        <f>VLOOKUP($A1344,'Raw data'!$A:$M,8,FALSE)</f>
        <v>205.36</v>
      </c>
      <c r="K1344" s="42">
        <f>VLOOKUP($A1344,'Raw data'!$A:$M,5,FALSE)</f>
        <v>140688.48324150938</v>
      </c>
      <c r="L1344" s="42">
        <f>VLOOKUP($A1344,'Raw data'!$A:$M,12,FALSE)</f>
        <v>205.36</v>
      </c>
      <c r="M1344" s="42">
        <f>VLOOKUP($A1344,'Raw data'!$A:$M,13,FALSE)</f>
        <v>445097.80718858785</v>
      </c>
      <c r="N1344" s="42">
        <f>VLOOKUP($A1344,'Raw data'!$A:$M,6,FALSE)</f>
        <v>205.36</v>
      </c>
      <c r="O1344" s="42">
        <f>VLOOKUP($A1344,'Raw data'!$A:$M,9,FALSE)</f>
        <v>205.36</v>
      </c>
      <c r="P1344" s="42">
        <f t="shared" si="220"/>
        <v>191790.99944064274</v>
      </c>
      <c r="Q1344" s="42">
        <f t="shared" si="221"/>
        <v>97767.955071682867</v>
      </c>
      <c r="R1344" s="42">
        <f t="shared" si="222"/>
        <v>173961.87329412036</v>
      </c>
      <c r="S1344" s="42">
        <f t="shared" si="223"/>
        <v>163581.80305197593</v>
      </c>
      <c r="T1344" s="43">
        <f t="shared" si="224"/>
        <v>0.90703877554983858</v>
      </c>
      <c r="U1344" s="43">
        <f t="shared" si="225"/>
        <v>1.6731637982203755</v>
      </c>
      <c r="V1344" s="42">
        <f t="shared" si="226"/>
        <v>-0.97210143509930014</v>
      </c>
      <c r="W1344" s="42">
        <f t="shared" si="227"/>
        <v>0.39928688109006505</v>
      </c>
      <c r="X1344" s="42">
        <f>VLOOKUP($A1344,'Raw data'!$A:$AN,39, FALSE)</f>
        <v>1.3749226038137949</v>
      </c>
      <c r="Y1344" s="42">
        <f>VLOOKUP($A1344,'Raw data'!$A:$AN,40, FALSE)</f>
        <v>0.93251731843056318</v>
      </c>
      <c r="Z1344" s="42">
        <f t="shared" si="228"/>
        <v>1.1537199611221791</v>
      </c>
      <c r="AA1344" s="44">
        <f>IFERROR(VLOOKUP($A1344,'Raw data'!$AP:$AU,4,FALSE),0)</f>
        <v>1.24662930100585</v>
      </c>
      <c r="AB1344" s="44">
        <f>IFERROR(VLOOKUP($A1344,'Raw data'!$AP:$AU,5,FALSE),0)</f>
        <v>0.19233347585083899</v>
      </c>
      <c r="AC1344" s="44">
        <f>IFERROR(VLOOKUP($A1344,'Raw data'!$AP:$AU,6,FALSE),"NA")</f>
        <v>0.97942776897708805</v>
      </c>
      <c r="AD1344" s="46" t="b">
        <f t="shared" si="229"/>
        <v>0</v>
      </c>
      <c r="AE1344" s="46" t="b">
        <f t="shared" si="230"/>
        <v>0</v>
      </c>
    </row>
    <row r="1345" spans="1:31" x14ac:dyDescent="0.25">
      <c r="A1345" s="45" t="s">
        <v>1411</v>
      </c>
      <c r="B1345" s="2" t="str">
        <f>IFERROR(VLOOKUP(A1345,'Protein names'!$A:$I,8,FALSE),"Contaminant")</f>
        <v>UDP-glucuronosyltransferase 2B17 (UDPGT 2B17) (EC 2.4.1.17) (17-beta-hydroxysteroid-specific UDPGT) (RLUG38) (Testosterone, dihydrotestosterone, and beta-estradiol-specific UDPGT) (UDP-glucuronosyltransferase 2B5) (UDPGT 2B5) (UDPGTr-3)</v>
      </c>
      <c r="C1345" t="str">
        <f>IFERROR(VLOOKUP(A1345,'Protein names'!$A:$I,9,FALSE), "Contaminant")</f>
        <v>Ugt2b17</v>
      </c>
      <c r="D1345" s="42">
        <f>VLOOKUP($A1345,'Raw data'!$A:$M,10,FALSE)</f>
        <v>1809589.6288896909</v>
      </c>
      <c r="E1345" s="42">
        <f>VLOOKUP($A1345,'Raw data'!$A:$M,11,FALSE)</f>
        <v>1246021.5623421259</v>
      </c>
      <c r="F1345" s="42">
        <f>VLOOKUP($A1345,'Raw data'!$A:$M,7,FALSE)</f>
        <v>651240.23033634492</v>
      </c>
      <c r="G1345" s="42">
        <f>VLOOKUP($A1345,'Raw data'!$A:$M,2,FALSE)</f>
        <v>633595.78444286354</v>
      </c>
      <c r="H1345" s="42">
        <f>VLOOKUP($A1345,'Raw data'!$A:$M,3,FALSE)</f>
        <v>476859.94642747671</v>
      </c>
      <c r="I1345" s="42">
        <f>VLOOKUP($A1345,'Raw data'!$A:$M,4,FALSE)</f>
        <v>662628.64684365399</v>
      </c>
      <c r="J1345" s="42">
        <f>VLOOKUP($A1345,'Raw data'!$A:$M,8,FALSE)</f>
        <v>845685.12729257764</v>
      </c>
      <c r="K1345" s="42">
        <f>VLOOKUP($A1345,'Raw data'!$A:$M,5,FALSE)</f>
        <v>568046.2336225484</v>
      </c>
      <c r="L1345" s="42">
        <f>VLOOKUP($A1345,'Raw data'!$A:$M,12,FALSE)</f>
        <v>1403933.4217419249</v>
      </c>
      <c r="M1345" s="42">
        <f>VLOOKUP($A1345,'Raw data'!$A:$M,13,FALSE)</f>
        <v>1549692.6176517427</v>
      </c>
      <c r="N1345" s="42">
        <f>VLOOKUP($A1345,'Raw data'!$A:$M,6,FALSE)</f>
        <v>490333.60689296114</v>
      </c>
      <c r="O1345" s="42">
        <f>VLOOKUP($A1345,'Raw data'!$A:$M,9,FALSE)</f>
        <v>684127.83206730196</v>
      </c>
      <c r="P1345" s="42">
        <f t="shared" si="220"/>
        <v>913322.63321369269</v>
      </c>
      <c r="Q1345" s="42">
        <f t="shared" si="221"/>
        <v>923636.47321150952</v>
      </c>
      <c r="R1345" s="42">
        <f t="shared" si="222"/>
        <v>468021.46541963436</v>
      </c>
      <c r="S1345" s="42">
        <f t="shared" si="223"/>
        <v>408303.00201425573</v>
      </c>
      <c r="T1345" s="43">
        <f t="shared" si="224"/>
        <v>0.51243826485807675</v>
      </c>
      <c r="U1345" s="43">
        <f t="shared" si="225"/>
        <v>0.4420602843828535</v>
      </c>
      <c r="V1345" s="42">
        <f t="shared" si="226"/>
        <v>1.6200558983177297E-2</v>
      </c>
      <c r="W1345" s="42">
        <f t="shared" si="227"/>
        <v>0.97111048936000577</v>
      </c>
      <c r="X1345" s="42">
        <f>VLOOKUP($A1345,'Raw data'!$A:$AN,39, FALSE)</f>
        <v>2.6575593327268781</v>
      </c>
      <c r="Y1345" s="42">
        <f>VLOOKUP($A1345,'Raw data'!$A:$AN,40, FALSE)</f>
        <v>3.6070570342670822</v>
      </c>
      <c r="Z1345" s="42">
        <f t="shared" si="228"/>
        <v>3.1323081834969804</v>
      </c>
      <c r="AA1345" s="44">
        <f>IFERROR(VLOOKUP($A1345,'Raw data'!$AP:$AU,4,FALSE),0)</f>
        <v>2.84307336990152</v>
      </c>
      <c r="AB1345" s="44">
        <f>IFERROR(VLOOKUP($A1345,'Raw data'!$AP:$AU,5,FALSE),0)</f>
        <v>0.12182421707723</v>
      </c>
      <c r="AC1345" s="44">
        <f>IFERROR(VLOOKUP($A1345,'Raw data'!$AP:$AU,6,FALSE),"NA")</f>
        <v>0.97959639325938597</v>
      </c>
      <c r="AD1345" s="46" t="b">
        <f t="shared" si="229"/>
        <v>0</v>
      </c>
      <c r="AE1345" s="46" t="b">
        <f t="shared" si="230"/>
        <v>0</v>
      </c>
    </row>
    <row r="1346" spans="1:31" x14ac:dyDescent="0.25">
      <c r="A1346" s="45" t="s">
        <v>1412</v>
      </c>
      <c r="B1346" s="2" t="str">
        <f>IFERROR(VLOOKUP(A1346,'Protein names'!$A:$I,8,FALSE),"Contaminant")</f>
        <v>Dodecenoyl-Coenzyme A delta isomerase (3,2 trans-enoyl-Coenzyme A isomerase) (Dodecenoyl-coenzyme A delta isomerase) (Enoyl-CoA delta isomerase 1, mitochondrial)</v>
      </c>
      <c r="C1346" t="str">
        <f>IFERROR(VLOOKUP(A1346,'Protein names'!$A:$I,9,FALSE), "Contaminant")</f>
        <v>Eci1</v>
      </c>
      <c r="D1346" s="42">
        <f>VLOOKUP($A1346,'Raw data'!$A:$M,10,FALSE)</f>
        <v>5905253.0239344826</v>
      </c>
      <c r="E1346" s="42">
        <f>VLOOKUP($A1346,'Raw data'!$A:$M,11,FALSE)</f>
        <v>6735336.0875101788</v>
      </c>
      <c r="F1346" s="42">
        <f>VLOOKUP($A1346,'Raw data'!$A:$M,7,FALSE)</f>
        <v>5945198.1536959838</v>
      </c>
      <c r="G1346" s="42">
        <f>VLOOKUP($A1346,'Raw data'!$A:$M,2,FALSE)</f>
        <v>6302640.7203059727</v>
      </c>
      <c r="H1346" s="42">
        <f>VLOOKUP($A1346,'Raw data'!$A:$M,3,FALSE)</f>
        <v>5895499.7552224025</v>
      </c>
      <c r="I1346" s="42">
        <f>VLOOKUP($A1346,'Raw data'!$A:$M,4,FALSE)</f>
        <v>4632016.1856501019</v>
      </c>
      <c r="J1346" s="42">
        <f>VLOOKUP($A1346,'Raw data'!$A:$M,8,FALSE)</f>
        <v>5473677.6143495468</v>
      </c>
      <c r="K1346" s="42">
        <f>VLOOKUP($A1346,'Raw data'!$A:$M,5,FALSE)</f>
        <v>5714604.5684088608</v>
      </c>
      <c r="L1346" s="42">
        <f>VLOOKUP($A1346,'Raw data'!$A:$M,12,FALSE)</f>
        <v>5612614.3445527833</v>
      </c>
      <c r="M1346" s="42">
        <f>VLOOKUP($A1346,'Raw data'!$A:$M,13,FALSE)</f>
        <v>5201381.4626687802</v>
      </c>
      <c r="N1346" s="42">
        <f>VLOOKUP($A1346,'Raw data'!$A:$M,6,FALSE)</f>
        <v>6916233.1002351949</v>
      </c>
      <c r="O1346" s="42">
        <f>VLOOKUP($A1346,'Raw data'!$A:$M,9,FALSE)</f>
        <v>6495543.2275916645</v>
      </c>
      <c r="P1346" s="42">
        <f t="shared" ref="P1346:P1379" si="231">AVERAGE(D1346:I1346)</f>
        <v>5902657.3210531874</v>
      </c>
      <c r="Q1346" s="42">
        <f t="shared" ref="Q1346:Q1379" si="232">AVERAGE(J1346:O1346)</f>
        <v>5902342.3863011384</v>
      </c>
      <c r="R1346" s="42">
        <f t="shared" ref="R1346:R1379" si="233">_xlfn.STDEV.P(D1346:I1346)</f>
        <v>641578.42254196608</v>
      </c>
      <c r="S1346" s="42">
        <f t="shared" ref="S1346:S1379" si="234">_xlfn.STDEV.P(J1346:O1346)</f>
        <v>601961.95166633045</v>
      </c>
      <c r="T1346" s="43">
        <f t="shared" ref="T1346:T1379" si="235">R1346/P1346</f>
        <v>0.10869315083795036</v>
      </c>
      <c r="U1346" s="43">
        <f t="shared" ref="U1346:U1379" si="236">S1346/Q1346</f>
        <v>0.10198695912040544</v>
      </c>
      <c r="V1346" s="42">
        <f t="shared" ref="V1346:V1379" si="237">LOG(Q1346/P1346,2)</f>
        <v>-7.6976673673162803E-5</v>
      </c>
      <c r="W1346" s="42">
        <f t="shared" ref="W1346:W1379" si="238">_xlfn.T.TEST(D1346:I1346,J1346:O1346,2,2)</f>
        <v>0.99937706755105582</v>
      </c>
      <c r="X1346" s="42">
        <f>VLOOKUP($A1346,'Raw data'!$A:$AN,39, FALSE)</f>
        <v>3.448693706094895</v>
      </c>
      <c r="Y1346" s="42">
        <f>VLOOKUP($A1346,'Raw data'!$A:$AN,40, FALSE)</f>
        <v>3.5143765029272203</v>
      </c>
      <c r="Z1346" s="42">
        <f t="shared" ref="Z1346:Z1379" si="239">AVERAGE(X1346:Y1346)</f>
        <v>3.4815351045110576</v>
      </c>
      <c r="AA1346" s="44">
        <f>IFERROR(VLOOKUP($A1346,'Raw data'!$AP:$AU,4,FALSE),0)</f>
        <v>-1.2613784241005801</v>
      </c>
      <c r="AB1346" s="44">
        <f>IFERROR(VLOOKUP($A1346,'Raw data'!$AP:$AU,5,FALSE),0)</f>
        <v>4.4643326542987097E-2</v>
      </c>
      <c r="AC1346" s="44">
        <f>IFERROR(VLOOKUP($A1346,'Raw data'!$AP:$AU,6,FALSE),"NA")</f>
        <v>0.97980101112124796</v>
      </c>
      <c r="AD1346" s="46" t="b">
        <f t="shared" ref="AD1346:AD1379" si="240">IF(OR(W1346&lt;=0.05,AC1346&lt;=0.05),TRUE,FALSE)</f>
        <v>0</v>
      </c>
      <c r="AE1346" s="46" t="b">
        <f t="shared" ref="AE1346:AE1379" si="241">IF(AND(W1346&lt;=0.05,AC1346&lt;=0.05),TRUE,FALSE)</f>
        <v>0</v>
      </c>
    </row>
    <row r="1347" spans="1:31" x14ac:dyDescent="0.25">
      <c r="A1347" s="45" t="s">
        <v>1413</v>
      </c>
      <c r="B1347" s="2" t="str">
        <f>IFERROR(VLOOKUP(A1347,'Protein names'!$A:$I,8,FALSE),"Contaminant")</f>
        <v>Metaxin 2 (Protein Mtx2)</v>
      </c>
      <c r="C1347" t="str">
        <f>IFERROR(VLOOKUP(A1347,'Protein names'!$A:$I,9,FALSE), "Contaminant")</f>
        <v>Mtx2</v>
      </c>
      <c r="D1347" s="42">
        <f>VLOOKUP($A1347,'Raw data'!$A:$M,10,FALSE)</f>
        <v>23405.308948280064</v>
      </c>
      <c r="E1347" s="42">
        <f>VLOOKUP($A1347,'Raw data'!$A:$M,11,FALSE)</f>
        <v>75686.278360512297</v>
      </c>
      <c r="F1347" s="42">
        <f>VLOOKUP($A1347,'Raw data'!$A:$M,7,FALSE)</f>
        <v>205.36</v>
      </c>
      <c r="G1347" s="42">
        <f>VLOOKUP($A1347,'Raw data'!$A:$M,2,FALSE)</f>
        <v>21401.660628165355</v>
      </c>
      <c r="H1347" s="42">
        <f>VLOOKUP($A1347,'Raw data'!$A:$M,3,FALSE)</f>
        <v>205.36</v>
      </c>
      <c r="I1347" s="42">
        <f>VLOOKUP($A1347,'Raw data'!$A:$M,4,FALSE)</f>
        <v>205.36</v>
      </c>
      <c r="J1347" s="42">
        <f>VLOOKUP($A1347,'Raw data'!$A:$M,8,FALSE)</f>
        <v>205.36</v>
      </c>
      <c r="K1347" s="42">
        <f>VLOOKUP($A1347,'Raw data'!$A:$M,5,FALSE)</f>
        <v>205.36</v>
      </c>
      <c r="L1347" s="42">
        <f>VLOOKUP($A1347,'Raw data'!$A:$M,12,FALSE)</f>
        <v>205.36</v>
      </c>
      <c r="M1347" s="42">
        <f>VLOOKUP($A1347,'Raw data'!$A:$M,13,FALSE)</f>
        <v>87302.802705152295</v>
      </c>
      <c r="N1347" s="42">
        <f>VLOOKUP($A1347,'Raw data'!$A:$M,6,FALSE)</f>
        <v>205.36</v>
      </c>
      <c r="O1347" s="42">
        <f>VLOOKUP($A1347,'Raw data'!$A:$M,9,FALSE)</f>
        <v>179184.095895395</v>
      </c>
      <c r="P1347" s="42">
        <f t="shared" si="231"/>
        <v>20184.887989492952</v>
      </c>
      <c r="Q1347" s="42">
        <f t="shared" si="232"/>
        <v>44551.389766757879</v>
      </c>
      <c r="R1347" s="42">
        <f t="shared" si="233"/>
        <v>26738.862466364983</v>
      </c>
      <c r="S1347" s="42">
        <f t="shared" si="234"/>
        <v>68092.988248969486</v>
      </c>
      <c r="T1347" s="43">
        <f t="shared" si="235"/>
        <v>1.324697094196591</v>
      </c>
      <c r="U1347" s="43">
        <f t="shared" si="236"/>
        <v>1.5284144581226335</v>
      </c>
      <c r="V1347" s="42">
        <f t="shared" si="237"/>
        <v>1.1421948558729185</v>
      </c>
      <c r="W1347" s="42">
        <f t="shared" si="238"/>
        <v>0.47353716048538996</v>
      </c>
      <c r="X1347" s="42">
        <f>VLOOKUP($A1347,'Raw data'!$A:$AN,39, FALSE)</f>
        <v>0.81737097456006003</v>
      </c>
      <c r="Y1347" s="42">
        <f>VLOOKUP($A1347,'Raw data'!$A:$AN,40, FALSE)</f>
        <v>0.49378076630540585</v>
      </c>
      <c r="Z1347" s="42">
        <f t="shared" si="239"/>
        <v>0.65557587043273291</v>
      </c>
      <c r="AA1347" s="44">
        <f>IFERROR(VLOOKUP($A1347,'Raw data'!$AP:$AU,4,FALSE),0)</f>
        <v>-1.5102417841787099</v>
      </c>
      <c r="AB1347" s="44">
        <f>IFERROR(VLOOKUP($A1347,'Raw data'!$AP:$AU,5,FALSE),0)</f>
        <v>0.15842264889402699</v>
      </c>
      <c r="AC1347" s="44">
        <f>IFERROR(VLOOKUP($A1347,'Raw data'!$AP:$AU,6,FALSE),"NA")</f>
        <v>0.98039998993505895</v>
      </c>
      <c r="AD1347" s="46" t="b">
        <f t="shared" si="240"/>
        <v>0</v>
      </c>
      <c r="AE1347" s="46" t="b">
        <f t="shared" si="241"/>
        <v>0</v>
      </c>
    </row>
    <row r="1348" spans="1:31" x14ac:dyDescent="0.25">
      <c r="A1348" s="45" t="s">
        <v>1414</v>
      </c>
      <c r="B1348" s="2" t="str">
        <f>IFERROR(VLOOKUP(A1348,'Protein names'!$A:$I,8,FALSE),"Contaminant")</f>
        <v>Pyruvate carboxylase, mitochondrial (EC 6.4.1.1) (Pyruvic carboxylase) (PCB)</v>
      </c>
      <c r="C1348" t="str">
        <f>IFERROR(VLOOKUP(A1348,'Protein names'!$A:$I,9,FALSE), "Contaminant")</f>
        <v>Pc</v>
      </c>
      <c r="D1348" s="42">
        <f>VLOOKUP($A1348,'Raw data'!$A:$M,10,FALSE)</f>
        <v>12451925.802275635</v>
      </c>
      <c r="E1348" s="42">
        <f>VLOOKUP($A1348,'Raw data'!$A:$M,11,FALSE)</f>
        <v>9996680.5848764926</v>
      </c>
      <c r="F1348" s="42">
        <f>VLOOKUP($A1348,'Raw data'!$A:$M,7,FALSE)</f>
        <v>10071896.369763777</v>
      </c>
      <c r="G1348" s="42">
        <f>VLOOKUP($A1348,'Raw data'!$A:$M,2,FALSE)</f>
        <v>8850520.3911098074</v>
      </c>
      <c r="H1348" s="42">
        <f>VLOOKUP($A1348,'Raw data'!$A:$M,3,FALSE)</f>
        <v>9405126.6939473897</v>
      </c>
      <c r="I1348" s="42">
        <f>VLOOKUP($A1348,'Raw data'!$A:$M,4,FALSE)</f>
        <v>12440622.756718345</v>
      </c>
      <c r="J1348" s="42">
        <f>VLOOKUP($A1348,'Raw data'!$A:$M,8,FALSE)</f>
        <v>10387495.768053614</v>
      </c>
      <c r="K1348" s="42">
        <f>VLOOKUP($A1348,'Raw data'!$A:$M,5,FALSE)</f>
        <v>9717970.8005598523</v>
      </c>
      <c r="L1348" s="42">
        <f>VLOOKUP($A1348,'Raw data'!$A:$M,12,FALSE)</f>
        <v>12358952.87719088</v>
      </c>
      <c r="M1348" s="42">
        <f>VLOOKUP($A1348,'Raw data'!$A:$M,13,FALSE)</f>
        <v>10108222.619755728</v>
      </c>
      <c r="N1348" s="42">
        <f>VLOOKUP($A1348,'Raw data'!$A:$M,6,FALSE)</f>
        <v>9616608.7103629895</v>
      </c>
      <c r="O1348" s="42">
        <f>VLOOKUP($A1348,'Raw data'!$A:$M,9,FALSE)</f>
        <v>10439007.931822602</v>
      </c>
      <c r="P1348" s="42">
        <f t="shared" si="231"/>
        <v>10536128.766448574</v>
      </c>
      <c r="Q1348" s="42">
        <f t="shared" si="232"/>
        <v>10438043.117957609</v>
      </c>
      <c r="R1348" s="42">
        <f t="shared" si="233"/>
        <v>1409747.7896893867</v>
      </c>
      <c r="S1348" s="42">
        <f t="shared" si="234"/>
        <v>912367.84046264039</v>
      </c>
      <c r="T1348" s="43">
        <f t="shared" si="235"/>
        <v>0.13380130605261881</v>
      </c>
      <c r="U1348" s="43">
        <f t="shared" si="236"/>
        <v>8.7407939414716807E-2</v>
      </c>
      <c r="V1348" s="42">
        <f t="shared" si="237"/>
        <v>-1.349361596032485E-2</v>
      </c>
      <c r="W1348" s="42">
        <f t="shared" si="238"/>
        <v>0.89867287621301606</v>
      </c>
      <c r="X1348" s="42">
        <f>VLOOKUP($A1348,'Raw data'!$A:$AN,39, FALSE)</f>
        <v>3.2267538092605128</v>
      </c>
      <c r="Y1348" s="42">
        <f>VLOOKUP($A1348,'Raw data'!$A:$AN,40, FALSE)</f>
        <v>3.6800650590473452</v>
      </c>
      <c r="Z1348" s="42">
        <f t="shared" si="239"/>
        <v>3.453409434153929</v>
      </c>
      <c r="AA1348" s="44">
        <f>IFERROR(VLOOKUP($A1348,'Raw data'!$AP:$AU,4,FALSE),0)</f>
        <v>0.28233798213292599</v>
      </c>
      <c r="AB1348" s="44">
        <f>IFERROR(VLOOKUP($A1348,'Raw data'!$AP:$AU,5,FALSE),0)</f>
        <v>0.12906754478650201</v>
      </c>
      <c r="AC1348" s="44">
        <f>IFERROR(VLOOKUP($A1348,'Raw data'!$AP:$AU,6,FALSE),"NA")</f>
        <v>0.98081062081092796</v>
      </c>
      <c r="AD1348" s="46" t="b">
        <f t="shared" si="240"/>
        <v>0</v>
      </c>
      <c r="AE1348" s="46" t="b">
        <f t="shared" si="241"/>
        <v>0</v>
      </c>
    </row>
    <row r="1349" spans="1:31" x14ac:dyDescent="0.25">
      <c r="A1349" s="45" t="s">
        <v>1415</v>
      </c>
      <c r="B1349" s="2" t="str">
        <f>IFERROR(VLOOKUP(A1349,'Protein names'!$A:$I,8,FALSE),"Contaminant")</f>
        <v>Cytochrome c oxidase subunit 5A, mitochondrial (Cytochrome c oxidase polypeptide Va)</v>
      </c>
      <c r="C1349" t="str">
        <f>IFERROR(VLOOKUP(A1349,'Protein names'!$A:$I,9,FALSE), "Contaminant")</f>
        <v>Cox5a</v>
      </c>
      <c r="D1349" s="42">
        <f>VLOOKUP($A1349,'Raw data'!$A:$M,10,FALSE)</f>
        <v>1886758.8902116842</v>
      </c>
      <c r="E1349" s="42">
        <f>VLOOKUP($A1349,'Raw data'!$A:$M,11,FALSE)</f>
        <v>1564752.8794778725</v>
      </c>
      <c r="F1349" s="42">
        <f>VLOOKUP($A1349,'Raw data'!$A:$M,7,FALSE)</f>
        <v>1617914.5823794375</v>
      </c>
      <c r="G1349" s="42">
        <f>VLOOKUP($A1349,'Raw data'!$A:$M,2,FALSE)</f>
        <v>1631508.8606265937</v>
      </c>
      <c r="H1349" s="42">
        <f>VLOOKUP($A1349,'Raw data'!$A:$M,3,FALSE)</f>
        <v>1935755.7748858642</v>
      </c>
      <c r="I1349" s="42">
        <f>VLOOKUP($A1349,'Raw data'!$A:$M,4,FALSE)</f>
        <v>1939140.0924408049</v>
      </c>
      <c r="J1349" s="42">
        <f>VLOOKUP($A1349,'Raw data'!$A:$M,8,FALSE)</f>
        <v>1582663.2833974778</v>
      </c>
      <c r="K1349" s="42">
        <f>VLOOKUP($A1349,'Raw data'!$A:$M,5,FALSE)</f>
        <v>1608627.6630163447</v>
      </c>
      <c r="L1349" s="42">
        <f>VLOOKUP($A1349,'Raw data'!$A:$M,12,FALSE)</f>
        <v>1863535.5515904026</v>
      </c>
      <c r="M1349" s="42">
        <f>VLOOKUP($A1349,'Raw data'!$A:$M,13,FALSE)</f>
        <v>1236216.5706495158</v>
      </c>
      <c r="N1349" s="42">
        <f>VLOOKUP($A1349,'Raw data'!$A:$M,6,FALSE)</f>
        <v>1773140.0319783066</v>
      </c>
      <c r="O1349" s="42">
        <f>VLOOKUP($A1349,'Raw data'!$A:$M,9,FALSE)</f>
        <v>1206929.0951096416</v>
      </c>
      <c r="P1349" s="42">
        <f t="shared" si="231"/>
        <v>1762638.5133370429</v>
      </c>
      <c r="Q1349" s="42">
        <f t="shared" si="232"/>
        <v>1545185.3659569481</v>
      </c>
      <c r="R1349" s="42">
        <f t="shared" si="233"/>
        <v>160118.17912998822</v>
      </c>
      <c r="S1349" s="42">
        <f t="shared" si="234"/>
        <v>247863.77678302446</v>
      </c>
      <c r="T1349" s="43">
        <f t="shared" si="235"/>
        <v>9.0840054791978334E-2</v>
      </c>
      <c r="U1349" s="43">
        <f t="shared" si="236"/>
        <v>0.16041038327432</v>
      </c>
      <c r="V1349" s="42">
        <f t="shared" si="237"/>
        <v>-0.18995671383784221</v>
      </c>
      <c r="W1349" s="42">
        <f t="shared" si="238"/>
        <v>0.13041152924912194</v>
      </c>
      <c r="X1349" s="42">
        <f>VLOOKUP($A1349,'Raw data'!$A:$AN,39, FALSE)</f>
        <v>1.9851883698018442</v>
      </c>
      <c r="Y1349" s="42">
        <f>VLOOKUP($A1349,'Raw data'!$A:$AN,40, FALSE)</f>
        <v>2.6310834075240628</v>
      </c>
      <c r="Z1349" s="42">
        <f t="shared" si="239"/>
        <v>2.3081358886629535</v>
      </c>
      <c r="AA1349" s="44">
        <f>IFERROR(VLOOKUP($A1349,'Raw data'!$AP:$AU,4,FALSE),0)</f>
        <v>-0.31185414751784701</v>
      </c>
      <c r="AB1349" s="44">
        <f>IFERROR(VLOOKUP($A1349,'Raw data'!$AP:$AU,5,FALSE),0)</f>
        <v>0.142612576090002</v>
      </c>
      <c r="AC1349" s="44">
        <f>IFERROR(VLOOKUP($A1349,'Raw data'!$AP:$AU,6,FALSE),"NA")</f>
        <v>0.98160089318677002</v>
      </c>
      <c r="AD1349" s="46" t="b">
        <f t="shared" si="240"/>
        <v>0</v>
      </c>
      <c r="AE1349" s="46" t="b">
        <f t="shared" si="241"/>
        <v>0</v>
      </c>
    </row>
    <row r="1350" spans="1:31" x14ac:dyDescent="0.25">
      <c r="A1350" s="45" t="s">
        <v>1416</v>
      </c>
      <c r="B1350" s="2" t="str">
        <f>IFERROR(VLOOKUP(A1350,'Protein names'!$A:$I,8,FALSE),"Contaminant")</f>
        <v>Retinol dehydrogenase 3 (EC 1.1.1.105) (Retinol dehydrogenase type I) (RODH I)</v>
      </c>
      <c r="C1350" t="str">
        <f>IFERROR(VLOOKUP(A1350,'Protein names'!$A:$I,9,FALSE), "Contaminant")</f>
        <v>Rdh3</v>
      </c>
      <c r="D1350" s="42">
        <f>VLOOKUP($A1350,'Raw data'!$A:$M,10,FALSE)</f>
        <v>3529072.1835789615</v>
      </c>
      <c r="E1350" s="42">
        <f>VLOOKUP($A1350,'Raw data'!$A:$M,11,FALSE)</f>
        <v>3675177.9696044768</v>
      </c>
      <c r="F1350" s="42">
        <f>VLOOKUP($A1350,'Raw data'!$A:$M,7,FALSE)</f>
        <v>5709768.4900594968</v>
      </c>
      <c r="G1350" s="42">
        <f>VLOOKUP($A1350,'Raw data'!$A:$M,2,FALSE)</f>
        <v>4593845.0461205617</v>
      </c>
      <c r="H1350" s="42">
        <f>VLOOKUP($A1350,'Raw data'!$A:$M,3,FALSE)</f>
        <v>5137806.5293266522</v>
      </c>
      <c r="I1350" s="42">
        <f>VLOOKUP($A1350,'Raw data'!$A:$M,4,FALSE)</f>
        <v>5728204.7657388998</v>
      </c>
      <c r="J1350" s="42">
        <f>VLOOKUP($A1350,'Raw data'!$A:$M,8,FALSE)</f>
        <v>5101387.8615790326</v>
      </c>
      <c r="K1350" s="42">
        <f>VLOOKUP($A1350,'Raw data'!$A:$M,5,FALSE)</f>
        <v>4780948.9724840745</v>
      </c>
      <c r="L1350" s="42">
        <f>VLOOKUP($A1350,'Raw data'!$A:$M,12,FALSE)</f>
        <v>3761751.7497451515</v>
      </c>
      <c r="M1350" s="42">
        <f>VLOOKUP($A1350,'Raw data'!$A:$M,13,FALSE)</f>
        <v>4757965.5732648922</v>
      </c>
      <c r="N1350" s="42">
        <f>VLOOKUP($A1350,'Raw data'!$A:$M,6,FALSE)</f>
        <v>4489290.8970988477</v>
      </c>
      <c r="O1350" s="42">
        <f>VLOOKUP($A1350,'Raw data'!$A:$M,9,FALSE)</f>
        <v>5148122.3743020855</v>
      </c>
      <c r="P1350" s="42">
        <f t="shared" si="231"/>
        <v>4728979.1640715078</v>
      </c>
      <c r="Q1350" s="42">
        <f t="shared" si="232"/>
        <v>4673244.5714123473</v>
      </c>
      <c r="R1350" s="42">
        <f t="shared" si="233"/>
        <v>884691.49695532199</v>
      </c>
      <c r="S1350" s="42">
        <f t="shared" si="234"/>
        <v>464085.41042239225</v>
      </c>
      <c r="T1350" s="43">
        <f t="shared" si="235"/>
        <v>0.1870787470743748</v>
      </c>
      <c r="U1350" s="43">
        <f t="shared" si="236"/>
        <v>9.9306895526363695E-2</v>
      </c>
      <c r="V1350" s="42">
        <f t="shared" si="237"/>
        <v>-1.710424353526669E-2</v>
      </c>
      <c r="W1350" s="42">
        <f t="shared" si="238"/>
        <v>0.90319534034775262</v>
      </c>
      <c r="X1350" s="42">
        <f>VLOOKUP($A1350,'Raw data'!$A:$AN,39, FALSE)</f>
        <v>2.8209563321236857</v>
      </c>
      <c r="Y1350" s="42">
        <f>VLOOKUP($A1350,'Raw data'!$A:$AN,40, FALSE)</f>
        <v>3.0556346241117542</v>
      </c>
      <c r="Z1350" s="42">
        <f t="shared" si="239"/>
        <v>2.9382954781177197</v>
      </c>
      <c r="AA1350" s="44">
        <f>IFERROR(VLOOKUP($A1350,'Raw data'!$AP:$AU,4,FALSE),0)</f>
        <v>0.43635320543959799</v>
      </c>
      <c r="AB1350" s="44">
        <f>IFERROR(VLOOKUP($A1350,'Raw data'!$AP:$AU,5,FALSE),0)</f>
        <v>7.9116061243501998E-2</v>
      </c>
      <c r="AC1350" s="44">
        <f>IFERROR(VLOOKUP($A1350,'Raw data'!$AP:$AU,6,FALSE),"NA")</f>
        <v>0.98294218078015805</v>
      </c>
      <c r="AD1350" s="46" t="b">
        <f t="shared" si="240"/>
        <v>0</v>
      </c>
      <c r="AE1350" s="46" t="b">
        <f t="shared" si="241"/>
        <v>0</v>
      </c>
    </row>
    <row r="1351" spans="1:31" x14ac:dyDescent="0.25">
      <c r="A1351" s="45" t="s">
        <v>1417</v>
      </c>
      <c r="B1351" s="2" t="str">
        <f>IFERROR(VLOOKUP(A1351,'Protein names'!$A:$I,8,FALSE),"Contaminant")</f>
        <v>Peroxiredoxin 5, isoform CRA_c (Peroxiredoxin-5, mitochondrial)</v>
      </c>
      <c r="C1351" t="str">
        <f>IFERROR(VLOOKUP(A1351,'Protein names'!$A:$I,9,FALSE), "Contaminant")</f>
        <v>Prdx5</v>
      </c>
      <c r="D1351" s="42">
        <f>VLOOKUP($A1351,'Raw data'!$A:$M,10,FALSE)</f>
        <v>4989784.2551707188</v>
      </c>
      <c r="E1351" s="42">
        <f>VLOOKUP($A1351,'Raw data'!$A:$M,11,FALSE)</f>
        <v>4974006.5599600002</v>
      </c>
      <c r="F1351" s="42">
        <f>VLOOKUP($A1351,'Raw data'!$A:$M,7,FALSE)</f>
        <v>4296605.139627466</v>
      </c>
      <c r="G1351" s="42">
        <f>VLOOKUP($A1351,'Raw data'!$A:$M,2,FALSE)</f>
        <v>5085279.1061125137</v>
      </c>
      <c r="H1351" s="42">
        <f>VLOOKUP($A1351,'Raw data'!$A:$M,3,FALSE)</f>
        <v>4481917.6772633493</v>
      </c>
      <c r="I1351" s="42">
        <f>VLOOKUP($A1351,'Raw data'!$A:$M,4,FALSE)</f>
        <v>4696460.3214054592</v>
      </c>
      <c r="J1351" s="42">
        <f>VLOOKUP($A1351,'Raw data'!$A:$M,8,FALSE)</f>
        <v>4452808.3656042125</v>
      </c>
      <c r="K1351" s="42">
        <f>VLOOKUP($A1351,'Raw data'!$A:$M,5,FALSE)</f>
        <v>4952505.1705406206</v>
      </c>
      <c r="L1351" s="42">
        <f>VLOOKUP($A1351,'Raw data'!$A:$M,12,FALSE)</f>
        <v>4279515.6080624647</v>
      </c>
      <c r="M1351" s="42">
        <f>VLOOKUP($A1351,'Raw data'!$A:$M,13,FALSE)</f>
        <v>4386632.8270956334</v>
      </c>
      <c r="N1351" s="42">
        <f>VLOOKUP($A1351,'Raw data'!$A:$M,6,FALSE)</f>
        <v>4877189.6581354681</v>
      </c>
      <c r="O1351" s="42">
        <f>VLOOKUP($A1351,'Raw data'!$A:$M,9,FALSE)</f>
        <v>5051198.7975314073</v>
      </c>
      <c r="P1351" s="42">
        <f t="shared" si="231"/>
        <v>4754008.8432565844</v>
      </c>
      <c r="Q1351" s="42">
        <f t="shared" si="232"/>
        <v>4666641.7378283013</v>
      </c>
      <c r="R1351" s="42">
        <f t="shared" si="233"/>
        <v>288759.59157029883</v>
      </c>
      <c r="S1351" s="42">
        <f t="shared" si="234"/>
        <v>302194.41936969932</v>
      </c>
      <c r="T1351" s="43">
        <f t="shared" si="235"/>
        <v>6.0740230212212469E-2</v>
      </c>
      <c r="U1351" s="43">
        <f t="shared" si="236"/>
        <v>6.4756292929041184E-2</v>
      </c>
      <c r="V1351" s="42">
        <f t="shared" si="237"/>
        <v>-2.6759872346462304E-2</v>
      </c>
      <c r="W1351" s="42">
        <f t="shared" si="238"/>
        <v>0.65023745466768812</v>
      </c>
      <c r="X1351" s="42">
        <f>VLOOKUP($A1351,'Raw data'!$A:$AN,39, FALSE)</f>
        <v>3.1030714743986123</v>
      </c>
      <c r="Y1351" s="42">
        <f>VLOOKUP($A1351,'Raw data'!$A:$AN,40, FALSE)</f>
        <v>2.975045453954531</v>
      </c>
      <c r="Z1351" s="42">
        <f t="shared" si="239"/>
        <v>3.0390584641765717</v>
      </c>
      <c r="AA1351" s="44">
        <f>IFERROR(VLOOKUP($A1351,'Raw data'!$AP:$AU,4,FALSE),0)</f>
        <v>0.223067609752409</v>
      </c>
      <c r="AB1351" s="44">
        <f>IFERROR(VLOOKUP($A1351,'Raw data'!$AP:$AU,5,FALSE),0)</f>
        <v>7.8348417547161098E-2</v>
      </c>
      <c r="AC1351" s="44">
        <f>IFERROR(VLOOKUP($A1351,'Raw data'!$AP:$AU,6,FALSE),"NA")</f>
        <v>0.98294819160018299</v>
      </c>
      <c r="AD1351" s="46" t="b">
        <f t="shared" si="240"/>
        <v>0</v>
      </c>
      <c r="AE1351" s="46" t="b">
        <f t="shared" si="241"/>
        <v>0</v>
      </c>
    </row>
    <row r="1352" spans="1:31" x14ac:dyDescent="0.25">
      <c r="A1352" s="45" t="s">
        <v>1418</v>
      </c>
      <c r="B1352" s="2" t="str">
        <f>IFERROR(VLOOKUP(A1352,'Protein names'!$A:$I,8,FALSE),"Contaminant")</f>
        <v>Protein Lyrm5 (RCG29836, isoform CRA_a)</v>
      </c>
      <c r="C1352" t="str">
        <f>IFERROR(VLOOKUP(A1352,'Protein names'!$A:$I,9,FALSE), "Contaminant")</f>
        <v>Lyrm5</v>
      </c>
      <c r="D1352" s="42">
        <f>VLOOKUP($A1352,'Raw data'!$A:$M,10,FALSE)</f>
        <v>205.36</v>
      </c>
      <c r="E1352" s="42">
        <f>VLOOKUP($A1352,'Raw data'!$A:$M,11,FALSE)</f>
        <v>23334.773915822625</v>
      </c>
      <c r="F1352" s="42">
        <f>VLOOKUP($A1352,'Raw data'!$A:$M,7,FALSE)</f>
        <v>205.36</v>
      </c>
      <c r="G1352" s="42">
        <f>VLOOKUP($A1352,'Raw data'!$A:$M,2,FALSE)</f>
        <v>205.36</v>
      </c>
      <c r="H1352" s="42">
        <f>VLOOKUP($A1352,'Raw data'!$A:$M,3,FALSE)</f>
        <v>205.36</v>
      </c>
      <c r="I1352" s="42">
        <f>VLOOKUP($A1352,'Raw data'!$A:$M,4,FALSE)</f>
        <v>205.36</v>
      </c>
      <c r="J1352" s="42">
        <f>VLOOKUP($A1352,'Raw data'!$A:$M,8,FALSE)</f>
        <v>205.36</v>
      </c>
      <c r="K1352" s="42">
        <f>VLOOKUP($A1352,'Raw data'!$A:$M,5,FALSE)</f>
        <v>12924.883735008294</v>
      </c>
      <c r="L1352" s="42">
        <f>VLOOKUP($A1352,'Raw data'!$A:$M,12,FALSE)</f>
        <v>26648.588700285633</v>
      </c>
      <c r="M1352" s="42">
        <f>VLOOKUP($A1352,'Raw data'!$A:$M,13,FALSE)</f>
        <v>205.36</v>
      </c>
      <c r="N1352" s="42">
        <f>VLOOKUP($A1352,'Raw data'!$A:$M,6,FALSE)</f>
        <v>205.36</v>
      </c>
      <c r="O1352" s="42">
        <f>VLOOKUP($A1352,'Raw data'!$A:$M,9,FALSE)</f>
        <v>205.36</v>
      </c>
      <c r="P1352" s="42">
        <f t="shared" si="231"/>
        <v>4060.2623193037712</v>
      </c>
      <c r="Q1352" s="42">
        <f t="shared" si="232"/>
        <v>6732.4854058823212</v>
      </c>
      <c r="R1352" s="42">
        <f t="shared" si="233"/>
        <v>8619.8236325848284</v>
      </c>
      <c r="S1352" s="42">
        <f t="shared" si="234"/>
        <v>10044.985745438387</v>
      </c>
      <c r="T1352" s="43">
        <f t="shared" si="235"/>
        <v>2.1229721024682227</v>
      </c>
      <c r="U1352" s="43">
        <f t="shared" si="236"/>
        <v>1.4920174556430321</v>
      </c>
      <c r="V1352" s="42">
        <f t="shared" si="237"/>
        <v>0.7295662594902772</v>
      </c>
      <c r="W1352" s="42">
        <f t="shared" si="238"/>
        <v>0.66131440013281462</v>
      </c>
      <c r="X1352" s="42">
        <f>VLOOKUP($A1352,'Raw data'!$A:$AN,39, FALSE)</f>
        <v>0.47950254667536168</v>
      </c>
      <c r="Y1352" s="42">
        <f>VLOOKUP($A1352,'Raw data'!$A:$AN,40, FALSE)</f>
        <v>0.63752669652093663</v>
      </c>
      <c r="Z1352" s="42">
        <f t="shared" si="239"/>
        <v>0.55851462159814913</v>
      </c>
      <c r="AA1352" s="44">
        <f>IFERROR(VLOOKUP($A1352,'Raw data'!$AP:$AU,4,FALSE),0)</f>
        <v>0.95572012597503797</v>
      </c>
      <c r="AB1352" s="44">
        <f>IFERROR(VLOOKUP($A1352,'Raw data'!$AP:$AU,5,FALSE),0)</f>
        <v>2.77149116991788E-2</v>
      </c>
      <c r="AC1352" s="44">
        <f>IFERROR(VLOOKUP($A1352,'Raw data'!$AP:$AU,6,FALSE),"NA")</f>
        <v>0.98297544335155695</v>
      </c>
      <c r="AD1352" s="46" t="b">
        <f t="shared" si="240"/>
        <v>0</v>
      </c>
      <c r="AE1352" s="46" t="b">
        <f t="shared" si="241"/>
        <v>0</v>
      </c>
    </row>
    <row r="1353" spans="1:31" x14ac:dyDescent="0.25">
      <c r="A1353" s="45" t="s">
        <v>1419</v>
      </c>
      <c r="B1353" s="2" t="str">
        <f>IFERROR(VLOOKUP(A1353,'Protein names'!$A:$I,8,FALSE),"Contaminant")</f>
        <v>Apolipoprotein A-II (Apo-AII) (ApoA-II) (Apolipoprotein A2) [Cleaved into: Proapolipoprotein A-II (ProapoA-II)]</v>
      </c>
      <c r="C1353" t="str">
        <f>IFERROR(VLOOKUP(A1353,'Protein names'!$A:$I,9,FALSE), "Contaminant")</f>
        <v>Apoa2</v>
      </c>
      <c r="D1353" s="42">
        <f>VLOOKUP($A1353,'Raw data'!$A:$M,10,FALSE)</f>
        <v>167066.5050280763</v>
      </c>
      <c r="E1353" s="42">
        <f>VLOOKUP($A1353,'Raw data'!$A:$M,11,FALSE)</f>
        <v>145502.8644042321</v>
      </c>
      <c r="F1353" s="42">
        <f>VLOOKUP($A1353,'Raw data'!$A:$M,7,FALSE)</f>
        <v>212091.87157160204</v>
      </c>
      <c r="G1353" s="42">
        <f>VLOOKUP($A1353,'Raw data'!$A:$M,2,FALSE)</f>
        <v>350426.11297950882</v>
      </c>
      <c r="H1353" s="42">
        <f>VLOOKUP($A1353,'Raw data'!$A:$M,3,FALSE)</f>
        <v>235449.80905702585</v>
      </c>
      <c r="I1353" s="42">
        <f>VLOOKUP($A1353,'Raw data'!$A:$M,4,FALSE)</f>
        <v>156969.03553146624</v>
      </c>
      <c r="J1353" s="42">
        <f>VLOOKUP($A1353,'Raw data'!$A:$M,8,FALSE)</f>
        <v>214627.66966927116</v>
      </c>
      <c r="K1353" s="42">
        <f>VLOOKUP($A1353,'Raw data'!$A:$M,5,FALSE)</f>
        <v>215124.26216703578</v>
      </c>
      <c r="L1353" s="42">
        <f>VLOOKUP($A1353,'Raw data'!$A:$M,12,FALSE)</f>
        <v>204101.7048305987</v>
      </c>
      <c r="M1353" s="42">
        <f>VLOOKUP($A1353,'Raw data'!$A:$M,13,FALSE)</f>
        <v>13529.311575542071</v>
      </c>
      <c r="N1353" s="42">
        <f>VLOOKUP($A1353,'Raw data'!$A:$M,6,FALSE)</f>
        <v>199698.37398226286</v>
      </c>
      <c r="O1353" s="42">
        <f>VLOOKUP($A1353,'Raw data'!$A:$M,9,FALSE)</f>
        <v>247394.76045886724</v>
      </c>
      <c r="P1353" s="42">
        <f t="shared" si="231"/>
        <v>211251.03309531859</v>
      </c>
      <c r="Q1353" s="42">
        <f t="shared" si="232"/>
        <v>182412.68044726297</v>
      </c>
      <c r="R1353" s="42">
        <f t="shared" si="233"/>
        <v>69734.759499163803</v>
      </c>
      <c r="S1353" s="42">
        <f t="shared" si="234"/>
        <v>77051.200610337226</v>
      </c>
      <c r="T1353" s="43">
        <f t="shared" si="235"/>
        <v>0.33010375607346154</v>
      </c>
      <c r="U1353" s="43">
        <f t="shared" si="236"/>
        <v>0.42240046262909542</v>
      </c>
      <c r="V1353" s="42">
        <f t="shared" si="237"/>
        <v>-0.21175237455198029</v>
      </c>
      <c r="W1353" s="42">
        <f t="shared" si="238"/>
        <v>0.54880330289506951</v>
      </c>
      <c r="X1353" s="42">
        <f>VLOOKUP($A1353,'Raw data'!$A:$AN,39, FALSE)</f>
        <v>3.0179872402879009</v>
      </c>
      <c r="Y1353" s="42">
        <f>VLOOKUP($A1353,'Raw data'!$A:$AN,40, FALSE)</f>
        <v>2.7695981145693307</v>
      </c>
      <c r="Z1353" s="42">
        <f t="shared" si="239"/>
        <v>2.8937926774286158</v>
      </c>
      <c r="AA1353" s="44">
        <f>IFERROR(VLOOKUP($A1353,'Raw data'!$AP:$AU,4,FALSE),0)</f>
        <v>0.28275928870280298</v>
      </c>
      <c r="AB1353" s="44">
        <f>IFERROR(VLOOKUP($A1353,'Raw data'!$AP:$AU,5,FALSE),0)</f>
        <v>4.9800206361755202E-2</v>
      </c>
      <c r="AC1353" s="44">
        <f>IFERROR(VLOOKUP($A1353,'Raw data'!$AP:$AU,6,FALSE),"NA")</f>
        <v>0.98351728791648496</v>
      </c>
      <c r="AD1353" s="46" t="b">
        <f t="shared" si="240"/>
        <v>0</v>
      </c>
      <c r="AE1353" s="46" t="b">
        <f t="shared" si="241"/>
        <v>0</v>
      </c>
    </row>
    <row r="1354" spans="1:31" x14ac:dyDescent="0.25">
      <c r="A1354" s="45" t="s">
        <v>1420</v>
      </c>
      <c r="B1354" s="2" t="str">
        <f>IFERROR(VLOOKUP(A1354,'Protein names'!$A:$I,8,FALSE),"Contaminant")</f>
        <v>Programmed cell death 6 (Predicted), isoform CRA_a (Protein Pdcd6)</v>
      </c>
      <c r="C1354" t="str">
        <f>IFERROR(VLOOKUP(A1354,'Protein names'!$A:$I,9,FALSE), "Contaminant")</f>
        <v>Pdcd6</v>
      </c>
      <c r="D1354" s="42">
        <f>VLOOKUP($A1354,'Raw data'!$A:$M,10,FALSE)</f>
        <v>63708.152216956412</v>
      </c>
      <c r="E1354" s="42">
        <f>VLOOKUP($A1354,'Raw data'!$A:$M,11,FALSE)</f>
        <v>205.36</v>
      </c>
      <c r="F1354" s="42">
        <f>VLOOKUP($A1354,'Raw data'!$A:$M,7,FALSE)</f>
        <v>205.36</v>
      </c>
      <c r="G1354" s="42">
        <f>VLOOKUP($A1354,'Raw data'!$A:$M,2,FALSE)</f>
        <v>205.36</v>
      </c>
      <c r="H1354" s="42">
        <f>VLOOKUP($A1354,'Raw data'!$A:$M,3,FALSE)</f>
        <v>205.36</v>
      </c>
      <c r="I1354" s="42">
        <f>VLOOKUP($A1354,'Raw data'!$A:$M,4,FALSE)</f>
        <v>49503.876441112545</v>
      </c>
      <c r="J1354" s="42">
        <f>VLOOKUP($A1354,'Raw data'!$A:$M,8,FALSE)</f>
        <v>205.36</v>
      </c>
      <c r="K1354" s="42">
        <f>VLOOKUP($A1354,'Raw data'!$A:$M,5,FALSE)</f>
        <v>29651.059696789085</v>
      </c>
      <c r="L1354" s="42">
        <f>VLOOKUP($A1354,'Raw data'!$A:$M,12,FALSE)</f>
        <v>83907.226985949441</v>
      </c>
      <c r="M1354" s="42">
        <f>VLOOKUP($A1354,'Raw data'!$A:$M,13,FALSE)</f>
        <v>37558.47666179722</v>
      </c>
      <c r="N1354" s="42">
        <f>VLOOKUP($A1354,'Raw data'!$A:$M,6,FALSE)</f>
        <v>205.36</v>
      </c>
      <c r="O1354" s="42">
        <f>VLOOKUP($A1354,'Raw data'!$A:$M,9,FALSE)</f>
        <v>205.36</v>
      </c>
      <c r="P1354" s="42">
        <f t="shared" si="231"/>
        <v>19005.578109678161</v>
      </c>
      <c r="Q1354" s="42">
        <f t="shared" si="232"/>
        <v>25288.807224089291</v>
      </c>
      <c r="R1354" s="42">
        <f t="shared" si="233"/>
        <v>26901.855997978277</v>
      </c>
      <c r="S1354" s="42">
        <f t="shared" si="234"/>
        <v>30257.867142433264</v>
      </c>
      <c r="T1354" s="43">
        <f t="shared" si="235"/>
        <v>1.415471596956007</v>
      </c>
      <c r="U1354" s="43">
        <f t="shared" si="236"/>
        <v>1.1964924590674491</v>
      </c>
      <c r="V1354" s="42">
        <f t="shared" si="237"/>
        <v>0.41207608260818807</v>
      </c>
      <c r="W1354" s="42">
        <f t="shared" si="238"/>
        <v>0.73577358165257967</v>
      </c>
      <c r="X1354" s="42">
        <f>VLOOKUP($A1354,'Raw data'!$A:$AN,39, FALSE)</f>
        <v>0.80960753963506171</v>
      </c>
      <c r="Y1354" s="42">
        <f>VLOOKUP($A1354,'Raw data'!$A:$AN,40, FALSE)</f>
        <v>0.91328774302303373</v>
      </c>
      <c r="Z1354" s="42">
        <f t="shared" si="239"/>
        <v>0.86144764132904772</v>
      </c>
      <c r="AA1354" s="44">
        <f>IFERROR(VLOOKUP($A1354,'Raw data'!$AP:$AU,4,FALSE),0)</f>
        <v>-0.43780427872889299</v>
      </c>
      <c r="AB1354" s="44">
        <f>IFERROR(VLOOKUP($A1354,'Raw data'!$AP:$AU,5,FALSE),0)</f>
        <v>7.0390824642725405E-2</v>
      </c>
      <c r="AC1354" s="44">
        <f>IFERROR(VLOOKUP($A1354,'Raw data'!$AP:$AU,6,FALSE),"NA")</f>
        <v>0.98573345495475995</v>
      </c>
      <c r="AD1354" s="46" t="b">
        <f t="shared" si="240"/>
        <v>0</v>
      </c>
      <c r="AE1354" s="46" t="b">
        <f t="shared" si="241"/>
        <v>0</v>
      </c>
    </row>
    <row r="1355" spans="1:31" x14ac:dyDescent="0.25">
      <c r="A1355" s="45" t="s">
        <v>1421</v>
      </c>
      <c r="B1355" s="2" t="str">
        <f>IFERROR(VLOOKUP(A1355,'Protein names'!$A:$I,8,FALSE),"Contaminant")</f>
        <v>Neurolysin (Metallopeptidase M3 family), isoform CRA_a (Neurolysin, mitochondrial)</v>
      </c>
      <c r="C1355" t="str">
        <f>IFERROR(VLOOKUP(A1355,'Protein names'!$A:$I,9,FALSE), "Contaminant")</f>
        <v>Nln</v>
      </c>
      <c r="D1355" s="42">
        <f>VLOOKUP($A1355,'Raw data'!$A:$M,10,FALSE)</f>
        <v>205.36</v>
      </c>
      <c r="E1355" s="42">
        <f>VLOOKUP($A1355,'Raw data'!$A:$M,11,FALSE)</f>
        <v>31216.880649984101</v>
      </c>
      <c r="F1355" s="42">
        <f>VLOOKUP($A1355,'Raw data'!$A:$M,7,FALSE)</f>
        <v>285441.49720765254</v>
      </c>
      <c r="G1355" s="42">
        <f>VLOOKUP($A1355,'Raw data'!$A:$M,2,FALSE)</f>
        <v>233978.5787125676</v>
      </c>
      <c r="H1355" s="42">
        <f>VLOOKUP($A1355,'Raw data'!$A:$M,3,FALSE)</f>
        <v>257304.12906164848</v>
      </c>
      <c r="I1355" s="42">
        <f>VLOOKUP($A1355,'Raw data'!$A:$M,4,FALSE)</f>
        <v>138759.05543712428</v>
      </c>
      <c r="J1355" s="42">
        <f>VLOOKUP($A1355,'Raw data'!$A:$M,8,FALSE)</f>
        <v>201869.12894533764</v>
      </c>
      <c r="K1355" s="42">
        <f>VLOOKUP($A1355,'Raw data'!$A:$M,5,FALSE)</f>
        <v>239789.32394238593</v>
      </c>
      <c r="L1355" s="42">
        <f>VLOOKUP($A1355,'Raw data'!$A:$M,12,FALSE)</f>
        <v>53567.726976290942</v>
      </c>
      <c r="M1355" s="42">
        <f>VLOOKUP($A1355,'Raw data'!$A:$M,13,FALSE)</f>
        <v>72862.416031259301</v>
      </c>
      <c r="N1355" s="42">
        <f>VLOOKUP($A1355,'Raw data'!$A:$M,6,FALSE)</f>
        <v>242993.26958017211</v>
      </c>
      <c r="O1355" s="42">
        <f>VLOOKUP($A1355,'Raw data'!$A:$M,9,FALSE)</f>
        <v>189660.42562511226</v>
      </c>
      <c r="P1355" s="42">
        <f t="shared" si="231"/>
        <v>157817.58351149617</v>
      </c>
      <c r="Q1355" s="42">
        <f t="shared" si="232"/>
        <v>166790.38185009305</v>
      </c>
      <c r="R1355" s="42">
        <f t="shared" si="233"/>
        <v>110467.57574078199</v>
      </c>
      <c r="S1355" s="42">
        <f t="shared" si="234"/>
        <v>75862.941528979834</v>
      </c>
      <c r="T1355" s="43">
        <f t="shared" si="235"/>
        <v>0.69997001147045834</v>
      </c>
      <c r="U1355" s="43">
        <f t="shared" si="236"/>
        <v>0.45484002547079433</v>
      </c>
      <c r="V1355" s="42">
        <f t="shared" si="237"/>
        <v>7.9778141991777587E-2</v>
      </c>
      <c r="W1355" s="42">
        <f t="shared" si="238"/>
        <v>0.88396191149369741</v>
      </c>
      <c r="X1355" s="42">
        <f>VLOOKUP($A1355,'Raw data'!$A:$AN,39, FALSE)</f>
        <v>1.7951476339881169</v>
      </c>
      <c r="Y1355" s="42">
        <f>VLOOKUP($A1355,'Raw data'!$A:$AN,40, FALSE)</f>
        <v>2.0358237986731518</v>
      </c>
      <c r="Z1355" s="42">
        <f t="shared" si="239"/>
        <v>1.9154857163306342</v>
      </c>
      <c r="AA1355" s="44">
        <f>IFERROR(VLOOKUP($A1355,'Raw data'!$AP:$AU,4,FALSE),0)</f>
        <v>0.319609977856951</v>
      </c>
      <c r="AB1355" s="44">
        <f>IFERROR(VLOOKUP($A1355,'Raw data'!$AP:$AU,5,FALSE),0)</f>
        <v>9.3323069433007194E-2</v>
      </c>
      <c r="AC1355" s="44">
        <f>IFERROR(VLOOKUP($A1355,'Raw data'!$AP:$AU,6,FALSE),"NA")</f>
        <v>0.98667191422230105</v>
      </c>
      <c r="AD1355" s="46" t="b">
        <f t="shared" si="240"/>
        <v>0</v>
      </c>
      <c r="AE1355" s="46" t="b">
        <f t="shared" si="241"/>
        <v>0</v>
      </c>
    </row>
    <row r="1356" spans="1:31" x14ac:dyDescent="0.25">
      <c r="A1356" s="45" t="s">
        <v>1422</v>
      </c>
      <c r="B1356" s="2" t="str">
        <f>IFERROR(VLOOKUP(A1356,'Protein names'!$A:$I,8,FALSE),"Contaminant")</f>
        <v>Trifunctional enzyme subunit beta, mitochondrial (TP-beta) [Includes: 3-ketoacyl-CoA thiolase (EC 2.3.1.16) (Acetyl-CoA acyltransferase) (Beta-ketothiolase)]</v>
      </c>
      <c r="C1356" t="str">
        <f>IFERROR(VLOOKUP(A1356,'Protein names'!$A:$I,9,FALSE), "Contaminant")</f>
        <v>Hadhb</v>
      </c>
      <c r="D1356" s="42">
        <f>VLOOKUP($A1356,'Raw data'!$A:$M,10,FALSE)</f>
        <v>1917564.6333577724</v>
      </c>
      <c r="E1356" s="42">
        <f>VLOOKUP($A1356,'Raw data'!$A:$M,11,FALSE)</f>
        <v>2484664.3593872939</v>
      </c>
      <c r="F1356" s="42">
        <f>VLOOKUP($A1356,'Raw data'!$A:$M,7,FALSE)</f>
        <v>4009683.3748982996</v>
      </c>
      <c r="G1356" s="42">
        <f>VLOOKUP($A1356,'Raw data'!$A:$M,2,FALSE)</f>
        <v>5269653.197966042</v>
      </c>
      <c r="H1356" s="42">
        <f>VLOOKUP($A1356,'Raw data'!$A:$M,3,FALSE)</f>
        <v>4342370.3479982382</v>
      </c>
      <c r="I1356" s="42">
        <f>VLOOKUP($A1356,'Raw data'!$A:$M,4,FALSE)</f>
        <v>4834154.9639342809</v>
      </c>
      <c r="J1356" s="42">
        <f>VLOOKUP($A1356,'Raw data'!$A:$M,8,FALSE)</f>
        <v>4211445.7545704646</v>
      </c>
      <c r="K1356" s="42">
        <f>VLOOKUP($A1356,'Raw data'!$A:$M,5,FALSE)</f>
        <v>4257557.3980580447</v>
      </c>
      <c r="L1356" s="42">
        <f>VLOOKUP($A1356,'Raw data'!$A:$M,12,FALSE)</f>
        <v>1992636.8231801181</v>
      </c>
      <c r="M1356" s="42">
        <f>VLOOKUP($A1356,'Raw data'!$A:$M,13,FALSE)</f>
        <v>2574933.8341960609</v>
      </c>
      <c r="N1356" s="42">
        <f>VLOOKUP($A1356,'Raw data'!$A:$M,6,FALSE)</f>
        <v>4237108.1493873214</v>
      </c>
      <c r="O1356" s="42">
        <f>VLOOKUP($A1356,'Raw data'!$A:$M,9,FALSE)</f>
        <v>4822509.1846617116</v>
      </c>
      <c r="P1356" s="42">
        <f t="shared" si="231"/>
        <v>3809681.8129236544</v>
      </c>
      <c r="Q1356" s="42">
        <f t="shared" si="232"/>
        <v>3682698.5240089539</v>
      </c>
      <c r="R1356" s="42">
        <f t="shared" si="233"/>
        <v>1213850.4888618402</v>
      </c>
      <c r="S1356" s="42">
        <f t="shared" si="234"/>
        <v>1024697.1824522933</v>
      </c>
      <c r="T1356" s="43">
        <f t="shared" si="235"/>
        <v>0.31862253817210473</v>
      </c>
      <c r="U1356" s="43">
        <f t="shared" si="236"/>
        <v>0.2782462848294236</v>
      </c>
      <c r="V1356" s="42">
        <f t="shared" si="237"/>
        <v>-4.8907208907694233E-2</v>
      </c>
      <c r="W1356" s="42">
        <f t="shared" si="238"/>
        <v>0.86170693890617356</v>
      </c>
      <c r="X1356" s="42">
        <f>VLOOKUP($A1356,'Raw data'!$A:$AN,39, FALSE)</f>
        <v>3.3491657412102183</v>
      </c>
      <c r="Y1356" s="42">
        <f>VLOOKUP($A1356,'Raw data'!$A:$AN,40, FALSE)</f>
        <v>3.3867492318010881</v>
      </c>
      <c r="Z1356" s="42">
        <f t="shared" si="239"/>
        <v>3.3679574865056532</v>
      </c>
      <c r="AA1356" s="44">
        <f>IFERROR(VLOOKUP($A1356,'Raw data'!$AP:$AU,4,FALSE),0)</f>
        <v>0.26602019036119201</v>
      </c>
      <c r="AB1356" s="44">
        <f>IFERROR(VLOOKUP($A1356,'Raw data'!$AP:$AU,5,FALSE),0)</f>
        <v>7.0138938732873607E-2</v>
      </c>
      <c r="AC1356" s="44">
        <f>IFERROR(VLOOKUP($A1356,'Raw data'!$AP:$AU,6,FALSE),"NA")</f>
        <v>0.98757185815238702</v>
      </c>
      <c r="AD1356" s="46" t="b">
        <f t="shared" si="240"/>
        <v>0</v>
      </c>
      <c r="AE1356" s="46" t="b">
        <f t="shared" si="241"/>
        <v>0</v>
      </c>
    </row>
    <row r="1357" spans="1:31" x14ac:dyDescent="0.25">
      <c r="A1357" s="45" t="s">
        <v>1423</v>
      </c>
      <c r="B1357" s="2" t="str">
        <f>IFERROR(VLOOKUP(A1357,'Protein names'!$A:$I,8,FALSE),"Contaminant")</f>
        <v>Dimethylglycine dehydrogenase (Dimethylglycine dehydrogenase, mitochondrial)</v>
      </c>
      <c r="C1357" t="str">
        <f>IFERROR(VLOOKUP(A1357,'Protein names'!$A:$I,9,FALSE), "Contaminant")</f>
        <v>Dmgdh</v>
      </c>
      <c r="D1357" s="42">
        <f>VLOOKUP($A1357,'Raw data'!$A:$M,10,FALSE)</f>
        <v>205.36</v>
      </c>
      <c r="E1357" s="42">
        <f>VLOOKUP($A1357,'Raw data'!$A:$M,11,FALSE)</f>
        <v>409496.8562228622</v>
      </c>
      <c r="F1357" s="42">
        <f>VLOOKUP($A1357,'Raw data'!$A:$M,7,FALSE)</f>
        <v>425444.02722211264</v>
      </c>
      <c r="G1357" s="42">
        <f>VLOOKUP($A1357,'Raw data'!$A:$M,2,FALSE)</f>
        <v>333172.16144085024</v>
      </c>
      <c r="H1357" s="42">
        <f>VLOOKUP($A1357,'Raw data'!$A:$M,3,FALSE)</f>
        <v>363462.73824869998</v>
      </c>
      <c r="I1357" s="42">
        <f>VLOOKUP($A1357,'Raw data'!$A:$M,4,FALSE)</f>
        <v>321714.89129669621</v>
      </c>
      <c r="J1357" s="42">
        <f>VLOOKUP($A1357,'Raw data'!$A:$M,8,FALSE)</f>
        <v>557619.18823419744</v>
      </c>
      <c r="K1357" s="42">
        <f>VLOOKUP($A1357,'Raw data'!$A:$M,5,FALSE)</f>
        <v>395327.88934976916</v>
      </c>
      <c r="L1357" s="42">
        <f>VLOOKUP($A1357,'Raw data'!$A:$M,12,FALSE)</f>
        <v>205.36</v>
      </c>
      <c r="M1357" s="42">
        <f>VLOOKUP($A1357,'Raw data'!$A:$M,13,FALSE)</f>
        <v>252662.88258831546</v>
      </c>
      <c r="N1357" s="42">
        <f>VLOOKUP($A1357,'Raw data'!$A:$M,6,FALSE)</f>
        <v>393135.79036074167</v>
      </c>
      <c r="O1357" s="42">
        <f>VLOOKUP($A1357,'Raw data'!$A:$M,9,FALSE)</f>
        <v>526007.38746802101</v>
      </c>
      <c r="P1357" s="42">
        <f t="shared" si="231"/>
        <v>308916.00573853689</v>
      </c>
      <c r="Q1357" s="42">
        <f t="shared" si="232"/>
        <v>354159.74966684077</v>
      </c>
      <c r="R1357" s="42">
        <f t="shared" si="233"/>
        <v>143018.10413129078</v>
      </c>
      <c r="S1357" s="42">
        <f t="shared" si="234"/>
        <v>186961.05887960424</v>
      </c>
      <c r="T1357" s="43">
        <f t="shared" si="235"/>
        <v>0.46296760761674399</v>
      </c>
      <c r="U1357" s="43">
        <f t="shared" si="236"/>
        <v>0.52790035868129881</v>
      </c>
      <c r="V1357" s="42">
        <f t="shared" si="237"/>
        <v>0.19718563612913972</v>
      </c>
      <c r="W1357" s="42">
        <f t="shared" si="238"/>
        <v>0.67646316032440634</v>
      </c>
      <c r="X1357" s="42">
        <f>VLOOKUP($A1357,'Raw data'!$A:$AN,39, FALSE)</f>
        <v>3.3774385878553872</v>
      </c>
      <c r="Y1357" s="42">
        <f>VLOOKUP($A1357,'Raw data'!$A:$AN,40, FALSE)</f>
        <v>3.3761811244789683</v>
      </c>
      <c r="Z1357" s="42">
        <f t="shared" si="239"/>
        <v>3.3768098561671778</v>
      </c>
      <c r="AA1357" s="44">
        <f>IFERROR(VLOOKUP($A1357,'Raw data'!$AP:$AU,4,FALSE),0)</f>
        <v>0.413755099294841</v>
      </c>
      <c r="AB1357" s="44">
        <f>IFERROR(VLOOKUP($A1357,'Raw data'!$AP:$AU,5,FALSE),0)</f>
        <v>0.42317133247518401</v>
      </c>
      <c r="AC1357" s="44">
        <f>IFERROR(VLOOKUP($A1357,'Raw data'!$AP:$AU,6,FALSE),"NA")</f>
        <v>0.98826605826499803</v>
      </c>
      <c r="AD1357" s="46" t="b">
        <f t="shared" si="240"/>
        <v>0</v>
      </c>
      <c r="AE1357" s="46" t="b">
        <f t="shared" si="241"/>
        <v>0</v>
      </c>
    </row>
    <row r="1358" spans="1:31" x14ac:dyDescent="0.25">
      <c r="A1358" s="45" t="s">
        <v>1424</v>
      </c>
      <c r="B1358" s="2" t="str">
        <f>IFERROR(VLOOKUP(A1358,'Protein names'!$A:$I,8,FALSE),"Contaminant")</f>
        <v>Glutaryl-Coenzyme A dehydrogenase (Predicted) (Protein Gcdh)</v>
      </c>
      <c r="C1358" t="str">
        <f>IFERROR(VLOOKUP(A1358,'Protein names'!$A:$I,9,FALSE), "Contaminant")</f>
        <v>Gcdh</v>
      </c>
      <c r="D1358" s="42">
        <f>VLOOKUP($A1358,'Raw data'!$A:$M,10,FALSE)</f>
        <v>1975196.6491160775</v>
      </c>
      <c r="E1358" s="42">
        <f>VLOOKUP($A1358,'Raw data'!$A:$M,11,FALSE)</f>
        <v>1453182.0587787514</v>
      </c>
      <c r="F1358" s="42">
        <f>VLOOKUP($A1358,'Raw data'!$A:$M,7,FALSE)</f>
        <v>2054950.4177717054</v>
      </c>
      <c r="G1358" s="42">
        <f>VLOOKUP($A1358,'Raw data'!$A:$M,2,FALSE)</f>
        <v>2362047.5349835511</v>
      </c>
      <c r="H1358" s="42">
        <f>VLOOKUP($A1358,'Raw data'!$A:$M,3,FALSE)</f>
        <v>2408478.5211476451</v>
      </c>
      <c r="I1358" s="42">
        <f>VLOOKUP($A1358,'Raw data'!$A:$M,4,FALSE)</f>
        <v>2158849.6301795095</v>
      </c>
      <c r="J1358" s="42">
        <f>VLOOKUP($A1358,'Raw data'!$A:$M,8,FALSE)</f>
        <v>1614275.5061357312</v>
      </c>
      <c r="K1358" s="42">
        <f>VLOOKUP($A1358,'Raw data'!$A:$M,5,FALSE)</f>
        <v>2398649.7627353212</v>
      </c>
      <c r="L1358" s="42">
        <f>VLOOKUP($A1358,'Raw data'!$A:$M,12,FALSE)</f>
        <v>1608019.4272147825</v>
      </c>
      <c r="M1358" s="42">
        <f>VLOOKUP($A1358,'Raw data'!$A:$M,13,FALSE)</f>
        <v>1523436.2234580345</v>
      </c>
      <c r="N1358" s="42">
        <f>VLOOKUP($A1358,'Raw data'!$A:$M,6,FALSE)</f>
        <v>2204171.5205576112</v>
      </c>
      <c r="O1358" s="42">
        <f>VLOOKUP($A1358,'Raw data'!$A:$M,9,FALSE)</f>
        <v>1187290.4409200277</v>
      </c>
      <c r="P1358" s="42">
        <f t="shared" si="231"/>
        <v>2068784.1353295401</v>
      </c>
      <c r="Q1358" s="42">
        <f t="shared" si="232"/>
        <v>1755973.8135035848</v>
      </c>
      <c r="R1358" s="42">
        <f t="shared" si="233"/>
        <v>315548.04089245561</v>
      </c>
      <c r="S1358" s="42">
        <f t="shared" si="234"/>
        <v>415001.40162406012</v>
      </c>
      <c r="T1358" s="43">
        <f t="shared" si="235"/>
        <v>0.15252825826711564</v>
      </c>
      <c r="U1358" s="43">
        <f t="shared" si="236"/>
        <v>0.23633689661694543</v>
      </c>
      <c r="V1358" s="42">
        <f t="shared" si="237"/>
        <v>-0.23651178645454352</v>
      </c>
      <c r="W1358" s="42">
        <f t="shared" si="238"/>
        <v>0.20937566753007905</v>
      </c>
      <c r="X1358" s="42">
        <f>VLOOKUP($A1358,'Raw data'!$A:$AN,39, FALSE)</f>
        <v>2.4838022374472937</v>
      </c>
      <c r="Y1358" s="42">
        <f>VLOOKUP($A1358,'Raw data'!$A:$AN,40, FALSE)</f>
        <v>2.3854571180293487</v>
      </c>
      <c r="Z1358" s="42">
        <f t="shared" si="239"/>
        <v>2.4346296777383212</v>
      </c>
      <c r="AA1358" s="44">
        <f>IFERROR(VLOOKUP($A1358,'Raw data'!$AP:$AU,4,FALSE),0)</f>
        <v>0.38061963392688303</v>
      </c>
      <c r="AB1358" s="44">
        <f>IFERROR(VLOOKUP($A1358,'Raw data'!$AP:$AU,5,FALSE),0)</f>
        <v>0.143438004799401</v>
      </c>
      <c r="AC1358" s="44">
        <f>IFERROR(VLOOKUP($A1358,'Raw data'!$AP:$AU,6,FALSE),"NA")</f>
        <v>0.98839819813431595</v>
      </c>
      <c r="AD1358" s="46" t="b">
        <f t="shared" si="240"/>
        <v>0</v>
      </c>
      <c r="AE1358" s="46" t="b">
        <f t="shared" si="241"/>
        <v>0</v>
      </c>
    </row>
    <row r="1359" spans="1:31" x14ac:dyDescent="0.25">
      <c r="A1359" s="45" t="s">
        <v>1425</v>
      </c>
      <c r="B1359" s="2" t="str">
        <f>IFERROR(VLOOKUP(A1359,'Protein names'!$A:$I,8,FALSE),"Contaminant")</f>
        <v>Anion exchange protein</v>
      </c>
      <c r="C1359" t="str">
        <f>IFERROR(VLOOKUP(A1359,'Protein names'!$A:$I,9,FALSE), "Contaminant")</f>
        <v>Slc4a1</v>
      </c>
      <c r="D1359" s="42">
        <f>VLOOKUP($A1359,'Raw data'!$A:$M,10,FALSE)</f>
        <v>96218.987196583621</v>
      </c>
      <c r="E1359" s="42">
        <f>VLOOKUP($A1359,'Raw data'!$A:$M,11,FALSE)</f>
        <v>65381.632719176661</v>
      </c>
      <c r="F1359" s="42">
        <f>VLOOKUP($A1359,'Raw data'!$A:$M,7,FALSE)</f>
        <v>107527.01906939253</v>
      </c>
      <c r="G1359" s="42">
        <f>VLOOKUP($A1359,'Raw data'!$A:$M,2,FALSE)</f>
        <v>188406.42183549367</v>
      </c>
      <c r="H1359" s="42">
        <f>VLOOKUP($A1359,'Raw data'!$A:$M,3,FALSE)</f>
        <v>149199.93879451713</v>
      </c>
      <c r="I1359" s="42">
        <f>VLOOKUP($A1359,'Raw data'!$A:$M,4,FALSE)</f>
        <v>138968.83831703139</v>
      </c>
      <c r="J1359" s="42">
        <f>VLOOKUP($A1359,'Raw data'!$A:$M,8,FALSE)</f>
        <v>104099.30799546302</v>
      </c>
      <c r="K1359" s="42">
        <f>VLOOKUP($A1359,'Raw data'!$A:$M,5,FALSE)</f>
        <v>62983.274221961467</v>
      </c>
      <c r="L1359" s="42">
        <f>VLOOKUP($A1359,'Raw data'!$A:$M,12,FALSE)</f>
        <v>80725.423204614999</v>
      </c>
      <c r="M1359" s="42">
        <f>VLOOKUP($A1359,'Raw data'!$A:$M,13,FALSE)</f>
        <v>48786.52114416533</v>
      </c>
      <c r="N1359" s="42">
        <f>VLOOKUP($A1359,'Raw data'!$A:$M,6,FALSE)</f>
        <v>163242.64821524307</v>
      </c>
      <c r="O1359" s="42">
        <f>VLOOKUP($A1359,'Raw data'!$A:$M,9,FALSE)</f>
        <v>155235.71708490761</v>
      </c>
      <c r="P1359" s="42">
        <f t="shared" si="231"/>
        <v>124283.80632203248</v>
      </c>
      <c r="Q1359" s="42">
        <f t="shared" si="232"/>
        <v>102512.14864439257</v>
      </c>
      <c r="R1359" s="42">
        <f t="shared" si="233"/>
        <v>39761.924184415191</v>
      </c>
      <c r="S1359" s="42">
        <f t="shared" si="234"/>
        <v>43577.753672445811</v>
      </c>
      <c r="T1359" s="43">
        <f t="shared" si="235"/>
        <v>0.31992843928023768</v>
      </c>
      <c r="U1359" s="43">
        <f t="shared" si="236"/>
        <v>0.42509843222205762</v>
      </c>
      <c r="V1359" s="42">
        <f t="shared" si="237"/>
        <v>-0.2778434386372749</v>
      </c>
      <c r="W1359" s="42">
        <f t="shared" si="238"/>
        <v>0.4284776533053003</v>
      </c>
      <c r="X1359" s="42">
        <f>VLOOKUP($A1359,'Raw data'!$A:$AN,39, FALSE)</f>
        <v>2.8402588812621308</v>
      </c>
      <c r="Y1359" s="42">
        <f>VLOOKUP($A1359,'Raw data'!$A:$AN,40, FALSE)</f>
        <v>2.9758463253742007</v>
      </c>
      <c r="Z1359" s="42">
        <f t="shared" si="239"/>
        <v>2.9080526033181657</v>
      </c>
      <c r="AA1359" s="44">
        <f>IFERROR(VLOOKUP($A1359,'Raw data'!$AP:$AU,4,FALSE),0)</f>
        <v>-0.31433202817445599</v>
      </c>
      <c r="AB1359" s="44">
        <f>IFERROR(VLOOKUP($A1359,'Raw data'!$AP:$AU,5,FALSE),0)</f>
        <v>0.112450551034376</v>
      </c>
      <c r="AC1359" s="44">
        <f>IFERROR(VLOOKUP($A1359,'Raw data'!$AP:$AU,6,FALSE),"NA")</f>
        <v>0.98883802217745598</v>
      </c>
      <c r="AD1359" s="46" t="b">
        <f t="shared" si="240"/>
        <v>0</v>
      </c>
      <c r="AE1359" s="46" t="b">
        <f t="shared" si="241"/>
        <v>0</v>
      </c>
    </row>
    <row r="1360" spans="1:31" x14ac:dyDescent="0.25">
      <c r="A1360" s="45" t="s">
        <v>1426</v>
      </c>
      <c r="B1360" s="2" t="str">
        <f>IFERROR(VLOOKUP(A1360,'Protein names'!$A:$I,8,FALSE),"Contaminant")</f>
        <v>Hemoglobin subunit beta-2 (Beta-2-globin) (Hemoglobin beta chain, minor-form) (Hemoglobin beta-2 chain)</v>
      </c>
      <c r="C1360">
        <f>IFERROR(VLOOKUP(A1360,'Protein names'!$A:$I,9,FALSE), "Contaminant")</f>
        <v>0</v>
      </c>
      <c r="D1360" s="42">
        <f>VLOOKUP($A1360,'Raw data'!$A:$M,10,FALSE)</f>
        <v>7128755.0544850715</v>
      </c>
      <c r="E1360" s="42">
        <f>VLOOKUP($A1360,'Raw data'!$A:$M,11,FALSE)</f>
        <v>5086256.8467685832</v>
      </c>
      <c r="F1360" s="42">
        <f>VLOOKUP($A1360,'Raw data'!$A:$M,7,FALSE)</f>
        <v>7735438.8464087127</v>
      </c>
      <c r="G1360" s="42">
        <f>VLOOKUP($A1360,'Raw data'!$A:$M,2,FALSE)</f>
        <v>8489466.6155796051</v>
      </c>
      <c r="H1360" s="42">
        <f>VLOOKUP($A1360,'Raw data'!$A:$M,3,FALSE)</f>
        <v>7517855.7308589211</v>
      </c>
      <c r="I1360" s="42">
        <f>VLOOKUP($A1360,'Raw data'!$A:$M,4,FALSE)</f>
        <v>8947427.0039968845</v>
      </c>
      <c r="J1360" s="42">
        <f>VLOOKUP($A1360,'Raw data'!$A:$M,8,FALSE)</f>
        <v>6423455.2925733076</v>
      </c>
      <c r="K1360" s="42">
        <f>VLOOKUP($A1360,'Raw data'!$A:$M,5,FALSE)</f>
        <v>8090940.2955896687</v>
      </c>
      <c r="L1360" s="42">
        <f>VLOOKUP($A1360,'Raw data'!$A:$M,12,FALSE)</f>
        <v>5810670.9607380331</v>
      </c>
      <c r="M1360" s="42">
        <f>VLOOKUP($A1360,'Raw data'!$A:$M,13,FALSE)</f>
        <v>5701690.2657852573</v>
      </c>
      <c r="N1360" s="42">
        <f>VLOOKUP($A1360,'Raw data'!$A:$M,6,FALSE)</f>
        <v>12389625.756270908</v>
      </c>
      <c r="O1360" s="42">
        <f>VLOOKUP($A1360,'Raw data'!$A:$M,9,FALSE)</f>
        <v>10092658.312842354</v>
      </c>
      <c r="P1360" s="42">
        <f t="shared" si="231"/>
        <v>7484200.0163496295</v>
      </c>
      <c r="Q1360" s="42">
        <f t="shared" si="232"/>
        <v>8084840.1472999221</v>
      </c>
      <c r="R1360" s="42">
        <f t="shared" si="233"/>
        <v>1231010.4504843804</v>
      </c>
      <c r="S1360" s="42">
        <f t="shared" si="234"/>
        <v>2455402.1605187515</v>
      </c>
      <c r="T1360" s="43">
        <f t="shared" si="235"/>
        <v>0.16448123350460611</v>
      </c>
      <c r="U1360" s="43">
        <f t="shared" si="236"/>
        <v>0.30370447847862242</v>
      </c>
      <c r="V1360" s="42">
        <f t="shared" si="237"/>
        <v>0.11137113381834077</v>
      </c>
      <c r="W1360" s="42">
        <f t="shared" si="238"/>
        <v>0.63540536723036101</v>
      </c>
      <c r="X1360" s="42">
        <f>VLOOKUP($A1360,'Raw data'!$A:$AN,39, FALSE)</f>
        <v>3.5120361514469032</v>
      </c>
      <c r="Y1360" s="42">
        <f>VLOOKUP($A1360,'Raw data'!$A:$AN,40, FALSE)</f>
        <v>3.5929232390202395</v>
      </c>
      <c r="Z1360" s="42">
        <f t="shared" si="239"/>
        <v>3.5524796952335711</v>
      </c>
      <c r="AA1360" s="44">
        <f>IFERROR(VLOOKUP($A1360,'Raw data'!$AP:$AU,4,FALSE),0)</f>
        <v>0.34875814279837097</v>
      </c>
      <c r="AB1360" s="44">
        <f>IFERROR(VLOOKUP($A1360,'Raw data'!$AP:$AU,5,FALSE),0)</f>
        <v>9.2561035092061997E-2</v>
      </c>
      <c r="AC1360" s="44">
        <f>IFERROR(VLOOKUP($A1360,'Raw data'!$AP:$AU,6,FALSE),"NA")</f>
        <v>0.988947507817731</v>
      </c>
      <c r="AD1360" s="46" t="b">
        <f t="shared" si="240"/>
        <v>0</v>
      </c>
      <c r="AE1360" s="46" t="b">
        <f t="shared" si="241"/>
        <v>0</v>
      </c>
    </row>
    <row r="1361" spans="1:31" x14ac:dyDescent="0.25">
      <c r="A1361" s="45" t="s">
        <v>1427</v>
      </c>
      <c r="B1361" s="2" t="str">
        <f>IFERROR(VLOOKUP(A1361,'Protein names'!$A:$I,8,FALSE),"Contaminant")</f>
        <v>Arsenite methyltransferase (EC 2.1.1.137) (Methylarsonite methyltransferase) (S-adenosyl-L-methionine:arsenic(III) methyltransferase)</v>
      </c>
      <c r="C1361" t="str">
        <f>IFERROR(VLOOKUP(A1361,'Protein names'!$A:$I,9,FALSE), "Contaminant")</f>
        <v>As3mt</v>
      </c>
      <c r="D1361" s="42">
        <f>VLOOKUP($A1361,'Raw data'!$A:$M,10,FALSE)</f>
        <v>473890.25646235986</v>
      </c>
      <c r="E1361" s="42">
        <f>VLOOKUP($A1361,'Raw data'!$A:$M,11,FALSE)</f>
        <v>303108.73380324693</v>
      </c>
      <c r="F1361" s="42">
        <f>VLOOKUP($A1361,'Raw data'!$A:$M,7,FALSE)</f>
        <v>217630.43596203611</v>
      </c>
      <c r="G1361" s="42">
        <f>VLOOKUP($A1361,'Raw data'!$A:$M,2,FALSE)</f>
        <v>313449.22579839086</v>
      </c>
      <c r="H1361" s="42">
        <f>VLOOKUP($A1361,'Raw data'!$A:$M,3,FALSE)</f>
        <v>300945.38627306058</v>
      </c>
      <c r="I1361" s="42">
        <f>VLOOKUP($A1361,'Raw data'!$A:$M,4,FALSE)</f>
        <v>284143.83405284589</v>
      </c>
      <c r="J1361" s="42">
        <f>VLOOKUP($A1361,'Raw data'!$A:$M,8,FALSE)</f>
        <v>284963.47054377367</v>
      </c>
      <c r="K1361" s="42">
        <f>VLOOKUP($A1361,'Raw data'!$A:$M,5,FALSE)</f>
        <v>242355.60852683079</v>
      </c>
      <c r="L1361" s="42">
        <f>VLOOKUP($A1361,'Raw data'!$A:$M,12,FALSE)</f>
        <v>507274.90656184079</v>
      </c>
      <c r="M1361" s="42">
        <f>VLOOKUP($A1361,'Raw data'!$A:$M,13,FALSE)</f>
        <v>412568.01464429434</v>
      </c>
      <c r="N1361" s="42">
        <f>VLOOKUP($A1361,'Raw data'!$A:$M,6,FALSE)</f>
        <v>173078.35909248001</v>
      </c>
      <c r="O1361" s="42">
        <f>VLOOKUP($A1361,'Raw data'!$A:$M,9,FALSE)</f>
        <v>298829.91740930127</v>
      </c>
      <c r="P1361" s="42">
        <f t="shared" si="231"/>
        <v>315527.9787253234</v>
      </c>
      <c r="Q1361" s="42">
        <f t="shared" si="232"/>
        <v>319845.04612975346</v>
      </c>
      <c r="R1361" s="42">
        <f t="shared" si="233"/>
        <v>77479.798750781236</v>
      </c>
      <c r="S1361" s="42">
        <f t="shared" si="234"/>
        <v>110250.42311797279</v>
      </c>
      <c r="T1361" s="43">
        <f t="shared" si="235"/>
        <v>0.24555603298251319</v>
      </c>
      <c r="U1361" s="43">
        <f t="shared" si="236"/>
        <v>0.34469948636705428</v>
      </c>
      <c r="V1361" s="42">
        <f t="shared" si="237"/>
        <v>1.960519989980276E-2</v>
      </c>
      <c r="W1361" s="42">
        <f t="shared" si="238"/>
        <v>0.94430339321946399</v>
      </c>
      <c r="X1361" s="42">
        <f>VLOOKUP($A1361,'Raw data'!$A:$AN,39, FALSE)</f>
        <v>2.2501948721843483</v>
      </c>
      <c r="Y1361" s="42">
        <f>VLOOKUP($A1361,'Raw data'!$A:$AN,40, FALSE)</f>
        <v>2.7219000571785443</v>
      </c>
      <c r="Z1361" s="42">
        <f t="shared" si="239"/>
        <v>2.4860474646814463</v>
      </c>
      <c r="AA1361" s="44">
        <f>IFERROR(VLOOKUP($A1361,'Raw data'!$AP:$AU,4,FALSE),0)</f>
        <v>1.0910081202133</v>
      </c>
      <c r="AB1361" s="44">
        <f>IFERROR(VLOOKUP($A1361,'Raw data'!$AP:$AU,5,FALSE),0)</f>
        <v>0.11927418792147899</v>
      </c>
      <c r="AC1361" s="44">
        <f>IFERROR(VLOOKUP($A1361,'Raw data'!$AP:$AU,6,FALSE),"NA")</f>
        <v>0.98895459555856102</v>
      </c>
      <c r="AD1361" s="46" t="b">
        <f t="shared" si="240"/>
        <v>0</v>
      </c>
      <c r="AE1361" s="46" t="b">
        <f t="shared" si="241"/>
        <v>0</v>
      </c>
    </row>
    <row r="1362" spans="1:31" x14ac:dyDescent="0.25">
      <c r="A1362" s="45" t="s">
        <v>1428</v>
      </c>
      <c r="B1362" s="2" t="str">
        <f>IFERROR(VLOOKUP(A1362,'Protein names'!$A:$I,8,FALSE),"Contaminant")</f>
        <v>Succinate dehydrogenase [ubiquinone] iron-sulfur subunit, mitochondrial (EC 1.3.5.1) (Iron-sulfur subunit of complex II) (Ip)</v>
      </c>
      <c r="C1362" t="str">
        <f>IFERROR(VLOOKUP(A1362,'Protein names'!$A:$I,9,FALSE), "Contaminant")</f>
        <v>Sdhb</v>
      </c>
      <c r="D1362" s="42">
        <f>VLOOKUP($A1362,'Raw data'!$A:$M,10,FALSE)</f>
        <v>610253.41306529718</v>
      </c>
      <c r="E1362" s="42">
        <f>VLOOKUP($A1362,'Raw data'!$A:$M,11,FALSE)</f>
        <v>1405074.2805827814</v>
      </c>
      <c r="F1362" s="42">
        <f>VLOOKUP($A1362,'Raw data'!$A:$M,7,FALSE)</f>
        <v>1758109.7887573275</v>
      </c>
      <c r="G1362" s="42">
        <f>VLOOKUP($A1362,'Raw data'!$A:$M,2,FALSE)</f>
        <v>1763647.1207535318</v>
      </c>
      <c r="H1362" s="42">
        <f>VLOOKUP($A1362,'Raw data'!$A:$M,3,FALSE)</f>
        <v>1668290.964409102</v>
      </c>
      <c r="I1362" s="42">
        <f>VLOOKUP($A1362,'Raw data'!$A:$M,4,FALSE)</f>
        <v>1601652.0192458169</v>
      </c>
      <c r="J1362" s="42">
        <f>VLOOKUP($A1362,'Raw data'!$A:$M,8,FALSE)</f>
        <v>1344742.5164912387</v>
      </c>
      <c r="K1362" s="42">
        <f>VLOOKUP($A1362,'Raw data'!$A:$M,5,FALSE)</f>
        <v>1693245.2924628295</v>
      </c>
      <c r="L1362" s="42">
        <f>VLOOKUP($A1362,'Raw data'!$A:$M,12,FALSE)</f>
        <v>596340.71194538265</v>
      </c>
      <c r="M1362" s="42">
        <f>VLOOKUP($A1362,'Raw data'!$A:$M,13,FALSE)</f>
        <v>1125719.8489335245</v>
      </c>
      <c r="N1362" s="42">
        <f>VLOOKUP($A1362,'Raw data'!$A:$M,6,FALSE)</f>
        <v>1599295.5984519569</v>
      </c>
      <c r="O1362" s="42">
        <f>VLOOKUP($A1362,'Raw data'!$A:$M,9,FALSE)</f>
        <v>1538438.9227995928</v>
      </c>
      <c r="P1362" s="42">
        <f t="shared" si="231"/>
        <v>1467837.9311356426</v>
      </c>
      <c r="Q1362" s="42">
        <f t="shared" si="232"/>
        <v>1316297.1485140875</v>
      </c>
      <c r="R1362" s="42">
        <f t="shared" si="233"/>
        <v>401920.16997149546</v>
      </c>
      <c r="S1362" s="42">
        <f t="shared" si="234"/>
        <v>371257.12347999256</v>
      </c>
      <c r="T1362" s="43">
        <f t="shared" si="235"/>
        <v>0.27381781152128715</v>
      </c>
      <c r="U1362" s="43">
        <f t="shared" si="236"/>
        <v>0.28204659099891621</v>
      </c>
      <c r="V1362" s="42">
        <f t="shared" si="237"/>
        <v>-0.15720747607712829</v>
      </c>
      <c r="W1362" s="42">
        <f t="shared" si="238"/>
        <v>0.54955975557587688</v>
      </c>
      <c r="X1362" s="42">
        <f>VLOOKUP($A1362,'Raw data'!$A:$AN,39, FALSE)</f>
        <v>3.2844684142915472</v>
      </c>
      <c r="Y1362" s="42">
        <f>VLOOKUP($A1362,'Raw data'!$A:$AN,40, FALSE)</f>
        <v>4.0495824383669241</v>
      </c>
      <c r="Z1362" s="42">
        <f t="shared" si="239"/>
        <v>3.6670254263292357</v>
      </c>
      <c r="AA1362" s="44">
        <f>IFERROR(VLOOKUP($A1362,'Raw data'!$AP:$AU,4,FALSE),0)</f>
        <v>0.49242148670858299</v>
      </c>
      <c r="AB1362" s="44">
        <f>IFERROR(VLOOKUP($A1362,'Raw data'!$AP:$AU,5,FALSE),0)</f>
        <v>7.1900216077738305E-2</v>
      </c>
      <c r="AC1362" s="44">
        <f>IFERROR(VLOOKUP($A1362,'Raw data'!$AP:$AU,6,FALSE),"NA")</f>
        <v>0.98898327946235698</v>
      </c>
      <c r="AD1362" s="46" t="b">
        <f t="shared" si="240"/>
        <v>0</v>
      </c>
      <c r="AE1362" s="46" t="b">
        <f t="shared" si="241"/>
        <v>0</v>
      </c>
    </row>
    <row r="1363" spans="1:31" x14ac:dyDescent="0.25">
      <c r="A1363" s="45" t="s">
        <v>1429</v>
      </c>
      <c r="B1363" s="2" t="str">
        <f>IFERROR(VLOOKUP(A1363,'Protein names'!$A:$I,8,FALSE),"Contaminant")</f>
        <v>Cytochrome b5</v>
      </c>
      <c r="C1363" t="str">
        <f>IFERROR(VLOOKUP(A1363,'Protein names'!$A:$I,9,FALSE), "Contaminant")</f>
        <v>Cyb5a</v>
      </c>
      <c r="D1363" s="42">
        <f>VLOOKUP($A1363,'Raw data'!$A:$M,10,FALSE)</f>
        <v>936551.09175808169</v>
      </c>
      <c r="E1363" s="42">
        <f>VLOOKUP($A1363,'Raw data'!$A:$M,11,FALSE)</f>
        <v>1717758.7872615701</v>
      </c>
      <c r="F1363" s="42">
        <f>VLOOKUP($A1363,'Raw data'!$A:$M,7,FALSE)</f>
        <v>2605232.3318258417</v>
      </c>
      <c r="G1363" s="42">
        <f>VLOOKUP($A1363,'Raw data'!$A:$M,2,FALSE)</f>
        <v>1689783.6183088743</v>
      </c>
      <c r="H1363" s="42">
        <f>VLOOKUP($A1363,'Raw data'!$A:$M,3,FALSE)</f>
        <v>1870264.4130824471</v>
      </c>
      <c r="I1363" s="42">
        <f>VLOOKUP($A1363,'Raw data'!$A:$M,4,FALSE)</f>
        <v>1882759.8322477362</v>
      </c>
      <c r="J1363" s="42">
        <f>VLOOKUP($A1363,'Raw data'!$A:$M,8,FALSE)</f>
        <v>1622693.4099874191</v>
      </c>
      <c r="K1363" s="42">
        <f>VLOOKUP($A1363,'Raw data'!$A:$M,5,FALSE)</f>
        <v>2202804.7457497637</v>
      </c>
      <c r="L1363" s="42">
        <f>VLOOKUP($A1363,'Raw data'!$A:$M,12,FALSE)</f>
        <v>1634046.1249432685</v>
      </c>
      <c r="M1363" s="42">
        <f>VLOOKUP($A1363,'Raw data'!$A:$M,13,FALSE)</f>
        <v>1968462.8656069536</v>
      </c>
      <c r="N1363" s="42">
        <f>VLOOKUP($A1363,'Raw data'!$A:$M,6,FALSE)</f>
        <v>1623654.2348441889</v>
      </c>
      <c r="O1363" s="42">
        <f>VLOOKUP($A1363,'Raw data'!$A:$M,9,FALSE)</f>
        <v>1814025.9096945014</v>
      </c>
      <c r="P1363" s="42">
        <f t="shared" si="231"/>
        <v>1783725.0124140915</v>
      </c>
      <c r="Q1363" s="42">
        <f t="shared" si="232"/>
        <v>1810947.8818043491</v>
      </c>
      <c r="R1363" s="42">
        <f t="shared" si="233"/>
        <v>487006.40301772655</v>
      </c>
      <c r="S1363" s="42">
        <f t="shared" si="234"/>
        <v>216096.09518699811</v>
      </c>
      <c r="T1363" s="43">
        <f t="shared" si="235"/>
        <v>0.27302773669054098</v>
      </c>
      <c r="U1363" s="43">
        <f t="shared" si="236"/>
        <v>0.11932761696691647</v>
      </c>
      <c r="V1363" s="42">
        <f t="shared" si="237"/>
        <v>2.1851807199361351E-2</v>
      </c>
      <c r="W1363" s="42">
        <f t="shared" si="238"/>
        <v>0.91130079463142821</v>
      </c>
      <c r="X1363" s="42">
        <f>VLOOKUP($A1363,'Raw data'!$A:$AN,39, FALSE)</f>
        <v>3.8818546529020712</v>
      </c>
      <c r="Y1363" s="42">
        <f>VLOOKUP($A1363,'Raw data'!$A:$AN,40, FALSE)</f>
        <v>4.5081204744247971</v>
      </c>
      <c r="Z1363" s="42">
        <f t="shared" si="239"/>
        <v>4.1949875636634344</v>
      </c>
      <c r="AA1363" s="44">
        <f>IFERROR(VLOOKUP($A1363,'Raw data'!$AP:$AU,4,FALSE),0)</f>
        <v>0.21710343332971799</v>
      </c>
      <c r="AB1363" s="44">
        <f>IFERROR(VLOOKUP($A1363,'Raw data'!$AP:$AU,5,FALSE),0)</f>
        <v>6.90618179525994E-2</v>
      </c>
      <c r="AC1363" s="44">
        <f>IFERROR(VLOOKUP($A1363,'Raw data'!$AP:$AU,6,FALSE),"NA")</f>
        <v>0.98914400177630901</v>
      </c>
      <c r="AD1363" s="46" t="b">
        <f t="shared" si="240"/>
        <v>0</v>
      </c>
      <c r="AE1363" s="46" t="b">
        <f t="shared" si="241"/>
        <v>0</v>
      </c>
    </row>
    <row r="1364" spans="1:31" x14ac:dyDescent="0.25">
      <c r="A1364" s="45" t="s">
        <v>1430</v>
      </c>
      <c r="B1364" s="2" t="str">
        <f>IFERROR(VLOOKUP(A1364,'Protein names'!$A:$I,8,FALSE),"Contaminant")</f>
        <v>Poly(RC) binding protein 2 (Protein Pcbp2)</v>
      </c>
      <c r="C1364" t="str">
        <f>IFERROR(VLOOKUP(A1364,'Protein names'!$A:$I,9,FALSE), "Contaminant")</f>
        <v>Pcbp2</v>
      </c>
      <c r="D1364" s="42">
        <f>VLOOKUP($A1364,'Raw data'!$A:$M,10,FALSE)</f>
        <v>232445.62785437712</v>
      </c>
      <c r="E1364" s="42">
        <f>VLOOKUP($A1364,'Raw data'!$A:$M,11,FALSE)</f>
        <v>192460.20011736586</v>
      </c>
      <c r="F1364" s="42">
        <f>VLOOKUP($A1364,'Raw data'!$A:$M,7,FALSE)</f>
        <v>310157.17443379422</v>
      </c>
      <c r="G1364" s="42">
        <f>VLOOKUP($A1364,'Raw data'!$A:$M,2,FALSE)</f>
        <v>213187.8207165316</v>
      </c>
      <c r="H1364" s="42">
        <f>VLOOKUP($A1364,'Raw data'!$A:$M,3,FALSE)</f>
        <v>244530.37002599213</v>
      </c>
      <c r="I1364" s="42">
        <f>VLOOKUP($A1364,'Raw data'!$A:$M,4,FALSE)</f>
        <v>247570.55964735904</v>
      </c>
      <c r="J1364" s="42">
        <f>VLOOKUP($A1364,'Raw data'!$A:$M,8,FALSE)</f>
        <v>562893.6901996719</v>
      </c>
      <c r="K1364" s="42">
        <f>VLOOKUP($A1364,'Raw data'!$A:$M,5,FALSE)</f>
        <v>315395.22569388634</v>
      </c>
      <c r="L1364" s="42">
        <f>VLOOKUP($A1364,'Raw data'!$A:$M,12,FALSE)</f>
        <v>279416.66367127397</v>
      </c>
      <c r="M1364" s="42">
        <f>VLOOKUP($A1364,'Raw data'!$A:$M,13,FALSE)</f>
        <v>265337.73267213668</v>
      </c>
      <c r="N1364" s="42">
        <f>VLOOKUP($A1364,'Raw data'!$A:$M,6,FALSE)</f>
        <v>261429.17983117752</v>
      </c>
      <c r="O1364" s="42">
        <f>VLOOKUP($A1364,'Raw data'!$A:$M,9,FALSE)</f>
        <v>383206.28113887372</v>
      </c>
      <c r="P1364" s="42">
        <f t="shared" si="231"/>
        <v>240058.62546590331</v>
      </c>
      <c r="Q1364" s="42">
        <f t="shared" si="232"/>
        <v>344613.12886783667</v>
      </c>
      <c r="R1364" s="42">
        <f t="shared" si="233"/>
        <v>36596.539449637632</v>
      </c>
      <c r="S1364" s="42">
        <f t="shared" si="234"/>
        <v>106022.21278021912</v>
      </c>
      <c r="T1364" s="43">
        <f t="shared" si="235"/>
        <v>0.15244834206065891</v>
      </c>
      <c r="U1364" s="43">
        <f t="shared" si="236"/>
        <v>0.30765575626365627</v>
      </c>
      <c r="V1364" s="42">
        <f t="shared" si="237"/>
        <v>0.52159089163595396</v>
      </c>
      <c r="W1364" s="42">
        <f t="shared" si="238"/>
        <v>6.3722321955220332E-2</v>
      </c>
      <c r="X1364" s="42">
        <f>VLOOKUP($A1364,'Raw data'!$A:$AN,39, FALSE)</f>
        <v>3.5479194106086989</v>
      </c>
      <c r="Y1364" s="42">
        <f>VLOOKUP($A1364,'Raw data'!$A:$AN,40, FALSE)</f>
        <v>3.7649914868221308</v>
      </c>
      <c r="Z1364" s="42">
        <f t="shared" si="239"/>
        <v>3.6564554487154148</v>
      </c>
      <c r="AA1364" s="44">
        <f>IFERROR(VLOOKUP($A1364,'Raw data'!$AP:$AU,4,FALSE),0)</f>
        <v>0.45718954965094999</v>
      </c>
      <c r="AB1364" s="44">
        <f>IFERROR(VLOOKUP($A1364,'Raw data'!$AP:$AU,5,FALSE),0)</f>
        <v>0.284013915687512</v>
      </c>
      <c r="AC1364" s="44">
        <f>IFERROR(VLOOKUP($A1364,'Raw data'!$AP:$AU,6,FALSE),"NA")</f>
        <v>0.98973134210348102</v>
      </c>
      <c r="AD1364" s="46" t="b">
        <f t="shared" si="240"/>
        <v>0</v>
      </c>
      <c r="AE1364" s="46" t="b">
        <f t="shared" si="241"/>
        <v>0</v>
      </c>
    </row>
    <row r="1365" spans="1:31" x14ac:dyDescent="0.25">
      <c r="A1365" s="45" t="s">
        <v>1431</v>
      </c>
      <c r="B1365" s="2" t="str">
        <f>IFERROR(VLOOKUP(A1365,'Protein names'!$A:$I,8,FALSE),"Contaminant")</f>
        <v>Acyl-Coenzyme A dehydrogenase, very long chain (Acyl-Coenzyme A dehydrogenase, very long chain, isoform CRA_c) (Very long-chain-specific acyl-CoA dehydrogenase, mitochondrial)</v>
      </c>
      <c r="C1365" t="str">
        <f>IFERROR(VLOOKUP(A1365,'Protein names'!$A:$I,9,FALSE), "Contaminant")</f>
        <v>Acadvl</v>
      </c>
      <c r="D1365" s="42">
        <f>VLOOKUP($A1365,'Raw data'!$A:$M,10,FALSE)</f>
        <v>2659306.5710945982</v>
      </c>
      <c r="E1365" s="42">
        <f>VLOOKUP($A1365,'Raw data'!$A:$M,11,FALSE)</f>
        <v>2659346.0499994345</v>
      </c>
      <c r="F1365" s="42">
        <f>VLOOKUP($A1365,'Raw data'!$A:$M,7,FALSE)</f>
        <v>2795007.5688323318</v>
      </c>
      <c r="G1365" s="42">
        <f>VLOOKUP($A1365,'Raw data'!$A:$M,2,FALSE)</f>
        <v>3299203.1906219171</v>
      </c>
      <c r="H1365" s="42">
        <f>VLOOKUP($A1365,'Raw data'!$A:$M,3,FALSE)</f>
        <v>2830515.1960886884</v>
      </c>
      <c r="I1365" s="42">
        <f>VLOOKUP($A1365,'Raw data'!$A:$M,4,FALSE)</f>
        <v>3839995.0594618837</v>
      </c>
      <c r="J1365" s="42">
        <f>VLOOKUP($A1365,'Raw data'!$A:$M,8,FALSE)</f>
        <v>2925604.4299804415</v>
      </c>
      <c r="K1365" s="42">
        <f>VLOOKUP($A1365,'Raw data'!$A:$M,5,FALSE)</f>
        <v>2771146.4339766102</v>
      </c>
      <c r="L1365" s="42">
        <f>VLOOKUP($A1365,'Raw data'!$A:$M,12,FALSE)</f>
        <v>2345054.0951720239</v>
      </c>
      <c r="M1365" s="42">
        <f>VLOOKUP($A1365,'Raw data'!$A:$M,13,FALSE)</f>
        <v>2173163.0271372991</v>
      </c>
      <c r="N1365" s="42">
        <f>VLOOKUP($A1365,'Raw data'!$A:$M,6,FALSE)</f>
        <v>2981498.7924231375</v>
      </c>
      <c r="O1365" s="42">
        <f>VLOOKUP($A1365,'Raw data'!$A:$M,9,FALSE)</f>
        <v>3036727.5564878723</v>
      </c>
      <c r="P1365" s="42">
        <f t="shared" si="231"/>
        <v>3013895.6060164757</v>
      </c>
      <c r="Q1365" s="42">
        <f t="shared" si="232"/>
        <v>2705532.3891962306</v>
      </c>
      <c r="R1365" s="42">
        <f t="shared" si="233"/>
        <v>427555.03422415507</v>
      </c>
      <c r="S1365" s="42">
        <f t="shared" si="234"/>
        <v>329632.70940961281</v>
      </c>
      <c r="T1365" s="43">
        <f t="shared" si="235"/>
        <v>0.14186126200610605</v>
      </c>
      <c r="U1365" s="43">
        <f t="shared" si="236"/>
        <v>0.12183654157159853</v>
      </c>
      <c r="V1365" s="42">
        <f t="shared" si="237"/>
        <v>-0.15571693376593929</v>
      </c>
      <c r="W1365" s="42">
        <f t="shared" si="238"/>
        <v>0.23038995571051119</v>
      </c>
      <c r="X1365" s="42">
        <f>VLOOKUP($A1365,'Raw data'!$A:$AN,39, FALSE)</f>
        <v>3.1890140887720282</v>
      </c>
      <c r="Y1365" s="42">
        <f>VLOOKUP($A1365,'Raw data'!$A:$AN,40, FALSE)</f>
        <v>3.4111266811195584</v>
      </c>
      <c r="Z1365" s="42">
        <f t="shared" si="239"/>
        <v>3.3000703849457933</v>
      </c>
      <c r="AA1365" s="44">
        <f>IFERROR(VLOOKUP($A1365,'Raw data'!$AP:$AU,4,FALSE),0)</f>
        <v>-0.22933038583308599</v>
      </c>
      <c r="AB1365" s="44">
        <f>IFERROR(VLOOKUP($A1365,'Raw data'!$AP:$AU,5,FALSE),0)</f>
        <v>6.18610128202619E-2</v>
      </c>
      <c r="AC1365" s="44">
        <f>IFERROR(VLOOKUP($A1365,'Raw data'!$AP:$AU,6,FALSE),"NA")</f>
        <v>0.99132652728024395</v>
      </c>
      <c r="AD1365" s="46" t="b">
        <f t="shared" si="240"/>
        <v>0</v>
      </c>
      <c r="AE1365" s="46" t="b">
        <f t="shared" si="241"/>
        <v>0</v>
      </c>
    </row>
    <row r="1366" spans="1:31" x14ac:dyDescent="0.25">
      <c r="A1366" s="45" t="s">
        <v>1432</v>
      </c>
      <c r="B1366" s="2" t="str">
        <f>IFERROR(VLOOKUP(A1366,'Protein names'!$A:$I,8,FALSE),"Contaminant")</f>
        <v>Aflatoxin B1 aldehyde reductase member 3 (AFB1-AR) (EC 1.-.-.-) (Aflatoxin B1 aldehyde reductase member 1) (rAFAR1)</v>
      </c>
      <c r="C1366" t="str">
        <f>IFERROR(VLOOKUP(A1366,'Protein names'!$A:$I,9,FALSE), "Contaminant")</f>
        <v>Akr7a3</v>
      </c>
      <c r="D1366" s="42">
        <f>VLOOKUP($A1366,'Raw data'!$A:$M,10,FALSE)</f>
        <v>676089.58476079605</v>
      </c>
      <c r="E1366" s="42">
        <f>VLOOKUP($A1366,'Raw data'!$A:$M,11,FALSE)</f>
        <v>570375.65631529002</v>
      </c>
      <c r="F1366" s="42">
        <f>VLOOKUP($A1366,'Raw data'!$A:$M,7,FALSE)</f>
        <v>474465.57244001282</v>
      </c>
      <c r="G1366" s="42">
        <f>VLOOKUP($A1366,'Raw data'!$A:$M,2,FALSE)</f>
        <v>538082.71735816181</v>
      </c>
      <c r="H1366" s="42">
        <f>VLOOKUP($A1366,'Raw data'!$A:$M,3,FALSE)</f>
        <v>565716.65017758892</v>
      </c>
      <c r="I1366" s="42">
        <f>VLOOKUP($A1366,'Raw data'!$A:$M,4,FALSE)</f>
        <v>377159.64240623818</v>
      </c>
      <c r="J1366" s="42">
        <f>VLOOKUP($A1366,'Raw data'!$A:$M,8,FALSE)</f>
        <v>499184.70342618634</v>
      </c>
      <c r="K1366" s="42">
        <f>VLOOKUP($A1366,'Raw data'!$A:$M,5,FALSE)</f>
        <v>522900.04806733783</v>
      </c>
      <c r="L1366" s="42">
        <f>VLOOKUP($A1366,'Raw data'!$A:$M,12,FALSE)</f>
        <v>517277.00207754236</v>
      </c>
      <c r="M1366" s="42">
        <f>VLOOKUP($A1366,'Raw data'!$A:$M,13,FALSE)</f>
        <v>708484.83092359116</v>
      </c>
      <c r="N1366" s="42">
        <f>VLOOKUP($A1366,'Raw data'!$A:$M,6,FALSE)</f>
        <v>527171.52778357104</v>
      </c>
      <c r="O1366" s="42">
        <f>VLOOKUP($A1366,'Raw data'!$A:$M,9,FALSE)</f>
        <v>422576.17247849668</v>
      </c>
      <c r="P1366" s="42">
        <f t="shared" si="231"/>
        <v>533648.30390968127</v>
      </c>
      <c r="Q1366" s="42">
        <f t="shared" si="232"/>
        <v>532932.38079278753</v>
      </c>
      <c r="R1366" s="42">
        <f t="shared" si="233"/>
        <v>91903.714690587018</v>
      </c>
      <c r="S1366" s="42">
        <f t="shared" si="234"/>
        <v>86134.572228675243</v>
      </c>
      <c r="T1366" s="43">
        <f t="shared" si="235"/>
        <v>0.17221775843241791</v>
      </c>
      <c r="U1366" s="43">
        <f t="shared" si="236"/>
        <v>0.16162382946320861</v>
      </c>
      <c r="V1366" s="42">
        <f t="shared" si="237"/>
        <v>-1.9367665294023426E-3</v>
      </c>
      <c r="W1366" s="42">
        <f t="shared" si="238"/>
        <v>0.99010962373604094</v>
      </c>
      <c r="X1366" s="42">
        <f>VLOOKUP($A1366,'Raw data'!$A:$AN,39, FALSE)</f>
        <v>2.9568394574725971</v>
      </c>
      <c r="Y1366" s="42">
        <f>VLOOKUP($A1366,'Raw data'!$A:$AN,40, FALSE)</f>
        <v>3.291315224275571</v>
      </c>
      <c r="Z1366" s="42">
        <f t="shared" si="239"/>
        <v>3.1240773408740843</v>
      </c>
      <c r="AA1366" s="44">
        <f>IFERROR(VLOOKUP($A1366,'Raw data'!$AP:$AU,4,FALSE),0)</f>
        <v>-0.82329326959265103</v>
      </c>
      <c r="AB1366" s="44">
        <f>IFERROR(VLOOKUP($A1366,'Raw data'!$AP:$AU,5,FALSE),0)</f>
        <v>4.0017264581788899E-2</v>
      </c>
      <c r="AC1366" s="44">
        <f>IFERROR(VLOOKUP($A1366,'Raw data'!$AP:$AU,6,FALSE),"NA")</f>
        <v>0.99184600644691301</v>
      </c>
      <c r="AD1366" s="46" t="b">
        <f t="shared" si="240"/>
        <v>0</v>
      </c>
      <c r="AE1366" s="46" t="b">
        <f t="shared" si="241"/>
        <v>0</v>
      </c>
    </row>
    <row r="1367" spans="1:31" x14ac:dyDescent="0.25">
      <c r="A1367" s="45" t="s">
        <v>1433</v>
      </c>
      <c r="B1367" s="2" t="str">
        <f>IFERROR(VLOOKUP(A1367,'Protein names'!$A:$I,8,FALSE),"Contaminant")</f>
        <v>Lactamase, beta (Predicted) (Protein Lactb)</v>
      </c>
      <c r="C1367" t="str">
        <f>IFERROR(VLOOKUP(A1367,'Protein names'!$A:$I,9,FALSE), "Contaminant")</f>
        <v>Lactb</v>
      </c>
      <c r="D1367" s="42">
        <f>VLOOKUP($A1367,'Raw data'!$A:$M,10,FALSE)</f>
        <v>1607091.0633235876</v>
      </c>
      <c r="E1367" s="42">
        <f>VLOOKUP($A1367,'Raw data'!$A:$M,11,FALSE)</f>
        <v>1121777.5191754254</v>
      </c>
      <c r="F1367" s="42">
        <f>VLOOKUP($A1367,'Raw data'!$A:$M,7,FALSE)</f>
        <v>736983.34808893292</v>
      </c>
      <c r="G1367" s="42">
        <f>VLOOKUP($A1367,'Raw data'!$A:$M,2,FALSE)</f>
        <v>839567.03640219104</v>
      </c>
      <c r="H1367" s="42">
        <f>VLOOKUP($A1367,'Raw data'!$A:$M,3,FALSE)</f>
        <v>976970.56182930002</v>
      </c>
      <c r="I1367" s="42">
        <f>VLOOKUP($A1367,'Raw data'!$A:$M,4,FALSE)</f>
        <v>1026252.4043793916</v>
      </c>
      <c r="J1367" s="42">
        <f>VLOOKUP($A1367,'Raw data'!$A:$M,8,FALSE)</f>
        <v>932837.7670565024</v>
      </c>
      <c r="K1367" s="42">
        <f>VLOOKUP($A1367,'Raw data'!$A:$M,5,FALSE)</f>
        <v>793813.7470320866</v>
      </c>
      <c r="L1367" s="42">
        <f>VLOOKUP($A1367,'Raw data'!$A:$M,12,FALSE)</f>
        <v>1407269.5136565401</v>
      </c>
      <c r="M1367" s="42">
        <f>VLOOKUP($A1367,'Raw data'!$A:$M,13,FALSE)</f>
        <v>1243234.083880679</v>
      </c>
      <c r="N1367" s="42">
        <f>VLOOKUP($A1367,'Raw data'!$A:$M,6,FALSE)</f>
        <v>813573.84935199807</v>
      </c>
      <c r="O1367" s="42">
        <f>VLOOKUP($A1367,'Raw data'!$A:$M,9,FALSE)</f>
        <v>909306.05246382323</v>
      </c>
      <c r="P1367" s="42">
        <f t="shared" si="231"/>
        <v>1051440.3221998047</v>
      </c>
      <c r="Q1367" s="42">
        <f t="shared" si="232"/>
        <v>1016672.5022402717</v>
      </c>
      <c r="R1367" s="42">
        <f t="shared" si="233"/>
        <v>277983.42924390506</v>
      </c>
      <c r="S1367" s="42">
        <f t="shared" si="234"/>
        <v>228534.12602265319</v>
      </c>
      <c r="T1367" s="43">
        <f t="shared" si="235"/>
        <v>0.26438345893213711</v>
      </c>
      <c r="U1367" s="43">
        <f t="shared" si="236"/>
        <v>0.22478637468709997</v>
      </c>
      <c r="V1367" s="42">
        <f t="shared" si="237"/>
        <v>-4.8511944833857894E-2</v>
      </c>
      <c r="W1367" s="42">
        <f t="shared" si="238"/>
        <v>0.83330383249402651</v>
      </c>
      <c r="X1367" s="42">
        <f>VLOOKUP($A1367,'Raw data'!$A:$AN,39, FALSE)</f>
        <v>2.8200080805974888</v>
      </c>
      <c r="Y1367" s="42">
        <f>VLOOKUP($A1367,'Raw data'!$A:$AN,40, FALSE)</f>
        <v>2.9578640118991353</v>
      </c>
      <c r="Z1367" s="42">
        <f t="shared" si="239"/>
        <v>2.888936046248312</v>
      </c>
      <c r="AA1367" s="44">
        <f>IFERROR(VLOOKUP($A1367,'Raw data'!$AP:$AU,4,FALSE),0)</f>
        <v>0.334392994999201</v>
      </c>
      <c r="AB1367" s="44">
        <f>IFERROR(VLOOKUP($A1367,'Raw data'!$AP:$AU,5,FALSE),0)</f>
        <v>0.115209624807769</v>
      </c>
      <c r="AC1367" s="44">
        <f>IFERROR(VLOOKUP($A1367,'Raw data'!$AP:$AU,6,FALSE),"NA")</f>
        <v>0.99239544880251696</v>
      </c>
      <c r="AD1367" s="46" t="b">
        <f t="shared" si="240"/>
        <v>0</v>
      </c>
      <c r="AE1367" s="46" t="b">
        <f t="shared" si="241"/>
        <v>0</v>
      </c>
    </row>
    <row r="1368" spans="1:31" x14ac:dyDescent="0.25">
      <c r="A1368" s="45" t="s">
        <v>1434</v>
      </c>
      <c r="B1368" s="2" t="str">
        <f>IFERROR(VLOOKUP(A1368,'Protein names'!$A:$I,8,FALSE),"Contaminant")</f>
        <v>Protein disulfide-isomerase (PDI) (EC 5.3.4.1) (Cellular thyroid hormone-binding protein) (Prolyl 4-hydroxylase subunit beta)</v>
      </c>
      <c r="C1368" t="str">
        <f>IFERROR(VLOOKUP(A1368,'Protein names'!$A:$I,9,FALSE), "Contaminant")</f>
        <v>P4hb</v>
      </c>
      <c r="D1368" s="42">
        <f>VLOOKUP($A1368,'Raw data'!$A:$M,10,FALSE)</f>
        <v>6235866.4797300845</v>
      </c>
      <c r="E1368" s="42">
        <f>VLOOKUP($A1368,'Raw data'!$A:$M,11,FALSE)</f>
        <v>11567874.72783009</v>
      </c>
      <c r="F1368" s="42">
        <f>VLOOKUP($A1368,'Raw data'!$A:$M,7,FALSE)</f>
        <v>8945229.5317463744</v>
      </c>
      <c r="G1368" s="42">
        <f>VLOOKUP($A1368,'Raw data'!$A:$M,2,FALSE)</f>
        <v>10333957.782536073</v>
      </c>
      <c r="H1368" s="42">
        <f>VLOOKUP($A1368,'Raw data'!$A:$M,3,FALSE)</f>
        <v>10248964.444940969</v>
      </c>
      <c r="I1368" s="42">
        <f>VLOOKUP($A1368,'Raw data'!$A:$M,4,FALSE)</f>
        <v>11794611.424913777</v>
      </c>
      <c r="J1368" s="42">
        <f>VLOOKUP($A1368,'Raw data'!$A:$M,8,FALSE)</f>
        <v>9555487.3950063195</v>
      </c>
      <c r="K1368" s="42">
        <f>VLOOKUP($A1368,'Raw data'!$A:$M,5,FALSE)</f>
        <v>9265206.0810885224</v>
      </c>
      <c r="L1368" s="42">
        <f>VLOOKUP($A1368,'Raw data'!$A:$M,12,FALSE)</f>
        <v>5831815.7561924057</v>
      </c>
      <c r="M1368" s="42">
        <f>VLOOKUP($A1368,'Raw data'!$A:$M,13,FALSE)</f>
        <v>7348061.9341280563</v>
      </c>
      <c r="N1368" s="42">
        <f>VLOOKUP($A1368,'Raw data'!$A:$M,6,FALSE)</f>
        <v>11803254.420256753</v>
      </c>
      <c r="O1368" s="42">
        <f>VLOOKUP($A1368,'Raw data'!$A:$M,9,FALSE)</f>
        <v>9875970.4900855348</v>
      </c>
      <c r="P1368" s="42">
        <f t="shared" si="231"/>
        <v>9854417.3986162283</v>
      </c>
      <c r="Q1368" s="42">
        <f t="shared" si="232"/>
        <v>8946632.6794595979</v>
      </c>
      <c r="R1368" s="42">
        <f t="shared" si="233"/>
        <v>1871115.9130371944</v>
      </c>
      <c r="S1368" s="42">
        <f t="shared" si="234"/>
        <v>1904103.5732694278</v>
      </c>
      <c r="T1368" s="43">
        <f t="shared" si="235"/>
        <v>0.18987585337109217</v>
      </c>
      <c r="U1368" s="43">
        <f t="shared" si="236"/>
        <v>0.21282907675879245</v>
      </c>
      <c r="V1368" s="42">
        <f t="shared" si="237"/>
        <v>-0.13942579536903857</v>
      </c>
      <c r="W1368" s="42">
        <f t="shared" si="238"/>
        <v>0.46458452242590975</v>
      </c>
      <c r="X1368" s="42">
        <f>VLOOKUP($A1368,'Raw data'!$A:$AN,39, FALSE)</f>
        <v>3.7711355860933859</v>
      </c>
      <c r="Y1368" s="42">
        <f>VLOOKUP($A1368,'Raw data'!$A:$AN,40, FALSE)</f>
        <v>3.9957403513941667</v>
      </c>
      <c r="Z1368" s="42">
        <f t="shared" si="239"/>
        <v>3.8834379687437766</v>
      </c>
      <c r="AA1368" s="44">
        <f>IFERROR(VLOOKUP($A1368,'Raw data'!$AP:$AU,4,FALSE),0)</f>
        <v>0.87912896321534895</v>
      </c>
      <c r="AB1368" s="44">
        <f>IFERROR(VLOOKUP($A1368,'Raw data'!$AP:$AU,5,FALSE),0)</f>
        <v>6.3296879827786298E-2</v>
      </c>
      <c r="AC1368" s="44">
        <f>IFERROR(VLOOKUP($A1368,'Raw data'!$AP:$AU,6,FALSE),"NA")</f>
        <v>0.99329376102130895</v>
      </c>
      <c r="AD1368" s="46" t="b">
        <f t="shared" si="240"/>
        <v>0</v>
      </c>
      <c r="AE1368" s="46" t="b">
        <f t="shared" si="241"/>
        <v>0</v>
      </c>
    </row>
    <row r="1369" spans="1:31" x14ac:dyDescent="0.25">
      <c r="A1369" s="45" t="s">
        <v>1435</v>
      </c>
      <c r="B1369" s="2" t="str">
        <f>IFERROR(VLOOKUP(A1369,'Protein names'!$A:$I,8,FALSE),"Contaminant")</f>
        <v>T-complex protein 1 subunit gamma (TCP-1-gamma) (CCT-gamma)</v>
      </c>
      <c r="C1369" t="str">
        <f>IFERROR(VLOOKUP(A1369,'Protein names'!$A:$I,9,FALSE), "Contaminant")</f>
        <v>Cct3</v>
      </c>
      <c r="D1369" s="42">
        <f>VLOOKUP($A1369,'Raw data'!$A:$M,10,FALSE)</f>
        <v>687646.67989884724</v>
      </c>
      <c r="E1369" s="42">
        <f>VLOOKUP($A1369,'Raw data'!$A:$M,11,FALSE)</f>
        <v>582766.194156977</v>
      </c>
      <c r="F1369" s="42">
        <f>VLOOKUP($A1369,'Raw data'!$A:$M,7,FALSE)</f>
        <v>556461.96428429673</v>
      </c>
      <c r="G1369" s="42">
        <f>VLOOKUP($A1369,'Raw data'!$A:$M,2,FALSE)</f>
        <v>341550.81037218566</v>
      </c>
      <c r="H1369" s="42">
        <f>VLOOKUP($A1369,'Raw data'!$A:$M,3,FALSE)</f>
        <v>368546.95770809869</v>
      </c>
      <c r="I1369" s="42">
        <f>VLOOKUP($A1369,'Raw data'!$A:$M,4,FALSE)</f>
        <v>450988.60025134869</v>
      </c>
      <c r="J1369" s="42">
        <f>VLOOKUP($A1369,'Raw data'!$A:$M,8,FALSE)</f>
        <v>375984.64243798464</v>
      </c>
      <c r="K1369" s="42">
        <f>VLOOKUP($A1369,'Raw data'!$A:$M,5,FALSE)</f>
        <v>559718.69806174911</v>
      </c>
      <c r="L1369" s="42">
        <f>VLOOKUP($A1369,'Raw data'!$A:$M,12,FALSE)</f>
        <v>529703.05842950754</v>
      </c>
      <c r="M1369" s="42">
        <f>VLOOKUP($A1369,'Raw data'!$A:$M,13,FALSE)</f>
        <v>548491.4181609744</v>
      </c>
      <c r="N1369" s="42">
        <f>VLOOKUP($A1369,'Raw data'!$A:$M,6,FALSE)</f>
        <v>564473.37954103306</v>
      </c>
      <c r="O1369" s="42">
        <f>VLOOKUP($A1369,'Raw data'!$A:$M,9,FALSE)</f>
        <v>619717.00300868449</v>
      </c>
      <c r="P1369" s="42">
        <f t="shared" si="231"/>
        <v>497993.53444529232</v>
      </c>
      <c r="Q1369" s="42">
        <f t="shared" si="232"/>
        <v>533014.6999399889</v>
      </c>
      <c r="R1369" s="42">
        <f t="shared" si="233"/>
        <v>122483.66060134179</v>
      </c>
      <c r="S1369" s="42">
        <f t="shared" si="234"/>
        <v>75419.909098783392</v>
      </c>
      <c r="T1369" s="43">
        <f t="shared" si="235"/>
        <v>0.24595431894065561</v>
      </c>
      <c r="U1369" s="43">
        <f t="shared" si="236"/>
        <v>0.14149686510948906</v>
      </c>
      <c r="V1369" s="42">
        <f t="shared" si="237"/>
        <v>9.8048309821567578E-2</v>
      </c>
      <c r="W1369" s="42">
        <f t="shared" si="238"/>
        <v>0.59808432796904865</v>
      </c>
      <c r="X1369" s="42">
        <f>VLOOKUP($A1369,'Raw data'!$A:$AN,39, FALSE)</f>
        <v>3.1183257709609546</v>
      </c>
      <c r="Y1369" s="42">
        <f>VLOOKUP($A1369,'Raw data'!$A:$AN,40, FALSE)</f>
        <v>2.9145045069274271</v>
      </c>
      <c r="Z1369" s="42">
        <f t="shared" si="239"/>
        <v>3.0164151389441907</v>
      </c>
      <c r="AA1369" s="44">
        <f>IFERROR(VLOOKUP($A1369,'Raw data'!$AP:$AU,4,FALSE),0)</f>
        <v>-0.92381662152085897</v>
      </c>
      <c r="AB1369" s="44">
        <f>IFERROR(VLOOKUP($A1369,'Raw data'!$AP:$AU,5,FALSE),0)</f>
        <v>7.6426985670121003E-2</v>
      </c>
      <c r="AC1369" s="44">
        <f>IFERROR(VLOOKUP($A1369,'Raw data'!$AP:$AU,6,FALSE),"NA")</f>
        <v>0.99384262564173198</v>
      </c>
      <c r="AD1369" s="46" t="b">
        <f t="shared" si="240"/>
        <v>0</v>
      </c>
      <c r="AE1369" s="46" t="b">
        <f t="shared" si="241"/>
        <v>0</v>
      </c>
    </row>
    <row r="1370" spans="1:31" x14ac:dyDescent="0.25">
      <c r="A1370" s="45" t="s">
        <v>1436</v>
      </c>
      <c r="B1370" s="2" t="str">
        <f>IFERROR(VLOOKUP(A1370,'Protein names'!$A:$I,8,FALSE),"Contaminant")</f>
        <v>Heterogeneous nuclear ribonucleoprotein D0 (hnRNP D0) (AU-rich element RNA-binding protein 1)</v>
      </c>
      <c r="C1370" t="str">
        <f>IFERROR(VLOOKUP(A1370,'Protein names'!$A:$I,9,FALSE), "Contaminant")</f>
        <v>Hnrnpd</v>
      </c>
      <c r="D1370" s="42">
        <f>VLOOKUP($A1370,'Raw data'!$A:$M,10,FALSE)</f>
        <v>401491.17599979817</v>
      </c>
      <c r="E1370" s="42">
        <f>VLOOKUP($A1370,'Raw data'!$A:$M,11,FALSE)</f>
        <v>478058.70331845997</v>
      </c>
      <c r="F1370" s="42">
        <f>VLOOKUP($A1370,'Raw data'!$A:$M,7,FALSE)</f>
        <v>425642.63356955885</v>
      </c>
      <c r="G1370" s="42">
        <f>VLOOKUP($A1370,'Raw data'!$A:$M,2,FALSE)</f>
        <v>402111.3105218095</v>
      </c>
      <c r="H1370" s="42">
        <f>VLOOKUP($A1370,'Raw data'!$A:$M,3,FALSE)</f>
        <v>234097.66253360844</v>
      </c>
      <c r="I1370" s="42">
        <f>VLOOKUP($A1370,'Raw data'!$A:$M,4,FALSE)</f>
        <v>441404.09109727986</v>
      </c>
      <c r="J1370" s="42">
        <f>VLOOKUP($A1370,'Raw data'!$A:$M,8,FALSE)</f>
        <v>463264.82776025694</v>
      </c>
      <c r="K1370" s="42">
        <f>VLOOKUP($A1370,'Raw data'!$A:$M,5,FALSE)</f>
        <v>226997.18103401802</v>
      </c>
      <c r="L1370" s="42">
        <f>VLOOKUP($A1370,'Raw data'!$A:$M,12,FALSE)</f>
        <v>411699.2358190029</v>
      </c>
      <c r="M1370" s="42">
        <f>VLOOKUP($A1370,'Raw data'!$A:$M,13,FALSE)</f>
        <v>432421.98764500476</v>
      </c>
      <c r="N1370" s="42">
        <f>VLOOKUP($A1370,'Raw data'!$A:$M,6,FALSE)</f>
        <v>413704.76977845898</v>
      </c>
      <c r="O1370" s="42">
        <f>VLOOKUP($A1370,'Raw data'!$A:$M,9,FALSE)</f>
        <v>333303.17139818415</v>
      </c>
      <c r="P1370" s="42">
        <f t="shared" si="231"/>
        <v>397134.26284008572</v>
      </c>
      <c r="Q1370" s="42">
        <f t="shared" si="232"/>
        <v>380231.86223915429</v>
      </c>
      <c r="R1370" s="42">
        <f t="shared" si="233"/>
        <v>77401.546816703747</v>
      </c>
      <c r="S1370" s="42">
        <f t="shared" si="234"/>
        <v>78964.214722390519</v>
      </c>
      <c r="T1370" s="43">
        <f t="shared" si="235"/>
        <v>0.19490019889790036</v>
      </c>
      <c r="U1370" s="43">
        <f t="shared" si="236"/>
        <v>0.20767384999609639</v>
      </c>
      <c r="V1370" s="42">
        <f t="shared" si="237"/>
        <v>-6.2747404665077028E-2</v>
      </c>
      <c r="W1370" s="42">
        <f t="shared" si="238"/>
        <v>0.73956807433345628</v>
      </c>
      <c r="X1370" s="42">
        <f>VLOOKUP($A1370,'Raw data'!$A:$AN,39, FALSE)</f>
        <v>3.627737267507293</v>
      </c>
      <c r="Y1370" s="42">
        <f>VLOOKUP($A1370,'Raw data'!$A:$AN,40, FALSE)</f>
        <v>4.3296616051978996</v>
      </c>
      <c r="Z1370" s="42">
        <f t="shared" si="239"/>
        <v>3.9786994363525965</v>
      </c>
      <c r="AA1370" s="44">
        <f>IFERROR(VLOOKUP($A1370,'Raw data'!$AP:$AU,4,FALSE),0)</f>
        <v>-0.38380535483179901</v>
      </c>
      <c r="AB1370" s="44">
        <f>IFERROR(VLOOKUP($A1370,'Raw data'!$AP:$AU,5,FALSE),0)</f>
        <v>0.13530709842615199</v>
      </c>
      <c r="AC1370" s="44">
        <f>IFERROR(VLOOKUP($A1370,'Raw data'!$AP:$AU,6,FALSE),"NA")</f>
        <v>0.99431444354639598</v>
      </c>
      <c r="AD1370" s="46" t="b">
        <f t="shared" si="240"/>
        <v>0</v>
      </c>
      <c r="AE1370" s="46" t="b">
        <f t="shared" si="241"/>
        <v>0</v>
      </c>
    </row>
    <row r="1371" spans="1:31" x14ac:dyDescent="0.25">
      <c r="A1371" s="45" t="s">
        <v>1437</v>
      </c>
      <c r="B1371" s="2" t="str">
        <f>IFERROR(VLOOKUP(A1371,'Protein names'!$A:$I,8,FALSE),"Contaminant")</f>
        <v>Myosin, heavy polypeptide 9, non-muscle (Uncharacterized protein)</v>
      </c>
      <c r="C1371" t="str">
        <f>IFERROR(VLOOKUP(A1371,'Protein names'!$A:$I,9,FALSE), "Contaminant")</f>
        <v>Myh9</v>
      </c>
      <c r="D1371" s="42">
        <f>VLOOKUP($A1371,'Raw data'!$A:$M,10,FALSE)</f>
        <v>2965137.9041272299</v>
      </c>
      <c r="E1371" s="42">
        <f>VLOOKUP($A1371,'Raw data'!$A:$M,11,FALSE)</f>
        <v>2723006.3663418209</v>
      </c>
      <c r="F1371" s="42">
        <f>VLOOKUP($A1371,'Raw data'!$A:$M,7,FALSE)</f>
        <v>1499710.991979168</v>
      </c>
      <c r="G1371" s="42">
        <f>VLOOKUP($A1371,'Raw data'!$A:$M,2,FALSE)</f>
        <v>2365309.0608811555</v>
      </c>
      <c r="H1371" s="42">
        <f>VLOOKUP($A1371,'Raw data'!$A:$M,3,FALSE)</f>
        <v>2218695.7923510172</v>
      </c>
      <c r="I1371" s="42">
        <f>VLOOKUP($A1371,'Raw data'!$A:$M,4,FALSE)</f>
        <v>2600806.9680956206</v>
      </c>
      <c r="J1371" s="42">
        <f>VLOOKUP($A1371,'Raw data'!$A:$M,8,FALSE)</f>
        <v>1819070.9357241949</v>
      </c>
      <c r="K1371" s="42">
        <f>VLOOKUP($A1371,'Raw data'!$A:$M,5,FALSE)</f>
        <v>2252656.3712323075</v>
      </c>
      <c r="L1371" s="42">
        <f>VLOOKUP($A1371,'Raw data'!$A:$M,12,FALSE)</f>
        <v>2926881.6628728225</v>
      </c>
      <c r="M1371" s="42">
        <f>VLOOKUP($A1371,'Raw data'!$A:$M,13,FALSE)</f>
        <v>2137880.472648744</v>
      </c>
      <c r="N1371" s="42">
        <f>VLOOKUP($A1371,'Raw data'!$A:$M,6,FALSE)</f>
        <v>2158166.0410776013</v>
      </c>
      <c r="O1371" s="42">
        <f>VLOOKUP($A1371,'Raw data'!$A:$M,9,FALSE)</f>
        <v>1714393.9263175915</v>
      </c>
      <c r="P1371" s="42">
        <f t="shared" si="231"/>
        <v>2395444.5139626688</v>
      </c>
      <c r="Q1371" s="42">
        <f t="shared" si="232"/>
        <v>2168174.9016455435</v>
      </c>
      <c r="R1371" s="42">
        <f t="shared" si="233"/>
        <v>466995.33581316512</v>
      </c>
      <c r="S1371" s="42">
        <f t="shared" si="234"/>
        <v>389782.36460561014</v>
      </c>
      <c r="T1371" s="43">
        <f t="shared" si="235"/>
        <v>0.19495143097288326</v>
      </c>
      <c r="U1371" s="43">
        <f t="shared" si="236"/>
        <v>0.17977441040839626</v>
      </c>
      <c r="V1371" s="42">
        <f t="shared" si="237"/>
        <v>-0.14381225624545593</v>
      </c>
      <c r="W1371" s="42">
        <f t="shared" si="238"/>
        <v>0.42297990443886602</v>
      </c>
      <c r="X1371" s="42">
        <f>VLOOKUP($A1371,'Raw data'!$A:$AN,39, FALSE)</f>
        <v>2.703589203045778</v>
      </c>
      <c r="Y1371" s="42">
        <f>VLOOKUP($A1371,'Raw data'!$A:$AN,40, FALSE)</f>
        <v>3.099977594916993</v>
      </c>
      <c r="Z1371" s="42">
        <f t="shared" si="239"/>
        <v>2.9017833989813857</v>
      </c>
      <c r="AA1371" s="44">
        <f>IFERROR(VLOOKUP($A1371,'Raw data'!$AP:$AU,4,FALSE),0)</f>
        <v>0.31289248523582203</v>
      </c>
      <c r="AB1371" s="44">
        <f>IFERROR(VLOOKUP($A1371,'Raw data'!$AP:$AU,5,FALSE),0)</f>
        <v>5.9320914796515099E-2</v>
      </c>
      <c r="AC1371" s="44">
        <f>IFERROR(VLOOKUP($A1371,'Raw data'!$AP:$AU,6,FALSE),"NA")</f>
        <v>0.994508198529376</v>
      </c>
      <c r="AD1371" s="46" t="b">
        <f t="shared" si="240"/>
        <v>0</v>
      </c>
      <c r="AE1371" s="46" t="b">
        <f t="shared" si="241"/>
        <v>0</v>
      </c>
    </row>
    <row r="1372" spans="1:31" x14ac:dyDescent="0.25">
      <c r="A1372" s="45" t="s">
        <v>1438</v>
      </c>
      <c r="B1372" s="2" t="str">
        <f>IFERROR(VLOOKUP(A1372,'Protein names'!$A:$I,8,FALSE),"Contaminant")</f>
        <v>Proteasome subunit beta type (EC 3.4.25.1)</v>
      </c>
      <c r="C1372" t="str">
        <f>IFERROR(VLOOKUP(A1372,'Protein names'!$A:$I,9,FALSE), "Contaminant")</f>
        <v>Psmb1</v>
      </c>
      <c r="D1372" s="42">
        <f>VLOOKUP($A1372,'Raw data'!$A:$M,10,FALSE)</f>
        <v>670435.41932909796</v>
      </c>
      <c r="E1372" s="42">
        <f>VLOOKUP($A1372,'Raw data'!$A:$M,11,FALSE)</f>
        <v>464005.70151507499</v>
      </c>
      <c r="F1372" s="42">
        <f>VLOOKUP($A1372,'Raw data'!$A:$M,7,FALSE)</f>
        <v>451320.41346911283</v>
      </c>
      <c r="G1372" s="42">
        <f>VLOOKUP($A1372,'Raw data'!$A:$M,2,FALSE)</f>
        <v>519689.70299250085</v>
      </c>
      <c r="H1372" s="42">
        <f>VLOOKUP($A1372,'Raw data'!$A:$M,3,FALSE)</f>
        <v>423047.73062234983</v>
      </c>
      <c r="I1372" s="42">
        <f>VLOOKUP($A1372,'Raw data'!$A:$M,4,FALSE)</f>
        <v>401215.6314735653</v>
      </c>
      <c r="J1372" s="42">
        <f>VLOOKUP($A1372,'Raw data'!$A:$M,8,FALSE)</f>
        <v>439432.78873019165</v>
      </c>
      <c r="K1372" s="42">
        <f>VLOOKUP($A1372,'Raw data'!$A:$M,5,FALSE)</f>
        <v>437907.87429998076</v>
      </c>
      <c r="L1372" s="42">
        <f>VLOOKUP($A1372,'Raw data'!$A:$M,12,FALSE)</f>
        <v>682528.42220692767</v>
      </c>
      <c r="M1372" s="42">
        <f>VLOOKUP($A1372,'Raw data'!$A:$M,13,FALSE)</f>
        <v>454878.0079808975</v>
      </c>
      <c r="N1372" s="42">
        <f>VLOOKUP($A1372,'Raw data'!$A:$M,6,FALSE)</f>
        <v>389612.56068276439</v>
      </c>
      <c r="O1372" s="42">
        <f>VLOOKUP($A1372,'Raw data'!$A:$M,9,FALSE)</f>
        <v>461999.09557183087</v>
      </c>
      <c r="P1372" s="42">
        <f t="shared" si="231"/>
        <v>488285.7665669503</v>
      </c>
      <c r="Q1372" s="42">
        <f t="shared" si="232"/>
        <v>477726.45824543218</v>
      </c>
      <c r="R1372" s="42">
        <f t="shared" si="233"/>
        <v>89403.459918181456</v>
      </c>
      <c r="S1372" s="42">
        <f t="shared" si="234"/>
        <v>94453.895062345313</v>
      </c>
      <c r="T1372" s="43">
        <f t="shared" si="235"/>
        <v>0.18309659228193595</v>
      </c>
      <c r="U1372" s="43">
        <f t="shared" si="236"/>
        <v>0.19771543617083812</v>
      </c>
      <c r="V1372" s="42">
        <f t="shared" si="237"/>
        <v>-3.1540943543876876E-2</v>
      </c>
      <c r="W1372" s="42">
        <f t="shared" si="238"/>
        <v>0.85956482335618223</v>
      </c>
      <c r="X1372" s="42">
        <f>VLOOKUP($A1372,'Raw data'!$A:$AN,39, FALSE)</f>
        <v>2.4704945936786222</v>
      </c>
      <c r="Y1372" s="42">
        <f>VLOOKUP($A1372,'Raw data'!$A:$AN,40, FALSE)</f>
        <v>2.5061338114101197</v>
      </c>
      <c r="Z1372" s="42">
        <f t="shared" si="239"/>
        <v>2.488314202544371</v>
      </c>
      <c r="AA1372" s="44">
        <f>IFERROR(VLOOKUP($A1372,'Raw data'!$AP:$AU,4,FALSE),0)</f>
        <v>-2.0663691217429299</v>
      </c>
      <c r="AB1372" s="44">
        <f>IFERROR(VLOOKUP($A1372,'Raw data'!$AP:$AU,5,FALSE),0)</f>
        <v>0.13909311782613101</v>
      </c>
      <c r="AC1372" s="44">
        <f>IFERROR(VLOOKUP($A1372,'Raw data'!$AP:$AU,6,FALSE),"NA")</f>
        <v>0.99535881838903095</v>
      </c>
      <c r="AD1372" s="46" t="b">
        <f t="shared" si="240"/>
        <v>0</v>
      </c>
      <c r="AE1372" s="46" t="b">
        <f t="shared" si="241"/>
        <v>0</v>
      </c>
    </row>
    <row r="1373" spans="1:31" x14ac:dyDescent="0.25">
      <c r="A1373" s="45" t="s">
        <v>1439</v>
      </c>
      <c r="B1373" s="2" t="str">
        <f>IFERROR(VLOOKUP(A1373,'Protein names'!$A:$I,8,FALSE),"Contaminant")</f>
        <v>60S ribosomal protein L11 (Ribosomal protein L11)</v>
      </c>
      <c r="C1373" t="str">
        <f>IFERROR(VLOOKUP(A1373,'Protein names'!$A:$I,9,FALSE), "Contaminant")</f>
        <v>Rpl11</v>
      </c>
      <c r="D1373" s="42">
        <f>VLOOKUP($A1373,'Raw data'!$A:$M,10,FALSE)</f>
        <v>153209.14506547392</v>
      </c>
      <c r="E1373" s="42">
        <f>VLOOKUP($A1373,'Raw data'!$A:$M,11,FALSE)</f>
        <v>611934.38888770272</v>
      </c>
      <c r="F1373" s="42">
        <f>VLOOKUP($A1373,'Raw data'!$A:$M,7,FALSE)</f>
        <v>529204.3668567586</v>
      </c>
      <c r="G1373" s="42">
        <f>VLOOKUP($A1373,'Raw data'!$A:$M,2,FALSE)</f>
        <v>616942.24628225528</v>
      </c>
      <c r="H1373" s="42">
        <f>VLOOKUP($A1373,'Raw data'!$A:$M,3,FALSE)</f>
        <v>520540.7008991433</v>
      </c>
      <c r="I1373" s="42">
        <f>VLOOKUP($A1373,'Raw data'!$A:$M,4,FALSE)</f>
        <v>561787.29133471998</v>
      </c>
      <c r="J1373" s="42">
        <f>VLOOKUP($A1373,'Raw data'!$A:$M,8,FALSE)</f>
        <v>703465.97041316272</v>
      </c>
      <c r="K1373" s="42">
        <f>VLOOKUP($A1373,'Raw data'!$A:$M,5,FALSE)</f>
        <v>514801.50525026838</v>
      </c>
      <c r="L1373" s="42">
        <f>VLOOKUP($A1373,'Raw data'!$A:$M,12,FALSE)</f>
        <v>153450.9839734055</v>
      </c>
      <c r="M1373" s="42">
        <f>VLOOKUP($A1373,'Raw data'!$A:$M,13,FALSE)</f>
        <v>515985.22277060145</v>
      </c>
      <c r="N1373" s="42">
        <f>VLOOKUP($A1373,'Raw data'!$A:$M,6,FALSE)</f>
        <v>460993.70896077022</v>
      </c>
      <c r="O1373" s="42">
        <f>VLOOKUP($A1373,'Raw data'!$A:$M,9,FALSE)</f>
        <v>720594.21431885089</v>
      </c>
      <c r="P1373" s="42">
        <f t="shared" si="231"/>
        <v>498936.35655434226</v>
      </c>
      <c r="Q1373" s="42">
        <f t="shared" si="232"/>
        <v>511548.60094784322</v>
      </c>
      <c r="R1373" s="42">
        <f t="shared" si="233"/>
        <v>158931.00716482778</v>
      </c>
      <c r="S1373" s="42">
        <f t="shared" si="234"/>
        <v>187684.26970062565</v>
      </c>
      <c r="T1373" s="43">
        <f t="shared" si="235"/>
        <v>0.31853963952919034</v>
      </c>
      <c r="U1373" s="43">
        <f t="shared" si="236"/>
        <v>0.36689430750639795</v>
      </c>
      <c r="V1373" s="42">
        <f t="shared" si="237"/>
        <v>3.6015513662582509E-2</v>
      </c>
      <c r="W1373" s="42">
        <f t="shared" si="238"/>
        <v>0.91097529561005119</v>
      </c>
      <c r="X1373" s="42">
        <f>VLOOKUP($A1373,'Raw data'!$A:$AN,39, FALSE)</f>
        <v>2.5755909327378936</v>
      </c>
      <c r="Y1373" s="42">
        <f>VLOOKUP($A1373,'Raw data'!$A:$AN,40, FALSE)</f>
        <v>2.9717357311126023</v>
      </c>
      <c r="Z1373" s="42">
        <f t="shared" si="239"/>
        <v>2.7736633319252482</v>
      </c>
      <c r="AA1373" s="44">
        <f>IFERROR(VLOOKUP($A1373,'Raw data'!$AP:$AU,4,FALSE),0)</f>
        <v>1.2233441950850701</v>
      </c>
      <c r="AB1373" s="44">
        <f>IFERROR(VLOOKUP($A1373,'Raw data'!$AP:$AU,5,FALSE),0)</f>
        <v>0.16938544712328299</v>
      </c>
      <c r="AC1373" s="44">
        <f>IFERROR(VLOOKUP($A1373,'Raw data'!$AP:$AU,6,FALSE),"NA")</f>
        <v>0.99558509586399502</v>
      </c>
      <c r="AD1373" s="46" t="b">
        <f t="shared" si="240"/>
        <v>0</v>
      </c>
      <c r="AE1373" s="46" t="b">
        <f t="shared" si="241"/>
        <v>0</v>
      </c>
    </row>
    <row r="1374" spans="1:31" x14ac:dyDescent="0.25">
      <c r="A1374" s="45" t="s">
        <v>1440</v>
      </c>
      <c r="B1374" s="2" t="str">
        <f>IFERROR(VLOOKUP(A1374,'Protein names'!$A:$I,8,FALSE),"Contaminant")</f>
        <v>Protein Sec24a (SEC24 related gene family, member A (S. cerevisiae) (Predicted))</v>
      </c>
      <c r="C1374" t="str">
        <f>IFERROR(VLOOKUP(A1374,'Protein names'!$A:$I,9,FALSE), "Contaminant")</f>
        <v>Sec24a</v>
      </c>
      <c r="D1374" s="42">
        <f>VLOOKUP($A1374,'Raw data'!$A:$M,10,FALSE)</f>
        <v>191294.74107652498</v>
      </c>
      <c r="E1374" s="42">
        <f>VLOOKUP($A1374,'Raw data'!$A:$M,11,FALSE)</f>
        <v>169711.31562614854</v>
      </c>
      <c r="F1374" s="42">
        <f>VLOOKUP($A1374,'Raw data'!$A:$M,7,FALSE)</f>
        <v>106039.67375943196</v>
      </c>
      <c r="G1374" s="42">
        <f>VLOOKUP($A1374,'Raw data'!$A:$M,2,FALSE)</f>
        <v>118732.95827672671</v>
      </c>
      <c r="H1374" s="42">
        <f>VLOOKUP($A1374,'Raw data'!$A:$M,3,FALSE)</f>
        <v>205.36</v>
      </c>
      <c r="I1374" s="42">
        <f>VLOOKUP($A1374,'Raw data'!$A:$M,4,FALSE)</f>
        <v>138472.99230604019</v>
      </c>
      <c r="J1374" s="42">
        <f>VLOOKUP($A1374,'Raw data'!$A:$M,8,FALSE)</f>
        <v>205.36</v>
      </c>
      <c r="K1374" s="42">
        <f>VLOOKUP($A1374,'Raw data'!$A:$M,5,FALSE)</f>
        <v>205.36</v>
      </c>
      <c r="L1374" s="42">
        <f>VLOOKUP($A1374,'Raw data'!$A:$M,12,FALSE)</f>
        <v>245986.48189100699</v>
      </c>
      <c r="M1374" s="42">
        <f>VLOOKUP($A1374,'Raw data'!$A:$M,13,FALSE)</f>
        <v>176148.02440426295</v>
      </c>
      <c r="N1374" s="42">
        <f>VLOOKUP($A1374,'Raw data'!$A:$M,6,FALSE)</f>
        <v>205.36</v>
      </c>
      <c r="O1374" s="42">
        <f>VLOOKUP($A1374,'Raw data'!$A:$M,9,FALSE)</f>
        <v>138117.25054716045</v>
      </c>
      <c r="P1374" s="42">
        <f t="shared" si="231"/>
        <v>120742.84017414541</v>
      </c>
      <c r="Q1374" s="42">
        <f t="shared" si="232"/>
        <v>93477.97280707171</v>
      </c>
      <c r="R1374" s="42">
        <f t="shared" si="233"/>
        <v>61154.650215996851</v>
      </c>
      <c r="S1374" s="42">
        <f t="shared" si="234"/>
        <v>98476.045133505773</v>
      </c>
      <c r="T1374" s="43">
        <f t="shared" si="235"/>
        <v>0.50648676250943325</v>
      </c>
      <c r="U1374" s="43">
        <f t="shared" si="236"/>
        <v>1.0534679152354913</v>
      </c>
      <c r="V1374" s="42">
        <f t="shared" si="237"/>
        <v>-0.36923928963374714</v>
      </c>
      <c r="W1374" s="42">
        <f t="shared" si="238"/>
        <v>0.61039900215696741</v>
      </c>
      <c r="X1374" s="42">
        <f>VLOOKUP($A1374,'Raw data'!$A:$AN,39, FALSE)</f>
        <v>1.5540546089052729</v>
      </c>
      <c r="Y1374" s="42">
        <f>VLOOKUP($A1374,'Raw data'!$A:$AN,40, FALSE)</f>
        <v>0.93309615725916206</v>
      </c>
      <c r="Z1374" s="42">
        <f t="shared" si="239"/>
        <v>1.2435753830822174</v>
      </c>
      <c r="AA1374" s="44">
        <f>IFERROR(VLOOKUP($A1374,'Raw data'!$AP:$AU,4,FALSE),0)</f>
        <v>-0.170403151504541</v>
      </c>
      <c r="AB1374" s="44">
        <f>IFERROR(VLOOKUP($A1374,'Raw data'!$AP:$AU,5,FALSE),0)</f>
        <v>4.7306181629444201E-2</v>
      </c>
      <c r="AC1374" s="44">
        <f>IFERROR(VLOOKUP($A1374,'Raw data'!$AP:$AU,6,FALSE),"NA")</f>
        <v>0.99639409004393997</v>
      </c>
      <c r="AD1374" s="46" t="b">
        <f t="shared" si="240"/>
        <v>0</v>
      </c>
      <c r="AE1374" s="46" t="b">
        <f t="shared" si="241"/>
        <v>0</v>
      </c>
    </row>
    <row r="1375" spans="1:31" x14ac:dyDescent="0.25">
      <c r="A1375" s="45" t="s">
        <v>1441</v>
      </c>
      <c r="B1375" s="2" t="str">
        <f>IFERROR(VLOOKUP(A1375,'Protein names'!$A:$I,8,FALSE),"Contaminant")</f>
        <v>Proline synthetase co-transcribed (Predicted) (Protein Prosc)</v>
      </c>
      <c r="C1375" t="str">
        <f>IFERROR(VLOOKUP(A1375,'Protein names'!$A:$I,9,FALSE), "Contaminant")</f>
        <v>Prosc</v>
      </c>
      <c r="D1375" s="42">
        <f>VLOOKUP($A1375,'Raw data'!$A:$M,10,FALSE)</f>
        <v>99677.18328380787</v>
      </c>
      <c r="E1375" s="42">
        <f>VLOOKUP($A1375,'Raw data'!$A:$M,11,FALSE)</f>
        <v>181812.77896182417</v>
      </c>
      <c r="F1375" s="42">
        <f>VLOOKUP($A1375,'Raw data'!$A:$M,7,FALSE)</f>
        <v>205327.59951450612</v>
      </c>
      <c r="G1375" s="42">
        <f>VLOOKUP($A1375,'Raw data'!$A:$M,2,FALSE)</f>
        <v>415022.80708485679</v>
      </c>
      <c r="H1375" s="42">
        <f>VLOOKUP($A1375,'Raw data'!$A:$M,3,FALSE)</f>
        <v>355714.48593113926</v>
      </c>
      <c r="I1375" s="42">
        <f>VLOOKUP($A1375,'Raw data'!$A:$M,4,FALSE)</f>
        <v>201667.05126847193</v>
      </c>
      <c r="J1375" s="42">
        <f>VLOOKUP($A1375,'Raw data'!$A:$M,8,FALSE)</f>
        <v>153273.4811864972</v>
      </c>
      <c r="K1375" s="42">
        <f>VLOOKUP($A1375,'Raw data'!$A:$M,5,FALSE)</f>
        <v>182363.0684700275</v>
      </c>
      <c r="L1375" s="42">
        <f>VLOOKUP($A1375,'Raw data'!$A:$M,12,FALSE)</f>
        <v>94534.600724829244</v>
      </c>
      <c r="M1375" s="42">
        <f>VLOOKUP($A1375,'Raw data'!$A:$M,13,FALSE)</f>
        <v>156900.11895503444</v>
      </c>
      <c r="N1375" s="42">
        <f>VLOOKUP($A1375,'Raw data'!$A:$M,6,FALSE)</f>
        <v>129533.72895965249</v>
      </c>
      <c r="O1375" s="42">
        <f>VLOOKUP($A1375,'Raw data'!$A:$M,9,FALSE)</f>
        <v>81900.184339371306</v>
      </c>
      <c r="P1375" s="42">
        <f t="shared" si="231"/>
        <v>243203.65100743435</v>
      </c>
      <c r="Q1375" s="42">
        <f t="shared" si="232"/>
        <v>133084.19710590201</v>
      </c>
      <c r="R1375" s="42">
        <f t="shared" si="233"/>
        <v>107787.6623062663</v>
      </c>
      <c r="S1375" s="42">
        <f t="shared" si="234"/>
        <v>35406.432692893875</v>
      </c>
      <c r="T1375" s="43">
        <f t="shared" si="235"/>
        <v>0.44319919483022646</v>
      </c>
      <c r="U1375" s="43">
        <f t="shared" si="236"/>
        <v>0.26604535672044621</v>
      </c>
      <c r="V1375" s="42">
        <f t="shared" si="237"/>
        <v>-0.86982561624002275</v>
      </c>
      <c r="W1375" s="42">
        <f t="shared" si="238"/>
        <v>5.513747619736805E-2</v>
      </c>
      <c r="X1375" s="42">
        <f>VLOOKUP($A1375,'Raw data'!$A:$AN,39, FALSE)</f>
        <v>3.0270801155247611</v>
      </c>
      <c r="Y1375" s="42">
        <f>VLOOKUP($A1375,'Raw data'!$A:$AN,40, FALSE)</f>
        <v>3.063458886558069</v>
      </c>
      <c r="Z1375" s="42">
        <f t="shared" si="239"/>
        <v>3.0452695010414148</v>
      </c>
      <c r="AA1375" s="44">
        <f>IFERROR(VLOOKUP($A1375,'Raw data'!$AP:$AU,4,FALSE),0)</f>
        <v>-0.63113560008249503</v>
      </c>
      <c r="AB1375" s="44">
        <f>IFERROR(VLOOKUP($A1375,'Raw data'!$AP:$AU,5,FALSE),0)</f>
        <v>0.147203405476586</v>
      </c>
      <c r="AC1375" s="44">
        <f>IFERROR(VLOOKUP($A1375,'Raw data'!$AP:$AU,6,FALSE),"NA")</f>
        <v>0.99679687014877105</v>
      </c>
      <c r="AD1375" s="46" t="b">
        <f t="shared" si="240"/>
        <v>0</v>
      </c>
      <c r="AE1375" s="46" t="b">
        <f t="shared" si="241"/>
        <v>0</v>
      </c>
    </row>
    <row r="1376" spans="1:31" x14ac:dyDescent="0.25">
      <c r="A1376" s="45" t="s">
        <v>1442</v>
      </c>
      <c r="B1376" s="2" t="str">
        <f>IFERROR(VLOOKUP(A1376,'Protein names'!$A:$I,8,FALSE),"Contaminant")</f>
        <v>Proteasome subunit beta type (EC 3.4.25.1)</v>
      </c>
      <c r="C1376" t="str">
        <f>IFERROR(VLOOKUP(A1376,'Protein names'!$A:$I,9,FALSE), "Contaminant")</f>
        <v>Psmb8</v>
      </c>
      <c r="D1376" s="42">
        <f>VLOOKUP($A1376,'Raw data'!$A:$M,10,FALSE)</f>
        <v>205.36</v>
      </c>
      <c r="E1376" s="42">
        <f>VLOOKUP($A1376,'Raw data'!$A:$M,11,FALSE)</f>
        <v>73636.765319831276</v>
      </c>
      <c r="F1376" s="42">
        <f>VLOOKUP($A1376,'Raw data'!$A:$M,7,FALSE)</f>
        <v>205.36</v>
      </c>
      <c r="G1376" s="42">
        <f>VLOOKUP($A1376,'Raw data'!$A:$M,2,FALSE)</f>
        <v>81926.561063832487</v>
      </c>
      <c r="H1376" s="42">
        <f>VLOOKUP($A1376,'Raw data'!$A:$M,3,FALSE)</f>
        <v>205.36</v>
      </c>
      <c r="I1376" s="42">
        <f>VLOOKUP($A1376,'Raw data'!$A:$M,4,FALSE)</f>
        <v>97092.293340328513</v>
      </c>
      <c r="J1376" s="42">
        <f>VLOOKUP($A1376,'Raw data'!$A:$M,8,FALSE)</f>
        <v>205.36</v>
      </c>
      <c r="K1376" s="42">
        <f>VLOOKUP($A1376,'Raw data'!$A:$M,5,FALSE)</f>
        <v>91909.617091050444</v>
      </c>
      <c r="L1376" s="42">
        <f>VLOOKUP($A1376,'Raw data'!$A:$M,12,FALSE)</f>
        <v>205.36</v>
      </c>
      <c r="M1376" s="42">
        <f>VLOOKUP($A1376,'Raw data'!$A:$M,13,FALSE)</f>
        <v>43062.524082421645</v>
      </c>
      <c r="N1376" s="42">
        <f>VLOOKUP($A1376,'Raw data'!$A:$M,6,FALSE)</f>
        <v>72963.83610781857</v>
      </c>
      <c r="O1376" s="42">
        <f>VLOOKUP($A1376,'Raw data'!$A:$M,9,FALSE)</f>
        <v>102281.1300753023</v>
      </c>
      <c r="P1376" s="42">
        <f t="shared" si="231"/>
        <v>42211.949953998708</v>
      </c>
      <c r="Q1376" s="42">
        <f t="shared" si="232"/>
        <v>51771.304559432167</v>
      </c>
      <c r="R1376" s="42">
        <f t="shared" si="233"/>
        <v>42564.230376521613</v>
      </c>
      <c r="S1376" s="42">
        <f t="shared" si="234"/>
        <v>40835.8219662763</v>
      </c>
      <c r="T1376" s="43">
        <f t="shared" si="235"/>
        <v>1.0083455140761517</v>
      </c>
      <c r="U1376" s="43">
        <f t="shared" si="236"/>
        <v>0.78877328500381505</v>
      </c>
      <c r="V1376" s="42">
        <f t="shared" si="237"/>
        <v>0.29450119720527096</v>
      </c>
      <c r="W1376" s="42">
        <f t="shared" si="238"/>
        <v>0.72460649849393333</v>
      </c>
      <c r="X1376" s="42">
        <f>VLOOKUP($A1376,'Raw data'!$A:$AN,39, FALSE)</f>
        <v>2.1848575732227533</v>
      </c>
      <c r="Y1376" s="42">
        <f>VLOOKUP($A1376,'Raw data'!$A:$AN,40, FALSE)</f>
        <v>2.282566850581313</v>
      </c>
      <c r="Z1376" s="42">
        <f t="shared" si="239"/>
        <v>2.2337122119020334</v>
      </c>
      <c r="AA1376" s="44">
        <f>IFERROR(VLOOKUP($A1376,'Raw data'!$AP:$AU,4,FALSE),0)</f>
        <v>0.60867074886511296</v>
      </c>
      <c r="AB1376" s="44">
        <f>IFERROR(VLOOKUP($A1376,'Raw data'!$AP:$AU,5,FALSE),0)</f>
        <v>9.6564407806997692E-3</v>
      </c>
      <c r="AC1376" s="44">
        <f>IFERROR(VLOOKUP($A1376,'Raw data'!$AP:$AU,6,FALSE),"NA")</f>
        <v>0.99769580268164804</v>
      </c>
      <c r="AD1376" s="46" t="b">
        <f t="shared" si="240"/>
        <v>0</v>
      </c>
      <c r="AE1376" s="46" t="b">
        <f t="shared" si="241"/>
        <v>0</v>
      </c>
    </row>
    <row r="1377" spans="1:31" x14ac:dyDescent="0.25">
      <c r="A1377" s="45" t="s">
        <v>1443</v>
      </c>
      <c r="B1377" s="2" t="str">
        <f>IFERROR(VLOOKUP(A1377,'Protein names'!$A:$I,8,FALSE),"Contaminant")</f>
        <v>C-reactive protein</v>
      </c>
      <c r="C1377" t="str">
        <f>IFERROR(VLOOKUP(A1377,'Protein names'!$A:$I,9,FALSE), "Contaminant")</f>
        <v>Crp</v>
      </c>
      <c r="D1377" s="42">
        <f>VLOOKUP($A1377,'Raw data'!$A:$M,10,FALSE)</f>
        <v>205.36</v>
      </c>
      <c r="E1377" s="42">
        <f>VLOOKUP($A1377,'Raw data'!$A:$M,11,FALSE)</f>
        <v>163658.47091846864</v>
      </c>
      <c r="F1377" s="42">
        <f>VLOOKUP($A1377,'Raw data'!$A:$M,7,FALSE)</f>
        <v>325034.22861353256</v>
      </c>
      <c r="G1377" s="42">
        <f>VLOOKUP($A1377,'Raw data'!$A:$M,2,FALSE)</f>
        <v>244811.43237550592</v>
      </c>
      <c r="H1377" s="42">
        <f>VLOOKUP($A1377,'Raw data'!$A:$M,3,FALSE)</f>
        <v>259520.56211572807</v>
      </c>
      <c r="I1377" s="42">
        <f>VLOOKUP($A1377,'Raw data'!$A:$M,4,FALSE)</f>
        <v>330019.99126339628</v>
      </c>
      <c r="J1377" s="42">
        <f>VLOOKUP($A1377,'Raw data'!$A:$M,8,FALSE)</f>
        <v>246267.99436324972</v>
      </c>
      <c r="K1377" s="42">
        <f>VLOOKUP($A1377,'Raw data'!$A:$M,5,FALSE)</f>
        <v>205408.62666889641</v>
      </c>
      <c r="L1377" s="42">
        <f>VLOOKUP($A1377,'Raw data'!$A:$M,12,FALSE)</f>
        <v>205.36</v>
      </c>
      <c r="M1377" s="42">
        <f>VLOOKUP($A1377,'Raw data'!$A:$M,13,FALSE)</f>
        <v>222811.75471648169</v>
      </c>
      <c r="N1377" s="42">
        <f>VLOOKUP($A1377,'Raw data'!$A:$M,6,FALSE)</f>
        <v>245735.19032459584</v>
      </c>
      <c r="O1377" s="42">
        <f>VLOOKUP($A1377,'Raw data'!$A:$M,9,FALSE)</f>
        <v>318600.4935766877</v>
      </c>
      <c r="P1377" s="42">
        <f t="shared" si="231"/>
        <v>220541.67421443856</v>
      </c>
      <c r="Q1377" s="42">
        <f t="shared" si="232"/>
        <v>206504.90327498523</v>
      </c>
      <c r="R1377" s="42">
        <f t="shared" si="233"/>
        <v>113134.40448625117</v>
      </c>
      <c r="S1377" s="42">
        <f t="shared" si="234"/>
        <v>98752.347636039543</v>
      </c>
      <c r="T1377" s="43">
        <f t="shared" si="235"/>
        <v>0.5129842461259615</v>
      </c>
      <c r="U1377" s="43">
        <f t="shared" si="236"/>
        <v>0.4782082462445908</v>
      </c>
      <c r="V1377" s="42">
        <f t="shared" si="237"/>
        <v>-9.4875259953403013E-2</v>
      </c>
      <c r="W1377" s="42">
        <f t="shared" si="238"/>
        <v>0.83863725430457747</v>
      </c>
      <c r="X1377" s="42">
        <f>VLOOKUP($A1377,'Raw data'!$A:$AN,39, FALSE)</f>
        <v>2.84354499633735</v>
      </c>
      <c r="Y1377" s="42">
        <f>VLOOKUP($A1377,'Raw data'!$A:$AN,40, FALSE)</f>
        <v>2.7332693271771014</v>
      </c>
      <c r="Z1377" s="42">
        <f t="shared" si="239"/>
        <v>2.7884071617572257</v>
      </c>
      <c r="AA1377" s="44">
        <f>IFERROR(VLOOKUP($A1377,'Raw data'!$AP:$AU,4,FALSE),0)</f>
        <v>-0.30184833576113401</v>
      </c>
      <c r="AB1377" s="44">
        <f>IFERROR(VLOOKUP($A1377,'Raw data'!$AP:$AU,5,FALSE),0)</f>
        <v>2.7236101194221998E-2</v>
      </c>
      <c r="AC1377" s="44">
        <f>IFERROR(VLOOKUP($A1377,'Raw data'!$AP:$AU,6,FALSE),"NA")</f>
        <v>0.99771827660615398</v>
      </c>
      <c r="AD1377" s="46" t="b">
        <f t="shared" si="240"/>
        <v>0</v>
      </c>
      <c r="AE1377" s="46" t="b">
        <f t="shared" si="241"/>
        <v>0</v>
      </c>
    </row>
    <row r="1378" spans="1:31" x14ac:dyDescent="0.25">
      <c r="A1378" s="45" t="s">
        <v>1444</v>
      </c>
      <c r="B1378" s="2" t="str">
        <f>IFERROR(VLOOKUP(A1378,'Protein names'!$A:$I,8,FALSE),"Contaminant")</f>
        <v>Delta-1-pyrroline-5-carboxylate dehydrogenase, mitochondrial</v>
      </c>
      <c r="C1378" t="str">
        <f>IFERROR(VLOOKUP(A1378,'Protein names'!$A:$I,9,FALSE), "Contaminant")</f>
        <v>Aldh4a1</v>
      </c>
      <c r="D1378" s="42">
        <f>VLOOKUP($A1378,'Raw data'!$A:$M,10,FALSE)</f>
        <v>8006558.2332573924</v>
      </c>
      <c r="E1378" s="42">
        <f>VLOOKUP($A1378,'Raw data'!$A:$M,11,FALSE)</f>
        <v>7946146.4382896153</v>
      </c>
      <c r="F1378" s="42">
        <f>VLOOKUP($A1378,'Raw data'!$A:$M,7,FALSE)</f>
        <v>9940955.7335786037</v>
      </c>
      <c r="G1378" s="42">
        <f>VLOOKUP($A1378,'Raw data'!$A:$M,2,FALSE)</f>
        <v>8538849.3542290255</v>
      </c>
      <c r="H1378" s="42">
        <f>VLOOKUP($A1378,'Raw data'!$A:$M,3,FALSE)</f>
        <v>8485250.0277030449</v>
      </c>
      <c r="I1378" s="42">
        <f>VLOOKUP($A1378,'Raw data'!$A:$M,4,FALSE)</f>
        <v>8021886.6456550853</v>
      </c>
      <c r="J1378" s="42">
        <f>VLOOKUP($A1378,'Raw data'!$A:$M,8,FALSE)</f>
        <v>9379126.2841794156</v>
      </c>
      <c r="K1378" s="42">
        <f>VLOOKUP($A1378,'Raw data'!$A:$M,5,FALSE)</f>
        <v>8107994.6947041452</v>
      </c>
      <c r="L1378" s="42">
        <f>VLOOKUP($A1378,'Raw data'!$A:$M,12,FALSE)</f>
        <v>7828267.261673741</v>
      </c>
      <c r="M1378" s="42">
        <f>VLOOKUP($A1378,'Raw data'!$A:$M,13,FALSE)</f>
        <v>7346782.1256126575</v>
      </c>
      <c r="N1378" s="42">
        <f>VLOOKUP($A1378,'Raw data'!$A:$M,6,FALSE)</f>
        <v>7470378.8999959966</v>
      </c>
      <c r="O1378" s="42">
        <f>VLOOKUP($A1378,'Raw data'!$A:$M,9,FALSE)</f>
        <v>8306688.2139144177</v>
      </c>
      <c r="P1378" s="42">
        <f t="shared" si="231"/>
        <v>8489941.0721187945</v>
      </c>
      <c r="Q1378" s="42">
        <f t="shared" si="232"/>
        <v>8073206.2466800623</v>
      </c>
      <c r="R1378" s="42">
        <f t="shared" si="233"/>
        <v>689964.26145941322</v>
      </c>
      <c r="S1378" s="42">
        <f t="shared" si="234"/>
        <v>672339.09220428474</v>
      </c>
      <c r="T1378" s="43">
        <f t="shared" si="235"/>
        <v>8.1268439391796871E-2</v>
      </c>
      <c r="U1378" s="43">
        <f t="shared" si="236"/>
        <v>8.3280306691132802E-2</v>
      </c>
      <c r="V1378" s="42">
        <f t="shared" si="237"/>
        <v>-7.2612791416408445E-2</v>
      </c>
      <c r="W1378" s="42">
        <f t="shared" si="238"/>
        <v>0.35621782999347862</v>
      </c>
      <c r="X1378" s="42">
        <f>VLOOKUP($A1378,'Raw data'!$A:$AN,39, FALSE)</f>
        <v>3.3332115566749665</v>
      </c>
      <c r="Y1378" s="42">
        <f>VLOOKUP($A1378,'Raw data'!$A:$AN,40, FALSE)</f>
        <v>3.5005835283504072</v>
      </c>
      <c r="Z1378" s="42">
        <f t="shared" si="239"/>
        <v>3.4168975425126868</v>
      </c>
      <c r="AA1378" s="44">
        <f>IFERROR(VLOOKUP($A1378,'Raw data'!$AP:$AU,4,FALSE),0)</f>
        <v>2.0732501095341198</v>
      </c>
      <c r="AB1378" s="44">
        <f>IFERROR(VLOOKUP($A1378,'Raw data'!$AP:$AU,5,FALSE),0)</f>
        <v>4.9300439954556498E-2</v>
      </c>
      <c r="AC1378" s="44">
        <f>IFERROR(VLOOKUP($A1378,'Raw data'!$AP:$AU,6,FALSE),"NA")</f>
        <v>0.998574464715411</v>
      </c>
      <c r="AD1378" s="46" t="b">
        <f t="shared" si="240"/>
        <v>0</v>
      </c>
      <c r="AE1378" s="46" t="b">
        <f t="shared" si="241"/>
        <v>0</v>
      </c>
    </row>
    <row r="1379" spans="1:31" x14ac:dyDescent="0.25">
      <c r="A1379" s="45" t="s">
        <v>1445</v>
      </c>
      <c r="B1379" s="2" t="str">
        <f>IFERROR(VLOOKUP(A1379,'Protein names'!$A:$I,8,FALSE),"Contaminant")</f>
        <v>Cofilin-1 (Cofilin, non-muscle isoform)</v>
      </c>
      <c r="C1379" t="str">
        <f>IFERROR(VLOOKUP(A1379,'Protein names'!$A:$I,9,FALSE), "Contaminant")</f>
        <v>Cfl1</v>
      </c>
      <c r="D1379" s="42">
        <f>VLOOKUP($A1379,'Raw data'!$A:$M,10,FALSE)</f>
        <v>418118.28669627046</v>
      </c>
      <c r="E1379" s="42">
        <f>VLOOKUP($A1379,'Raw data'!$A:$M,11,FALSE)</f>
        <v>529955.77953391057</v>
      </c>
      <c r="F1379" s="42">
        <f>VLOOKUP($A1379,'Raw data'!$A:$M,7,FALSE)</f>
        <v>507055.2068657694</v>
      </c>
      <c r="G1379" s="42">
        <f>VLOOKUP($A1379,'Raw data'!$A:$M,2,FALSE)</f>
        <v>407017.7056359133</v>
      </c>
      <c r="H1379" s="42">
        <f>VLOOKUP($A1379,'Raw data'!$A:$M,3,FALSE)</f>
        <v>295111.81807327422</v>
      </c>
      <c r="I1379" s="42">
        <f>VLOOKUP($A1379,'Raw data'!$A:$M,4,FALSE)</f>
        <v>530979.32817564579</v>
      </c>
      <c r="J1379" s="42">
        <f>VLOOKUP($A1379,'Raw data'!$A:$M,8,FALSE)</f>
        <v>435785.59286390548</v>
      </c>
      <c r="K1379" s="42">
        <f>VLOOKUP($A1379,'Raw data'!$A:$M,5,FALSE)</f>
        <v>452639.15131859592</v>
      </c>
      <c r="L1379" s="42">
        <f>VLOOKUP($A1379,'Raw data'!$A:$M,12,FALSE)</f>
        <v>623173.53517790802</v>
      </c>
      <c r="M1379" s="42">
        <f>VLOOKUP($A1379,'Raw data'!$A:$M,13,FALSE)</f>
        <v>484816.92184392852</v>
      </c>
      <c r="N1379" s="42">
        <f>VLOOKUP($A1379,'Raw data'!$A:$M,6,FALSE)</f>
        <v>436832.33915655542</v>
      </c>
      <c r="O1379" s="42">
        <f>VLOOKUP($A1379,'Raw data'!$A:$M,9,FALSE)</f>
        <v>404012.1740445593</v>
      </c>
      <c r="P1379" s="42">
        <f t="shared" si="231"/>
        <v>448039.68749679724</v>
      </c>
      <c r="Q1379" s="42">
        <f t="shared" si="232"/>
        <v>472876.61906757538</v>
      </c>
      <c r="R1379" s="42">
        <f t="shared" si="233"/>
        <v>84692.668046529114</v>
      </c>
      <c r="S1379" s="42">
        <f t="shared" si="234"/>
        <v>71365.882431116406</v>
      </c>
      <c r="T1379" s="43">
        <f t="shared" si="235"/>
        <v>0.18902938826626722</v>
      </c>
      <c r="U1379" s="43">
        <f t="shared" si="236"/>
        <v>0.15091861080346208</v>
      </c>
      <c r="V1379" s="42">
        <f t="shared" si="237"/>
        <v>7.7837278556980111E-2</v>
      </c>
      <c r="W1379" s="42">
        <f t="shared" si="238"/>
        <v>0.62690500200017851</v>
      </c>
      <c r="X1379" s="42">
        <f>VLOOKUP($A1379,'Raw data'!$A:$AN,39, FALSE)</f>
        <v>3.1345074494088578</v>
      </c>
      <c r="Y1379" s="42">
        <f>VLOOKUP($A1379,'Raw data'!$A:$AN,40, FALSE)</f>
        <v>3.2368831016132131</v>
      </c>
      <c r="Z1379" s="42">
        <f t="shared" si="239"/>
        <v>3.1856952755110353</v>
      </c>
      <c r="AA1379" s="44">
        <f>IFERROR(VLOOKUP($A1379,'Raw data'!$AP:$AU,4,FALSE),0)</f>
        <v>-0.201884475664937</v>
      </c>
      <c r="AB1379" s="44">
        <f>IFERROR(VLOOKUP($A1379,'Raw data'!$AP:$AU,5,FALSE),0)</f>
        <v>6.8962572865799501E-2</v>
      </c>
      <c r="AC1379" s="44">
        <f>IFERROR(VLOOKUP($A1379,'Raw data'!$AP:$AU,6,FALSE),"NA")</f>
        <v>0.99886817439014997</v>
      </c>
      <c r="AD1379" s="46" t="b">
        <f t="shared" si="240"/>
        <v>0</v>
      </c>
      <c r="AE1379" s="46" t="b">
        <f t="shared" si="241"/>
        <v>0</v>
      </c>
    </row>
    <row r="1380" spans="1:31" x14ac:dyDescent="0.25">
      <c r="B1380" s="2"/>
    </row>
    <row r="1381" spans="1:31" x14ac:dyDescent="0.25">
      <c r="P1381" s="42">
        <f>AVERAGE(P1347:P1379)</f>
        <v>2063423.2392915301</v>
      </c>
      <c r="Q1381" s="42">
        <f>AVERAGE(Q1347:Q1379)</f>
        <v>1994671.6922572993</v>
      </c>
      <c r="AC1381" s="44">
        <f>IFERROR(VLOOKUP($A1381,'Raw data'!$AP:$AU,6,FALSE),0)</f>
        <v>0</v>
      </c>
    </row>
    <row r="1382" spans="1:31" x14ac:dyDescent="0.25">
      <c r="P1382" s="42">
        <f>STDEV(P1347:P1379)</f>
        <v>2987872.1769839902</v>
      </c>
      <c r="Q1382" s="42">
        <f>STDEV(Q1347:Q1379)</f>
        <v>2909436.0480836732</v>
      </c>
      <c r="AC1382" s="44">
        <f>IFERROR(VLOOKUP($A1382,'Raw data'!$AP:$AU,6,FALSE),0)</f>
        <v>0</v>
      </c>
    </row>
    <row r="1383" spans="1:31" x14ac:dyDescent="0.25">
      <c r="P1383" s="42">
        <f>P1382/P1381</f>
        <v>1.4480171203314871</v>
      </c>
      <c r="Q1383" s="42">
        <f>Q1382/Q1381</f>
        <v>1.458603969453824</v>
      </c>
      <c r="AC1383" s="44">
        <f>IFERROR(VLOOKUP($A1383,'Raw data'!$AP:$AU,6,FALSE),0)</f>
        <v>0</v>
      </c>
    </row>
    <row r="2720" spans="34:34" x14ac:dyDescent="0.25">
      <c r="AH2720" t="e">
        <f>(AG2720-$AG$2721)/SQRT(($AG$2722^2)/1377+($AG$2722^2)/1)</f>
        <v>#DIV/0!</v>
      </c>
    </row>
    <row r="2721" spans="33:33" x14ac:dyDescent="0.25">
      <c r="AG2721" t="e">
        <f>AVERAGE(AG1341:AG2719)</f>
        <v>#DIV/0!</v>
      </c>
    </row>
    <row r="2722" spans="33:33" x14ac:dyDescent="0.25">
      <c r="AG2722" t="e">
        <f>STDEV(AG1341:AG2719)</f>
        <v>#DIV/0!</v>
      </c>
    </row>
    <row r="2723" spans="33:33" x14ac:dyDescent="0.25">
      <c r="AG2723" t="e">
        <f>AG2721-2*AG2722</f>
        <v>#DIV/0!</v>
      </c>
    </row>
  </sheetData>
  <sortState ref="A2:AE1379">
    <sortCondition descending="1" ref="AE1"/>
  </sortState>
  <conditionalFormatting sqref="W1:W1048576">
    <cfRule type="cellIs" dxfId="2" priority="3" operator="lessThan">
      <formula>0.050001</formula>
    </cfRule>
  </conditionalFormatting>
  <conditionalFormatting sqref="AC1:AC1048576">
    <cfRule type="cellIs" dxfId="1" priority="2" operator="lessThan">
      <formula>0.05000001</formula>
    </cfRule>
  </conditionalFormatting>
  <conditionalFormatting sqref="AD2:AE1379">
    <cfRule type="containsText" dxfId="0" priority="1" operator="containsText" text="TRUE">
      <formula>NOT(ISERROR(SEARCH("TRUE",AD2)))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U1381"/>
  <sheetViews>
    <sheetView workbookViewId="0">
      <selection activeCell="U3" sqref="U3"/>
    </sheetView>
  </sheetViews>
  <sheetFormatPr defaultColWidth="8.85546875" defaultRowHeight="15" x14ac:dyDescent="0.25"/>
  <cols>
    <col min="1" max="1" width="30.28515625" customWidth="1"/>
    <col min="14" max="14" width="12" customWidth="1"/>
  </cols>
  <sheetData>
    <row r="1" spans="1:47" x14ac:dyDescent="0.25">
      <c r="A1">
        <v>1</v>
      </c>
      <c r="B1">
        <v>2</v>
      </c>
      <c r="C1">
        <v>3</v>
      </c>
      <c r="D1">
        <v>4</v>
      </c>
      <c r="E1">
        <v>5</v>
      </c>
      <c r="F1">
        <v>6</v>
      </c>
      <c r="G1">
        <v>7</v>
      </c>
      <c r="H1">
        <v>8</v>
      </c>
      <c r="I1">
        <v>9</v>
      </c>
      <c r="J1">
        <v>10</v>
      </c>
      <c r="K1">
        <v>11</v>
      </c>
      <c r="L1">
        <v>12</v>
      </c>
      <c r="M1">
        <v>13</v>
      </c>
      <c r="AP1" s="34" t="s">
        <v>1446</v>
      </c>
      <c r="AQ1" s="34" t="s">
        <v>52</v>
      </c>
      <c r="AR1" s="34" t="s">
        <v>53</v>
      </c>
      <c r="AS1" s="34" t="s">
        <v>1447</v>
      </c>
      <c r="AT1" s="34" t="s">
        <v>1448</v>
      </c>
      <c r="AU1" s="34" t="s">
        <v>1449</v>
      </c>
    </row>
    <row r="2" spans="1:47" ht="30" x14ac:dyDescent="0.25">
      <c r="A2" t="s">
        <v>1450</v>
      </c>
      <c r="B2" t="s">
        <v>1451</v>
      </c>
      <c r="C2" t="s">
        <v>1452</v>
      </c>
      <c r="D2" t="s">
        <v>1453</v>
      </c>
      <c r="E2" t="s">
        <v>1454</v>
      </c>
      <c r="F2" t="s">
        <v>30</v>
      </c>
      <c r="G2" t="s">
        <v>1455</v>
      </c>
      <c r="H2" t="s">
        <v>1456</v>
      </c>
      <c r="I2" t="s">
        <v>31</v>
      </c>
      <c r="J2" t="s">
        <v>1457</v>
      </c>
      <c r="K2" t="s">
        <v>21</v>
      </c>
      <c r="L2" t="s">
        <v>1458</v>
      </c>
      <c r="M2" t="s">
        <v>1459</v>
      </c>
      <c r="N2" s="27" t="s">
        <v>1460</v>
      </c>
      <c r="O2" s="28" t="s">
        <v>1461</v>
      </c>
      <c r="AA2" t="s">
        <v>1462</v>
      </c>
      <c r="AM2" t="s">
        <v>1463</v>
      </c>
      <c r="AP2" t="s">
        <v>69</v>
      </c>
      <c r="AQ2" t="s">
        <v>1464</v>
      </c>
      <c r="AR2" t="s">
        <v>1465</v>
      </c>
      <c r="AS2">
        <v>-3.2567874586355301</v>
      </c>
      <c r="AT2">
        <v>0.81223246194903898</v>
      </c>
      <c r="AU2" s="35">
        <v>2.5953387316396602E-6</v>
      </c>
    </row>
    <row r="3" spans="1:47" x14ac:dyDescent="0.25">
      <c r="A3" t="s">
        <v>1446</v>
      </c>
      <c r="B3" t="s">
        <v>23</v>
      </c>
      <c r="C3" t="s">
        <v>24</v>
      </c>
      <c r="D3" t="s">
        <v>25</v>
      </c>
      <c r="E3" t="s">
        <v>27</v>
      </c>
      <c r="F3" t="s">
        <v>30</v>
      </c>
      <c r="G3" t="s">
        <v>22</v>
      </c>
      <c r="H3" t="s">
        <v>26</v>
      </c>
      <c r="I3" t="s">
        <v>31</v>
      </c>
      <c r="J3" t="s">
        <v>20</v>
      </c>
      <c r="K3" t="s">
        <v>21</v>
      </c>
      <c r="L3" t="s">
        <v>28</v>
      </c>
      <c r="M3" t="s">
        <v>29</v>
      </c>
      <c r="N3" t="s">
        <v>1466</v>
      </c>
      <c r="O3" t="s">
        <v>1467</v>
      </c>
      <c r="P3" t="s">
        <v>1468</v>
      </c>
      <c r="Q3" t="s">
        <v>1469</v>
      </c>
      <c r="R3" t="s">
        <v>1470</v>
      </c>
      <c r="S3" t="s">
        <v>1471</v>
      </c>
      <c r="T3" t="s">
        <v>1472</v>
      </c>
      <c r="U3" t="s">
        <v>1473</v>
      </c>
      <c r="V3" t="s">
        <v>1474</v>
      </c>
      <c r="W3" t="s">
        <v>1475</v>
      </c>
      <c r="X3" t="s">
        <v>1476</v>
      </c>
      <c r="Y3" t="s">
        <v>1477</v>
      </c>
      <c r="Z3" t="s">
        <v>1478</v>
      </c>
      <c r="AA3" t="s">
        <v>1467</v>
      </c>
      <c r="AB3" t="s">
        <v>1468</v>
      </c>
      <c r="AC3" t="s">
        <v>1469</v>
      </c>
      <c r="AD3" t="s">
        <v>1470</v>
      </c>
      <c r="AE3" t="s">
        <v>1471</v>
      </c>
      <c r="AF3" t="s">
        <v>1472</v>
      </c>
      <c r="AG3" t="s">
        <v>1473</v>
      </c>
      <c r="AH3" t="s">
        <v>1474</v>
      </c>
      <c r="AI3" t="s">
        <v>1475</v>
      </c>
      <c r="AJ3" t="s">
        <v>1476</v>
      </c>
      <c r="AK3" t="s">
        <v>1477</v>
      </c>
      <c r="AL3" t="s">
        <v>1478</v>
      </c>
      <c r="AM3" t="s">
        <v>35</v>
      </c>
      <c r="AN3" t="s">
        <v>36</v>
      </c>
      <c r="AP3" t="s">
        <v>70</v>
      </c>
      <c r="AQ3" t="s">
        <v>1479</v>
      </c>
      <c r="AR3" t="s">
        <v>1480</v>
      </c>
      <c r="AS3">
        <v>3.8106389288931002</v>
      </c>
      <c r="AT3">
        <v>0.87469230314294899</v>
      </c>
      <c r="AU3" s="35">
        <v>1.09531029908585E-5</v>
      </c>
    </row>
    <row r="4" spans="1:47" x14ac:dyDescent="0.25">
      <c r="A4" t="s">
        <v>136</v>
      </c>
      <c r="B4">
        <v>123209081.70880345</v>
      </c>
      <c r="C4">
        <v>167424302.2011663</v>
      </c>
      <c r="D4">
        <v>120771373.05621082</v>
      </c>
      <c r="E4">
        <v>107954521.30986567</v>
      </c>
      <c r="F4">
        <v>106803858.41157991</v>
      </c>
      <c r="G4">
        <v>157724106.4778173</v>
      </c>
      <c r="H4">
        <v>125699557.12717327</v>
      </c>
      <c r="I4">
        <v>76938672.308609843</v>
      </c>
      <c r="J4">
        <v>151109179.87125272</v>
      </c>
      <c r="K4">
        <v>133908399.94967939</v>
      </c>
      <c r="L4">
        <v>124385336.20307629</v>
      </c>
      <c r="M4">
        <v>124185676.41104911</v>
      </c>
      <c r="N4">
        <v>15</v>
      </c>
      <c r="O4">
        <v>15</v>
      </c>
      <c r="P4">
        <v>15</v>
      </c>
      <c r="Q4">
        <v>15</v>
      </c>
      <c r="R4">
        <v>15</v>
      </c>
      <c r="S4">
        <v>15</v>
      </c>
      <c r="T4">
        <v>15</v>
      </c>
      <c r="U4">
        <v>15</v>
      </c>
      <c r="V4">
        <v>15</v>
      </c>
      <c r="W4">
        <v>14</v>
      </c>
      <c r="X4">
        <v>15</v>
      </c>
      <c r="Y4">
        <v>15</v>
      </c>
      <c r="Z4">
        <v>15</v>
      </c>
      <c r="AA4">
        <v>4.5847541531146412</v>
      </c>
      <c r="AB4">
        <v>4.03960603288981</v>
      </c>
      <c r="AC4">
        <v>4.0906176359233077</v>
      </c>
      <c r="AD4">
        <v>4.4023581542473531</v>
      </c>
      <c r="AE4">
        <v>4.2769468364995884</v>
      </c>
      <c r="AF4">
        <v>4.9619992613055786</v>
      </c>
      <c r="AG4">
        <v>5.3308008256111012</v>
      </c>
      <c r="AH4">
        <v>5.8406563648465157</v>
      </c>
      <c r="AI4">
        <v>3.9328772652851489</v>
      </c>
      <c r="AJ4">
        <v>5.7438804917191</v>
      </c>
      <c r="AK4">
        <v>5.3617206134352786</v>
      </c>
      <c r="AL4">
        <v>5.1397376953771934</v>
      </c>
      <c r="AM4">
        <f>AVERAGE(AA4:AC4,AF4,AI4,AJ4)</f>
        <v>4.5589558067062645</v>
      </c>
      <c r="AN4">
        <f>AVERAGE(AD4:AE4,AG4,AH4,AK4,AL4)</f>
        <v>5.0587034150028378</v>
      </c>
      <c r="AP4" t="s">
        <v>71</v>
      </c>
      <c r="AQ4" t="s">
        <v>1481</v>
      </c>
      <c r="AR4" t="s">
        <v>1482</v>
      </c>
      <c r="AS4">
        <v>-0.96806728818491405</v>
      </c>
      <c r="AT4">
        <v>0.57017563619025902</v>
      </c>
      <c r="AU4" s="35">
        <v>3.9474040579627903E-5</v>
      </c>
    </row>
    <row r="5" spans="1:47" x14ac:dyDescent="0.25">
      <c r="A5" t="s">
        <v>600</v>
      </c>
      <c r="B5">
        <v>2739738.5407651979</v>
      </c>
      <c r="C5">
        <v>5316151.9374266975</v>
      </c>
      <c r="D5">
        <v>941956.28341075277</v>
      </c>
      <c r="E5">
        <v>2466856.9873196231</v>
      </c>
      <c r="F5">
        <v>2068030.2734665964</v>
      </c>
      <c r="G5">
        <v>2049690.4190363332</v>
      </c>
      <c r="H5">
        <v>2678200.9626989076</v>
      </c>
      <c r="I5">
        <v>2021684.2629037481</v>
      </c>
      <c r="J5">
        <v>2616531.636873255</v>
      </c>
      <c r="K5">
        <v>2841806.2450230257</v>
      </c>
      <c r="L5">
        <v>1467700.902722887</v>
      </c>
      <c r="M5">
        <v>3102102.9488600055</v>
      </c>
      <c r="N5">
        <v>15</v>
      </c>
      <c r="O5">
        <v>14</v>
      </c>
      <c r="P5">
        <v>14</v>
      </c>
      <c r="Q5">
        <v>12</v>
      </c>
      <c r="R5">
        <v>15</v>
      </c>
      <c r="S5">
        <v>12</v>
      </c>
      <c r="T5">
        <v>12</v>
      </c>
      <c r="U5">
        <v>13</v>
      </c>
      <c r="V5">
        <v>13</v>
      </c>
      <c r="W5">
        <v>10</v>
      </c>
      <c r="X5">
        <v>13</v>
      </c>
      <c r="Y5">
        <v>9</v>
      </c>
      <c r="Z5">
        <v>13</v>
      </c>
      <c r="AA5">
        <v>3.1898020534077678</v>
      </c>
      <c r="AB5">
        <v>2.835678539480992</v>
      </c>
      <c r="AC5">
        <v>2.497408970468701</v>
      </c>
      <c r="AD5">
        <v>3.0387741487163749</v>
      </c>
      <c r="AE5">
        <v>2.5285412079942184</v>
      </c>
      <c r="AF5">
        <v>3.2545301766397663</v>
      </c>
      <c r="AG5">
        <v>3.4671809815662065</v>
      </c>
      <c r="AH5">
        <v>3.6580099685597949</v>
      </c>
      <c r="AI5">
        <v>2.2175677045849542</v>
      </c>
      <c r="AJ5">
        <v>3.8776147616433247</v>
      </c>
      <c r="AK5">
        <v>3.0686151606285019</v>
      </c>
      <c r="AL5">
        <v>3.5143672419921739</v>
      </c>
      <c r="AM5">
        <f t="shared" ref="AM5:AM68" si="0">AVERAGE(AA5:AC5,AF5,AI5,AJ5)</f>
        <v>2.9787670343709181</v>
      </c>
      <c r="AN5">
        <f t="shared" ref="AN5:AN68" si="1">AVERAGE(AD5:AE5,AG5,AH5,AK5,AL5)</f>
        <v>3.2125814515762117</v>
      </c>
      <c r="AP5" t="s">
        <v>72</v>
      </c>
      <c r="AQ5" t="s">
        <v>1483</v>
      </c>
      <c r="AR5" t="s">
        <v>1484</v>
      </c>
      <c r="AS5">
        <v>3.5104661440180198</v>
      </c>
      <c r="AT5">
        <v>0.61861576330858803</v>
      </c>
      <c r="AU5">
        <v>5.2533344332367801E-4</v>
      </c>
    </row>
    <row r="6" spans="1:47" x14ac:dyDescent="0.25">
      <c r="A6" t="s">
        <v>1437</v>
      </c>
      <c r="B6">
        <v>2365309.0608811555</v>
      </c>
      <c r="C6">
        <v>2218695.7923510172</v>
      </c>
      <c r="D6">
        <v>2600806.9680956206</v>
      </c>
      <c r="E6">
        <v>2252656.3712323075</v>
      </c>
      <c r="F6">
        <v>2158166.0410776013</v>
      </c>
      <c r="G6">
        <v>1499710.991979168</v>
      </c>
      <c r="H6">
        <v>1819070.9357241949</v>
      </c>
      <c r="I6">
        <v>1714393.9263175915</v>
      </c>
      <c r="J6">
        <v>2965137.9041272299</v>
      </c>
      <c r="K6">
        <v>2723006.3663418209</v>
      </c>
      <c r="L6">
        <v>2926881.6628728225</v>
      </c>
      <c r="M6">
        <v>2137880.472648744</v>
      </c>
      <c r="N6">
        <v>15</v>
      </c>
      <c r="O6">
        <v>14</v>
      </c>
      <c r="P6">
        <v>12</v>
      </c>
      <c r="Q6">
        <v>13</v>
      </c>
      <c r="R6">
        <v>13</v>
      </c>
      <c r="S6">
        <v>12</v>
      </c>
      <c r="T6">
        <v>9</v>
      </c>
      <c r="U6">
        <v>13</v>
      </c>
      <c r="V6">
        <v>12</v>
      </c>
      <c r="W6">
        <v>11</v>
      </c>
      <c r="X6">
        <v>13</v>
      </c>
      <c r="Y6">
        <v>8</v>
      </c>
      <c r="Z6">
        <v>10</v>
      </c>
      <c r="AA6">
        <v>2.7566879894005933</v>
      </c>
      <c r="AB6">
        <v>2.4973310414623797</v>
      </c>
      <c r="AC6">
        <v>2.3478246438125447</v>
      </c>
      <c r="AD6">
        <v>3.0174570123760298</v>
      </c>
      <c r="AE6">
        <v>2.0354508910263349</v>
      </c>
      <c r="AF6">
        <v>3.073822965003373</v>
      </c>
      <c r="AG6">
        <v>3.3603193730508392</v>
      </c>
      <c r="AH6">
        <v>2.943345966979134</v>
      </c>
      <c r="AI6">
        <v>2.1742375284068487</v>
      </c>
      <c r="AJ6">
        <v>3.3716310501889257</v>
      </c>
      <c r="AK6">
        <v>3.5684340387099591</v>
      </c>
      <c r="AL6">
        <v>3.6748582873596618</v>
      </c>
      <c r="AM6">
        <f t="shared" si="0"/>
        <v>2.703589203045778</v>
      </c>
      <c r="AN6">
        <f t="shared" si="1"/>
        <v>3.099977594916993</v>
      </c>
      <c r="AP6" t="s">
        <v>32</v>
      </c>
      <c r="AQ6" t="s">
        <v>1485</v>
      </c>
      <c r="AR6" t="s">
        <v>1486</v>
      </c>
      <c r="AS6">
        <v>-1.7311905306959201</v>
      </c>
      <c r="AT6">
        <v>0.30447746813355597</v>
      </c>
      <c r="AU6">
        <v>5.4448081059925804E-4</v>
      </c>
    </row>
    <row r="7" spans="1:47" x14ac:dyDescent="0.25">
      <c r="A7" t="s">
        <v>1414</v>
      </c>
      <c r="B7">
        <v>8850520.3911098074</v>
      </c>
      <c r="C7">
        <v>9405126.6939473897</v>
      </c>
      <c r="D7">
        <v>12440622.756718345</v>
      </c>
      <c r="E7">
        <v>9717970.8005598523</v>
      </c>
      <c r="F7">
        <v>9616608.7103629895</v>
      </c>
      <c r="G7">
        <v>10071896.369763777</v>
      </c>
      <c r="H7">
        <v>10387495.768053614</v>
      </c>
      <c r="I7">
        <v>10439007.931822602</v>
      </c>
      <c r="J7">
        <v>12451925.802275635</v>
      </c>
      <c r="K7">
        <v>9996680.5848764926</v>
      </c>
      <c r="L7">
        <v>12358952.87719088</v>
      </c>
      <c r="M7">
        <v>10108222.619755728</v>
      </c>
      <c r="N7">
        <v>15</v>
      </c>
      <c r="O7">
        <v>15</v>
      </c>
      <c r="P7">
        <v>15</v>
      </c>
      <c r="Q7">
        <v>15</v>
      </c>
      <c r="R7">
        <v>15</v>
      </c>
      <c r="S7">
        <v>14</v>
      </c>
      <c r="T7">
        <v>15</v>
      </c>
      <c r="U7">
        <v>15</v>
      </c>
      <c r="V7">
        <v>15</v>
      </c>
      <c r="W7">
        <v>12</v>
      </c>
      <c r="X7">
        <v>14</v>
      </c>
      <c r="Y7">
        <v>12</v>
      </c>
      <c r="Z7">
        <v>14</v>
      </c>
      <c r="AA7">
        <v>3.5405606823994176</v>
      </c>
      <c r="AB7">
        <v>2.7804308914060258</v>
      </c>
      <c r="AC7">
        <v>2.6785179791183591</v>
      </c>
      <c r="AD7">
        <v>3.3694143243403589</v>
      </c>
      <c r="AE7">
        <v>2.5256450488973017</v>
      </c>
      <c r="AF7">
        <v>3.4157391107093042</v>
      </c>
      <c r="AG7">
        <v>3.8572737353041444</v>
      </c>
      <c r="AH7">
        <v>4.2955790155238374</v>
      </c>
      <c r="AI7">
        <v>2.4058399969108897</v>
      </c>
      <c r="AJ7">
        <v>4.5394341950190773</v>
      </c>
      <c r="AK7">
        <v>3.7498053912854736</v>
      </c>
      <c r="AL7">
        <v>4.282672838932954</v>
      </c>
      <c r="AM7">
        <f t="shared" si="0"/>
        <v>3.2267538092605128</v>
      </c>
      <c r="AN7">
        <f t="shared" si="1"/>
        <v>3.6800650590473452</v>
      </c>
      <c r="AP7" t="s">
        <v>73</v>
      </c>
      <c r="AQ7" t="s">
        <v>1487</v>
      </c>
      <c r="AR7" t="s">
        <v>1488</v>
      </c>
      <c r="AS7">
        <v>-0.497169634499735</v>
      </c>
      <c r="AT7">
        <v>0.73852256404177696</v>
      </c>
      <c r="AU7">
        <v>1.08890316477596E-3</v>
      </c>
    </row>
    <row r="8" spans="1:47" x14ac:dyDescent="0.25">
      <c r="A8" t="s">
        <v>711</v>
      </c>
      <c r="B8">
        <v>48085311.349976718</v>
      </c>
      <c r="C8">
        <v>35424051.558847822</v>
      </c>
      <c r="D8">
        <v>46763084.048174538</v>
      </c>
      <c r="E8">
        <v>46603032.679647028</v>
      </c>
      <c r="F8">
        <v>49263707.304640964</v>
      </c>
      <c r="G8">
        <v>43393267.972773895</v>
      </c>
      <c r="H8">
        <v>43354653.45269312</v>
      </c>
      <c r="I8">
        <v>49802915.884271391</v>
      </c>
      <c r="J8">
        <v>32245308.576225273</v>
      </c>
      <c r="K8">
        <v>32480220.242345493</v>
      </c>
      <c r="L8">
        <v>42083922.050081722</v>
      </c>
      <c r="M8">
        <v>34054312.867130972</v>
      </c>
      <c r="N8">
        <v>14</v>
      </c>
      <c r="O8">
        <v>13</v>
      </c>
      <c r="P8">
        <v>11</v>
      </c>
      <c r="Q8">
        <v>13</v>
      </c>
      <c r="R8">
        <v>14</v>
      </c>
      <c r="S8">
        <v>13</v>
      </c>
      <c r="T8">
        <v>14</v>
      </c>
      <c r="U8">
        <v>14</v>
      </c>
      <c r="V8">
        <v>13</v>
      </c>
      <c r="W8">
        <v>8</v>
      </c>
      <c r="X8">
        <v>12</v>
      </c>
      <c r="Y8">
        <v>10</v>
      </c>
      <c r="Z8">
        <v>10</v>
      </c>
      <c r="AA8">
        <v>4.6757149696210396</v>
      </c>
      <c r="AB8">
        <v>4.4594511874142206</v>
      </c>
      <c r="AC8">
        <v>4.5706586375162566</v>
      </c>
      <c r="AD8">
        <v>4.3185603061323432</v>
      </c>
      <c r="AE8">
        <v>3.7471403985777858</v>
      </c>
      <c r="AF8">
        <v>5.2668260908783848</v>
      </c>
      <c r="AG8">
        <v>4.4486183670318269</v>
      </c>
      <c r="AH8">
        <v>4.9255078099456933</v>
      </c>
      <c r="AI8">
        <v>2.7384031366769572</v>
      </c>
      <c r="AJ8">
        <v>4.7195876463861177</v>
      </c>
      <c r="AK8">
        <v>5.0463120904141361</v>
      </c>
      <c r="AL8">
        <v>4.5305058456624874</v>
      </c>
      <c r="AM8">
        <f t="shared" si="0"/>
        <v>4.4051069447488294</v>
      </c>
      <c r="AN8">
        <f t="shared" si="1"/>
        <v>4.5027741362940459</v>
      </c>
      <c r="AP8" t="s">
        <v>102</v>
      </c>
      <c r="AQ8" t="s">
        <v>1489</v>
      </c>
      <c r="AR8" t="s">
        <v>1490</v>
      </c>
      <c r="AS8">
        <v>1.5309139875378599</v>
      </c>
      <c r="AT8">
        <v>0.28551168800208498</v>
      </c>
      <c r="AU8">
        <v>1.3597595867135301E-3</v>
      </c>
    </row>
    <row r="9" spans="1:47" x14ac:dyDescent="0.25">
      <c r="A9" t="s">
        <v>1044</v>
      </c>
      <c r="B9">
        <v>1592749.3323807234</v>
      </c>
      <c r="C9">
        <v>1728376.7639638733</v>
      </c>
      <c r="D9">
        <v>2175954.6444265493</v>
      </c>
      <c r="E9">
        <v>1748607.5777278342</v>
      </c>
      <c r="F9">
        <v>1532214.5221177423</v>
      </c>
      <c r="G9">
        <v>1627699.4887272092</v>
      </c>
      <c r="H9">
        <v>1760344.3912809321</v>
      </c>
      <c r="I9">
        <v>1573791.806765293</v>
      </c>
      <c r="J9">
        <v>2793050.4465469648</v>
      </c>
      <c r="K9">
        <v>2523197.2402069243</v>
      </c>
      <c r="L9">
        <v>2495498.0202168114</v>
      </c>
      <c r="M9">
        <v>2403124.7068909756</v>
      </c>
      <c r="N9">
        <v>13</v>
      </c>
      <c r="O9">
        <v>9</v>
      </c>
      <c r="P9">
        <v>9</v>
      </c>
      <c r="Q9">
        <v>12</v>
      </c>
      <c r="R9">
        <v>12</v>
      </c>
      <c r="S9">
        <v>10</v>
      </c>
      <c r="T9">
        <v>10</v>
      </c>
      <c r="U9">
        <v>11</v>
      </c>
      <c r="V9">
        <v>11</v>
      </c>
      <c r="W9">
        <v>9</v>
      </c>
      <c r="X9">
        <v>12</v>
      </c>
      <c r="Y9">
        <v>12</v>
      </c>
      <c r="Z9">
        <v>11</v>
      </c>
      <c r="AA9">
        <v>2.8396039515953486</v>
      </c>
      <c r="AB9">
        <v>3.1511399792199213</v>
      </c>
      <c r="AC9">
        <v>2.8789654925218806</v>
      </c>
      <c r="AD9">
        <v>3.5033649287124273</v>
      </c>
      <c r="AE9">
        <v>2.0461751607990237</v>
      </c>
      <c r="AF9">
        <v>3.3646396422418077</v>
      </c>
      <c r="AG9">
        <v>3.0925686989727059</v>
      </c>
      <c r="AH9">
        <v>3.3053800558289121</v>
      </c>
      <c r="AI9">
        <v>2.2564037379068869</v>
      </c>
      <c r="AJ9">
        <v>4.054860323187075</v>
      </c>
      <c r="AK9">
        <v>3.1950405762188763</v>
      </c>
      <c r="AL9">
        <v>3.0803937476377778</v>
      </c>
      <c r="AM9">
        <f t="shared" si="0"/>
        <v>3.090935521112153</v>
      </c>
      <c r="AN9">
        <f t="shared" si="1"/>
        <v>3.0371538613616202</v>
      </c>
      <c r="AP9" t="s">
        <v>74</v>
      </c>
      <c r="AQ9" t="s">
        <v>1491</v>
      </c>
      <c r="AR9" t="s">
        <v>1492</v>
      </c>
      <c r="AS9">
        <v>-1.18986808809713</v>
      </c>
      <c r="AT9">
        <v>0.320092509214909</v>
      </c>
      <c r="AU9">
        <v>1.3810552343057E-3</v>
      </c>
    </row>
    <row r="10" spans="1:47" x14ac:dyDescent="0.25">
      <c r="A10" t="s">
        <v>905</v>
      </c>
      <c r="B10">
        <v>41184904.339964427</v>
      </c>
      <c r="C10">
        <v>41525420.65701475</v>
      </c>
      <c r="D10">
        <v>49401317.22541479</v>
      </c>
      <c r="E10">
        <v>53223150.143237703</v>
      </c>
      <c r="F10">
        <v>48424442.287739776</v>
      </c>
      <c r="G10">
        <v>32093362.223200586</v>
      </c>
      <c r="H10">
        <v>34659610.025286637</v>
      </c>
      <c r="I10">
        <v>43505999.595202222</v>
      </c>
      <c r="J10">
        <v>13439573.589177566</v>
      </c>
      <c r="K10">
        <v>28984902.67183983</v>
      </c>
      <c r="L10">
        <v>18405687.960945815</v>
      </c>
      <c r="M10">
        <v>29269632.39760742</v>
      </c>
      <c r="N10">
        <v>15</v>
      </c>
      <c r="O10">
        <v>15</v>
      </c>
      <c r="P10">
        <v>13</v>
      </c>
      <c r="Q10">
        <v>14</v>
      </c>
      <c r="R10">
        <v>15</v>
      </c>
      <c r="S10">
        <v>15</v>
      </c>
      <c r="T10">
        <v>14</v>
      </c>
      <c r="U10">
        <v>14</v>
      </c>
      <c r="V10">
        <v>14</v>
      </c>
      <c r="W10">
        <v>11</v>
      </c>
      <c r="X10">
        <v>13</v>
      </c>
      <c r="Y10">
        <v>14</v>
      </c>
      <c r="Z10">
        <v>13</v>
      </c>
      <c r="AA10">
        <v>4.1223186369689886</v>
      </c>
      <c r="AB10">
        <v>3.2251168855324672</v>
      </c>
      <c r="AC10">
        <v>3.6664126606479703</v>
      </c>
      <c r="AD10">
        <v>3.562584954434814</v>
      </c>
      <c r="AE10">
        <v>3.4899491342473024</v>
      </c>
      <c r="AF10">
        <v>3.8565911137942024</v>
      </c>
      <c r="AG10">
        <v>3.9845213315431018</v>
      </c>
      <c r="AH10">
        <v>4.5833048198982382</v>
      </c>
      <c r="AI10">
        <v>2.2164560049366493</v>
      </c>
      <c r="AJ10">
        <v>4.3071231666510821</v>
      </c>
      <c r="AK10">
        <v>3.0096483878657549</v>
      </c>
      <c r="AL10">
        <v>3.7044963120143484</v>
      </c>
      <c r="AM10">
        <f t="shared" si="0"/>
        <v>3.5656697447552266</v>
      </c>
      <c r="AN10">
        <f t="shared" si="1"/>
        <v>3.7224174900005935</v>
      </c>
      <c r="AP10" t="s">
        <v>103</v>
      </c>
      <c r="AQ10" t="s">
        <v>1493</v>
      </c>
      <c r="AR10" t="s">
        <v>1494</v>
      </c>
      <c r="AS10">
        <v>-3.20391253231494</v>
      </c>
      <c r="AT10">
        <v>0.32907456733971402</v>
      </c>
      <c r="AU10">
        <v>1.9788810358642899E-3</v>
      </c>
    </row>
    <row r="11" spans="1:47" x14ac:dyDescent="0.25">
      <c r="A11" t="s">
        <v>79</v>
      </c>
      <c r="B11">
        <v>476542.09943783504</v>
      </c>
      <c r="C11">
        <v>300802.18403652305</v>
      </c>
      <c r="D11">
        <v>631551.26128403062</v>
      </c>
      <c r="E11">
        <v>644585.07976886409</v>
      </c>
      <c r="F11">
        <v>1006846.6723184609</v>
      </c>
      <c r="G11">
        <v>474024.94083788799</v>
      </c>
      <c r="H11">
        <v>742527.62168433936</v>
      </c>
      <c r="I11">
        <v>670476.85142302606</v>
      </c>
      <c r="J11">
        <v>732559.49945190409</v>
      </c>
      <c r="K11">
        <v>338130.19806873659</v>
      </c>
      <c r="L11">
        <v>965352.32166045357</v>
      </c>
      <c r="M11">
        <v>683867.45222504542</v>
      </c>
      <c r="N11">
        <v>2</v>
      </c>
      <c r="O11">
        <v>2</v>
      </c>
      <c r="P11">
        <v>2</v>
      </c>
      <c r="Q11">
        <v>2</v>
      </c>
      <c r="R11">
        <v>2</v>
      </c>
      <c r="S11">
        <v>2</v>
      </c>
      <c r="T11">
        <v>2</v>
      </c>
      <c r="U11">
        <v>2</v>
      </c>
      <c r="V11">
        <v>2</v>
      </c>
      <c r="W11">
        <v>2</v>
      </c>
      <c r="X11">
        <v>2</v>
      </c>
      <c r="Y11">
        <v>2</v>
      </c>
      <c r="Z11">
        <v>2</v>
      </c>
      <c r="AA11">
        <v>2.5891995468818498</v>
      </c>
      <c r="AB11">
        <v>2.5548313586696754</v>
      </c>
      <c r="AC11">
        <v>2.18641766294567</v>
      </c>
      <c r="AD11">
        <v>3.7260802713255048</v>
      </c>
      <c r="AE11">
        <v>2.1317097100194848</v>
      </c>
      <c r="AF11">
        <v>3.08937960970772</v>
      </c>
      <c r="AG11">
        <v>4.6026659100127905</v>
      </c>
      <c r="AH11">
        <v>3.0971910181095152</v>
      </c>
      <c r="AI11">
        <v>2.80969381685785</v>
      </c>
      <c r="AJ11">
        <v>3.5052201189614851</v>
      </c>
      <c r="AK11">
        <v>3.81302900509937</v>
      </c>
      <c r="AL11">
        <v>4.7333749067513899</v>
      </c>
      <c r="AM11">
        <f t="shared" si="0"/>
        <v>2.7891236856707082</v>
      </c>
      <c r="AN11">
        <f t="shared" si="1"/>
        <v>3.6840084702196756</v>
      </c>
      <c r="AP11" t="s">
        <v>75</v>
      </c>
      <c r="AQ11" t="s">
        <v>1495</v>
      </c>
      <c r="AR11" t="s">
        <v>1496</v>
      </c>
      <c r="AS11">
        <v>-0.580484728795711</v>
      </c>
      <c r="AT11">
        <v>0.456105457689089</v>
      </c>
      <c r="AU11">
        <v>2.2246682822740899E-3</v>
      </c>
    </row>
    <row r="12" spans="1:47" x14ac:dyDescent="0.25">
      <c r="A12" t="s">
        <v>800</v>
      </c>
      <c r="B12">
        <v>10548188.990334285</v>
      </c>
      <c r="C12">
        <v>9828895.0927364305</v>
      </c>
      <c r="D12">
        <v>9810879.5834087487</v>
      </c>
      <c r="E12">
        <v>10420791.075840866</v>
      </c>
      <c r="F12">
        <v>12429328.060989905</v>
      </c>
      <c r="G12">
        <v>11008917.085405894</v>
      </c>
      <c r="H12">
        <v>11352078.459235819</v>
      </c>
      <c r="I12">
        <v>14355568.643442916</v>
      </c>
      <c r="J12">
        <v>12875081.873347754</v>
      </c>
      <c r="K12">
        <v>9997105.2237959187</v>
      </c>
      <c r="L12">
        <v>11453185.050176905</v>
      </c>
      <c r="M12">
        <v>12293238.807647385</v>
      </c>
      <c r="N12">
        <v>15</v>
      </c>
      <c r="O12">
        <v>14</v>
      </c>
      <c r="P12">
        <v>14</v>
      </c>
      <c r="Q12">
        <v>14</v>
      </c>
      <c r="R12">
        <v>14</v>
      </c>
      <c r="S12">
        <v>14</v>
      </c>
      <c r="T12">
        <v>15</v>
      </c>
      <c r="U12">
        <v>14</v>
      </c>
      <c r="V12">
        <v>15</v>
      </c>
      <c r="W12">
        <v>7</v>
      </c>
      <c r="X12">
        <v>11</v>
      </c>
      <c r="Y12">
        <v>10</v>
      </c>
      <c r="Z12">
        <v>8</v>
      </c>
      <c r="AA12">
        <v>4.4668041102170539</v>
      </c>
      <c r="AB12">
        <v>3.2265512479717544</v>
      </c>
      <c r="AC12">
        <v>3.9882770191337493</v>
      </c>
      <c r="AD12">
        <v>4.2156786602878631</v>
      </c>
      <c r="AE12">
        <v>3.2496592437909166</v>
      </c>
      <c r="AF12">
        <v>4.0458754670953025</v>
      </c>
      <c r="AG12">
        <v>4.3945177097497643</v>
      </c>
      <c r="AH12">
        <v>3.8885707606081259</v>
      </c>
      <c r="AI12">
        <v>2.5211735136406861</v>
      </c>
      <c r="AJ12">
        <v>4.5314674199050522</v>
      </c>
      <c r="AK12">
        <v>3.2401857834053986</v>
      </c>
      <c r="AL12">
        <v>4.4822522352945002</v>
      </c>
      <c r="AM12">
        <f t="shared" si="0"/>
        <v>3.7966914629939335</v>
      </c>
      <c r="AN12">
        <f t="shared" si="1"/>
        <v>3.9118107321894278</v>
      </c>
      <c r="AP12" t="s">
        <v>76</v>
      </c>
      <c r="AQ12" t="s">
        <v>1497</v>
      </c>
      <c r="AR12" t="s">
        <v>1498</v>
      </c>
      <c r="AS12">
        <v>-0.41241678138298299</v>
      </c>
      <c r="AT12">
        <v>0.30950409498422299</v>
      </c>
      <c r="AU12">
        <v>3.3320034612492702E-3</v>
      </c>
    </row>
    <row r="13" spans="1:47" x14ac:dyDescent="0.25">
      <c r="A13" t="s">
        <v>881</v>
      </c>
      <c r="B13">
        <v>4390273.6653136844</v>
      </c>
      <c r="C13">
        <v>4868109.0496595316</v>
      </c>
      <c r="D13">
        <v>4323674.243904517</v>
      </c>
      <c r="E13">
        <v>4515482.7839673311</v>
      </c>
      <c r="F13">
        <v>3715324.4968673615</v>
      </c>
      <c r="G13">
        <v>4170514.4117650772</v>
      </c>
      <c r="H13">
        <v>4820065.1368180253</v>
      </c>
      <c r="I13">
        <v>4629838.1362311319</v>
      </c>
      <c r="J13">
        <v>4219535.9472640669</v>
      </c>
      <c r="K13">
        <v>3859633.4189282707</v>
      </c>
      <c r="L13">
        <v>3079233.06810279</v>
      </c>
      <c r="M13">
        <v>3802016.7816628674</v>
      </c>
      <c r="N13">
        <v>15</v>
      </c>
      <c r="O13">
        <v>14</v>
      </c>
      <c r="P13">
        <v>14</v>
      </c>
      <c r="Q13">
        <v>12</v>
      </c>
      <c r="R13">
        <v>13</v>
      </c>
      <c r="S13">
        <v>12</v>
      </c>
      <c r="T13">
        <v>14</v>
      </c>
      <c r="U13">
        <v>14</v>
      </c>
      <c r="V13">
        <v>15</v>
      </c>
      <c r="W13">
        <v>10</v>
      </c>
      <c r="X13">
        <v>11</v>
      </c>
      <c r="Y13">
        <v>8</v>
      </c>
      <c r="Z13">
        <v>11</v>
      </c>
      <c r="AA13">
        <v>2.6425135591948057</v>
      </c>
      <c r="AB13">
        <v>2.585708364861607</v>
      </c>
      <c r="AC13">
        <v>2.5894455428660055</v>
      </c>
      <c r="AD13">
        <v>3.160119353829979</v>
      </c>
      <c r="AE13">
        <v>2.5455623946782615</v>
      </c>
      <c r="AF13">
        <v>2.9273039530592073</v>
      </c>
      <c r="AG13">
        <v>3.5892156016601189</v>
      </c>
      <c r="AH13">
        <v>3.307637579055545</v>
      </c>
      <c r="AI13">
        <v>2.3316448558470482</v>
      </c>
      <c r="AJ13">
        <v>4.2475125652520562</v>
      </c>
      <c r="AK13">
        <v>4.1886480950684684</v>
      </c>
      <c r="AL13">
        <v>3.309720157628659</v>
      </c>
      <c r="AM13">
        <f t="shared" si="0"/>
        <v>2.8873548068467882</v>
      </c>
      <c r="AN13">
        <f t="shared" si="1"/>
        <v>3.3501505303201724</v>
      </c>
      <c r="AP13" t="s">
        <v>104</v>
      </c>
      <c r="AQ13" t="s">
        <v>1499</v>
      </c>
      <c r="AS13">
        <v>1.9962513998973801</v>
      </c>
      <c r="AT13">
        <v>5.1520535798019698E-2</v>
      </c>
      <c r="AU13">
        <v>3.4491354837585301E-3</v>
      </c>
    </row>
    <row r="14" spans="1:47" x14ac:dyDescent="0.25">
      <c r="A14" t="s">
        <v>1017</v>
      </c>
      <c r="B14">
        <v>4758625.7504641796</v>
      </c>
      <c r="C14">
        <v>3146369.7098915572</v>
      </c>
      <c r="D14">
        <v>5273088.2630409319</v>
      </c>
      <c r="E14">
        <v>2668305.837706083</v>
      </c>
      <c r="F14">
        <v>3407542.7332119411</v>
      </c>
      <c r="G14">
        <v>2584951.157055052</v>
      </c>
      <c r="H14">
        <v>2021614.8995623947</v>
      </c>
      <c r="I14">
        <v>2826542.9866107716</v>
      </c>
      <c r="J14">
        <v>4144583.5570069151</v>
      </c>
      <c r="K14">
        <v>2473907.7259461056</v>
      </c>
      <c r="L14">
        <v>3818157.5524145281</v>
      </c>
      <c r="M14">
        <v>2813699.6222722214</v>
      </c>
      <c r="N14">
        <v>15</v>
      </c>
      <c r="O14">
        <v>15</v>
      </c>
      <c r="P14">
        <v>14</v>
      </c>
      <c r="Q14">
        <v>14</v>
      </c>
      <c r="R14">
        <v>14</v>
      </c>
      <c r="S14">
        <v>14</v>
      </c>
      <c r="T14">
        <v>13</v>
      </c>
      <c r="U14">
        <v>12</v>
      </c>
      <c r="V14">
        <v>14</v>
      </c>
      <c r="W14">
        <v>11</v>
      </c>
      <c r="X14">
        <v>13</v>
      </c>
      <c r="Y14">
        <v>12</v>
      </c>
      <c r="Z14">
        <v>13</v>
      </c>
      <c r="AA14">
        <v>3.0289868612287165</v>
      </c>
      <c r="AB14">
        <v>2.9404714673158723</v>
      </c>
      <c r="AC14">
        <v>3.2106121561340117</v>
      </c>
      <c r="AD14">
        <v>3.3525574080328449</v>
      </c>
      <c r="AE14">
        <v>2.8918614068035526</v>
      </c>
      <c r="AF14">
        <v>3.0767064691186174</v>
      </c>
      <c r="AG14">
        <v>3.6566805853057915</v>
      </c>
      <c r="AH14">
        <v>3.8767519409314035</v>
      </c>
      <c r="AI14">
        <v>2.5579118306955175</v>
      </c>
      <c r="AJ14">
        <v>3.3835085805919904</v>
      </c>
      <c r="AK14">
        <v>3.4607471779056755</v>
      </c>
      <c r="AL14">
        <v>3.3919637374006402</v>
      </c>
      <c r="AM14">
        <f t="shared" si="0"/>
        <v>3.0330328941807871</v>
      </c>
      <c r="AN14">
        <f t="shared" si="1"/>
        <v>3.4384270427299843</v>
      </c>
      <c r="AP14" t="s">
        <v>77</v>
      </c>
      <c r="AQ14" t="s">
        <v>1500</v>
      </c>
      <c r="AR14" t="s">
        <v>1501</v>
      </c>
      <c r="AS14">
        <v>-0.888411857836923</v>
      </c>
      <c r="AT14">
        <v>0.65124507235858997</v>
      </c>
      <c r="AU14">
        <v>3.47876410191567E-3</v>
      </c>
    </row>
    <row r="15" spans="1:47" x14ac:dyDescent="0.25">
      <c r="A15" t="s">
        <v>1183</v>
      </c>
      <c r="B15">
        <v>14531427.628519598</v>
      </c>
      <c r="C15">
        <v>14301110.906320984</v>
      </c>
      <c r="D15">
        <v>11269258.929464526</v>
      </c>
      <c r="E15">
        <v>12291556.051272742</v>
      </c>
      <c r="F15">
        <v>10135843.931391066</v>
      </c>
      <c r="G15">
        <v>12899103.006001752</v>
      </c>
      <c r="H15">
        <v>10922115.366223209</v>
      </c>
      <c r="I15">
        <v>12167753.559719244</v>
      </c>
      <c r="J15">
        <v>8976610.7796072029</v>
      </c>
      <c r="K15">
        <v>12051897.936771102</v>
      </c>
      <c r="L15">
        <v>7940286.257270419</v>
      </c>
      <c r="M15">
        <v>9913581.74978403</v>
      </c>
      <c r="N15">
        <v>15</v>
      </c>
      <c r="O15">
        <v>14</v>
      </c>
      <c r="P15">
        <v>14</v>
      </c>
      <c r="Q15">
        <v>14</v>
      </c>
      <c r="R15">
        <v>15</v>
      </c>
      <c r="S15">
        <v>14</v>
      </c>
      <c r="T15">
        <v>12</v>
      </c>
      <c r="U15">
        <v>14</v>
      </c>
      <c r="V15">
        <v>14</v>
      </c>
      <c r="W15">
        <v>8</v>
      </c>
      <c r="X15">
        <v>14</v>
      </c>
      <c r="Y15">
        <v>9</v>
      </c>
      <c r="Z15">
        <v>12</v>
      </c>
      <c r="AA15">
        <v>3.8430182361970848</v>
      </c>
      <c r="AB15">
        <v>2.7787317789661072</v>
      </c>
      <c r="AC15">
        <v>3.1661867171170854</v>
      </c>
      <c r="AD15">
        <v>3.3238573734662595</v>
      </c>
      <c r="AE15">
        <v>2.9518648000265602</v>
      </c>
      <c r="AF15">
        <v>4.243287582910015</v>
      </c>
      <c r="AG15">
        <v>3.8322735051381085</v>
      </c>
      <c r="AH15">
        <v>3.9451806564180982</v>
      </c>
      <c r="AI15">
        <v>2.2451803418491392</v>
      </c>
      <c r="AJ15">
        <v>4.4414968931800312</v>
      </c>
      <c r="AK15">
        <v>3.765154654331476</v>
      </c>
      <c r="AL15">
        <v>3.4298269499987968</v>
      </c>
      <c r="AM15">
        <f t="shared" si="0"/>
        <v>3.4529835917032439</v>
      </c>
      <c r="AN15">
        <f t="shared" si="1"/>
        <v>3.5413596565632166</v>
      </c>
      <c r="AP15" t="s">
        <v>78</v>
      </c>
      <c r="AQ15" t="s">
        <v>1502</v>
      </c>
      <c r="AR15" t="s">
        <v>1503</v>
      </c>
      <c r="AS15">
        <v>-0.745201741911941</v>
      </c>
      <c r="AT15">
        <v>0.373146305979423</v>
      </c>
      <c r="AU15">
        <v>3.7623749156437598E-3</v>
      </c>
    </row>
    <row r="16" spans="1:47" x14ac:dyDescent="0.25">
      <c r="A16" t="s">
        <v>330</v>
      </c>
      <c r="B16">
        <v>1526681.0232237186</v>
      </c>
      <c r="C16">
        <v>1297555.6962890546</v>
      </c>
      <c r="D16">
        <v>2518769.1133791311</v>
      </c>
      <c r="E16">
        <v>1052839.8354661807</v>
      </c>
      <c r="F16">
        <v>1033679.3667560844</v>
      </c>
      <c r="G16">
        <v>1254178.4188365091</v>
      </c>
      <c r="H16">
        <v>600484.46863545198</v>
      </c>
      <c r="I16">
        <v>1173369.6921868555</v>
      </c>
      <c r="J16">
        <v>1021392.3950373605</v>
      </c>
      <c r="K16">
        <v>1777793.7984957588</v>
      </c>
      <c r="L16">
        <v>1201368.7921391188</v>
      </c>
      <c r="M16">
        <v>1274928.8820613814</v>
      </c>
      <c r="N16">
        <v>15</v>
      </c>
      <c r="O16">
        <v>13</v>
      </c>
      <c r="P16">
        <v>11</v>
      </c>
      <c r="Q16">
        <v>14</v>
      </c>
      <c r="R16">
        <v>10</v>
      </c>
      <c r="S16">
        <v>10</v>
      </c>
      <c r="T16">
        <v>12</v>
      </c>
      <c r="U16">
        <v>7</v>
      </c>
      <c r="V16">
        <v>12</v>
      </c>
      <c r="W16">
        <v>5</v>
      </c>
      <c r="X16">
        <v>12</v>
      </c>
      <c r="Y16">
        <v>8</v>
      </c>
      <c r="Z16">
        <v>11</v>
      </c>
      <c r="AA16">
        <v>3.0788796337950797</v>
      </c>
      <c r="AB16">
        <v>2.6734724731741237</v>
      </c>
      <c r="AC16">
        <v>3.3180250437460717</v>
      </c>
      <c r="AD16">
        <v>3.5713506733859384</v>
      </c>
      <c r="AE16">
        <v>2.6275977566375976</v>
      </c>
      <c r="AF16">
        <v>3.2052359128252661</v>
      </c>
      <c r="AG16">
        <v>2.016177600585114</v>
      </c>
      <c r="AH16">
        <v>3.6201190073933343</v>
      </c>
      <c r="AI16">
        <v>2.371277116097751</v>
      </c>
      <c r="AJ16">
        <v>3.7266722814001447</v>
      </c>
      <c r="AK16">
        <v>2.9037228029992828</v>
      </c>
      <c r="AL16">
        <v>3.3123372632442782</v>
      </c>
      <c r="AM16">
        <f t="shared" si="0"/>
        <v>3.062260410173073</v>
      </c>
      <c r="AN16">
        <f t="shared" si="1"/>
        <v>3.0085508507075911</v>
      </c>
      <c r="AP16" t="s">
        <v>105</v>
      </c>
      <c r="AQ16" t="s">
        <v>1504</v>
      </c>
      <c r="AR16" t="s">
        <v>1505</v>
      </c>
      <c r="AS16">
        <v>0.43838142803756402</v>
      </c>
      <c r="AT16">
        <v>0.45934726584174901</v>
      </c>
      <c r="AU16">
        <v>3.9522049512207497E-3</v>
      </c>
    </row>
    <row r="17" spans="1:47" x14ac:dyDescent="0.25">
      <c r="A17" t="s">
        <v>1117</v>
      </c>
      <c r="B17">
        <v>9820378.5112767108</v>
      </c>
      <c r="C17">
        <v>12147845.174679454</v>
      </c>
      <c r="D17">
        <v>9883450.4082103092</v>
      </c>
      <c r="E17">
        <v>10033717.550530804</v>
      </c>
      <c r="F17">
        <v>9186614.8546820674</v>
      </c>
      <c r="G17">
        <v>10246092.969097747</v>
      </c>
      <c r="H17">
        <v>12670232.135065006</v>
      </c>
      <c r="I17">
        <v>10579914.543545237</v>
      </c>
      <c r="J17">
        <v>11437794.888850614</v>
      </c>
      <c r="K17">
        <v>13246359.28987834</v>
      </c>
      <c r="L17">
        <v>14474936.656703597</v>
      </c>
      <c r="M17">
        <v>11879975.577673363</v>
      </c>
      <c r="N17">
        <v>15</v>
      </c>
      <c r="O17">
        <v>14</v>
      </c>
      <c r="P17">
        <v>15</v>
      </c>
      <c r="Q17">
        <v>14</v>
      </c>
      <c r="R17">
        <v>15</v>
      </c>
      <c r="S17">
        <v>14</v>
      </c>
      <c r="T17">
        <v>15</v>
      </c>
      <c r="U17">
        <v>15</v>
      </c>
      <c r="V17">
        <v>15</v>
      </c>
      <c r="W17">
        <v>12</v>
      </c>
      <c r="X17">
        <v>14</v>
      </c>
      <c r="Y17">
        <v>12</v>
      </c>
      <c r="Z17">
        <v>13</v>
      </c>
      <c r="AA17">
        <v>3.5567432242982275</v>
      </c>
      <c r="AB17">
        <v>2.7043540489859361</v>
      </c>
      <c r="AC17">
        <v>3.5608814143545584</v>
      </c>
      <c r="AD17">
        <v>3.5310795564809485</v>
      </c>
      <c r="AE17">
        <v>2.7468353949119382</v>
      </c>
      <c r="AF17">
        <v>4.1282049192201269</v>
      </c>
      <c r="AG17">
        <v>3.6194207729528256</v>
      </c>
      <c r="AH17">
        <v>3.9883092088113781</v>
      </c>
      <c r="AI17">
        <v>3.0249016424676118</v>
      </c>
      <c r="AJ17">
        <v>4.1417577220157984</v>
      </c>
      <c r="AK17">
        <v>3.6797352873560065</v>
      </c>
      <c r="AL17">
        <v>3.8554429690127638</v>
      </c>
      <c r="AM17">
        <f t="shared" si="0"/>
        <v>3.519473828557043</v>
      </c>
      <c r="AN17">
        <f t="shared" si="1"/>
        <v>3.5701371982543102</v>
      </c>
      <c r="AP17" t="s">
        <v>79</v>
      </c>
      <c r="AQ17" t="s">
        <v>1506</v>
      </c>
      <c r="AR17" t="s">
        <v>1507</v>
      </c>
      <c r="AS17">
        <v>0.46903643135594902</v>
      </c>
      <c r="AT17">
        <v>0.56187700243064997</v>
      </c>
      <c r="AU17">
        <v>4.6962600781806797E-3</v>
      </c>
    </row>
    <row r="18" spans="1:47" x14ac:dyDescent="0.25">
      <c r="A18" t="s">
        <v>304</v>
      </c>
      <c r="B18">
        <v>3565467.3002464767</v>
      </c>
      <c r="C18">
        <v>4751545.1548958337</v>
      </c>
      <c r="D18">
        <v>3295033.4279906526</v>
      </c>
      <c r="E18">
        <v>4923810.492254518</v>
      </c>
      <c r="F18">
        <v>4845653.3196196724</v>
      </c>
      <c r="G18">
        <v>3372542.4682754162</v>
      </c>
      <c r="H18">
        <v>4774552.8014394529</v>
      </c>
      <c r="I18">
        <v>3983222.6310417843</v>
      </c>
      <c r="J18">
        <v>3764480.7136089625</v>
      </c>
      <c r="K18">
        <v>4385463.251778435</v>
      </c>
      <c r="L18">
        <v>3479745.6211158666</v>
      </c>
      <c r="M18">
        <v>5450627.8537253598</v>
      </c>
      <c r="N18">
        <v>15</v>
      </c>
      <c r="O18">
        <v>13</v>
      </c>
      <c r="P18">
        <v>15</v>
      </c>
      <c r="Q18">
        <v>14</v>
      </c>
      <c r="R18">
        <v>15</v>
      </c>
      <c r="S18">
        <v>15</v>
      </c>
      <c r="T18">
        <v>14</v>
      </c>
      <c r="U18">
        <v>15</v>
      </c>
      <c r="V18">
        <v>15</v>
      </c>
      <c r="W18">
        <v>8</v>
      </c>
      <c r="X18">
        <v>12</v>
      </c>
      <c r="Y18">
        <v>7</v>
      </c>
      <c r="Z18">
        <v>11</v>
      </c>
      <c r="AA18">
        <v>2.8914475598711493</v>
      </c>
      <c r="AB18">
        <v>2.2459887763161577</v>
      </c>
      <c r="AC18">
        <v>3.0586701846132791</v>
      </c>
      <c r="AD18">
        <v>3.6398967399827522</v>
      </c>
      <c r="AE18">
        <v>2.241765639857197</v>
      </c>
      <c r="AF18">
        <v>3.2857051018662857</v>
      </c>
      <c r="AG18">
        <v>3.9983081283920741</v>
      </c>
      <c r="AH18">
        <v>4.426154376868598</v>
      </c>
      <c r="AI18">
        <v>2.3013611971842227</v>
      </c>
      <c r="AJ18">
        <v>3.9478903640858705</v>
      </c>
      <c r="AK18">
        <v>3.9169444419058741</v>
      </c>
      <c r="AL18">
        <v>3.4991573767142579</v>
      </c>
      <c r="AM18">
        <f t="shared" si="0"/>
        <v>2.9551771973228274</v>
      </c>
      <c r="AN18">
        <f t="shared" si="1"/>
        <v>3.6203711172867923</v>
      </c>
      <c r="AP18" t="s">
        <v>80</v>
      </c>
      <c r="AQ18" t="s">
        <v>1508</v>
      </c>
      <c r="AR18" t="s">
        <v>1509</v>
      </c>
      <c r="AS18">
        <v>0.430516740997755</v>
      </c>
      <c r="AT18">
        <v>0.50844888161413304</v>
      </c>
      <c r="AU18">
        <v>5.3037590130334397E-3</v>
      </c>
    </row>
    <row r="19" spans="1:47" x14ac:dyDescent="0.25">
      <c r="A19" t="s">
        <v>164</v>
      </c>
      <c r="B19">
        <v>1408560.1209026356</v>
      </c>
      <c r="C19">
        <v>1330360.5111709805</v>
      </c>
      <c r="D19">
        <v>1461880.8862617565</v>
      </c>
      <c r="E19">
        <v>1094792.9545332156</v>
      </c>
      <c r="F19">
        <v>1283405.2838570161</v>
      </c>
      <c r="G19">
        <v>1373600.1332296247</v>
      </c>
      <c r="H19">
        <v>1282215.7906547685</v>
      </c>
      <c r="I19">
        <v>1026829.443475786</v>
      </c>
      <c r="J19">
        <v>1210125.6331022934</v>
      </c>
      <c r="K19">
        <v>1257994.6352792894</v>
      </c>
      <c r="L19">
        <v>859483.83796649321</v>
      </c>
      <c r="M19">
        <v>1251118.0527876632</v>
      </c>
      <c r="N19">
        <v>14</v>
      </c>
      <c r="O19">
        <v>11</v>
      </c>
      <c r="P19">
        <v>11</v>
      </c>
      <c r="Q19">
        <v>11</v>
      </c>
      <c r="R19">
        <v>12</v>
      </c>
      <c r="S19">
        <v>10</v>
      </c>
      <c r="T19">
        <v>9</v>
      </c>
      <c r="U19">
        <v>11</v>
      </c>
      <c r="V19">
        <v>11</v>
      </c>
      <c r="W19">
        <v>8</v>
      </c>
      <c r="X19">
        <v>12</v>
      </c>
      <c r="Y19">
        <v>8</v>
      </c>
      <c r="Z19">
        <v>11</v>
      </c>
      <c r="AA19">
        <v>2.7490864598109641</v>
      </c>
      <c r="AB19">
        <v>1.9406429862653363</v>
      </c>
      <c r="AC19">
        <v>2.983792214746499</v>
      </c>
      <c r="AD19">
        <v>3.0075332800799686</v>
      </c>
      <c r="AE19">
        <v>1.9537355343651535</v>
      </c>
      <c r="AF19">
        <v>2.4267170058568155</v>
      </c>
      <c r="AG19">
        <v>2.9876160483235257</v>
      </c>
      <c r="AH19">
        <v>3.0404507160736656</v>
      </c>
      <c r="AI19">
        <v>2.0944922889730586</v>
      </c>
      <c r="AJ19">
        <v>3.5697244405203272</v>
      </c>
      <c r="AK19">
        <v>3.805044830617581</v>
      </c>
      <c r="AL19">
        <v>3.6007803580241142</v>
      </c>
      <c r="AM19">
        <f t="shared" si="0"/>
        <v>2.6274092326954999</v>
      </c>
      <c r="AN19">
        <f t="shared" si="1"/>
        <v>3.0658601279140014</v>
      </c>
      <c r="AP19" t="s">
        <v>106</v>
      </c>
      <c r="AQ19" t="s">
        <v>1510</v>
      </c>
      <c r="AR19" t="s">
        <v>1511</v>
      </c>
      <c r="AS19">
        <v>0.801686037550986</v>
      </c>
      <c r="AT19">
        <v>0.238360361752123</v>
      </c>
      <c r="AU19">
        <v>5.3601952073162101E-3</v>
      </c>
    </row>
    <row r="20" spans="1:47" x14ac:dyDescent="0.25">
      <c r="A20" t="s">
        <v>1321</v>
      </c>
      <c r="B20">
        <v>20383900.707241479</v>
      </c>
      <c r="C20">
        <v>17386285.86363139</v>
      </c>
      <c r="D20">
        <v>18858432.985429354</v>
      </c>
      <c r="E20">
        <v>17331604.817347798</v>
      </c>
      <c r="F20">
        <v>25262550.714500543</v>
      </c>
      <c r="G20">
        <v>22292792.403256945</v>
      </c>
      <c r="H20">
        <v>18695836.718819987</v>
      </c>
      <c r="I20">
        <v>21742912.659835152</v>
      </c>
      <c r="J20">
        <v>30685645.94874895</v>
      </c>
      <c r="K20">
        <v>19195222.280925818</v>
      </c>
      <c r="L20">
        <v>26140296.329231761</v>
      </c>
      <c r="M20">
        <v>19304516.10987623</v>
      </c>
      <c r="N20">
        <v>14</v>
      </c>
      <c r="O20">
        <v>14</v>
      </c>
      <c r="P20">
        <v>13</v>
      </c>
      <c r="Q20">
        <v>14</v>
      </c>
      <c r="R20">
        <v>13</v>
      </c>
      <c r="S20">
        <v>13</v>
      </c>
      <c r="T20">
        <v>13</v>
      </c>
      <c r="U20">
        <v>13</v>
      </c>
      <c r="V20">
        <v>13</v>
      </c>
      <c r="W20">
        <v>11</v>
      </c>
      <c r="X20">
        <v>12</v>
      </c>
      <c r="Y20">
        <v>11</v>
      </c>
      <c r="Z20">
        <v>13</v>
      </c>
      <c r="AA20">
        <v>3.27677814609094</v>
      </c>
      <c r="AB20">
        <v>2.8433110172819389</v>
      </c>
      <c r="AC20">
        <v>2.683870646047414</v>
      </c>
      <c r="AD20">
        <v>3.8081564942350772</v>
      </c>
      <c r="AE20">
        <v>2.6789661091508798</v>
      </c>
      <c r="AF20">
        <v>3.5800634701456651</v>
      </c>
      <c r="AG20">
        <v>4.6326403324119871</v>
      </c>
      <c r="AH20">
        <v>4.5967303643392636</v>
      </c>
      <c r="AI20">
        <v>2.8878922760845374</v>
      </c>
      <c r="AJ20">
        <v>4.9396715572337735</v>
      </c>
      <c r="AK20">
        <v>4.2432933149298595</v>
      </c>
      <c r="AL20">
        <v>4.0934481678992123</v>
      </c>
      <c r="AM20">
        <f t="shared" si="0"/>
        <v>3.3685978521473783</v>
      </c>
      <c r="AN20">
        <f t="shared" si="1"/>
        <v>4.0088724638277133</v>
      </c>
      <c r="AP20" t="s">
        <v>81</v>
      </c>
      <c r="AQ20" t="s">
        <v>1512</v>
      </c>
      <c r="AR20" t="s">
        <v>1513</v>
      </c>
      <c r="AS20">
        <v>0.47613210230720598</v>
      </c>
      <c r="AT20">
        <v>0.410056252010079</v>
      </c>
      <c r="AU20">
        <v>5.4387386984822298E-3</v>
      </c>
    </row>
    <row r="21" spans="1:47" x14ac:dyDescent="0.25">
      <c r="A21" t="s">
        <v>1135</v>
      </c>
      <c r="B21">
        <v>2037705.2042907639</v>
      </c>
      <c r="C21">
        <v>3875438.8262287341</v>
      </c>
      <c r="D21">
        <v>1114051.914065348</v>
      </c>
      <c r="E21">
        <v>2089785.387177814</v>
      </c>
      <c r="F21">
        <v>2166007.3302447931</v>
      </c>
      <c r="G21">
        <v>1975007.8642739116</v>
      </c>
      <c r="H21">
        <v>2281552.8654252025</v>
      </c>
      <c r="I21">
        <v>2701130.7055595634</v>
      </c>
      <c r="J21">
        <v>2682472.5528351571</v>
      </c>
      <c r="K21">
        <v>2037392.6147256219</v>
      </c>
      <c r="L21">
        <v>1529987.1070309</v>
      </c>
      <c r="M21">
        <v>2680694.0293550305</v>
      </c>
      <c r="N21">
        <v>14</v>
      </c>
      <c r="O21">
        <v>13</v>
      </c>
      <c r="P21">
        <v>12</v>
      </c>
      <c r="Q21">
        <v>12</v>
      </c>
      <c r="R21">
        <v>12</v>
      </c>
      <c r="S21">
        <v>10</v>
      </c>
      <c r="T21">
        <v>11</v>
      </c>
      <c r="U21">
        <v>9</v>
      </c>
      <c r="V21">
        <v>13</v>
      </c>
      <c r="W21">
        <v>9</v>
      </c>
      <c r="X21">
        <v>12</v>
      </c>
      <c r="Y21">
        <v>7</v>
      </c>
      <c r="Z21">
        <v>12</v>
      </c>
      <c r="AA21">
        <v>2.5716224286540585</v>
      </c>
      <c r="AB21">
        <v>2.4704477853942763</v>
      </c>
      <c r="AC21">
        <v>2.4252047982041511</v>
      </c>
      <c r="AD21">
        <v>2.9660734380680869</v>
      </c>
      <c r="AE21">
        <v>2.4516903103980936</v>
      </c>
      <c r="AF21">
        <v>2.7907161403906247</v>
      </c>
      <c r="AG21">
        <v>3.0256517710545472</v>
      </c>
      <c r="AH21">
        <v>3.903800219911945</v>
      </c>
      <c r="AI21">
        <v>2.0728864598307655</v>
      </c>
      <c r="AJ21">
        <v>3.01938133124824</v>
      </c>
      <c r="AK21">
        <v>2.7114457144817012</v>
      </c>
      <c r="AL21">
        <v>2.9129017374365227</v>
      </c>
      <c r="AM21">
        <f t="shared" si="0"/>
        <v>2.5583764906203528</v>
      </c>
      <c r="AN21">
        <f t="shared" si="1"/>
        <v>2.995260531891816</v>
      </c>
      <c r="AP21" t="s">
        <v>82</v>
      </c>
      <c r="AQ21" t="s">
        <v>1514</v>
      </c>
      <c r="AR21" t="s">
        <v>1515</v>
      </c>
      <c r="AS21">
        <v>0.50167941048776798</v>
      </c>
      <c r="AT21">
        <v>0.26943323815687398</v>
      </c>
      <c r="AU21">
        <v>5.5537320557324998E-3</v>
      </c>
    </row>
    <row r="22" spans="1:47" x14ac:dyDescent="0.25">
      <c r="A22" t="s">
        <v>467</v>
      </c>
      <c r="B22">
        <v>7386237.510490845</v>
      </c>
      <c r="C22">
        <v>5094973.4706844203</v>
      </c>
      <c r="D22">
        <v>5361429.6770408936</v>
      </c>
      <c r="E22">
        <v>5814746.4640407152</v>
      </c>
      <c r="F22">
        <v>6900276.6005013213</v>
      </c>
      <c r="G22">
        <v>4522030.0373587329</v>
      </c>
      <c r="H22">
        <v>5857338.4282444371</v>
      </c>
      <c r="I22">
        <v>7897788.7729632268</v>
      </c>
      <c r="J22">
        <v>5143946.124558785</v>
      </c>
      <c r="K22">
        <v>5282485.9762965813</v>
      </c>
      <c r="L22">
        <v>4064404.8007731787</v>
      </c>
      <c r="M22">
        <v>6712200.0410110084</v>
      </c>
      <c r="N22">
        <v>15</v>
      </c>
      <c r="O22">
        <v>14</v>
      </c>
      <c r="P22">
        <v>15</v>
      </c>
      <c r="Q22">
        <v>14</v>
      </c>
      <c r="R22">
        <v>14</v>
      </c>
      <c r="S22">
        <v>13</v>
      </c>
      <c r="T22">
        <v>14</v>
      </c>
      <c r="U22">
        <v>14</v>
      </c>
      <c r="V22">
        <v>15</v>
      </c>
      <c r="W22">
        <v>9</v>
      </c>
      <c r="X22">
        <v>13</v>
      </c>
      <c r="Y22">
        <v>9</v>
      </c>
      <c r="Z22">
        <v>13</v>
      </c>
      <c r="AA22">
        <v>3.8517268699953333</v>
      </c>
      <c r="AB22">
        <v>2.9592206810516095</v>
      </c>
      <c r="AC22">
        <v>3.2003461140805953</v>
      </c>
      <c r="AD22">
        <v>3.6823632055256739</v>
      </c>
      <c r="AE22">
        <v>3.0673586629678864</v>
      </c>
      <c r="AF22">
        <v>3.7950354507546225</v>
      </c>
      <c r="AG22">
        <v>4.0405958501968664</v>
      </c>
      <c r="AH22">
        <v>4.5577537762591138</v>
      </c>
      <c r="AI22">
        <v>3.2975059626587679</v>
      </c>
      <c r="AJ22">
        <v>4.791217958226901</v>
      </c>
      <c r="AK22">
        <v>4.1509446115489945</v>
      </c>
      <c r="AL22">
        <v>3.9739088093610877</v>
      </c>
      <c r="AM22">
        <f t="shared" si="0"/>
        <v>3.6491755061279716</v>
      </c>
      <c r="AN22">
        <f t="shared" si="1"/>
        <v>3.912154152643271</v>
      </c>
      <c r="AP22" t="s">
        <v>83</v>
      </c>
      <c r="AQ22" t="s">
        <v>1516</v>
      </c>
      <c r="AR22" t="s">
        <v>1517</v>
      </c>
      <c r="AS22">
        <v>-0.37731923114356802</v>
      </c>
      <c r="AT22">
        <v>0.381988548017336</v>
      </c>
      <c r="AU22">
        <v>6.5508308593806601E-3</v>
      </c>
    </row>
    <row r="23" spans="1:47" x14ac:dyDescent="0.25">
      <c r="A23" t="s">
        <v>1171</v>
      </c>
      <c r="B23">
        <v>21653974.443692576</v>
      </c>
      <c r="C23">
        <v>22724067.050852343</v>
      </c>
      <c r="D23">
        <v>20912464.553486433</v>
      </c>
      <c r="E23">
        <v>21562321.459055804</v>
      </c>
      <c r="F23">
        <v>18026003.14274865</v>
      </c>
      <c r="G23">
        <v>20666370.627468485</v>
      </c>
      <c r="H23">
        <v>17985273.114416711</v>
      </c>
      <c r="I23">
        <v>20242477.901630327</v>
      </c>
      <c r="J23">
        <v>12333590.572707383</v>
      </c>
      <c r="K23">
        <v>19515176.996020168</v>
      </c>
      <c r="L23">
        <v>10263041.37252056</v>
      </c>
      <c r="M23">
        <v>18988405.480839565</v>
      </c>
      <c r="N23">
        <v>14</v>
      </c>
      <c r="O23">
        <v>14</v>
      </c>
      <c r="P23">
        <v>14</v>
      </c>
      <c r="Q23">
        <v>14</v>
      </c>
      <c r="R23">
        <v>14</v>
      </c>
      <c r="S23">
        <v>14</v>
      </c>
      <c r="T23">
        <v>14</v>
      </c>
      <c r="U23">
        <v>14</v>
      </c>
      <c r="V23">
        <v>14</v>
      </c>
      <c r="W23">
        <v>8</v>
      </c>
      <c r="X23">
        <v>12</v>
      </c>
      <c r="Y23">
        <v>6</v>
      </c>
      <c r="Z23">
        <v>13</v>
      </c>
      <c r="AA23">
        <v>3.5946315859322588</v>
      </c>
      <c r="AB23">
        <v>3.6861023186205664</v>
      </c>
      <c r="AC23">
        <v>3.6278864002900884</v>
      </c>
      <c r="AD23">
        <v>4.2793683785200427</v>
      </c>
      <c r="AE23">
        <v>3.7000620449969128</v>
      </c>
      <c r="AF23">
        <v>4.6840553965892875</v>
      </c>
      <c r="AG23">
        <v>4.0585157528427462</v>
      </c>
      <c r="AH23">
        <v>4.3221447519388301</v>
      </c>
      <c r="AI23">
        <v>2.8142744760287721</v>
      </c>
      <c r="AJ23">
        <v>4.0922407138858246</v>
      </c>
      <c r="AK23">
        <v>3.2955098867945272</v>
      </c>
      <c r="AL23">
        <v>3.3509983609874712</v>
      </c>
      <c r="AM23">
        <f t="shared" si="0"/>
        <v>3.7498651485577992</v>
      </c>
      <c r="AN23">
        <f t="shared" si="1"/>
        <v>3.8344331960134217</v>
      </c>
      <c r="AP23" t="s">
        <v>107</v>
      </c>
      <c r="AQ23" t="s">
        <v>1518</v>
      </c>
      <c r="AR23" t="s">
        <v>1519</v>
      </c>
      <c r="AS23">
        <v>0.66546224082452499</v>
      </c>
      <c r="AT23">
        <v>0.39254354388328</v>
      </c>
      <c r="AU23">
        <v>7.5813253082389004E-3</v>
      </c>
    </row>
    <row r="24" spans="1:47" x14ac:dyDescent="0.25">
      <c r="A24" t="s">
        <v>790</v>
      </c>
      <c r="B24">
        <v>13907718.921229428</v>
      </c>
      <c r="C24">
        <v>14240744.048749588</v>
      </c>
      <c r="D24">
        <v>13721097.344107863</v>
      </c>
      <c r="E24">
        <v>14205190.97588598</v>
      </c>
      <c r="F24">
        <v>15172059.763867835</v>
      </c>
      <c r="G24">
        <v>16980273.266134948</v>
      </c>
      <c r="H24">
        <v>15599747.933846237</v>
      </c>
      <c r="I24">
        <v>14489840.868408458</v>
      </c>
      <c r="J24">
        <v>15449294.603341183</v>
      </c>
      <c r="K24">
        <v>12678492.643549405</v>
      </c>
      <c r="L24">
        <v>15425309.752571881</v>
      </c>
      <c r="M24">
        <v>13472513.369484954</v>
      </c>
      <c r="N24">
        <v>15</v>
      </c>
      <c r="O24">
        <v>13</v>
      </c>
      <c r="P24">
        <v>15</v>
      </c>
      <c r="Q24">
        <v>15</v>
      </c>
      <c r="R24">
        <v>14</v>
      </c>
      <c r="S24">
        <v>14</v>
      </c>
      <c r="T24">
        <v>14</v>
      </c>
      <c r="U24">
        <v>15</v>
      </c>
      <c r="V24">
        <v>15</v>
      </c>
      <c r="W24">
        <v>10</v>
      </c>
      <c r="X24">
        <v>12</v>
      </c>
      <c r="Y24">
        <v>8</v>
      </c>
      <c r="Z24">
        <v>12</v>
      </c>
      <c r="AA24">
        <v>3.5262958429739273</v>
      </c>
      <c r="AB24">
        <v>2.5488087393203065</v>
      </c>
      <c r="AC24">
        <v>2.7054010390003138</v>
      </c>
      <c r="AD24">
        <v>3.3121507331779121</v>
      </c>
      <c r="AE24">
        <v>2.5630627115619333</v>
      </c>
      <c r="AF24">
        <v>4.3542329298272788</v>
      </c>
      <c r="AG24">
        <v>3.5348915287968001</v>
      </c>
      <c r="AH24">
        <v>4.4521055748847536</v>
      </c>
      <c r="AI24">
        <v>2.8077867442830042</v>
      </c>
      <c r="AJ24">
        <v>4.0841063287710364</v>
      </c>
      <c r="AK24">
        <v>4.439760368702836</v>
      </c>
      <c r="AL24">
        <v>3.7780646196942365</v>
      </c>
      <c r="AM24">
        <f t="shared" si="0"/>
        <v>3.3377719373626444</v>
      </c>
      <c r="AN24">
        <f t="shared" si="1"/>
        <v>3.6800059228030784</v>
      </c>
      <c r="AP24" t="s">
        <v>84</v>
      </c>
      <c r="AQ24" t="s">
        <v>1520</v>
      </c>
      <c r="AR24" t="s">
        <v>1521</v>
      </c>
      <c r="AS24">
        <v>-0.89961081302380597</v>
      </c>
      <c r="AT24">
        <v>0.63304070087666697</v>
      </c>
      <c r="AU24">
        <v>8.2049277730733405E-3</v>
      </c>
    </row>
    <row r="25" spans="1:47" x14ac:dyDescent="0.25">
      <c r="A25" t="s">
        <v>973</v>
      </c>
      <c r="B25">
        <v>2293381.6629918506</v>
      </c>
      <c r="C25">
        <v>1917626.2739089706</v>
      </c>
      <c r="D25">
        <v>3514330.0216914141</v>
      </c>
      <c r="E25">
        <v>2790469.1037737424</v>
      </c>
      <c r="F25">
        <v>2371994.76330222</v>
      </c>
      <c r="G25">
        <v>3008371.3996531731</v>
      </c>
      <c r="H25">
        <v>2054736.7547441814</v>
      </c>
      <c r="I25">
        <v>2425630.4233861784</v>
      </c>
      <c r="J25">
        <v>1642074.574181491</v>
      </c>
      <c r="K25">
        <v>2380644.0391833298</v>
      </c>
      <c r="L25">
        <v>1700935.0138506193</v>
      </c>
      <c r="M25">
        <v>2689719.7736482872</v>
      </c>
      <c r="N25">
        <v>15</v>
      </c>
      <c r="O25">
        <v>12</v>
      </c>
      <c r="P25">
        <v>12</v>
      </c>
      <c r="Q25">
        <v>14</v>
      </c>
      <c r="R25">
        <v>12</v>
      </c>
      <c r="S25">
        <v>12</v>
      </c>
      <c r="T25">
        <v>13</v>
      </c>
      <c r="U25">
        <v>12</v>
      </c>
      <c r="V25">
        <v>13</v>
      </c>
      <c r="W25">
        <v>7</v>
      </c>
      <c r="X25">
        <v>10</v>
      </c>
      <c r="Y25">
        <v>8</v>
      </c>
      <c r="Z25">
        <v>9</v>
      </c>
      <c r="AA25">
        <v>3.4928188115563663</v>
      </c>
      <c r="AB25">
        <v>3.0255814142646571</v>
      </c>
      <c r="AC25">
        <v>2.8903859061046666</v>
      </c>
      <c r="AD25">
        <v>3.0728773565711691</v>
      </c>
      <c r="AE25">
        <v>2.9903615462552371</v>
      </c>
      <c r="AF25">
        <v>3.0711758708125174</v>
      </c>
      <c r="AG25">
        <v>3.7540171445261588</v>
      </c>
      <c r="AH25">
        <v>3.5746872272947297</v>
      </c>
      <c r="AI25">
        <v>2.3886246391007444</v>
      </c>
      <c r="AJ25">
        <v>3.4951570656075424</v>
      </c>
      <c r="AK25">
        <v>2.9625365125733367</v>
      </c>
      <c r="AL25">
        <v>2.9978995273699685</v>
      </c>
      <c r="AM25">
        <f t="shared" si="0"/>
        <v>3.0606239512410824</v>
      </c>
      <c r="AN25">
        <f t="shared" si="1"/>
        <v>3.2253965524317665</v>
      </c>
      <c r="AP25" t="s">
        <v>85</v>
      </c>
      <c r="AQ25" t="s">
        <v>1522</v>
      </c>
      <c r="AR25" t="s">
        <v>1523</v>
      </c>
      <c r="AS25">
        <v>2.49687258571926</v>
      </c>
      <c r="AT25">
        <v>0.72579198710090198</v>
      </c>
      <c r="AU25">
        <v>8.7615472254212907E-3</v>
      </c>
    </row>
    <row r="26" spans="1:47" x14ac:dyDescent="0.25">
      <c r="A26" t="s">
        <v>1097</v>
      </c>
      <c r="B26">
        <v>29563190.24677889</v>
      </c>
      <c r="C26">
        <v>34051147.190758444</v>
      </c>
      <c r="D26">
        <v>35050852.150450721</v>
      </c>
      <c r="E26">
        <v>33984140.465201296</v>
      </c>
      <c r="F26">
        <v>30931361.16058851</v>
      </c>
      <c r="G26">
        <v>40239628.628500506</v>
      </c>
      <c r="H26">
        <v>34352352.541350864</v>
      </c>
      <c r="I26">
        <v>30159487.062921487</v>
      </c>
      <c r="J26">
        <v>30573823.030733</v>
      </c>
      <c r="K26">
        <v>29156698.56546887</v>
      </c>
      <c r="L26">
        <v>30324425.319011882</v>
      </c>
      <c r="M26">
        <v>32963834.145994622</v>
      </c>
      <c r="N26">
        <v>15</v>
      </c>
      <c r="O26">
        <v>15</v>
      </c>
      <c r="P26">
        <v>15</v>
      </c>
      <c r="Q26">
        <v>15</v>
      </c>
      <c r="R26">
        <v>15</v>
      </c>
      <c r="S26">
        <v>15</v>
      </c>
      <c r="T26">
        <v>15</v>
      </c>
      <c r="U26">
        <v>15</v>
      </c>
      <c r="V26">
        <v>15</v>
      </c>
      <c r="W26">
        <v>10</v>
      </c>
      <c r="X26">
        <v>12</v>
      </c>
      <c r="Y26">
        <v>10</v>
      </c>
      <c r="Z26">
        <v>12</v>
      </c>
      <c r="AA26">
        <v>4.4256442131024736</v>
      </c>
      <c r="AB26">
        <v>3.7228255510828854</v>
      </c>
      <c r="AC26">
        <v>4.1215180361674264</v>
      </c>
      <c r="AD26">
        <v>4.7304933863450804</v>
      </c>
      <c r="AE26">
        <v>3.7607587349527631</v>
      </c>
      <c r="AF26">
        <v>4.6532114003139187</v>
      </c>
      <c r="AG26">
        <v>4.6508551300585106</v>
      </c>
      <c r="AH26">
        <v>4.8094291683899995</v>
      </c>
      <c r="AI26">
        <v>3.3687762595777864</v>
      </c>
      <c r="AJ26">
        <v>4.8316668323486782</v>
      </c>
      <c r="AK26">
        <v>4.0813711399596571</v>
      </c>
      <c r="AL26">
        <v>4.7766652454394398</v>
      </c>
      <c r="AM26">
        <f t="shared" si="0"/>
        <v>4.1872737154321946</v>
      </c>
      <c r="AN26">
        <f t="shared" si="1"/>
        <v>4.4682621341909083</v>
      </c>
      <c r="AP26" t="s">
        <v>86</v>
      </c>
      <c r="AQ26" t="s">
        <v>1524</v>
      </c>
      <c r="AR26" t="s">
        <v>1525</v>
      </c>
      <c r="AS26">
        <v>-0.916633791743524</v>
      </c>
      <c r="AT26">
        <v>0.77831532558871297</v>
      </c>
      <c r="AU26">
        <v>1.07311966565983E-2</v>
      </c>
    </row>
    <row r="27" spans="1:47" x14ac:dyDescent="0.25">
      <c r="A27" t="s">
        <v>1070</v>
      </c>
      <c r="B27">
        <v>11794173.245578339</v>
      </c>
      <c r="C27">
        <v>10021746.251417847</v>
      </c>
      <c r="D27">
        <v>11863372.148811236</v>
      </c>
      <c r="E27">
        <v>9602510.3425493818</v>
      </c>
      <c r="F27">
        <v>10922053.313365767</v>
      </c>
      <c r="G27">
        <v>9577571.6848686803</v>
      </c>
      <c r="H27">
        <v>8927429.6086329091</v>
      </c>
      <c r="I27">
        <v>9758154.5275644939</v>
      </c>
      <c r="J27">
        <v>16854755.142877467</v>
      </c>
      <c r="K27">
        <v>12537137.514985828</v>
      </c>
      <c r="L27">
        <v>16612016.140391277</v>
      </c>
      <c r="M27">
        <v>11086419.101955188</v>
      </c>
      <c r="N27">
        <v>15</v>
      </c>
      <c r="O27">
        <v>15</v>
      </c>
      <c r="P27">
        <v>15</v>
      </c>
      <c r="Q27">
        <v>15</v>
      </c>
      <c r="R27">
        <v>15</v>
      </c>
      <c r="S27">
        <v>15</v>
      </c>
      <c r="T27">
        <v>15</v>
      </c>
      <c r="U27">
        <v>15</v>
      </c>
      <c r="V27">
        <v>15</v>
      </c>
      <c r="W27">
        <v>11</v>
      </c>
      <c r="X27">
        <v>12</v>
      </c>
      <c r="Y27">
        <v>12</v>
      </c>
      <c r="Z27">
        <v>12</v>
      </c>
      <c r="AA27">
        <v>3.8855755301091381</v>
      </c>
      <c r="AB27">
        <v>3.2144172769079873</v>
      </c>
      <c r="AC27">
        <v>3.2562955510452549</v>
      </c>
      <c r="AD27">
        <v>3.6180583639405532</v>
      </c>
      <c r="AE27">
        <v>3.1038517879452088</v>
      </c>
      <c r="AF27">
        <v>4.1385933963899566</v>
      </c>
      <c r="AG27">
        <v>3.9508833604693461</v>
      </c>
      <c r="AH27">
        <v>4.2405122226683813</v>
      </c>
      <c r="AI27">
        <v>3.0466493268419201</v>
      </c>
      <c r="AJ27">
        <v>3.7249511964738082</v>
      </c>
      <c r="AK27">
        <v>3.9263204946726318</v>
      </c>
      <c r="AL27">
        <v>4.0216202931215603</v>
      </c>
      <c r="AM27">
        <f t="shared" si="0"/>
        <v>3.5444137129613438</v>
      </c>
      <c r="AN27">
        <f t="shared" si="1"/>
        <v>3.8102077538029469</v>
      </c>
      <c r="AP27" t="s">
        <v>108</v>
      </c>
      <c r="AQ27" t="s">
        <v>1526</v>
      </c>
      <c r="AR27" t="s">
        <v>1527</v>
      </c>
      <c r="AS27">
        <v>1.14327218463365</v>
      </c>
      <c r="AT27">
        <v>6.9935078486997093E-2</v>
      </c>
      <c r="AU27">
        <v>1.1645992802857601E-2</v>
      </c>
    </row>
    <row r="28" spans="1:47" x14ac:dyDescent="0.25">
      <c r="A28" t="s">
        <v>1235</v>
      </c>
      <c r="B28">
        <v>15399096.017462594</v>
      </c>
      <c r="C28">
        <v>15800686.754236504</v>
      </c>
      <c r="D28">
        <v>16295878.351746023</v>
      </c>
      <c r="E28">
        <v>16220846.188513221</v>
      </c>
      <c r="F28">
        <v>14010821.00665101</v>
      </c>
      <c r="G28">
        <v>14150827.029221332</v>
      </c>
      <c r="H28">
        <v>15633475.248768192</v>
      </c>
      <c r="I28">
        <v>16405813.282178825</v>
      </c>
      <c r="J28">
        <v>11044590.44274269</v>
      </c>
      <c r="K28">
        <v>16219632.223692039</v>
      </c>
      <c r="L28">
        <v>12443745.942854658</v>
      </c>
      <c r="M28">
        <v>15517901.650095284</v>
      </c>
      <c r="N28">
        <v>15</v>
      </c>
      <c r="O28">
        <v>15</v>
      </c>
      <c r="P28">
        <v>13</v>
      </c>
      <c r="Q28">
        <v>14</v>
      </c>
      <c r="R28">
        <v>14</v>
      </c>
      <c r="S28">
        <v>12</v>
      </c>
      <c r="T28">
        <v>13</v>
      </c>
      <c r="U28">
        <v>14</v>
      </c>
      <c r="V28">
        <v>15</v>
      </c>
      <c r="W28">
        <v>8</v>
      </c>
      <c r="X28">
        <v>14</v>
      </c>
      <c r="Y28">
        <v>6</v>
      </c>
      <c r="Z28">
        <v>11</v>
      </c>
      <c r="AA28">
        <v>3.2758067687395638</v>
      </c>
      <c r="AB28">
        <v>2.9543879359662291</v>
      </c>
      <c r="AC28">
        <v>3.5801351650065634</v>
      </c>
      <c r="AD28">
        <v>3.8399814512775796</v>
      </c>
      <c r="AE28">
        <v>3.781332447054091</v>
      </c>
      <c r="AF28">
        <v>4.3629174948832121</v>
      </c>
      <c r="AG28">
        <v>3.8935119743829127</v>
      </c>
      <c r="AH28">
        <v>4.1988767966179683</v>
      </c>
      <c r="AI28">
        <v>2.2976616462210129</v>
      </c>
      <c r="AJ28">
        <v>4.2468698240412133</v>
      </c>
      <c r="AK28">
        <v>4.2655464995221735</v>
      </c>
      <c r="AL28">
        <v>3.7814448373672236</v>
      </c>
      <c r="AM28">
        <f t="shared" si="0"/>
        <v>3.4529631391429656</v>
      </c>
      <c r="AN28">
        <f t="shared" si="1"/>
        <v>3.9601156677036582</v>
      </c>
      <c r="AP28" t="s">
        <v>109</v>
      </c>
      <c r="AQ28" t="s">
        <v>1528</v>
      </c>
      <c r="AR28" t="s">
        <v>1529</v>
      </c>
      <c r="AS28">
        <v>0.69929675141102299</v>
      </c>
      <c r="AT28">
        <v>0.196905426748998</v>
      </c>
      <c r="AU28">
        <v>1.21825989577096E-2</v>
      </c>
    </row>
    <row r="29" spans="1:47" x14ac:dyDescent="0.25">
      <c r="A29" t="s">
        <v>1231</v>
      </c>
      <c r="B29">
        <v>2054866.6761342788</v>
      </c>
      <c r="C29">
        <v>2138543.6276195906</v>
      </c>
      <c r="D29">
        <v>2250553.5928518209</v>
      </c>
      <c r="E29">
        <v>2069092.3791844775</v>
      </c>
      <c r="F29">
        <v>1833295.5670715643</v>
      </c>
      <c r="G29">
        <v>2363904.2687974079</v>
      </c>
      <c r="H29">
        <v>2449212.6145180268</v>
      </c>
      <c r="I29">
        <v>2094352.995535284</v>
      </c>
      <c r="J29">
        <v>3008087.0565793375</v>
      </c>
      <c r="K29">
        <v>2958433.197175636</v>
      </c>
      <c r="L29">
        <v>2441355.7260151398</v>
      </c>
      <c r="M29">
        <v>2305541.0719819791</v>
      </c>
      <c r="N29">
        <v>14</v>
      </c>
      <c r="O29">
        <v>13</v>
      </c>
      <c r="P29">
        <v>10</v>
      </c>
      <c r="Q29">
        <v>11</v>
      </c>
      <c r="R29">
        <v>13</v>
      </c>
      <c r="S29">
        <v>11</v>
      </c>
      <c r="T29">
        <v>11</v>
      </c>
      <c r="U29">
        <v>10</v>
      </c>
      <c r="V29">
        <v>11</v>
      </c>
      <c r="W29">
        <v>10</v>
      </c>
      <c r="X29">
        <v>13</v>
      </c>
      <c r="Y29">
        <v>9</v>
      </c>
      <c r="Z29">
        <v>10</v>
      </c>
      <c r="AA29">
        <v>2.9492912251867454</v>
      </c>
      <c r="AB29">
        <v>2.1565370434473143</v>
      </c>
      <c r="AC29">
        <v>2.2524906843752546</v>
      </c>
      <c r="AD29">
        <v>2.2106505226043613</v>
      </c>
      <c r="AE29">
        <v>1.8631060395053654</v>
      </c>
      <c r="AF29">
        <v>3.2756573784428684</v>
      </c>
      <c r="AG29">
        <v>2.8107076690856201</v>
      </c>
      <c r="AH29">
        <v>2.5631744361774689</v>
      </c>
      <c r="AI29">
        <v>1.7929909182531041</v>
      </c>
      <c r="AJ29">
        <v>2.8711802848798653</v>
      </c>
      <c r="AK29">
        <v>3.4123157528816157</v>
      </c>
      <c r="AL29">
        <v>2.645975537071811</v>
      </c>
      <c r="AM29">
        <f t="shared" si="0"/>
        <v>2.5496912557641918</v>
      </c>
      <c r="AN29">
        <f t="shared" si="1"/>
        <v>2.5843216595543739</v>
      </c>
      <c r="AP29" t="s">
        <v>87</v>
      </c>
      <c r="AQ29" t="s">
        <v>1530</v>
      </c>
      <c r="AR29" t="s">
        <v>1531</v>
      </c>
      <c r="AS29">
        <v>-1.94646945632924</v>
      </c>
      <c r="AT29">
        <v>0.60330088580587904</v>
      </c>
      <c r="AU29">
        <v>1.2488716590606699E-2</v>
      </c>
    </row>
    <row r="30" spans="1:47" x14ac:dyDescent="0.25">
      <c r="A30" t="s">
        <v>764</v>
      </c>
      <c r="B30">
        <v>8701528.666497957</v>
      </c>
      <c r="C30">
        <v>8601457.3962172735</v>
      </c>
      <c r="D30">
        <v>11024601.290730095</v>
      </c>
      <c r="E30">
        <v>6629855.1015333328</v>
      </c>
      <c r="F30">
        <v>8817322.371584015</v>
      </c>
      <c r="G30">
        <v>8508011.2527407091</v>
      </c>
      <c r="H30">
        <v>6929744.0732243257</v>
      </c>
      <c r="I30">
        <v>7757032.5034312392</v>
      </c>
      <c r="J30">
        <v>9976736.7251317482</v>
      </c>
      <c r="K30">
        <v>10442797.07305067</v>
      </c>
      <c r="L30">
        <v>10054564.533190141</v>
      </c>
      <c r="M30">
        <v>9625568.0367440619</v>
      </c>
      <c r="N30">
        <v>15</v>
      </c>
      <c r="O30">
        <v>15</v>
      </c>
      <c r="P30">
        <v>15</v>
      </c>
      <c r="Q30">
        <v>15</v>
      </c>
      <c r="R30">
        <v>15</v>
      </c>
      <c r="S30">
        <v>14</v>
      </c>
      <c r="T30">
        <v>15</v>
      </c>
      <c r="U30">
        <v>14</v>
      </c>
      <c r="V30">
        <v>15</v>
      </c>
      <c r="W30">
        <v>11</v>
      </c>
      <c r="X30">
        <v>15</v>
      </c>
      <c r="Y30">
        <v>11</v>
      </c>
      <c r="Z30">
        <v>15</v>
      </c>
      <c r="AA30">
        <v>3.0513039274592013</v>
      </c>
      <c r="AB30">
        <v>2.4822331542150553</v>
      </c>
      <c r="AC30">
        <v>2.8083665812597549</v>
      </c>
      <c r="AD30">
        <v>3.1568382523704943</v>
      </c>
      <c r="AE30">
        <v>3.047453889895976</v>
      </c>
      <c r="AF30">
        <v>4.2069165753020865</v>
      </c>
      <c r="AG30">
        <v>3.6232285424750428</v>
      </c>
      <c r="AH30">
        <v>3.9183912073860578</v>
      </c>
      <c r="AI30">
        <v>2.5226711260563843</v>
      </c>
      <c r="AJ30">
        <v>3.8712571248386136</v>
      </c>
      <c r="AK30">
        <v>3.2964634206662882</v>
      </c>
      <c r="AL30">
        <v>4.2533507218649849</v>
      </c>
      <c r="AM30">
        <f t="shared" si="0"/>
        <v>3.1571247481885156</v>
      </c>
      <c r="AN30">
        <f t="shared" si="1"/>
        <v>3.5492876724431404</v>
      </c>
      <c r="AP30" t="s">
        <v>110</v>
      </c>
      <c r="AQ30" t="s">
        <v>1532</v>
      </c>
      <c r="AR30" t="s">
        <v>1533</v>
      </c>
      <c r="AS30">
        <v>-0.28784196964918601</v>
      </c>
      <c r="AT30">
        <v>0.235194677518379</v>
      </c>
      <c r="AU30">
        <v>1.29724490977766E-2</v>
      </c>
    </row>
    <row r="31" spans="1:47" x14ac:dyDescent="0.25">
      <c r="A31" t="s">
        <v>1423</v>
      </c>
      <c r="B31">
        <v>333172.16144085024</v>
      </c>
      <c r="C31">
        <v>363462.73824869998</v>
      </c>
      <c r="D31">
        <v>321714.89129669621</v>
      </c>
      <c r="E31">
        <v>395327.88934976916</v>
      </c>
      <c r="F31">
        <v>393135.79036074167</v>
      </c>
      <c r="G31">
        <v>425444.02722211264</v>
      </c>
      <c r="H31">
        <v>557619.18823419744</v>
      </c>
      <c r="I31">
        <v>526007.38746802101</v>
      </c>
      <c r="J31">
        <v>205.36</v>
      </c>
      <c r="K31">
        <v>409496.8562228622</v>
      </c>
      <c r="L31">
        <v>205.36</v>
      </c>
      <c r="M31">
        <v>252662.88258831546</v>
      </c>
      <c r="N31">
        <v>1</v>
      </c>
      <c r="O31">
        <v>1</v>
      </c>
      <c r="P31">
        <v>1</v>
      </c>
      <c r="Q31">
        <v>1</v>
      </c>
      <c r="R31">
        <v>1</v>
      </c>
      <c r="S31">
        <v>1</v>
      </c>
      <c r="T31">
        <v>1</v>
      </c>
      <c r="U31">
        <v>1</v>
      </c>
      <c r="V31">
        <v>1</v>
      </c>
      <c r="W31">
        <v>0</v>
      </c>
      <c r="X31">
        <v>1</v>
      </c>
      <c r="Y31">
        <v>0</v>
      </c>
      <c r="Z31">
        <v>1</v>
      </c>
      <c r="AA31">
        <v>2.9726087715012501</v>
      </c>
      <c r="AB31">
        <v>3.42702986048858</v>
      </c>
      <c r="AC31">
        <v>4.2940047967577701</v>
      </c>
      <c r="AD31">
        <v>4.4037214388266896</v>
      </c>
      <c r="AE31">
        <v>2.8274266368007099</v>
      </c>
      <c r="AF31">
        <v>4.8191882861079103</v>
      </c>
      <c r="AG31">
        <v>3.6474290594240002</v>
      </c>
      <c r="AH31">
        <v>4.8670447887357904</v>
      </c>
      <c r="AI31">
        <v>0</v>
      </c>
      <c r="AJ31">
        <v>4.7517998122768104</v>
      </c>
      <c r="AK31">
        <v>0</v>
      </c>
      <c r="AL31">
        <v>4.5114648230866203</v>
      </c>
      <c r="AM31">
        <f t="shared" si="0"/>
        <v>3.3774385878553872</v>
      </c>
      <c r="AN31">
        <f t="shared" si="1"/>
        <v>3.3761811244789683</v>
      </c>
      <c r="AP31" t="s">
        <v>111</v>
      </c>
      <c r="AQ31" t="s">
        <v>1534</v>
      </c>
      <c r="AR31" t="s">
        <v>1535</v>
      </c>
      <c r="AS31">
        <v>-2.3986153016090701</v>
      </c>
      <c r="AT31">
        <v>0.44721359549995798</v>
      </c>
      <c r="AU31">
        <v>1.33374282509144E-2</v>
      </c>
    </row>
    <row r="32" spans="1:47" x14ac:dyDescent="0.25">
      <c r="A32" t="s">
        <v>463</v>
      </c>
      <c r="B32">
        <v>22063471.780220997</v>
      </c>
      <c r="C32">
        <v>31393510.982755464</v>
      </c>
      <c r="D32">
        <v>17882260.370889083</v>
      </c>
      <c r="E32">
        <v>18625723.424732797</v>
      </c>
      <c r="F32">
        <v>15884041.18567778</v>
      </c>
      <c r="G32">
        <v>20440626.297581069</v>
      </c>
      <c r="H32">
        <v>16796844.133080546</v>
      </c>
      <c r="I32">
        <v>15654350.243559232</v>
      </c>
      <c r="J32">
        <v>14732326.064587519</v>
      </c>
      <c r="K32">
        <v>17786938.662179817</v>
      </c>
      <c r="L32">
        <v>13942611.747426344</v>
      </c>
      <c r="M32">
        <v>14392554.424352577</v>
      </c>
      <c r="N32">
        <v>14</v>
      </c>
      <c r="O32">
        <v>14</v>
      </c>
      <c r="P32">
        <v>14</v>
      </c>
      <c r="Q32">
        <v>14</v>
      </c>
      <c r="R32">
        <v>14</v>
      </c>
      <c r="S32">
        <v>14</v>
      </c>
      <c r="T32">
        <v>14</v>
      </c>
      <c r="U32">
        <v>13</v>
      </c>
      <c r="V32">
        <v>14</v>
      </c>
      <c r="W32">
        <v>11</v>
      </c>
      <c r="X32">
        <v>12</v>
      </c>
      <c r="Y32">
        <v>11</v>
      </c>
      <c r="Z32">
        <v>11</v>
      </c>
      <c r="AA32">
        <v>3.970118794317997</v>
      </c>
      <c r="AB32">
        <v>3.5492601756809461</v>
      </c>
      <c r="AC32">
        <v>3.440866172913823</v>
      </c>
      <c r="AD32">
        <v>3.6455096423438316</v>
      </c>
      <c r="AE32">
        <v>3.1253442041429027</v>
      </c>
      <c r="AF32">
        <v>4.0087455191370074</v>
      </c>
      <c r="AG32">
        <v>4.695125517334751</v>
      </c>
      <c r="AH32">
        <v>4.4616113553932637</v>
      </c>
      <c r="AI32">
        <v>2.6070660112273063</v>
      </c>
      <c r="AJ32">
        <v>4.0902584656833039</v>
      </c>
      <c r="AK32">
        <v>4.0213573278148136</v>
      </c>
      <c r="AL32">
        <v>3.8651469506244767</v>
      </c>
      <c r="AM32">
        <f t="shared" si="0"/>
        <v>3.6110525231600641</v>
      </c>
      <c r="AN32">
        <f t="shared" si="1"/>
        <v>3.9690158329423397</v>
      </c>
      <c r="AP32" t="s">
        <v>88</v>
      </c>
      <c r="AQ32" t="s">
        <v>1536</v>
      </c>
      <c r="AR32" t="s">
        <v>1537</v>
      </c>
      <c r="AS32">
        <v>-0.81877484556856395</v>
      </c>
      <c r="AT32">
        <v>0.62568199551593595</v>
      </c>
      <c r="AU32">
        <v>1.4589584569394101E-2</v>
      </c>
    </row>
    <row r="33" spans="1:47" x14ac:dyDescent="0.25">
      <c r="A33" t="s">
        <v>135</v>
      </c>
      <c r="B33">
        <v>12917717.538306801</v>
      </c>
      <c r="C33">
        <v>13417496.4078044</v>
      </c>
      <c r="D33">
        <v>15796336.897754068</v>
      </c>
      <c r="E33">
        <v>22045896.672316998</v>
      </c>
      <c r="F33">
        <v>23990064.511440452</v>
      </c>
      <c r="G33">
        <v>12612304.444003463</v>
      </c>
      <c r="H33">
        <v>18360488.806028944</v>
      </c>
      <c r="I33">
        <v>21035398.159670625</v>
      </c>
      <c r="J33">
        <v>10955485.352937624</v>
      </c>
      <c r="K33">
        <v>9730762.1704559419</v>
      </c>
      <c r="L33">
        <v>13872463.738037154</v>
      </c>
      <c r="M33">
        <v>15587505.04131549</v>
      </c>
      <c r="N33">
        <v>15</v>
      </c>
      <c r="O33">
        <v>15</v>
      </c>
      <c r="P33">
        <v>15</v>
      </c>
      <c r="Q33">
        <v>15</v>
      </c>
      <c r="R33">
        <v>14</v>
      </c>
      <c r="S33">
        <v>15</v>
      </c>
      <c r="T33">
        <v>15</v>
      </c>
      <c r="U33">
        <v>15</v>
      </c>
      <c r="V33">
        <v>15</v>
      </c>
      <c r="W33">
        <v>9</v>
      </c>
      <c r="X33">
        <v>11</v>
      </c>
      <c r="Y33">
        <v>11</v>
      </c>
      <c r="Z33">
        <v>12</v>
      </c>
      <c r="AA33">
        <v>4.3277751795188069</v>
      </c>
      <c r="AB33">
        <v>3.3464173928880903</v>
      </c>
      <c r="AC33">
        <v>3.6691203377538253</v>
      </c>
      <c r="AD33">
        <v>3.7530096211670405</v>
      </c>
      <c r="AE33">
        <v>3.4251353661948039</v>
      </c>
      <c r="AF33">
        <v>3.9028654990318663</v>
      </c>
      <c r="AG33">
        <v>4.2500583968756116</v>
      </c>
      <c r="AH33">
        <v>4.5760515635374901</v>
      </c>
      <c r="AI33">
        <v>2.7033163542908945</v>
      </c>
      <c r="AJ33">
        <v>4.8668770597110971</v>
      </c>
      <c r="AK33">
        <v>3.7183125229874578</v>
      </c>
      <c r="AL33">
        <v>3.3351865572036186</v>
      </c>
      <c r="AM33">
        <f t="shared" si="0"/>
        <v>3.8027286371990972</v>
      </c>
      <c r="AN33">
        <f t="shared" si="1"/>
        <v>3.8429590046610032</v>
      </c>
      <c r="AP33" t="s">
        <v>112</v>
      </c>
      <c r="AQ33" t="s">
        <v>1538</v>
      </c>
      <c r="AR33" t="s">
        <v>1539</v>
      </c>
      <c r="AS33">
        <v>-1.6412359807229699</v>
      </c>
      <c r="AT33">
        <v>0.17676597050311901</v>
      </c>
      <c r="AU33">
        <v>1.7457345221022099E-2</v>
      </c>
    </row>
    <row r="34" spans="1:47" x14ac:dyDescent="0.25">
      <c r="A34" t="s">
        <v>887</v>
      </c>
      <c r="B34">
        <v>2312312.3333776826</v>
      </c>
      <c r="C34">
        <v>2350433.3576281839</v>
      </c>
      <c r="D34">
        <v>2721780.0879339734</v>
      </c>
      <c r="E34">
        <v>2366691.4090709458</v>
      </c>
      <c r="F34">
        <v>2095465.2012355248</v>
      </c>
      <c r="G34">
        <v>2503155.2115856013</v>
      </c>
      <c r="H34">
        <v>2405302.8034451022</v>
      </c>
      <c r="I34">
        <v>2385891.8483234239</v>
      </c>
      <c r="J34">
        <v>2470152.6870444659</v>
      </c>
      <c r="K34">
        <v>2356802.0118377176</v>
      </c>
      <c r="L34">
        <v>1818555.1485228897</v>
      </c>
      <c r="M34">
        <v>2528894.8439977425</v>
      </c>
      <c r="N34">
        <v>13</v>
      </c>
      <c r="O34">
        <v>12</v>
      </c>
      <c r="P34">
        <v>13</v>
      </c>
      <c r="Q34">
        <v>12</v>
      </c>
      <c r="R34">
        <v>13</v>
      </c>
      <c r="S34">
        <v>12</v>
      </c>
      <c r="T34">
        <v>12</v>
      </c>
      <c r="U34">
        <v>12</v>
      </c>
      <c r="V34">
        <v>12</v>
      </c>
      <c r="W34">
        <v>8</v>
      </c>
      <c r="X34">
        <v>10</v>
      </c>
      <c r="Y34">
        <v>7</v>
      </c>
      <c r="Z34">
        <v>9</v>
      </c>
      <c r="AA34">
        <v>3.5320305547400523</v>
      </c>
      <c r="AB34">
        <v>2.54588402310416</v>
      </c>
      <c r="AC34">
        <v>3.011225994606201</v>
      </c>
      <c r="AD34">
        <v>2.9682007903612595</v>
      </c>
      <c r="AE34">
        <v>2.9751196780685252</v>
      </c>
      <c r="AF34">
        <v>2.8289722067345457</v>
      </c>
      <c r="AG34">
        <v>3.3589112288803591</v>
      </c>
      <c r="AH34">
        <v>3.4581131779089049</v>
      </c>
      <c r="AI34">
        <v>2.7507630612428451</v>
      </c>
      <c r="AJ34">
        <v>4.1167879975711639</v>
      </c>
      <c r="AK34">
        <v>4.3972794316669548</v>
      </c>
      <c r="AL34">
        <v>4.1606357193335546</v>
      </c>
      <c r="AM34">
        <f t="shared" si="0"/>
        <v>3.1309439729998281</v>
      </c>
      <c r="AN34">
        <f t="shared" si="1"/>
        <v>3.5530433377032598</v>
      </c>
      <c r="AP34" t="s">
        <v>113</v>
      </c>
      <c r="AQ34" t="s">
        <v>1540</v>
      </c>
      <c r="AR34" t="s">
        <v>1541</v>
      </c>
      <c r="AS34">
        <v>0.34429074573400398</v>
      </c>
      <c r="AT34">
        <v>0.24476939127956099</v>
      </c>
      <c r="AU34">
        <v>1.9259564622692699E-2</v>
      </c>
    </row>
    <row r="35" spans="1:47" x14ac:dyDescent="0.25">
      <c r="A35" t="s">
        <v>895</v>
      </c>
      <c r="B35">
        <v>4646824.1636485755</v>
      </c>
      <c r="C35">
        <v>4038031.9481547512</v>
      </c>
      <c r="D35">
        <v>5118132.3209391134</v>
      </c>
      <c r="E35">
        <v>4656188.1943018632</v>
      </c>
      <c r="F35">
        <v>4895504.5840398483</v>
      </c>
      <c r="G35">
        <v>2350946.028164146</v>
      </c>
      <c r="H35">
        <v>4411036.1134368824</v>
      </c>
      <c r="I35">
        <v>5184894.3249409311</v>
      </c>
      <c r="J35">
        <v>5079791.958632729</v>
      </c>
      <c r="K35">
        <v>4393381.2302678749</v>
      </c>
      <c r="L35">
        <v>5558764.6273676269</v>
      </c>
      <c r="M35">
        <v>5359406.983784331</v>
      </c>
      <c r="N35">
        <v>14</v>
      </c>
      <c r="O35">
        <v>12</v>
      </c>
      <c r="P35">
        <v>12</v>
      </c>
      <c r="Q35">
        <v>12</v>
      </c>
      <c r="R35">
        <v>12</v>
      </c>
      <c r="S35">
        <v>10</v>
      </c>
      <c r="T35">
        <v>10</v>
      </c>
      <c r="U35">
        <v>12</v>
      </c>
      <c r="V35">
        <v>13</v>
      </c>
      <c r="W35">
        <v>6</v>
      </c>
      <c r="X35">
        <v>9</v>
      </c>
      <c r="Y35">
        <v>6</v>
      </c>
      <c r="Z35">
        <v>9</v>
      </c>
      <c r="AA35">
        <v>2.8258385764810168</v>
      </c>
      <c r="AB35">
        <v>2.4856141941658114</v>
      </c>
      <c r="AC35">
        <v>2.9336614373656471</v>
      </c>
      <c r="AD35">
        <v>3.0117758111743984</v>
      </c>
      <c r="AE35">
        <v>2.9566831750508897</v>
      </c>
      <c r="AF35">
        <v>2.7441218014083466</v>
      </c>
      <c r="AG35">
        <v>3.4758258345040307</v>
      </c>
      <c r="AH35">
        <v>3.59862717005146</v>
      </c>
      <c r="AI35">
        <v>3.0455811688797554</v>
      </c>
      <c r="AJ35">
        <v>3.5940460370241758</v>
      </c>
      <c r="AK35">
        <v>4.0627971082418837</v>
      </c>
      <c r="AL35">
        <v>3.1130047661065952</v>
      </c>
      <c r="AM35">
        <f t="shared" si="0"/>
        <v>2.938143869220792</v>
      </c>
      <c r="AN35">
        <f t="shared" si="1"/>
        <v>3.3697856441882093</v>
      </c>
      <c r="AP35" t="s">
        <v>114</v>
      </c>
      <c r="AQ35" t="s">
        <v>1542</v>
      </c>
      <c r="AR35" t="s">
        <v>1543</v>
      </c>
      <c r="AS35">
        <v>-0.783505319953815</v>
      </c>
      <c r="AT35">
        <v>0.20618347976446899</v>
      </c>
      <c r="AU35">
        <v>1.9554322372500099E-2</v>
      </c>
    </row>
    <row r="36" spans="1:47" x14ac:dyDescent="0.25">
      <c r="A36" t="s">
        <v>640</v>
      </c>
      <c r="B36">
        <v>902428.9428946221</v>
      </c>
      <c r="C36">
        <v>800369.45178883488</v>
      </c>
      <c r="D36">
        <v>1031169.5793904065</v>
      </c>
      <c r="E36">
        <v>865437.32985456462</v>
      </c>
      <c r="F36">
        <v>1046937.4172737915</v>
      </c>
      <c r="G36">
        <v>767147.61257284519</v>
      </c>
      <c r="H36">
        <v>757227.38986984466</v>
      </c>
      <c r="I36">
        <v>980984.84701315034</v>
      </c>
      <c r="J36">
        <v>1029356.6067856242</v>
      </c>
      <c r="K36">
        <v>967399.15571405471</v>
      </c>
      <c r="L36">
        <v>1041205.7204016914</v>
      </c>
      <c r="M36">
        <v>630765.84759626002</v>
      </c>
      <c r="N36">
        <v>12</v>
      </c>
      <c r="O36">
        <v>10</v>
      </c>
      <c r="P36">
        <v>10</v>
      </c>
      <c r="Q36">
        <v>12</v>
      </c>
      <c r="R36">
        <v>12</v>
      </c>
      <c r="S36">
        <v>11</v>
      </c>
      <c r="T36">
        <v>9</v>
      </c>
      <c r="U36">
        <v>8</v>
      </c>
      <c r="V36">
        <v>11</v>
      </c>
      <c r="W36">
        <v>8</v>
      </c>
      <c r="X36">
        <v>9</v>
      </c>
      <c r="Y36">
        <v>9</v>
      </c>
      <c r="Z36">
        <v>8</v>
      </c>
      <c r="AA36">
        <v>2.8197227493647956</v>
      </c>
      <c r="AB36">
        <v>2.0997774229208352</v>
      </c>
      <c r="AC36">
        <v>2.6239960041879602</v>
      </c>
      <c r="AD36">
        <v>2.651122404226856</v>
      </c>
      <c r="AE36">
        <v>2.1832728287183962</v>
      </c>
      <c r="AF36">
        <v>2.8841563174610028</v>
      </c>
      <c r="AG36">
        <v>2.29100756623061</v>
      </c>
      <c r="AH36">
        <v>2.5274428573987553</v>
      </c>
      <c r="AI36">
        <v>2.5088088865313223</v>
      </c>
      <c r="AJ36">
        <v>3.120629612825871</v>
      </c>
      <c r="AK36">
        <v>2.8042119825967786</v>
      </c>
      <c r="AL36">
        <v>2.7502551734724427</v>
      </c>
      <c r="AM36">
        <f t="shared" si="0"/>
        <v>2.6761818322152977</v>
      </c>
      <c r="AN36">
        <f t="shared" si="1"/>
        <v>2.5345521354406397</v>
      </c>
      <c r="AP36" t="s">
        <v>115</v>
      </c>
      <c r="AQ36" t="s">
        <v>1544</v>
      </c>
      <c r="AR36" t="s">
        <v>1545</v>
      </c>
      <c r="AS36">
        <v>0.60557509347278105</v>
      </c>
      <c r="AT36">
        <v>0.14108136883198699</v>
      </c>
      <c r="AU36">
        <v>2.0571525989566599E-2</v>
      </c>
    </row>
    <row r="37" spans="1:47" x14ac:dyDescent="0.25">
      <c r="A37" t="s">
        <v>322</v>
      </c>
      <c r="B37">
        <v>5248356.1323217163</v>
      </c>
      <c r="C37">
        <v>5051786.7705228711</v>
      </c>
      <c r="D37">
        <v>4054810.3967972994</v>
      </c>
      <c r="E37">
        <v>4185011.3449505209</v>
      </c>
      <c r="F37">
        <v>4296150.8215246815</v>
      </c>
      <c r="G37">
        <v>4487176.2330320701</v>
      </c>
      <c r="H37">
        <v>4511063.88470692</v>
      </c>
      <c r="I37">
        <v>4178112.4343885337</v>
      </c>
      <c r="J37">
        <v>3911273.6842651465</v>
      </c>
      <c r="K37">
        <v>3846628.0121505703</v>
      </c>
      <c r="L37">
        <v>3238568.5687213498</v>
      </c>
      <c r="M37">
        <v>3814246.2660775906</v>
      </c>
      <c r="N37">
        <v>14</v>
      </c>
      <c r="O37">
        <v>14</v>
      </c>
      <c r="P37">
        <v>12</v>
      </c>
      <c r="Q37">
        <v>10</v>
      </c>
      <c r="R37">
        <v>13</v>
      </c>
      <c r="S37">
        <v>11</v>
      </c>
      <c r="T37">
        <v>11</v>
      </c>
      <c r="U37">
        <v>13</v>
      </c>
      <c r="V37">
        <v>14</v>
      </c>
      <c r="W37">
        <v>11</v>
      </c>
      <c r="X37">
        <v>12</v>
      </c>
      <c r="Y37">
        <v>10</v>
      </c>
      <c r="Z37">
        <v>11</v>
      </c>
      <c r="AA37">
        <v>2.8378275430801634</v>
      </c>
      <c r="AB37">
        <v>2.7104396045016022</v>
      </c>
      <c r="AC37">
        <v>2.8867050223542039</v>
      </c>
      <c r="AD37">
        <v>3.052603816513014</v>
      </c>
      <c r="AE37">
        <v>2.5596821283239382</v>
      </c>
      <c r="AF37">
        <v>2.9969023505022538</v>
      </c>
      <c r="AG37">
        <v>3.1119398060646457</v>
      </c>
      <c r="AH37">
        <v>3.2371481666737116</v>
      </c>
      <c r="AI37">
        <v>3.0054836936135776</v>
      </c>
      <c r="AJ37">
        <v>3.706028158222098</v>
      </c>
      <c r="AK37">
        <v>3.2647316610055639</v>
      </c>
      <c r="AL37">
        <v>3.5641846899403489</v>
      </c>
      <c r="AM37">
        <f t="shared" si="0"/>
        <v>3.0238977287123165</v>
      </c>
      <c r="AN37">
        <f t="shared" si="1"/>
        <v>3.1317150447535371</v>
      </c>
      <c r="AP37" t="s">
        <v>89</v>
      </c>
      <c r="AQ37" t="s">
        <v>1546</v>
      </c>
      <c r="AR37" t="s">
        <v>1547</v>
      </c>
      <c r="AS37">
        <v>0.93516089149099901</v>
      </c>
      <c r="AT37">
        <v>0.47702814270537303</v>
      </c>
      <c r="AU37">
        <v>2.06664819385028E-2</v>
      </c>
    </row>
    <row r="38" spans="1:47" x14ac:dyDescent="0.25">
      <c r="A38" t="s">
        <v>849</v>
      </c>
      <c r="B38">
        <v>30718645.773011927</v>
      </c>
      <c r="C38">
        <v>31825211.844213057</v>
      </c>
      <c r="D38">
        <v>30218967.276560415</v>
      </c>
      <c r="E38">
        <v>29132002.045093633</v>
      </c>
      <c r="F38">
        <v>25938666.685447905</v>
      </c>
      <c r="G38">
        <v>30543000.20551623</v>
      </c>
      <c r="H38">
        <v>29799408.073393028</v>
      </c>
      <c r="I38">
        <v>28382830.474343151</v>
      </c>
      <c r="J38">
        <v>38211778.575206444</v>
      </c>
      <c r="K38">
        <v>39880444.792840041</v>
      </c>
      <c r="L38">
        <v>37786379.788628995</v>
      </c>
      <c r="M38">
        <v>30969970.753506884</v>
      </c>
      <c r="N38">
        <v>14</v>
      </c>
      <c r="O38">
        <v>13</v>
      </c>
      <c r="P38">
        <v>14</v>
      </c>
      <c r="Q38">
        <v>14</v>
      </c>
      <c r="R38">
        <v>14</v>
      </c>
      <c r="S38">
        <v>14</v>
      </c>
      <c r="T38">
        <v>14</v>
      </c>
      <c r="U38">
        <v>14</v>
      </c>
      <c r="V38">
        <v>14</v>
      </c>
      <c r="W38">
        <v>11</v>
      </c>
      <c r="X38">
        <v>14</v>
      </c>
      <c r="Y38">
        <v>11</v>
      </c>
      <c r="Z38">
        <v>12</v>
      </c>
      <c r="AA38">
        <v>3.5756398191692496</v>
      </c>
      <c r="AB38">
        <v>2.8041824129911865</v>
      </c>
      <c r="AC38">
        <v>3.3043610341122789</v>
      </c>
      <c r="AD38">
        <v>3.6685284536062226</v>
      </c>
      <c r="AE38">
        <v>3.0237893207520594</v>
      </c>
      <c r="AF38">
        <v>4.5161934760785716</v>
      </c>
      <c r="AG38">
        <v>4.8159734506410752</v>
      </c>
      <c r="AH38">
        <v>4.4867492430098803</v>
      </c>
      <c r="AI38">
        <v>2.5127154137430514</v>
      </c>
      <c r="AJ38">
        <v>4.9680806544015423</v>
      </c>
      <c r="AK38">
        <v>3.9777995160331447</v>
      </c>
      <c r="AL38">
        <v>4.2638427587249454</v>
      </c>
      <c r="AM38">
        <f t="shared" si="0"/>
        <v>3.6135288017493132</v>
      </c>
      <c r="AN38">
        <f t="shared" si="1"/>
        <v>4.0394471237945551</v>
      </c>
      <c r="AP38" t="s">
        <v>116</v>
      </c>
      <c r="AQ38" t="s">
        <v>1548</v>
      </c>
      <c r="AR38" t="s">
        <v>1549</v>
      </c>
      <c r="AS38">
        <v>-0.26697629401960499</v>
      </c>
      <c r="AT38">
        <v>0.172122557809508</v>
      </c>
      <c r="AU38">
        <v>2.2025734652582899E-2</v>
      </c>
    </row>
    <row r="39" spans="1:47" x14ac:dyDescent="0.25">
      <c r="A39" t="s">
        <v>1287</v>
      </c>
      <c r="B39">
        <v>1242948.2155052607</v>
      </c>
      <c r="C39">
        <v>875635.0926237161</v>
      </c>
      <c r="D39">
        <v>1149173.1365557695</v>
      </c>
      <c r="E39">
        <v>1097653.9234901089</v>
      </c>
      <c r="F39">
        <v>949975.4666077178</v>
      </c>
      <c r="G39">
        <v>1035212.766545348</v>
      </c>
      <c r="H39">
        <v>934379.83732403023</v>
      </c>
      <c r="I39">
        <v>891925.63042551605</v>
      </c>
      <c r="J39">
        <v>1625216.682333888</v>
      </c>
      <c r="K39">
        <v>1294639.6879587153</v>
      </c>
      <c r="L39">
        <v>1561894.5805626975</v>
      </c>
      <c r="M39">
        <v>1325476.7526568375</v>
      </c>
      <c r="N39">
        <v>15</v>
      </c>
      <c r="O39">
        <v>13</v>
      </c>
      <c r="P39">
        <v>8</v>
      </c>
      <c r="Q39">
        <v>11</v>
      </c>
      <c r="R39">
        <v>12</v>
      </c>
      <c r="S39">
        <v>10</v>
      </c>
      <c r="T39">
        <v>10</v>
      </c>
      <c r="U39">
        <v>9</v>
      </c>
      <c r="V39">
        <v>11</v>
      </c>
      <c r="W39">
        <v>10</v>
      </c>
      <c r="X39">
        <v>11</v>
      </c>
      <c r="Y39">
        <v>10</v>
      </c>
      <c r="Z39">
        <v>11</v>
      </c>
      <c r="AA39">
        <v>2.8858656326513801</v>
      </c>
      <c r="AB39">
        <v>2.4254263606470565</v>
      </c>
      <c r="AC39">
        <v>2.8342971287348337</v>
      </c>
      <c r="AD39">
        <v>2.9919096089301394</v>
      </c>
      <c r="AE39">
        <v>2.1141314391945638</v>
      </c>
      <c r="AF39">
        <v>2.7651405333271382</v>
      </c>
      <c r="AG39">
        <v>2.4948851963962086</v>
      </c>
      <c r="AH39">
        <v>3.63118013858749</v>
      </c>
      <c r="AI39">
        <v>1.9349991415549865</v>
      </c>
      <c r="AJ39">
        <v>3.4726053937341193</v>
      </c>
      <c r="AK39">
        <v>3.0787301685264294</v>
      </c>
      <c r="AL39">
        <v>2.6640058869280012</v>
      </c>
      <c r="AM39">
        <f t="shared" si="0"/>
        <v>2.719722365108252</v>
      </c>
      <c r="AN39">
        <f t="shared" si="1"/>
        <v>2.8291404064271393</v>
      </c>
      <c r="AP39" t="s">
        <v>117</v>
      </c>
      <c r="AQ39" t="s">
        <v>1550</v>
      </c>
      <c r="AR39" t="s">
        <v>1551</v>
      </c>
      <c r="AS39">
        <v>0.41672070267199401</v>
      </c>
      <c r="AT39">
        <v>0.201311816090229</v>
      </c>
      <c r="AU39">
        <v>2.2323858776337999E-2</v>
      </c>
    </row>
    <row r="40" spans="1:47" x14ac:dyDescent="0.25">
      <c r="A40" t="s">
        <v>775</v>
      </c>
      <c r="B40">
        <v>3146441.8340495299</v>
      </c>
      <c r="C40">
        <v>3137117.6083771177</v>
      </c>
      <c r="D40">
        <v>2434375.5252010771</v>
      </c>
      <c r="E40">
        <v>2515326.856476807</v>
      </c>
      <c r="F40">
        <v>2857618.8907849672</v>
      </c>
      <c r="G40">
        <v>2515104.2767787278</v>
      </c>
      <c r="H40">
        <v>2417144.7022475898</v>
      </c>
      <c r="I40">
        <v>2630523.1749720681</v>
      </c>
      <c r="J40">
        <v>3772558.9426613501</v>
      </c>
      <c r="K40">
        <v>3937630.2725029988</v>
      </c>
      <c r="L40">
        <v>4604709.4299043799</v>
      </c>
      <c r="M40">
        <v>3912269.3663829146</v>
      </c>
      <c r="N40">
        <v>15</v>
      </c>
      <c r="O40">
        <v>15</v>
      </c>
      <c r="P40">
        <v>14</v>
      </c>
      <c r="Q40">
        <v>13</v>
      </c>
      <c r="R40">
        <v>14</v>
      </c>
      <c r="S40">
        <v>14</v>
      </c>
      <c r="T40">
        <v>14</v>
      </c>
      <c r="U40">
        <v>11</v>
      </c>
      <c r="V40">
        <v>13</v>
      </c>
      <c r="W40">
        <v>11</v>
      </c>
      <c r="X40">
        <v>14</v>
      </c>
      <c r="Y40">
        <v>12</v>
      </c>
      <c r="Z40">
        <v>12</v>
      </c>
      <c r="AA40">
        <v>2.9331768660474515</v>
      </c>
      <c r="AB40">
        <v>2.3968133236392171</v>
      </c>
      <c r="AC40">
        <v>2.4464822782949853</v>
      </c>
      <c r="AD40">
        <v>3.1557882376943867</v>
      </c>
      <c r="AE40">
        <v>2.3744893307833075</v>
      </c>
      <c r="AF40">
        <v>3.0455953720209124</v>
      </c>
      <c r="AG40">
        <v>3.592511467930315</v>
      </c>
      <c r="AH40">
        <v>3.7519431585200596</v>
      </c>
      <c r="AI40">
        <v>2.3082997165739561</v>
      </c>
      <c r="AJ40">
        <v>3.0720197065273007</v>
      </c>
      <c r="AK40">
        <v>3.2237704697535947</v>
      </c>
      <c r="AL40">
        <v>3.3879064976464637</v>
      </c>
      <c r="AM40">
        <f t="shared" si="0"/>
        <v>2.7003978771839705</v>
      </c>
      <c r="AN40">
        <f t="shared" si="1"/>
        <v>3.2477348603880216</v>
      </c>
      <c r="AP40" t="s">
        <v>90</v>
      </c>
      <c r="AQ40" t="s">
        <v>1552</v>
      </c>
      <c r="AR40" t="s">
        <v>1553</v>
      </c>
      <c r="AS40">
        <v>-0.75466707375545805</v>
      </c>
      <c r="AT40">
        <v>0.30155829898668002</v>
      </c>
      <c r="AU40">
        <v>2.3411189057000199E-2</v>
      </c>
    </row>
    <row r="41" spans="1:47" x14ac:dyDescent="0.25">
      <c r="A41" t="s">
        <v>262</v>
      </c>
      <c r="B41">
        <v>1347538.4517457907</v>
      </c>
      <c r="C41">
        <v>1174961.1164152909</v>
      </c>
      <c r="D41">
        <v>1388690.1316029134</v>
      </c>
      <c r="E41">
        <v>1115582.4091536321</v>
      </c>
      <c r="F41">
        <v>910945.7949843189</v>
      </c>
      <c r="G41">
        <v>1110325.4800393363</v>
      </c>
      <c r="H41">
        <v>1135326.4319648743</v>
      </c>
      <c r="I41">
        <v>1143049.3151220009</v>
      </c>
      <c r="J41">
        <v>623419.50671755907</v>
      </c>
      <c r="K41">
        <v>1436518.2989104141</v>
      </c>
      <c r="L41">
        <v>451069.96341162664</v>
      </c>
      <c r="M41">
        <v>1113968.479640879</v>
      </c>
      <c r="N41">
        <v>11</v>
      </c>
      <c r="O41">
        <v>11</v>
      </c>
      <c r="P41">
        <v>9</v>
      </c>
      <c r="Q41">
        <v>10</v>
      </c>
      <c r="R41">
        <v>11</v>
      </c>
      <c r="S41">
        <v>7</v>
      </c>
      <c r="T41">
        <v>8</v>
      </c>
      <c r="U41">
        <v>8</v>
      </c>
      <c r="V41">
        <v>10</v>
      </c>
      <c r="W41">
        <v>4</v>
      </c>
      <c r="X41">
        <v>9</v>
      </c>
      <c r="Y41">
        <v>4</v>
      </c>
      <c r="Z41">
        <v>7</v>
      </c>
      <c r="AA41">
        <v>2.8389558802094466</v>
      </c>
      <c r="AB41">
        <v>2.7971982627133958</v>
      </c>
      <c r="AC41">
        <v>2.5428369127340211</v>
      </c>
      <c r="AD41">
        <v>3.243509721447543</v>
      </c>
      <c r="AE41">
        <v>1.7437904181552035</v>
      </c>
      <c r="AF41">
        <v>2.8668079803013673</v>
      </c>
      <c r="AG41">
        <v>3.2377243699557647</v>
      </c>
      <c r="AH41">
        <v>2.8222665083770111</v>
      </c>
      <c r="AI41">
        <v>2.3883530303607952</v>
      </c>
      <c r="AJ41">
        <v>3.4518522489222061</v>
      </c>
      <c r="AK41">
        <v>2.1051207744476401</v>
      </c>
      <c r="AL41">
        <v>3.2210041311324997</v>
      </c>
      <c r="AM41">
        <f t="shared" si="0"/>
        <v>2.8143340525402052</v>
      </c>
      <c r="AN41">
        <f t="shared" si="1"/>
        <v>2.7289026539192771</v>
      </c>
      <c r="AP41" t="s">
        <v>118</v>
      </c>
      <c r="AQ41" t="s">
        <v>1554</v>
      </c>
      <c r="AR41" t="s">
        <v>1555</v>
      </c>
      <c r="AS41">
        <v>-0.84583807459113403</v>
      </c>
      <c r="AT41">
        <v>8.8220658014800696E-2</v>
      </c>
      <c r="AU41">
        <v>2.4264784142115602E-2</v>
      </c>
    </row>
    <row r="42" spans="1:47" x14ac:dyDescent="0.25">
      <c r="A42" t="s">
        <v>82</v>
      </c>
      <c r="B42">
        <v>16018259.246180691</v>
      </c>
      <c r="C42">
        <v>13966967.266248394</v>
      </c>
      <c r="D42">
        <v>17823595.959986322</v>
      </c>
      <c r="E42">
        <v>19746709.284895018</v>
      </c>
      <c r="F42">
        <v>24855527.755374324</v>
      </c>
      <c r="G42">
        <v>13783953.110464165</v>
      </c>
      <c r="H42">
        <v>20335815.583970819</v>
      </c>
      <c r="I42">
        <v>25189109.42525303</v>
      </c>
      <c r="J42">
        <v>15187584.919033432</v>
      </c>
      <c r="K42">
        <v>17037817.746931311</v>
      </c>
      <c r="L42">
        <v>17477234.120958548</v>
      </c>
      <c r="M42">
        <v>13874946.538622616</v>
      </c>
      <c r="N42">
        <v>14</v>
      </c>
      <c r="O42">
        <v>12</v>
      </c>
      <c r="P42">
        <v>12</v>
      </c>
      <c r="Q42">
        <v>13</v>
      </c>
      <c r="R42">
        <v>11</v>
      </c>
      <c r="S42">
        <v>14</v>
      </c>
      <c r="T42">
        <v>12</v>
      </c>
      <c r="U42">
        <v>14</v>
      </c>
      <c r="V42">
        <v>14</v>
      </c>
      <c r="W42">
        <v>9</v>
      </c>
      <c r="X42">
        <v>12</v>
      </c>
      <c r="Y42">
        <v>13</v>
      </c>
      <c r="Z42">
        <v>12</v>
      </c>
      <c r="AA42">
        <v>3.5628518211579672</v>
      </c>
      <c r="AB42">
        <v>2.996108613487197</v>
      </c>
      <c r="AC42">
        <v>2.6482608543852595</v>
      </c>
      <c r="AD42">
        <v>3.7420018176544376</v>
      </c>
      <c r="AE42">
        <v>2.8622314805763103</v>
      </c>
      <c r="AF42">
        <v>4.3930949038805958</v>
      </c>
      <c r="AG42">
        <v>3.6236645979579336</v>
      </c>
      <c r="AH42">
        <v>3.7207402847696618</v>
      </c>
      <c r="AI42">
        <v>2.6355978636930266</v>
      </c>
      <c r="AJ42">
        <v>3.9124493535633111</v>
      </c>
      <c r="AK42">
        <v>2.7070700201654514</v>
      </c>
      <c r="AL42">
        <v>3.5212448835938104</v>
      </c>
      <c r="AM42">
        <f t="shared" si="0"/>
        <v>3.3580605683612261</v>
      </c>
      <c r="AN42">
        <f t="shared" si="1"/>
        <v>3.3628255141196006</v>
      </c>
      <c r="AP42" t="s">
        <v>91</v>
      </c>
      <c r="AQ42" t="s">
        <v>1556</v>
      </c>
      <c r="AR42" t="s">
        <v>1557</v>
      </c>
      <c r="AS42">
        <v>-1.03314512988178</v>
      </c>
      <c r="AT42">
        <v>0.94857695217452098</v>
      </c>
      <c r="AU42">
        <v>2.53517255306237E-2</v>
      </c>
    </row>
    <row r="43" spans="1:47" x14ac:dyDescent="0.25">
      <c r="A43" t="s">
        <v>515</v>
      </c>
      <c r="B43">
        <v>17571879.377558757</v>
      </c>
      <c r="C43">
        <v>15104339.008642614</v>
      </c>
      <c r="D43">
        <v>14261640.192610225</v>
      </c>
      <c r="E43">
        <v>17302123.396609087</v>
      </c>
      <c r="F43">
        <v>20244276.648896839</v>
      </c>
      <c r="G43">
        <v>13647544.628365984</v>
      </c>
      <c r="H43">
        <v>18700203.717158422</v>
      </c>
      <c r="I43">
        <v>19470403.850379091</v>
      </c>
      <c r="J43">
        <v>17088861.806828909</v>
      </c>
      <c r="K43">
        <v>19817160.28749017</v>
      </c>
      <c r="L43">
        <v>17909775.730134618</v>
      </c>
      <c r="M43">
        <v>27054126.542606197</v>
      </c>
      <c r="N43">
        <v>15</v>
      </c>
      <c r="O43">
        <v>14</v>
      </c>
      <c r="P43">
        <v>12</v>
      </c>
      <c r="Q43">
        <v>14</v>
      </c>
      <c r="R43">
        <v>13</v>
      </c>
      <c r="S43">
        <v>14</v>
      </c>
      <c r="T43">
        <v>13</v>
      </c>
      <c r="U43">
        <v>14</v>
      </c>
      <c r="V43">
        <v>13</v>
      </c>
      <c r="W43">
        <v>12</v>
      </c>
      <c r="X43">
        <v>13</v>
      </c>
      <c r="Y43">
        <v>10</v>
      </c>
      <c r="Z43">
        <v>13</v>
      </c>
      <c r="AA43">
        <v>3.7902419331861235</v>
      </c>
      <c r="AB43">
        <v>3.1575498793845598</v>
      </c>
      <c r="AC43">
        <v>3.1703357255503843</v>
      </c>
      <c r="AD43">
        <v>3.9451040361347536</v>
      </c>
      <c r="AE43">
        <v>2.9065278679992432</v>
      </c>
      <c r="AF43">
        <v>3.2591261350185055</v>
      </c>
      <c r="AG43">
        <v>3.7433729028350151</v>
      </c>
      <c r="AH43">
        <v>4.1379646030759689</v>
      </c>
      <c r="AI43">
        <v>2.7088008415897602</v>
      </c>
      <c r="AJ43">
        <v>4.3014149659040397</v>
      </c>
      <c r="AK43">
        <v>3.9060503366648627</v>
      </c>
      <c r="AL43">
        <v>3.2348086304825574</v>
      </c>
      <c r="AM43">
        <f t="shared" si="0"/>
        <v>3.3979115801055624</v>
      </c>
      <c r="AN43">
        <f t="shared" si="1"/>
        <v>3.6456380628653999</v>
      </c>
      <c r="AP43" t="s">
        <v>119</v>
      </c>
      <c r="AQ43" t="s">
        <v>1558</v>
      </c>
      <c r="AR43" t="s">
        <v>1559</v>
      </c>
      <c r="AS43">
        <v>-1.17863944741856</v>
      </c>
      <c r="AT43">
        <v>0.29917797924044698</v>
      </c>
      <c r="AU43">
        <v>2.58091839569322E-2</v>
      </c>
    </row>
    <row r="44" spans="1:47" x14ac:dyDescent="0.25">
      <c r="A44" t="s">
        <v>828</v>
      </c>
      <c r="B44">
        <v>4518101.2915137457</v>
      </c>
      <c r="C44">
        <v>4960944.4448422166</v>
      </c>
      <c r="D44">
        <v>4961134.5472143171</v>
      </c>
      <c r="E44">
        <v>4241440.483409577</v>
      </c>
      <c r="F44">
        <v>3314034.6629235656</v>
      </c>
      <c r="G44">
        <v>4029482.3775915806</v>
      </c>
      <c r="H44">
        <v>3644634.3895520312</v>
      </c>
      <c r="I44">
        <v>4375218.1327924551</v>
      </c>
      <c r="J44">
        <v>3506774.0718278904</v>
      </c>
      <c r="K44">
        <v>3435885.8828769913</v>
      </c>
      <c r="L44">
        <v>4682099.2960767075</v>
      </c>
      <c r="M44">
        <v>3131319.2937168092</v>
      </c>
      <c r="N44">
        <v>15</v>
      </c>
      <c r="O44">
        <v>14</v>
      </c>
      <c r="P44">
        <v>15</v>
      </c>
      <c r="Q44">
        <v>14</v>
      </c>
      <c r="R44">
        <v>14</v>
      </c>
      <c r="S44">
        <v>13</v>
      </c>
      <c r="T44">
        <v>14</v>
      </c>
      <c r="U44">
        <v>11</v>
      </c>
      <c r="V44">
        <v>15</v>
      </c>
      <c r="W44">
        <v>10</v>
      </c>
      <c r="X44">
        <v>11</v>
      </c>
      <c r="Y44">
        <v>10</v>
      </c>
      <c r="Z44">
        <v>11</v>
      </c>
      <c r="AA44">
        <v>3.985005925768236</v>
      </c>
      <c r="AB44">
        <v>3.0540311269408256</v>
      </c>
      <c r="AC44">
        <v>3.0416851763799242</v>
      </c>
      <c r="AD44">
        <v>3.4753792754122945</v>
      </c>
      <c r="AE44">
        <v>2.9095982305250407</v>
      </c>
      <c r="AF44">
        <v>3.8022245842540556</v>
      </c>
      <c r="AG44">
        <v>3.7544898267512412</v>
      </c>
      <c r="AH44">
        <v>3.3411217843965346</v>
      </c>
      <c r="AI44">
        <v>2.2505266903118679</v>
      </c>
      <c r="AJ44">
        <v>3.6714701661933464</v>
      </c>
      <c r="AK44">
        <v>3.262821789734077</v>
      </c>
      <c r="AL44">
        <v>3.2715715444249143</v>
      </c>
      <c r="AM44">
        <f t="shared" si="0"/>
        <v>3.3008239449747094</v>
      </c>
      <c r="AN44">
        <f t="shared" si="1"/>
        <v>3.335830408540684</v>
      </c>
      <c r="AP44" t="s">
        <v>92</v>
      </c>
      <c r="AQ44" t="s">
        <v>1560</v>
      </c>
      <c r="AR44" t="s">
        <v>1561</v>
      </c>
      <c r="AS44">
        <v>0.439042958982791</v>
      </c>
      <c r="AT44">
        <v>0.26282384907855499</v>
      </c>
      <c r="AU44">
        <v>2.5850323569650301E-2</v>
      </c>
    </row>
    <row r="45" spans="1:47" x14ac:dyDescent="0.25">
      <c r="A45" t="s">
        <v>99</v>
      </c>
      <c r="B45">
        <v>6402200.1564716697</v>
      </c>
      <c r="C45">
        <v>6258008.2220908096</v>
      </c>
      <c r="D45">
        <v>2901490.7903762939</v>
      </c>
      <c r="E45">
        <v>16066669.482226159</v>
      </c>
      <c r="F45">
        <v>11882079.455793679</v>
      </c>
      <c r="G45">
        <v>6605947.7932544108</v>
      </c>
      <c r="H45">
        <v>20161491.315539807</v>
      </c>
      <c r="I45">
        <v>14226761.324015921</v>
      </c>
      <c r="J45">
        <v>8888943.5415043514</v>
      </c>
      <c r="K45">
        <v>8116444.8050948791</v>
      </c>
      <c r="L45">
        <v>12489419.591962557</v>
      </c>
      <c r="M45">
        <v>8591288.324448023</v>
      </c>
      <c r="N45">
        <v>15</v>
      </c>
      <c r="O45">
        <v>13</v>
      </c>
      <c r="P45">
        <v>12</v>
      </c>
      <c r="Q45">
        <v>11</v>
      </c>
      <c r="R45">
        <v>15</v>
      </c>
      <c r="S45">
        <v>13</v>
      </c>
      <c r="T45">
        <v>14</v>
      </c>
      <c r="U45">
        <v>14</v>
      </c>
      <c r="V45">
        <v>13</v>
      </c>
      <c r="W45">
        <v>9</v>
      </c>
      <c r="X45">
        <v>13</v>
      </c>
      <c r="Y45">
        <v>7</v>
      </c>
      <c r="Z45">
        <v>12</v>
      </c>
      <c r="AA45">
        <v>3.1890137389689923</v>
      </c>
      <c r="AB45">
        <v>2.4086138591962363</v>
      </c>
      <c r="AC45">
        <v>2.5974088060100913</v>
      </c>
      <c r="AD45">
        <v>3.1982064211647456</v>
      </c>
      <c r="AE45">
        <v>3.4334603269947044</v>
      </c>
      <c r="AF45">
        <v>3.5181460687713879</v>
      </c>
      <c r="AG45">
        <v>3.7027565865691097</v>
      </c>
      <c r="AH45">
        <v>4.3008261039324927</v>
      </c>
      <c r="AI45">
        <v>2.7434079666907345</v>
      </c>
      <c r="AJ45">
        <v>4.6562155440038913</v>
      </c>
      <c r="AK45">
        <v>3.5990954401489446</v>
      </c>
      <c r="AL45">
        <v>3.716262944948618</v>
      </c>
      <c r="AM45">
        <f t="shared" si="0"/>
        <v>3.1854676639402224</v>
      </c>
      <c r="AN45">
        <f t="shared" si="1"/>
        <v>3.658434637293102</v>
      </c>
      <c r="AP45" t="s">
        <v>120</v>
      </c>
      <c r="AQ45" t="s">
        <v>1562</v>
      </c>
      <c r="AR45" t="s">
        <v>1563</v>
      </c>
      <c r="AS45">
        <v>0.57607777203496502</v>
      </c>
      <c r="AT45">
        <v>0.476228900864194</v>
      </c>
      <c r="AU45">
        <v>2.68387295963377E-2</v>
      </c>
    </row>
    <row r="46" spans="1:47" x14ac:dyDescent="0.25">
      <c r="A46" t="s">
        <v>538</v>
      </c>
      <c r="B46">
        <v>3619737.2435344681</v>
      </c>
      <c r="C46">
        <v>3472512.2690216675</v>
      </c>
      <c r="D46">
        <v>3723605.6398848188</v>
      </c>
      <c r="E46">
        <v>3423785.3228466669</v>
      </c>
      <c r="F46">
        <v>4218764.7529028868</v>
      </c>
      <c r="G46">
        <v>3528740.7761616567</v>
      </c>
      <c r="H46">
        <v>3780866.5407199953</v>
      </c>
      <c r="I46">
        <v>3719382.6544813467</v>
      </c>
      <c r="J46">
        <v>4051775.8080264451</v>
      </c>
      <c r="K46">
        <v>3693743.1802537944</v>
      </c>
      <c r="L46">
        <v>4339215.9326348333</v>
      </c>
      <c r="M46">
        <v>3790184.9081561826</v>
      </c>
      <c r="N46">
        <v>15</v>
      </c>
      <c r="O46">
        <v>15</v>
      </c>
      <c r="P46">
        <v>13</v>
      </c>
      <c r="Q46">
        <v>14</v>
      </c>
      <c r="R46">
        <v>14</v>
      </c>
      <c r="S46">
        <v>14</v>
      </c>
      <c r="T46">
        <v>12</v>
      </c>
      <c r="U46">
        <v>15</v>
      </c>
      <c r="V46">
        <v>12</v>
      </c>
      <c r="W46">
        <v>9</v>
      </c>
      <c r="X46">
        <v>11</v>
      </c>
      <c r="Y46">
        <v>8</v>
      </c>
      <c r="Z46">
        <v>10</v>
      </c>
      <c r="AA46">
        <v>3.3032663724653926</v>
      </c>
      <c r="AB46">
        <v>2.8901151269933973</v>
      </c>
      <c r="AC46">
        <v>2.9770555579738436</v>
      </c>
      <c r="AD46">
        <v>3.3087924520387504</v>
      </c>
      <c r="AE46">
        <v>2.9793104037428177</v>
      </c>
      <c r="AF46">
        <v>3.4839014170916252</v>
      </c>
      <c r="AG46">
        <v>3.5967167611301667</v>
      </c>
      <c r="AH46">
        <v>3.9499290870487456</v>
      </c>
      <c r="AI46">
        <v>2.0322854949507869</v>
      </c>
      <c r="AJ46">
        <v>3.7701023572920276</v>
      </c>
      <c r="AK46">
        <v>3.7858690916840523</v>
      </c>
      <c r="AL46">
        <v>3.0199107725509502</v>
      </c>
      <c r="AM46">
        <f t="shared" si="0"/>
        <v>3.0761210544611788</v>
      </c>
      <c r="AN46">
        <f t="shared" si="1"/>
        <v>3.4400880946992474</v>
      </c>
      <c r="AP46" t="s">
        <v>121</v>
      </c>
      <c r="AQ46" t="s">
        <v>1564</v>
      </c>
      <c r="AR46" t="s">
        <v>1565</v>
      </c>
      <c r="AS46">
        <v>-0.38436970891625999</v>
      </c>
      <c r="AT46">
        <v>0.27340726788556602</v>
      </c>
      <c r="AU46">
        <v>2.9101199842450801E-2</v>
      </c>
    </row>
    <row r="47" spans="1:47" x14ac:dyDescent="0.25">
      <c r="A47" t="s">
        <v>173</v>
      </c>
      <c r="B47">
        <v>11093508.6582483</v>
      </c>
      <c r="C47">
        <v>11813378.0532139</v>
      </c>
      <c r="D47">
        <v>12577053.695799405</v>
      </c>
      <c r="E47">
        <v>10131525.936100654</v>
      </c>
      <c r="F47">
        <v>10847641.895410689</v>
      </c>
      <c r="G47">
        <v>12987081.692057224</v>
      </c>
      <c r="H47">
        <v>11310090.555422997</v>
      </c>
      <c r="I47">
        <v>8857071.947593838</v>
      </c>
      <c r="J47">
        <v>13326711.982663495</v>
      </c>
      <c r="K47">
        <v>14253451.598467592</v>
      </c>
      <c r="L47">
        <v>12860638.911853496</v>
      </c>
      <c r="M47">
        <v>11984036.52203534</v>
      </c>
      <c r="N47">
        <v>15</v>
      </c>
      <c r="O47">
        <v>15</v>
      </c>
      <c r="P47">
        <v>15</v>
      </c>
      <c r="Q47">
        <v>15</v>
      </c>
      <c r="R47">
        <v>15</v>
      </c>
      <c r="S47">
        <v>15</v>
      </c>
      <c r="T47">
        <v>15</v>
      </c>
      <c r="U47">
        <v>14</v>
      </c>
      <c r="V47">
        <v>13</v>
      </c>
      <c r="W47">
        <v>9</v>
      </c>
      <c r="X47">
        <v>10</v>
      </c>
      <c r="Y47">
        <v>9</v>
      </c>
      <c r="Z47">
        <v>10</v>
      </c>
      <c r="AA47">
        <v>3.5500606704967743</v>
      </c>
      <c r="AB47">
        <v>3.0882093729667082</v>
      </c>
      <c r="AC47">
        <v>2.821961955297426</v>
      </c>
      <c r="AD47">
        <v>3.2674468049762933</v>
      </c>
      <c r="AE47">
        <v>2.9045134867805511</v>
      </c>
      <c r="AF47">
        <v>4.048177770852126</v>
      </c>
      <c r="AG47">
        <v>3.7602770653814015</v>
      </c>
      <c r="AH47">
        <v>3.9588199476343409</v>
      </c>
      <c r="AI47">
        <v>3.1063303917339531</v>
      </c>
      <c r="AJ47">
        <v>5.3765392232546825</v>
      </c>
      <c r="AK47">
        <v>4.1525690453732302</v>
      </c>
      <c r="AL47">
        <v>4.7824738564417881</v>
      </c>
      <c r="AM47">
        <f t="shared" si="0"/>
        <v>3.6652132307669447</v>
      </c>
      <c r="AN47">
        <f t="shared" si="1"/>
        <v>3.8043500344312675</v>
      </c>
      <c r="AP47" t="s">
        <v>122</v>
      </c>
      <c r="AQ47" t="s">
        <v>1566</v>
      </c>
      <c r="AR47" t="s">
        <v>1567</v>
      </c>
      <c r="AS47">
        <v>-1.0663542969544599</v>
      </c>
      <c r="AT47">
        <v>0.158945788737447</v>
      </c>
      <c r="AU47">
        <v>3.1269937683121501E-2</v>
      </c>
    </row>
    <row r="48" spans="1:47" x14ac:dyDescent="0.25">
      <c r="A48" t="s">
        <v>1208</v>
      </c>
      <c r="B48">
        <v>2479195.7936026924</v>
      </c>
      <c r="C48">
        <v>2318946.5123547129</v>
      </c>
      <c r="D48">
        <v>2326153.2228738628</v>
      </c>
      <c r="E48">
        <v>2914566.1937116571</v>
      </c>
      <c r="F48">
        <v>2356084.6970835812</v>
      </c>
      <c r="G48">
        <v>2317070.3261910947</v>
      </c>
      <c r="H48">
        <v>1766836.8790077795</v>
      </c>
      <c r="I48">
        <v>2209627.0246163928</v>
      </c>
      <c r="J48">
        <v>1457512.4401646699</v>
      </c>
      <c r="K48">
        <v>1791725.6812962871</v>
      </c>
      <c r="L48">
        <v>1718117.9927819734</v>
      </c>
      <c r="M48">
        <v>2106687.1212154361</v>
      </c>
      <c r="N48">
        <v>14</v>
      </c>
      <c r="O48">
        <v>11</v>
      </c>
      <c r="P48">
        <v>11</v>
      </c>
      <c r="Q48">
        <v>10</v>
      </c>
      <c r="R48">
        <v>13</v>
      </c>
      <c r="S48">
        <v>12</v>
      </c>
      <c r="T48">
        <v>12</v>
      </c>
      <c r="U48">
        <v>10</v>
      </c>
      <c r="V48">
        <v>12</v>
      </c>
      <c r="W48">
        <v>9</v>
      </c>
      <c r="X48">
        <v>11</v>
      </c>
      <c r="Y48">
        <v>12</v>
      </c>
      <c r="Z48">
        <v>13</v>
      </c>
      <c r="AA48">
        <v>3.4016428991621255</v>
      </c>
      <c r="AB48">
        <v>2.7588867083014499</v>
      </c>
      <c r="AC48">
        <v>2.876148819518467</v>
      </c>
      <c r="AD48">
        <v>3.3044460345231559</v>
      </c>
      <c r="AE48">
        <v>2.9073763870706455</v>
      </c>
      <c r="AF48">
        <v>2.850948777548727</v>
      </c>
      <c r="AG48">
        <v>2.8836104952543868</v>
      </c>
      <c r="AH48">
        <v>3.2300363417738431</v>
      </c>
      <c r="AI48">
        <v>2.1369131571807736</v>
      </c>
      <c r="AJ48">
        <v>4.2147049408641246</v>
      </c>
      <c r="AK48">
        <v>2.9302548642429294</v>
      </c>
      <c r="AL48">
        <v>2.6304173687641796</v>
      </c>
      <c r="AM48">
        <f t="shared" si="0"/>
        <v>3.0398742170959445</v>
      </c>
      <c r="AN48">
        <f t="shared" si="1"/>
        <v>2.9810235819381901</v>
      </c>
      <c r="AP48" t="s">
        <v>123</v>
      </c>
      <c r="AQ48" t="s">
        <v>1568</v>
      </c>
      <c r="AR48" t="s">
        <v>1569</v>
      </c>
      <c r="AS48">
        <v>-0.305898214734317</v>
      </c>
      <c r="AT48">
        <v>0.234949673104769</v>
      </c>
      <c r="AU48">
        <v>3.1542885147565702E-2</v>
      </c>
    </row>
    <row r="49" spans="1:47" x14ac:dyDescent="0.25">
      <c r="A49" t="s">
        <v>744</v>
      </c>
      <c r="B49">
        <v>6708475.2284046095</v>
      </c>
      <c r="C49">
        <v>7043362.5696353232</v>
      </c>
      <c r="D49">
        <v>7686839.0267449105</v>
      </c>
      <c r="E49">
        <v>6483438.3492684597</v>
      </c>
      <c r="F49">
        <v>5521913.6656602053</v>
      </c>
      <c r="G49">
        <v>5855929.16934817</v>
      </c>
      <c r="H49">
        <v>7515176.895902304</v>
      </c>
      <c r="I49">
        <v>6542120.868796315</v>
      </c>
      <c r="J49">
        <v>8832251.6555356868</v>
      </c>
      <c r="K49">
        <v>6694685.6194149265</v>
      </c>
      <c r="L49">
        <v>9099672.6217960734</v>
      </c>
      <c r="M49">
        <v>8221953.9400257356</v>
      </c>
      <c r="N49">
        <v>15</v>
      </c>
      <c r="O49">
        <v>15</v>
      </c>
      <c r="P49">
        <v>11</v>
      </c>
      <c r="Q49">
        <v>15</v>
      </c>
      <c r="R49">
        <v>14</v>
      </c>
      <c r="S49">
        <v>11</v>
      </c>
      <c r="T49">
        <v>11</v>
      </c>
      <c r="U49">
        <v>12</v>
      </c>
      <c r="V49">
        <v>10</v>
      </c>
      <c r="W49">
        <v>12</v>
      </c>
      <c r="X49">
        <v>13</v>
      </c>
      <c r="Y49">
        <v>9</v>
      </c>
      <c r="Z49">
        <v>12</v>
      </c>
      <c r="AA49">
        <v>3.0950684042044192</v>
      </c>
      <c r="AB49">
        <v>3.0220717510672084</v>
      </c>
      <c r="AC49">
        <v>2.5064726351853919</v>
      </c>
      <c r="AD49">
        <v>3.3242147958240937</v>
      </c>
      <c r="AE49">
        <v>3.2714207608139376</v>
      </c>
      <c r="AF49">
        <v>3.7872972044977655</v>
      </c>
      <c r="AG49">
        <v>3.7573346773241205</v>
      </c>
      <c r="AH49">
        <v>4.2203670101040691</v>
      </c>
      <c r="AI49">
        <v>1.5170045570709469</v>
      </c>
      <c r="AJ49">
        <v>3.5117009393142484</v>
      </c>
      <c r="AK49">
        <v>2.9641359615842355</v>
      </c>
      <c r="AL49">
        <v>3.080077965175176</v>
      </c>
      <c r="AM49">
        <f t="shared" si="0"/>
        <v>2.906602581889997</v>
      </c>
      <c r="AN49">
        <f t="shared" si="1"/>
        <v>3.4362585284709386</v>
      </c>
      <c r="AP49" t="s">
        <v>124</v>
      </c>
      <c r="AQ49" t="s">
        <v>1570</v>
      </c>
      <c r="AR49" t="s">
        <v>1571</v>
      </c>
      <c r="AS49">
        <v>-2.0682543465452499</v>
      </c>
      <c r="AT49">
        <v>0.243562189307717</v>
      </c>
      <c r="AU49">
        <v>3.2294972261269497E-2</v>
      </c>
    </row>
    <row r="50" spans="1:47" x14ac:dyDescent="0.25">
      <c r="A50" t="s">
        <v>554</v>
      </c>
      <c r="B50">
        <v>9970211.7078093775</v>
      </c>
      <c r="C50">
        <v>10228461.714724589</v>
      </c>
      <c r="D50">
        <v>10478699.408944506</v>
      </c>
      <c r="E50">
        <v>9647373.3985689487</v>
      </c>
      <c r="F50">
        <v>9532929.3682173435</v>
      </c>
      <c r="G50">
        <v>9693610.3859832883</v>
      </c>
      <c r="H50">
        <v>8895711.039127022</v>
      </c>
      <c r="I50">
        <v>8778144.5697978809</v>
      </c>
      <c r="J50">
        <v>8447296.2854718734</v>
      </c>
      <c r="K50">
        <v>9526165.7360432036</v>
      </c>
      <c r="L50">
        <v>8530093.0184013397</v>
      </c>
      <c r="M50">
        <v>10060766.404293885</v>
      </c>
      <c r="N50">
        <v>15</v>
      </c>
      <c r="O50">
        <v>14</v>
      </c>
      <c r="P50">
        <v>15</v>
      </c>
      <c r="Q50">
        <v>14</v>
      </c>
      <c r="R50">
        <v>15</v>
      </c>
      <c r="S50">
        <v>14</v>
      </c>
      <c r="T50">
        <v>15</v>
      </c>
      <c r="U50">
        <v>15</v>
      </c>
      <c r="V50">
        <v>14</v>
      </c>
      <c r="W50">
        <v>11</v>
      </c>
      <c r="X50">
        <v>12</v>
      </c>
      <c r="Y50">
        <v>9</v>
      </c>
      <c r="Z50">
        <v>12</v>
      </c>
      <c r="AA50">
        <v>3.5280295919890192</v>
      </c>
      <c r="AB50">
        <v>3.2336475864779404</v>
      </c>
      <c r="AC50">
        <v>3.4890631265532193</v>
      </c>
      <c r="AD50">
        <v>3.718105003188354</v>
      </c>
      <c r="AE50">
        <v>3.1921980435029065</v>
      </c>
      <c r="AF50">
        <v>4.1803311863620847</v>
      </c>
      <c r="AG50">
        <v>4.0172059649130629</v>
      </c>
      <c r="AH50">
        <v>4.4139152633064906</v>
      </c>
      <c r="AI50">
        <v>3.0774974054809365</v>
      </c>
      <c r="AJ50">
        <v>4.9364806251273485</v>
      </c>
      <c r="AK50">
        <v>3.7837010814246446</v>
      </c>
      <c r="AL50">
        <v>4.474676173851222</v>
      </c>
      <c r="AM50">
        <f t="shared" si="0"/>
        <v>3.7408415869984246</v>
      </c>
      <c r="AN50">
        <f t="shared" si="1"/>
        <v>3.9333002550311136</v>
      </c>
      <c r="AP50" t="s">
        <v>93</v>
      </c>
      <c r="AQ50" t="s">
        <v>1572</v>
      </c>
      <c r="AR50" t="s">
        <v>1573</v>
      </c>
      <c r="AS50">
        <v>-0.355848803030829</v>
      </c>
      <c r="AT50">
        <v>0.178557835262836</v>
      </c>
      <c r="AU50">
        <v>3.4138854710266897E-2</v>
      </c>
    </row>
    <row r="51" spans="1:47" x14ac:dyDescent="0.25">
      <c r="A51" t="s">
        <v>705</v>
      </c>
      <c r="B51">
        <v>7547665.8792834505</v>
      </c>
      <c r="C51">
        <v>6834912.1298251329</v>
      </c>
      <c r="D51">
        <v>7204909.9719875902</v>
      </c>
      <c r="E51">
        <v>6629386.3367270045</v>
      </c>
      <c r="F51">
        <v>5325141.1502094688</v>
      </c>
      <c r="G51">
        <v>7047216.6215946861</v>
      </c>
      <c r="H51">
        <v>7066574.2697619637</v>
      </c>
      <c r="I51">
        <v>6489402.5782110114</v>
      </c>
      <c r="J51">
        <v>4756857.1174987657</v>
      </c>
      <c r="K51">
        <v>8485835.6682364717</v>
      </c>
      <c r="L51">
        <v>5299884.4861513739</v>
      </c>
      <c r="M51">
        <v>5832513.1686608195</v>
      </c>
      <c r="N51">
        <v>14</v>
      </c>
      <c r="O51">
        <v>14</v>
      </c>
      <c r="P51">
        <v>14</v>
      </c>
      <c r="Q51">
        <v>13</v>
      </c>
      <c r="R51">
        <v>14</v>
      </c>
      <c r="S51">
        <v>12</v>
      </c>
      <c r="T51">
        <v>14</v>
      </c>
      <c r="U51">
        <v>14</v>
      </c>
      <c r="V51">
        <v>14</v>
      </c>
      <c r="W51">
        <v>8</v>
      </c>
      <c r="X51">
        <v>11</v>
      </c>
      <c r="Y51">
        <v>10</v>
      </c>
      <c r="Z51">
        <v>12</v>
      </c>
      <c r="AA51">
        <v>4.207895814616438</v>
      </c>
      <c r="AB51">
        <v>3.1492367185253376</v>
      </c>
      <c r="AC51">
        <v>3.7284560472291259</v>
      </c>
      <c r="AD51">
        <v>4.0527691628435152</v>
      </c>
      <c r="AE51">
        <v>3.458366411437273</v>
      </c>
      <c r="AF51">
        <v>4.3860112190435547</v>
      </c>
      <c r="AG51">
        <v>3.949346873824644</v>
      </c>
      <c r="AH51">
        <v>4.5948538714181675</v>
      </c>
      <c r="AI51">
        <v>2.7434789547712426</v>
      </c>
      <c r="AJ51">
        <v>3.8300035623512803</v>
      </c>
      <c r="AK51">
        <v>3.8708539264481927</v>
      </c>
      <c r="AL51">
        <v>4.136918043255311</v>
      </c>
      <c r="AM51">
        <f t="shared" si="0"/>
        <v>3.6741803860894966</v>
      </c>
      <c r="AN51">
        <f t="shared" si="1"/>
        <v>4.0105180482045162</v>
      </c>
      <c r="AP51" t="s">
        <v>125</v>
      </c>
      <c r="AQ51" t="s">
        <v>1574</v>
      </c>
      <c r="AR51" t="s">
        <v>1575</v>
      </c>
      <c r="AS51">
        <v>0.34224630145273499</v>
      </c>
      <c r="AT51">
        <v>0.131451047034079</v>
      </c>
      <c r="AU51">
        <v>3.4422673916786203E-2</v>
      </c>
    </row>
    <row r="52" spans="1:47" x14ac:dyDescent="0.25">
      <c r="A52" t="s">
        <v>1434</v>
      </c>
      <c r="B52">
        <v>10333957.782536073</v>
      </c>
      <c r="C52">
        <v>10248964.444940969</v>
      </c>
      <c r="D52">
        <v>11794611.424913777</v>
      </c>
      <c r="E52">
        <v>9265206.0810885224</v>
      </c>
      <c r="F52">
        <v>11803254.420256753</v>
      </c>
      <c r="G52">
        <v>8945229.5317463744</v>
      </c>
      <c r="H52">
        <v>9555487.3950063195</v>
      </c>
      <c r="I52">
        <v>9875970.4900855348</v>
      </c>
      <c r="J52">
        <v>6235866.4797300845</v>
      </c>
      <c r="K52">
        <v>11567874.72783009</v>
      </c>
      <c r="L52">
        <v>5831815.7561924057</v>
      </c>
      <c r="M52">
        <v>7348061.9341280563</v>
      </c>
      <c r="N52">
        <v>15</v>
      </c>
      <c r="O52">
        <v>14</v>
      </c>
      <c r="P52">
        <v>14</v>
      </c>
      <c r="Q52">
        <v>14</v>
      </c>
      <c r="R52">
        <v>15</v>
      </c>
      <c r="S52">
        <v>14</v>
      </c>
      <c r="T52">
        <v>14</v>
      </c>
      <c r="U52">
        <v>13</v>
      </c>
      <c r="V52">
        <v>14</v>
      </c>
      <c r="W52">
        <v>6</v>
      </c>
      <c r="X52">
        <v>12</v>
      </c>
      <c r="Y52">
        <v>9</v>
      </c>
      <c r="Z52">
        <v>7</v>
      </c>
      <c r="AA52">
        <v>4.1189018269310491</v>
      </c>
      <c r="AB52">
        <v>3.3862507377491733</v>
      </c>
      <c r="AC52">
        <v>3.7146537156542578</v>
      </c>
      <c r="AD52">
        <v>3.7957162477021624</v>
      </c>
      <c r="AE52">
        <v>3.6514253197623825</v>
      </c>
      <c r="AF52">
        <v>4.7848096592301301</v>
      </c>
      <c r="AG52">
        <v>4.7111423594063302</v>
      </c>
      <c r="AH52">
        <v>4.7727470492455613</v>
      </c>
      <c r="AI52">
        <v>2.6831243559775113</v>
      </c>
      <c r="AJ52">
        <v>3.9390732210181922</v>
      </c>
      <c r="AK52">
        <v>2.9725008199773177</v>
      </c>
      <c r="AL52">
        <v>4.0709103122712458</v>
      </c>
      <c r="AM52">
        <f t="shared" si="0"/>
        <v>3.7711355860933859</v>
      </c>
      <c r="AN52">
        <f t="shared" si="1"/>
        <v>3.9957403513941667</v>
      </c>
      <c r="AP52" t="s">
        <v>126</v>
      </c>
      <c r="AQ52" t="s">
        <v>1576</v>
      </c>
      <c r="AR52" t="s">
        <v>1577</v>
      </c>
      <c r="AS52">
        <v>-0.41864207247455698</v>
      </c>
      <c r="AT52">
        <v>8.20605116769582E-2</v>
      </c>
      <c r="AU52">
        <v>3.6244003213819799E-2</v>
      </c>
    </row>
    <row r="53" spans="1:47" x14ac:dyDescent="0.25">
      <c r="A53" t="s">
        <v>166</v>
      </c>
      <c r="B53">
        <v>5823610.9730386892</v>
      </c>
      <c r="C53">
        <v>5430521.0870112991</v>
      </c>
      <c r="D53">
        <v>7488128.7374656443</v>
      </c>
      <c r="E53">
        <v>6354750.3400388304</v>
      </c>
      <c r="F53">
        <v>7905557.5430416912</v>
      </c>
      <c r="G53">
        <v>5095145.841958493</v>
      </c>
      <c r="H53">
        <v>7031012.0099598402</v>
      </c>
      <c r="I53">
        <v>7434407.781086212</v>
      </c>
      <c r="J53">
        <v>5760196.7607680755</v>
      </c>
      <c r="K53">
        <v>5460503.5925818691</v>
      </c>
      <c r="L53">
        <v>7074411.8477819795</v>
      </c>
      <c r="M53">
        <v>5929088.7059415216</v>
      </c>
      <c r="N53">
        <v>14</v>
      </c>
      <c r="O53">
        <v>13</v>
      </c>
      <c r="P53">
        <v>11</v>
      </c>
      <c r="Q53">
        <v>13</v>
      </c>
      <c r="R53">
        <v>13</v>
      </c>
      <c r="S53">
        <v>13</v>
      </c>
      <c r="T53">
        <v>12</v>
      </c>
      <c r="U53">
        <v>12</v>
      </c>
      <c r="V53">
        <v>12</v>
      </c>
      <c r="W53">
        <v>6</v>
      </c>
      <c r="X53">
        <v>11</v>
      </c>
      <c r="Y53">
        <v>7</v>
      </c>
      <c r="Z53">
        <v>8</v>
      </c>
      <c r="AA53">
        <v>3.5794959803368158</v>
      </c>
      <c r="AB53">
        <v>3.1428096253607665</v>
      </c>
      <c r="AC53">
        <v>3.050184213429584</v>
      </c>
      <c r="AD53">
        <v>3.3599608238770884</v>
      </c>
      <c r="AE53">
        <v>2.9122470592082155</v>
      </c>
      <c r="AF53">
        <v>4.0700878439191834</v>
      </c>
      <c r="AG53">
        <v>3.5886922499626031</v>
      </c>
      <c r="AH53">
        <v>3.9131429934448065</v>
      </c>
      <c r="AI53">
        <v>2.9168089725952071</v>
      </c>
      <c r="AJ53">
        <v>4.327815519366867</v>
      </c>
      <c r="AK53">
        <v>3.6374801138026482</v>
      </c>
      <c r="AL53">
        <v>3.6617486662969023</v>
      </c>
      <c r="AM53">
        <f t="shared" si="0"/>
        <v>3.5145336925014035</v>
      </c>
      <c r="AN53">
        <f t="shared" si="1"/>
        <v>3.5122119844320441</v>
      </c>
      <c r="AP53" t="s">
        <v>127</v>
      </c>
      <c r="AQ53" t="s">
        <v>1578</v>
      </c>
      <c r="AR53" t="s">
        <v>1579</v>
      </c>
      <c r="AS53">
        <v>3.0297598442845701</v>
      </c>
      <c r="AT53">
        <v>0.45947756204163998</v>
      </c>
      <c r="AU53">
        <v>3.6630256408653299E-2</v>
      </c>
    </row>
    <row r="54" spans="1:47" x14ac:dyDescent="0.25">
      <c r="A54" t="s">
        <v>1390</v>
      </c>
      <c r="B54">
        <v>1070890.824827048</v>
      </c>
      <c r="C54">
        <v>689234.29694445943</v>
      </c>
      <c r="D54">
        <v>1196682.1373705226</v>
      </c>
      <c r="E54">
        <v>1104248.219432062</v>
      </c>
      <c r="F54">
        <v>1004784.4772708132</v>
      </c>
      <c r="G54">
        <v>766371.22837668355</v>
      </c>
      <c r="H54">
        <v>1161636.4005106797</v>
      </c>
      <c r="I54">
        <v>853842.25478205713</v>
      </c>
      <c r="J54">
        <v>1709633.2955231157</v>
      </c>
      <c r="K54">
        <v>1502632.8664551168</v>
      </c>
      <c r="L54">
        <v>1625791.0205450142</v>
      </c>
      <c r="M54">
        <v>1518288.2171722786</v>
      </c>
      <c r="N54">
        <v>14</v>
      </c>
      <c r="O54">
        <v>13</v>
      </c>
      <c r="P54">
        <v>8</v>
      </c>
      <c r="Q54">
        <v>13</v>
      </c>
      <c r="R54">
        <v>13</v>
      </c>
      <c r="S54">
        <v>12</v>
      </c>
      <c r="T54">
        <v>7</v>
      </c>
      <c r="U54">
        <v>12</v>
      </c>
      <c r="V54">
        <v>11</v>
      </c>
      <c r="W54">
        <v>11</v>
      </c>
      <c r="X54">
        <v>14</v>
      </c>
      <c r="Y54">
        <v>10</v>
      </c>
      <c r="Z54">
        <v>12</v>
      </c>
      <c r="AA54">
        <v>3.065339501373809</v>
      </c>
      <c r="AB54">
        <v>1.9959776911607163</v>
      </c>
      <c r="AC54">
        <v>2.7135171646354594</v>
      </c>
      <c r="AD54">
        <v>3.3053910473164834</v>
      </c>
      <c r="AE54">
        <v>2.4855804822152971</v>
      </c>
      <c r="AF54">
        <v>3.0733824626146684</v>
      </c>
      <c r="AG54">
        <v>2.6270421172917247</v>
      </c>
      <c r="AH54">
        <v>3.0523376246846627</v>
      </c>
      <c r="AI54">
        <v>2.0666839447462362</v>
      </c>
      <c r="AJ54">
        <v>3.3704237800218415</v>
      </c>
      <c r="AK54">
        <v>2.6904187934473329</v>
      </c>
      <c r="AL54">
        <v>3.352942267682709</v>
      </c>
      <c r="AM54">
        <f t="shared" si="0"/>
        <v>2.7142207574254549</v>
      </c>
      <c r="AN54">
        <f t="shared" si="1"/>
        <v>2.9189520554397017</v>
      </c>
      <c r="AP54" t="s">
        <v>128</v>
      </c>
      <c r="AQ54" t="s">
        <v>1580</v>
      </c>
      <c r="AR54" t="s">
        <v>1581</v>
      </c>
      <c r="AS54">
        <v>-0.45982938344072299</v>
      </c>
      <c r="AT54">
        <v>0.266511698369709</v>
      </c>
      <c r="AU54">
        <v>3.7552537271222299E-2</v>
      </c>
    </row>
    <row r="55" spans="1:47" x14ac:dyDescent="0.25">
      <c r="A55" t="s">
        <v>412</v>
      </c>
      <c r="B55">
        <v>2140304.7458560425</v>
      </c>
      <c r="C55">
        <v>2425486.440350384</v>
      </c>
      <c r="D55">
        <v>2709765.1366175106</v>
      </c>
      <c r="E55">
        <v>3028255.1425716677</v>
      </c>
      <c r="F55">
        <v>1965309.0262777358</v>
      </c>
      <c r="G55">
        <v>2702275.9884781507</v>
      </c>
      <c r="H55">
        <v>2392478.599510882</v>
      </c>
      <c r="I55">
        <v>2785769.6023186035</v>
      </c>
      <c r="J55">
        <v>2582833.1944109672</v>
      </c>
      <c r="K55">
        <v>2400980.6045392314</v>
      </c>
      <c r="L55">
        <v>1695786.7045113835</v>
      </c>
      <c r="M55">
        <v>2518959.8999873782</v>
      </c>
      <c r="N55">
        <v>15</v>
      </c>
      <c r="O55">
        <v>13</v>
      </c>
      <c r="P55">
        <v>12</v>
      </c>
      <c r="Q55">
        <v>11</v>
      </c>
      <c r="R55">
        <v>15</v>
      </c>
      <c r="S55">
        <v>12</v>
      </c>
      <c r="T55">
        <v>13</v>
      </c>
      <c r="U55">
        <v>13</v>
      </c>
      <c r="V55">
        <v>14</v>
      </c>
      <c r="W55">
        <v>8</v>
      </c>
      <c r="X55">
        <v>13</v>
      </c>
      <c r="Y55">
        <v>9</v>
      </c>
      <c r="Z55">
        <v>12</v>
      </c>
      <c r="AA55">
        <v>2.9373872572854749</v>
      </c>
      <c r="AB55">
        <v>2.394267589926951</v>
      </c>
      <c r="AC55">
        <v>3.4449834261752259</v>
      </c>
      <c r="AD55">
        <v>3.5862702546445777</v>
      </c>
      <c r="AE55">
        <v>3.1073827604551134</v>
      </c>
      <c r="AF55">
        <v>3.7325005483773004</v>
      </c>
      <c r="AG55">
        <v>3.1499186220142184</v>
      </c>
      <c r="AH55">
        <v>3.19950024006324</v>
      </c>
      <c r="AI55">
        <v>2.5304571419468607</v>
      </c>
      <c r="AJ55">
        <v>3.6666577328966685</v>
      </c>
      <c r="AK55">
        <v>3.5923800448541021</v>
      </c>
      <c r="AL55">
        <v>3.6422225323984301</v>
      </c>
      <c r="AM55">
        <f t="shared" si="0"/>
        <v>3.1177089494347476</v>
      </c>
      <c r="AN55">
        <f t="shared" si="1"/>
        <v>3.3796124090716142</v>
      </c>
      <c r="AP55" t="s">
        <v>94</v>
      </c>
      <c r="AQ55" t="s">
        <v>1582</v>
      </c>
      <c r="AR55" t="s">
        <v>1583</v>
      </c>
      <c r="AS55">
        <v>-0.77784768937223803</v>
      </c>
      <c r="AT55">
        <v>0.41176691616744099</v>
      </c>
      <c r="AU55">
        <v>3.8179780074157399E-2</v>
      </c>
    </row>
    <row r="56" spans="1:47" x14ac:dyDescent="0.25">
      <c r="A56" t="s">
        <v>768</v>
      </c>
      <c r="B56">
        <v>1328272.3725152751</v>
      </c>
      <c r="C56">
        <v>1028870.8925457101</v>
      </c>
      <c r="D56">
        <v>1329726.8491647716</v>
      </c>
      <c r="E56">
        <v>1682330.9252759879</v>
      </c>
      <c r="F56">
        <v>1513590.2796856752</v>
      </c>
      <c r="G56">
        <v>1333261.5949370298</v>
      </c>
      <c r="H56">
        <v>1816623.8394419753</v>
      </c>
      <c r="I56">
        <v>1459139.6202057302</v>
      </c>
      <c r="J56">
        <v>2851817.3285311102</v>
      </c>
      <c r="K56">
        <v>2098651.4641198623</v>
      </c>
      <c r="L56">
        <v>3200649.9536045492</v>
      </c>
      <c r="M56">
        <v>2109781.9032723587</v>
      </c>
      <c r="N56">
        <v>11</v>
      </c>
      <c r="O56">
        <v>7</v>
      </c>
      <c r="P56">
        <v>7</v>
      </c>
      <c r="Q56">
        <v>8</v>
      </c>
      <c r="R56">
        <v>10</v>
      </c>
      <c r="S56">
        <v>9</v>
      </c>
      <c r="T56">
        <v>6</v>
      </c>
      <c r="U56">
        <v>9</v>
      </c>
      <c r="V56">
        <v>9</v>
      </c>
      <c r="W56">
        <v>6</v>
      </c>
      <c r="X56">
        <v>8</v>
      </c>
      <c r="Y56">
        <v>7</v>
      </c>
      <c r="Z56">
        <v>6</v>
      </c>
      <c r="AA56">
        <v>2.5148900084760588</v>
      </c>
      <c r="AB56">
        <v>1.978621042258375</v>
      </c>
      <c r="AC56">
        <v>2.4930366838191755</v>
      </c>
      <c r="AD56">
        <v>2.7323502261065178</v>
      </c>
      <c r="AE56">
        <v>2.1675192263577157</v>
      </c>
      <c r="AF56">
        <v>3.1513843562270938</v>
      </c>
      <c r="AG56">
        <v>2.4371805813477887</v>
      </c>
      <c r="AH56">
        <v>3.2155607055863018</v>
      </c>
      <c r="AI56">
        <v>2.5258475013903183</v>
      </c>
      <c r="AJ56">
        <v>3.056296049043592</v>
      </c>
      <c r="AK56">
        <v>2.9735741417839519</v>
      </c>
      <c r="AL56">
        <v>3.5044046291281661</v>
      </c>
      <c r="AM56">
        <f t="shared" si="0"/>
        <v>2.6200126068691021</v>
      </c>
      <c r="AN56">
        <f t="shared" si="1"/>
        <v>2.8384315850517408</v>
      </c>
      <c r="AP56" t="s">
        <v>95</v>
      </c>
      <c r="AQ56" t="s">
        <v>1584</v>
      </c>
      <c r="AR56" t="s">
        <v>1585</v>
      </c>
      <c r="AS56">
        <v>0.53672874019278505</v>
      </c>
      <c r="AT56">
        <v>0.30777699217941501</v>
      </c>
      <c r="AU56">
        <v>3.8565397829709198E-2</v>
      </c>
    </row>
    <row r="57" spans="1:47" x14ac:dyDescent="0.25">
      <c r="A57" t="s">
        <v>1444</v>
      </c>
      <c r="B57">
        <v>8538849.3542290255</v>
      </c>
      <c r="C57">
        <v>8485250.0277030449</v>
      </c>
      <c r="D57">
        <v>8021886.6456550853</v>
      </c>
      <c r="E57">
        <v>8107994.6947041452</v>
      </c>
      <c r="F57">
        <v>7470378.8999959966</v>
      </c>
      <c r="G57">
        <v>9940955.7335786037</v>
      </c>
      <c r="H57">
        <v>9379126.2841794156</v>
      </c>
      <c r="I57">
        <v>8306688.2139144177</v>
      </c>
      <c r="J57">
        <v>8006558.2332573924</v>
      </c>
      <c r="K57">
        <v>7946146.4382896153</v>
      </c>
      <c r="L57">
        <v>7828267.261673741</v>
      </c>
      <c r="M57">
        <v>7346782.1256126575</v>
      </c>
      <c r="N57">
        <v>15</v>
      </c>
      <c r="O57">
        <v>12</v>
      </c>
      <c r="P57">
        <v>14</v>
      </c>
      <c r="Q57">
        <v>14</v>
      </c>
      <c r="R57">
        <v>13</v>
      </c>
      <c r="S57">
        <v>13</v>
      </c>
      <c r="T57">
        <v>14</v>
      </c>
      <c r="U57">
        <v>13</v>
      </c>
      <c r="V57">
        <v>13</v>
      </c>
      <c r="W57">
        <v>10</v>
      </c>
      <c r="X57">
        <v>14</v>
      </c>
      <c r="Y57">
        <v>11</v>
      </c>
      <c r="Z57">
        <v>13</v>
      </c>
      <c r="AA57">
        <v>3.6495835562430163</v>
      </c>
      <c r="AB57">
        <v>2.5353482205858344</v>
      </c>
      <c r="AC57">
        <v>2.7947903310322895</v>
      </c>
      <c r="AD57">
        <v>3.6828757333610054</v>
      </c>
      <c r="AE57">
        <v>3.1611147016778132</v>
      </c>
      <c r="AF57">
        <v>3.7948219624980744</v>
      </c>
      <c r="AG57">
        <v>3.4807911796468711</v>
      </c>
      <c r="AH57">
        <v>3.9207306313812587</v>
      </c>
      <c r="AI57">
        <v>3.1125546145444529</v>
      </c>
      <c r="AJ57">
        <v>4.1121706551461346</v>
      </c>
      <c r="AK57">
        <v>3.2281965797828334</v>
      </c>
      <c r="AL57">
        <v>3.5297923442526575</v>
      </c>
      <c r="AM57">
        <f t="shared" si="0"/>
        <v>3.3332115566749665</v>
      </c>
      <c r="AN57">
        <f t="shared" si="1"/>
        <v>3.5005835283504072</v>
      </c>
      <c r="AP57" t="s">
        <v>96</v>
      </c>
      <c r="AQ57" t="s">
        <v>1586</v>
      </c>
      <c r="AR57" t="s">
        <v>1587</v>
      </c>
      <c r="AS57">
        <v>-0.60743496528747598</v>
      </c>
      <c r="AT57">
        <v>0.25263491475689998</v>
      </c>
      <c r="AU57">
        <v>3.8948355542778999E-2</v>
      </c>
    </row>
    <row r="58" spans="1:47" x14ac:dyDescent="0.25">
      <c r="A58" t="s">
        <v>1193</v>
      </c>
      <c r="B58">
        <v>13721401.842418075</v>
      </c>
      <c r="C58">
        <v>15861559.930952743</v>
      </c>
      <c r="D58">
        <v>15231372.959973887</v>
      </c>
      <c r="E58">
        <v>13940506.012833074</v>
      </c>
      <c r="F58">
        <v>14664793.598159943</v>
      </c>
      <c r="G58">
        <v>16272137.548700675</v>
      </c>
      <c r="H58">
        <v>14395701.918053979</v>
      </c>
      <c r="I58">
        <v>15129473.894969145</v>
      </c>
      <c r="J58">
        <v>10603075.755567258</v>
      </c>
      <c r="K58">
        <v>12828426.589425879</v>
      </c>
      <c r="L58">
        <v>10442839.587360594</v>
      </c>
      <c r="M58">
        <v>13627120.399338352</v>
      </c>
      <c r="N58">
        <v>14</v>
      </c>
      <c r="O58">
        <v>14</v>
      </c>
      <c r="P58">
        <v>13</v>
      </c>
      <c r="Q58">
        <v>13</v>
      </c>
      <c r="R58">
        <v>14</v>
      </c>
      <c r="S58">
        <v>13</v>
      </c>
      <c r="T58">
        <v>13</v>
      </c>
      <c r="U58">
        <v>12</v>
      </c>
      <c r="V58">
        <v>14</v>
      </c>
      <c r="W58">
        <v>8</v>
      </c>
      <c r="X58">
        <v>13</v>
      </c>
      <c r="Y58">
        <v>7</v>
      </c>
      <c r="Z58">
        <v>10</v>
      </c>
      <c r="AA58">
        <v>3.7750455511688901</v>
      </c>
      <c r="AB58">
        <v>3.6902788967804101</v>
      </c>
      <c r="AC58">
        <v>3.4435172919992589</v>
      </c>
      <c r="AD58">
        <v>3.5250452374259353</v>
      </c>
      <c r="AE58">
        <v>3.7017192830847403</v>
      </c>
      <c r="AF58">
        <v>4.7696886503625988</v>
      </c>
      <c r="AG58">
        <v>3.7067373649318269</v>
      </c>
      <c r="AH58">
        <v>4.4362400313836652</v>
      </c>
      <c r="AI58">
        <v>3.0871812417416566</v>
      </c>
      <c r="AJ58">
        <v>4.246457037848228</v>
      </c>
      <c r="AK58">
        <v>4.0969677432810157</v>
      </c>
      <c r="AL58">
        <v>4.6123045695355049</v>
      </c>
      <c r="AM58">
        <f t="shared" si="0"/>
        <v>3.8353614449835067</v>
      </c>
      <c r="AN58">
        <f t="shared" si="1"/>
        <v>4.013169038273781</v>
      </c>
      <c r="AP58" t="s">
        <v>97</v>
      </c>
      <c r="AQ58" t="s">
        <v>1588</v>
      </c>
      <c r="AR58" t="s">
        <v>1589</v>
      </c>
      <c r="AS58">
        <v>0.574150745418746</v>
      </c>
      <c r="AT58">
        <v>0.58687961138128897</v>
      </c>
      <c r="AU58">
        <v>3.9529170383733797E-2</v>
      </c>
    </row>
    <row r="59" spans="1:47" x14ac:dyDescent="0.25">
      <c r="A59" t="s">
        <v>402</v>
      </c>
      <c r="B59">
        <v>19409201.222036146</v>
      </c>
      <c r="C59">
        <v>21535523.36347403</v>
      </c>
      <c r="D59">
        <v>15345478.472677374</v>
      </c>
      <c r="E59">
        <v>22413193.467999086</v>
      </c>
      <c r="F59">
        <v>20606081.936696436</v>
      </c>
      <c r="G59">
        <v>20523029.657089185</v>
      </c>
      <c r="H59">
        <v>19954024.181187268</v>
      </c>
      <c r="I59">
        <v>22301150.206056349</v>
      </c>
      <c r="J59">
        <v>8165250.1593270404</v>
      </c>
      <c r="K59">
        <v>9683298.1463221386</v>
      </c>
      <c r="L59">
        <v>7641598.2402266255</v>
      </c>
      <c r="M59">
        <v>10436876.005594706</v>
      </c>
      <c r="N59">
        <v>15</v>
      </c>
      <c r="O59">
        <v>14</v>
      </c>
      <c r="P59">
        <v>13</v>
      </c>
      <c r="Q59">
        <v>15</v>
      </c>
      <c r="R59">
        <v>15</v>
      </c>
      <c r="S59">
        <v>14</v>
      </c>
      <c r="T59">
        <v>12</v>
      </c>
      <c r="U59">
        <v>14</v>
      </c>
      <c r="V59">
        <v>13</v>
      </c>
      <c r="W59">
        <v>10</v>
      </c>
      <c r="X59">
        <v>13</v>
      </c>
      <c r="Y59">
        <v>10</v>
      </c>
      <c r="Z59">
        <v>12</v>
      </c>
      <c r="AA59">
        <v>4.5651406947780657</v>
      </c>
      <c r="AB59">
        <v>3.7604839488842816</v>
      </c>
      <c r="AC59">
        <v>3.8729194476998896</v>
      </c>
      <c r="AD59">
        <v>4.1975192453318746</v>
      </c>
      <c r="AE59">
        <v>3.6350105006982005</v>
      </c>
      <c r="AF59">
        <v>5.0118856342963944</v>
      </c>
      <c r="AG59">
        <v>4.7676995708612893</v>
      </c>
      <c r="AH59">
        <v>5.0543282270065326</v>
      </c>
      <c r="AI59">
        <v>3.8500022967012462</v>
      </c>
      <c r="AJ59">
        <v>4.3240421896414523</v>
      </c>
      <c r="AK59">
        <v>4.3696020804740865</v>
      </c>
      <c r="AL59">
        <v>4.0951617357673102</v>
      </c>
      <c r="AM59">
        <f t="shared" si="0"/>
        <v>4.2307457020002213</v>
      </c>
      <c r="AN59">
        <f t="shared" si="1"/>
        <v>4.3532202266898823</v>
      </c>
      <c r="AP59" t="s">
        <v>129</v>
      </c>
      <c r="AQ59" t="s">
        <v>1590</v>
      </c>
      <c r="AR59" t="s">
        <v>1591</v>
      </c>
      <c r="AS59">
        <v>0.67082634263705099</v>
      </c>
      <c r="AT59">
        <v>0.32485973973603499</v>
      </c>
      <c r="AU59">
        <v>3.9636252441137498E-2</v>
      </c>
    </row>
    <row r="60" spans="1:47" x14ac:dyDescent="0.25">
      <c r="A60" t="s">
        <v>113</v>
      </c>
      <c r="B60">
        <v>6970235.7368240338</v>
      </c>
      <c r="C60">
        <v>7410558.7062226124</v>
      </c>
      <c r="D60">
        <v>7284767.1027027667</v>
      </c>
      <c r="E60">
        <v>8889455.433134716</v>
      </c>
      <c r="F60">
        <v>8620469.7698231079</v>
      </c>
      <c r="G60">
        <v>7642797.7414327366</v>
      </c>
      <c r="H60">
        <v>9245429.4455472827</v>
      </c>
      <c r="I60">
        <v>8914911.2760822941</v>
      </c>
      <c r="J60">
        <v>10937535.853456002</v>
      </c>
      <c r="K60">
        <v>8854818.0688397475</v>
      </c>
      <c r="L60">
        <v>12005276.034186181</v>
      </c>
      <c r="M60">
        <v>11109395.351659684</v>
      </c>
      <c r="N60">
        <v>14</v>
      </c>
      <c r="O60">
        <v>14</v>
      </c>
      <c r="P60">
        <v>14</v>
      </c>
      <c r="Q60">
        <v>14</v>
      </c>
      <c r="R60">
        <v>14</v>
      </c>
      <c r="S60">
        <v>14</v>
      </c>
      <c r="T60">
        <v>14</v>
      </c>
      <c r="U60">
        <v>14</v>
      </c>
      <c r="V60">
        <v>14</v>
      </c>
      <c r="W60">
        <v>11</v>
      </c>
      <c r="X60">
        <v>14</v>
      </c>
      <c r="Y60">
        <v>13</v>
      </c>
      <c r="Z60">
        <v>13</v>
      </c>
      <c r="AA60">
        <v>2.9533554599240337</v>
      </c>
      <c r="AB60">
        <v>2.8208860270338088</v>
      </c>
      <c r="AC60">
        <v>2.6030968909734864</v>
      </c>
      <c r="AD60">
        <v>3.500692093503301</v>
      </c>
      <c r="AE60">
        <v>2.9099666968938473</v>
      </c>
      <c r="AF60">
        <v>3.8303815374335959</v>
      </c>
      <c r="AG60">
        <v>4.1508623934905291</v>
      </c>
      <c r="AH60">
        <v>4.0839708726429587</v>
      </c>
      <c r="AI60">
        <v>2.635175124938328</v>
      </c>
      <c r="AJ60">
        <v>4.6499723049350559</v>
      </c>
      <c r="AK60">
        <v>3.0349920599457265</v>
      </c>
      <c r="AL60">
        <v>3.6942684560996515</v>
      </c>
      <c r="AM60">
        <f t="shared" si="0"/>
        <v>3.2488112242063849</v>
      </c>
      <c r="AN60">
        <f t="shared" si="1"/>
        <v>3.5624587620960022</v>
      </c>
      <c r="AP60" t="s">
        <v>130</v>
      </c>
      <c r="AQ60" t="s">
        <v>1592</v>
      </c>
      <c r="AR60" t="s">
        <v>1593</v>
      </c>
      <c r="AS60">
        <v>-1.0636045528282601</v>
      </c>
      <c r="AT60">
        <v>0.28018107188094798</v>
      </c>
      <c r="AU60">
        <v>4.0945575901288798E-2</v>
      </c>
    </row>
    <row r="61" spans="1:47" x14ac:dyDescent="0.25">
      <c r="A61" t="s">
        <v>1006</v>
      </c>
      <c r="B61">
        <v>741157.12785261578</v>
      </c>
      <c r="C61">
        <v>690767.77188561985</v>
      </c>
      <c r="D61">
        <v>823137.12845460419</v>
      </c>
      <c r="E61">
        <v>650450.28262160835</v>
      </c>
      <c r="F61">
        <v>698291.52307001548</v>
      </c>
      <c r="G61">
        <v>259995.32757778911</v>
      </c>
      <c r="H61">
        <v>634223.13269982242</v>
      </c>
      <c r="I61">
        <v>484995.33183327928</v>
      </c>
      <c r="J61">
        <v>1002397.4522923952</v>
      </c>
      <c r="K61">
        <v>1078655.9051537479</v>
      </c>
      <c r="L61">
        <v>1186526.3995013146</v>
      </c>
      <c r="M61">
        <v>1001533.9798952693</v>
      </c>
      <c r="N61">
        <v>12</v>
      </c>
      <c r="O61">
        <v>9</v>
      </c>
      <c r="P61">
        <v>9</v>
      </c>
      <c r="Q61">
        <v>9</v>
      </c>
      <c r="R61">
        <v>9</v>
      </c>
      <c r="S61">
        <v>7</v>
      </c>
      <c r="T61">
        <v>5</v>
      </c>
      <c r="U61">
        <v>7</v>
      </c>
      <c r="V61">
        <v>8</v>
      </c>
      <c r="W61">
        <v>6</v>
      </c>
      <c r="X61">
        <v>9</v>
      </c>
      <c r="Y61">
        <v>8</v>
      </c>
      <c r="Z61">
        <v>8</v>
      </c>
      <c r="AA61">
        <v>2.2265582609393118</v>
      </c>
      <c r="AB61">
        <v>1.6090725466148004</v>
      </c>
      <c r="AC61">
        <v>2.4132221815631048</v>
      </c>
      <c r="AD61">
        <v>1.9248926457342108</v>
      </c>
      <c r="AE61">
        <v>2.2538749656208239</v>
      </c>
      <c r="AF61">
        <v>1.9892847807859524</v>
      </c>
      <c r="AG61">
        <v>2.1429153283780069</v>
      </c>
      <c r="AH61">
        <v>2.3105714310102772</v>
      </c>
      <c r="AI61">
        <v>1.7162025963354839</v>
      </c>
      <c r="AJ61">
        <v>2.4534003086912413</v>
      </c>
      <c r="AK61">
        <v>1.784626545276546</v>
      </c>
      <c r="AL61">
        <v>2.4502071673178851</v>
      </c>
      <c r="AM61">
        <f t="shared" si="0"/>
        <v>2.0679567791549824</v>
      </c>
      <c r="AN61">
        <f t="shared" si="1"/>
        <v>2.1445146805562914</v>
      </c>
      <c r="AP61" t="s">
        <v>131</v>
      </c>
      <c r="AQ61" t="s">
        <v>1594</v>
      </c>
      <c r="AR61" t="s">
        <v>1595</v>
      </c>
      <c r="AS61">
        <v>0.29477401103925199</v>
      </c>
      <c r="AT61">
        <v>0.17935068961269501</v>
      </c>
      <c r="AU61">
        <v>4.1956559635561601E-2</v>
      </c>
    </row>
    <row r="62" spans="1:47" x14ac:dyDescent="0.25">
      <c r="A62" t="s">
        <v>289</v>
      </c>
      <c r="B62">
        <v>19006394.539847128</v>
      </c>
      <c r="C62">
        <v>16680796.584687857</v>
      </c>
      <c r="D62">
        <v>21795518.246673554</v>
      </c>
      <c r="E62">
        <v>22245469.594455402</v>
      </c>
      <c r="F62">
        <v>21930788.483426087</v>
      </c>
      <c r="G62">
        <v>23766931.55136754</v>
      </c>
      <c r="H62">
        <v>24890399.920388777</v>
      </c>
      <c r="I62">
        <v>24981271.595946293</v>
      </c>
      <c r="J62">
        <v>17204007.62490356</v>
      </c>
      <c r="K62">
        <v>23145048.356922887</v>
      </c>
      <c r="L62">
        <v>19722225.636328645</v>
      </c>
      <c r="M62">
        <v>29304727.360854018</v>
      </c>
      <c r="N62">
        <v>14</v>
      </c>
      <c r="O62">
        <v>13</v>
      </c>
      <c r="P62">
        <v>14</v>
      </c>
      <c r="Q62">
        <v>13</v>
      </c>
      <c r="R62">
        <v>13</v>
      </c>
      <c r="S62">
        <v>12</v>
      </c>
      <c r="T62">
        <v>13</v>
      </c>
      <c r="U62">
        <v>14</v>
      </c>
      <c r="V62">
        <v>14</v>
      </c>
      <c r="W62">
        <v>9</v>
      </c>
      <c r="X62">
        <v>13</v>
      </c>
      <c r="Y62">
        <v>12</v>
      </c>
      <c r="Z62">
        <v>13</v>
      </c>
      <c r="AA62">
        <v>4.0211059300287753</v>
      </c>
      <c r="AB62">
        <v>3.5298903044422896</v>
      </c>
      <c r="AC62">
        <v>4.2162554549290459</v>
      </c>
      <c r="AD62">
        <v>4.1419340794510031</v>
      </c>
      <c r="AE62">
        <v>3.9394332852706593</v>
      </c>
      <c r="AF62">
        <v>4.7660575487902488</v>
      </c>
      <c r="AG62">
        <v>4.2864529372727604</v>
      </c>
      <c r="AH62">
        <v>5.0464031185596951</v>
      </c>
      <c r="AI62">
        <v>3.6568940205086076</v>
      </c>
      <c r="AJ62">
        <v>5.0846221641540117</v>
      </c>
      <c r="AK62">
        <v>4.6861514397449264</v>
      </c>
      <c r="AL62">
        <v>5.2294224237793543</v>
      </c>
      <c r="AM62">
        <f t="shared" si="0"/>
        <v>4.2124709038088293</v>
      </c>
      <c r="AN62">
        <f t="shared" si="1"/>
        <v>4.5549662140130662</v>
      </c>
      <c r="AP62" t="s">
        <v>132</v>
      </c>
      <c r="AQ62" t="s">
        <v>1596</v>
      </c>
      <c r="AR62" t="s">
        <v>1597</v>
      </c>
      <c r="AS62">
        <v>1.4381170376241399</v>
      </c>
      <c r="AT62">
        <v>0.12009184671791701</v>
      </c>
      <c r="AU62">
        <v>4.3844473616125597E-2</v>
      </c>
    </row>
    <row r="63" spans="1:47" x14ac:dyDescent="0.25">
      <c r="A63" t="s">
        <v>590</v>
      </c>
      <c r="B63">
        <v>1704466.8447023968</v>
      </c>
      <c r="C63">
        <v>1571281.0362039043</v>
      </c>
      <c r="D63">
        <v>1177805.9830320654</v>
      </c>
      <c r="E63">
        <v>1259640.2636020866</v>
      </c>
      <c r="F63">
        <v>1392895.0219637188</v>
      </c>
      <c r="G63">
        <v>1083991.0633807082</v>
      </c>
      <c r="H63">
        <v>1325307.5192124208</v>
      </c>
      <c r="I63">
        <v>1326986.5698402009</v>
      </c>
      <c r="J63">
        <v>2058250.7493027586</v>
      </c>
      <c r="K63">
        <v>1959248.1984358989</v>
      </c>
      <c r="L63">
        <v>1801262.7282156192</v>
      </c>
      <c r="M63">
        <v>1908558.0069182906</v>
      </c>
      <c r="N63">
        <v>14</v>
      </c>
      <c r="O63">
        <v>13</v>
      </c>
      <c r="P63">
        <v>13</v>
      </c>
      <c r="Q63">
        <v>9</v>
      </c>
      <c r="R63">
        <v>13</v>
      </c>
      <c r="S63">
        <v>12</v>
      </c>
      <c r="T63">
        <v>11</v>
      </c>
      <c r="U63">
        <v>13</v>
      </c>
      <c r="V63">
        <v>12</v>
      </c>
      <c r="W63">
        <v>12</v>
      </c>
      <c r="X63">
        <v>14</v>
      </c>
      <c r="Y63">
        <v>12</v>
      </c>
      <c r="Z63">
        <v>13</v>
      </c>
      <c r="AA63">
        <v>3.2949118171566809</v>
      </c>
      <c r="AB63">
        <v>2.5973948931889934</v>
      </c>
      <c r="AC63">
        <v>3.1120892714199142</v>
      </c>
      <c r="AD63">
        <v>2.9070330600962779</v>
      </c>
      <c r="AE63">
        <v>2.4147087011444173</v>
      </c>
      <c r="AF63">
        <v>2.734202777004815</v>
      </c>
      <c r="AG63">
        <v>2.9197263787875465</v>
      </c>
      <c r="AH63">
        <v>3.3413692951848049</v>
      </c>
      <c r="AI63">
        <v>2.3273695920096258</v>
      </c>
      <c r="AJ63">
        <v>3.4489984866341321</v>
      </c>
      <c r="AK63">
        <v>3.2386522686123427</v>
      </c>
      <c r="AL63">
        <v>3.0940088598500504</v>
      </c>
      <c r="AM63">
        <f t="shared" si="0"/>
        <v>2.9191611395690273</v>
      </c>
      <c r="AN63">
        <f t="shared" si="1"/>
        <v>2.9859164272792396</v>
      </c>
      <c r="AP63" t="s">
        <v>98</v>
      </c>
      <c r="AQ63" t="s">
        <v>1598</v>
      </c>
      <c r="AR63" t="s">
        <v>1599</v>
      </c>
      <c r="AS63">
        <v>-0.41134777887745699</v>
      </c>
      <c r="AT63">
        <v>0.169897657641051</v>
      </c>
      <c r="AU63">
        <v>4.4776089493477403E-2</v>
      </c>
    </row>
    <row r="64" spans="1:47" x14ac:dyDescent="0.25">
      <c r="A64" t="s">
        <v>925</v>
      </c>
      <c r="B64">
        <v>3158725.490153559</v>
      </c>
      <c r="C64">
        <v>3413132.0218508816</v>
      </c>
      <c r="D64">
        <v>2821316.7306953981</v>
      </c>
      <c r="E64">
        <v>2257525.6275461772</v>
      </c>
      <c r="F64">
        <v>2187310.8795279968</v>
      </c>
      <c r="G64">
        <v>2655236.1499886285</v>
      </c>
      <c r="H64">
        <v>2232612.0313297296</v>
      </c>
      <c r="I64">
        <v>3294824.3237484726</v>
      </c>
      <c r="J64">
        <v>1536700.5608670122</v>
      </c>
      <c r="K64">
        <v>1570060.4686489475</v>
      </c>
      <c r="L64">
        <v>2068518.3208033754</v>
      </c>
      <c r="M64">
        <v>1607546.9649857783</v>
      </c>
      <c r="N64">
        <v>14</v>
      </c>
      <c r="O64">
        <v>13</v>
      </c>
      <c r="P64">
        <v>12</v>
      </c>
      <c r="Q64">
        <v>12</v>
      </c>
      <c r="R64">
        <v>13</v>
      </c>
      <c r="S64">
        <v>11</v>
      </c>
      <c r="T64">
        <v>10</v>
      </c>
      <c r="U64">
        <v>11</v>
      </c>
      <c r="V64">
        <v>14</v>
      </c>
      <c r="W64">
        <v>8</v>
      </c>
      <c r="X64">
        <v>10</v>
      </c>
      <c r="Y64">
        <v>13</v>
      </c>
      <c r="Z64">
        <v>12</v>
      </c>
      <c r="AA64">
        <v>3.0428865395094817</v>
      </c>
      <c r="AB64">
        <v>2.7953590354368174</v>
      </c>
      <c r="AC64">
        <v>2.6661395002520898</v>
      </c>
      <c r="AD64">
        <v>2.9587303709222925</v>
      </c>
      <c r="AE64">
        <v>2.7933086059276868</v>
      </c>
      <c r="AF64">
        <v>2.6670693984740668</v>
      </c>
      <c r="AG64">
        <v>2.6532921473838447</v>
      </c>
      <c r="AH64">
        <v>3.3097471864988823</v>
      </c>
      <c r="AI64">
        <v>2.8091257255257416</v>
      </c>
      <c r="AJ64">
        <v>3.584269396754499</v>
      </c>
      <c r="AK64">
        <v>2.1699070208898084</v>
      </c>
      <c r="AL64">
        <v>2.9106467118721846</v>
      </c>
      <c r="AM64">
        <f t="shared" si="0"/>
        <v>2.9274749326587828</v>
      </c>
      <c r="AN64">
        <f t="shared" si="1"/>
        <v>2.7992720072491166</v>
      </c>
      <c r="AP64" t="s">
        <v>133</v>
      </c>
      <c r="AQ64" t="s">
        <v>1600</v>
      </c>
      <c r="AR64" t="s">
        <v>1601</v>
      </c>
      <c r="AS64">
        <v>0.70784231467283998</v>
      </c>
      <c r="AT64">
        <v>0.380805699780911</v>
      </c>
      <c r="AU64">
        <v>4.6135020604119802E-2</v>
      </c>
    </row>
    <row r="65" spans="1:47" x14ac:dyDescent="0.25">
      <c r="A65" t="s">
        <v>1019</v>
      </c>
      <c r="B65">
        <v>92170358.201455161</v>
      </c>
      <c r="C65">
        <v>81663862.59527798</v>
      </c>
      <c r="D65">
        <v>47395813.91271203</v>
      </c>
      <c r="E65">
        <v>62848004.919631839</v>
      </c>
      <c r="F65">
        <v>89920104.047301769</v>
      </c>
      <c r="G65">
        <v>72890580.516232669</v>
      </c>
      <c r="H65">
        <v>64228350.416408993</v>
      </c>
      <c r="I65">
        <v>94298190.826585293</v>
      </c>
      <c r="J65">
        <v>62714249.163825721</v>
      </c>
      <c r="K65">
        <v>43602184.030716732</v>
      </c>
      <c r="L65">
        <v>49752623.383880779</v>
      </c>
      <c r="M65">
        <v>44528326.456576034</v>
      </c>
      <c r="N65">
        <v>15</v>
      </c>
      <c r="O65">
        <v>14</v>
      </c>
      <c r="P65">
        <v>13</v>
      </c>
      <c r="Q65">
        <v>14</v>
      </c>
      <c r="R65">
        <v>14</v>
      </c>
      <c r="S65">
        <v>15</v>
      </c>
      <c r="T65">
        <v>13</v>
      </c>
      <c r="U65">
        <v>12</v>
      </c>
      <c r="V65">
        <v>13</v>
      </c>
      <c r="W65">
        <v>9</v>
      </c>
      <c r="X65">
        <v>12</v>
      </c>
      <c r="Y65">
        <v>9</v>
      </c>
      <c r="Z65">
        <v>11</v>
      </c>
      <c r="AA65">
        <v>3.4796913232761035</v>
      </c>
      <c r="AB65">
        <v>2.8756838697486233</v>
      </c>
      <c r="AC65">
        <v>2.583984524107017</v>
      </c>
      <c r="AD65">
        <v>3.6344532474632403</v>
      </c>
      <c r="AE65">
        <v>2.9425310255108448</v>
      </c>
      <c r="AF65">
        <v>3.5990596035587217</v>
      </c>
      <c r="AG65">
        <v>4.2142518960235167</v>
      </c>
      <c r="AH65">
        <v>3.8098011569776196</v>
      </c>
      <c r="AI65">
        <v>3.1001463209949556</v>
      </c>
      <c r="AJ65">
        <v>3.8344603620707431</v>
      </c>
      <c r="AK65">
        <v>4.1587951030151755</v>
      </c>
      <c r="AL65">
        <v>4.1607409072931718</v>
      </c>
      <c r="AM65">
        <f t="shared" si="0"/>
        <v>3.2455043339593606</v>
      </c>
      <c r="AN65">
        <f t="shared" si="1"/>
        <v>3.8200955560472618</v>
      </c>
      <c r="AP65" t="s">
        <v>134</v>
      </c>
      <c r="AQ65" t="s">
        <v>1602</v>
      </c>
      <c r="AR65" t="s">
        <v>1603</v>
      </c>
      <c r="AS65">
        <v>0.49505532678779901</v>
      </c>
      <c r="AT65">
        <v>0.146561308016844</v>
      </c>
      <c r="AU65">
        <v>4.7688426297569898E-2</v>
      </c>
    </row>
    <row r="66" spans="1:47" x14ac:dyDescent="0.25">
      <c r="A66" t="s">
        <v>486</v>
      </c>
      <c r="B66">
        <v>3597574.5261672377</v>
      </c>
      <c r="C66">
        <v>3408107.9669351811</v>
      </c>
      <c r="D66">
        <v>3434759.582400226</v>
      </c>
      <c r="E66">
        <v>4552648.8836739156</v>
      </c>
      <c r="F66">
        <v>4177479.1195198367</v>
      </c>
      <c r="G66">
        <v>3339494.8593559037</v>
      </c>
      <c r="H66">
        <v>4515074.9335118113</v>
      </c>
      <c r="I66">
        <v>3237077.3365183366</v>
      </c>
      <c r="J66">
        <v>2895764.2215060485</v>
      </c>
      <c r="K66">
        <v>4296551.5699986536</v>
      </c>
      <c r="L66">
        <v>3599841.5659822682</v>
      </c>
      <c r="M66">
        <v>4877157.7868178803</v>
      </c>
      <c r="N66">
        <v>15</v>
      </c>
      <c r="O66">
        <v>15</v>
      </c>
      <c r="P66">
        <v>13</v>
      </c>
      <c r="Q66">
        <v>15</v>
      </c>
      <c r="R66">
        <v>15</v>
      </c>
      <c r="S66">
        <v>12</v>
      </c>
      <c r="T66">
        <v>12</v>
      </c>
      <c r="U66">
        <v>13</v>
      </c>
      <c r="V66">
        <v>13</v>
      </c>
      <c r="W66">
        <v>7</v>
      </c>
      <c r="X66">
        <v>12</v>
      </c>
      <c r="Y66">
        <v>9</v>
      </c>
      <c r="Z66">
        <v>12</v>
      </c>
      <c r="AA66">
        <v>3.0460130886857111</v>
      </c>
      <c r="AB66">
        <v>2.7758610131080945</v>
      </c>
      <c r="AC66">
        <v>2.5584899200038138</v>
      </c>
      <c r="AD66">
        <v>3.1322377040610223</v>
      </c>
      <c r="AE66">
        <v>2.2855963723223067</v>
      </c>
      <c r="AF66">
        <v>4.1177830785796861</v>
      </c>
      <c r="AG66">
        <v>3.8250589255164966</v>
      </c>
      <c r="AH66">
        <v>3.6747312027542218</v>
      </c>
      <c r="AI66">
        <v>2.3171992684959961</v>
      </c>
      <c r="AJ66">
        <v>3.4997657499943386</v>
      </c>
      <c r="AK66">
        <v>2.7701770201753053</v>
      </c>
      <c r="AL66">
        <v>3.2933171397751071</v>
      </c>
      <c r="AM66">
        <f t="shared" si="0"/>
        <v>3.0525186864779399</v>
      </c>
      <c r="AN66">
        <f t="shared" si="1"/>
        <v>3.1635197274340769</v>
      </c>
      <c r="AP66" t="s">
        <v>99</v>
      </c>
      <c r="AQ66" t="s">
        <v>1604</v>
      </c>
      <c r="AR66" t="s">
        <v>1605</v>
      </c>
      <c r="AS66">
        <v>1.1253018418760601</v>
      </c>
      <c r="AT66">
        <v>0.81470106317083102</v>
      </c>
      <c r="AU66">
        <v>4.8602748554893299E-2</v>
      </c>
    </row>
    <row r="67" spans="1:47" x14ac:dyDescent="0.25">
      <c r="A67" t="s">
        <v>778</v>
      </c>
      <c r="B67">
        <v>5939461.3925027372</v>
      </c>
      <c r="C67">
        <v>9927805.2544781566</v>
      </c>
      <c r="D67">
        <v>14636186.792490903</v>
      </c>
      <c r="E67">
        <v>10919985.818872575</v>
      </c>
      <c r="F67">
        <v>6055035.1624259697</v>
      </c>
      <c r="G67">
        <v>13931106.05495107</v>
      </c>
      <c r="H67">
        <v>12147434.349066496</v>
      </c>
      <c r="I67">
        <v>10512178.618645402</v>
      </c>
      <c r="J67">
        <v>14428419.512948103</v>
      </c>
      <c r="K67">
        <v>12876617.548130795</v>
      </c>
      <c r="L67">
        <v>13943203.240694627</v>
      </c>
      <c r="M67">
        <v>14368853.857125347</v>
      </c>
      <c r="N67">
        <v>14</v>
      </c>
      <c r="O67">
        <v>12</v>
      </c>
      <c r="P67">
        <v>13</v>
      </c>
      <c r="Q67">
        <v>12</v>
      </c>
      <c r="R67">
        <v>14</v>
      </c>
      <c r="S67">
        <v>12</v>
      </c>
      <c r="T67">
        <v>12</v>
      </c>
      <c r="U67">
        <v>13</v>
      </c>
      <c r="V67">
        <v>13</v>
      </c>
      <c r="W67">
        <v>12</v>
      </c>
      <c r="X67">
        <v>13</v>
      </c>
      <c r="Y67">
        <v>12</v>
      </c>
      <c r="Z67">
        <v>12</v>
      </c>
      <c r="AA67">
        <v>2.9420384545682285</v>
      </c>
      <c r="AB67">
        <v>3.1676240933241862</v>
      </c>
      <c r="AC67">
        <v>2.6097010338260644</v>
      </c>
      <c r="AD67">
        <v>3.2334125861593059</v>
      </c>
      <c r="AE67">
        <v>2.8753352816932432</v>
      </c>
      <c r="AF67">
        <v>3.8169824499013121</v>
      </c>
      <c r="AG67">
        <v>3.9692792743411243</v>
      </c>
      <c r="AH67">
        <v>3.7562153172216948</v>
      </c>
      <c r="AI67">
        <v>2.6740339899503023</v>
      </c>
      <c r="AJ67">
        <v>4.3866930614031361</v>
      </c>
      <c r="AK67">
        <v>4.5560889196204002</v>
      </c>
      <c r="AL67">
        <v>3.6220963837817988</v>
      </c>
      <c r="AM67">
        <f t="shared" si="0"/>
        <v>3.2661788471622053</v>
      </c>
      <c r="AN67">
        <f t="shared" si="1"/>
        <v>3.6687379604695942</v>
      </c>
      <c r="AP67" t="s">
        <v>219</v>
      </c>
      <c r="AQ67" t="s">
        <v>1606</v>
      </c>
      <c r="AR67" t="s">
        <v>1607</v>
      </c>
      <c r="AS67">
        <v>-0.67902549501943799</v>
      </c>
      <c r="AT67">
        <v>0.26433057132023402</v>
      </c>
      <c r="AU67">
        <v>5.2738949944286503E-2</v>
      </c>
    </row>
    <row r="68" spans="1:47" x14ac:dyDescent="0.25">
      <c r="A68" t="s">
        <v>462</v>
      </c>
      <c r="B68">
        <v>1575058.5568759181</v>
      </c>
      <c r="C68">
        <v>1331364.6190156476</v>
      </c>
      <c r="D68">
        <v>1772741.784992591</v>
      </c>
      <c r="E68">
        <v>1809955.6470893966</v>
      </c>
      <c r="F68">
        <v>1483844.71240509</v>
      </c>
      <c r="G68">
        <v>1605686.751845439</v>
      </c>
      <c r="H68">
        <v>1709859.4096534622</v>
      </c>
      <c r="I68">
        <v>2175530.3489125962</v>
      </c>
      <c r="J68">
        <v>1570536.4094805697</v>
      </c>
      <c r="K68">
        <v>1245895.4033627708</v>
      </c>
      <c r="L68">
        <v>1617068.5438557502</v>
      </c>
      <c r="M68">
        <v>1838113.3880084883</v>
      </c>
      <c r="N68">
        <v>15</v>
      </c>
      <c r="O68">
        <v>14</v>
      </c>
      <c r="P68">
        <v>13</v>
      </c>
      <c r="Q68">
        <v>14</v>
      </c>
      <c r="R68">
        <v>14</v>
      </c>
      <c r="S68">
        <v>11</v>
      </c>
      <c r="T68">
        <v>12</v>
      </c>
      <c r="U68">
        <v>11</v>
      </c>
      <c r="V68">
        <v>15</v>
      </c>
      <c r="W68">
        <v>9</v>
      </c>
      <c r="X68">
        <v>11</v>
      </c>
      <c r="Y68">
        <v>9</v>
      </c>
      <c r="Z68">
        <v>11</v>
      </c>
      <c r="AA68">
        <v>3.2751365737040148</v>
      </c>
      <c r="AB68">
        <v>2.2987918547511055</v>
      </c>
      <c r="AC68">
        <v>2.7571607638325135</v>
      </c>
      <c r="AD68">
        <v>3.3567762326860255</v>
      </c>
      <c r="AE68">
        <v>2.8807130165234947</v>
      </c>
      <c r="AF68">
        <v>3.2488291071151196</v>
      </c>
      <c r="AG68">
        <v>2.8268671659214806</v>
      </c>
      <c r="AH68">
        <v>3.3994394316573517</v>
      </c>
      <c r="AI68">
        <v>2.5626236438177967</v>
      </c>
      <c r="AJ68">
        <v>3.8028701846170181</v>
      </c>
      <c r="AK68">
        <v>3.8227927990901298</v>
      </c>
      <c r="AL68">
        <v>3.5762630217547109</v>
      </c>
      <c r="AM68">
        <f t="shared" si="0"/>
        <v>2.9909020213062614</v>
      </c>
      <c r="AN68">
        <f t="shared" si="1"/>
        <v>3.3104752779388655</v>
      </c>
      <c r="AP68" t="s">
        <v>220</v>
      </c>
      <c r="AQ68" t="s">
        <v>1608</v>
      </c>
      <c r="AR68" t="s">
        <v>1609</v>
      </c>
      <c r="AS68">
        <v>0.56943961556168599</v>
      </c>
      <c r="AT68">
        <v>0.27866075240722199</v>
      </c>
      <c r="AU68">
        <v>5.3889122637279303E-2</v>
      </c>
    </row>
    <row r="69" spans="1:47" x14ac:dyDescent="0.25">
      <c r="A69" t="s">
        <v>1140</v>
      </c>
      <c r="B69">
        <v>3067308.1909201709</v>
      </c>
      <c r="C69">
        <v>2925040.0910663977</v>
      </c>
      <c r="D69">
        <v>3760742.790684015</v>
      </c>
      <c r="E69">
        <v>3254669.7746531381</v>
      </c>
      <c r="F69">
        <v>3319730.9400101681</v>
      </c>
      <c r="G69">
        <v>2868734.4375799536</v>
      </c>
      <c r="H69">
        <v>3161067.8621700797</v>
      </c>
      <c r="I69">
        <v>2740589.6204562634</v>
      </c>
      <c r="J69">
        <v>3974768.1577816</v>
      </c>
      <c r="K69">
        <v>2638004.5054083625</v>
      </c>
      <c r="L69">
        <v>3281280.2068859804</v>
      </c>
      <c r="M69">
        <v>2381429.9310853775</v>
      </c>
      <c r="N69">
        <v>13</v>
      </c>
      <c r="O69">
        <v>10</v>
      </c>
      <c r="P69">
        <v>8</v>
      </c>
      <c r="Q69">
        <v>12</v>
      </c>
      <c r="R69">
        <v>11</v>
      </c>
      <c r="S69">
        <v>11</v>
      </c>
      <c r="T69">
        <v>7</v>
      </c>
      <c r="U69">
        <v>10</v>
      </c>
      <c r="V69">
        <v>11</v>
      </c>
      <c r="W69">
        <v>7</v>
      </c>
      <c r="X69">
        <v>8</v>
      </c>
      <c r="Y69">
        <v>8</v>
      </c>
      <c r="Z69">
        <v>6</v>
      </c>
      <c r="AA69">
        <v>3.185867889173875</v>
      </c>
      <c r="AB69">
        <v>2.4642992823260186</v>
      </c>
      <c r="AC69">
        <v>3.0547017752283314</v>
      </c>
      <c r="AD69">
        <v>2.9794465626259092</v>
      </c>
      <c r="AE69">
        <v>1.7343358412772409</v>
      </c>
      <c r="AF69">
        <v>3.9957500296461643</v>
      </c>
      <c r="AG69">
        <v>3.3773427884860596</v>
      </c>
      <c r="AH69">
        <v>2.2561168917209997</v>
      </c>
      <c r="AI69">
        <v>2.5497139940356166</v>
      </c>
      <c r="AJ69">
        <v>3.7766441300000477</v>
      </c>
      <c r="AK69">
        <v>3.4048753473140243</v>
      </c>
      <c r="AL69">
        <v>4.6006917440402999</v>
      </c>
      <c r="AM69">
        <f t="shared" ref="AM69:AM132" si="2">AVERAGE(AA69:AC69,AF69,AI69,AJ69)</f>
        <v>3.1711628500683422</v>
      </c>
      <c r="AN69">
        <f t="shared" ref="AN69:AN132" si="3">AVERAGE(AD69:AE69,AG69,AH69,AK69,AL69)</f>
        <v>3.0588015292440893</v>
      </c>
      <c r="AP69" t="s">
        <v>221</v>
      </c>
      <c r="AQ69" t="s">
        <v>1610</v>
      </c>
      <c r="AR69" t="s">
        <v>1611</v>
      </c>
      <c r="AS69">
        <v>0.62632713181863697</v>
      </c>
      <c r="AT69">
        <v>0.50926967953358504</v>
      </c>
      <c r="AU69">
        <v>5.39801980638622E-2</v>
      </c>
    </row>
    <row r="70" spans="1:47" x14ac:dyDescent="0.25">
      <c r="A70" t="s">
        <v>628</v>
      </c>
      <c r="B70">
        <v>3723214.5862889192</v>
      </c>
      <c r="C70">
        <v>3887643.0677316505</v>
      </c>
      <c r="D70">
        <v>3781029.4556243019</v>
      </c>
      <c r="E70">
        <v>4977539.8403356466</v>
      </c>
      <c r="F70">
        <v>5033243.9967376497</v>
      </c>
      <c r="G70">
        <v>4755466.3047925392</v>
      </c>
      <c r="H70">
        <v>4899547.832550765</v>
      </c>
      <c r="I70">
        <v>5425791.3649371509</v>
      </c>
      <c r="J70">
        <v>6468828.9843424996</v>
      </c>
      <c r="K70">
        <v>4981384.4705158062</v>
      </c>
      <c r="L70">
        <v>4692190.8362427801</v>
      </c>
      <c r="M70">
        <v>7017885.9573429404</v>
      </c>
      <c r="N70">
        <v>15</v>
      </c>
      <c r="O70">
        <v>13</v>
      </c>
      <c r="P70">
        <v>11</v>
      </c>
      <c r="Q70">
        <v>12</v>
      </c>
      <c r="R70">
        <v>14</v>
      </c>
      <c r="S70">
        <v>12</v>
      </c>
      <c r="T70">
        <v>11</v>
      </c>
      <c r="U70">
        <v>12</v>
      </c>
      <c r="V70">
        <v>12</v>
      </c>
      <c r="W70">
        <v>11</v>
      </c>
      <c r="X70">
        <v>13</v>
      </c>
      <c r="Y70">
        <v>10</v>
      </c>
      <c r="Z70">
        <v>12</v>
      </c>
      <c r="AA70">
        <v>2.9645565909449951</v>
      </c>
      <c r="AB70">
        <v>3.2025149139089355</v>
      </c>
      <c r="AC70">
        <v>3.6586358752615422</v>
      </c>
      <c r="AD70">
        <v>3.5565304206517219</v>
      </c>
      <c r="AE70">
        <v>2.7376248101829024</v>
      </c>
      <c r="AF70">
        <v>4.143208761744714</v>
      </c>
      <c r="AG70">
        <v>4.0630044076339269</v>
      </c>
      <c r="AH70">
        <v>4.3931203790174385</v>
      </c>
      <c r="AI70">
        <v>3.3539654986327196</v>
      </c>
      <c r="AJ70">
        <v>3.9092535545611655</v>
      </c>
      <c r="AK70">
        <v>3.1312591625149317</v>
      </c>
      <c r="AL70">
        <v>3.8214452674925439</v>
      </c>
      <c r="AM70">
        <f t="shared" si="2"/>
        <v>3.5386891991756788</v>
      </c>
      <c r="AN70">
        <f t="shared" si="3"/>
        <v>3.6171640745822446</v>
      </c>
      <c r="AP70" t="s">
        <v>222</v>
      </c>
      <c r="AQ70" t="s">
        <v>1612</v>
      </c>
      <c r="AR70" t="s">
        <v>1613</v>
      </c>
      <c r="AS70">
        <v>0.32560988140466401</v>
      </c>
      <c r="AT70">
        <v>3.5233458932464497E-2</v>
      </c>
      <c r="AU70">
        <v>5.4852441389092503E-2</v>
      </c>
    </row>
    <row r="71" spans="1:47" x14ac:dyDescent="0.25">
      <c r="A71" t="s">
        <v>1431</v>
      </c>
      <c r="B71">
        <v>3299203.1906219171</v>
      </c>
      <c r="C71">
        <v>2830515.1960886884</v>
      </c>
      <c r="D71">
        <v>3839995.0594618837</v>
      </c>
      <c r="E71">
        <v>2771146.4339766102</v>
      </c>
      <c r="F71">
        <v>2981498.7924231375</v>
      </c>
      <c r="G71">
        <v>2795007.5688323318</v>
      </c>
      <c r="H71">
        <v>2925604.4299804415</v>
      </c>
      <c r="I71">
        <v>3036727.5564878723</v>
      </c>
      <c r="J71">
        <v>2659306.5710945982</v>
      </c>
      <c r="K71">
        <v>2659346.0499994345</v>
      </c>
      <c r="L71">
        <v>2345054.0951720239</v>
      </c>
      <c r="M71">
        <v>2173163.0271372991</v>
      </c>
      <c r="N71">
        <v>15</v>
      </c>
      <c r="O71">
        <v>14</v>
      </c>
      <c r="P71">
        <v>13</v>
      </c>
      <c r="Q71">
        <v>15</v>
      </c>
      <c r="R71">
        <v>14</v>
      </c>
      <c r="S71">
        <v>15</v>
      </c>
      <c r="T71">
        <v>13</v>
      </c>
      <c r="U71">
        <v>15</v>
      </c>
      <c r="V71">
        <v>14</v>
      </c>
      <c r="W71">
        <v>8</v>
      </c>
      <c r="X71">
        <v>11</v>
      </c>
      <c r="Y71">
        <v>9</v>
      </c>
      <c r="Z71">
        <v>9</v>
      </c>
      <c r="AA71">
        <v>3.6263651877511465</v>
      </c>
      <c r="AB71">
        <v>2.8235761302488509</v>
      </c>
      <c r="AC71">
        <v>3.3010803221192453</v>
      </c>
      <c r="AD71">
        <v>3.2586113438713338</v>
      </c>
      <c r="AE71">
        <v>3.0817222438842355</v>
      </c>
      <c r="AF71">
        <v>3.5870422208808104</v>
      </c>
      <c r="AG71">
        <v>3.5665659147977542</v>
      </c>
      <c r="AH71">
        <v>3.8204436829701116</v>
      </c>
      <c r="AI71">
        <v>2.425465129639619</v>
      </c>
      <c r="AJ71">
        <v>3.3705555419924962</v>
      </c>
      <c r="AK71">
        <v>3.5362412865784254</v>
      </c>
      <c r="AL71">
        <v>3.2031756146154895</v>
      </c>
      <c r="AM71">
        <f t="shared" si="2"/>
        <v>3.1890140887720282</v>
      </c>
      <c r="AN71">
        <f t="shared" si="3"/>
        <v>3.4111266811195584</v>
      </c>
      <c r="AP71" t="s">
        <v>223</v>
      </c>
      <c r="AQ71" t="s">
        <v>1614</v>
      </c>
      <c r="AR71" t="s">
        <v>1615</v>
      </c>
      <c r="AS71">
        <v>-0.711970485046169</v>
      </c>
      <c r="AT71">
        <v>0.13450399492183901</v>
      </c>
      <c r="AU71">
        <v>5.5221192624919903E-2</v>
      </c>
    </row>
    <row r="72" spans="1:47" x14ac:dyDescent="0.25">
      <c r="A72" t="s">
        <v>1177</v>
      </c>
      <c r="B72">
        <v>2093297.8228155624</v>
      </c>
      <c r="C72">
        <v>2010013.3097423431</v>
      </c>
      <c r="D72">
        <v>2904668.1672904594</v>
      </c>
      <c r="E72">
        <v>2321523.5697165751</v>
      </c>
      <c r="F72">
        <v>2920746.8572136597</v>
      </c>
      <c r="G72">
        <v>2149913.7397824614</v>
      </c>
      <c r="H72">
        <v>2781262.7418812308</v>
      </c>
      <c r="I72">
        <v>2985477.245793791</v>
      </c>
      <c r="J72">
        <v>2491091.9018993978</v>
      </c>
      <c r="K72">
        <v>1681678.8994246393</v>
      </c>
      <c r="L72">
        <v>2260403.6772960345</v>
      </c>
      <c r="M72">
        <v>1695908.9511039276</v>
      </c>
      <c r="N72">
        <v>14</v>
      </c>
      <c r="O72">
        <v>13</v>
      </c>
      <c r="P72">
        <v>10</v>
      </c>
      <c r="Q72">
        <v>14</v>
      </c>
      <c r="R72">
        <v>13</v>
      </c>
      <c r="S72">
        <v>12</v>
      </c>
      <c r="T72">
        <v>12</v>
      </c>
      <c r="U72">
        <v>13</v>
      </c>
      <c r="V72">
        <v>13</v>
      </c>
      <c r="W72">
        <v>8</v>
      </c>
      <c r="X72">
        <v>10</v>
      </c>
      <c r="Y72">
        <v>8</v>
      </c>
      <c r="Z72">
        <v>9</v>
      </c>
      <c r="AA72">
        <v>3.3099487344413094</v>
      </c>
      <c r="AB72">
        <v>2.7526584144886646</v>
      </c>
      <c r="AC72">
        <v>2.6365620977613951</v>
      </c>
      <c r="AD72">
        <v>2.9235197576249115</v>
      </c>
      <c r="AE72">
        <v>2.7517122893184527</v>
      </c>
      <c r="AF72">
        <v>2.9485589178159466</v>
      </c>
      <c r="AG72">
        <v>2.905177577053256</v>
      </c>
      <c r="AH72">
        <v>3.058401974773179</v>
      </c>
      <c r="AI72">
        <v>2.4262234620630401</v>
      </c>
      <c r="AJ72">
        <v>3.1551681685982116</v>
      </c>
      <c r="AK72">
        <v>3.1522773579905845</v>
      </c>
      <c r="AL72">
        <v>2.9975962545443413</v>
      </c>
      <c r="AM72">
        <f t="shared" si="2"/>
        <v>2.8715199658614279</v>
      </c>
      <c r="AN72">
        <f t="shared" si="3"/>
        <v>2.9647808685507875</v>
      </c>
      <c r="AP72" t="s">
        <v>224</v>
      </c>
      <c r="AQ72" t="s">
        <v>1616</v>
      </c>
      <c r="AR72" t="s">
        <v>1617</v>
      </c>
      <c r="AS72">
        <v>0.25172660034879102</v>
      </c>
      <c r="AT72">
        <v>0.364362239696643</v>
      </c>
      <c r="AU72">
        <v>5.5411604195407901E-2</v>
      </c>
    </row>
    <row r="73" spans="1:47" x14ac:dyDescent="0.25">
      <c r="A73" t="s">
        <v>996</v>
      </c>
      <c r="B73">
        <v>3674859.4438631041</v>
      </c>
      <c r="C73">
        <v>5015303.6709629269</v>
      </c>
      <c r="D73">
        <v>5993670.0792422723</v>
      </c>
      <c r="E73">
        <v>5241369.7940026885</v>
      </c>
      <c r="F73">
        <v>4953843.5514838845</v>
      </c>
      <c r="G73">
        <v>5649975.2009530477</v>
      </c>
      <c r="H73">
        <v>5255293.7876258977</v>
      </c>
      <c r="I73">
        <v>4888381.5224808641</v>
      </c>
      <c r="J73">
        <v>5167670.6308111977</v>
      </c>
      <c r="K73">
        <v>4678465.3129236037</v>
      </c>
      <c r="L73">
        <v>3494348.8308090288</v>
      </c>
      <c r="M73">
        <v>4562197.1810608841</v>
      </c>
      <c r="N73">
        <v>15</v>
      </c>
      <c r="O73">
        <v>12</v>
      </c>
      <c r="P73">
        <v>15</v>
      </c>
      <c r="Q73">
        <v>14</v>
      </c>
      <c r="R73">
        <v>15</v>
      </c>
      <c r="S73">
        <v>14</v>
      </c>
      <c r="T73">
        <v>13</v>
      </c>
      <c r="U73">
        <v>14</v>
      </c>
      <c r="V73">
        <v>15</v>
      </c>
      <c r="W73">
        <v>12</v>
      </c>
      <c r="X73">
        <v>12</v>
      </c>
      <c r="Y73">
        <v>10</v>
      </c>
      <c r="Z73">
        <v>11</v>
      </c>
      <c r="AA73">
        <v>3.5111057951513271</v>
      </c>
      <c r="AB73">
        <v>2.804608967096514</v>
      </c>
      <c r="AC73">
        <v>3.1333717289650349</v>
      </c>
      <c r="AD73">
        <v>3.5216946200260195</v>
      </c>
      <c r="AE73">
        <v>2.6895300553096066</v>
      </c>
      <c r="AF73">
        <v>3.6406264385289044</v>
      </c>
      <c r="AG73">
        <v>3.3551896248939919</v>
      </c>
      <c r="AH73">
        <v>3.6844697733199188</v>
      </c>
      <c r="AI73">
        <v>1.9619888075009924</v>
      </c>
      <c r="AJ73">
        <v>4.3393630439126083</v>
      </c>
      <c r="AK73">
        <v>2.6721573243685701</v>
      </c>
      <c r="AL73">
        <v>3.3615098267080539</v>
      </c>
      <c r="AM73">
        <f t="shared" si="2"/>
        <v>3.2318441301925636</v>
      </c>
      <c r="AN73">
        <f t="shared" si="3"/>
        <v>3.2140918707710266</v>
      </c>
      <c r="AP73" t="s">
        <v>135</v>
      </c>
      <c r="AQ73" t="s">
        <v>1618</v>
      </c>
      <c r="AR73" t="s">
        <v>1619</v>
      </c>
      <c r="AS73">
        <v>0.67571510111477595</v>
      </c>
      <c r="AT73">
        <v>0.70973807638336195</v>
      </c>
      <c r="AU73">
        <v>5.5807630832101503E-2</v>
      </c>
    </row>
    <row r="74" spans="1:47" x14ac:dyDescent="0.25">
      <c r="A74" t="s">
        <v>1105</v>
      </c>
      <c r="B74">
        <v>1731881.6068282619</v>
      </c>
      <c r="C74">
        <v>1581017.9462957203</v>
      </c>
      <c r="D74">
        <v>1786100.6385874455</v>
      </c>
      <c r="E74">
        <v>1762955.3392006983</v>
      </c>
      <c r="F74">
        <v>1557552.5631446699</v>
      </c>
      <c r="G74">
        <v>1305830.4628569097</v>
      </c>
      <c r="H74">
        <v>1657543.5589795348</v>
      </c>
      <c r="I74">
        <v>1587195.9755729237</v>
      </c>
      <c r="J74">
        <v>2180109.5785956434</v>
      </c>
      <c r="K74">
        <v>2216836.3101176647</v>
      </c>
      <c r="L74">
        <v>2179777.022532146</v>
      </c>
      <c r="M74">
        <v>2149949.8158755451</v>
      </c>
      <c r="N74">
        <v>14</v>
      </c>
      <c r="O74">
        <v>11</v>
      </c>
      <c r="P74">
        <v>12</v>
      </c>
      <c r="Q74">
        <v>13</v>
      </c>
      <c r="R74">
        <v>13</v>
      </c>
      <c r="S74">
        <v>12</v>
      </c>
      <c r="T74">
        <v>9</v>
      </c>
      <c r="U74">
        <v>10</v>
      </c>
      <c r="V74">
        <v>13</v>
      </c>
      <c r="W74">
        <v>9</v>
      </c>
      <c r="X74">
        <v>13</v>
      </c>
      <c r="Y74">
        <v>7</v>
      </c>
      <c r="Z74">
        <v>11</v>
      </c>
      <c r="AA74">
        <v>3.1479519473037345</v>
      </c>
      <c r="AB74">
        <v>2.7833146106206161</v>
      </c>
      <c r="AC74">
        <v>2.7144571717808046</v>
      </c>
      <c r="AD74">
        <v>2.8894383530338086</v>
      </c>
      <c r="AE74">
        <v>2.314038938519968</v>
      </c>
      <c r="AF74">
        <v>3.2442501069833423</v>
      </c>
      <c r="AG74">
        <v>3.6427327101715172</v>
      </c>
      <c r="AH74">
        <v>3.4856855635047146</v>
      </c>
      <c r="AI74">
        <v>1.8835786660240958</v>
      </c>
      <c r="AJ74">
        <v>2.9581229076962341</v>
      </c>
      <c r="AK74">
        <v>2.6966701940551774</v>
      </c>
      <c r="AL74">
        <v>3.5594997924920602</v>
      </c>
      <c r="AM74">
        <f t="shared" si="2"/>
        <v>2.7886125684014709</v>
      </c>
      <c r="AN74">
        <f t="shared" si="3"/>
        <v>3.098010925296208</v>
      </c>
      <c r="AP74" t="s">
        <v>225</v>
      </c>
      <c r="AQ74" t="s">
        <v>1620</v>
      </c>
      <c r="AR74" t="s">
        <v>1621</v>
      </c>
      <c r="AS74">
        <v>0.59308464467680599</v>
      </c>
      <c r="AT74">
        <v>0.46543868239133401</v>
      </c>
      <c r="AU74">
        <v>5.8510726421676401E-2</v>
      </c>
    </row>
    <row r="75" spans="1:47" x14ac:dyDescent="0.25">
      <c r="A75" t="s">
        <v>1295</v>
      </c>
      <c r="B75">
        <v>5273715.6609858014</v>
      </c>
      <c r="C75">
        <v>6347478.3072576476</v>
      </c>
      <c r="D75">
        <v>5183049.4158279588</v>
      </c>
      <c r="E75">
        <v>6354601.238428886</v>
      </c>
      <c r="F75">
        <v>5233183.3284256794</v>
      </c>
      <c r="G75">
        <v>6593585.8411411149</v>
      </c>
      <c r="H75">
        <v>6012739.0254312428</v>
      </c>
      <c r="I75">
        <v>5497797.7894156063</v>
      </c>
      <c r="J75">
        <v>8082988.2875117818</v>
      </c>
      <c r="K75">
        <v>6711443.2027860712</v>
      </c>
      <c r="L75">
        <v>8362724.4152010819</v>
      </c>
      <c r="M75">
        <v>7426443.4833624884</v>
      </c>
      <c r="N75">
        <v>15</v>
      </c>
      <c r="O75">
        <v>13</v>
      </c>
      <c r="P75">
        <v>14</v>
      </c>
      <c r="Q75">
        <v>15</v>
      </c>
      <c r="R75">
        <v>15</v>
      </c>
      <c r="S75">
        <v>13</v>
      </c>
      <c r="T75">
        <v>14</v>
      </c>
      <c r="U75">
        <v>15</v>
      </c>
      <c r="V75">
        <v>15</v>
      </c>
      <c r="W75">
        <v>12</v>
      </c>
      <c r="X75">
        <v>13</v>
      </c>
      <c r="Y75">
        <v>12</v>
      </c>
      <c r="Z75">
        <v>15</v>
      </c>
      <c r="AA75">
        <v>3.7400910054227454</v>
      </c>
      <c r="AB75">
        <v>2.7869120481746301</v>
      </c>
      <c r="AC75">
        <v>3.2841648110225035</v>
      </c>
      <c r="AD75">
        <v>3.3118535973807379</v>
      </c>
      <c r="AE75">
        <v>3.2736459424241748</v>
      </c>
      <c r="AF75">
        <v>3.2992308100849792</v>
      </c>
      <c r="AG75">
        <v>3.46027013457023</v>
      </c>
      <c r="AH75">
        <v>3.8956207925895248</v>
      </c>
      <c r="AI75">
        <v>3.2722790819665906</v>
      </c>
      <c r="AJ75">
        <v>4.1040197188892407</v>
      </c>
      <c r="AK75">
        <v>3.6458989671491953</v>
      </c>
      <c r="AL75">
        <v>3.5257239723026621</v>
      </c>
      <c r="AM75">
        <f t="shared" si="2"/>
        <v>3.4144495792601148</v>
      </c>
      <c r="AN75">
        <f t="shared" si="3"/>
        <v>3.5188355677360872</v>
      </c>
      <c r="AP75" t="s">
        <v>226</v>
      </c>
      <c r="AQ75" t="s">
        <v>1622</v>
      </c>
      <c r="AR75" t="s">
        <v>1623</v>
      </c>
      <c r="AS75">
        <v>-1.4500891747706499</v>
      </c>
      <c r="AT75">
        <v>0.413968449656266</v>
      </c>
      <c r="AU75">
        <v>6.3960968193188306E-2</v>
      </c>
    </row>
    <row r="76" spans="1:47" x14ac:dyDescent="0.25">
      <c r="A76" t="s">
        <v>248</v>
      </c>
      <c r="B76">
        <v>1466519.440244833</v>
      </c>
      <c r="C76">
        <v>1248571.8191708177</v>
      </c>
      <c r="D76">
        <v>2192157.6352361776</v>
      </c>
      <c r="E76">
        <v>1382486.086318274</v>
      </c>
      <c r="F76">
        <v>990739.74648351467</v>
      </c>
      <c r="G76">
        <v>2087411.4437000381</v>
      </c>
      <c r="H76">
        <v>1394581.37810408</v>
      </c>
      <c r="I76">
        <v>1581460.3188102595</v>
      </c>
      <c r="J76">
        <v>1767686.3426050027</v>
      </c>
      <c r="K76">
        <v>2522992.7903816174</v>
      </c>
      <c r="L76">
        <v>1543559.4541282856</v>
      </c>
      <c r="M76">
        <v>2276034.4371518502</v>
      </c>
      <c r="N76">
        <v>4</v>
      </c>
      <c r="O76">
        <v>4</v>
      </c>
      <c r="P76">
        <v>2</v>
      </c>
      <c r="Q76">
        <v>4</v>
      </c>
      <c r="R76">
        <v>3</v>
      </c>
      <c r="S76">
        <v>2</v>
      </c>
      <c r="T76">
        <v>4</v>
      </c>
      <c r="U76">
        <v>3</v>
      </c>
      <c r="V76">
        <v>3</v>
      </c>
      <c r="W76">
        <v>3</v>
      </c>
      <c r="X76">
        <v>3</v>
      </c>
      <c r="Y76">
        <v>3</v>
      </c>
      <c r="Z76">
        <v>3</v>
      </c>
      <c r="AA76">
        <v>3.0302113477720098</v>
      </c>
      <c r="AB76">
        <v>3.4123112362173496</v>
      </c>
      <c r="AC76">
        <v>2.9683507840908026</v>
      </c>
      <c r="AD76">
        <v>2.6838912898345235</v>
      </c>
      <c r="AE76">
        <v>3.8931801336664149</v>
      </c>
      <c r="AF76">
        <v>3.2952681580683749</v>
      </c>
      <c r="AG76">
        <v>3.8202695875552268</v>
      </c>
      <c r="AH76">
        <v>4.5112294934498243</v>
      </c>
      <c r="AI76">
        <v>3.3597615344398934</v>
      </c>
      <c r="AJ76">
        <v>5.2839725299251574</v>
      </c>
      <c r="AK76">
        <v>3.3368316168981402</v>
      </c>
      <c r="AL76">
        <v>3.4820240942797196</v>
      </c>
      <c r="AM76">
        <f t="shared" si="2"/>
        <v>3.5583125984189312</v>
      </c>
      <c r="AN76">
        <f t="shared" si="3"/>
        <v>3.6212377026139748</v>
      </c>
      <c r="AP76" t="s">
        <v>136</v>
      </c>
      <c r="AQ76" t="s">
        <v>1624</v>
      </c>
      <c r="AR76" t="s">
        <v>1625</v>
      </c>
      <c r="AS76">
        <v>-0.27281167781216198</v>
      </c>
      <c r="AT76">
        <v>0.135090635441664</v>
      </c>
      <c r="AU76">
        <v>6.4205495959294104E-2</v>
      </c>
    </row>
    <row r="77" spans="1:47" x14ac:dyDescent="0.25">
      <c r="A77" t="s">
        <v>81</v>
      </c>
      <c r="B77">
        <v>3933050.0818181862</v>
      </c>
      <c r="C77">
        <v>3689910.1407144577</v>
      </c>
      <c r="D77">
        <v>4760335.284904032</v>
      </c>
      <c r="E77">
        <v>5139562.2774405964</v>
      </c>
      <c r="F77">
        <v>4791922.4271162385</v>
      </c>
      <c r="G77">
        <v>2752190.2807382089</v>
      </c>
      <c r="H77">
        <v>5442813.65116545</v>
      </c>
      <c r="I77">
        <v>5292687.3804225735</v>
      </c>
      <c r="J77">
        <v>5953734.3624171596</v>
      </c>
      <c r="K77">
        <v>3492385.4658255293</v>
      </c>
      <c r="L77">
        <v>6377214.3514691088</v>
      </c>
      <c r="M77">
        <v>4687031.4836165858</v>
      </c>
      <c r="N77">
        <v>14</v>
      </c>
      <c r="O77">
        <v>13</v>
      </c>
      <c r="P77">
        <v>12</v>
      </c>
      <c r="Q77">
        <v>14</v>
      </c>
      <c r="R77">
        <v>14</v>
      </c>
      <c r="S77">
        <v>12</v>
      </c>
      <c r="T77">
        <v>9</v>
      </c>
      <c r="U77">
        <v>12</v>
      </c>
      <c r="V77">
        <v>14</v>
      </c>
      <c r="W77">
        <v>13</v>
      </c>
      <c r="X77">
        <v>14</v>
      </c>
      <c r="Y77">
        <v>12</v>
      </c>
      <c r="Z77">
        <v>12</v>
      </c>
      <c r="AA77">
        <v>2.6725156099921579</v>
      </c>
      <c r="AB77">
        <v>2.497264349941414</v>
      </c>
      <c r="AC77">
        <v>2.912278795159402</v>
      </c>
      <c r="AD77">
        <v>3.1860703747267403</v>
      </c>
      <c r="AE77">
        <v>2.8264622305763001</v>
      </c>
      <c r="AF77">
        <v>2.8379215078702238</v>
      </c>
      <c r="AG77">
        <v>3.620523981696691</v>
      </c>
      <c r="AH77">
        <v>3.879713486995704</v>
      </c>
      <c r="AI77">
        <v>2.4845033216820402</v>
      </c>
      <c r="AJ77">
        <v>3.6535242673538164</v>
      </c>
      <c r="AK77">
        <v>3.6117911233251001</v>
      </c>
      <c r="AL77">
        <v>3.5299732561415671</v>
      </c>
      <c r="AM77">
        <f t="shared" si="2"/>
        <v>2.8430013086665089</v>
      </c>
      <c r="AN77">
        <f t="shared" si="3"/>
        <v>3.4424224089103501</v>
      </c>
      <c r="AP77" t="s">
        <v>227</v>
      </c>
      <c r="AQ77" t="s">
        <v>1626</v>
      </c>
      <c r="AR77" t="s">
        <v>1627</v>
      </c>
      <c r="AS77">
        <v>0.85117857279742803</v>
      </c>
      <c r="AT77">
        <v>0.35701744197535201</v>
      </c>
      <c r="AU77">
        <v>6.45723087657223E-2</v>
      </c>
    </row>
    <row r="78" spans="1:47" x14ac:dyDescent="0.25">
      <c r="A78" t="s">
        <v>1422</v>
      </c>
      <c r="B78">
        <v>5269653.197966042</v>
      </c>
      <c r="C78">
        <v>4342370.3479982382</v>
      </c>
      <c r="D78">
        <v>4834154.9639342809</v>
      </c>
      <c r="E78">
        <v>4257557.3980580447</v>
      </c>
      <c r="F78">
        <v>4237108.1493873214</v>
      </c>
      <c r="G78">
        <v>4009683.3748982996</v>
      </c>
      <c r="H78">
        <v>4211445.7545704646</v>
      </c>
      <c r="I78">
        <v>4822509.1846617116</v>
      </c>
      <c r="J78">
        <v>1917564.6333577724</v>
      </c>
      <c r="K78">
        <v>2484664.3593872939</v>
      </c>
      <c r="L78">
        <v>1992636.8231801181</v>
      </c>
      <c r="M78">
        <v>2574933.8341960609</v>
      </c>
      <c r="N78">
        <v>14</v>
      </c>
      <c r="O78">
        <v>14</v>
      </c>
      <c r="P78">
        <v>13</v>
      </c>
      <c r="Q78">
        <v>12</v>
      </c>
      <c r="R78">
        <v>11</v>
      </c>
      <c r="S78">
        <v>9</v>
      </c>
      <c r="T78">
        <v>11</v>
      </c>
      <c r="U78">
        <v>12</v>
      </c>
      <c r="V78">
        <v>13</v>
      </c>
      <c r="W78">
        <v>7</v>
      </c>
      <c r="X78">
        <v>9</v>
      </c>
      <c r="Y78">
        <v>8</v>
      </c>
      <c r="Z78">
        <v>10</v>
      </c>
      <c r="AA78">
        <v>3.3418065506516541</v>
      </c>
      <c r="AB78">
        <v>2.53174712994123</v>
      </c>
      <c r="AC78">
        <v>2.8013300416357896</v>
      </c>
      <c r="AD78">
        <v>3.1841382351269023</v>
      </c>
      <c r="AE78">
        <v>2.7784648009196906</v>
      </c>
      <c r="AF78">
        <v>3.8641689957964473</v>
      </c>
      <c r="AG78">
        <v>3.3980291805837357</v>
      </c>
      <c r="AH78">
        <v>3.7186609849153198</v>
      </c>
      <c r="AI78">
        <v>3.2687591269335283</v>
      </c>
      <c r="AJ78">
        <v>4.2871826023026598</v>
      </c>
      <c r="AK78">
        <v>3.5650761014348982</v>
      </c>
      <c r="AL78">
        <v>3.6761260878259803</v>
      </c>
      <c r="AM78">
        <f t="shared" si="2"/>
        <v>3.3491657412102183</v>
      </c>
      <c r="AN78">
        <f t="shared" si="3"/>
        <v>3.3867492318010881</v>
      </c>
      <c r="AP78" t="s">
        <v>228</v>
      </c>
      <c r="AQ78" t="s">
        <v>1628</v>
      </c>
      <c r="AR78" t="s">
        <v>1629</v>
      </c>
      <c r="AS78">
        <v>-0.35488172475728302</v>
      </c>
      <c r="AT78">
        <v>0.287134755040998</v>
      </c>
      <c r="AU78">
        <v>6.5250721857809099E-2</v>
      </c>
    </row>
    <row r="79" spans="1:47" x14ac:dyDescent="0.25">
      <c r="A79" t="s">
        <v>995</v>
      </c>
      <c r="B79">
        <v>1916545.3159263281</v>
      </c>
      <c r="C79">
        <v>2808600.0021117046</v>
      </c>
      <c r="D79">
        <v>1147063.6212780527</v>
      </c>
      <c r="E79">
        <v>2203300.8682658384</v>
      </c>
      <c r="F79">
        <v>1825502.8082897933</v>
      </c>
      <c r="G79">
        <v>1539974.0377608708</v>
      </c>
      <c r="H79">
        <v>2205708.6254810044</v>
      </c>
      <c r="I79">
        <v>1840029.194953935</v>
      </c>
      <c r="J79">
        <v>3469180.9688780173</v>
      </c>
      <c r="K79">
        <v>2472187.9928080607</v>
      </c>
      <c r="L79">
        <v>2903195.9572508577</v>
      </c>
      <c r="M79">
        <v>2551316.401572864</v>
      </c>
      <c r="N79">
        <v>14</v>
      </c>
      <c r="O79">
        <v>12</v>
      </c>
      <c r="P79">
        <v>13</v>
      </c>
      <c r="Q79">
        <v>12</v>
      </c>
      <c r="R79">
        <v>14</v>
      </c>
      <c r="S79">
        <v>10</v>
      </c>
      <c r="T79">
        <v>10</v>
      </c>
      <c r="U79">
        <v>12</v>
      </c>
      <c r="V79">
        <v>12</v>
      </c>
      <c r="W79">
        <v>9</v>
      </c>
      <c r="X79">
        <v>12</v>
      </c>
      <c r="Y79">
        <v>8</v>
      </c>
      <c r="Z79">
        <v>9</v>
      </c>
      <c r="AA79">
        <v>2.4970535513100898</v>
      </c>
      <c r="AB79">
        <v>2.712976005586559</v>
      </c>
      <c r="AC79">
        <v>2.236471379744879</v>
      </c>
      <c r="AD79">
        <v>2.9299814928706027</v>
      </c>
      <c r="AE79">
        <v>2.6481436947675507</v>
      </c>
      <c r="AF79">
        <v>3.2914605922457034</v>
      </c>
      <c r="AG79">
        <v>2.7767087343828103</v>
      </c>
      <c r="AH79">
        <v>3.1324339318714252</v>
      </c>
      <c r="AI79">
        <v>2.2994968514395486</v>
      </c>
      <c r="AJ79">
        <v>3.7118162028891977</v>
      </c>
      <c r="AK79">
        <v>2.7752657614895231</v>
      </c>
      <c r="AL79">
        <v>3.4428008917173818</v>
      </c>
      <c r="AM79">
        <f t="shared" si="2"/>
        <v>2.7915457638693297</v>
      </c>
      <c r="AN79">
        <f t="shared" si="3"/>
        <v>2.950889084516549</v>
      </c>
      <c r="AP79" t="s">
        <v>229</v>
      </c>
      <c r="AQ79" t="s">
        <v>1630</v>
      </c>
      <c r="AR79" t="s">
        <v>1631</v>
      </c>
      <c r="AS79">
        <v>-0.26848272882297503</v>
      </c>
      <c r="AT79">
        <v>0.39954323738606801</v>
      </c>
      <c r="AU79">
        <v>6.5618923721939504E-2</v>
      </c>
    </row>
    <row r="80" spans="1:47" x14ac:dyDescent="0.25">
      <c r="A80" t="s">
        <v>455</v>
      </c>
      <c r="B80">
        <v>1401813.330734452</v>
      </c>
      <c r="C80">
        <v>1471572.4870285275</v>
      </c>
      <c r="D80">
        <v>1638895.1776727126</v>
      </c>
      <c r="E80">
        <v>1393271.7600487443</v>
      </c>
      <c r="F80">
        <v>1225682.247133069</v>
      </c>
      <c r="G80">
        <v>1797122.8304048593</v>
      </c>
      <c r="H80">
        <v>1325157.2631216983</v>
      </c>
      <c r="I80">
        <v>1238738.353223697</v>
      </c>
      <c r="J80">
        <v>1054516.3103382718</v>
      </c>
      <c r="K80">
        <v>1520451.865603498</v>
      </c>
      <c r="L80">
        <v>920354.13572336175</v>
      </c>
      <c r="M80">
        <v>1200936.7492975763</v>
      </c>
      <c r="N80">
        <v>11</v>
      </c>
      <c r="O80">
        <v>10</v>
      </c>
      <c r="P80">
        <v>10</v>
      </c>
      <c r="Q80">
        <v>10</v>
      </c>
      <c r="R80">
        <v>11</v>
      </c>
      <c r="S80">
        <v>9</v>
      </c>
      <c r="T80">
        <v>11</v>
      </c>
      <c r="U80">
        <v>10</v>
      </c>
      <c r="V80">
        <v>11</v>
      </c>
      <c r="W80">
        <v>5</v>
      </c>
      <c r="X80">
        <v>10</v>
      </c>
      <c r="Y80">
        <v>5</v>
      </c>
      <c r="Z80">
        <v>8</v>
      </c>
      <c r="AA80">
        <v>3.0804800155216472</v>
      </c>
      <c r="AB80">
        <v>2.8467850294174815</v>
      </c>
      <c r="AC80">
        <v>3.3158458585430721</v>
      </c>
      <c r="AD80">
        <v>3.7726168346953908</v>
      </c>
      <c r="AE80">
        <v>3.0838410444276616</v>
      </c>
      <c r="AF80">
        <v>2.5823922262313803</v>
      </c>
      <c r="AG80">
        <v>3.2306783195549604</v>
      </c>
      <c r="AH80">
        <v>3.1478917068167536</v>
      </c>
      <c r="AI80">
        <v>3.2054169767032996</v>
      </c>
      <c r="AJ80">
        <v>4.3917426901999921</v>
      </c>
      <c r="AK80">
        <v>3.0733384979343059</v>
      </c>
      <c r="AL80">
        <v>3.8673108019295475</v>
      </c>
      <c r="AM80">
        <f t="shared" si="2"/>
        <v>3.2371104661028123</v>
      </c>
      <c r="AN80">
        <f t="shared" si="3"/>
        <v>3.3626128675597702</v>
      </c>
      <c r="AP80" t="s">
        <v>230</v>
      </c>
      <c r="AQ80" t="s">
        <v>1632</v>
      </c>
      <c r="AR80" t="s">
        <v>1633</v>
      </c>
      <c r="AS80">
        <v>-0.36864997119719101</v>
      </c>
      <c r="AT80">
        <v>0.22569770341813</v>
      </c>
      <c r="AU80">
        <v>6.5856023776048198E-2</v>
      </c>
    </row>
    <row r="81" spans="1:47" x14ac:dyDescent="0.25">
      <c r="A81" t="s">
        <v>613</v>
      </c>
      <c r="B81">
        <v>325730.78793617326</v>
      </c>
      <c r="C81">
        <v>351463.19606611162</v>
      </c>
      <c r="D81">
        <v>281444.39411592466</v>
      </c>
      <c r="E81">
        <v>291812.11707023287</v>
      </c>
      <c r="F81">
        <v>266516.03876675805</v>
      </c>
      <c r="G81">
        <v>152004.64511956385</v>
      </c>
      <c r="H81">
        <v>374760.68101912719</v>
      </c>
      <c r="I81">
        <v>338721.39080797194</v>
      </c>
      <c r="J81">
        <v>749202.34626027453</v>
      </c>
      <c r="K81">
        <v>402031.01559358061</v>
      </c>
      <c r="L81">
        <v>813626.34270030644</v>
      </c>
      <c r="M81">
        <v>707404.97658933431</v>
      </c>
      <c r="N81">
        <v>3</v>
      </c>
      <c r="O81">
        <v>2</v>
      </c>
      <c r="P81">
        <v>2</v>
      </c>
      <c r="Q81">
        <v>2</v>
      </c>
      <c r="R81">
        <v>2</v>
      </c>
      <c r="S81">
        <v>2</v>
      </c>
      <c r="T81">
        <v>1</v>
      </c>
      <c r="U81">
        <v>1</v>
      </c>
      <c r="V81">
        <v>2</v>
      </c>
      <c r="W81">
        <v>1</v>
      </c>
      <c r="X81">
        <v>1</v>
      </c>
      <c r="Y81">
        <v>2</v>
      </c>
      <c r="Z81">
        <v>3</v>
      </c>
      <c r="AA81">
        <v>1.7353409053297</v>
      </c>
      <c r="AB81">
        <v>1.875024409837577</v>
      </c>
      <c r="AC81">
        <v>1.8899567230565051</v>
      </c>
      <c r="AD81">
        <v>1.525125375383428</v>
      </c>
      <c r="AE81">
        <v>2.3877903317430853</v>
      </c>
      <c r="AF81">
        <v>2.2409176300878899</v>
      </c>
      <c r="AG81">
        <v>4.0169166115383002</v>
      </c>
      <c r="AH81">
        <v>2.5397958589744749</v>
      </c>
      <c r="AI81">
        <v>2.3237910743188501</v>
      </c>
      <c r="AJ81">
        <v>4.5182208720238899</v>
      </c>
      <c r="AK81">
        <v>2.6530622175948748</v>
      </c>
      <c r="AL81">
        <v>2.1452363011612832</v>
      </c>
      <c r="AM81">
        <f t="shared" si="2"/>
        <v>2.4305419357757354</v>
      </c>
      <c r="AN81">
        <f t="shared" si="3"/>
        <v>2.5446544493992409</v>
      </c>
      <c r="AP81" t="s">
        <v>137</v>
      </c>
      <c r="AQ81" t="s">
        <v>1634</v>
      </c>
      <c r="AR81" t="s">
        <v>1635</v>
      </c>
      <c r="AS81">
        <v>0.45541819222212998</v>
      </c>
      <c r="AT81">
        <v>0.18083918422792999</v>
      </c>
      <c r="AU81">
        <v>6.6343745625691494E-2</v>
      </c>
    </row>
    <row r="82" spans="1:47" x14ac:dyDescent="0.25">
      <c r="A82" t="s">
        <v>1159</v>
      </c>
      <c r="B82">
        <v>9579087.8681934848</v>
      </c>
      <c r="C82">
        <v>8989678.7917812206</v>
      </c>
      <c r="D82">
        <v>8486335.5650953855</v>
      </c>
      <c r="E82">
        <v>9299874.6794498973</v>
      </c>
      <c r="F82">
        <v>8806503.6104438063</v>
      </c>
      <c r="G82">
        <v>10985225.703419397</v>
      </c>
      <c r="H82">
        <v>9698679.9199402742</v>
      </c>
      <c r="I82">
        <v>9775221.1896217354</v>
      </c>
      <c r="J82">
        <v>4488663.3939284682</v>
      </c>
      <c r="K82">
        <v>15938960.407853317</v>
      </c>
      <c r="L82">
        <v>6183048.0852443883</v>
      </c>
      <c r="M82">
        <v>9429482.519564135</v>
      </c>
      <c r="N82">
        <v>11</v>
      </c>
      <c r="O82">
        <v>11</v>
      </c>
      <c r="P82">
        <v>11</v>
      </c>
      <c r="Q82">
        <v>11</v>
      </c>
      <c r="R82">
        <v>11</v>
      </c>
      <c r="S82">
        <v>9</v>
      </c>
      <c r="T82">
        <v>11</v>
      </c>
      <c r="U82">
        <v>11</v>
      </c>
      <c r="V82">
        <v>11</v>
      </c>
      <c r="W82">
        <v>8</v>
      </c>
      <c r="X82">
        <v>9</v>
      </c>
      <c r="Y82">
        <v>9</v>
      </c>
      <c r="Z82">
        <v>9</v>
      </c>
      <c r="AA82">
        <v>4.1174039747961482</v>
      </c>
      <c r="AB82">
        <v>3.3555163505392058</v>
      </c>
      <c r="AC82">
        <v>3.2792356354653012</v>
      </c>
      <c r="AD82">
        <v>3.9413550663355839</v>
      </c>
      <c r="AE82">
        <v>2.8954587831938983</v>
      </c>
      <c r="AF82">
        <v>4.5422060474923294</v>
      </c>
      <c r="AG82">
        <v>3.6828964469412444</v>
      </c>
      <c r="AH82">
        <v>4.1438349673059864</v>
      </c>
      <c r="AI82">
        <v>4.2749026506665588</v>
      </c>
      <c r="AJ82">
        <v>5.7040443649425923</v>
      </c>
      <c r="AK82">
        <v>4.1078918416499901</v>
      </c>
      <c r="AL82">
        <v>4.5417664746557316</v>
      </c>
      <c r="AM82">
        <f t="shared" si="2"/>
        <v>4.2122181706503561</v>
      </c>
      <c r="AN82">
        <f t="shared" si="3"/>
        <v>3.885533930013739</v>
      </c>
      <c r="AP82" t="s">
        <v>231</v>
      </c>
      <c r="AQ82" t="s">
        <v>1636</v>
      </c>
      <c r="AR82" t="s">
        <v>1637</v>
      </c>
      <c r="AS82">
        <v>1.2277065693617799</v>
      </c>
      <c r="AT82">
        <v>0.164323568070216</v>
      </c>
      <c r="AU82">
        <v>6.6769212851266996E-2</v>
      </c>
    </row>
    <row r="83" spans="1:47" x14ac:dyDescent="0.25">
      <c r="A83" t="s">
        <v>1276</v>
      </c>
      <c r="B83">
        <v>11860639.570679501</v>
      </c>
      <c r="C83">
        <v>9436272.9214933757</v>
      </c>
      <c r="D83">
        <v>10869413.177850185</v>
      </c>
      <c r="E83">
        <v>10618062.737590928</v>
      </c>
      <c r="F83">
        <v>10131412.446963083</v>
      </c>
      <c r="G83">
        <v>8882351.789002208</v>
      </c>
      <c r="H83">
        <v>8475873.7973720692</v>
      </c>
      <c r="I83">
        <v>10495555.00431988</v>
      </c>
      <c r="J83">
        <v>3869424.3943042555</v>
      </c>
      <c r="K83">
        <v>7007873.1903869379</v>
      </c>
      <c r="L83">
        <v>3758128.3407708304</v>
      </c>
      <c r="M83">
        <v>4500086.4962297678</v>
      </c>
      <c r="N83">
        <v>14</v>
      </c>
      <c r="O83">
        <v>14</v>
      </c>
      <c r="P83">
        <v>14</v>
      </c>
      <c r="Q83">
        <v>14</v>
      </c>
      <c r="R83">
        <v>14</v>
      </c>
      <c r="S83">
        <v>14</v>
      </c>
      <c r="T83">
        <v>13</v>
      </c>
      <c r="U83">
        <v>14</v>
      </c>
      <c r="V83">
        <v>14</v>
      </c>
      <c r="W83">
        <v>7</v>
      </c>
      <c r="X83">
        <v>12</v>
      </c>
      <c r="Y83">
        <v>6</v>
      </c>
      <c r="Z83">
        <v>9</v>
      </c>
      <c r="AA83">
        <v>3.5470441454652328</v>
      </c>
      <c r="AB83">
        <v>3.4809784838732343</v>
      </c>
      <c r="AC83">
        <v>3.4171041020983268</v>
      </c>
      <c r="AD83">
        <v>3.9325492929921468</v>
      </c>
      <c r="AE83">
        <v>3.7110101614971915</v>
      </c>
      <c r="AF83">
        <v>4.7835986945931497</v>
      </c>
      <c r="AG83">
        <v>4.3806306528751611</v>
      </c>
      <c r="AH83">
        <v>4.1154717394487355</v>
      </c>
      <c r="AI83">
        <v>3.0853709013462298</v>
      </c>
      <c r="AJ83">
        <v>4.5703649046295345</v>
      </c>
      <c r="AK83">
        <v>3.9487984299645231</v>
      </c>
      <c r="AL83">
        <v>3.9987310328385339</v>
      </c>
      <c r="AM83">
        <f t="shared" si="2"/>
        <v>3.8140768720009515</v>
      </c>
      <c r="AN83">
        <f t="shared" si="3"/>
        <v>4.0145318849360487</v>
      </c>
      <c r="AP83" t="s">
        <v>232</v>
      </c>
      <c r="AQ83" t="s">
        <v>1638</v>
      </c>
      <c r="AR83" t="s">
        <v>1639</v>
      </c>
      <c r="AS83">
        <v>-2.3914428184557601</v>
      </c>
      <c r="AT83">
        <v>0.244796364921648</v>
      </c>
      <c r="AU83">
        <v>6.8151089187355504E-2</v>
      </c>
    </row>
    <row r="84" spans="1:47" x14ac:dyDescent="0.25">
      <c r="A84" t="s">
        <v>502</v>
      </c>
      <c r="B84">
        <v>5686430.5582151758</v>
      </c>
      <c r="C84">
        <v>5444759.0929841995</v>
      </c>
      <c r="D84">
        <v>5583141.4745328827</v>
      </c>
      <c r="E84">
        <v>6983744.4395161672</v>
      </c>
      <c r="F84">
        <v>4072309.4411455896</v>
      </c>
      <c r="G84">
        <v>4635113.9406978218</v>
      </c>
      <c r="H84">
        <v>5549896.3766166335</v>
      </c>
      <c r="I84">
        <v>6261073.1725558154</v>
      </c>
      <c r="J84">
        <v>2999132.3588887868</v>
      </c>
      <c r="K84">
        <v>3001399.7885850612</v>
      </c>
      <c r="L84">
        <v>3489503.1927878549</v>
      </c>
      <c r="M84">
        <v>3572928.6787698972</v>
      </c>
      <c r="N84">
        <v>15</v>
      </c>
      <c r="O84">
        <v>14</v>
      </c>
      <c r="P84">
        <v>12</v>
      </c>
      <c r="Q84">
        <v>14</v>
      </c>
      <c r="R84">
        <v>14</v>
      </c>
      <c r="S84">
        <v>11</v>
      </c>
      <c r="T84">
        <v>15</v>
      </c>
      <c r="U84">
        <v>13</v>
      </c>
      <c r="V84">
        <v>14</v>
      </c>
      <c r="W84">
        <v>9</v>
      </c>
      <c r="X84">
        <v>11</v>
      </c>
      <c r="Y84">
        <v>9</v>
      </c>
      <c r="Z84">
        <v>12</v>
      </c>
      <c r="AA84">
        <v>4.1182282207974428</v>
      </c>
      <c r="AB84">
        <v>3.6408575057876558</v>
      </c>
      <c r="AC84">
        <v>3.1322506673148567</v>
      </c>
      <c r="AD84">
        <v>3.9055173668623047</v>
      </c>
      <c r="AE84">
        <v>3.2965546757675113</v>
      </c>
      <c r="AF84">
        <v>3.8801357784290431</v>
      </c>
      <c r="AG84">
        <v>3.9205717003136766</v>
      </c>
      <c r="AH84">
        <v>3.7534833130076599</v>
      </c>
      <c r="AI84">
        <v>2.7222656720721221</v>
      </c>
      <c r="AJ84">
        <v>4.7634307979994865</v>
      </c>
      <c r="AK84">
        <v>4.5030383418267057</v>
      </c>
      <c r="AL84">
        <v>4.1354812500311127</v>
      </c>
      <c r="AM84">
        <f t="shared" si="2"/>
        <v>3.7095281070667681</v>
      </c>
      <c r="AN84">
        <f t="shared" si="3"/>
        <v>3.9191077746348282</v>
      </c>
      <c r="AP84" t="s">
        <v>233</v>
      </c>
      <c r="AQ84" t="s">
        <v>1640</v>
      </c>
      <c r="AR84" t="s">
        <v>1641</v>
      </c>
      <c r="AS84">
        <v>-0.48218679269614501</v>
      </c>
      <c r="AT84">
        <v>4.73651571687356E-2</v>
      </c>
      <c r="AU84">
        <v>6.8478601862051597E-2</v>
      </c>
    </row>
    <row r="85" spans="1:47" x14ac:dyDescent="0.25">
      <c r="A85" t="s">
        <v>80</v>
      </c>
      <c r="B85">
        <v>5661055.8796848273</v>
      </c>
      <c r="C85">
        <v>5595539.5857766951</v>
      </c>
      <c r="D85">
        <v>4567901.2170404429</v>
      </c>
      <c r="E85">
        <v>7550181.8072795123</v>
      </c>
      <c r="F85">
        <v>6496386.5095686866</v>
      </c>
      <c r="G85">
        <v>5667264.9508329146</v>
      </c>
      <c r="H85">
        <v>6697553.6421696814</v>
      </c>
      <c r="I85">
        <v>7072829.7732294779</v>
      </c>
      <c r="J85">
        <v>6793435.9912333209</v>
      </c>
      <c r="K85">
        <v>4475016.356321712</v>
      </c>
      <c r="L85">
        <v>7102554.0110792127</v>
      </c>
      <c r="M85">
        <v>6013448.9090116695</v>
      </c>
      <c r="N85">
        <v>14</v>
      </c>
      <c r="O85">
        <v>14</v>
      </c>
      <c r="P85">
        <v>13</v>
      </c>
      <c r="Q85">
        <v>12</v>
      </c>
      <c r="R85">
        <v>13</v>
      </c>
      <c r="S85">
        <v>14</v>
      </c>
      <c r="T85">
        <v>13</v>
      </c>
      <c r="U85">
        <v>13</v>
      </c>
      <c r="V85">
        <v>13</v>
      </c>
      <c r="W85">
        <v>11</v>
      </c>
      <c r="X85">
        <v>12</v>
      </c>
      <c r="Y85">
        <v>10</v>
      </c>
      <c r="Z85">
        <v>11</v>
      </c>
      <c r="AA85">
        <v>3.7491490457668903</v>
      </c>
      <c r="AB85">
        <v>2.7829932310030165</v>
      </c>
      <c r="AC85">
        <v>3.0963264627275144</v>
      </c>
      <c r="AD85">
        <v>3.3064188227019278</v>
      </c>
      <c r="AE85">
        <v>2.704227451842057</v>
      </c>
      <c r="AF85">
        <v>3.7722092025451555</v>
      </c>
      <c r="AG85">
        <v>3.823022289181254</v>
      </c>
      <c r="AH85">
        <v>3.6117436456594496</v>
      </c>
      <c r="AI85">
        <v>2.4033745380639133</v>
      </c>
      <c r="AJ85">
        <v>3.6911856354827361</v>
      </c>
      <c r="AK85">
        <v>3.3655501975088882</v>
      </c>
      <c r="AL85">
        <v>3.4552335643918464</v>
      </c>
      <c r="AM85">
        <f t="shared" si="2"/>
        <v>3.2492063525982045</v>
      </c>
      <c r="AN85">
        <f t="shared" si="3"/>
        <v>3.3776993285475712</v>
      </c>
      <c r="AP85" t="s">
        <v>234</v>
      </c>
      <c r="AQ85" t="s">
        <v>1642</v>
      </c>
      <c r="AR85" t="s">
        <v>1643</v>
      </c>
      <c r="AS85">
        <v>0.85772200077171601</v>
      </c>
      <c r="AT85">
        <v>0.28061123872620902</v>
      </c>
      <c r="AU85">
        <v>7.3109549497302001E-2</v>
      </c>
    </row>
    <row r="86" spans="1:47" x14ac:dyDescent="0.25">
      <c r="A86" t="s">
        <v>153</v>
      </c>
      <c r="B86">
        <v>7010623.0120156221</v>
      </c>
      <c r="C86">
        <v>6888776.7512922073</v>
      </c>
      <c r="D86">
        <v>7387001.9545244863</v>
      </c>
      <c r="E86">
        <v>10390602.971450957</v>
      </c>
      <c r="F86">
        <v>8623423.6052376237</v>
      </c>
      <c r="G86">
        <v>8479980.3170469292</v>
      </c>
      <c r="H86">
        <v>9593490.5778407231</v>
      </c>
      <c r="I86">
        <v>10371149.712997099</v>
      </c>
      <c r="J86">
        <v>6677606.4488640418</v>
      </c>
      <c r="K86">
        <v>8180399.0169632686</v>
      </c>
      <c r="L86">
        <v>7430552.3589398628</v>
      </c>
      <c r="M86">
        <v>10017576.826237004</v>
      </c>
      <c r="N86">
        <v>14</v>
      </c>
      <c r="O86">
        <v>14</v>
      </c>
      <c r="P86">
        <v>13</v>
      </c>
      <c r="Q86">
        <v>13</v>
      </c>
      <c r="R86">
        <v>14</v>
      </c>
      <c r="S86">
        <v>13</v>
      </c>
      <c r="T86">
        <v>12</v>
      </c>
      <c r="U86">
        <v>13</v>
      </c>
      <c r="V86">
        <v>14</v>
      </c>
      <c r="W86">
        <v>7</v>
      </c>
      <c r="X86">
        <v>13</v>
      </c>
      <c r="Y86">
        <v>9</v>
      </c>
      <c r="Z86">
        <v>9</v>
      </c>
      <c r="AA86">
        <v>3.0748305661331115</v>
      </c>
      <c r="AB86">
        <v>2.7643367015759654</v>
      </c>
      <c r="AC86">
        <v>3.7345053160429966</v>
      </c>
      <c r="AD86">
        <v>3.6983873802842453</v>
      </c>
      <c r="AE86">
        <v>3.3460577189474368</v>
      </c>
      <c r="AF86">
        <v>4.5216254734794665</v>
      </c>
      <c r="AG86">
        <v>4.3121716895224411</v>
      </c>
      <c r="AH86">
        <v>4.1944747457137224</v>
      </c>
      <c r="AI86">
        <v>2.574230817341328</v>
      </c>
      <c r="AJ86">
        <v>3.4429860640406669</v>
      </c>
      <c r="AK86">
        <v>3.371948455554846</v>
      </c>
      <c r="AL86">
        <v>3.9724006607741589</v>
      </c>
      <c r="AM86">
        <f t="shared" si="2"/>
        <v>3.3520858231022559</v>
      </c>
      <c r="AN86">
        <f t="shared" si="3"/>
        <v>3.8159067751328091</v>
      </c>
      <c r="AP86" t="s">
        <v>235</v>
      </c>
      <c r="AQ86" t="s">
        <v>1644</v>
      </c>
      <c r="AR86" t="s">
        <v>1645</v>
      </c>
      <c r="AS86">
        <v>2.8649237146228201</v>
      </c>
      <c r="AT86">
        <v>0.17013631981648</v>
      </c>
      <c r="AU86">
        <v>7.3540550014282599E-2</v>
      </c>
    </row>
    <row r="87" spans="1:47" x14ac:dyDescent="0.25">
      <c r="A87" t="s">
        <v>614</v>
      </c>
      <c r="B87">
        <v>4073980.5828335639</v>
      </c>
      <c r="C87">
        <v>3350930.0606298945</v>
      </c>
      <c r="D87">
        <v>3751382.8696714588</v>
      </c>
      <c r="E87">
        <v>2357645.566602801</v>
      </c>
      <c r="F87">
        <v>3161565.9773621173</v>
      </c>
      <c r="G87">
        <v>3547952.7186242566</v>
      </c>
      <c r="H87">
        <v>3626281.0637400649</v>
      </c>
      <c r="I87">
        <v>3724707.112475276</v>
      </c>
      <c r="J87">
        <v>3987913.4170945119</v>
      </c>
      <c r="K87">
        <v>3643463.4613234014</v>
      </c>
      <c r="L87">
        <v>3410999.3632795997</v>
      </c>
      <c r="M87">
        <v>3121593.0653617932</v>
      </c>
      <c r="N87">
        <v>15</v>
      </c>
      <c r="O87">
        <v>14</v>
      </c>
      <c r="P87">
        <v>14</v>
      </c>
      <c r="Q87">
        <v>15</v>
      </c>
      <c r="R87">
        <v>13</v>
      </c>
      <c r="S87">
        <v>14</v>
      </c>
      <c r="T87">
        <v>15</v>
      </c>
      <c r="U87">
        <v>14</v>
      </c>
      <c r="V87">
        <v>15</v>
      </c>
      <c r="W87">
        <v>8</v>
      </c>
      <c r="X87">
        <v>10</v>
      </c>
      <c r="Y87">
        <v>9</v>
      </c>
      <c r="Z87">
        <v>10</v>
      </c>
      <c r="AA87">
        <v>3.3002469349491292</v>
      </c>
      <c r="AB87">
        <v>3.0399511478869754</v>
      </c>
      <c r="AC87">
        <v>3.1110013514092967</v>
      </c>
      <c r="AD87">
        <v>3.7712596776973681</v>
      </c>
      <c r="AE87">
        <v>2.4483854134731664</v>
      </c>
      <c r="AF87">
        <v>3.3331386119246238</v>
      </c>
      <c r="AG87">
        <v>3.8109434432307872</v>
      </c>
      <c r="AH87">
        <v>3.6888654393368929</v>
      </c>
      <c r="AI87">
        <v>2.1864112080965268</v>
      </c>
      <c r="AJ87">
        <v>4.4377989763196375</v>
      </c>
      <c r="AK87">
        <v>3.1182798756971817</v>
      </c>
      <c r="AL87">
        <v>3.4602846084145527</v>
      </c>
      <c r="AM87">
        <f t="shared" si="2"/>
        <v>3.2347580384310315</v>
      </c>
      <c r="AN87">
        <f t="shared" si="3"/>
        <v>3.383003076308325</v>
      </c>
      <c r="AP87" t="s">
        <v>236</v>
      </c>
      <c r="AQ87" t="s">
        <v>1646</v>
      </c>
      <c r="AR87" t="s">
        <v>1647</v>
      </c>
      <c r="AS87">
        <v>0.39522791510314698</v>
      </c>
      <c r="AT87">
        <v>0.40890493782593401</v>
      </c>
      <c r="AU87">
        <v>7.4006454036533803E-2</v>
      </c>
    </row>
    <row r="88" spans="1:47" x14ac:dyDescent="0.25">
      <c r="A88" t="s">
        <v>686</v>
      </c>
      <c r="B88">
        <v>6332793.2114989134</v>
      </c>
      <c r="C88">
        <v>6248843.0851603122</v>
      </c>
      <c r="D88">
        <v>6880212.8581384225</v>
      </c>
      <c r="E88">
        <v>7881657.2963851532</v>
      </c>
      <c r="F88">
        <v>7778097.2101456458</v>
      </c>
      <c r="G88">
        <v>6722695.3924607979</v>
      </c>
      <c r="H88">
        <v>7580725.1347406022</v>
      </c>
      <c r="I88">
        <v>7125109.8366978494</v>
      </c>
      <c r="J88">
        <v>8728869.8213705774</v>
      </c>
      <c r="K88">
        <v>7309628.2718790267</v>
      </c>
      <c r="L88">
        <v>9424239.7400135156</v>
      </c>
      <c r="M88">
        <v>6910090.6376112709</v>
      </c>
      <c r="N88">
        <v>14</v>
      </c>
      <c r="O88">
        <v>13</v>
      </c>
      <c r="P88">
        <v>11</v>
      </c>
      <c r="Q88">
        <v>12</v>
      </c>
      <c r="R88">
        <v>14</v>
      </c>
      <c r="S88">
        <v>13</v>
      </c>
      <c r="T88">
        <v>13</v>
      </c>
      <c r="U88">
        <v>10</v>
      </c>
      <c r="V88">
        <v>13</v>
      </c>
      <c r="W88">
        <v>10</v>
      </c>
      <c r="X88">
        <v>13</v>
      </c>
      <c r="Y88">
        <v>11</v>
      </c>
      <c r="Z88">
        <v>12</v>
      </c>
      <c r="AA88">
        <v>3.7164539437161777</v>
      </c>
      <c r="AB88">
        <v>2.3851738864325451</v>
      </c>
      <c r="AC88">
        <v>3.2780978040028184</v>
      </c>
      <c r="AD88">
        <v>2.9717171006566074</v>
      </c>
      <c r="AE88">
        <v>2.2825022948845666</v>
      </c>
      <c r="AF88">
        <v>2.6537710468475391</v>
      </c>
      <c r="AG88">
        <v>3.8110726652692803</v>
      </c>
      <c r="AH88">
        <v>3.5782165970936473</v>
      </c>
      <c r="AI88">
        <v>3.1256903179372109</v>
      </c>
      <c r="AJ88">
        <v>4.047601223985879</v>
      </c>
      <c r="AK88">
        <v>3.170894664958452</v>
      </c>
      <c r="AL88">
        <v>3.7257877093103446</v>
      </c>
      <c r="AM88">
        <f t="shared" si="2"/>
        <v>3.2011313704870283</v>
      </c>
      <c r="AN88">
        <f t="shared" si="3"/>
        <v>3.25669850536215</v>
      </c>
      <c r="AP88" t="s">
        <v>138</v>
      </c>
      <c r="AQ88" t="s">
        <v>1648</v>
      </c>
      <c r="AR88" t="s">
        <v>1649</v>
      </c>
      <c r="AS88">
        <v>-0.57200593069783801</v>
      </c>
      <c r="AT88">
        <v>0.27533641650789398</v>
      </c>
      <c r="AU88">
        <v>7.4587795281353106E-2</v>
      </c>
    </row>
    <row r="89" spans="1:47" x14ac:dyDescent="0.25">
      <c r="A89" t="s">
        <v>362</v>
      </c>
      <c r="B89">
        <v>576181.90894375765</v>
      </c>
      <c r="C89">
        <v>417073.42535212141</v>
      </c>
      <c r="D89">
        <v>537391.27309830184</v>
      </c>
      <c r="E89">
        <v>209854.06995433863</v>
      </c>
      <c r="F89">
        <v>547800.00859570643</v>
      </c>
      <c r="G89">
        <v>486855.48190916859</v>
      </c>
      <c r="H89">
        <v>506176.47323088307</v>
      </c>
      <c r="I89">
        <v>397331.79342245922</v>
      </c>
      <c r="J89">
        <v>1115414.1916840416</v>
      </c>
      <c r="K89">
        <v>597628.28976525099</v>
      </c>
      <c r="L89">
        <v>781353.3653770322</v>
      </c>
      <c r="M89">
        <v>627552.24853897095</v>
      </c>
      <c r="N89">
        <v>4</v>
      </c>
      <c r="O89">
        <v>3</v>
      </c>
      <c r="P89">
        <v>3</v>
      </c>
      <c r="Q89">
        <v>3</v>
      </c>
      <c r="R89">
        <v>3</v>
      </c>
      <c r="S89">
        <v>4</v>
      </c>
      <c r="T89">
        <v>3</v>
      </c>
      <c r="U89">
        <v>3</v>
      </c>
      <c r="V89">
        <v>3</v>
      </c>
      <c r="W89">
        <v>4</v>
      </c>
      <c r="X89">
        <v>3</v>
      </c>
      <c r="Y89">
        <v>3</v>
      </c>
      <c r="Z89">
        <v>3</v>
      </c>
      <c r="AA89">
        <v>2.4991096270404634</v>
      </c>
      <c r="AB89">
        <v>1.9070842091864835</v>
      </c>
      <c r="AC89">
        <v>2.4127991041257366</v>
      </c>
      <c r="AD89">
        <v>3.2606947593191666</v>
      </c>
      <c r="AE89">
        <v>2.2741017066000193</v>
      </c>
      <c r="AF89">
        <v>3.2809263327701164</v>
      </c>
      <c r="AG89">
        <v>4.1785871085441766</v>
      </c>
      <c r="AH89">
        <v>3.63137240254146</v>
      </c>
      <c r="AI89">
        <v>2.4311736748913573</v>
      </c>
      <c r="AJ89">
        <v>4.810327259225363</v>
      </c>
      <c r="AK89">
        <v>3.2678027982809099</v>
      </c>
      <c r="AL89">
        <v>3.5692358367633332</v>
      </c>
      <c r="AM89">
        <f t="shared" si="2"/>
        <v>2.8902367012065873</v>
      </c>
      <c r="AN89">
        <f t="shared" si="3"/>
        <v>3.3636324353415112</v>
      </c>
      <c r="AP89" t="s">
        <v>139</v>
      </c>
      <c r="AQ89" t="s">
        <v>1650</v>
      </c>
      <c r="AR89" t="s">
        <v>1651</v>
      </c>
      <c r="AS89">
        <v>-0.43033761402652898</v>
      </c>
      <c r="AT89">
        <v>5.4837842130761198E-2</v>
      </c>
      <c r="AU89">
        <v>7.5441940223148402E-2</v>
      </c>
    </row>
    <row r="90" spans="1:47" x14ac:dyDescent="0.25">
      <c r="A90" t="s">
        <v>1320</v>
      </c>
      <c r="B90">
        <v>5528448.1845267722</v>
      </c>
      <c r="C90">
        <v>4035215.2119613378</v>
      </c>
      <c r="D90">
        <v>4728591.7068132032</v>
      </c>
      <c r="E90">
        <v>5132213.4502351405</v>
      </c>
      <c r="F90">
        <v>3000761.8531487761</v>
      </c>
      <c r="G90">
        <v>5203277.0946033802</v>
      </c>
      <c r="H90">
        <v>4025099.8528127158</v>
      </c>
      <c r="I90">
        <v>2939738.1657656948</v>
      </c>
      <c r="J90">
        <v>2220849.6432257765</v>
      </c>
      <c r="K90">
        <v>2296909.8311130847</v>
      </c>
      <c r="L90">
        <v>2320417.1896860357</v>
      </c>
      <c r="M90">
        <v>3450525.6601631898</v>
      </c>
      <c r="N90">
        <v>12</v>
      </c>
      <c r="O90">
        <v>12</v>
      </c>
      <c r="P90">
        <v>12</v>
      </c>
      <c r="Q90">
        <v>12</v>
      </c>
      <c r="R90">
        <v>12</v>
      </c>
      <c r="S90">
        <v>11</v>
      </c>
      <c r="T90">
        <v>11</v>
      </c>
      <c r="U90">
        <v>11</v>
      </c>
      <c r="V90">
        <v>12</v>
      </c>
      <c r="W90">
        <v>9</v>
      </c>
      <c r="X90">
        <v>11</v>
      </c>
      <c r="Y90">
        <v>8</v>
      </c>
      <c r="Z90">
        <v>10</v>
      </c>
      <c r="AA90">
        <v>3.7000716335149164</v>
      </c>
      <c r="AB90">
        <v>2.167941656609413</v>
      </c>
      <c r="AC90">
        <v>2.6773058251911492</v>
      </c>
      <c r="AD90">
        <v>3.0086200229612419</v>
      </c>
      <c r="AE90">
        <v>2.4824298688799442</v>
      </c>
      <c r="AF90">
        <v>3.7546198188295792</v>
      </c>
      <c r="AG90">
        <v>3.4530284724028948</v>
      </c>
      <c r="AH90">
        <v>3.136766002948784</v>
      </c>
      <c r="AI90">
        <v>2.0820529684939091</v>
      </c>
      <c r="AJ90">
        <v>2.7663572104101792</v>
      </c>
      <c r="AK90">
        <v>2.4094430188518499</v>
      </c>
      <c r="AL90">
        <v>3.0315659018134196</v>
      </c>
      <c r="AM90">
        <f t="shared" si="2"/>
        <v>2.8580581855081904</v>
      </c>
      <c r="AN90">
        <f t="shared" si="3"/>
        <v>2.9203088813096891</v>
      </c>
      <c r="AP90" t="s">
        <v>140</v>
      </c>
      <c r="AQ90" t="s">
        <v>1652</v>
      </c>
      <c r="AR90" t="s">
        <v>1653</v>
      </c>
      <c r="AS90">
        <v>-0.265508221889456</v>
      </c>
      <c r="AT90">
        <v>0.145246684973032</v>
      </c>
      <c r="AU90">
        <v>7.9136878620398698E-2</v>
      </c>
    </row>
    <row r="91" spans="1:47" x14ac:dyDescent="0.25">
      <c r="A91" t="s">
        <v>1223</v>
      </c>
      <c r="B91">
        <v>2455528.3573309514</v>
      </c>
      <c r="C91">
        <v>2526124.0134342127</v>
      </c>
      <c r="D91">
        <v>2779407.5872305906</v>
      </c>
      <c r="E91">
        <v>2483034.9827856482</v>
      </c>
      <c r="F91">
        <v>2596348.0329754534</v>
      </c>
      <c r="G91">
        <v>2701889.7077384559</v>
      </c>
      <c r="H91">
        <v>2129781.3546174904</v>
      </c>
      <c r="I91">
        <v>2973099.2453424241</v>
      </c>
      <c r="J91">
        <v>1505181.0498384477</v>
      </c>
      <c r="K91">
        <v>1934614.7036654616</v>
      </c>
      <c r="L91">
        <v>1821559.0232196399</v>
      </c>
      <c r="M91">
        <v>1425313.2847712315</v>
      </c>
      <c r="N91">
        <v>15</v>
      </c>
      <c r="O91">
        <v>14</v>
      </c>
      <c r="P91">
        <v>14</v>
      </c>
      <c r="Q91">
        <v>14</v>
      </c>
      <c r="R91">
        <v>14</v>
      </c>
      <c r="S91">
        <v>13</v>
      </c>
      <c r="T91">
        <v>13</v>
      </c>
      <c r="U91">
        <v>11</v>
      </c>
      <c r="V91">
        <v>15</v>
      </c>
      <c r="W91">
        <v>10</v>
      </c>
      <c r="X91">
        <v>12</v>
      </c>
      <c r="Y91">
        <v>10</v>
      </c>
      <c r="Z91">
        <v>9</v>
      </c>
      <c r="AA91">
        <v>3.0196803749400893</v>
      </c>
      <c r="AB91">
        <v>2.683705322206734</v>
      </c>
      <c r="AC91">
        <v>2.8165878535790765</v>
      </c>
      <c r="AD91">
        <v>2.9391707849568278</v>
      </c>
      <c r="AE91">
        <v>2.5177944850671716</v>
      </c>
      <c r="AF91">
        <v>2.906184445710823</v>
      </c>
      <c r="AG91">
        <v>3.5321409595511182</v>
      </c>
      <c r="AH91">
        <v>2.608049496454024</v>
      </c>
      <c r="AI91">
        <v>2.6019127706904603</v>
      </c>
      <c r="AJ91">
        <v>3.738547796797651</v>
      </c>
      <c r="AK91">
        <v>3.2982565342247332</v>
      </c>
      <c r="AL91">
        <v>3.4849092432536981</v>
      </c>
      <c r="AM91">
        <f t="shared" si="2"/>
        <v>2.9611030939874721</v>
      </c>
      <c r="AN91">
        <f t="shared" si="3"/>
        <v>3.0633869172512624</v>
      </c>
      <c r="AP91" t="s">
        <v>237</v>
      </c>
      <c r="AQ91" t="s">
        <v>1654</v>
      </c>
      <c r="AR91" t="s">
        <v>1655</v>
      </c>
      <c r="AS91">
        <v>-0.20587879881228299</v>
      </c>
      <c r="AT91">
        <v>0.117176979199877</v>
      </c>
      <c r="AU91">
        <v>7.9692553471787803E-2</v>
      </c>
    </row>
    <row r="92" spans="1:47" x14ac:dyDescent="0.25">
      <c r="A92" t="s">
        <v>848</v>
      </c>
      <c r="B92">
        <v>6981159.688791316</v>
      </c>
      <c r="C92">
        <v>6942259.6116659427</v>
      </c>
      <c r="D92">
        <v>6918422.6899882033</v>
      </c>
      <c r="E92">
        <v>6678294.8033428593</v>
      </c>
      <c r="F92">
        <v>7010577.0255191503</v>
      </c>
      <c r="G92">
        <v>7422636.0601577954</v>
      </c>
      <c r="H92">
        <v>6737295.6041405154</v>
      </c>
      <c r="I92">
        <v>6813788.1382020358</v>
      </c>
      <c r="J92">
        <v>4996713.6727980142</v>
      </c>
      <c r="K92">
        <v>5908363.5023031579</v>
      </c>
      <c r="L92">
        <v>5691001.8960280661</v>
      </c>
      <c r="M92">
        <v>6562293.4156762091</v>
      </c>
      <c r="N92">
        <v>15</v>
      </c>
      <c r="O92">
        <v>14</v>
      </c>
      <c r="P92">
        <v>14</v>
      </c>
      <c r="Q92">
        <v>15</v>
      </c>
      <c r="R92">
        <v>14</v>
      </c>
      <c r="S92">
        <v>14</v>
      </c>
      <c r="T92">
        <v>13</v>
      </c>
      <c r="U92">
        <v>14</v>
      </c>
      <c r="V92">
        <v>13</v>
      </c>
      <c r="W92">
        <v>10</v>
      </c>
      <c r="X92">
        <v>13</v>
      </c>
      <c r="Y92">
        <v>10</v>
      </c>
      <c r="Z92">
        <v>12</v>
      </c>
      <c r="AA92">
        <v>3.673318271350972</v>
      </c>
      <c r="AB92">
        <v>3.1470007155981996</v>
      </c>
      <c r="AC92">
        <v>3.214836918511808</v>
      </c>
      <c r="AD92">
        <v>3.5697958898259996</v>
      </c>
      <c r="AE92">
        <v>3.1101652117450804</v>
      </c>
      <c r="AF92">
        <v>4.0642377883266088</v>
      </c>
      <c r="AG92">
        <v>3.4286214886029396</v>
      </c>
      <c r="AH92">
        <v>4.5333312117475222</v>
      </c>
      <c r="AI92">
        <v>2.4662829973057327</v>
      </c>
      <c r="AJ92">
        <v>3.677723019790486</v>
      </c>
      <c r="AK92">
        <v>3.7380496551350975</v>
      </c>
      <c r="AL92">
        <v>3.02423479754983</v>
      </c>
      <c r="AM92">
        <f t="shared" si="2"/>
        <v>3.3738999518139678</v>
      </c>
      <c r="AN92">
        <f t="shared" si="3"/>
        <v>3.5673663757677452</v>
      </c>
      <c r="AP92" t="s">
        <v>141</v>
      </c>
      <c r="AQ92" t="s">
        <v>1656</v>
      </c>
      <c r="AR92" t="s">
        <v>1657</v>
      </c>
      <c r="AS92">
        <v>-0.46831493666802199</v>
      </c>
      <c r="AT92">
        <v>0.28956538358928402</v>
      </c>
      <c r="AU92">
        <v>7.9738633177667606E-2</v>
      </c>
    </row>
    <row r="93" spans="1:47" x14ac:dyDescent="0.25">
      <c r="A93" t="s">
        <v>160</v>
      </c>
      <c r="B93">
        <v>1525312.1983284636</v>
      </c>
      <c r="C93">
        <v>1421504.0434904553</v>
      </c>
      <c r="D93">
        <v>1244494.9023076803</v>
      </c>
      <c r="E93">
        <v>1839716.7788795952</v>
      </c>
      <c r="F93">
        <v>1591496.2476385087</v>
      </c>
      <c r="G93">
        <v>1113760.2552173219</v>
      </c>
      <c r="H93">
        <v>1680464.6299219595</v>
      </c>
      <c r="I93">
        <v>1824406.1106923816</v>
      </c>
      <c r="J93">
        <v>1217984.6533783614</v>
      </c>
      <c r="K93">
        <v>955250.81183937402</v>
      </c>
      <c r="L93">
        <v>1412386.2818485936</v>
      </c>
      <c r="M93">
        <v>1408991.9299508657</v>
      </c>
      <c r="N93">
        <v>14</v>
      </c>
      <c r="O93">
        <v>9</v>
      </c>
      <c r="P93">
        <v>8</v>
      </c>
      <c r="Q93">
        <v>9</v>
      </c>
      <c r="R93">
        <v>12</v>
      </c>
      <c r="S93">
        <v>7</v>
      </c>
      <c r="T93">
        <v>8</v>
      </c>
      <c r="U93">
        <v>9</v>
      </c>
      <c r="V93">
        <v>10</v>
      </c>
      <c r="W93">
        <v>7</v>
      </c>
      <c r="X93">
        <v>7</v>
      </c>
      <c r="Y93">
        <v>8</v>
      </c>
      <c r="Z93">
        <v>8</v>
      </c>
      <c r="AA93">
        <v>2.7364141925702365</v>
      </c>
      <c r="AB93">
        <v>1.9685475781999555</v>
      </c>
      <c r="AC93">
        <v>2.3043939605456445</v>
      </c>
      <c r="AD93">
        <v>2.4179481414795418</v>
      </c>
      <c r="AE93">
        <v>2.5035316744464455</v>
      </c>
      <c r="AF93">
        <v>2.3525944719805771</v>
      </c>
      <c r="AG93">
        <v>3.0111407057805306</v>
      </c>
      <c r="AH93">
        <v>3.0680814508098671</v>
      </c>
      <c r="AI93">
        <v>1.7437522297052632</v>
      </c>
      <c r="AJ93">
        <v>3.7105186456154571</v>
      </c>
      <c r="AK93">
        <v>2.1726181552118464</v>
      </c>
      <c r="AL93">
        <v>3.0534760697201975</v>
      </c>
      <c r="AM93">
        <f t="shared" si="2"/>
        <v>2.469370179769522</v>
      </c>
      <c r="AN93">
        <f t="shared" si="3"/>
        <v>2.7044660329080714</v>
      </c>
      <c r="AP93" t="s">
        <v>238</v>
      </c>
      <c r="AQ93" t="s">
        <v>1658</v>
      </c>
      <c r="AR93" t="s">
        <v>1659</v>
      </c>
      <c r="AS93">
        <v>0.36558403354209001</v>
      </c>
      <c r="AT93">
        <v>0.48108732909524499</v>
      </c>
      <c r="AU93">
        <v>7.9745020518170798E-2</v>
      </c>
    </row>
    <row r="94" spans="1:47" x14ac:dyDescent="0.25">
      <c r="A94" t="s">
        <v>227</v>
      </c>
      <c r="B94">
        <v>804713.22104460828</v>
      </c>
      <c r="C94">
        <v>1206299.9570266714</v>
      </c>
      <c r="D94">
        <v>2069276.8061081844</v>
      </c>
      <c r="E94">
        <v>2457976.9806451262</v>
      </c>
      <c r="F94">
        <v>2220972.1326952516</v>
      </c>
      <c r="G94">
        <v>2940555.995950893</v>
      </c>
      <c r="H94">
        <v>2969486.1327630095</v>
      </c>
      <c r="I94">
        <v>3358765.834448142</v>
      </c>
      <c r="J94">
        <v>3043397.6269662622</v>
      </c>
      <c r="K94">
        <v>1428840.0338081473</v>
      </c>
      <c r="L94">
        <v>2671950.0714375414</v>
      </c>
      <c r="M94">
        <v>3555697.0123142041</v>
      </c>
      <c r="N94">
        <v>15</v>
      </c>
      <c r="O94">
        <v>12</v>
      </c>
      <c r="P94">
        <v>12</v>
      </c>
      <c r="Q94">
        <v>15</v>
      </c>
      <c r="R94">
        <v>15</v>
      </c>
      <c r="S94">
        <v>12</v>
      </c>
      <c r="T94">
        <v>14</v>
      </c>
      <c r="U94">
        <v>15</v>
      </c>
      <c r="V94">
        <v>15</v>
      </c>
      <c r="W94">
        <v>13</v>
      </c>
      <c r="X94">
        <v>13</v>
      </c>
      <c r="Y94">
        <v>13</v>
      </c>
      <c r="Z94">
        <v>14</v>
      </c>
      <c r="AA94">
        <v>2.1948097116317986</v>
      </c>
      <c r="AB94">
        <v>2.0754365300976105</v>
      </c>
      <c r="AC94">
        <v>2.8348069781281118</v>
      </c>
      <c r="AD94">
        <v>3.2342641113367252</v>
      </c>
      <c r="AE94">
        <v>2.5685260836423924</v>
      </c>
      <c r="AF94">
        <v>3.3015055217394647</v>
      </c>
      <c r="AG94">
        <v>3.1127041366766948</v>
      </c>
      <c r="AH94">
        <v>3.2765376448746357</v>
      </c>
      <c r="AI94">
        <v>2.5903706059920637</v>
      </c>
      <c r="AJ94">
        <v>3.7351096675624711</v>
      </c>
      <c r="AK94">
        <v>3.3598749482786396</v>
      </c>
      <c r="AL94">
        <v>3.5237161746934373</v>
      </c>
      <c r="AM94">
        <f t="shared" si="2"/>
        <v>2.7886731691919202</v>
      </c>
      <c r="AN94">
        <f t="shared" si="3"/>
        <v>3.1792705165837543</v>
      </c>
      <c r="AP94" t="s">
        <v>239</v>
      </c>
      <c r="AQ94" t="s">
        <v>1660</v>
      </c>
      <c r="AR94" t="s">
        <v>1661</v>
      </c>
      <c r="AS94">
        <v>0.55766211525688802</v>
      </c>
      <c r="AT94">
        <v>0.23520188706133899</v>
      </c>
      <c r="AU94">
        <v>8.1964505326328901E-2</v>
      </c>
    </row>
    <row r="95" spans="1:47" x14ac:dyDescent="0.25">
      <c r="A95" t="s">
        <v>1403</v>
      </c>
      <c r="B95">
        <v>5002035.9592150375</v>
      </c>
      <c r="C95">
        <v>4531129.5950064762</v>
      </c>
      <c r="D95">
        <v>2664526.6363336775</v>
      </c>
      <c r="E95">
        <v>3984688.1823339649</v>
      </c>
      <c r="F95">
        <v>4086797.4254918797</v>
      </c>
      <c r="G95">
        <v>3805332.0897991206</v>
      </c>
      <c r="H95">
        <v>4212559.3774331026</v>
      </c>
      <c r="I95">
        <v>3347923.1004049946</v>
      </c>
      <c r="J95">
        <v>5957194.7502807602</v>
      </c>
      <c r="K95">
        <v>6147251.1347958362</v>
      </c>
      <c r="L95">
        <v>5104248.5065449402</v>
      </c>
      <c r="M95">
        <v>5860917.4235205241</v>
      </c>
      <c r="N95">
        <v>14</v>
      </c>
      <c r="O95">
        <v>13</v>
      </c>
      <c r="P95">
        <v>12</v>
      </c>
      <c r="Q95">
        <v>12</v>
      </c>
      <c r="R95">
        <v>12</v>
      </c>
      <c r="S95">
        <v>12</v>
      </c>
      <c r="T95">
        <v>13</v>
      </c>
      <c r="U95">
        <v>12</v>
      </c>
      <c r="V95">
        <v>12</v>
      </c>
      <c r="W95">
        <v>9</v>
      </c>
      <c r="X95">
        <v>14</v>
      </c>
      <c r="Y95">
        <v>11</v>
      </c>
      <c r="Z95">
        <v>13</v>
      </c>
      <c r="AA95">
        <v>3.886010900480787</v>
      </c>
      <c r="AB95">
        <v>2.3891954358750676</v>
      </c>
      <c r="AC95">
        <v>3.2687815502413291</v>
      </c>
      <c r="AD95">
        <v>3.7447167067404705</v>
      </c>
      <c r="AE95">
        <v>3.0627493188380064</v>
      </c>
      <c r="AF95">
        <v>3.646901205873367</v>
      </c>
      <c r="AG95">
        <v>4.0518206435613822</v>
      </c>
      <c r="AH95">
        <v>4.4162814740025267</v>
      </c>
      <c r="AI95">
        <v>2.9162206675740339</v>
      </c>
      <c r="AJ95">
        <v>4.292129475471449</v>
      </c>
      <c r="AK95">
        <v>3.5731467266631167</v>
      </c>
      <c r="AL95">
        <v>4.007453435893189</v>
      </c>
      <c r="AM95">
        <f t="shared" si="2"/>
        <v>3.3998732059193384</v>
      </c>
      <c r="AN95">
        <f t="shared" si="3"/>
        <v>3.809361384283116</v>
      </c>
      <c r="AP95" t="s">
        <v>240</v>
      </c>
      <c r="AQ95" t="s">
        <v>1662</v>
      </c>
      <c r="AR95" t="s">
        <v>1663</v>
      </c>
      <c r="AS95">
        <v>-1.68669408897498</v>
      </c>
      <c r="AT95">
        <v>0.29580214010392603</v>
      </c>
      <c r="AU95">
        <v>8.69415127527014E-2</v>
      </c>
    </row>
    <row r="96" spans="1:47" x14ac:dyDescent="0.25">
      <c r="A96" t="s">
        <v>865</v>
      </c>
      <c r="B96">
        <v>9694812.2686727177</v>
      </c>
      <c r="C96">
        <v>9647042.7285493594</v>
      </c>
      <c r="D96">
        <v>8551434.8931948077</v>
      </c>
      <c r="E96">
        <v>9133927.3512315378</v>
      </c>
      <c r="F96">
        <v>9283374.8810190354</v>
      </c>
      <c r="G96">
        <v>8724616.0787133444</v>
      </c>
      <c r="H96">
        <v>9117083.0695142597</v>
      </c>
      <c r="I96">
        <v>8325055.4539181637</v>
      </c>
      <c r="J96">
        <v>10452625.671720332</v>
      </c>
      <c r="K96">
        <v>10181406.177653491</v>
      </c>
      <c r="L96">
        <v>7602019.772531542</v>
      </c>
      <c r="M96">
        <v>11271146.326700563</v>
      </c>
      <c r="N96">
        <v>14</v>
      </c>
      <c r="O96">
        <v>13</v>
      </c>
      <c r="P96">
        <v>12</v>
      </c>
      <c r="Q96">
        <v>12</v>
      </c>
      <c r="R96">
        <v>14</v>
      </c>
      <c r="S96">
        <v>13</v>
      </c>
      <c r="T96">
        <v>12</v>
      </c>
      <c r="U96">
        <v>13</v>
      </c>
      <c r="V96">
        <v>11</v>
      </c>
      <c r="W96">
        <v>12</v>
      </c>
      <c r="X96">
        <v>14</v>
      </c>
      <c r="Y96">
        <v>11</v>
      </c>
      <c r="Z96">
        <v>13</v>
      </c>
      <c r="AA96">
        <v>3.5277424541913769</v>
      </c>
      <c r="AB96">
        <v>3.1564866420211506</v>
      </c>
      <c r="AC96">
        <v>3.2365213951049161</v>
      </c>
      <c r="AD96">
        <v>3.6344915899975976</v>
      </c>
      <c r="AE96">
        <v>3.1688332695808663</v>
      </c>
      <c r="AF96">
        <v>4.2672001058073388</v>
      </c>
      <c r="AG96">
        <v>4.0156842994372743</v>
      </c>
      <c r="AH96">
        <v>4.2693786380995764</v>
      </c>
      <c r="AI96">
        <v>3.0498693570473185</v>
      </c>
      <c r="AJ96">
        <v>4.5804981062541108</v>
      </c>
      <c r="AK96">
        <v>3.976518830416397</v>
      </c>
      <c r="AL96">
        <v>4.3191852997142268</v>
      </c>
      <c r="AM96">
        <f t="shared" si="2"/>
        <v>3.6363863434043684</v>
      </c>
      <c r="AN96">
        <f t="shared" si="3"/>
        <v>3.8973486545409899</v>
      </c>
      <c r="AP96" t="s">
        <v>241</v>
      </c>
      <c r="AQ96" t="s">
        <v>1664</v>
      </c>
      <c r="AR96" t="s">
        <v>1665</v>
      </c>
      <c r="AS96">
        <v>-0.33180433875245902</v>
      </c>
      <c r="AT96">
        <v>0.29676609741589299</v>
      </c>
      <c r="AU96">
        <v>8.9227824983652601E-2</v>
      </c>
    </row>
    <row r="97" spans="1:47" x14ac:dyDescent="0.25">
      <c r="A97" t="s">
        <v>1007</v>
      </c>
      <c r="B97">
        <v>1540571.799844322</v>
      </c>
      <c r="C97">
        <v>1523292.2316966313</v>
      </c>
      <c r="D97">
        <v>1673177.0803135417</v>
      </c>
      <c r="E97">
        <v>1386204.7377878909</v>
      </c>
      <c r="F97">
        <v>1534703.0246353783</v>
      </c>
      <c r="G97">
        <v>1921070.0634679629</v>
      </c>
      <c r="H97">
        <v>1503842.6478127041</v>
      </c>
      <c r="I97">
        <v>1460335.0871837309</v>
      </c>
      <c r="J97">
        <v>1986336.3499076669</v>
      </c>
      <c r="K97">
        <v>1723430.5527693955</v>
      </c>
      <c r="L97">
        <v>1998041.5893683946</v>
      </c>
      <c r="M97">
        <v>1898704.9282970354</v>
      </c>
      <c r="N97">
        <v>10</v>
      </c>
      <c r="O97">
        <v>9</v>
      </c>
      <c r="P97">
        <v>8</v>
      </c>
      <c r="Q97">
        <v>7</v>
      </c>
      <c r="R97">
        <v>8</v>
      </c>
      <c r="S97">
        <v>7</v>
      </c>
      <c r="T97">
        <v>9</v>
      </c>
      <c r="U97">
        <v>9</v>
      </c>
      <c r="V97">
        <v>8</v>
      </c>
      <c r="W97">
        <v>7</v>
      </c>
      <c r="X97">
        <v>9</v>
      </c>
      <c r="Y97">
        <v>8</v>
      </c>
      <c r="Z97">
        <v>8</v>
      </c>
      <c r="AA97">
        <v>2.9184303441528163</v>
      </c>
      <c r="AB97">
        <v>2.0171991611051192</v>
      </c>
      <c r="AC97">
        <v>3.1082762149610366</v>
      </c>
      <c r="AD97">
        <v>2.9832158402835338</v>
      </c>
      <c r="AE97">
        <v>2.5165629899277704</v>
      </c>
      <c r="AF97">
        <v>3.5074599419757848</v>
      </c>
      <c r="AG97">
        <v>2.6242702813406478</v>
      </c>
      <c r="AH97">
        <v>2.9065175339756748</v>
      </c>
      <c r="AI97">
        <v>2.7414871990565755</v>
      </c>
      <c r="AJ97">
        <v>4.5628579653692514</v>
      </c>
      <c r="AK97">
        <v>4.0030893918348562</v>
      </c>
      <c r="AL97">
        <v>4.6028653908968353</v>
      </c>
      <c r="AM97">
        <f t="shared" si="2"/>
        <v>3.1426184711034306</v>
      </c>
      <c r="AN97">
        <f t="shared" si="3"/>
        <v>3.272753571376553</v>
      </c>
      <c r="AP97" t="s">
        <v>242</v>
      </c>
      <c r="AQ97" t="s">
        <v>1666</v>
      </c>
      <c r="AR97" t="s">
        <v>1667</v>
      </c>
      <c r="AS97">
        <v>-0.46118743951814301</v>
      </c>
      <c r="AT97">
        <v>0.407309429291909</v>
      </c>
      <c r="AU97">
        <v>9.0319927610961206E-2</v>
      </c>
    </row>
    <row r="98" spans="1:47" x14ac:dyDescent="0.25">
      <c r="A98" t="s">
        <v>154</v>
      </c>
      <c r="B98">
        <v>7064889.0266617397</v>
      </c>
      <c r="C98">
        <v>7073558.3550191242</v>
      </c>
      <c r="D98">
        <v>7061996.155605006</v>
      </c>
      <c r="E98">
        <v>5643134.4198634569</v>
      </c>
      <c r="F98">
        <v>5691786.0969885727</v>
      </c>
      <c r="G98">
        <v>7852517.3046819428</v>
      </c>
      <c r="H98">
        <v>5844439.1106154704</v>
      </c>
      <c r="I98">
        <v>6185095.7470748127</v>
      </c>
      <c r="J98">
        <v>6130843.0213155029</v>
      </c>
      <c r="K98">
        <v>6250898.9450224712</v>
      </c>
      <c r="L98">
        <v>6349519.3360841442</v>
      </c>
      <c r="M98">
        <v>5581416.117003723</v>
      </c>
      <c r="N98">
        <v>14</v>
      </c>
      <c r="O98">
        <v>13</v>
      </c>
      <c r="P98">
        <v>13</v>
      </c>
      <c r="Q98">
        <v>13</v>
      </c>
      <c r="R98">
        <v>13</v>
      </c>
      <c r="S98">
        <v>12</v>
      </c>
      <c r="T98">
        <v>12</v>
      </c>
      <c r="U98">
        <v>12</v>
      </c>
      <c r="V98">
        <v>12</v>
      </c>
      <c r="W98">
        <v>9</v>
      </c>
      <c r="X98">
        <v>12</v>
      </c>
      <c r="Y98">
        <v>10</v>
      </c>
      <c r="Z98">
        <v>12</v>
      </c>
      <c r="AA98">
        <v>3.4154518079230365</v>
      </c>
      <c r="AB98">
        <v>3.415072496212451</v>
      </c>
      <c r="AC98">
        <v>3.1797859057424764</v>
      </c>
      <c r="AD98">
        <v>3.985551956849346</v>
      </c>
      <c r="AE98">
        <v>3.5945932683190374</v>
      </c>
      <c r="AF98">
        <v>4.7376731883896861</v>
      </c>
      <c r="AG98">
        <v>4.6268720645906125</v>
      </c>
      <c r="AH98">
        <v>4.6898396325579448</v>
      </c>
      <c r="AI98">
        <v>3.3364513757502965</v>
      </c>
      <c r="AJ98">
        <v>4.5812377822782873</v>
      </c>
      <c r="AK98">
        <v>4.224506770217074</v>
      </c>
      <c r="AL98">
        <v>3.9238527521212183</v>
      </c>
      <c r="AM98">
        <f t="shared" si="2"/>
        <v>3.7776120927160388</v>
      </c>
      <c r="AN98">
        <f t="shared" si="3"/>
        <v>4.1742027407758728</v>
      </c>
      <c r="AP98" t="s">
        <v>142</v>
      </c>
      <c r="AQ98" t="s">
        <v>1668</v>
      </c>
      <c r="AR98" t="s">
        <v>1669</v>
      </c>
      <c r="AS98">
        <v>1.6187383019951</v>
      </c>
      <c r="AT98">
        <v>0.46128952784553101</v>
      </c>
      <c r="AU98">
        <v>9.1934237233304905E-2</v>
      </c>
    </row>
    <row r="99" spans="1:47" x14ac:dyDescent="0.25">
      <c r="A99" t="s">
        <v>1396</v>
      </c>
      <c r="B99">
        <v>26675502.728894085</v>
      </c>
      <c r="C99">
        <v>31630468.117916837</v>
      </c>
      <c r="D99">
        <v>22764932.543535203</v>
      </c>
      <c r="E99">
        <v>24850721.812095311</v>
      </c>
      <c r="F99">
        <v>36021665.359247275</v>
      </c>
      <c r="G99">
        <v>16592925.318014339</v>
      </c>
      <c r="H99">
        <v>19820136.289826073</v>
      </c>
      <c r="I99">
        <v>29354873.364776503</v>
      </c>
      <c r="J99">
        <v>11965353.539245963</v>
      </c>
      <c r="K99">
        <v>28462583.183082409</v>
      </c>
      <c r="L99">
        <v>10477424.751369232</v>
      </c>
      <c r="M99">
        <v>26546026.653932605</v>
      </c>
      <c r="N99">
        <v>15</v>
      </c>
      <c r="O99">
        <v>14</v>
      </c>
      <c r="P99">
        <v>12</v>
      </c>
      <c r="Q99">
        <v>11</v>
      </c>
      <c r="R99">
        <v>13</v>
      </c>
      <c r="S99">
        <v>12</v>
      </c>
      <c r="T99">
        <v>10</v>
      </c>
      <c r="U99">
        <v>9</v>
      </c>
      <c r="V99">
        <v>13</v>
      </c>
      <c r="W99">
        <v>12</v>
      </c>
      <c r="X99">
        <v>14</v>
      </c>
      <c r="Y99">
        <v>15</v>
      </c>
      <c r="Z99">
        <v>14</v>
      </c>
      <c r="AA99">
        <v>3.1682797320150686</v>
      </c>
      <c r="AB99">
        <v>2.8391191627555443</v>
      </c>
      <c r="AC99">
        <v>3.4555581048849988</v>
      </c>
      <c r="AD99">
        <v>3.3887452738928445</v>
      </c>
      <c r="AE99">
        <v>3.0276962491743808</v>
      </c>
      <c r="AF99">
        <v>3.712499780423054</v>
      </c>
      <c r="AG99">
        <v>3.4362729623966612</v>
      </c>
      <c r="AH99">
        <v>3.5569635645595481</v>
      </c>
      <c r="AI99">
        <v>2.8500301143895115</v>
      </c>
      <c r="AJ99">
        <v>3.6583397450386257</v>
      </c>
      <c r="AK99">
        <v>3.1116848933607151</v>
      </c>
      <c r="AL99">
        <v>3.8062360004150189</v>
      </c>
      <c r="AM99">
        <f t="shared" si="2"/>
        <v>3.2806377732511334</v>
      </c>
      <c r="AN99">
        <f t="shared" si="3"/>
        <v>3.387933157299861</v>
      </c>
      <c r="AP99" t="s">
        <v>143</v>
      </c>
      <c r="AQ99" t="s">
        <v>1670</v>
      </c>
      <c r="AR99" t="s">
        <v>1671</v>
      </c>
      <c r="AS99">
        <v>-0.54495118451311197</v>
      </c>
      <c r="AT99">
        <v>0.34575205140889098</v>
      </c>
      <c r="AU99">
        <v>9.2353159625026507E-2</v>
      </c>
    </row>
    <row r="100" spans="1:47" x14ac:dyDescent="0.25">
      <c r="A100" t="s">
        <v>855</v>
      </c>
      <c r="B100">
        <v>2432148.197332636</v>
      </c>
      <c r="C100">
        <v>2524439.6950586</v>
      </c>
      <c r="D100">
        <v>3340950.2391692325</v>
      </c>
      <c r="E100">
        <v>2265136.3817181084</v>
      </c>
      <c r="F100">
        <v>2347776.8366129873</v>
      </c>
      <c r="G100">
        <v>2560345.344833063</v>
      </c>
      <c r="H100">
        <v>2326122.8925844273</v>
      </c>
      <c r="I100">
        <v>2342143.1242787931</v>
      </c>
      <c r="J100">
        <v>2936382.0293862983</v>
      </c>
      <c r="K100">
        <v>2975567.2803895581</v>
      </c>
      <c r="L100">
        <v>3290417.3554528877</v>
      </c>
      <c r="M100">
        <v>2733578.4088849835</v>
      </c>
      <c r="N100">
        <v>13</v>
      </c>
      <c r="O100">
        <v>10</v>
      </c>
      <c r="P100">
        <v>9</v>
      </c>
      <c r="Q100">
        <v>12</v>
      </c>
      <c r="R100">
        <v>11</v>
      </c>
      <c r="S100">
        <v>9</v>
      </c>
      <c r="T100">
        <v>9</v>
      </c>
      <c r="U100">
        <v>9</v>
      </c>
      <c r="V100">
        <v>9</v>
      </c>
      <c r="W100">
        <v>8</v>
      </c>
      <c r="X100">
        <v>11</v>
      </c>
      <c r="Y100">
        <v>9</v>
      </c>
      <c r="Z100">
        <v>8</v>
      </c>
      <c r="AA100">
        <v>3.31828134018133</v>
      </c>
      <c r="AB100">
        <v>2.5942620312880873</v>
      </c>
      <c r="AC100">
        <v>2.8924472876222005</v>
      </c>
      <c r="AD100">
        <v>3.0465175520647558</v>
      </c>
      <c r="AE100">
        <v>2.2840758382768591</v>
      </c>
      <c r="AF100">
        <v>3.1285193771699555</v>
      </c>
      <c r="AG100">
        <v>3.3774120703069253</v>
      </c>
      <c r="AH100">
        <v>3.4394220232215069</v>
      </c>
      <c r="AI100">
        <v>2.4846908093583608</v>
      </c>
      <c r="AJ100">
        <v>2.9991265927254984</v>
      </c>
      <c r="AK100">
        <v>3.3266977445423564</v>
      </c>
      <c r="AL100">
        <v>3.3167341649850686</v>
      </c>
      <c r="AM100">
        <f t="shared" si="2"/>
        <v>2.9028879063909052</v>
      </c>
      <c r="AN100">
        <f t="shared" si="3"/>
        <v>3.1318098988995788</v>
      </c>
      <c r="AP100" t="s">
        <v>243</v>
      </c>
      <c r="AQ100" t="s">
        <v>1672</v>
      </c>
      <c r="AR100" t="s">
        <v>1673</v>
      </c>
      <c r="AS100">
        <v>0.43349738413356798</v>
      </c>
      <c r="AT100">
        <v>0.124181460103462</v>
      </c>
      <c r="AU100">
        <v>9.4526483069494294E-2</v>
      </c>
    </row>
    <row r="101" spans="1:47" x14ac:dyDescent="0.25">
      <c r="A101" t="s">
        <v>591</v>
      </c>
      <c r="B101">
        <v>205.36</v>
      </c>
      <c r="C101">
        <v>205.36</v>
      </c>
      <c r="D101">
        <v>205.36</v>
      </c>
      <c r="E101">
        <v>205.36</v>
      </c>
      <c r="F101">
        <v>205.36</v>
      </c>
      <c r="G101">
        <v>205.36</v>
      </c>
      <c r="H101">
        <v>205.36</v>
      </c>
      <c r="I101">
        <v>61305.231215842257</v>
      </c>
      <c r="J101">
        <v>74960.070976857474</v>
      </c>
      <c r="K101">
        <v>49710.238001921571</v>
      </c>
      <c r="L101">
        <v>43196.127822827242</v>
      </c>
      <c r="M101">
        <v>45021.289438720247</v>
      </c>
      <c r="N101">
        <v>1</v>
      </c>
      <c r="O101">
        <v>0</v>
      </c>
      <c r="P101">
        <v>0</v>
      </c>
      <c r="Q101">
        <v>0</v>
      </c>
      <c r="R101">
        <v>0</v>
      </c>
      <c r="S101">
        <v>0</v>
      </c>
      <c r="T101">
        <v>0</v>
      </c>
      <c r="U101">
        <v>0</v>
      </c>
      <c r="V101">
        <v>1</v>
      </c>
      <c r="W101">
        <v>1</v>
      </c>
      <c r="X101">
        <v>1</v>
      </c>
      <c r="Y101">
        <v>1</v>
      </c>
      <c r="Z101">
        <v>1</v>
      </c>
      <c r="AA101">
        <v>0</v>
      </c>
      <c r="AB101">
        <v>0</v>
      </c>
      <c r="AC101">
        <v>0</v>
      </c>
      <c r="AD101">
        <v>0</v>
      </c>
      <c r="AE101">
        <v>0</v>
      </c>
      <c r="AF101">
        <v>0</v>
      </c>
      <c r="AG101">
        <v>0</v>
      </c>
      <c r="AH101">
        <v>1.7814407482371699</v>
      </c>
      <c r="AI101">
        <v>0.71182350485509105</v>
      </c>
      <c r="AJ101">
        <v>2.9602380486376099</v>
      </c>
      <c r="AK101">
        <v>1.07941308182315</v>
      </c>
      <c r="AL101">
        <v>3.0448306751459802</v>
      </c>
      <c r="AM101">
        <f t="shared" si="2"/>
        <v>0.61201025891545013</v>
      </c>
      <c r="AN101">
        <f t="shared" si="3"/>
        <v>0.9842807508677166</v>
      </c>
      <c r="AP101" t="s">
        <v>244</v>
      </c>
      <c r="AQ101" t="s">
        <v>1674</v>
      </c>
      <c r="AS101">
        <v>-0.75058880352508595</v>
      </c>
      <c r="AT101">
        <v>0.20510281296405</v>
      </c>
      <c r="AU101">
        <v>9.8273875474810105E-2</v>
      </c>
    </row>
    <row r="102" spans="1:47" x14ac:dyDescent="0.25">
      <c r="A102" t="s">
        <v>919</v>
      </c>
      <c r="B102">
        <v>11938014.603094695</v>
      </c>
      <c r="C102">
        <v>10432254.362860503</v>
      </c>
      <c r="D102">
        <v>10604214.047872098</v>
      </c>
      <c r="E102">
        <v>10477924.543561246</v>
      </c>
      <c r="F102">
        <v>10070421.861924689</v>
      </c>
      <c r="G102">
        <v>14790093.589977419</v>
      </c>
      <c r="H102">
        <v>12119082.30460606</v>
      </c>
      <c r="I102">
        <v>12873776.383099269</v>
      </c>
      <c r="J102">
        <v>12588785.914581757</v>
      </c>
      <c r="K102">
        <v>12257029.91915649</v>
      </c>
      <c r="L102">
        <v>11932968.084379196</v>
      </c>
      <c r="M102">
        <v>10004062.960908839</v>
      </c>
      <c r="N102">
        <v>14</v>
      </c>
      <c r="O102">
        <v>13</v>
      </c>
      <c r="P102">
        <v>13</v>
      </c>
      <c r="Q102">
        <v>12</v>
      </c>
      <c r="R102">
        <v>14</v>
      </c>
      <c r="S102">
        <v>14</v>
      </c>
      <c r="T102">
        <v>13</v>
      </c>
      <c r="U102">
        <v>12</v>
      </c>
      <c r="V102">
        <v>14</v>
      </c>
      <c r="W102">
        <v>11</v>
      </c>
      <c r="X102">
        <v>11</v>
      </c>
      <c r="Y102">
        <v>9</v>
      </c>
      <c r="Z102">
        <v>10</v>
      </c>
      <c r="AA102">
        <v>3.2688801060635706</v>
      </c>
      <c r="AB102">
        <v>2.879581677448241</v>
      </c>
      <c r="AC102">
        <v>3.566016283334672</v>
      </c>
      <c r="AD102">
        <v>3.6677627736094531</v>
      </c>
      <c r="AE102">
        <v>2.9790367906569628</v>
      </c>
      <c r="AF102">
        <v>4.1525443593820004</v>
      </c>
      <c r="AG102">
        <v>4.3341510413565123</v>
      </c>
      <c r="AH102">
        <v>3.9137013116793669</v>
      </c>
      <c r="AI102">
        <v>3.5479857278277875</v>
      </c>
      <c r="AJ102">
        <v>4.5773912371532059</v>
      </c>
      <c r="AK102">
        <v>3.5790287155507436</v>
      </c>
      <c r="AL102">
        <v>3.8801557711164394</v>
      </c>
      <c r="AM102">
        <f t="shared" si="2"/>
        <v>3.6653998985349125</v>
      </c>
      <c r="AN102">
        <f t="shared" si="3"/>
        <v>3.7256394006615796</v>
      </c>
      <c r="AP102" t="s">
        <v>245</v>
      </c>
      <c r="AQ102" t="s">
        <v>1675</v>
      </c>
      <c r="AR102" t="s">
        <v>1676</v>
      </c>
      <c r="AS102">
        <v>-0.49107620287848502</v>
      </c>
      <c r="AT102">
        <v>0.23074027686633999</v>
      </c>
      <c r="AU102">
        <v>9.9288906896745105E-2</v>
      </c>
    </row>
    <row r="103" spans="1:47" x14ac:dyDescent="0.25">
      <c r="A103" t="s">
        <v>269</v>
      </c>
      <c r="B103">
        <v>1016523.0012358229</v>
      </c>
      <c r="C103">
        <v>804218.74053735763</v>
      </c>
      <c r="D103">
        <v>1179968.0057379513</v>
      </c>
      <c r="E103">
        <v>851647.77401304524</v>
      </c>
      <c r="F103">
        <v>859476.12402931869</v>
      </c>
      <c r="G103">
        <v>943875.86641849414</v>
      </c>
      <c r="H103">
        <v>769426.94561385037</v>
      </c>
      <c r="I103">
        <v>778312.65614107752</v>
      </c>
      <c r="J103">
        <v>1081906.030640387</v>
      </c>
      <c r="K103">
        <v>846895.73559662153</v>
      </c>
      <c r="L103">
        <v>1028206.515416227</v>
      </c>
      <c r="M103">
        <v>797475.64660008962</v>
      </c>
      <c r="N103">
        <v>10</v>
      </c>
      <c r="O103">
        <v>9</v>
      </c>
      <c r="P103">
        <v>8</v>
      </c>
      <c r="Q103">
        <v>10</v>
      </c>
      <c r="R103">
        <v>10</v>
      </c>
      <c r="S103">
        <v>10</v>
      </c>
      <c r="T103">
        <v>8</v>
      </c>
      <c r="U103">
        <v>7</v>
      </c>
      <c r="V103">
        <v>8</v>
      </c>
      <c r="W103">
        <v>8</v>
      </c>
      <c r="X103">
        <v>9</v>
      </c>
      <c r="Y103">
        <v>8</v>
      </c>
      <c r="Z103">
        <v>7</v>
      </c>
      <c r="AA103">
        <v>2.7329867472479754</v>
      </c>
      <c r="AB103">
        <v>3.0252776671739436</v>
      </c>
      <c r="AC103">
        <v>3.0209933666553761</v>
      </c>
      <c r="AD103">
        <v>3.4961821791645762</v>
      </c>
      <c r="AE103">
        <v>2.2180730598935745</v>
      </c>
      <c r="AF103">
        <v>3.5968380916280829</v>
      </c>
      <c r="AG103">
        <v>3.1178364742877838</v>
      </c>
      <c r="AH103">
        <v>2.7389953175550641</v>
      </c>
      <c r="AI103">
        <v>3.1731189956798302</v>
      </c>
      <c r="AJ103">
        <v>4.3935549412319688</v>
      </c>
      <c r="AK103">
        <v>4.09362958815107</v>
      </c>
      <c r="AL103">
        <v>3.9599320909987745</v>
      </c>
      <c r="AM103">
        <f t="shared" si="2"/>
        <v>3.3237949682695294</v>
      </c>
      <c r="AN103">
        <f t="shared" si="3"/>
        <v>3.2707747850084736</v>
      </c>
      <c r="AP103" t="s">
        <v>246</v>
      </c>
      <c r="AQ103" t="s">
        <v>1677</v>
      </c>
      <c r="AR103" t="s">
        <v>1678</v>
      </c>
      <c r="AS103">
        <v>0.29746433575794601</v>
      </c>
      <c r="AT103">
        <v>9.3536608216117798E-2</v>
      </c>
      <c r="AU103">
        <v>0.101018923599898</v>
      </c>
    </row>
    <row r="104" spans="1:47" x14ac:dyDescent="0.25">
      <c r="A104" t="s">
        <v>287</v>
      </c>
      <c r="B104">
        <v>19853666.65185947</v>
      </c>
      <c r="C104">
        <v>20952309.194659527</v>
      </c>
      <c r="D104">
        <v>14072167.885056721</v>
      </c>
      <c r="E104">
        <v>22513845.35530971</v>
      </c>
      <c r="F104">
        <v>21823231.149067797</v>
      </c>
      <c r="G104">
        <v>18009111.896498445</v>
      </c>
      <c r="H104">
        <v>23389882.975346826</v>
      </c>
      <c r="I104">
        <v>19247946.644669686</v>
      </c>
      <c r="J104">
        <v>25825468.613203645</v>
      </c>
      <c r="K104">
        <v>24309787.965118576</v>
      </c>
      <c r="L104">
        <v>27388971.58230548</v>
      </c>
      <c r="M104">
        <v>27847439.284509134</v>
      </c>
      <c r="N104">
        <v>14</v>
      </c>
      <c r="O104">
        <v>14</v>
      </c>
      <c r="P104">
        <v>14</v>
      </c>
      <c r="Q104">
        <v>12</v>
      </c>
      <c r="R104">
        <v>13</v>
      </c>
      <c r="S104">
        <v>14</v>
      </c>
      <c r="T104">
        <v>13</v>
      </c>
      <c r="U104">
        <v>14</v>
      </c>
      <c r="V104">
        <v>14</v>
      </c>
      <c r="W104">
        <v>10</v>
      </c>
      <c r="X104">
        <v>14</v>
      </c>
      <c r="Y104">
        <v>10</v>
      </c>
      <c r="Z104">
        <v>14</v>
      </c>
      <c r="AA104">
        <v>3.8421556295664687</v>
      </c>
      <c r="AB104">
        <v>2.3248028754240377</v>
      </c>
      <c r="AC104">
        <v>3.0920561220345828</v>
      </c>
      <c r="AD104">
        <v>3.4675633210462826</v>
      </c>
      <c r="AE104">
        <v>2.7053610843270808</v>
      </c>
      <c r="AF104">
        <v>4.1014240160447351</v>
      </c>
      <c r="AG104">
        <v>4.0764283075666645</v>
      </c>
      <c r="AH104">
        <v>4.0069387781933692</v>
      </c>
      <c r="AI104">
        <v>2.7250320412472053</v>
      </c>
      <c r="AJ104">
        <v>4.6802908531753902</v>
      </c>
      <c r="AK104">
        <v>3.1135430633068388</v>
      </c>
      <c r="AL104">
        <v>3.97275596689764</v>
      </c>
      <c r="AM104">
        <f t="shared" si="2"/>
        <v>3.4609602562487365</v>
      </c>
      <c r="AN104">
        <f t="shared" si="3"/>
        <v>3.5570984202229794</v>
      </c>
      <c r="AP104" t="s">
        <v>247</v>
      </c>
      <c r="AQ104" t="s">
        <v>1679</v>
      </c>
      <c r="AR104" t="s">
        <v>1680</v>
      </c>
      <c r="AS104">
        <v>-0.26785014816967601</v>
      </c>
      <c r="AT104">
        <v>6.7840547531407197E-2</v>
      </c>
      <c r="AU104">
        <v>0.103367194838568</v>
      </c>
    </row>
    <row r="105" spans="1:47" x14ac:dyDescent="0.25">
      <c r="A105" t="s">
        <v>993</v>
      </c>
      <c r="B105">
        <v>11407863.382560072</v>
      </c>
      <c r="C105">
        <v>10757654.698250307</v>
      </c>
      <c r="D105">
        <v>9318740.503106948</v>
      </c>
      <c r="E105">
        <v>10055745.739802668</v>
      </c>
      <c r="F105">
        <v>9762273.7040814925</v>
      </c>
      <c r="G105">
        <v>11600829.547955694</v>
      </c>
      <c r="H105">
        <v>11421570.687490951</v>
      </c>
      <c r="I105">
        <v>7722029.5408379454</v>
      </c>
      <c r="J105">
        <v>11873595.18659341</v>
      </c>
      <c r="K105">
        <v>11409763.099911246</v>
      </c>
      <c r="L105">
        <v>12419751.074242733</v>
      </c>
      <c r="M105">
        <v>11308177.580579923</v>
      </c>
      <c r="N105">
        <v>15</v>
      </c>
      <c r="O105">
        <v>13</v>
      </c>
      <c r="P105">
        <v>13</v>
      </c>
      <c r="Q105">
        <v>14</v>
      </c>
      <c r="R105">
        <v>14</v>
      </c>
      <c r="S105">
        <v>14</v>
      </c>
      <c r="T105">
        <v>15</v>
      </c>
      <c r="U105">
        <v>14</v>
      </c>
      <c r="V105">
        <v>13</v>
      </c>
      <c r="W105">
        <v>9</v>
      </c>
      <c r="X105">
        <v>14</v>
      </c>
      <c r="Y105">
        <v>9</v>
      </c>
      <c r="Z105">
        <v>12</v>
      </c>
      <c r="AA105">
        <v>3.0430728398114315</v>
      </c>
      <c r="AB105">
        <v>2.7302976551416243</v>
      </c>
      <c r="AC105">
        <v>2.6348624512374124</v>
      </c>
      <c r="AD105">
        <v>3.1877199072694764</v>
      </c>
      <c r="AE105">
        <v>2.4679397596068156</v>
      </c>
      <c r="AF105">
        <v>3.3704566828445506</v>
      </c>
      <c r="AG105">
        <v>3.8585751837297653</v>
      </c>
      <c r="AH105">
        <v>3.9517065572059429</v>
      </c>
      <c r="AI105">
        <v>2.5914165535312628</v>
      </c>
      <c r="AJ105">
        <v>3.9870605341389465</v>
      </c>
      <c r="AK105">
        <v>3.4497121109602533</v>
      </c>
      <c r="AL105">
        <v>3.7093256595545534</v>
      </c>
      <c r="AM105">
        <f t="shared" si="2"/>
        <v>3.0595277861175378</v>
      </c>
      <c r="AN105">
        <f t="shared" si="3"/>
        <v>3.4374965297211344</v>
      </c>
      <c r="AP105" t="s">
        <v>248</v>
      </c>
      <c r="AQ105" t="s">
        <v>1681</v>
      </c>
      <c r="AR105" t="s">
        <v>1682</v>
      </c>
      <c r="AS105">
        <v>-0.25282155081010299</v>
      </c>
      <c r="AT105">
        <v>0.136661734518598</v>
      </c>
      <c r="AU105">
        <v>0.104521001545633</v>
      </c>
    </row>
    <row r="106" spans="1:47" x14ac:dyDescent="0.25">
      <c r="A106" t="s">
        <v>1103</v>
      </c>
      <c r="B106">
        <v>2529607.8421211224</v>
      </c>
      <c r="C106">
        <v>2399487.5212083468</v>
      </c>
      <c r="D106">
        <v>1822500.8734397185</v>
      </c>
      <c r="E106">
        <v>2055790.7568660914</v>
      </c>
      <c r="F106">
        <v>2207298.1241200599</v>
      </c>
      <c r="G106">
        <v>1896907.1836071552</v>
      </c>
      <c r="H106">
        <v>2636083.1267352002</v>
      </c>
      <c r="I106">
        <v>2000671.1536050551</v>
      </c>
      <c r="J106">
        <v>1912145.172317761</v>
      </c>
      <c r="K106">
        <v>2307313.7696535033</v>
      </c>
      <c r="L106">
        <v>2859775.3926186184</v>
      </c>
      <c r="M106">
        <v>1630659.832201188</v>
      </c>
      <c r="N106">
        <v>15</v>
      </c>
      <c r="O106">
        <v>15</v>
      </c>
      <c r="P106">
        <v>13</v>
      </c>
      <c r="Q106">
        <v>10</v>
      </c>
      <c r="R106">
        <v>12</v>
      </c>
      <c r="S106">
        <v>12</v>
      </c>
      <c r="T106">
        <v>10</v>
      </c>
      <c r="U106">
        <v>14</v>
      </c>
      <c r="V106">
        <v>12</v>
      </c>
      <c r="W106">
        <v>7</v>
      </c>
      <c r="X106">
        <v>8</v>
      </c>
      <c r="Y106">
        <v>8</v>
      </c>
      <c r="Z106">
        <v>10</v>
      </c>
      <c r="AA106">
        <v>2.6252278593408809</v>
      </c>
      <c r="AB106">
        <v>2.1601594326008109</v>
      </c>
      <c r="AC106">
        <v>2.7925187408363135</v>
      </c>
      <c r="AD106">
        <v>3.0451733077065004</v>
      </c>
      <c r="AE106">
        <v>2.2137402965715278</v>
      </c>
      <c r="AF106">
        <v>2.8828988995432381</v>
      </c>
      <c r="AG106">
        <v>2.4590912472343374</v>
      </c>
      <c r="AH106">
        <v>3.2215725896418603</v>
      </c>
      <c r="AI106">
        <v>2.8867718367631134</v>
      </c>
      <c r="AJ106">
        <v>4.0920587807577302</v>
      </c>
      <c r="AK106">
        <v>3.1672827313546428</v>
      </c>
      <c r="AL106">
        <v>3.0784900298490614</v>
      </c>
      <c r="AM106">
        <f t="shared" si="2"/>
        <v>2.9066059249736811</v>
      </c>
      <c r="AN106">
        <f t="shared" si="3"/>
        <v>2.864225033726322</v>
      </c>
      <c r="AP106" t="s">
        <v>249</v>
      </c>
      <c r="AQ106" t="s">
        <v>1683</v>
      </c>
      <c r="AR106" t="s">
        <v>1684</v>
      </c>
      <c r="AS106">
        <v>-0.34730906420039698</v>
      </c>
      <c r="AT106">
        <v>0.19201410649822301</v>
      </c>
      <c r="AU106">
        <v>0.10579036323256601</v>
      </c>
    </row>
    <row r="107" spans="1:47" x14ac:dyDescent="0.25">
      <c r="A107" t="s">
        <v>1326</v>
      </c>
      <c r="B107">
        <v>7421116.24885449</v>
      </c>
      <c r="C107">
        <v>8021225.132649661</v>
      </c>
      <c r="D107">
        <v>5491394.0413373709</v>
      </c>
      <c r="E107">
        <v>7609517.5046703285</v>
      </c>
      <c r="F107">
        <v>6811387.2127582822</v>
      </c>
      <c r="G107">
        <v>7914110.9662032165</v>
      </c>
      <c r="H107">
        <v>7057083.4484620178</v>
      </c>
      <c r="I107">
        <v>7378618.6749177165</v>
      </c>
      <c r="J107">
        <v>4516674.1128324764</v>
      </c>
      <c r="K107">
        <v>7642781.9123787619</v>
      </c>
      <c r="L107">
        <v>5912188.4300134908</v>
      </c>
      <c r="M107">
        <v>8444707.8664585743</v>
      </c>
      <c r="N107">
        <v>15</v>
      </c>
      <c r="O107">
        <v>15</v>
      </c>
      <c r="P107">
        <v>15</v>
      </c>
      <c r="Q107">
        <v>15</v>
      </c>
      <c r="R107">
        <v>15</v>
      </c>
      <c r="S107">
        <v>14</v>
      </c>
      <c r="T107">
        <v>15</v>
      </c>
      <c r="U107">
        <v>15</v>
      </c>
      <c r="V107">
        <v>15</v>
      </c>
      <c r="W107">
        <v>11</v>
      </c>
      <c r="X107">
        <v>15</v>
      </c>
      <c r="Y107">
        <v>12</v>
      </c>
      <c r="Z107">
        <v>15</v>
      </c>
      <c r="AA107">
        <v>3.8652920208100783</v>
      </c>
      <c r="AB107">
        <v>3.3187354948976959</v>
      </c>
      <c r="AC107">
        <v>3.8948395009761074</v>
      </c>
      <c r="AD107">
        <v>3.9895816509915885</v>
      </c>
      <c r="AE107">
        <v>3.2814687329460073</v>
      </c>
      <c r="AF107">
        <v>4.7880031222782531</v>
      </c>
      <c r="AG107">
        <v>4.5166827652445267</v>
      </c>
      <c r="AH107">
        <v>4.492404836549742</v>
      </c>
      <c r="AI107">
        <v>2.4632523631697869</v>
      </c>
      <c r="AJ107">
        <v>4.6273949605046898</v>
      </c>
      <c r="AK107">
        <v>3.0081016199230706</v>
      </c>
      <c r="AL107">
        <v>3.972357327150787</v>
      </c>
      <c r="AM107">
        <f t="shared" si="2"/>
        <v>3.8262529104394347</v>
      </c>
      <c r="AN107">
        <f t="shared" si="3"/>
        <v>3.8767661554676196</v>
      </c>
      <c r="AP107" t="s">
        <v>250</v>
      </c>
      <c r="AQ107" t="s">
        <v>1685</v>
      </c>
      <c r="AR107" t="s">
        <v>1686</v>
      </c>
      <c r="AS107">
        <v>0.78133915827096201</v>
      </c>
      <c r="AT107">
        <v>4.23988039903158E-2</v>
      </c>
      <c r="AU107">
        <v>0.107215902343199</v>
      </c>
    </row>
    <row r="108" spans="1:47" x14ac:dyDescent="0.25">
      <c r="A108" t="s">
        <v>691</v>
      </c>
      <c r="B108">
        <v>1199982.5617130462</v>
      </c>
      <c r="C108">
        <v>1101066.4576746318</v>
      </c>
      <c r="D108">
        <v>1029413.1721884691</v>
      </c>
      <c r="E108">
        <v>1228678.3169887483</v>
      </c>
      <c r="F108">
        <v>961774.52593262051</v>
      </c>
      <c r="G108">
        <v>1447582.0796725943</v>
      </c>
      <c r="H108">
        <v>1230483.9766444615</v>
      </c>
      <c r="I108">
        <v>960935.61285087862</v>
      </c>
      <c r="J108">
        <v>1077354.0797764079</v>
      </c>
      <c r="K108">
        <v>1155476.5476291373</v>
      </c>
      <c r="L108">
        <v>1054361.6919895275</v>
      </c>
      <c r="M108">
        <v>1015152.8082020946</v>
      </c>
      <c r="N108">
        <v>14</v>
      </c>
      <c r="O108">
        <v>11</v>
      </c>
      <c r="P108">
        <v>9</v>
      </c>
      <c r="Q108">
        <v>10</v>
      </c>
      <c r="R108">
        <v>11</v>
      </c>
      <c r="S108">
        <v>9</v>
      </c>
      <c r="T108">
        <v>11</v>
      </c>
      <c r="U108">
        <v>11</v>
      </c>
      <c r="V108">
        <v>10</v>
      </c>
      <c r="W108">
        <v>8</v>
      </c>
      <c r="X108">
        <v>11</v>
      </c>
      <c r="Y108">
        <v>8</v>
      </c>
      <c r="Z108">
        <v>8</v>
      </c>
      <c r="AA108">
        <v>2.5707990978298434</v>
      </c>
      <c r="AB108">
        <v>2.3164741499966079</v>
      </c>
      <c r="AC108">
        <v>2.5794890927729059</v>
      </c>
      <c r="AD108">
        <v>3.2871349950261295</v>
      </c>
      <c r="AE108">
        <v>2.1118349950814834</v>
      </c>
      <c r="AF108">
        <v>2.2038583280331521</v>
      </c>
      <c r="AG108">
        <v>2.7880908742165249</v>
      </c>
      <c r="AH108">
        <v>3.0697667407237672</v>
      </c>
      <c r="AI108">
        <v>2.0195280290419388</v>
      </c>
      <c r="AJ108">
        <v>2.7020836226924345</v>
      </c>
      <c r="AK108">
        <v>2.8516360342922895</v>
      </c>
      <c r="AL108">
        <v>2.9510987285349901</v>
      </c>
      <c r="AM108">
        <f t="shared" si="2"/>
        <v>2.3987053867278139</v>
      </c>
      <c r="AN108">
        <f t="shared" si="3"/>
        <v>2.8432603946458639</v>
      </c>
      <c r="AP108" t="s">
        <v>251</v>
      </c>
      <c r="AQ108" t="s">
        <v>1687</v>
      </c>
      <c r="AR108" t="s">
        <v>1688</v>
      </c>
      <c r="AS108">
        <v>-0.58718170820973203</v>
      </c>
      <c r="AT108">
        <v>0.223337584001504</v>
      </c>
      <c r="AU108">
        <v>0.107886930212861</v>
      </c>
    </row>
    <row r="109" spans="1:47" x14ac:dyDescent="0.25">
      <c r="A109" t="s">
        <v>1068</v>
      </c>
      <c r="B109">
        <v>4095783.2111928663</v>
      </c>
      <c r="C109">
        <v>3080708.9668849539</v>
      </c>
      <c r="D109">
        <v>2828258.1248252601</v>
      </c>
      <c r="E109">
        <v>3813273.6049099495</v>
      </c>
      <c r="F109">
        <v>3352973.380560251</v>
      </c>
      <c r="G109">
        <v>2423072.371394855</v>
      </c>
      <c r="H109">
        <v>2755554.2642153227</v>
      </c>
      <c r="I109">
        <v>2868119.6348757655</v>
      </c>
      <c r="J109">
        <v>1917823.8865357465</v>
      </c>
      <c r="K109">
        <v>2388708.0536928792</v>
      </c>
      <c r="L109">
        <v>2274923.6795857116</v>
      </c>
      <c r="M109">
        <v>3264045.2682681703</v>
      </c>
      <c r="N109">
        <v>15</v>
      </c>
      <c r="O109">
        <v>14</v>
      </c>
      <c r="P109">
        <v>14</v>
      </c>
      <c r="Q109">
        <v>12</v>
      </c>
      <c r="R109">
        <v>15</v>
      </c>
      <c r="S109">
        <v>13</v>
      </c>
      <c r="T109">
        <v>11</v>
      </c>
      <c r="U109">
        <v>10</v>
      </c>
      <c r="V109">
        <v>12</v>
      </c>
      <c r="W109">
        <v>9</v>
      </c>
      <c r="X109">
        <v>12</v>
      </c>
      <c r="Y109">
        <v>10</v>
      </c>
      <c r="Z109">
        <v>13</v>
      </c>
      <c r="AA109">
        <v>2.7892679416975419</v>
      </c>
      <c r="AB109">
        <v>2.3852559772738533</v>
      </c>
      <c r="AC109">
        <v>3.2022073097721058</v>
      </c>
      <c r="AD109">
        <v>3.5659537922798723</v>
      </c>
      <c r="AE109">
        <v>2.9133634556521639</v>
      </c>
      <c r="AF109">
        <v>3.3010012077962401</v>
      </c>
      <c r="AG109">
        <v>3.6086934372310182</v>
      </c>
      <c r="AH109">
        <v>3.3283936575027138</v>
      </c>
      <c r="AI109">
        <v>2.763368234947615</v>
      </c>
      <c r="AJ109">
        <v>3.498861497208857</v>
      </c>
      <c r="AK109">
        <v>2.9116139262807246</v>
      </c>
      <c r="AL109">
        <v>3.1458624897717495</v>
      </c>
      <c r="AM109">
        <f t="shared" si="2"/>
        <v>2.9899936947827022</v>
      </c>
      <c r="AN109">
        <f t="shared" si="3"/>
        <v>3.2456467931197075</v>
      </c>
      <c r="AP109" t="s">
        <v>252</v>
      </c>
      <c r="AQ109" t="s">
        <v>1689</v>
      </c>
      <c r="AR109" t="s">
        <v>1690</v>
      </c>
      <c r="AS109">
        <v>-0.61244974918178596</v>
      </c>
      <c r="AT109">
        <v>0.137054066723239</v>
      </c>
      <c r="AU109">
        <v>0.10883451303092601</v>
      </c>
    </row>
    <row r="110" spans="1:47" x14ac:dyDescent="0.25">
      <c r="A110" t="s">
        <v>1154</v>
      </c>
      <c r="B110">
        <v>639883.53685505607</v>
      </c>
      <c r="C110">
        <v>609161.57656208659</v>
      </c>
      <c r="D110">
        <v>551273.8533363546</v>
      </c>
      <c r="E110">
        <v>414234.14155395766</v>
      </c>
      <c r="F110">
        <v>557167.52019244351</v>
      </c>
      <c r="G110">
        <v>704148.9758546924</v>
      </c>
      <c r="H110">
        <v>728337.13506638259</v>
      </c>
      <c r="I110">
        <v>469083.14644960995</v>
      </c>
      <c r="J110">
        <v>1022826.688404514</v>
      </c>
      <c r="K110">
        <v>939356.70907201292</v>
      </c>
      <c r="L110">
        <v>1019487.2707274783</v>
      </c>
      <c r="M110">
        <v>1141772.9145987795</v>
      </c>
      <c r="N110">
        <v>4</v>
      </c>
      <c r="O110">
        <v>3</v>
      </c>
      <c r="P110">
        <v>4</v>
      </c>
      <c r="Q110">
        <v>3</v>
      </c>
      <c r="R110">
        <v>4</v>
      </c>
      <c r="S110">
        <v>4</v>
      </c>
      <c r="T110">
        <v>3</v>
      </c>
      <c r="U110">
        <v>4</v>
      </c>
      <c r="V110">
        <v>3</v>
      </c>
      <c r="W110">
        <v>3</v>
      </c>
      <c r="X110">
        <v>3</v>
      </c>
      <c r="Y110">
        <v>4</v>
      </c>
      <c r="Z110">
        <v>3</v>
      </c>
      <c r="AA110">
        <v>3.0266158594428263</v>
      </c>
      <c r="AB110">
        <v>2.1821363600902801</v>
      </c>
      <c r="AC110">
        <v>2.2573675390174932</v>
      </c>
      <c r="AD110">
        <v>2.6704412037817624</v>
      </c>
      <c r="AE110">
        <v>2.2102462558677174</v>
      </c>
      <c r="AF110">
        <v>2.5102535747895698</v>
      </c>
      <c r="AG110">
        <v>2.463721706793129</v>
      </c>
      <c r="AH110">
        <v>3.292118585798073</v>
      </c>
      <c r="AI110">
        <v>1.7348732679860286</v>
      </c>
      <c r="AJ110">
        <v>3.6376581991034769</v>
      </c>
      <c r="AK110">
        <v>1.9667208439144441</v>
      </c>
      <c r="AL110">
        <v>2.6660460288256136</v>
      </c>
      <c r="AM110">
        <f t="shared" si="2"/>
        <v>2.5581508000716124</v>
      </c>
      <c r="AN110">
        <f t="shared" si="3"/>
        <v>2.5448824374967898</v>
      </c>
      <c r="AP110" t="s">
        <v>253</v>
      </c>
      <c r="AQ110" t="s">
        <v>1691</v>
      </c>
      <c r="AR110" t="s">
        <v>1692</v>
      </c>
      <c r="AS110">
        <v>-0.34183843988134399</v>
      </c>
      <c r="AT110">
        <v>0.18860962008875901</v>
      </c>
      <c r="AU110">
        <v>0.10885187809474001</v>
      </c>
    </row>
    <row r="111" spans="1:47" x14ac:dyDescent="0.25">
      <c r="A111" t="s">
        <v>551</v>
      </c>
      <c r="B111">
        <v>1220975.4613669298</v>
      </c>
      <c r="C111">
        <v>1358008.4435354925</v>
      </c>
      <c r="D111">
        <v>2421122.9324043547</v>
      </c>
      <c r="E111">
        <v>1349197.3532738583</v>
      </c>
      <c r="F111">
        <v>1193554.2701489518</v>
      </c>
      <c r="G111">
        <v>1653937.7875393848</v>
      </c>
      <c r="H111">
        <v>1426078.5884420313</v>
      </c>
      <c r="I111">
        <v>1234995.5889773469</v>
      </c>
      <c r="J111">
        <v>1674088.345604541</v>
      </c>
      <c r="K111">
        <v>2020926.0282960103</v>
      </c>
      <c r="L111">
        <v>1813576.5665996019</v>
      </c>
      <c r="M111">
        <v>1625693.4548019208</v>
      </c>
      <c r="N111">
        <v>11</v>
      </c>
      <c r="O111">
        <v>8</v>
      </c>
      <c r="P111">
        <v>9</v>
      </c>
      <c r="Q111">
        <v>10</v>
      </c>
      <c r="R111">
        <v>11</v>
      </c>
      <c r="S111">
        <v>8</v>
      </c>
      <c r="T111">
        <v>8</v>
      </c>
      <c r="U111">
        <v>9</v>
      </c>
      <c r="V111">
        <v>9</v>
      </c>
      <c r="W111">
        <v>7</v>
      </c>
      <c r="X111">
        <v>10</v>
      </c>
      <c r="Y111">
        <v>9</v>
      </c>
      <c r="Z111">
        <v>8</v>
      </c>
      <c r="AA111">
        <v>2.5127694798179161</v>
      </c>
      <c r="AB111">
        <v>2.1198098308498095</v>
      </c>
      <c r="AC111">
        <v>2.4235014708009399</v>
      </c>
      <c r="AD111">
        <v>2.4565473898401207</v>
      </c>
      <c r="AE111">
        <v>1.8171793149086399</v>
      </c>
      <c r="AF111">
        <v>2.2276796002836403</v>
      </c>
      <c r="AG111">
        <v>2.2536578356119441</v>
      </c>
      <c r="AH111">
        <v>2.7412637751106708</v>
      </c>
      <c r="AI111">
        <v>2.0746529735891746</v>
      </c>
      <c r="AJ111">
        <v>3.0044226343047908</v>
      </c>
      <c r="AK111">
        <v>3.0306887769026498</v>
      </c>
      <c r="AL111">
        <v>3.3789537589528775</v>
      </c>
      <c r="AM111">
        <f t="shared" si="2"/>
        <v>2.3938059982743787</v>
      </c>
      <c r="AN111">
        <f t="shared" si="3"/>
        <v>2.6130484752211505</v>
      </c>
      <c r="AP111" t="s">
        <v>254</v>
      </c>
      <c r="AQ111" t="s">
        <v>1693</v>
      </c>
      <c r="AR111" t="s">
        <v>1694</v>
      </c>
      <c r="AS111">
        <v>-0.38847821754858802</v>
      </c>
      <c r="AT111">
        <v>0.249440658063878</v>
      </c>
      <c r="AU111">
        <v>0.111476303201391</v>
      </c>
    </row>
    <row r="112" spans="1:47" x14ac:dyDescent="0.25">
      <c r="A112" t="s">
        <v>637</v>
      </c>
      <c r="B112">
        <v>4286005.1402779799</v>
      </c>
      <c r="C112">
        <v>4948002.3713657307</v>
      </c>
      <c r="D112">
        <v>5288832.1801088853</v>
      </c>
      <c r="E112">
        <v>4646072.8257100396</v>
      </c>
      <c r="F112">
        <v>4726024.501704908</v>
      </c>
      <c r="G112">
        <v>4784655.6758792112</v>
      </c>
      <c r="H112">
        <v>4417157.2627383759</v>
      </c>
      <c r="I112">
        <v>4686174.4567463761</v>
      </c>
      <c r="J112">
        <v>4851292.8305454487</v>
      </c>
      <c r="K112">
        <v>5360105.9360326752</v>
      </c>
      <c r="L112">
        <v>5317726.6136648962</v>
      </c>
      <c r="M112">
        <v>4226486.6856171433</v>
      </c>
      <c r="N112">
        <v>14</v>
      </c>
      <c r="O112">
        <v>10</v>
      </c>
      <c r="P112">
        <v>12</v>
      </c>
      <c r="Q112">
        <v>10</v>
      </c>
      <c r="R112">
        <v>11</v>
      </c>
      <c r="S112">
        <v>11</v>
      </c>
      <c r="T112">
        <v>11</v>
      </c>
      <c r="U112">
        <v>10</v>
      </c>
      <c r="V112">
        <v>12</v>
      </c>
      <c r="W112">
        <v>8</v>
      </c>
      <c r="X112">
        <v>11</v>
      </c>
      <c r="Y112">
        <v>11</v>
      </c>
      <c r="Z112">
        <v>7</v>
      </c>
      <c r="AA112">
        <v>3.3393387881308767</v>
      </c>
      <c r="AB112">
        <v>2.5783877207715373</v>
      </c>
      <c r="AC112">
        <v>3.1620612789564437</v>
      </c>
      <c r="AD112">
        <v>3.7028318892735399</v>
      </c>
      <c r="AE112">
        <v>2.8481623177849356</v>
      </c>
      <c r="AF112">
        <v>3.4747811848926089</v>
      </c>
      <c r="AG112">
        <v>3.9586055283470629</v>
      </c>
      <c r="AH112">
        <v>3.668005092415882</v>
      </c>
      <c r="AI112">
        <v>2.3048766613875702</v>
      </c>
      <c r="AJ112">
        <v>4.1625426264726828</v>
      </c>
      <c r="AK112">
        <v>2.8957961023478025</v>
      </c>
      <c r="AL112">
        <v>3.8598957727167975</v>
      </c>
      <c r="AM112">
        <f t="shared" si="2"/>
        <v>3.1703313767686194</v>
      </c>
      <c r="AN112">
        <f t="shared" si="3"/>
        <v>3.4888827838143368</v>
      </c>
      <c r="AP112" t="s">
        <v>144</v>
      </c>
      <c r="AQ112" t="s">
        <v>1695</v>
      </c>
      <c r="AR112" t="s">
        <v>1696</v>
      </c>
      <c r="AS112">
        <v>-0.42689784652754098</v>
      </c>
      <c r="AT112">
        <v>0.14941654076626601</v>
      </c>
      <c r="AU112">
        <v>0.111798231592009</v>
      </c>
    </row>
    <row r="113" spans="1:47" x14ac:dyDescent="0.25">
      <c r="A113" t="s">
        <v>745</v>
      </c>
      <c r="B113">
        <v>19017429.469262697</v>
      </c>
      <c r="C113">
        <v>17065166.744557451</v>
      </c>
      <c r="D113">
        <v>17617160.494116247</v>
      </c>
      <c r="E113">
        <v>19450796.961348224</v>
      </c>
      <c r="F113">
        <v>17122190.654829811</v>
      </c>
      <c r="G113">
        <v>19628870.341596421</v>
      </c>
      <c r="H113">
        <v>17970669.645350844</v>
      </c>
      <c r="I113">
        <v>18771790.962850664</v>
      </c>
      <c r="J113">
        <v>21420857.232493013</v>
      </c>
      <c r="K113">
        <v>21685828.529552359</v>
      </c>
      <c r="L113">
        <v>21640125.50446362</v>
      </c>
      <c r="M113">
        <v>19210731.15171187</v>
      </c>
      <c r="N113">
        <v>15</v>
      </c>
      <c r="O113">
        <v>15</v>
      </c>
      <c r="P113">
        <v>15</v>
      </c>
      <c r="Q113">
        <v>14</v>
      </c>
      <c r="R113">
        <v>15</v>
      </c>
      <c r="S113">
        <v>14</v>
      </c>
      <c r="T113">
        <v>15</v>
      </c>
      <c r="U113">
        <v>15</v>
      </c>
      <c r="V113">
        <v>15</v>
      </c>
      <c r="W113">
        <v>12</v>
      </c>
      <c r="X113">
        <v>14</v>
      </c>
      <c r="Y113">
        <v>11</v>
      </c>
      <c r="Z113">
        <v>13</v>
      </c>
      <c r="AA113">
        <v>4.3831592167129676</v>
      </c>
      <c r="AB113">
        <v>3.3842487026762229</v>
      </c>
      <c r="AC113">
        <v>3.1586592542347671</v>
      </c>
      <c r="AD113">
        <v>3.91032480866973</v>
      </c>
      <c r="AE113">
        <v>3.1636932080863582</v>
      </c>
      <c r="AF113">
        <v>4.3847290064354203</v>
      </c>
      <c r="AG113">
        <v>4.1869366683799596</v>
      </c>
      <c r="AH113">
        <v>4.7969127559561304</v>
      </c>
      <c r="AI113">
        <v>2.5701560656760107</v>
      </c>
      <c r="AJ113">
        <v>3.8174100382552316</v>
      </c>
      <c r="AK113">
        <v>3.7646300982222916</v>
      </c>
      <c r="AL113">
        <v>3.9118502137234108</v>
      </c>
      <c r="AM113">
        <f t="shared" si="2"/>
        <v>3.6163937139984363</v>
      </c>
      <c r="AN113">
        <f t="shared" si="3"/>
        <v>3.9557246255063134</v>
      </c>
      <c r="AP113" t="s">
        <v>145</v>
      </c>
      <c r="AQ113" t="s">
        <v>1697</v>
      </c>
      <c r="AR113" t="s">
        <v>1698</v>
      </c>
      <c r="AS113">
        <v>0.69158611021754302</v>
      </c>
      <c r="AT113">
        <v>0.19901815110484</v>
      </c>
      <c r="AU113">
        <v>0.11476056681583401</v>
      </c>
    </row>
    <row r="114" spans="1:47" x14ac:dyDescent="0.25">
      <c r="A114" t="s">
        <v>120</v>
      </c>
      <c r="B114">
        <v>2718150.0884729065</v>
      </c>
      <c r="C114">
        <v>2352032.3146289331</v>
      </c>
      <c r="D114">
        <v>2499012.2573834429</v>
      </c>
      <c r="E114">
        <v>3920312.4906416456</v>
      </c>
      <c r="F114">
        <v>3988158.8367794119</v>
      </c>
      <c r="G114">
        <v>2482622.8104964816</v>
      </c>
      <c r="H114">
        <v>3731934.2665784713</v>
      </c>
      <c r="I114">
        <v>3826309.1384625789</v>
      </c>
      <c r="J114">
        <v>7120961.9038412338</v>
      </c>
      <c r="K114">
        <v>5177521.1611732999</v>
      </c>
      <c r="L114">
        <v>6384763.6208481127</v>
      </c>
      <c r="M114">
        <v>5825788.720730166</v>
      </c>
      <c r="N114">
        <v>14</v>
      </c>
      <c r="O114">
        <v>12</v>
      </c>
      <c r="P114">
        <v>11</v>
      </c>
      <c r="Q114">
        <v>12</v>
      </c>
      <c r="R114">
        <v>13</v>
      </c>
      <c r="S114">
        <v>12</v>
      </c>
      <c r="T114">
        <v>9</v>
      </c>
      <c r="U114">
        <v>13</v>
      </c>
      <c r="V114">
        <v>12</v>
      </c>
      <c r="W114">
        <v>10</v>
      </c>
      <c r="X114">
        <v>13</v>
      </c>
      <c r="Y114">
        <v>10</v>
      </c>
      <c r="Z114">
        <v>12</v>
      </c>
      <c r="AA114">
        <v>2.8887256009181681</v>
      </c>
      <c r="AB114">
        <v>2.5316048692573756</v>
      </c>
      <c r="AC114">
        <v>2.8083977923617938</v>
      </c>
      <c r="AD114">
        <v>2.8270213878127919</v>
      </c>
      <c r="AE114">
        <v>2.7484730485327216</v>
      </c>
      <c r="AF114">
        <v>3.734129385051423</v>
      </c>
      <c r="AG114">
        <v>3.3121216014716546</v>
      </c>
      <c r="AH114">
        <v>3.1402593376273131</v>
      </c>
      <c r="AI114">
        <v>3.0084321191414518</v>
      </c>
      <c r="AJ114">
        <v>3.9317997025381746</v>
      </c>
      <c r="AK114">
        <v>3.1293102202294216</v>
      </c>
      <c r="AL114">
        <v>3.8038642060416485</v>
      </c>
      <c r="AM114">
        <f t="shared" si="2"/>
        <v>3.1505149115447311</v>
      </c>
      <c r="AN114">
        <f t="shared" si="3"/>
        <v>3.1601749669525918</v>
      </c>
      <c r="AP114" t="s">
        <v>255</v>
      </c>
      <c r="AQ114" t="s">
        <v>1699</v>
      </c>
      <c r="AR114" t="s">
        <v>1700</v>
      </c>
      <c r="AS114">
        <v>-0.38043251448774701</v>
      </c>
      <c r="AT114">
        <v>0.115832756257931</v>
      </c>
      <c r="AU114">
        <v>0.11574194018622</v>
      </c>
    </row>
    <row r="115" spans="1:47" x14ac:dyDescent="0.25">
      <c r="A115" t="s">
        <v>1200</v>
      </c>
      <c r="B115">
        <v>3872853.6301700398</v>
      </c>
      <c r="C115">
        <v>4075032.8911473798</v>
      </c>
      <c r="D115">
        <v>4122079.6721656988</v>
      </c>
      <c r="E115">
        <v>4078808.6695504962</v>
      </c>
      <c r="F115">
        <v>3563380.2892300365</v>
      </c>
      <c r="G115">
        <v>2603131.8237199769</v>
      </c>
      <c r="H115">
        <v>3041231.1236586445</v>
      </c>
      <c r="I115">
        <v>4521098.212677707</v>
      </c>
      <c r="J115">
        <v>1097996.7566475999</v>
      </c>
      <c r="K115">
        <v>2422743.8065295471</v>
      </c>
      <c r="L115">
        <v>1110611.2377605329</v>
      </c>
      <c r="M115">
        <v>1685985.4859679986</v>
      </c>
      <c r="N115">
        <v>15</v>
      </c>
      <c r="O115">
        <v>15</v>
      </c>
      <c r="P115">
        <v>15</v>
      </c>
      <c r="Q115">
        <v>15</v>
      </c>
      <c r="R115">
        <v>15</v>
      </c>
      <c r="S115">
        <v>15</v>
      </c>
      <c r="T115">
        <v>14</v>
      </c>
      <c r="U115">
        <v>15</v>
      </c>
      <c r="V115">
        <v>14</v>
      </c>
      <c r="W115">
        <v>6</v>
      </c>
      <c r="X115">
        <v>13</v>
      </c>
      <c r="Y115">
        <v>6</v>
      </c>
      <c r="Z115">
        <v>9</v>
      </c>
      <c r="AA115">
        <v>3.1481266325177995</v>
      </c>
      <c r="AB115">
        <v>2.8843843135447895</v>
      </c>
      <c r="AC115">
        <v>3.1695642937889783</v>
      </c>
      <c r="AD115">
        <v>3.2065733639033294</v>
      </c>
      <c r="AE115">
        <v>2.6463643303274345</v>
      </c>
      <c r="AF115">
        <v>2.4795748525492955</v>
      </c>
      <c r="AG115">
        <v>2.9273762820498819</v>
      </c>
      <c r="AH115">
        <v>3.4508867658269113</v>
      </c>
      <c r="AI115">
        <v>2.5071635157850856</v>
      </c>
      <c r="AJ115">
        <v>3.4577594440501822</v>
      </c>
      <c r="AK115">
        <v>2.7165110016524774</v>
      </c>
      <c r="AL115">
        <v>3.1989498663738405</v>
      </c>
      <c r="AM115">
        <f t="shared" si="2"/>
        <v>2.9410955087060215</v>
      </c>
      <c r="AN115">
        <f t="shared" si="3"/>
        <v>3.0244436016889793</v>
      </c>
      <c r="AP115" t="s">
        <v>256</v>
      </c>
      <c r="AQ115" t="s">
        <v>1701</v>
      </c>
      <c r="AR115" t="s">
        <v>1702</v>
      </c>
      <c r="AS115">
        <v>-1.15608542833098</v>
      </c>
      <c r="AT115">
        <v>9.2769828018317999E-2</v>
      </c>
      <c r="AU115">
        <v>0.115881293037588</v>
      </c>
    </row>
    <row r="116" spans="1:47" x14ac:dyDescent="0.25">
      <c r="A116" t="s">
        <v>76</v>
      </c>
      <c r="B116">
        <v>3155480.5592506332</v>
      </c>
      <c r="C116">
        <v>3593906.109781519</v>
      </c>
      <c r="D116">
        <v>2876439.2109068688</v>
      </c>
      <c r="E116">
        <v>2473567.3165040663</v>
      </c>
      <c r="F116">
        <v>2137479.6781337708</v>
      </c>
      <c r="G116">
        <v>3678547.0265528215</v>
      </c>
      <c r="H116">
        <v>2284227.6830465212</v>
      </c>
      <c r="I116">
        <v>2466539.1411688933</v>
      </c>
      <c r="J116">
        <v>3291759.2235186184</v>
      </c>
      <c r="K116">
        <v>3161120.6954840422</v>
      </c>
      <c r="L116">
        <v>2908365.7723272676</v>
      </c>
      <c r="M116">
        <v>2947797.8009573491</v>
      </c>
      <c r="N116">
        <v>12</v>
      </c>
      <c r="O116">
        <v>11</v>
      </c>
      <c r="P116">
        <v>12</v>
      </c>
      <c r="Q116">
        <v>12</v>
      </c>
      <c r="R116">
        <v>11</v>
      </c>
      <c r="S116">
        <v>11</v>
      </c>
      <c r="T116">
        <v>10</v>
      </c>
      <c r="U116">
        <v>9</v>
      </c>
      <c r="V116">
        <v>12</v>
      </c>
      <c r="W116">
        <v>10</v>
      </c>
      <c r="X116">
        <v>10</v>
      </c>
      <c r="Y116">
        <v>11</v>
      </c>
      <c r="Z116">
        <v>10</v>
      </c>
      <c r="AA116">
        <v>3.2921073407655723</v>
      </c>
      <c r="AB116">
        <v>2.6161822582061895</v>
      </c>
      <c r="AC116">
        <v>2.7995505919942243</v>
      </c>
      <c r="AD116">
        <v>3.2166366688683543</v>
      </c>
      <c r="AE116">
        <v>2.5359757197677197</v>
      </c>
      <c r="AF116">
        <v>3.6365766102108088</v>
      </c>
      <c r="AG116">
        <v>3.8503109194117022</v>
      </c>
      <c r="AH116">
        <v>3.3463262067332695</v>
      </c>
      <c r="AI116">
        <v>2.8878423785392444</v>
      </c>
      <c r="AJ116">
        <v>4.0081687727734217</v>
      </c>
      <c r="AK116">
        <v>3.0470138640366247</v>
      </c>
      <c r="AL116">
        <v>3.1637515628573949</v>
      </c>
      <c r="AM116">
        <f t="shared" si="2"/>
        <v>3.2067379920815768</v>
      </c>
      <c r="AN116">
        <f t="shared" si="3"/>
        <v>3.1933358236125109</v>
      </c>
      <c r="AP116" t="s">
        <v>257</v>
      </c>
      <c r="AQ116" t="s">
        <v>1703</v>
      </c>
      <c r="AR116" t="s">
        <v>1704</v>
      </c>
      <c r="AS116">
        <v>2.87500076969555</v>
      </c>
      <c r="AT116">
        <v>0.120686014212347</v>
      </c>
      <c r="AU116">
        <v>0.117866100311001</v>
      </c>
    </row>
    <row r="117" spans="1:47" x14ac:dyDescent="0.25">
      <c r="A117" t="s">
        <v>315</v>
      </c>
      <c r="B117">
        <v>1510895.6573168349</v>
      </c>
      <c r="C117">
        <v>503157.45054583129</v>
      </c>
      <c r="D117">
        <v>965090.69835042243</v>
      </c>
      <c r="E117">
        <v>1396953.9371107961</v>
      </c>
      <c r="F117">
        <v>1533143.7776308428</v>
      </c>
      <c r="G117">
        <v>803337.00086253649</v>
      </c>
      <c r="H117">
        <v>2018329.7083951875</v>
      </c>
      <c r="I117">
        <v>2250348.1492108908</v>
      </c>
      <c r="J117">
        <v>2304826.6243076059</v>
      </c>
      <c r="K117">
        <v>1510337.348660107</v>
      </c>
      <c r="L117">
        <v>1856324.2717137849</v>
      </c>
      <c r="M117">
        <v>1637123.9089446827</v>
      </c>
      <c r="N117">
        <v>3</v>
      </c>
      <c r="O117">
        <v>3</v>
      </c>
      <c r="P117">
        <v>1</v>
      </c>
      <c r="Q117">
        <v>2</v>
      </c>
      <c r="R117">
        <v>3</v>
      </c>
      <c r="S117">
        <v>3</v>
      </c>
      <c r="T117">
        <v>2</v>
      </c>
      <c r="U117">
        <v>3</v>
      </c>
      <c r="V117">
        <v>3</v>
      </c>
      <c r="W117">
        <v>3</v>
      </c>
      <c r="X117">
        <v>3</v>
      </c>
      <c r="Y117">
        <v>3</v>
      </c>
      <c r="Z117">
        <v>3</v>
      </c>
      <c r="AA117">
        <v>1.3771968531734478</v>
      </c>
      <c r="AB117">
        <v>2.7194381570885899</v>
      </c>
      <c r="AC117">
        <v>2.0362083088669198</v>
      </c>
      <c r="AD117">
        <v>2.1033430474470434</v>
      </c>
      <c r="AE117">
        <v>1.5664081658480045</v>
      </c>
      <c r="AF117">
        <v>2.4137253206431102</v>
      </c>
      <c r="AG117">
        <v>2.77037594873631</v>
      </c>
      <c r="AH117">
        <v>2.1632878458616402</v>
      </c>
      <c r="AI117">
        <v>2.2808450021700293</v>
      </c>
      <c r="AJ117">
        <v>3.9728856840126134</v>
      </c>
      <c r="AK117">
        <v>3.6014752356283135</v>
      </c>
      <c r="AL117">
        <v>2.3907503930355669</v>
      </c>
      <c r="AM117">
        <f t="shared" si="2"/>
        <v>2.4667165543257847</v>
      </c>
      <c r="AN117">
        <f t="shared" si="3"/>
        <v>2.4326067727594798</v>
      </c>
      <c r="AP117" t="s">
        <v>258</v>
      </c>
      <c r="AQ117" t="s">
        <v>1705</v>
      </c>
      <c r="AR117" t="s">
        <v>1706</v>
      </c>
      <c r="AS117">
        <v>0.429181769689994</v>
      </c>
      <c r="AT117">
        <v>0.116430730408272</v>
      </c>
      <c r="AU117">
        <v>0.119078777389556</v>
      </c>
    </row>
    <row r="118" spans="1:47" x14ac:dyDescent="0.25">
      <c r="A118" t="s">
        <v>857</v>
      </c>
      <c r="B118">
        <v>5563936.3743388774</v>
      </c>
      <c r="C118">
        <v>7057831.5960664814</v>
      </c>
      <c r="D118">
        <v>7478081.8455209108</v>
      </c>
      <c r="E118">
        <v>6733036.8852366982</v>
      </c>
      <c r="F118">
        <v>5578617.3581490666</v>
      </c>
      <c r="G118">
        <v>6607373.8139588796</v>
      </c>
      <c r="H118">
        <v>6054831.2329909327</v>
      </c>
      <c r="I118">
        <v>6018612.871021905</v>
      </c>
      <c r="J118">
        <v>6812835.2600447778</v>
      </c>
      <c r="K118">
        <v>6996940.6173440581</v>
      </c>
      <c r="L118">
        <v>7218852.0089258756</v>
      </c>
      <c r="M118">
        <v>6363964.5008115061</v>
      </c>
      <c r="N118">
        <v>15</v>
      </c>
      <c r="O118">
        <v>14</v>
      </c>
      <c r="P118">
        <v>15</v>
      </c>
      <c r="Q118">
        <v>15</v>
      </c>
      <c r="R118">
        <v>14</v>
      </c>
      <c r="S118">
        <v>13</v>
      </c>
      <c r="T118">
        <v>10</v>
      </c>
      <c r="U118">
        <v>13</v>
      </c>
      <c r="V118">
        <v>15</v>
      </c>
      <c r="W118">
        <v>11</v>
      </c>
      <c r="X118">
        <v>14</v>
      </c>
      <c r="Y118">
        <v>13</v>
      </c>
      <c r="Z118">
        <v>12</v>
      </c>
      <c r="AA118">
        <v>2.9459087897449057</v>
      </c>
      <c r="AB118">
        <v>2.5666221627935029</v>
      </c>
      <c r="AC118">
        <v>2.6913325514697033</v>
      </c>
      <c r="AD118">
        <v>3.4289572944037099</v>
      </c>
      <c r="AE118">
        <v>2.6159872084191607</v>
      </c>
      <c r="AF118">
        <v>4.1861924736146481</v>
      </c>
      <c r="AG118">
        <v>3.4592838483175594</v>
      </c>
      <c r="AH118">
        <v>4.0383026607926533</v>
      </c>
      <c r="AI118">
        <v>2.3676256491728149</v>
      </c>
      <c r="AJ118">
        <v>3.431635993010854</v>
      </c>
      <c r="AK118">
        <v>2.9810931923273807</v>
      </c>
      <c r="AL118">
        <v>3.5544444103923198</v>
      </c>
      <c r="AM118">
        <f t="shared" si="2"/>
        <v>3.0315529366344052</v>
      </c>
      <c r="AN118">
        <f t="shared" si="3"/>
        <v>3.3463447691087977</v>
      </c>
      <c r="AP118" t="s">
        <v>146</v>
      </c>
      <c r="AQ118" t="s">
        <v>1707</v>
      </c>
      <c r="AR118" t="s">
        <v>1708</v>
      </c>
      <c r="AS118">
        <v>0.74501605561430295</v>
      </c>
      <c r="AT118">
        <v>0.38170382226576999</v>
      </c>
      <c r="AU118">
        <v>0.120812264615313</v>
      </c>
    </row>
    <row r="119" spans="1:47" x14ac:dyDescent="0.25">
      <c r="A119" t="s">
        <v>281</v>
      </c>
      <c r="B119">
        <v>1428862.2176640346</v>
      </c>
      <c r="C119">
        <v>1451622.6668453002</v>
      </c>
      <c r="D119">
        <v>1235864.7816517444</v>
      </c>
      <c r="E119">
        <v>1784803.6220717805</v>
      </c>
      <c r="F119">
        <v>1575292.5844887642</v>
      </c>
      <c r="G119">
        <v>1190160.0884989107</v>
      </c>
      <c r="H119">
        <v>1662974.975958681</v>
      </c>
      <c r="I119">
        <v>1899511.930696232</v>
      </c>
      <c r="J119">
        <v>2004345.3385992218</v>
      </c>
      <c r="K119">
        <v>1730378.3144595141</v>
      </c>
      <c r="L119">
        <v>2082137.9085858844</v>
      </c>
      <c r="M119">
        <v>3157597.5284885052</v>
      </c>
      <c r="N119">
        <v>13</v>
      </c>
      <c r="O119">
        <v>9</v>
      </c>
      <c r="P119">
        <v>9</v>
      </c>
      <c r="Q119">
        <v>9</v>
      </c>
      <c r="R119">
        <v>10</v>
      </c>
      <c r="S119">
        <v>10</v>
      </c>
      <c r="T119">
        <v>7</v>
      </c>
      <c r="U119">
        <v>9</v>
      </c>
      <c r="V119">
        <v>10</v>
      </c>
      <c r="W119">
        <v>9</v>
      </c>
      <c r="X119">
        <v>10</v>
      </c>
      <c r="Y119">
        <v>10</v>
      </c>
      <c r="Z119">
        <v>13</v>
      </c>
      <c r="AA119">
        <v>3.3438562516691919</v>
      </c>
      <c r="AB119">
        <v>2.6177949474144833</v>
      </c>
      <c r="AC119">
        <v>2.6308643060296415</v>
      </c>
      <c r="AD119">
        <v>2.9501627304059901</v>
      </c>
      <c r="AE119">
        <v>2.745253841888164</v>
      </c>
      <c r="AF119">
        <v>3.0524314636602883</v>
      </c>
      <c r="AG119">
        <v>3.1099404528255148</v>
      </c>
      <c r="AH119">
        <v>3.485063949983894</v>
      </c>
      <c r="AI119">
        <v>3.1804673845252944</v>
      </c>
      <c r="AJ119">
        <v>3.7974170796578788</v>
      </c>
      <c r="AK119">
        <v>3.3612361857134188</v>
      </c>
      <c r="AL119">
        <v>3.657245664090504</v>
      </c>
      <c r="AM119">
        <f t="shared" si="2"/>
        <v>3.1038052388261299</v>
      </c>
      <c r="AN119">
        <f t="shared" si="3"/>
        <v>3.2181504708179141</v>
      </c>
      <c r="AP119" t="s">
        <v>259</v>
      </c>
      <c r="AQ119" t="s">
        <v>1709</v>
      </c>
      <c r="AR119" t="s">
        <v>1710</v>
      </c>
      <c r="AS119">
        <v>0.93827750969985702</v>
      </c>
      <c r="AT119">
        <v>0.131473101971533</v>
      </c>
      <c r="AU119">
        <v>0.123906701675484</v>
      </c>
    </row>
    <row r="120" spans="1:47" x14ac:dyDescent="0.25">
      <c r="A120" t="s">
        <v>1303</v>
      </c>
      <c r="B120">
        <v>3594910.0772062861</v>
      </c>
      <c r="C120">
        <v>4845168.6897291094</v>
      </c>
      <c r="D120">
        <v>4725195.7443733327</v>
      </c>
      <c r="E120">
        <v>4410523.9426436713</v>
      </c>
      <c r="F120">
        <v>4902149.1971997805</v>
      </c>
      <c r="G120">
        <v>5073529.8831556002</v>
      </c>
      <c r="H120">
        <v>5305702.5495141791</v>
      </c>
      <c r="I120">
        <v>5049827.7430839939</v>
      </c>
      <c r="J120">
        <v>4158290.2969667749</v>
      </c>
      <c r="K120">
        <v>3935050.0400060168</v>
      </c>
      <c r="L120">
        <v>4627798.0611362988</v>
      </c>
      <c r="M120">
        <v>3774273.6082546371</v>
      </c>
      <c r="N120">
        <v>15</v>
      </c>
      <c r="O120">
        <v>12</v>
      </c>
      <c r="P120">
        <v>13</v>
      </c>
      <c r="Q120">
        <v>14</v>
      </c>
      <c r="R120">
        <v>13</v>
      </c>
      <c r="S120">
        <v>14</v>
      </c>
      <c r="T120">
        <v>13</v>
      </c>
      <c r="U120">
        <v>13</v>
      </c>
      <c r="V120">
        <v>14</v>
      </c>
      <c r="W120">
        <v>12</v>
      </c>
      <c r="X120">
        <v>12</v>
      </c>
      <c r="Y120">
        <v>12</v>
      </c>
      <c r="Z120">
        <v>11</v>
      </c>
      <c r="AA120">
        <v>2.4075853528759206</v>
      </c>
      <c r="AB120">
        <v>2.5866226286038221</v>
      </c>
      <c r="AC120">
        <v>2.2655482044732489</v>
      </c>
      <c r="AD120">
        <v>2.6924978892625875</v>
      </c>
      <c r="AE120">
        <v>2.4525332123772992</v>
      </c>
      <c r="AF120">
        <v>2.960984406911165</v>
      </c>
      <c r="AG120">
        <v>3.0004402888636719</v>
      </c>
      <c r="AH120">
        <v>3.1279556985902279</v>
      </c>
      <c r="AI120">
        <v>1.9828417869204997</v>
      </c>
      <c r="AJ120">
        <v>3.7312193491456447</v>
      </c>
      <c r="AK120">
        <v>3.0935405265862848</v>
      </c>
      <c r="AL120">
        <v>3.1131025423869256</v>
      </c>
      <c r="AM120">
        <f t="shared" si="2"/>
        <v>2.6558002881550502</v>
      </c>
      <c r="AN120">
        <f t="shared" si="3"/>
        <v>2.9133450263444995</v>
      </c>
      <c r="AP120" t="s">
        <v>260</v>
      </c>
      <c r="AQ120" t="s">
        <v>1711</v>
      </c>
      <c r="AR120" t="s">
        <v>1712</v>
      </c>
      <c r="AS120">
        <v>-0.32414647710636602</v>
      </c>
      <c r="AT120">
        <v>5.9943320860238902E-2</v>
      </c>
      <c r="AU120">
        <v>0.12400167495610399</v>
      </c>
    </row>
    <row r="121" spans="1:47" x14ac:dyDescent="0.25">
      <c r="A121" t="s">
        <v>1283</v>
      </c>
      <c r="B121">
        <v>4577993.7524541067</v>
      </c>
      <c r="C121">
        <v>5329108.0302523971</v>
      </c>
      <c r="D121">
        <v>4205060.7971782032</v>
      </c>
      <c r="E121">
        <v>4937669.5000954261</v>
      </c>
      <c r="F121">
        <v>5355054.7333060419</v>
      </c>
      <c r="G121">
        <v>4762214.6740005808</v>
      </c>
      <c r="H121">
        <v>4945729.6343096169</v>
      </c>
      <c r="I121">
        <v>4211144.2795298258</v>
      </c>
      <c r="J121">
        <v>4890265.4367334759</v>
      </c>
      <c r="K121">
        <v>3916940.0074443943</v>
      </c>
      <c r="L121">
        <v>4974228.2353635225</v>
      </c>
      <c r="M121">
        <v>3967658.7656721454</v>
      </c>
      <c r="N121">
        <v>14</v>
      </c>
      <c r="O121">
        <v>13</v>
      </c>
      <c r="P121">
        <v>14</v>
      </c>
      <c r="Q121">
        <v>13</v>
      </c>
      <c r="R121">
        <v>13</v>
      </c>
      <c r="S121">
        <v>13</v>
      </c>
      <c r="T121">
        <v>11</v>
      </c>
      <c r="U121">
        <v>13</v>
      </c>
      <c r="V121">
        <v>13</v>
      </c>
      <c r="W121">
        <v>12</v>
      </c>
      <c r="X121">
        <v>12</v>
      </c>
      <c r="Y121">
        <v>13</v>
      </c>
      <c r="Z121">
        <v>12</v>
      </c>
      <c r="AA121">
        <v>3.4337195595806822</v>
      </c>
      <c r="AB121">
        <v>2.5091583894797447</v>
      </c>
      <c r="AC121">
        <v>2.8416483079130788</v>
      </c>
      <c r="AD121">
        <v>3.3690061262409996</v>
      </c>
      <c r="AE121">
        <v>2.8774640205017388</v>
      </c>
      <c r="AF121">
        <v>3.3649306583335612</v>
      </c>
      <c r="AG121">
        <v>3.3708010782670859</v>
      </c>
      <c r="AH121">
        <v>3.5187914696614224</v>
      </c>
      <c r="AI121">
        <v>3.4462019085773643</v>
      </c>
      <c r="AJ121">
        <v>4.4454764689302708</v>
      </c>
      <c r="AK121">
        <v>3.5362419728196506</v>
      </c>
      <c r="AL121">
        <v>4.5879022305813377</v>
      </c>
      <c r="AM121">
        <f t="shared" si="2"/>
        <v>3.3401892154691168</v>
      </c>
      <c r="AN121">
        <f t="shared" si="3"/>
        <v>3.543367816345373</v>
      </c>
      <c r="AP121" t="s">
        <v>261</v>
      </c>
      <c r="AQ121" t="s">
        <v>1713</v>
      </c>
      <c r="AR121" t="s">
        <v>1714</v>
      </c>
      <c r="AS121">
        <v>-0.38898967517628502</v>
      </c>
      <c r="AT121">
        <v>0.118680206332961</v>
      </c>
      <c r="AU121">
        <v>0.124312086381965</v>
      </c>
    </row>
    <row r="122" spans="1:47" x14ac:dyDescent="0.25">
      <c r="A122" t="s">
        <v>406</v>
      </c>
      <c r="B122">
        <v>573938.25223920483</v>
      </c>
      <c r="C122">
        <v>490924.10063583218</v>
      </c>
      <c r="D122">
        <v>535799.3148796889</v>
      </c>
      <c r="E122">
        <v>443406.10758843721</v>
      </c>
      <c r="F122">
        <v>452817.4997222565</v>
      </c>
      <c r="G122">
        <v>362799.81748234824</v>
      </c>
      <c r="H122">
        <v>315356.25612461363</v>
      </c>
      <c r="I122">
        <v>344364.35794200219</v>
      </c>
      <c r="J122">
        <v>590538.12794292124</v>
      </c>
      <c r="K122">
        <v>514793.97074535483</v>
      </c>
      <c r="L122">
        <v>588553.32781583711</v>
      </c>
      <c r="M122">
        <v>423960.91376789351</v>
      </c>
      <c r="N122">
        <v>9</v>
      </c>
      <c r="O122">
        <v>7</v>
      </c>
      <c r="P122">
        <v>4</v>
      </c>
      <c r="Q122">
        <v>7</v>
      </c>
      <c r="R122">
        <v>7</v>
      </c>
      <c r="S122">
        <v>8</v>
      </c>
      <c r="T122">
        <v>6</v>
      </c>
      <c r="U122">
        <v>3</v>
      </c>
      <c r="V122">
        <v>5</v>
      </c>
      <c r="W122">
        <v>4</v>
      </c>
      <c r="X122">
        <v>5</v>
      </c>
      <c r="Y122">
        <v>5</v>
      </c>
      <c r="Z122">
        <v>4</v>
      </c>
      <c r="AA122">
        <v>3.075544906687671</v>
      </c>
      <c r="AB122">
        <v>3.0366887707481003</v>
      </c>
      <c r="AC122">
        <v>2.7046267089855123</v>
      </c>
      <c r="AD122">
        <v>2.9390812560593602</v>
      </c>
      <c r="AE122">
        <v>1.8523066494680265</v>
      </c>
      <c r="AF122">
        <v>2.5322961722854584</v>
      </c>
      <c r="AG122">
        <v>2.9858924460032163</v>
      </c>
      <c r="AH122">
        <v>3.0452215767298338</v>
      </c>
      <c r="AI122">
        <v>2.4571343476408374</v>
      </c>
      <c r="AJ122">
        <v>3.3446415330615884</v>
      </c>
      <c r="AK122">
        <v>2.348959966356968</v>
      </c>
      <c r="AL122">
        <v>3.3923593843573103</v>
      </c>
      <c r="AM122">
        <f t="shared" si="2"/>
        <v>2.858488739901528</v>
      </c>
      <c r="AN122">
        <f t="shared" si="3"/>
        <v>2.7606368798291192</v>
      </c>
      <c r="AP122" t="s">
        <v>262</v>
      </c>
      <c r="AQ122" t="s">
        <v>1715</v>
      </c>
      <c r="AR122" t="s">
        <v>1716</v>
      </c>
      <c r="AS122">
        <v>-0.28740892395229201</v>
      </c>
      <c r="AT122">
        <v>8.2018571794011105E-2</v>
      </c>
      <c r="AU122">
        <v>0.124438271429787</v>
      </c>
    </row>
    <row r="123" spans="1:47" x14ac:dyDescent="0.25">
      <c r="A123" t="s">
        <v>1034</v>
      </c>
      <c r="B123">
        <v>794585.14010836929</v>
      </c>
      <c r="C123">
        <v>633538.52487206052</v>
      </c>
      <c r="D123">
        <v>581291.4872797014</v>
      </c>
      <c r="E123">
        <v>632645.53724253329</v>
      </c>
      <c r="F123">
        <v>895479.16568823508</v>
      </c>
      <c r="G123">
        <v>624096.18776770658</v>
      </c>
      <c r="H123">
        <v>692313.21744677564</v>
      </c>
      <c r="I123">
        <v>815640.99643818068</v>
      </c>
      <c r="J123">
        <v>1021966.342422165</v>
      </c>
      <c r="K123">
        <v>863366.45600227639</v>
      </c>
      <c r="L123">
        <v>1101130.9962194352</v>
      </c>
      <c r="M123">
        <v>617717.95441425371</v>
      </c>
      <c r="N123">
        <v>11</v>
      </c>
      <c r="O123">
        <v>9</v>
      </c>
      <c r="P123">
        <v>8</v>
      </c>
      <c r="Q123">
        <v>7</v>
      </c>
      <c r="R123">
        <v>9</v>
      </c>
      <c r="S123">
        <v>8</v>
      </c>
      <c r="T123">
        <v>8</v>
      </c>
      <c r="U123">
        <v>6</v>
      </c>
      <c r="V123">
        <v>8</v>
      </c>
      <c r="W123">
        <v>7</v>
      </c>
      <c r="X123">
        <v>9</v>
      </c>
      <c r="Y123">
        <v>7</v>
      </c>
      <c r="Z123">
        <v>6</v>
      </c>
      <c r="AA123">
        <v>2.8095529261521022</v>
      </c>
      <c r="AB123">
        <v>2.0086129921246174</v>
      </c>
      <c r="AC123">
        <v>3.4411098331876402</v>
      </c>
      <c r="AD123">
        <v>2.6458802609942924</v>
      </c>
      <c r="AE123">
        <v>2.6111145020825353</v>
      </c>
      <c r="AF123">
        <v>1.7635493460941674</v>
      </c>
      <c r="AG123">
        <v>3.3746533265152778</v>
      </c>
      <c r="AH123">
        <v>3.5983051228917065</v>
      </c>
      <c r="AI123">
        <v>2.4346411730562418</v>
      </c>
      <c r="AJ123">
        <v>2.4807376029761996</v>
      </c>
      <c r="AK123">
        <v>3.2912719141350832</v>
      </c>
      <c r="AL123">
        <v>2.7112591758955684</v>
      </c>
      <c r="AM123">
        <f t="shared" si="2"/>
        <v>2.4897006455984951</v>
      </c>
      <c r="AN123">
        <f t="shared" si="3"/>
        <v>3.0387473837524106</v>
      </c>
      <c r="AP123" t="s">
        <v>263</v>
      </c>
      <c r="AQ123" t="s">
        <v>1717</v>
      </c>
      <c r="AR123" t="s">
        <v>1718</v>
      </c>
      <c r="AS123">
        <v>-1.5233131928960399</v>
      </c>
      <c r="AT123">
        <v>0.10927273096362999</v>
      </c>
      <c r="AU123">
        <v>0.12599029700791201</v>
      </c>
    </row>
    <row r="124" spans="1:47" x14ac:dyDescent="0.25">
      <c r="A124" t="s">
        <v>699</v>
      </c>
      <c r="B124">
        <v>890879.03362590645</v>
      </c>
      <c r="C124">
        <v>548173.01958594215</v>
      </c>
      <c r="D124">
        <v>914359.13456873375</v>
      </c>
      <c r="E124">
        <v>939529.765287127</v>
      </c>
      <c r="F124">
        <v>622023.27371010627</v>
      </c>
      <c r="G124">
        <v>735737.92201042292</v>
      </c>
      <c r="H124">
        <v>800739.32366527291</v>
      </c>
      <c r="I124">
        <v>874035.73812075623</v>
      </c>
      <c r="J124">
        <v>787637.72353596613</v>
      </c>
      <c r="K124">
        <v>900714.77558671264</v>
      </c>
      <c r="L124">
        <v>920629.85973264661</v>
      </c>
      <c r="M124">
        <v>1099975.2489915274</v>
      </c>
      <c r="N124">
        <v>8</v>
      </c>
      <c r="O124">
        <v>7</v>
      </c>
      <c r="P124">
        <v>5</v>
      </c>
      <c r="Q124">
        <v>6</v>
      </c>
      <c r="R124">
        <v>8</v>
      </c>
      <c r="S124">
        <v>6</v>
      </c>
      <c r="T124">
        <v>5</v>
      </c>
      <c r="U124">
        <v>5</v>
      </c>
      <c r="V124">
        <v>8</v>
      </c>
      <c r="W124">
        <v>5</v>
      </c>
      <c r="X124">
        <v>7</v>
      </c>
      <c r="Y124">
        <v>5</v>
      </c>
      <c r="Z124">
        <v>6</v>
      </c>
      <c r="AA124">
        <v>2.6894375337065619</v>
      </c>
      <c r="AB124">
        <v>2.3048711640476727</v>
      </c>
      <c r="AC124">
        <v>2.4835707329060184</v>
      </c>
      <c r="AD124">
        <v>2.4636616422606425</v>
      </c>
      <c r="AE124">
        <v>2.4720691675855622</v>
      </c>
      <c r="AF124">
        <v>2.420898248108236</v>
      </c>
      <c r="AG124">
        <v>3.0861603686139043</v>
      </c>
      <c r="AH124">
        <v>2.1723752657493884</v>
      </c>
      <c r="AI124">
        <v>1.9970793932448392</v>
      </c>
      <c r="AJ124">
        <v>3.4015550693224861</v>
      </c>
      <c r="AK124">
        <v>3.520577192383862</v>
      </c>
      <c r="AL124">
        <v>3.5660299829770197</v>
      </c>
      <c r="AM124">
        <f t="shared" si="2"/>
        <v>2.5495686902226358</v>
      </c>
      <c r="AN124">
        <f t="shared" si="3"/>
        <v>2.8801456032617296</v>
      </c>
      <c r="AP124" t="s">
        <v>264</v>
      </c>
      <c r="AQ124" t="s">
        <v>1719</v>
      </c>
      <c r="AR124" t="s">
        <v>1720</v>
      </c>
      <c r="AS124">
        <v>-0.25352193171300103</v>
      </c>
      <c r="AT124">
        <v>5.7692669544705498E-2</v>
      </c>
      <c r="AU124">
        <v>0.127619200710369</v>
      </c>
    </row>
    <row r="125" spans="1:47" x14ac:dyDescent="0.25">
      <c r="A125" t="s">
        <v>874</v>
      </c>
      <c r="B125">
        <v>5457281.218868156</v>
      </c>
      <c r="C125">
        <v>5424773.9463967504</v>
      </c>
      <c r="D125">
        <v>5384977.2906210991</v>
      </c>
      <c r="E125">
        <v>6684580.134140539</v>
      </c>
      <c r="F125">
        <v>7005874.2803751202</v>
      </c>
      <c r="G125">
        <v>6334982.2529631248</v>
      </c>
      <c r="H125">
        <v>6839898.8181227399</v>
      </c>
      <c r="I125">
        <v>6915445.2526334077</v>
      </c>
      <c r="J125">
        <v>4574846.0815018332</v>
      </c>
      <c r="K125">
        <v>4919504.3022827459</v>
      </c>
      <c r="L125">
        <v>3844584.833965099</v>
      </c>
      <c r="M125">
        <v>4376175.8139579194</v>
      </c>
      <c r="N125">
        <v>15</v>
      </c>
      <c r="O125">
        <v>12</v>
      </c>
      <c r="P125">
        <v>9</v>
      </c>
      <c r="Q125">
        <v>13</v>
      </c>
      <c r="R125">
        <v>12</v>
      </c>
      <c r="S125">
        <v>14</v>
      </c>
      <c r="T125">
        <v>13</v>
      </c>
      <c r="U125">
        <v>13</v>
      </c>
      <c r="V125">
        <v>13</v>
      </c>
      <c r="W125">
        <v>6</v>
      </c>
      <c r="X125">
        <v>10</v>
      </c>
      <c r="Y125">
        <v>10</v>
      </c>
      <c r="Z125">
        <v>9</v>
      </c>
      <c r="AA125">
        <v>3.0955165910921045</v>
      </c>
      <c r="AB125">
        <v>2.7068209689814284</v>
      </c>
      <c r="AC125">
        <v>2.7242123290476887</v>
      </c>
      <c r="AD125">
        <v>3.1386150226986742</v>
      </c>
      <c r="AE125">
        <v>2.821904241680798</v>
      </c>
      <c r="AF125">
        <v>3.03761369558049</v>
      </c>
      <c r="AG125">
        <v>3.3030898930874546</v>
      </c>
      <c r="AH125">
        <v>3.5934191147644303</v>
      </c>
      <c r="AI125">
        <v>2.9412975114412485</v>
      </c>
      <c r="AJ125">
        <v>3.9438738948014818</v>
      </c>
      <c r="AK125">
        <v>2.5860265498463124</v>
      </c>
      <c r="AL125">
        <v>3.2810857405490825</v>
      </c>
      <c r="AM125">
        <f t="shared" si="2"/>
        <v>3.0748891651574071</v>
      </c>
      <c r="AN125">
        <f t="shared" si="3"/>
        <v>3.1206900937711253</v>
      </c>
      <c r="AP125" t="s">
        <v>265</v>
      </c>
      <c r="AQ125" t="s">
        <v>1721</v>
      </c>
      <c r="AR125" t="s">
        <v>1722</v>
      </c>
      <c r="AS125">
        <v>-0.51570408149685698</v>
      </c>
      <c r="AT125">
        <v>0.16932445176799699</v>
      </c>
      <c r="AU125">
        <v>0.12872464283465199</v>
      </c>
    </row>
    <row r="126" spans="1:47" x14ac:dyDescent="0.25">
      <c r="A126" t="s">
        <v>1394</v>
      </c>
      <c r="B126">
        <v>698534.94492406119</v>
      </c>
      <c r="C126">
        <v>603598.27503191074</v>
      </c>
      <c r="D126">
        <v>727141.29921759979</v>
      </c>
      <c r="E126">
        <v>551301.76879114052</v>
      </c>
      <c r="F126">
        <v>593843.07029379194</v>
      </c>
      <c r="G126">
        <v>528931.5278087242</v>
      </c>
      <c r="H126">
        <v>595394.77439100586</v>
      </c>
      <c r="I126">
        <v>502577.32026334235</v>
      </c>
      <c r="J126">
        <v>667536.34788017056</v>
      </c>
      <c r="K126">
        <v>548357.85560216988</v>
      </c>
      <c r="L126">
        <v>672635.74200580327</v>
      </c>
      <c r="M126">
        <v>624136.55334937444</v>
      </c>
      <c r="N126">
        <v>11</v>
      </c>
      <c r="O126">
        <v>9</v>
      </c>
      <c r="P126">
        <v>8</v>
      </c>
      <c r="Q126">
        <v>9</v>
      </c>
      <c r="R126">
        <v>8</v>
      </c>
      <c r="S126">
        <v>7</v>
      </c>
      <c r="T126">
        <v>6</v>
      </c>
      <c r="U126">
        <v>8</v>
      </c>
      <c r="V126">
        <v>7</v>
      </c>
      <c r="W126">
        <v>6</v>
      </c>
      <c r="X126">
        <v>9</v>
      </c>
      <c r="Y126">
        <v>7</v>
      </c>
      <c r="Z126">
        <v>9</v>
      </c>
      <c r="AA126">
        <v>2.5632332618015674</v>
      </c>
      <c r="AB126">
        <v>2.3561687307772097</v>
      </c>
      <c r="AC126">
        <v>2.4565922004816896</v>
      </c>
      <c r="AD126">
        <v>2.8493465917895704</v>
      </c>
      <c r="AE126">
        <v>2.3857921971918068</v>
      </c>
      <c r="AF126">
        <v>2.8769710021963752</v>
      </c>
      <c r="AG126">
        <v>2.8905516937544116</v>
      </c>
      <c r="AH126">
        <v>2.4459924040844183</v>
      </c>
      <c r="AI126">
        <v>2.5088832658090929</v>
      </c>
      <c r="AJ126">
        <v>3.3706677949925354</v>
      </c>
      <c r="AK126">
        <v>2.8853364003907056</v>
      </c>
      <c r="AL126">
        <v>1.7398357863058562</v>
      </c>
      <c r="AM126">
        <f t="shared" si="2"/>
        <v>2.6887527093430781</v>
      </c>
      <c r="AN126">
        <f t="shared" si="3"/>
        <v>2.5328091789194613</v>
      </c>
      <c r="AP126" t="s">
        <v>266</v>
      </c>
      <c r="AQ126" t="s">
        <v>1723</v>
      </c>
      <c r="AR126" t="s">
        <v>1724</v>
      </c>
      <c r="AS126">
        <v>-1.3539029925827399</v>
      </c>
      <c r="AT126">
        <v>0.31463166509343299</v>
      </c>
      <c r="AU126">
        <v>0.13343930137552501</v>
      </c>
    </row>
    <row r="127" spans="1:47" x14ac:dyDescent="0.25">
      <c r="A127" t="s">
        <v>559</v>
      </c>
      <c r="B127">
        <v>8279955.2828007555</v>
      </c>
      <c r="C127">
        <v>8332486.7374572065</v>
      </c>
      <c r="D127">
        <v>9568297.7352659646</v>
      </c>
      <c r="E127">
        <v>8281099.165282906</v>
      </c>
      <c r="F127">
        <v>7527094.0061085699</v>
      </c>
      <c r="G127">
        <v>9177536.9935371298</v>
      </c>
      <c r="H127">
        <v>8038460.580813542</v>
      </c>
      <c r="I127">
        <v>8136797.8819215875</v>
      </c>
      <c r="J127">
        <v>9507109.8007414397</v>
      </c>
      <c r="K127">
        <v>9261738.457628455</v>
      </c>
      <c r="L127">
        <v>9519113.1843978316</v>
      </c>
      <c r="M127">
        <v>8503116.2793541644</v>
      </c>
      <c r="N127">
        <v>15</v>
      </c>
      <c r="O127">
        <v>15</v>
      </c>
      <c r="P127">
        <v>15</v>
      </c>
      <c r="Q127">
        <v>15</v>
      </c>
      <c r="R127">
        <v>15</v>
      </c>
      <c r="S127">
        <v>13</v>
      </c>
      <c r="T127">
        <v>12</v>
      </c>
      <c r="U127">
        <v>14</v>
      </c>
      <c r="V127">
        <v>15</v>
      </c>
      <c r="W127">
        <v>11</v>
      </c>
      <c r="X127">
        <v>15</v>
      </c>
      <c r="Y127">
        <v>13</v>
      </c>
      <c r="Z127">
        <v>15</v>
      </c>
      <c r="AA127">
        <v>3.7825005194845311</v>
      </c>
      <c r="AB127">
        <v>2.7570355725419691</v>
      </c>
      <c r="AC127">
        <v>2.9231369017852264</v>
      </c>
      <c r="AD127">
        <v>3.5100506203790389</v>
      </c>
      <c r="AE127">
        <v>2.6629621609411034</v>
      </c>
      <c r="AF127">
        <v>3.6439859488718387</v>
      </c>
      <c r="AG127">
        <v>3.6362914545536262</v>
      </c>
      <c r="AH127">
        <v>3.4587215163037532</v>
      </c>
      <c r="AI127">
        <v>2.7831623775385719</v>
      </c>
      <c r="AJ127">
        <v>4.1061505991525307</v>
      </c>
      <c r="AK127">
        <v>3.5424790264830999</v>
      </c>
      <c r="AL127">
        <v>3.7100930114213098</v>
      </c>
      <c r="AM127">
        <f t="shared" si="2"/>
        <v>3.3326619865624445</v>
      </c>
      <c r="AN127">
        <f t="shared" si="3"/>
        <v>3.4200996316803223</v>
      </c>
      <c r="AP127" t="s">
        <v>267</v>
      </c>
      <c r="AQ127" t="s">
        <v>1725</v>
      </c>
      <c r="AR127" t="s">
        <v>1726</v>
      </c>
      <c r="AS127">
        <v>-0.55183306137136501</v>
      </c>
      <c r="AT127">
        <v>0.32136863426992601</v>
      </c>
      <c r="AU127">
        <v>0.133526164516617</v>
      </c>
    </row>
    <row r="128" spans="1:47" x14ac:dyDescent="0.25">
      <c r="A128" t="s">
        <v>177</v>
      </c>
      <c r="B128">
        <v>11657166.049511651</v>
      </c>
      <c r="C128">
        <v>12607637.52917913</v>
      </c>
      <c r="D128">
        <v>11792551.658802433</v>
      </c>
      <c r="E128">
        <v>11366478.076671468</v>
      </c>
      <c r="F128">
        <v>11077718.530810738</v>
      </c>
      <c r="G128">
        <v>13714199.632789813</v>
      </c>
      <c r="H128">
        <v>11830938.819712166</v>
      </c>
      <c r="I128">
        <v>11978611.229363976</v>
      </c>
      <c r="J128">
        <v>12592732.057535414</v>
      </c>
      <c r="K128">
        <v>14302610.632135585</v>
      </c>
      <c r="L128">
        <v>11950931.023038391</v>
      </c>
      <c r="M128">
        <v>9634601.306356784</v>
      </c>
      <c r="N128">
        <v>15</v>
      </c>
      <c r="O128">
        <v>13</v>
      </c>
      <c r="P128">
        <v>13</v>
      </c>
      <c r="Q128">
        <v>13</v>
      </c>
      <c r="R128">
        <v>13</v>
      </c>
      <c r="S128">
        <v>12</v>
      </c>
      <c r="T128">
        <v>13</v>
      </c>
      <c r="U128">
        <v>13</v>
      </c>
      <c r="V128">
        <v>13</v>
      </c>
      <c r="W128">
        <v>12</v>
      </c>
      <c r="X128">
        <v>11</v>
      </c>
      <c r="Y128">
        <v>13</v>
      </c>
      <c r="Z128">
        <v>11</v>
      </c>
      <c r="AA128">
        <v>3.6852066019605769</v>
      </c>
      <c r="AB128">
        <v>3.1678672627506756</v>
      </c>
      <c r="AC128">
        <v>3.4752422645359271</v>
      </c>
      <c r="AD128">
        <v>3.8291100967670126</v>
      </c>
      <c r="AE128">
        <v>2.9589407073217093</v>
      </c>
      <c r="AF128">
        <v>4.2886264499752764</v>
      </c>
      <c r="AG128">
        <v>4.1322190367845453</v>
      </c>
      <c r="AH128">
        <v>3.9395848274549254</v>
      </c>
      <c r="AI128">
        <v>2.8791320733757857</v>
      </c>
      <c r="AJ128">
        <v>4.5998770651203884</v>
      </c>
      <c r="AK128">
        <v>3.4792478220686189</v>
      </c>
      <c r="AL128">
        <v>4.053390530581817</v>
      </c>
      <c r="AM128">
        <f t="shared" si="2"/>
        <v>3.6826586196197719</v>
      </c>
      <c r="AN128">
        <f t="shared" si="3"/>
        <v>3.7320821701631046</v>
      </c>
      <c r="AP128" t="s">
        <v>147</v>
      </c>
      <c r="AQ128" t="s">
        <v>1727</v>
      </c>
      <c r="AR128" t="s">
        <v>1728</v>
      </c>
      <c r="AS128">
        <v>0.49697792430869397</v>
      </c>
      <c r="AT128">
        <v>0.166377779412995</v>
      </c>
      <c r="AU128">
        <v>0.13586657836367499</v>
      </c>
    </row>
    <row r="129" spans="1:47" x14ac:dyDescent="0.25">
      <c r="A129" t="s">
        <v>706</v>
      </c>
      <c r="B129">
        <v>7853577.4025591267</v>
      </c>
      <c r="C129">
        <v>7194481.2810051432</v>
      </c>
      <c r="D129">
        <v>8953911.3074248228</v>
      </c>
      <c r="E129">
        <v>7472846.2991975024</v>
      </c>
      <c r="F129">
        <v>6327104.4697158579</v>
      </c>
      <c r="G129">
        <v>8461230.8949894998</v>
      </c>
      <c r="H129">
        <v>6844278.570147601</v>
      </c>
      <c r="I129">
        <v>7544623.9210636923</v>
      </c>
      <c r="J129">
        <v>8641247.6992777847</v>
      </c>
      <c r="K129">
        <v>8025441.4675647067</v>
      </c>
      <c r="L129">
        <v>8587213.9141237102</v>
      </c>
      <c r="M129">
        <v>10227783.340013735</v>
      </c>
      <c r="N129">
        <v>13</v>
      </c>
      <c r="O129">
        <v>11</v>
      </c>
      <c r="P129">
        <v>8</v>
      </c>
      <c r="Q129">
        <v>12</v>
      </c>
      <c r="R129">
        <v>12</v>
      </c>
      <c r="S129">
        <v>9</v>
      </c>
      <c r="T129">
        <v>11</v>
      </c>
      <c r="U129">
        <v>11</v>
      </c>
      <c r="V129">
        <v>11</v>
      </c>
      <c r="W129">
        <v>5</v>
      </c>
      <c r="X129">
        <v>9</v>
      </c>
      <c r="Y129">
        <v>9</v>
      </c>
      <c r="Z129">
        <v>7</v>
      </c>
      <c r="AA129">
        <v>3.3170802797199044</v>
      </c>
      <c r="AB129">
        <v>3.3291439087181862</v>
      </c>
      <c r="AC129">
        <v>3.0004746677350078</v>
      </c>
      <c r="AD129">
        <v>3.0532092067629431</v>
      </c>
      <c r="AE129">
        <v>3.6148660855828121</v>
      </c>
      <c r="AF129">
        <v>3.5110968732698851</v>
      </c>
      <c r="AG129">
        <v>4.142980561599205</v>
      </c>
      <c r="AH129">
        <v>4.0085015067758105</v>
      </c>
      <c r="AI129">
        <v>3.9562643469220298</v>
      </c>
      <c r="AJ129">
        <v>4.430158461898718</v>
      </c>
      <c r="AK129">
        <v>3.0761705148601712</v>
      </c>
      <c r="AL129">
        <v>3.4455604175914454</v>
      </c>
      <c r="AM129">
        <f t="shared" si="2"/>
        <v>3.590703089710622</v>
      </c>
      <c r="AN129">
        <f t="shared" si="3"/>
        <v>3.5568813821953977</v>
      </c>
      <c r="AP129" t="s">
        <v>268</v>
      </c>
      <c r="AQ129" t="s">
        <v>1729</v>
      </c>
      <c r="AR129" t="s">
        <v>1730</v>
      </c>
      <c r="AS129">
        <v>0.64811154320347497</v>
      </c>
      <c r="AT129">
        <v>0.13195078578934599</v>
      </c>
      <c r="AU129">
        <v>0.13594691042308499</v>
      </c>
    </row>
    <row r="130" spans="1:47" x14ac:dyDescent="0.25">
      <c r="A130" t="s">
        <v>1307</v>
      </c>
      <c r="B130">
        <v>2173032.5817016042</v>
      </c>
      <c r="C130">
        <v>2349964.3785927263</v>
      </c>
      <c r="D130">
        <v>1991134.7232747637</v>
      </c>
      <c r="E130">
        <v>2422718.6477853246</v>
      </c>
      <c r="F130">
        <v>2588508.8829192673</v>
      </c>
      <c r="G130">
        <v>2028792.4777556811</v>
      </c>
      <c r="H130">
        <v>2642583.7322468143</v>
      </c>
      <c r="I130">
        <v>2360581.6848222795</v>
      </c>
      <c r="J130">
        <v>3238074.1444872408</v>
      </c>
      <c r="K130">
        <v>2245282.9578686054</v>
      </c>
      <c r="L130">
        <v>2720011.2946541696</v>
      </c>
      <c r="M130">
        <v>2875769.4736941042</v>
      </c>
      <c r="N130">
        <v>14</v>
      </c>
      <c r="O130">
        <v>12</v>
      </c>
      <c r="P130">
        <v>10</v>
      </c>
      <c r="Q130">
        <v>9</v>
      </c>
      <c r="R130">
        <v>12</v>
      </c>
      <c r="S130">
        <v>12</v>
      </c>
      <c r="T130">
        <v>9</v>
      </c>
      <c r="U130">
        <v>14</v>
      </c>
      <c r="V130">
        <v>13</v>
      </c>
      <c r="W130">
        <v>10</v>
      </c>
      <c r="X130">
        <v>11</v>
      </c>
      <c r="Y130">
        <v>8</v>
      </c>
      <c r="Z130">
        <v>12</v>
      </c>
      <c r="AA130">
        <v>2.4045603051262114</v>
      </c>
      <c r="AB130">
        <v>2.7911154535334823</v>
      </c>
      <c r="AC130">
        <v>3.5238126618848429</v>
      </c>
      <c r="AD130">
        <v>3.3065548303892718</v>
      </c>
      <c r="AE130">
        <v>2.0785701014443756</v>
      </c>
      <c r="AF130">
        <v>3.3634801205227856</v>
      </c>
      <c r="AG130">
        <v>2.8528333018911112</v>
      </c>
      <c r="AH130">
        <v>3.9738726181626713</v>
      </c>
      <c r="AI130">
        <v>2.4800763987026659</v>
      </c>
      <c r="AJ130">
        <v>3.7430529010220401</v>
      </c>
      <c r="AK130">
        <v>3.7972174977803039</v>
      </c>
      <c r="AL130">
        <v>3.3564427674754431</v>
      </c>
      <c r="AM130">
        <f t="shared" si="2"/>
        <v>3.0510163067986711</v>
      </c>
      <c r="AN130">
        <f t="shared" si="3"/>
        <v>3.2275818528571967</v>
      </c>
      <c r="AP130" t="s">
        <v>269</v>
      </c>
      <c r="AQ130" t="s">
        <v>1731</v>
      </c>
      <c r="AR130" t="s">
        <v>1732</v>
      </c>
      <c r="AS130">
        <v>-0.36821470262186901</v>
      </c>
      <c r="AT130">
        <v>0.208991190923345</v>
      </c>
      <c r="AU130">
        <v>0.136003525248136</v>
      </c>
    </row>
    <row r="131" spans="1:47" x14ac:dyDescent="0.25">
      <c r="A131" t="s">
        <v>936</v>
      </c>
      <c r="B131">
        <v>1502432.8958875497</v>
      </c>
      <c r="C131">
        <v>1402933.4760358287</v>
      </c>
      <c r="D131">
        <v>2378394.1107629803</v>
      </c>
      <c r="E131">
        <v>1841200.7981424779</v>
      </c>
      <c r="F131">
        <v>1490755.9041077597</v>
      </c>
      <c r="G131">
        <v>1894067.496046443</v>
      </c>
      <c r="H131">
        <v>1426326.1533959892</v>
      </c>
      <c r="I131">
        <v>1583084.6925246757</v>
      </c>
      <c r="J131">
        <v>1216593.5711104218</v>
      </c>
      <c r="K131">
        <v>1749455.7079879898</v>
      </c>
      <c r="L131">
        <v>1065639.2631913046</v>
      </c>
      <c r="M131">
        <v>1065660.3130974614</v>
      </c>
      <c r="N131">
        <v>11</v>
      </c>
      <c r="O131">
        <v>7</v>
      </c>
      <c r="P131">
        <v>5</v>
      </c>
      <c r="Q131">
        <v>10</v>
      </c>
      <c r="R131">
        <v>10</v>
      </c>
      <c r="S131">
        <v>9</v>
      </c>
      <c r="T131">
        <v>7</v>
      </c>
      <c r="U131">
        <v>6</v>
      </c>
      <c r="V131">
        <v>8</v>
      </c>
      <c r="W131">
        <v>5</v>
      </c>
      <c r="X131">
        <v>10</v>
      </c>
      <c r="Y131">
        <v>6</v>
      </c>
      <c r="Z131">
        <v>6</v>
      </c>
      <c r="AA131">
        <v>2.4433001269607941</v>
      </c>
      <c r="AB131">
        <v>2.7674391742202524</v>
      </c>
      <c r="AC131">
        <v>2.3086183170833237</v>
      </c>
      <c r="AD131">
        <v>2.9074682792531394</v>
      </c>
      <c r="AE131">
        <v>1.9207780876016085</v>
      </c>
      <c r="AF131">
        <v>2.5495774167729173</v>
      </c>
      <c r="AG131">
        <v>2.9517608008296796</v>
      </c>
      <c r="AH131">
        <v>3.473309063049868</v>
      </c>
      <c r="AI131">
        <v>2.7474969270792862</v>
      </c>
      <c r="AJ131">
        <v>3.2640090142170601</v>
      </c>
      <c r="AK131">
        <v>2.252592741030373</v>
      </c>
      <c r="AL131">
        <v>3.4626279220070284</v>
      </c>
      <c r="AM131">
        <f t="shared" si="2"/>
        <v>2.6800734960556056</v>
      </c>
      <c r="AN131">
        <f t="shared" si="3"/>
        <v>2.8280894822952831</v>
      </c>
      <c r="AP131" t="s">
        <v>270</v>
      </c>
      <c r="AQ131" t="s">
        <v>1733</v>
      </c>
      <c r="AR131" t="s">
        <v>1734</v>
      </c>
      <c r="AS131">
        <v>1.07390448667538</v>
      </c>
      <c r="AT131">
        <v>0.35762856547363198</v>
      </c>
      <c r="AU131">
        <v>0.136787423467576</v>
      </c>
    </row>
    <row r="132" spans="1:47" x14ac:dyDescent="0.25">
      <c r="A132" t="s">
        <v>779</v>
      </c>
      <c r="B132">
        <v>10475217.115848005</v>
      </c>
      <c r="C132">
        <v>9631501.801838588</v>
      </c>
      <c r="D132">
        <v>11791859.242606141</v>
      </c>
      <c r="E132">
        <v>9863727.9433826171</v>
      </c>
      <c r="F132">
        <v>11880771.608737757</v>
      </c>
      <c r="G132">
        <v>11530385.731559964</v>
      </c>
      <c r="H132">
        <v>12816813.886811621</v>
      </c>
      <c r="I132">
        <v>10562721.639393898</v>
      </c>
      <c r="J132">
        <v>12860711.617532624</v>
      </c>
      <c r="K132">
        <v>11670470.571510606</v>
      </c>
      <c r="L132">
        <v>15670634.724114975</v>
      </c>
      <c r="M132">
        <v>11736274.852167618</v>
      </c>
      <c r="N132">
        <v>14</v>
      </c>
      <c r="O132">
        <v>14</v>
      </c>
      <c r="P132">
        <v>13</v>
      </c>
      <c r="Q132">
        <v>12</v>
      </c>
      <c r="R132">
        <v>13</v>
      </c>
      <c r="S132">
        <v>13</v>
      </c>
      <c r="T132">
        <v>13</v>
      </c>
      <c r="U132">
        <v>13</v>
      </c>
      <c r="V132">
        <v>12</v>
      </c>
      <c r="W132">
        <v>13</v>
      </c>
      <c r="X132">
        <v>13</v>
      </c>
      <c r="Y132">
        <v>14</v>
      </c>
      <c r="Z132">
        <v>13</v>
      </c>
      <c r="AA132">
        <v>3.2986760753125597</v>
      </c>
      <c r="AB132">
        <v>2.7160415553742463</v>
      </c>
      <c r="AC132">
        <v>2.8590402422198324</v>
      </c>
      <c r="AD132">
        <v>3.0184877874649017</v>
      </c>
      <c r="AE132">
        <v>2.498267537889205</v>
      </c>
      <c r="AF132">
        <v>3.7952671587959363</v>
      </c>
      <c r="AG132">
        <v>3.6501115849657704</v>
      </c>
      <c r="AH132">
        <v>3.5165280910092789</v>
      </c>
      <c r="AI132">
        <v>2.2902113622488049</v>
      </c>
      <c r="AJ132">
        <v>3.2608114016612015</v>
      </c>
      <c r="AK132">
        <v>3.0330055759965773</v>
      </c>
      <c r="AL132">
        <v>3.6419279360574714</v>
      </c>
      <c r="AM132">
        <f t="shared" si="2"/>
        <v>3.0366746326020966</v>
      </c>
      <c r="AN132">
        <f t="shared" si="3"/>
        <v>3.2263880855638676</v>
      </c>
      <c r="AP132" t="s">
        <v>271</v>
      </c>
      <c r="AQ132" t="s">
        <v>1735</v>
      </c>
      <c r="AR132" t="s">
        <v>1736</v>
      </c>
      <c r="AS132">
        <v>0.43830509504614101</v>
      </c>
      <c r="AT132">
        <v>1.8802297343029899E-2</v>
      </c>
      <c r="AU132">
        <v>0.13888703033522801</v>
      </c>
    </row>
    <row r="133" spans="1:47" x14ac:dyDescent="0.25">
      <c r="A133" t="s">
        <v>1108</v>
      </c>
      <c r="B133">
        <v>3184084.3212853959</v>
      </c>
      <c r="C133">
        <v>3226874.8059322364</v>
      </c>
      <c r="D133">
        <v>3536058.7804872198</v>
      </c>
      <c r="E133">
        <v>3605679.0027236473</v>
      </c>
      <c r="F133">
        <v>3165713.1665397137</v>
      </c>
      <c r="G133">
        <v>3588360.2103823368</v>
      </c>
      <c r="H133">
        <v>2862974.3584691565</v>
      </c>
      <c r="I133">
        <v>3136120.691663309</v>
      </c>
      <c r="J133">
        <v>3211498.7228564043</v>
      </c>
      <c r="K133">
        <v>3019667.2517892062</v>
      </c>
      <c r="L133">
        <v>2094522.8394834658</v>
      </c>
      <c r="M133">
        <v>3504851.4972532261</v>
      </c>
      <c r="N133">
        <v>13</v>
      </c>
      <c r="O133">
        <v>7</v>
      </c>
      <c r="P133">
        <v>7</v>
      </c>
      <c r="Q133">
        <v>8</v>
      </c>
      <c r="R133">
        <v>10</v>
      </c>
      <c r="S133">
        <v>7</v>
      </c>
      <c r="T133">
        <v>6</v>
      </c>
      <c r="U133">
        <v>7</v>
      </c>
      <c r="V133">
        <v>5</v>
      </c>
      <c r="W133">
        <v>8</v>
      </c>
      <c r="X133">
        <v>7</v>
      </c>
      <c r="Y133">
        <v>8</v>
      </c>
      <c r="Z133">
        <v>7</v>
      </c>
      <c r="AA133">
        <v>3.2007667505988517</v>
      </c>
      <c r="AB133">
        <v>2.2562425121974625</v>
      </c>
      <c r="AC133">
        <v>3.1942389681374697</v>
      </c>
      <c r="AD133">
        <v>3.9671509607725923</v>
      </c>
      <c r="AE133">
        <v>3.0840848233732641</v>
      </c>
      <c r="AF133">
        <v>2.8108668550024785</v>
      </c>
      <c r="AG133">
        <v>2.5306093773289429</v>
      </c>
      <c r="AH133">
        <v>4.0407074511633976</v>
      </c>
      <c r="AI133">
        <v>2.9608252733128428</v>
      </c>
      <c r="AJ133">
        <v>3.1248012513662906</v>
      </c>
      <c r="AK133">
        <v>3.6692128106998778</v>
      </c>
      <c r="AL133">
        <v>3.7281568741124249</v>
      </c>
      <c r="AM133">
        <f t="shared" ref="AM133:AM196" si="4">AVERAGE(AA133:AC133,AF133,AI133,AJ133)</f>
        <v>2.9246236017692322</v>
      </c>
      <c r="AN133">
        <f t="shared" ref="AN133:AN196" si="5">AVERAGE(AD133:AE133,AG133,AH133,AK133,AL133)</f>
        <v>3.5033203829084165</v>
      </c>
      <c r="AP133" t="s">
        <v>272</v>
      </c>
      <c r="AQ133" t="s">
        <v>1737</v>
      </c>
      <c r="AR133" t="s">
        <v>1738</v>
      </c>
      <c r="AS133">
        <v>-1.5365617063316701</v>
      </c>
      <c r="AT133">
        <v>3.9946873200815101E-2</v>
      </c>
      <c r="AU133">
        <v>0.13895680689561199</v>
      </c>
    </row>
    <row r="134" spans="1:47" x14ac:dyDescent="0.25">
      <c r="A134" t="s">
        <v>994</v>
      </c>
      <c r="B134">
        <v>306280.68174486491</v>
      </c>
      <c r="C134">
        <v>289495.85586897488</v>
      </c>
      <c r="D134">
        <v>371524.66525779566</v>
      </c>
      <c r="E134">
        <v>310203.34112287959</v>
      </c>
      <c r="F134">
        <v>307455.66934796365</v>
      </c>
      <c r="G134">
        <v>269472.95710798359</v>
      </c>
      <c r="H134">
        <v>473101.19217419461</v>
      </c>
      <c r="I134">
        <v>550253.94788629643</v>
      </c>
      <c r="J134">
        <v>372641.13452053221</v>
      </c>
      <c r="K134">
        <v>587309.88199386396</v>
      </c>
      <c r="L134">
        <v>69422.219267858745</v>
      </c>
      <c r="M134">
        <v>453154.26108567941</v>
      </c>
      <c r="N134">
        <v>12</v>
      </c>
      <c r="O134">
        <v>5</v>
      </c>
      <c r="P134">
        <v>5</v>
      </c>
      <c r="Q134">
        <v>6</v>
      </c>
      <c r="R134">
        <v>6</v>
      </c>
      <c r="S134">
        <v>6</v>
      </c>
      <c r="T134">
        <v>4</v>
      </c>
      <c r="U134">
        <v>7</v>
      </c>
      <c r="V134">
        <v>9</v>
      </c>
      <c r="W134">
        <v>4</v>
      </c>
      <c r="X134">
        <v>7</v>
      </c>
      <c r="Y134">
        <v>2</v>
      </c>
      <c r="Z134">
        <v>5</v>
      </c>
      <c r="AA134">
        <v>2.2964186654875478</v>
      </c>
      <c r="AB134">
        <v>2.3615922832025049</v>
      </c>
      <c r="AC134">
        <v>2.1025028440071201</v>
      </c>
      <c r="AD134">
        <v>2.9153467473545311</v>
      </c>
      <c r="AE134">
        <v>2.5498161560537067</v>
      </c>
      <c r="AF134">
        <v>1.3498356049526949</v>
      </c>
      <c r="AG134">
        <v>2.3137166792007746</v>
      </c>
      <c r="AH134">
        <v>2.5186889455359971</v>
      </c>
      <c r="AI134">
        <v>2.6619021609832698</v>
      </c>
      <c r="AJ134">
        <v>3.0936833963672288</v>
      </c>
      <c r="AK134">
        <v>1.86219959840516</v>
      </c>
      <c r="AL134">
        <v>3.5178393564057644</v>
      </c>
      <c r="AM134">
        <f t="shared" si="4"/>
        <v>2.3109891591667275</v>
      </c>
      <c r="AN134">
        <f t="shared" si="5"/>
        <v>2.6129345804926558</v>
      </c>
      <c r="AP134" t="s">
        <v>273</v>
      </c>
      <c r="AQ134" t="s">
        <v>1739</v>
      </c>
      <c r="AR134" t="s">
        <v>1740</v>
      </c>
      <c r="AS134">
        <v>-0.96922955832762803</v>
      </c>
      <c r="AT134">
        <v>0.156793057682517</v>
      </c>
      <c r="AU134">
        <v>0.14067988466770601</v>
      </c>
    </row>
    <row r="135" spans="1:47" x14ac:dyDescent="0.25">
      <c r="A135" t="s">
        <v>1411</v>
      </c>
      <c r="B135">
        <v>633595.78444286354</v>
      </c>
      <c r="C135">
        <v>476859.94642747671</v>
      </c>
      <c r="D135">
        <v>662628.64684365399</v>
      </c>
      <c r="E135">
        <v>568046.2336225484</v>
      </c>
      <c r="F135">
        <v>490333.60689296114</v>
      </c>
      <c r="G135">
        <v>651240.23033634492</v>
      </c>
      <c r="H135">
        <v>845685.12729257764</v>
      </c>
      <c r="I135">
        <v>684127.83206730196</v>
      </c>
      <c r="J135">
        <v>1809589.6288896909</v>
      </c>
      <c r="K135">
        <v>1246021.5623421259</v>
      </c>
      <c r="L135">
        <v>1403933.4217419249</v>
      </c>
      <c r="M135">
        <v>1549692.6176517427</v>
      </c>
      <c r="N135">
        <v>2</v>
      </c>
      <c r="O135">
        <v>2</v>
      </c>
      <c r="P135">
        <v>2</v>
      </c>
      <c r="Q135">
        <v>2</v>
      </c>
      <c r="R135">
        <v>2</v>
      </c>
      <c r="S135">
        <v>2</v>
      </c>
      <c r="T135">
        <v>2</v>
      </c>
      <c r="U135">
        <v>2</v>
      </c>
      <c r="V135">
        <v>2</v>
      </c>
      <c r="W135">
        <v>2</v>
      </c>
      <c r="X135">
        <v>2</v>
      </c>
      <c r="Y135">
        <v>2</v>
      </c>
      <c r="Z135">
        <v>2</v>
      </c>
      <c r="AA135">
        <v>2.6792101859507849</v>
      </c>
      <c r="AB135">
        <v>1.3901653779842746</v>
      </c>
      <c r="AC135">
        <v>2.2423204797980798</v>
      </c>
      <c r="AD135">
        <v>3.64015143612728</v>
      </c>
      <c r="AE135">
        <v>1.6856945378348061</v>
      </c>
      <c r="AF135">
        <v>2.7617627917177701</v>
      </c>
      <c r="AG135">
        <v>3.86112166274527</v>
      </c>
      <c r="AH135">
        <v>5.1649047887579407</v>
      </c>
      <c r="AI135">
        <v>3.2288207091900052</v>
      </c>
      <c r="AJ135">
        <v>3.6430764517203551</v>
      </c>
      <c r="AK135">
        <v>3.0184541320575402</v>
      </c>
      <c r="AL135">
        <v>4.2720156480796554</v>
      </c>
      <c r="AM135">
        <f t="shared" si="4"/>
        <v>2.6575593327268781</v>
      </c>
      <c r="AN135">
        <f t="shared" si="5"/>
        <v>3.6070570342670822</v>
      </c>
      <c r="AP135" t="s">
        <v>1741</v>
      </c>
      <c r="AQ135" t="s">
        <v>1742</v>
      </c>
      <c r="AR135" t="s">
        <v>1743</v>
      </c>
      <c r="AS135">
        <v>2.4764281606913801</v>
      </c>
      <c r="AT135">
        <v>0.49404533764416497</v>
      </c>
      <c r="AU135">
        <v>0.14117227679974001</v>
      </c>
    </row>
    <row r="136" spans="1:47" x14ac:dyDescent="0.25">
      <c r="A136" t="s">
        <v>1005</v>
      </c>
      <c r="B136">
        <v>3004387.280119909</v>
      </c>
      <c r="C136">
        <v>2620125.740880385</v>
      </c>
      <c r="D136">
        <v>3084425.9527543322</v>
      </c>
      <c r="E136">
        <v>2843299.3702916433</v>
      </c>
      <c r="F136">
        <v>2644700.630071552</v>
      </c>
      <c r="G136">
        <v>2428836.5839429046</v>
      </c>
      <c r="H136">
        <v>2576568.8214595439</v>
      </c>
      <c r="I136">
        <v>2526912.2637875439</v>
      </c>
      <c r="J136">
        <v>2549566.686259049</v>
      </c>
      <c r="K136">
        <v>3012551.7017092993</v>
      </c>
      <c r="L136">
        <v>2813756.4854471721</v>
      </c>
      <c r="M136">
        <v>2476821.8848408703</v>
      </c>
      <c r="N136">
        <v>15</v>
      </c>
      <c r="O136">
        <v>14</v>
      </c>
      <c r="P136">
        <v>12</v>
      </c>
      <c r="Q136">
        <v>14</v>
      </c>
      <c r="R136">
        <v>12</v>
      </c>
      <c r="S136">
        <v>13</v>
      </c>
      <c r="T136">
        <v>12</v>
      </c>
      <c r="U136">
        <v>10</v>
      </c>
      <c r="V136">
        <v>12</v>
      </c>
      <c r="W136">
        <v>8</v>
      </c>
      <c r="X136">
        <v>11</v>
      </c>
      <c r="Y136">
        <v>10</v>
      </c>
      <c r="Z136">
        <v>12</v>
      </c>
      <c r="AA136">
        <v>3.1104024711017511</v>
      </c>
      <c r="AB136">
        <v>2.2383416883668081</v>
      </c>
      <c r="AC136">
        <v>2.4942230431972727</v>
      </c>
      <c r="AD136">
        <v>3.1218362040252541</v>
      </c>
      <c r="AE136">
        <v>2.7134520083861826</v>
      </c>
      <c r="AF136">
        <v>2.7133493218855769</v>
      </c>
      <c r="AG136">
        <v>3.5861944378664345</v>
      </c>
      <c r="AH136">
        <v>3.0211426394543097</v>
      </c>
      <c r="AI136">
        <v>3.3770358541838958</v>
      </c>
      <c r="AJ136">
        <v>3.6210655503562581</v>
      </c>
      <c r="AK136">
        <v>4.1607407757860786</v>
      </c>
      <c r="AL136">
        <v>3.2065790696951963</v>
      </c>
      <c r="AM136">
        <f t="shared" si="4"/>
        <v>2.9257363215152608</v>
      </c>
      <c r="AN136">
        <f t="shared" si="5"/>
        <v>3.3016575225355758</v>
      </c>
      <c r="AP136" t="s">
        <v>274</v>
      </c>
      <c r="AQ136" t="s">
        <v>1744</v>
      </c>
      <c r="AR136" t="s">
        <v>1745</v>
      </c>
      <c r="AS136">
        <v>0.67307213616761397</v>
      </c>
      <c r="AT136">
        <v>0.43436577417389899</v>
      </c>
      <c r="AU136">
        <v>0.14183428143089299</v>
      </c>
    </row>
    <row r="137" spans="1:47" x14ac:dyDescent="0.25">
      <c r="A137" t="s">
        <v>703</v>
      </c>
      <c r="B137">
        <v>572478.99225695501</v>
      </c>
      <c r="C137">
        <v>467864.12442560249</v>
      </c>
      <c r="D137">
        <v>681540.65850846423</v>
      </c>
      <c r="E137">
        <v>612079.5472473565</v>
      </c>
      <c r="F137">
        <v>558914.66475066636</v>
      </c>
      <c r="G137">
        <v>551146.52012569818</v>
      </c>
      <c r="H137">
        <v>772539.5644962145</v>
      </c>
      <c r="I137">
        <v>554315.25084511167</v>
      </c>
      <c r="J137">
        <v>781680.01446312678</v>
      </c>
      <c r="K137">
        <v>600896.31775864912</v>
      </c>
      <c r="L137">
        <v>756769.79049312952</v>
      </c>
      <c r="M137">
        <v>595260.02794942679</v>
      </c>
      <c r="N137">
        <v>6</v>
      </c>
      <c r="O137">
        <v>6</v>
      </c>
      <c r="P137">
        <v>5</v>
      </c>
      <c r="Q137">
        <v>6</v>
      </c>
      <c r="R137">
        <v>5</v>
      </c>
      <c r="S137">
        <v>4</v>
      </c>
      <c r="T137">
        <v>5</v>
      </c>
      <c r="U137">
        <v>5</v>
      </c>
      <c r="V137">
        <v>5</v>
      </c>
      <c r="W137">
        <v>4</v>
      </c>
      <c r="X137">
        <v>5</v>
      </c>
      <c r="Y137">
        <v>4</v>
      </c>
      <c r="Z137">
        <v>5</v>
      </c>
      <c r="AA137">
        <v>2.9698180244969543</v>
      </c>
      <c r="AB137">
        <v>1.8804516978532106</v>
      </c>
      <c r="AC137">
        <v>2.3794917725943114</v>
      </c>
      <c r="AD137">
        <v>3.2841562902926045</v>
      </c>
      <c r="AE137">
        <v>2.4124731558416075</v>
      </c>
      <c r="AF137">
        <v>2.9869362110072659</v>
      </c>
      <c r="AG137">
        <v>3.7275830758877584</v>
      </c>
      <c r="AH137">
        <v>3.3136278244467841</v>
      </c>
      <c r="AI137">
        <v>2.2965367159011074</v>
      </c>
      <c r="AJ137">
        <v>3.0390263549949061</v>
      </c>
      <c r="AK137">
        <v>2.8166488216038923</v>
      </c>
      <c r="AL137">
        <v>2.670606053841762</v>
      </c>
      <c r="AM137">
        <f t="shared" si="4"/>
        <v>2.5920434628079589</v>
      </c>
      <c r="AN137">
        <f t="shared" si="5"/>
        <v>3.0375158703190679</v>
      </c>
      <c r="AP137" t="s">
        <v>148</v>
      </c>
      <c r="AQ137" t="s">
        <v>1746</v>
      </c>
      <c r="AR137" t="s">
        <v>1747</v>
      </c>
      <c r="AS137">
        <v>-0.34146403373991002</v>
      </c>
      <c r="AT137">
        <v>0.13173872723103799</v>
      </c>
      <c r="AU137">
        <v>0.14223443329769</v>
      </c>
    </row>
    <row r="138" spans="1:47" x14ac:dyDescent="0.25">
      <c r="A138" t="s">
        <v>94</v>
      </c>
      <c r="B138">
        <v>5501362.2078226013</v>
      </c>
      <c r="C138">
        <v>6607775.8615906453</v>
      </c>
      <c r="D138">
        <v>2843209.5976007143</v>
      </c>
      <c r="E138">
        <v>2634160.1595072658</v>
      </c>
      <c r="F138">
        <v>2368906.7572547365</v>
      </c>
      <c r="G138">
        <v>4574683.810870016</v>
      </c>
      <c r="H138">
        <v>2339839.698159365</v>
      </c>
      <c r="I138">
        <v>2057600.5357107327</v>
      </c>
      <c r="J138">
        <v>2958272.5884484653</v>
      </c>
      <c r="K138">
        <v>3023989.1000664872</v>
      </c>
      <c r="L138">
        <v>2617905.2935540988</v>
      </c>
      <c r="M138">
        <v>1809929.6246707826</v>
      </c>
      <c r="N138">
        <v>15</v>
      </c>
      <c r="O138">
        <v>15</v>
      </c>
      <c r="P138">
        <v>15</v>
      </c>
      <c r="Q138">
        <v>15</v>
      </c>
      <c r="R138">
        <v>15</v>
      </c>
      <c r="S138">
        <v>14</v>
      </c>
      <c r="T138">
        <v>15</v>
      </c>
      <c r="U138">
        <v>14</v>
      </c>
      <c r="V138">
        <v>14</v>
      </c>
      <c r="W138">
        <v>12</v>
      </c>
      <c r="X138">
        <v>15</v>
      </c>
      <c r="Y138">
        <v>12</v>
      </c>
      <c r="Z138">
        <v>14</v>
      </c>
      <c r="AA138">
        <v>3.4541749495868639</v>
      </c>
      <c r="AB138">
        <v>2.845721139533512</v>
      </c>
      <c r="AC138">
        <v>3.1832197656206911</v>
      </c>
      <c r="AD138">
        <v>3.4173086326921571</v>
      </c>
      <c r="AE138">
        <v>2.654285491759059</v>
      </c>
      <c r="AF138">
        <v>3.2646915587440892</v>
      </c>
      <c r="AG138">
        <v>2.6994853139917785</v>
      </c>
      <c r="AH138">
        <v>3.5238205373454141</v>
      </c>
      <c r="AI138">
        <v>3.4652709138438298</v>
      </c>
      <c r="AJ138">
        <v>4.49734891217454</v>
      </c>
      <c r="AK138">
        <v>3.6086816288117718</v>
      </c>
      <c r="AL138">
        <v>3.2007664925881119</v>
      </c>
      <c r="AM138">
        <f t="shared" si="4"/>
        <v>3.4517378732505879</v>
      </c>
      <c r="AN138">
        <f t="shared" si="5"/>
        <v>3.184058016198049</v>
      </c>
      <c r="AP138" t="s">
        <v>275</v>
      </c>
      <c r="AQ138" t="s">
        <v>1748</v>
      </c>
      <c r="AR138" t="s">
        <v>1749</v>
      </c>
      <c r="AS138">
        <v>-0.75223730346274698</v>
      </c>
      <c r="AT138">
        <v>0.191022626931832</v>
      </c>
      <c r="AU138">
        <v>0.14368748780309801</v>
      </c>
    </row>
    <row r="139" spans="1:47" x14ac:dyDescent="0.25">
      <c r="A139" t="s">
        <v>1129</v>
      </c>
      <c r="B139">
        <v>4063104.6413076194</v>
      </c>
      <c r="C139">
        <v>4116564.1397354063</v>
      </c>
      <c r="D139">
        <v>4416386.2262920961</v>
      </c>
      <c r="E139">
        <v>4631565.9379748022</v>
      </c>
      <c r="F139">
        <v>3687206.1241633072</v>
      </c>
      <c r="G139">
        <v>3375167.500541775</v>
      </c>
      <c r="H139">
        <v>4790807.7728605932</v>
      </c>
      <c r="I139">
        <v>3706374.7544213175</v>
      </c>
      <c r="J139">
        <v>4734874.4361651232</v>
      </c>
      <c r="K139">
        <v>5013682.2685433822</v>
      </c>
      <c r="L139">
        <v>6266840.2584739598</v>
      </c>
      <c r="M139">
        <v>4633556.4994433764</v>
      </c>
      <c r="N139">
        <v>14</v>
      </c>
      <c r="O139">
        <v>12</v>
      </c>
      <c r="P139">
        <v>14</v>
      </c>
      <c r="Q139">
        <v>13</v>
      </c>
      <c r="R139">
        <v>14</v>
      </c>
      <c r="S139">
        <v>13</v>
      </c>
      <c r="T139">
        <v>8</v>
      </c>
      <c r="U139">
        <v>12</v>
      </c>
      <c r="V139">
        <v>14</v>
      </c>
      <c r="W139">
        <v>10</v>
      </c>
      <c r="X139">
        <v>13</v>
      </c>
      <c r="Y139">
        <v>10</v>
      </c>
      <c r="Z139">
        <v>14</v>
      </c>
      <c r="AA139">
        <v>3.2096216150102221</v>
      </c>
      <c r="AB139">
        <v>2.3974352151470852</v>
      </c>
      <c r="AC139">
        <v>2.8051346878138186</v>
      </c>
      <c r="AD139">
        <v>2.8220860788943787</v>
      </c>
      <c r="AE139">
        <v>2.6254547511803401</v>
      </c>
      <c r="AF139">
        <v>3.6534223904592262</v>
      </c>
      <c r="AG139">
        <v>3.8539064911563616</v>
      </c>
      <c r="AH139">
        <v>3.5487289313760244</v>
      </c>
      <c r="AI139">
        <v>1.9992529622121904</v>
      </c>
      <c r="AJ139">
        <v>3.8002161833143591</v>
      </c>
      <c r="AK139">
        <v>2.9965703129545682</v>
      </c>
      <c r="AL139">
        <v>2.6529193364491062</v>
      </c>
      <c r="AM139">
        <f t="shared" si="4"/>
        <v>2.9775138423261502</v>
      </c>
      <c r="AN139">
        <f t="shared" si="5"/>
        <v>3.08327765033513</v>
      </c>
      <c r="AP139" t="s">
        <v>276</v>
      </c>
      <c r="AQ139" t="s">
        <v>1750</v>
      </c>
      <c r="AR139" t="s">
        <v>1751</v>
      </c>
      <c r="AS139">
        <v>0.372637687266893</v>
      </c>
      <c r="AT139">
        <v>0.28856166701955299</v>
      </c>
      <c r="AU139">
        <v>0.14404884888911601</v>
      </c>
    </row>
    <row r="140" spans="1:47" x14ac:dyDescent="0.25">
      <c r="A140" t="s">
        <v>587</v>
      </c>
      <c r="B140">
        <v>2586979.8343263878</v>
      </c>
      <c r="C140">
        <v>2344490.6052880869</v>
      </c>
      <c r="D140">
        <v>3201479.6765845832</v>
      </c>
      <c r="E140">
        <v>2945547.1279331166</v>
      </c>
      <c r="F140">
        <v>2984863.7671791497</v>
      </c>
      <c r="G140">
        <v>2963660.0432862439</v>
      </c>
      <c r="H140">
        <v>4350472.9720863318</v>
      </c>
      <c r="I140">
        <v>3182318.4697618778</v>
      </c>
      <c r="J140">
        <v>6515091.1820908552</v>
      </c>
      <c r="K140">
        <v>4482637.7590908641</v>
      </c>
      <c r="L140">
        <v>6965466.6026723487</v>
      </c>
      <c r="M140">
        <v>4659079.2565439148</v>
      </c>
      <c r="N140">
        <v>14</v>
      </c>
      <c r="O140">
        <v>11</v>
      </c>
      <c r="P140">
        <v>8</v>
      </c>
      <c r="Q140">
        <v>11</v>
      </c>
      <c r="R140">
        <v>14</v>
      </c>
      <c r="S140">
        <v>11</v>
      </c>
      <c r="T140">
        <v>8</v>
      </c>
      <c r="U140">
        <v>10</v>
      </c>
      <c r="V140">
        <v>10</v>
      </c>
      <c r="W140">
        <v>12</v>
      </c>
      <c r="X140">
        <v>11</v>
      </c>
      <c r="Y140">
        <v>11</v>
      </c>
      <c r="Z140">
        <v>13</v>
      </c>
      <c r="AA140">
        <v>2.6025603876244818</v>
      </c>
      <c r="AB140">
        <v>2.2119983396127036</v>
      </c>
      <c r="AC140">
        <v>2.4362348657659481</v>
      </c>
      <c r="AD140">
        <v>2.9546517940302315</v>
      </c>
      <c r="AE140">
        <v>2.4592181069406358</v>
      </c>
      <c r="AF140">
        <v>3.3732074498865487</v>
      </c>
      <c r="AG140">
        <v>3.5132707473869464</v>
      </c>
      <c r="AH140">
        <v>3.4692400438008115</v>
      </c>
      <c r="AI140">
        <v>2.1531597930913859</v>
      </c>
      <c r="AJ140">
        <v>3.8129395676989488</v>
      </c>
      <c r="AK140">
        <v>3.8078773765781473</v>
      </c>
      <c r="AL140">
        <v>3.3289748948919469</v>
      </c>
      <c r="AM140">
        <f t="shared" si="4"/>
        <v>2.7650167339466694</v>
      </c>
      <c r="AN140">
        <f t="shared" si="5"/>
        <v>3.2555388272714527</v>
      </c>
      <c r="AP140" t="s">
        <v>277</v>
      </c>
      <c r="AQ140" t="s">
        <v>1752</v>
      </c>
      <c r="AR140" t="s">
        <v>1753</v>
      </c>
      <c r="AS140">
        <v>-2.1257951595550799</v>
      </c>
      <c r="AT140">
        <v>0.24511016892555701</v>
      </c>
      <c r="AU140">
        <v>0.14647785955662401</v>
      </c>
    </row>
    <row r="141" spans="1:47" x14ac:dyDescent="0.25">
      <c r="A141" t="s">
        <v>722</v>
      </c>
      <c r="B141">
        <v>983012.87487957848</v>
      </c>
      <c r="C141">
        <v>1112861.6251442349</v>
      </c>
      <c r="D141">
        <v>1151690.4394965053</v>
      </c>
      <c r="E141">
        <v>1017670.1363971015</v>
      </c>
      <c r="F141">
        <v>1010319.9020573568</v>
      </c>
      <c r="G141">
        <v>1128990.0249498801</v>
      </c>
      <c r="H141">
        <v>971611.46630501747</v>
      </c>
      <c r="I141">
        <v>1172802.4136440761</v>
      </c>
      <c r="J141">
        <v>1387945.9790789234</v>
      </c>
      <c r="K141">
        <v>1368981.7438724891</v>
      </c>
      <c r="L141">
        <v>1742530.0035643633</v>
      </c>
      <c r="M141">
        <v>1169675.910293669</v>
      </c>
      <c r="N141">
        <v>14</v>
      </c>
      <c r="O141">
        <v>10</v>
      </c>
      <c r="P141">
        <v>11</v>
      </c>
      <c r="Q141">
        <v>11</v>
      </c>
      <c r="R141">
        <v>11</v>
      </c>
      <c r="S141">
        <v>7</v>
      </c>
      <c r="T141">
        <v>9</v>
      </c>
      <c r="U141">
        <v>8</v>
      </c>
      <c r="V141">
        <v>11</v>
      </c>
      <c r="W141">
        <v>9</v>
      </c>
      <c r="X141">
        <v>11</v>
      </c>
      <c r="Y141">
        <v>11</v>
      </c>
      <c r="Z141">
        <v>9</v>
      </c>
      <c r="AA141">
        <v>2.4267137297162149</v>
      </c>
      <c r="AB141">
        <v>2.7368819500516555</v>
      </c>
      <c r="AC141">
        <v>2.6649018977758838</v>
      </c>
      <c r="AD141">
        <v>2.8955208032685387</v>
      </c>
      <c r="AE141">
        <v>2.0034166014972246</v>
      </c>
      <c r="AF141">
        <v>2.1504796712336409</v>
      </c>
      <c r="AG141">
        <v>2.8394731569198948</v>
      </c>
      <c r="AH141">
        <v>2.8232609117207743</v>
      </c>
      <c r="AI141">
        <v>1.8537267949311991</v>
      </c>
      <c r="AJ141">
        <v>3.8780988544977304</v>
      </c>
      <c r="AK141">
        <v>2.9528754803506136</v>
      </c>
      <c r="AL141">
        <v>3.4033387134032402</v>
      </c>
      <c r="AM141">
        <f t="shared" si="4"/>
        <v>2.6184671497010537</v>
      </c>
      <c r="AN141">
        <f t="shared" si="5"/>
        <v>2.8196476111933806</v>
      </c>
      <c r="AP141" t="s">
        <v>278</v>
      </c>
      <c r="AQ141" t="s">
        <v>1754</v>
      </c>
      <c r="AR141" t="s">
        <v>1755</v>
      </c>
      <c r="AS141">
        <v>-0.52421660433248796</v>
      </c>
      <c r="AT141">
        <v>0.25828608761973298</v>
      </c>
      <c r="AU141">
        <v>0.14657485557379901</v>
      </c>
    </row>
    <row r="142" spans="1:47" x14ac:dyDescent="0.25">
      <c r="A142" t="s">
        <v>1250</v>
      </c>
      <c r="B142">
        <v>1519828.7254373096</v>
      </c>
      <c r="C142">
        <v>1373396.5507834419</v>
      </c>
      <c r="D142">
        <v>2618204.0710574538</v>
      </c>
      <c r="E142">
        <v>1897337.9000097041</v>
      </c>
      <c r="F142">
        <v>1524139.0967726931</v>
      </c>
      <c r="G142">
        <v>2227014.6275531771</v>
      </c>
      <c r="H142">
        <v>1933780.6516531501</v>
      </c>
      <c r="I142">
        <v>2042065.6681370023</v>
      </c>
      <c r="J142">
        <v>2456221.6866653413</v>
      </c>
      <c r="K142">
        <v>1823802.2498978989</v>
      </c>
      <c r="L142">
        <v>2225824.5995912878</v>
      </c>
      <c r="M142">
        <v>2381950.5169485635</v>
      </c>
      <c r="N142">
        <v>11</v>
      </c>
      <c r="O142">
        <v>8</v>
      </c>
      <c r="P142">
        <v>9</v>
      </c>
      <c r="Q142">
        <v>9</v>
      </c>
      <c r="R142">
        <v>10</v>
      </c>
      <c r="S142">
        <v>7</v>
      </c>
      <c r="T142">
        <v>8</v>
      </c>
      <c r="U142">
        <v>9</v>
      </c>
      <c r="V142">
        <v>8</v>
      </c>
      <c r="W142">
        <v>8</v>
      </c>
      <c r="X142">
        <v>7</v>
      </c>
      <c r="Y142">
        <v>8</v>
      </c>
      <c r="Z142">
        <v>10</v>
      </c>
      <c r="AA142">
        <v>3.2968161357749772</v>
      </c>
      <c r="AB142">
        <v>2.4482191008774756</v>
      </c>
      <c r="AC142">
        <v>3.1408638102398627</v>
      </c>
      <c r="AD142">
        <v>3.4356064469072067</v>
      </c>
      <c r="AE142">
        <v>3.3831019137977125</v>
      </c>
      <c r="AF142">
        <v>3.2823192815872013</v>
      </c>
      <c r="AG142">
        <v>2.7565735745356994</v>
      </c>
      <c r="AH142">
        <v>4.3455451437013197</v>
      </c>
      <c r="AI142">
        <v>2.8049827250859627</v>
      </c>
      <c r="AJ142">
        <v>4.3508545427263075</v>
      </c>
      <c r="AK142">
        <v>3.4870596043725999</v>
      </c>
      <c r="AL142">
        <v>3.1008259430367717</v>
      </c>
      <c r="AM142">
        <f t="shared" si="4"/>
        <v>3.2206759327152974</v>
      </c>
      <c r="AN142">
        <f t="shared" si="5"/>
        <v>3.4181187710585514</v>
      </c>
      <c r="AP142" t="s">
        <v>279</v>
      </c>
      <c r="AQ142" t="s">
        <v>1756</v>
      </c>
      <c r="AR142" t="s">
        <v>1757</v>
      </c>
      <c r="AS142">
        <v>-2.4192993753035599</v>
      </c>
      <c r="AT142">
        <v>0.27583754247541498</v>
      </c>
      <c r="AU142">
        <v>0.14750604126552799</v>
      </c>
    </row>
    <row r="143" spans="1:47" x14ac:dyDescent="0.25">
      <c r="A143" t="s">
        <v>861</v>
      </c>
      <c r="B143">
        <v>13969869.100299159</v>
      </c>
      <c r="C143">
        <v>15224210.136069871</v>
      </c>
      <c r="D143">
        <v>13793104.575234607</v>
      </c>
      <c r="E143">
        <v>13906802.885553254</v>
      </c>
      <c r="F143">
        <v>11751308.401134137</v>
      </c>
      <c r="G143">
        <v>15372715.202485902</v>
      </c>
      <c r="H143">
        <v>10742320.9669946</v>
      </c>
      <c r="I143">
        <v>11861560.100136718</v>
      </c>
      <c r="J143">
        <v>8354888.8500125464</v>
      </c>
      <c r="K143">
        <v>8882830.8093312159</v>
      </c>
      <c r="L143">
        <v>8116610.7997966334</v>
      </c>
      <c r="M143">
        <v>8100232.2970974818</v>
      </c>
      <c r="N143">
        <v>15</v>
      </c>
      <c r="O143">
        <v>14</v>
      </c>
      <c r="P143">
        <v>14</v>
      </c>
      <c r="Q143">
        <v>14</v>
      </c>
      <c r="R143">
        <v>14</v>
      </c>
      <c r="S143">
        <v>13</v>
      </c>
      <c r="T143">
        <v>12</v>
      </c>
      <c r="U143">
        <v>14</v>
      </c>
      <c r="V143">
        <v>13</v>
      </c>
      <c r="W143">
        <v>13</v>
      </c>
      <c r="X143">
        <v>13</v>
      </c>
      <c r="Y143">
        <v>13</v>
      </c>
      <c r="Z143">
        <v>13</v>
      </c>
      <c r="AA143">
        <v>3.9695580351347632</v>
      </c>
      <c r="AB143">
        <v>2.6915456153428843</v>
      </c>
      <c r="AC143">
        <v>3.4110299499531638</v>
      </c>
      <c r="AD143">
        <v>3.5372030429775871</v>
      </c>
      <c r="AE143">
        <v>2.6020737222414922</v>
      </c>
      <c r="AF143">
        <v>4.2585435902713291</v>
      </c>
      <c r="AG143">
        <v>3.8404062042888039</v>
      </c>
      <c r="AH143">
        <v>4.560603203717168</v>
      </c>
      <c r="AI143">
        <v>2.7828250951680649</v>
      </c>
      <c r="AJ143">
        <v>4.4771298294553734</v>
      </c>
      <c r="AK143">
        <v>3.7343236779056421</v>
      </c>
      <c r="AL143">
        <v>4.0309667367830819</v>
      </c>
      <c r="AM143">
        <f t="shared" si="4"/>
        <v>3.5984386858875959</v>
      </c>
      <c r="AN143">
        <f t="shared" si="5"/>
        <v>3.7175960979856293</v>
      </c>
      <c r="AP143" t="s">
        <v>280</v>
      </c>
      <c r="AQ143" t="s">
        <v>1758</v>
      </c>
      <c r="AR143" t="s">
        <v>1759</v>
      </c>
      <c r="AS143">
        <v>0.27034230357129602</v>
      </c>
      <c r="AT143">
        <v>0.15677248252446699</v>
      </c>
      <c r="AU143">
        <v>0.15101443329391501</v>
      </c>
    </row>
    <row r="144" spans="1:47" x14ac:dyDescent="0.25">
      <c r="A144" t="s">
        <v>96</v>
      </c>
      <c r="B144">
        <v>1596614.1773790696</v>
      </c>
      <c r="C144">
        <v>1127999.0343811198</v>
      </c>
      <c r="D144">
        <v>1605031.0333268892</v>
      </c>
      <c r="E144">
        <v>1012130.1671194318</v>
      </c>
      <c r="F144">
        <v>910963.64510397182</v>
      </c>
      <c r="G144">
        <v>1721285.745859589</v>
      </c>
      <c r="H144">
        <v>912060.02171430178</v>
      </c>
      <c r="I144">
        <v>1269254.9022464978</v>
      </c>
      <c r="J144">
        <v>1336812.1450249089</v>
      </c>
      <c r="K144">
        <v>1472781.6529606094</v>
      </c>
      <c r="L144">
        <v>1065638.5606207943</v>
      </c>
      <c r="M144">
        <v>1408738.2015187084</v>
      </c>
      <c r="N144">
        <v>10</v>
      </c>
      <c r="O144">
        <v>10</v>
      </c>
      <c r="P144">
        <v>7</v>
      </c>
      <c r="Q144">
        <v>10</v>
      </c>
      <c r="R144">
        <v>10</v>
      </c>
      <c r="S144">
        <v>8</v>
      </c>
      <c r="T144">
        <v>8</v>
      </c>
      <c r="U144">
        <v>5</v>
      </c>
      <c r="V144">
        <v>9</v>
      </c>
      <c r="W144">
        <v>7</v>
      </c>
      <c r="X144">
        <v>7</v>
      </c>
      <c r="Y144">
        <v>5</v>
      </c>
      <c r="Z144">
        <v>8</v>
      </c>
      <c r="AA144">
        <v>2.4323518070455847</v>
      </c>
      <c r="AB144">
        <v>2.6779352823464877</v>
      </c>
      <c r="AC144">
        <v>2.7213044723847992</v>
      </c>
      <c r="AD144">
        <v>2.903985633556549</v>
      </c>
      <c r="AE144">
        <v>2.1794386290146615</v>
      </c>
      <c r="AF144">
        <v>3.4085983860282352</v>
      </c>
      <c r="AG144">
        <v>3.5446798726908639</v>
      </c>
      <c r="AH144">
        <v>3.335836579328499</v>
      </c>
      <c r="AI144">
        <v>1.9265057967459642</v>
      </c>
      <c r="AJ144">
        <v>2.3449517672539009</v>
      </c>
      <c r="AK144">
        <v>2.9286516698844438</v>
      </c>
      <c r="AL144">
        <v>3.197294960491281</v>
      </c>
      <c r="AM144">
        <f t="shared" si="4"/>
        <v>2.5852745853008288</v>
      </c>
      <c r="AN144">
        <f t="shared" si="5"/>
        <v>3.0149812241610494</v>
      </c>
      <c r="AP144" t="s">
        <v>281</v>
      </c>
      <c r="AQ144" t="s">
        <v>1760</v>
      </c>
      <c r="AR144" t="s">
        <v>1761</v>
      </c>
      <c r="AS144">
        <v>0.44781165477442603</v>
      </c>
      <c r="AT144">
        <v>0.307519426004914</v>
      </c>
      <c r="AU144">
        <v>0.151786760228141</v>
      </c>
    </row>
    <row r="145" spans="1:47" x14ac:dyDescent="0.25">
      <c r="A145" t="s">
        <v>465</v>
      </c>
      <c r="B145">
        <v>304437.89879864425</v>
      </c>
      <c r="C145">
        <v>434478.80130680848</v>
      </c>
      <c r="D145">
        <v>782243.17077971506</v>
      </c>
      <c r="E145">
        <v>316086.54287492239</v>
      </c>
      <c r="F145">
        <v>377740.82356750098</v>
      </c>
      <c r="G145">
        <v>376096.52661873749</v>
      </c>
      <c r="H145">
        <v>286329.63222854759</v>
      </c>
      <c r="I145">
        <v>487153.0511313465</v>
      </c>
      <c r="J145">
        <v>635327.30922567216</v>
      </c>
      <c r="K145">
        <v>467052.80491823709</v>
      </c>
      <c r="L145">
        <v>488156.80464027449</v>
      </c>
      <c r="M145">
        <v>362214.35841279826</v>
      </c>
      <c r="N145">
        <v>4</v>
      </c>
      <c r="O145">
        <v>2</v>
      </c>
      <c r="P145">
        <v>4</v>
      </c>
      <c r="Q145">
        <v>4</v>
      </c>
      <c r="R145">
        <v>4</v>
      </c>
      <c r="S145">
        <v>4</v>
      </c>
      <c r="T145">
        <v>3</v>
      </c>
      <c r="U145">
        <v>3</v>
      </c>
      <c r="V145">
        <v>4</v>
      </c>
      <c r="W145">
        <v>3</v>
      </c>
      <c r="X145">
        <v>3</v>
      </c>
      <c r="Y145">
        <v>3</v>
      </c>
      <c r="Z145">
        <v>3</v>
      </c>
      <c r="AA145">
        <v>4.5919668182701798</v>
      </c>
      <c r="AB145">
        <v>2.6889634710958479</v>
      </c>
      <c r="AC145">
        <v>2.8938467092873679</v>
      </c>
      <c r="AD145">
        <v>2.9980765941052256</v>
      </c>
      <c r="AE145">
        <v>2.1559808545096133</v>
      </c>
      <c r="AF145">
        <v>2.9335991287221468</v>
      </c>
      <c r="AG145">
        <v>2.8886990671862733</v>
      </c>
      <c r="AH145">
        <v>2.7123470379016554</v>
      </c>
      <c r="AI145">
        <v>2.1325187966943262</v>
      </c>
      <c r="AJ145">
        <v>3.5858719887548367</v>
      </c>
      <c r="AK145">
        <v>3.0499450589378334</v>
      </c>
      <c r="AL145">
        <v>3.1788091817039934</v>
      </c>
      <c r="AM145">
        <f t="shared" si="4"/>
        <v>3.1377944854707844</v>
      </c>
      <c r="AN145">
        <f t="shared" si="5"/>
        <v>2.830642965724099</v>
      </c>
      <c r="AP145" t="s">
        <v>282</v>
      </c>
      <c r="AQ145" t="s">
        <v>1762</v>
      </c>
      <c r="AR145" t="s">
        <v>1763</v>
      </c>
      <c r="AS145">
        <v>0.36575649322303999</v>
      </c>
      <c r="AT145">
        <v>0.19634526194775301</v>
      </c>
      <c r="AU145">
        <v>0.15180999436989701</v>
      </c>
    </row>
    <row r="146" spans="1:47" x14ac:dyDescent="0.25">
      <c r="A146" t="s">
        <v>842</v>
      </c>
      <c r="B146">
        <v>846198.81505712902</v>
      </c>
      <c r="C146">
        <v>881765.28591355216</v>
      </c>
      <c r="D146">
        <v>852048.80380753358</v>
      </c>
      <c r="E146">
        <v>624518.33838891657</v>
      </c>
      <c r="F146">
        <v>470013.8751825022</v>
      </c>
      <c r="G146">
        <v>657517.55792051344</v>
      </c>
      <c r="H146">
        <v>659407.08553159493</v>
      </c>
      <c r="I146">
        <v>784272.8470355178</v>
      </c>
      <c r="J146">
        <v>1034315.7988443845</v>
      </c>
      <c r="K146">
        <v>768610.5305130831</v>
      </c>
      <c r="L146">
        <v>959228.77886947256</v>
      </c>
      <c r="M146">
        <v>786665.68261615199</v>
      </c>
      <c r="N146">
        <v>8</v>
      </c>
      <c r="O146">
        <v>6</v>
      </c>
      <c r="P146">
        <v>7</v>
      </c>
      <c r="Q146">
        <v>6</v>
      </c>
      <c r="R146">
        <v>6</v>
      </c>
      <c r="S146">
        <v>3</v>
      </c>
      <c r="T146">
        <v>7</v>
      </c>
      <c r="U146">
        <v>5</v>
      </c>
      <c r="V146">
        <v>7</v>
      </c>
      <c r="W146">
        <v>6</v>
      </c>
      <c r="X146">
        <v>6</v>
      </c>
      <c r="Y146">
        <v>6</v>
      </c>
      <c r="Z146">
        <v>7</v>
      </c>
      <c r="AA146">
        <v>3.0257177993808386</v>
      </c>
      <c r="AB146">
        <v>1.9851001065465428</v>
      </c>
      <c r="AC146">
        <v>2.4614654230352713</v>
      </c>
      <c r="AD146">
        <v>2.3710666796492914</v>
      </c>
      <c r="AE146">
        <v>2.6403007943738901</v>
      </c>
      <c r="AF146">
        <v>2.5181508791585339</v>
      </c>
      <c r="AG146">
        <v>2.37006012142936</v>
      </c>
      <c r="AH146">
        <v>2.9405475119083904</v>
      </c>
      <c r="AI146">
        <v>2.1926596567808017</v>
      </c>
      <c r="AJ146">
        <v>2.1682780109682667</v>
      </c>
      <c r="AK146">
        <v>1.9289616842405855</v>
      </c>
      <c r="AL146">
        <v>2.7159114181804158</v>
      </c>
      <c r="AM146">
        <f t="shared" si="4"/>
        <v>2.3918953126450426</v>
      </c>
      <c r="AN146">
        <f t="shared" si="5"/>
        <v>2.4944747016303221</v>
      </c>
      <c r="AP146" t="s">
        <v>1764</v>
      </c>
      <c r="AQ146" t="s">
        <v>1765</v>
      </c>
      <c r="AR146" t="s">
        <v>1766</v>
      </c>
      <c r="AS146">
        <v>-2.5103103170610299</v>
      </c>
      <c r="AT146">
        <v>0.42840484413339303</v>
      </c>
      <c r="AU146">
        <v>0.15181832696550199</v>
      </c>
    </row>
    <row r="147" spans="1:47" x14ac:dyDescent="0.25">
      <c r="A147" t="s">
        <v>471</v>
      </c>
      <c r="B147">
        <v>5902642.4248192059</v>
      </c>
      <c r="C147">
        <v>4815396.2344304183</v>
      </c>
      <c r="D147">
        <v>4516733.1662558699</v>
      </c>
      <c r="E147">
        <v>5599852.7375369789</v>
      </c>
      <c r="F147">
        <v>5365288.5747727863</v>
      </c>
      <c r="G147">
        <v>3775000.2457639794</v>
      </c>
      <c r="H147">
        <v>5010831.6838709582</v>
      </c>
      <c r="I147">
        <v>5971314.4472173601</v>
      </c>
      <c r="J147">
        <v>3493766.4738779482</v>
      </c>
      <c r="K147">
        <v>3894670.0929363356</v>
      </c>
      <c r="L147">
        <v>2701834.9972669547</v>
      </c>
      <c r="M147">
        <v>7021412.2366893655</v>
      </c>
      <c r="N147">
        <v>14</v>
      </c>
      <c r="O147">
        <v>13</v>
      </c>
      <c r="P147">
        <v>11</v>
      </c>
      <c r="Q147">
        <v>13</v>
      </c>
      <c r="R147">
        <v>13</v>
      </c>
      <c r="S147">
        <v>11</v>
      </c>
      <c r="T147">
        <v>11</v>
      </c>
      <c r="U147">
        <v>12</v>
      </c>
      <c r="V147">
        <v>11</v>
      </c>
      <c r="W147">
        <v>8</v>
      </c>
      <c r="X147">
        <v>10</v>
      </c>
      <c r="Y147">
        <v>6</v>
      </c>
      <c r="Z147">
        <v>9</v>
      </c>
      <c r="AA147">
        <v>3.6896904299437363</v>
      </c>
      <c r="AB147">
        <v>2.5879121745505116</v>
      </c>
      <c r="AC147">
        <v>2.9094921213715685</v>
      </c>
      <c r="AD147">
        <v>3.6855655984702556</v>
      </c>
      <c r="AE147">
        <v>3.15682434615176</v>
      </c>
      <c r="AF147">
        <v>3.3239502170841564</v>
      </c>
      <c r="AG147">
        <v>3.2475477281499487</v>
      </c>
      <c r="AH147">
        <v>4.3674965325418844</v>
      </c>
      <c r="AI147">
        <v>2.6468476328573054</v>
      </c>
      <c r="AJ147">
        <v>3.7226013404169684</v>
      </c>
      <c r="AK147">
        <v>2.693627601346495</v>
      </c>
      <c r="AL147">
        <v>3.9218984002437813</v>
      </c>
      <c r="AM147">
        <f t="shared" si="4"/>
        <v>3.1467489860373745</v>
      </c>
      <c r="AN147">
        <f t="shared" si="5"/>
        <v>3.5121600344840207</v>
      </c>
      <c r="AP147" t="s">
        <v>149</v>
      </c>
      <c r="AQ147" t="s">
        <v>1767</v>
      </c>
      <c r="AR147" t="s">
        <v>1768</v>
      </c>
      <c r="AS147">
        <v>-0.50204989788082799</v>
      </c>
      <c r="AT147">
        <v>0.198961489043402</v>
      </c>
      <c r="AU147">
        <v>0.152580146267114</v>
      </c>
    </row>
    <row r="148" spans="1:47" x14ac:dyDescent="0.25">
      <c r="A148" t="s">
        <v>1146</v>
      </c>
      <c r="B148">
        <v>1271104.2018662365</v>
      </c>
      <c r="C148">
        <v>1222520.0101528268</v>
      </c>
      <c r="D148">
        <v>1108309.3994512814</v>
      </c>
      <c r="E148">
        <v>1259188.0567388055</v>
      </c>
      <c r="F148">
        <v>1027055.7332916083</v>
      </c>
      <c r="G148">
        <v>1440225.1785122768</v>
      </c>
      <c r="H148">
        <v>1344056.759117143</v>
      </c>
      <c r="I148">
        <v>1364317.8240983156</v>
      </c>
      <c r="J148">
        <v>1773689.7082570242</v>
      </c>
      <c r="K148">
        <v>1296945.6575623814</v>
      </c>
      <c r="L148">
        <v>1849015.775790015</v>
      </c>
      <c r="M148">
        <v>1174054.4924963564</v>
      </c>
      <c r="N148">
        <v>10</v>
      </c>
      <c r="O148">
        <v>8</v>
      </c>
      <c r="P148">
        <v>5</v>
      </c>
      <c r="Q148">
        <v>7</v>
      </c>
      <c r="R148">
        <v>10</v>
      </c>
      <c r="S148">
        <v>7</v>
      </c>
      <c r="T148">
        <v>8</v>
      </c>
      <c r="U148">
        <v>7</v>
      </c>
      <c r="V148">
        <v>8</v>
      </c>
      <c r="W148">
        <v>7</v>
      </c>
      <c r="X148">
        <v>6</v>
      </c>
      <c r="Y148">
        <v>6</v>
      </c>
      <c r="Z148">
        <v>6</v>
      </c>
      <c r="AA148">
        <v>2.8436251453253965</v>
      </c>
      <c r="AB148">
        <v>3.1073975892469603</v>
      </c>
      <c r="AC148">
        <v>2.6767377736236253</v>
      </c>
      <c r="AD148">
        <v>2.4934816449053523</v>
      </c>
      <c r="AE148">
        <v>2.3503840913243654</v>
      </c>
      <c r="AF148">
        <v>2.5771257048442675</v>
      </c>
      <c r="AG148">
        <v>3.4292191768459999</v>
      </c>
      <c r="AH148">
        <v>2.9837748566745734</v>
      </c>
      <c r="AI148">
        <v>2.3708482512718541</v>
      </c>
      <c r="AJ148">
        <v>3.9900000357331269</v>
      </c>
      <c r="AK148">
        <v>3.1874332682796545</v>
      </c>
      <c r="AL148">
        <v>3.3708085954638882</v>
      </c>
      <c r="AM148">
        <f t="shared" si="4"/>
        <v>2.9276224166742053</v>
      </c>
      <c r="AN148">
        <f t="shared" si="5"/>
        <v>2.9691836055823053</v>
      </c>
      <c r="AP148" t="s">
        <v>283</v>
      </c>
      <c r="AQ148" t="s">
        <v>1769</v>
      </c>
      <c r="AR148" t="s">
        <v>1770</v>
      </c>
      <c r="AS148">
        <v>0.45939389466323299</v>
      </c>
      <c r="AT148">
        <v>0.62498024586119105</v>
      </c>
      <c r="AU148">
        <v>0.156323574145521</v>
      </c>
    </row>
    <row r="149" spans="1:47" x14ac:dyDescent="0.25">
      <c r="A149" t="s">
        <v>1252</v>
      </c>
      <c r="B149">
        <v>827123.46115137462</v>
      </c>
      <c r="C149">
        <v>862364.05807474756</v>
      </c>
      <c r="D149">
        <v>972554.69334152003</v>
      </c>
      <c r="E149">
        <v>839309.23498317727</v>
      </c>
      <c r="F149">
        <v>892675.41681181942</v>
      </c>
      <c r="G149">
        <v>862646.54442769196</v>
      </c>
      <c r="H149">
        <v>566773.90301663929</v>
      </c>
      <c r="I149">
        <v>683968.3656014622</v>
      </c>
      <c r="J149">
        <v>812428.07515160635</v>
      </c>
      <c r="K149">
        <v>687104.18660601648</v>
      </c>
      <c r="L149">
        <v>870009.4504532353</v>
      </c>
      <c r="M149">
        <v>816051.39763465314</v>
      </c>
      <c r="N149">
        <v>8</v>
      </c>
      <c r="O149">
        <v>6</v>
      </c>
      <c r="P149">
        <v>6</v>
      </c>
      <c r="Q149">
        <v>7</v>
      </c>
      <c r="R149">
        <v>7</v>
      </c>
      <c r="S149">
        <v>6</v>
      </c>
      <c r="T149">
        <v>6</v>
      </c>
      <c r="U149">
        <v>5</v>
      </c>
      <c r="V149">
        <v>5</v>
      </c>
      <c r="W149">
        <v>4</v>
      </c>
      <c r="X149">
        <v>5</v>
      </c>
      <c r="Y149">
        <v>5</v>
      </c>
      <c r="Z149">
        <v>6</v>
      </c>
      <c r="AA149">
        <v>3.1998384444889467</v>
      </c>
      <c r="AB149">
        <v>2.1884323438118969</v>
      </c>
      <c r="AC149">
        <v>2.4108454429128026</v>
      </c>
      <c r="AD149">
        <v>2.8234925710695125</v>
      </c>
      <c r="AE149">
        <v>3.0961778664774098</v>
      </c>
      <c r="AF149">
        <v>2.8375778765848225</v>
      </c>
      <c r="AG149">
        <v>2.9753440074720023</v>
      </c>
      <c r="AH149">
        <v>3.4325668576464023</v>
      </c>
      <c r="AI149">
        <v>2.2162708025790274</v>
      </c>
      <c r="AJ149">
        <v>2.9258491297259179</v>
      </c>
      <c r="AK149">
        <v>2.6661567071528842</v>
      </c>
      <c r="AL149">
        <v>3.9678206568953365</v>
      </c>
      <c r="AM149">
        <f t="shared" si="4"/>
        <v>2.6298023400172359</v>
      </c>
      <c r="AN149">
        <f t="shared" si="5"/>
        <v>3.160259777785591</v>
      </c>
      <c r="AP149" t="s">
        <v>284</v>
      </c>
      <c r="AQ149" t="s">
        <v>1771</v>
      </c>
      <c r="AR149" t="s">
        <v>1772</v>
      </c>
      <c r="AS149">
        <v>-0.78948664404708202</v>
      </c>
      <c r="AT149">
        <v>0.10280737252420501</v>
      </c>
      <c r="AU149">
        <v>0.15658006803021901</v>
      </c>
    </row>
    <row r="150" spans="1:47" x14ac:dyDescent="0.25">
      <c r="A150" t="s">
        <v>820</v>
      </c>
      <c r="B150">
        <v>4768724.7746497598</v>
      </c>
      <c r="C150">
        <v>4366090.7121572075</v>
      </c>
      <c r="D150">
        <v>4277319.067402944</v>
      </c>
      <c r="E150">
        <v>4028363.4344085539</v>
      </c>
      <c r="F150">
        <v>4734982.3470695484</v>
      </c>
      <c r="G150">
        <v>4707428.2062915582</v>
      </c>
      <c r="H150">
        <v>3861857.9591240468</v>
      </c>
      <c r="I150">
        <v>4390576.5098386472</v>
      </c>
      <c r="J150">
        <v>2588625.9192689224</v>
      </c>
      <c r="K150">
        <v>2951163.4736564993</v>
      </c>
      <c r="L150">
        <v>2474713.9080960294</v>
      </c>
      <c r="M150">
        <v>2178447.2743109865</v>
      </c>
      <c r="N150">
        <v>13</v>
      </c>
      <c r="O150">
        <v>12</v>
      </c>
      <c r="P150">
        <v>13</v>
      </c>
      <c r="Q150">
        <v>13</v>
      </c>
      <c r="R150">
        <v>13</v>
      </c>
      <c r="S150">
        <v>12</v>
      </c>
      <c r="T150">
        <v>12</v>
      </c>
      <c r="U150">
        <v>11</v>
      </c>
      <c r="V150">
        <v>13</v>
      </c>
      <c r="W150">
        <v>8</v>
      </c>
      <c r="X150">
        <v>12</v>
      </c>
      <c r="Y150">
        <v>7</v>
      </c>
      <c r="Z150">
        <v>9</v>
      </c>
      <c r="AA150">
        <v>3.3316130737480898</v>
      </c>
      <c r="AB150">
        <v>2.8747125809816296</v>
      </c>
      <c r="AC150">
        <v>2.5319768745720461</v>
      </c>
      <c r="AD150">
        <v>3.7468798621607751</v>
      </c>
      <c r="AE150">
        <v>3.0730763894914506</v>
      </c>
      <c r="AF150">
        <v>3.6555108762684072</v>
      </c>
      <c r="AG150">
        <v>4.7894043059589384</v>
      </c>
      <c r="AH150">
        <v>3.9743055275175641</v>
      </c>
      <c r="AI150">
        <v>2.388844045059646</v>
      </c>
      <c r="AJ150">
        <v>3.389182410425521</v>
      </c>
      <c r="AK150">
        <v>4.5357809292864983</v>
      </c>
      <c r="AL150">
        <v>4.2678800935586025</v>
      </c>
      <c r="AM150">
        <f t="shared" si="4"/>
        <v>3.0286399768425567</v>
      </c>
      <c r="AN150">
        <f t="shared" si="5"/>
        <v>4.0645545179956386</v>
      </c>
      <c r="AP150" t="s">
        <v>285</v>
      </c>
      <c r="AQ150" t="s">
        <v>1773</v>
      </c>
      <c r="AR150" t="s">
        <v>1774</v>
      </c>
      <c r="AS150">
        <v>0.20743870784523</v>
      </c>
      <c r="AT150">
        <v>9.9049567935675903E-2</v>
      </c>
      <c r="AU150">
        <v>0.159096055698461</v>
      </c>
    </row>
    <row r="151" spans="1:47" x14ac:dyDescent="0.25">
      <c r="A151" t="s">
        <v>1000</v>
      </c>
      <c r="B151">
        <v>6090455.916205789</v>
      </c>
      <c r="C151">
        <v>5372035.9341440769</v>
      </c>
      <c r="D151">
        <v>6393086.4072320079</v>
      </c>
      <c r="E151">
        <v>5866469.1279373541</v>
      </c>
      <c r="F151">
        <v>6085597.9717344558</v>
      </c>
      <c r="G151">
        <v>5097902.0698913001</v>
      </c>
      <c r="H151">
        <v>7350029.5992888333</v>
      </c>
      <c r="I151">
        <v>5793755.5182830682</v>
      </c>
      <c r="J151">
        <v>9248383.0339578409</v>
      </c>
      <c r="K151">
        <v>7554549.867784786</v>
      </c>
      <c r="L151">
        <v>8545932.345283255</v>
      </c>
      <c r="M151">
        <v>7646334.2510912754</v>
      </c>
      <c r="N151">
        <v>15</v>
      </c>
      <c r="O151">
        <v>15</v>
      </c>
      <c r="P151">
        <v>14</v>
      </c>
      <c r="Q151">
        <v>13</v>
      </c>
      <c r="R151">
        <v>14</v>
      </c>
      <c r="S151">
        <v>14</v>
      </c>
      <c r="T151">
        <v>14</v>
      </c>
      <c r="U151">
        <v>14</v>
      </c>
      <c r="V151">
        <v>15</v>
      </c>
      <c r="W151">
        <v>10</v>
      </c>
      <c r="X151">
        <v>12</v>
      </c>
      <c r="Y151">
        <v>11</v>
      </c>
      <c r="Z151">
        <v>12</v>
      </c>
      <c r="AA151">
        <v>3.3817462220471222</v>
      </c>
      <c r="AB151">
        <v>2.975634853702239</v>
      </c>
      <c r="AC151">
        <v>3.7244695861357022</v>
      </c>
      <c r="AD151">
        <v>3.2925370371625133</v>
      </c>
      <c r="AE151">
        <v>2.5627584942255441</v>
      </c>
      <c r="AF151">
        <v>3.5699642525159176</v>
      </c>
      <c r="AG151">
        <v>3.931649677507957</v>
      </c>
      <c r="AH151">
        <v>4.1999243012555114</v>
      </c>
      <c r="AI151">
        <v>2.465327733492944</v>
      </c>
      <c r="AJ151">
        <v>4.1201590485612956</v>
      </c>
      <c r="AK151">
        <v>3.2995365219155173</v>
      </c>
      <c r="AL151">
        <v>3.908455212319359</v>
      </c>
      <c r="AM151">
        <f t="shared" si="4"/>
        <v>3.3728836160758697</v>
      </c>
      <c r="AN151">
        <f t="shared" si="5"/>
        <v>3.5324768740644004</v>
      </c>
      <c r="AP151" t="s">
        <v>286</v>
      </c>
      <c r="AQ151" t="s">
        <v>1775</v>
      </c>
      <c r="AR151" t="s">
        <v>1776</v>
      </c>
      <c r="AS151">
        <v>0.41045815637111399</v>
      </c>
      <c r="AT151">
        <v>0.212986201561703</v>
      </c>
      <c r="AU151">
        <v>0.15952514504259199</v>
      </c>
    </row>
    <row r="152" spans="1:47" x14ac:dyDescent="0.25">
      <c r="A152" t="s">
        <v>681</v>
      </c>
      <c r="B152">
        <v>3765365.7699850472</v>
      </c>
      <c r="C152">
        <v>3857271.5145228999</v>
      </c>
      <c r="D152">
        <v>4345334.2999283178</v>
      </c>
      <c r="E152">
        <v>4434983.4239047151</v>
      </c>
      <c r="F152">
        <v>3989914.4900906528</v>
      </c>
      <c r="G152">
        <v>4491587.3190632621</v>
      </c>
      <c r="H152">
        <v>4470142.0962734157</v>
      </c>
      <c r="I152">
        <v>5080871.1321404791</v>
      </c>
      <c r="J152">
        <v>4554633.6637647403</v>
      </c>
      <c r="K152">
        <v>3950465.2051405739</v>
      </c>
      <c r="L152">
        <v>4736050.4946030127</v>
      </c>
      <c r="M152">
        <v>4962796.0561476154</v>
      </c>
      <c r="N152">
        <v>15</v>
      </c>
      <c r="O152">
        <v>11</v>
      </c>
      <c r="P152">
        <v>12</v>
      </c>
      <c r="Q152">
        <v>13</v>
      </c>
      <c r="R152">
        <v>15</v>
      </c>
      <c r="S152">
        <v>11</v>
      </c>
      <c r="T152">
        <v>13</v>
      </c>
      <c r="U152">
        <v>11</v>
      </c>
      <c r="V152">
        <v>12</v>
      </c>
      <c r="W152">
        <v>9</v>
      </c>
      <c r="X152">
        <v>9</v>
      </c>
      <c r="Y152">
        <v>8</v>
      </c>
      <c r="Z152">
        <v>11</v>
      </c>
      <c r="AA152">
        <v>3.0748022723699791</v>
      </c>
      <c r="AB152">
        <v>2.4768732025876452</v>
      </c>
      <c r="AC152">
        <v>2.8194417685206137</v>
      </c>
      <c r="AD152">
        <v>2.3968337541691387</v>
      </c>
      <c r="AE152">
        <v>2.2616783104259701</v>
      </c>
      <c r="AF152">
        <v>3.17285662404587</v>
      </c>
      <c r="AG152">
        <v>3.4953057238677445</v>
      </c>
      <c r="AH152">
        <v>3.3031735047859923</v>
      </c>
      <c r="AI152">
        <v>2.177516028940369</v>
      </c>
      <c r="AJ152">
        <v>3.7430399728344739</v>
      </c>
      <c r="AK152">
        <v>3.1212855782151139</v>
      </c>
      <c r="AL152">
        <v>3.1170098929909811</v>
      </c>
      <c r="AM152">
        <f t="shared" si="4"/>
        <v>2.9107549782164917</v>
      </c>
      <c r="AN152">
        <f t="shared" si="5"/>
        <v>2.9492144607424895</v>
      </c>
      <c r="AP152" t="s">
        <v>287</v>
      </c>
      <c r="AQ152" t="s">
        <v>1777</v>
      </c>
      <c r="AR152" t="s">
        <v>1778</v>
      </c>
      <c r="AS152">
        <v>0.63529175798957604</v>
      </c>
      <c r="AT152">
        <v>0.23048970539497901</v>
      </c>
      <c r="AU152">
        <v>0.16007397223945199</v>
      </c>
    </row>
    <row r="153" spans="1:47" x14ac:dyDescent="0.25">
      <c r="A153" t="s">
        <v>547</v>
      </c>
      <c r="B153">
        <v>489505.51169164182</v>
      </c>
      <c r="C153">
        <v>439256.74193360063</v>
      </c>
      <c r="D153">
        <v>383282.21914285031</v>
      </c>
      <c r="E153">
        <v>401771.86864790879</v>
      </c>
      <c r="F153">
        <v>344505.86546126747</v>
      </c>
      <c r="G153">
        <v>219338.25895164648</v>
      </c>
      <c r="H153">
        <v>252015.8222891918</v>
      </c>
      <c r="I153">
        <v>357253.57696740923</v>
      </c>
      <c r="J153">
        <v>376860.81127664371</v>
      </c>
      <c r="K153">
        <v>448645.05382139393</v>
      </c>
      <c r="L153">
        <v>417170.23529427918</v>
      </c>
      <c r="M153">
        <v>368267.12683637522</v>
      </c>
      <c r="N153">
        <v>7</v>
      </c>
      <c r="O153">
        <v>6</v>
      </c>
      <c r="P153">
        <v>6</v>
      </c>
      <c r="Q153">
        <v>5</v>
      </c>
      <c r="R153">
        <v>5</v>
      </c>
      <c r="S153">
        <v>4</v>
      </c>
      <c r="T153">
        <v>3</v>
      </c>
      <c r="U153">
        <v>3</v>
      </c>
      <c r="V153">
        <v>5</v>
      </c>
      <c r="W153">
        <v>4</v>
      </c>
      <c r="X153">
        <v>7</v>
      </c>
      <c r="Y153">
        <v>4</v>
      </c>
      <c r="Z153">
        <v>5</v>
      </c>
      <c r="AA153">
        <v>2.1330272965347996</v>
      </c>
      <c r="AB153">
        <v>1.8139873838195282</v>
      </c>
      <c r="AC153">
        <v>2.0770007985622283</v>
      </c>
      <c r="AD153">
        <v>2.8821275873317878</v>
      </c>
      <c r="AE153">
        <v>2.0712679308578936</v>
      </c>
      <c r="AF153">
        <v>2.1660418416252734</v>
      </c>
      <c r="AG153">
        <v>1.9531032816421801</v>
      </c>
      <c r="AH153">
        <v>2.2803984995736686</v>
      </c>
      <c r="AI153">
        <v>1.9976038320548575</v>
      </c>
      <c r="AJ153">
        <v>2.4241517728521891</v>
      </c>
      <c r="AK153">
        <v>2.5601877496227852</v>
      </c>
      <c r="AL153">
        <v>2.0377482179752957</v>
      </c>
      <c r="AM153">
        <f t="shared" si="4"/>
        <v>2.1019688209081457</v>
      </c>
      <c r="AN153">
        <f t="shared" si="5"/>
        <v>2.2974722111672681</v>
      </c>
      <c r="AP153" t="s">
        <v>288</v>
      </c>
      <c r="AQ153" t="s">
        <v>1779</v>
      </c>
      <c r="AR153" t="s">
        <v>1780</v>
      </c>
      <c r="AS153">
        <v>-0.33714178892262398</v>
      </c>
      <c r="AT153">
        <v>2.3487790796576001E-2</v>
      </c>
      <c r="AU153">
        <v>0.160099345143496</v>
      </c>
    </row>
    <row r="154" spans="1:47" x14ac:dyDescent="0.25">
      <c r="A154" t="s">
        <v>1088</v>
      </c>
      <c r="B154">
        <v>2077272.9353173345</v>
      </c>
      <c r="C154">
        <v>1784745.6127174629</v>
      </c>
      <c r="D154">
        <v>1570390.7146144069</v>
      </c>
      <c r="E154">
        <v>1704554.043054695</v>
      </c>
      <c r="F154">
        <v>1285517.5219025938</v>
      </c>
      <c r="G154">
        <v>1852722.8335861398</v>
      </c>
      <c r="H154">
        <v>1894308.7404073854</v>
      </c>
      <c r="I154">
        <v>1283353.2855633171</v>
      </c>
      <c r="J154">
        <v>884070.00818824093</v>
      </c>
      <c r="K154">
        <v>1142236.6878173517</v>
      </c>
      <c r="L154">
        <v>1875333.3660490366</v>
      </c>
      <c r="M154">
        <v>1392589.9245590153</v>
      </c>
      <c r="N154">
        <v>10</v>
      </c>
      <c r="O154">
        <v>9</v>
      </c>
      <c r="P154">
        <v>10</v>
      </c>
      <c r="Q154">
        <v>9</v>
      </c>
      <c r="R154">
        <v>10</v>
      </c>
      <c r="S154">
        <v>9</v>
      </c>
      <c r="T154">
        <v>9</v>
      </c>
      <c r="U154">
        <v>9</v>
      </c>
      <c r="V154">
        <v>9</v>
      </c>
      <c r="W154">
        <v>5</v>
      </c>
      <c r="X154">
        <v>9</v>
      </c>
      <c r="Y154">
        <v>7</v>
      </c>
      <c r="Z154">
        <v>9</v>
      </c>
      <c r="AA154">
        <v>3.4364441942959654</v>
      </c>
      <c r="AB154">
        <v>3.11035283522757</v>
      </c>
      <c r="AC154">
        <v>2.758471037945939</v>
      </c>
      <c r="AD154">
        <v>2.9788216092458164</v>
      </c>
      <c r="AE154">
        <v>2.1904664950998698</v>
      </c>
      <c r="AF154">
        <v>2.8869991177831102</v>
      </c>
      <c r="AG154">
        <v>3.1632860014251367</v>
      </c>
      <c r="AH154">
        <v>3.4941510308753667</v>
      </c>
      <c r="AI154">
        <v>2.3339071744506699</v>
      </c>
      <c r="AJ154">
        <v>3.0488950414767255</v>
      </c>
      <c r="AK154">
        <v>3.4021066496948142</v>
      </c>
      <c r="AL154">
        <v>3.1374374016747626</v>
      </c>
      <c r="AM154">
        <f t="shared" si="4"/>
        <v>2.929178233529997</v>
      </c>
      <c r="AN154">
        <f t="shared" si="5"/>
        <v>3.0610448646692947</v>
      </c>
      <c r="AP154" t="s">
        <v>289</v>
      </c>
      <c r="AQ154" t="s">
        <v>1781</v>
      </c>
      <c r="AR154" t="s">
        <v>1782</v>
      </c>
      <c r="AS154">
        <v>0.42855007242080301</v>
      </c>
      <c r="AT154">
        <v>0.46759494736221602</v>
      </c>
      <c r="AU154">
        <v>0.161506371890039</v>
      </c>
    </row>
    <row r="155" spans="1:47" x14ac:dyDescent="0.25">
      <c r="A155" t="s">
        <v>347</v>
      </c>
      <c r="B155">
        <v>2101565.135386161</v>
      </c>
      <c r="C155">
        <v>3348407.8003984559</v>
      </c>
      <c r="D155">
        <v>2413273.2918269942</v>
      </c>
      <c r="E155">
        <v>2183835.4373610504</v>
      </c>
      <c r="F155">
        <v>1806688.9323613131</v>
      </c>
      <c r="G155">
        <v>2769753.5247082841</v>
      </c>
      <c r="H155">
        <v>2180154.0700852349</v>
      </c>
      <c r="I155">
        <v>1729430.3814097706</v>
      </c>
      <c r="J155">
        <v>2095254.2098723697</v>
      </c>
      <c r="K155">
        <v>1939170.0045832586</v>
      </c>
      <c r="L155">
        <v>2036322.4770589375</v>
      </c>
      <c r="M155">
        <v>2239873.2764585032</v>
      </c>
      <c r="N155">
        <v>12</v>
      </c>
      <c r="O155">
        <v>11</v>
      </c>
      <c r="P155">
        <v>10</v>
      </c>
      <c r="Q155">
        <v>9</v>
      </c>
      <c r="R155">
        <v>12</v>
      </c>
      <c r="S155">
        <v>10</v>
      </c>
      <c r="T155">
        <v>11</v>
      </c>
      <c r="U155">
        <v>12</v>
      </c>
      <c r="V155">
        <v>10</v>
      </c>
      <c r="W155">
        <v>9</v>
      </c>
      <c r="X155">
        <v>10</v>
      </c>
      <c r="Y155">
        <v>10</v>
      </c>
      <c r="Z155">
        <v>10</v>
      </c>
      <c r="AA155">
        <v>2.9062236898226108</v>
      </c>
      <c r="AB155">
        <v>2.2536158603661969</v>
      </c>
      <c r="AC155">
        <v>2.4254496938531886</v>
      </c>
      <c r="AD155">
        <v>2.970854123512225</v>
      </c>
      <c r="AE155">
        <v>2.3044667148526461</v>
      </c>
      <c r="AF155">
        <v>3.4436924775662447</v>
      </c>
      <c r="AG155">
        <v>3.1071137813127074</v>
      </c>
      <c r="AH155">
        <v>3.2314985492800581</v>
      </c>
      <c r="AI155">
        <v>2.4785208866024493</v>
      </c>
      <c r="AJ155">
        <v>3.1818096209387989</v>
      </c>
      <c r="AK155">
        <v>3.265853783306838</v>
      </c>
      <c r="AL155">
        <v>3.3896601163484386</v>
      </c>
      <c r="AM155">
        <f t="shared" si="4"/>
        <v>2.7815520381915815</v>
      </c>
      <c r="AN155">
        <f t="shared" si="5"/>
        <v>3.0449078447688187</v>
      </c>
      <c r="AP155" t="s">
        <v>290</v>
      </c>
      <c r="AQ155" t="s">
        <v>1783</v>
      </c>
      <c r="AR155" t="s">
        <v>1784</v>
      </c>
      <c r="AS155">
        <v>2.6933567346714198</v>
      </c>
      <c r="AT155">
        <v>0.25354051728657101</v>
      </c>
      <c r="AU155">
        <v>0.16192486557126001</v>
      </c>
    </row>
    <row r="156" spans="1:47" x14ac:dyDescent="0.25">
      <c r="A156" t="s">
        <v>747</v>
      </c>
      <c r="B156">
        <v>1203565.686981986</v>
      </c>
      <c r="C156">
        <v>844076.08285296091</v>
      </c>
      <c r="D156">
        <v>878880.593287403</v>
      </c>
      <c r="E156">
        <v>875762.97867850051</v>
      </c>
      <c r="F156">
        <v>699165.99460072198</v>
      </c>
      <c r="G156">
        <v>1041881.1019323356</v>
      </c>
      <c r="H156">
        <v>957485.28065387509</v>
      </c>
      <c r="I156">
        <v>1359853.1561128059</v>
      </c>
      <c r="J156">
        <v>819413.63722802862</v>
      </c>
      <c r="K156">
        <v>505289.29639292258</v>
      </c>
      <c r="L156">
        <v>1059669.0044055248</v>
      </c>
      <c r="M156">
        <v>757253.9201005795</v>
      </c>
      <c r="N156">
        <v>10</v>
      </c>
      <c r="O156">
        <v>10</v>
      </c>
      <c r="P156">
        <v>7</v>
      </c>
      <c r="Q156">
        <v>8</v>
      </c>
      <c r="R156">
        <v>9</v>
      </c>
      <c r="S156">
        <v>7</v>
      </c>
      <c r="T156">
        <v>7</v>
      </c>
      <c r="U156">
        <v>7</v>
      </c>
      <c r="V156">
        <v>8</v>
      </c>
      <c r="W156">
        <v>6</v>
      </c>
      <c r="X156">
        <v>8</v>
      </c>
      <c r="Y156">
        <v>7</v>
      </c>
      <c r="Z156">
        <v>8</v>
      </c>
      <c r="AA156">
        <v>2.8999015780140556</v>
      </c>
      <c r="AB156">
        <v>3.2902477254524469</v>
      </c>
      <c r="AC156">
        <v>2.9052141098046205</v>
      </c>
      <c r="AD156">
        <v>3.1343295562755009</v>
      </c>
      <c r="AE156">
        <v>2.6863764488868531</v>
      </c>
      <c r="AF156">
        <v>3.4290248523685825</v>
      </c>
      <c r="AG156">
        <v>3.2826359867218491</v>
      </c>
      <c r="AH156">
        <v>3.4277787509798654</v>
      </c>
      <c r="AI156">
        <v>2.1245329214842985</v>
      </c>
      <c r="AJ156">
        <v>2.9733799578614013</v>
      </c>
      <c r="AK156">
        <v>2.4613473215567025</v>
      </c>
      <c r="AL156">
        <v>2.2741513981718153</v>
      </c>
      <c r="AM156">
        <f t="shared" si="4"/>
        <v>2.937050190830901</v>
      </c>
      <c r="AN156">
        <f t="shared" si="5"/>
        <v>2.877769910432098</v>
      </c>
      <c r="AP156" t="s">
        <v>291</v>
      </c>
      <c r="AQ156" t="s">
        <v>1785</v>
      </c>
      <c r="AR156" t="s">
        <v>1786</v>
      </c>
      <c r="AS156">
        <v>1.7618399097186099</v>
      </c>
      <c r="AT156">
        <v>0.12866351566585099</v>
      </c>
      <c r="AU156">
        <v>0.162746896628962</v>
      </c>
    </row>
    <row r="157" spans="1:47" x14ac:dyDescent="0.25">
      <c r="A157" t="s">
        <v>1240</v>
      </c>
      <c r="B157">
        <v>345847.76901982131</v>
      </c>
      <c r="C157">
        <v>315822.16639938328</v>
      </c>
      <c r="D157">
        <v>282813.1894397494</v>
      </c>
      <c r="E157">
        <v>231851.7958775424</v>
      </c>
      <c r="F157">
        <v>242164.30661020524</v>
      </c>
      <c r="G157">
        <v>211741.37410773095</v>
      </c>
      <c r="H157">
        <v>282663.59264305356</v>
      </c>
      <c r="I157">
        <v>270895.60404161934</v>
      </c>
      <c r="J157">
        <v>398050.15189028758</v>
      </c>
      <c r="K157">
        <v>516001.41965705121</v>
      </c>
      <c r="L157">
        <v>437404.61201113521</v>
      </c>
      <c r="M157">
        <v>496062.05627692258</v>
      </c>
      <c r="N157">
        <v>12</v>
      </c>
      <c r="O157">
        <v>7</v>
      </c>
      <c r="P157">
        <v>6</v>
      </c>
      <c r="Q157">
        <v>6</v>
      </c>
      <c r="R157">
        <v>6</v>
      </c>
      <c r="S157">
        <v>6</v>
      </c>
      <c r="T157">
        <v>5</v>
      </c>
      <c r="U157">
        <v>7</v>
      </c>
      <c r="V157">
        <v>7</v>
      </c>
      <c r="W157">
        <v>7</v>
      </c>
      <c r="X157">
        <v>10</v>
      </c>
      <c r="Y157">
        <v>7</v>
      </c>
      <c r="Z157">
        <v>8</v>
      </c>
      <c r="AA157">
        <v>2.8951788012942545</v>
      </c>
      <c r="AB157">
        <v>1.4491631758557342</v>
      </c>
      <c r="AC157">
        <v>2.8470091776351834</v>
      </c>
      <c r="AD157">
        <v>3.3057044856717872</v>
      </c>
      <c r="AE157">
        <v>1.6958963727271934</v>
      </c>
      <c r="AF157">
        <v>1.8835347827162419</v>
      </c>
      <c r="AG157">
        <v>3.117485489203534</v>
      </c>
      <c r="AH157">
        <v>2.5759657611350102</v>
      </c>
      <c r="AI157">
        <v>1.7848704497792731</v>
      </c>
      <c r="AJ157">
        <v>2.7141383080454284</v>
      </c>
      <c r="AK157">
        <v>3.2953448848210334</v>
      </c>
      <c r="AL157">
        <v>3.0696765608073848</v>
      </c>
      <c r="AM157">
        <f t="shared" si="4"/>
        <v>2.2623157825543525</v>
      </c>
      <c r="AN157">
        <f t="shared" si="5"/>
        <v>2.8433455923943236</v>
      </c>
      <c r="AP157" t="s">
        <v>292</v>
      </c>
      <c r="AQ157" t="s">
        <v>1787</v>
      </c>
      <c r="AR157" t="s">
        <v>1788</v>
      </c>
      <c r="AS157">
        <v>-0.37475669431178099</v>
      </c>
      <c r="AT157">
        <v>0.115057193912663</v>
      </c>
      <c r="AU157">
        <v>0.16441770958420199</v>
      </c>
    </row>
    <row r="158" spans="1:47" x14ac:dyDescent="0.25">
      <c r="A158" t="s">
        <v>1145</v>
      </c>
      <c r="B158">
        <v>789942.03584448982</v>
      </c>
      <c r="C158">
        <v>751864.01458481117</v>
      </c>
      <c r="D158">
        <v>1397591.6104715802</v>
      </c>
      <c r="E158">
        <v>1025886.2908184631</v>
      </c>
      <c r="F158">
        <v>784585.87677552295</v>
      </c>
      <c r="G158">
        <v>967795.31156132894</v>
      </c>
      <c r="H158">
        <v>1248638.6521393002</v>
      </c>
      <c r="I158">
        <v>1649871.8081740215</v>
      </c>
      <c r="J158">
        <v>1523862.3034951871</v>
      </c>
      <c r="K158">
        <v>1147169.3401821845</v>
      </c>
      <c r="L158">
        <v>1662546.2542977768</v>
      </c>
      <c r="M158">
        <v>1839172.2456216277</v>
      </c>
      <c r="N158">
        <v>11</v>
      </c>
      <c r="O158">
        <v>5</v>
      </c>
      <c r="P158">
        <v>5</v>
      </c>
      <c r="Q158">
        <v>7</v>
      </c>
      <c r="R158">
        <v>7</v>
      </c>
      <c r="S158">
        <v>5</v>
      </c>
      <c r="T158">
        <v>8</v>
      </c>
      <c r="U158">
        <v>8</v>
      </c>
      <c r="V158">
        <v>10</v>
      </c>
      <c r="W158">
        <v>6</v>
      </c>
      <c r="X158">
        <v>8</v>
      </c>
      <c r="Y158">
        <v>7</v>
      </c>
      <c r="Z158">
        <v>9</v>
      </c>
      <c r="AA158">
        <v>3.0153635934237277</v>
      </c>
      <c r="AB158">
        <v>2.3374729897037421</v>
      </c>
      <c r="AC158">
        <v>2.1623715632854124</v>
      </c>
      <c r="AD158">
        <v>2.8908713482521029</v>
      </c>
      <c r="AE158">
        <v>2.4213486528170955</v>
      </c>
      <c r="AF158">
        <v>2.677060507187794</v>
      </c>
      <c r="AG158">
        <v>2.7861849280710649</v>
      </c>
      <c r="AH158">
        <v>3.0342989343645472</v>
      </c>
      <c r="AI158">
        <v>1.4580573211264538</v>
      </c>
      <c r="AJ158">
        <v>2.8808810919900862</v>
      </c>
      <c r="AK158">
        <v>3.0179010358359046</v>
      </c>
      <c r="AL158">
        <v>2.6616676547869518</v>
      </c>
      <c r="AM158">
        <f t="shared" si="4"/>
        <v>2.4218678444528692</v>
      </c>
      <c r="AN158">
        <f t="shared" si="5"/>
        <v>2.8020454256879446</v>
      </c>
      <c r="AP158" t="s">
        <v>293</v>
      </c>
      <c r="AQ158" t="s">
        <v>1789</v>
      </c>
      <c r="AR158" t="s">
        <v>1790</v>
      </c>
      <c r="AS158">
        <v>-0.345773529458618</v>
      </c>
      <c r="AT158">
        <v>0.29946616268475001</v>
      </c>
      <c r="AU158">
        <v>0.164747023663319</v>
      </c>
    </row>
    <row r="159" spans="1:47" x14ac:dyDescent="0.25">
      <c r="A159" t="s">
        <v>1328</v>
      </c>
      <c r="B159">
        <v>1414991.8491054289</v>
      </c>
      <c r="C159">
        <v>1332288.0524324335</v>
      </c>
      <c r="D159">
        <v>735505.89290991926</v>
      </c>
      <c r="E159">
        <v>887693.40831345005</v>
      </c>
      <c r="F159">
        <v>1215564.2924691262</v>
      </c>
      <c r="G159">
        <v>1093445.9712610117</v>
      </c>
      <c r="H159">
        <v>809014.48915440473</v>
      </c>
      <c r="I159">
        <v>1332147.6551926334</v>
      </c>
      <c r="J159">
        <v>1714178.8358087966</v>
      </c>
      <c r="K159">
        <v>1121104.5846062948</v>
      </c>
      <c r="L159">
        <v>1347712.5600825453</v>
      </c>
      <c r="M159">
        <v>1445202.7205492104</v>
      </c>
      <c r="N159">
        <v>13</v>
      </c>
      <c r="O159">
        <v>12</v>
      </c>
      <c r="P159">
        <v>10</v>
      </c>
      <c r="Q159">
        <v>9</v>
      </c>
      <c r="R159">
        <v>10</v>
      </c>
      <c r="S159">
        <v>11</v>
      </c>
      <c r="T159">
        <v>8</v>
      </c>
      <c r="U159">
        <v>7</v>
      </c>
      <c r="V159">
        <v>11</v>
      </c>
      <c r="W159">
        <v>6</v>
      </c>
      <c r="X159">
        <v>10</v>
      </c>
      <c r="Y159">
        <v>7</v>
      </c>
      <c r="Z159">
        <v>10</v>
      </c>
      <c r="AA159">
        <v>2.54847212734605</v>
      </c>
      <c r="AB159">
        <v>2.2427488821116959</v>
      </c>
      <c r="AC159">
        <v>2.1391127872755522</v>
      </c>
      <c r="AD159">
        <v>2.777958750122508</v>
      </c>
      <c r="AE159">
        <v>2.1111883747664208</v>
      </c>
      <c r="AF159">
        <v>2.984028448413897</v>
      </c>
      <c r="AG159">
        <v>2.0914175933461046</v>
      </c>
      <c r="AH159">
        <v>3.1238750232170305</v>
      </c>
      <c r="AI159">
        <v>2.2941688976419434</v>
      </c>
      <c r="AJ159">
        <v>2.4049600645196465</v>
      </c>
      <c r="AK159">
        <v>2.89716179096476</v>
      </c>
      <c r="AL159">
        <v>3.0856782793466495</v>
      </c>
      <c r="AM159">
        <f t="shared" si="4"/>
        <v>2.4355818678847978</v>
      </c>
      <c r="AN159">
        <f t="shared" si="5"/>
        <v>2.6812133019605788</v>
      </c>
      <c r="AP159" t="s">
        <v>294</v>
      </c>
      <c r="AQ159" t="s">
        <v>1791</v>
      </c>
      <c r="AS159">
        <v>0.47250007591216198</v>
      </c>
      <c r="AT159">
        <v>2.6665278899217101E-2</v>
      </c>
      <c r="AU159">
        <v>0.164766360921699</v>
      </c>
    </row>
    <row r="160" spans="1:47" x14ac:dyDescent="0.25">
      <c r="A160" t="s">
        <v>1141</v>
      </c>
      <c r="B160">
        <v>10954852.107169341</v>
      </c>
      <c r="C160">
        <v>9616472.6296362933</v>
      </c>
      <c r="D160">
        <v>9152911.8693294451</v>
      </c>
      <c r="E160">
        <v>6884182.9550672136</v>
      </c>
      <c r="F160">
        <v>8638613.6332610156</v>
      </c>
      <c r="G160">
        <v>9069259.0711028371</v>
      </c>
      <c r="H160">
        <v>15020362.901761392</v>
      </c>
      <c r="I160">
        <v>11796590.403453438</v>
      </c>
      <c r="J160">
        <v>8797985.0727169905</v>
      </c>
      <c r="K160">
        <v>8538874.2625501659</v>
      </c>
      <c r="L160">
        <v>13197817.319296667</v>
      </c>
      <c r="M160">
        <v>10874654.606403608</v>
      </c>
      <c r="N160">
        <v>15</v>
      </c>
      <c r="O160">
        <v>14</v>
      </c>
      <c r="P160">
        <v>13</v>
      </c>
      <c r="Q160">
        <v>14</v>
      </c>
      <c r="R160">
        <v>14</v>
      </c>
      <c r="S160">
        <v>12</v>
      </c>
      <c r="T160">
        <v>13</v>
      </c>
      <c r="U160">
        <v>14</v>
      </c>
      <c r="V160">
        <v>15</v>
      </c>
      <c r="W160">
        <v>9</v>
      </c>
      <c r="X160">
        <v>13</v>
      </c>
      <c r="Y160">
        <v>11</v>
      </c>
      <c r="Z160">
        <v>13</v>
      </c>
      <c r="AA160">
        <v>2.8054898553590122</v>
      </c>
      <c r="AB160">
        <v>2.0938863952691338</v>
      </c>
      <c r="AC160">
        <v>2.4110561735031095</v>
      </c>
      <c r="AD160">
        <v>3.0597312449888365</v>
      </c>
      <c r="AE160">
        <v>2.0200097620223785</v>
      </c>
      <c r="AF160">
        <v>3.2374335439145989</v>
      </c>
      <c r="AG160">
        <v>3.3342301475858691</v>
      </c>
      <c r="AH160">
        <v>3.4879880857419812</v>
      </c>
      <c r="AI160">
        <v>1.960163951065623</v>
      </c>
      <c r="AJ160">
        <v>3.207589895525921</v>
      </c>
      <c r="AK160">
        <v>3.1306788543157946</v>
      </c>
      <c r="AL160">
        <v>2.8684234342242814</v>
      </c>
      <c r="AM160">
        <f t="shared" si="4"/>
        <v>2.6192699691062331</v>
      </c>
      <c r="AN160">
        <f t="shared" si="5"/>
        <v>2.98351025481319</v>
      </c>
      <c r="AP160" t="s">
        <v>295</v>
      </c>
      <c r="AQ160" t="s">
        <v>1792</v>
      </c>
      <c r="AR160" t="s">
        <v>1793</v>
      </c>
      <c r="AS160">
        <v>0.43603730446387301</v>
      </c>
      <c r="AT160">
        <v>0.219793100015482</v>
      </c>
      <c r="AU160">
        <v>0.16542478770517699</v>
      </c>
    </row>
    <row r="161" spans="1:47" x14ac:dyDescent="0.25">
      <c r="A161" t="s">
        <v>570</v>
      </c>
      <c r="B161">
        <v>3424727.0071312422</v>
      </c>
      <c r="C161">
        <v>2569886.2588077793</v>
      </c>
      <c r="D161">
        <v>3937118.8942516847</v>
      </c>
      <c r="E161">
        <v>3120368.4149037898</v>
      </c>
      <c r="F161">
        <v>3419575.2994663594</v>
      </c>
      <c r="G161">
        <v>4034856.3558785426</v>
      </c>
      <c r="H161">
        <v>4435903.2907063197</v>
      </c>
      <c r="I161">
        <v>4018102.510203368</v>
      </c>
      <c r="J161">
        <v>6228951.6086979946</v>
      </c>
      <c r="K161">
        <v>3386421.2214882951</v>
      </c>
      <c r="L161">
        <v>5455739.3893733649</v>
      </c>
      <c r="M161">
        <v>6305292.8970185639</v>
      </c>
      <c r="N161">
        <v>14</v>
      </c>
      <c r="O161">
        <v>13</v>
      </c>
      <c r="P161">
        <v>11</v>
      </c>
      <c r="Q161">
        <v>11</v>
      </c>
      <c r="R161">
        <v>11</v>
      </c>
      <c r="S161">
        <v>11</v>
      </c>
      <c r="T161">
        <v>12</v>
      </c>
      <c r="U161">
        <v>12</v>
      </c>
      <c r="V161">
        <v>12</v>
      </c>
      <c r="W161">
        <v>8</v>
      </c>
      <c r="X161">
        <v>10</v>
      </c>
      <c r="Y161">
        <v>10</v>
      </c>
      <c r="Z161">
        <v>10</v>
      </c>
      <c r="AA161">
        <v>2.9607803777610475</v>
      </c>
      <c r="AB161">
        <v>3.0200224346700053</v>
      </c>
      <c r="AC161">
        <v>3.1029711050627116</v>
      </c>
      <c r="AD161">
        <v>3.0936234016598281</v>
      </c>
      <c r="AE161">
        <v>2.6265280081501587</v>
      </c>
      <c r="AF161">
        <v>3.2256821849215704</v>
      </c>
      <c r="AG161">
        <v>3.3991433232939858</v>
      </c>
      <c r="AH161">
        <v>3.5741826360055247</v>
      </c>
      <c r="AI161">
        <v>2.9914777719798384</v>
      </c>
      <c r="AJ161">
        <v>3.508302016017943</v>
      </c>
      <c r="AK161">
        <v>3.7944968719673406</v>
      </c>
      <c r="AL161">
        <v>3.7822416850409164</v>
      </c>
      <c r="AM161">
        <f t="shared" si="4"/>
        <v>3.1348726484021863</v>
      </c>
      <c r="AN161">
        <f t="shared" si="5"/>
        <v>3.3783693210196257</v>
      </c>
      <c r="AP161" t="s">
        <v>296</v>
      </c>
      <c r="AQ161" t="s">
        <v>1794</v>
      </c>
      <c r="AR161" t="s">
        <v>1795</v>
      </c>
      <c r="AS161">
        <v>-0.49525735966896101</v>
      </c>
      <c r="AT161">
        <v>3.3026636335074702E-2</v>
      </c>
      <c r="AU161">
        <v>0.16718274544807299</v>
      </c>
    </row>
    <row r="162" spans="1:47" x14ac:dyDescent="0.25">
      <c r="A162" t="s">
        <v>1416</v>
      </c>
      <c r="B162">
        <v>4593845.0461205617</v>
      </c>
      <c r="C162">
        <v>5137806.5293266522</v>
      </c>
      <c r="D162">
        <v>5728204.7657388998</v>
      </c>
      <c r="E162">
        <v>4780948.9724840745</v>
      </c>
      <c r="F162">
        <v>4489290.8970988477</v>
      </c>
      <c r="G162">
        <v>5709768.4900594968</v>
      </c>
      <c r="H162">
        <v>5101387.8615790326</v>
      </c>
      <c r="I162">
        <v>5148122.3743020855</v>
      </c>
      <c r="J162">
        <v>3529072.1835789615</v>
      </c>
      <c r="K162">
        <v>3675177.9696044768</v>
      </c>
      <c r="L162">
        <v>3761751.7497451515</v>
      </c>
      <c r="M162">
        <v>4757965.5732648922</v>
      </c>
      <c r="N162">
        <v>15</v>
      </c>
      <c r="O162">
        <v>13</v>
      </c>
      <c r="P162">
        <v>12</v>
      </c>
      <c r="Q162">
        <v>15</v>
      </c>
      <c r="R162">
        <v>15</v>
      </c>
      <c r="S162">
        <v>12</v>
      </c>
      <c r="T162">
        <v>14</v>
      </c>
      <c r="U162">
        <v>13</v>
      </c>
      <c r="V162">
        <v>13</v>
      </c>
      <c r="W162">
        <v>9</v>
      </c>
      <c r="X162">
        <v>13</v>
      </c>
      <c r="Y162">
        <v>9</v>
      </c>
      <c r="Z162">
        <v>13</v>
      </c>
      <c r="AA162">
        <v>2.8049322703483073</v>
      </c>
      <c r="AB162">
        <v>2.7966005321541139</v>
      </c>
      <c r="AC162">
        <v>2.569355296663836</v>
      </c>
      <c r="AD162">
        <v>3.3914117750070742</v>
      </c>
      <c r="AE162">
        <v>2.1973282709316582</v>
      </c>
      <c r="AF162">
        <v>3.4872412275733309</v>
      </c>
      <c r="AG162">
        <v>3.7023552427126054</v>
      </c>
      <c r="AH162">
        <v>2.9850140226466952</v>
      </c>
      <c r="AI162">
        <v>1.6749206636398923</v>
      </c>
      <c r="AJ162">
        <v>3.5926880023626362</v>
      </c>
      <c r="AK162">
        <v>2.7089864792714766</v>
      </c>
      <c r="AL162">
        <v>3.3487119541010157</v>
      </c>
      <c r="AM162">
        <f t="shared" si="4"/>
        <v>2.8209563321236857</v>
      </c>
      <c r="AN162">
        <f t="shared" si="5"/>
        <v>3.0556346241117542</v>
      </c>
      <c r="AP162" t="s">
        <v>150</v>
      </c>
      <c r="AQ162" t="s">
        <v>1796</v>
      </c>
      <c r="AR162" t="s">
        <v>1797</v>
      </c>
      <c r="AS162">
        <v>0.26352326518710401</v>
      </c>
      <c r="AT162">
        <v>0.15993940006517199</v>
      </c>
      <c r="AU162">
        <v>0.16719575159688399</v>
      </c>
    </row>
    <row r="163" spans="1:47" x14ac:dyDescent="0.25">
      <c r="A163" t="s">
        <v>472</v>
      </c>
      <c r="B163">
        <v>1542902.7359271813</v>
      </c>
      <c r="C163">
        <v>1589303.1240875274</v>
      </c>
      <c r="D163">
        <v>1122769.9622322347</v>
      </c>
      <c r="E163">
        <v>1497221.1762099909</v>
      </c>
      <c r="F163">
        <v>1410411.5693302071</v>
      </c>
      <c r="G163">
        <v>1544725.0216649319</v>
      </c>
      <c r="H163">
        <v>2160694.7582475804</v>
      </c>
      <c r="I163">
        <v>1410610.8443920347</v>
      </c>
      <c r="J163">
        <v>1506200.8517756064</v>
      </c>
      <c r="K163">
        <v>1230968.8259258876</v>
      </c>
      <c r="L163">
        <v>2961897.4587539188</v>
      </c>
      <c r="M163">
        <v>1960457.2445967051</v>
      </c>
      <c r="N163">
        <v>12</v>
      </c>
      <c r="O163">
        <v>8</v>
      </c>
      <c r="P163">
        <v>9</v>
      </c>
      <c r="Q163">
        <v>9</v>
      </c>
      <c r="R163">
        <v>8</v>
      </c>
      <c r="S163">
        <v>7</v>
      </c>
      <c r="T163">
        <v>6</v>
      </c>
      <c r="U163">
        <v>7</v>
      </c>
      <c r="V163">
        <v>8</v>
      </c>
      <c r="W163">
        <v>6</v>
      </c>
      <c r="X163">
        <v>5</v>
      </c>
      <c r="Y163">
        <v>8</v>
      </c>
      <c r="Z163">
        <v>8</v>
      </c>
      <c r="AA163">
        <v>2.9057926738983575</v>
      </c>
      <c r="AB163">
        <v>2.3171585332773912</v>
      </c>
      <c r="AC163">
        <v>2.0509272937609846</v>
      </c>
      <c r="AD163">
        <v>2.868932926165999</v>
      </c>
      <c r="AE163">
        <v>2.7159835816078095</v>
      </c>
      <c r="AF163">
        <v>3.601767937027418</v>
      </c>
      <c r="AG163">
        <v>3.5903217480279914</v>
      </c>
      <c r="AH163">
        <v>3.5440129199995574</v>
      </c>
      <c r="AI163">
        <v>2.0095036746847139</v>
      </c>
      <c r="AJ163">
        <v>3.9048877759903879</v>
      </c>
      <c r="AK163">
        <v>3.5689439658739515</v>
      </c>
      <c r="AL163">
        <v>3.1957036801197503</v>
      </c>
      <c r="AM163">
        <f t="shared" si="4"/>
        <v>2.7983396481065426</v>
      </c>
      <c r="AN163">
        <f t="shared" si="5"/>
        <v>3.2473164702991766</v>
      </c>
      <c r="AP163" t="s">
        <v>297</v>
      </c>
      <c r="AQ163" t="s">
        <v>1798</v>
      </c>
      <c r="AR163" t="s">
        <v>1799</v>
      </c>
      <c r="AS163">
        <v>1.2843130510410501</v>
      </c>
      <c r="AT163">
        <v>0.24744915986674601</v>
      </c>
      <c r="AU163">
        <v>0.168200798918101</v>
      </c>
    </row>
    <row r="164" spans="1:47" x14ac:dyDescent="0.25">
      <c r="A164" t="s">
        <v>1253</v>
      </c>
      <c r="B164">
        <v>665441.00654994801</v>
      </c>
      <c r="C164">
        <v>498308.10559664224</v>
      </c>
      <c r="D164">
        <v>750007.86859475775</v>
      </c>
      <c r="E164">
        <v>456172.04581355036</v>
      </c>
      <c r="F164">
        <v>580419.63328196644</v>
      </c>
      <c r="G164">
        <v>605795.80738313159</v>
      </c>
      <c r="H164">
        <v>402945.10466042906</v>
      </c>
      <c r="I164">
        <v>257753.73041573953</v>
      </c>
      <c r="J164">
        <v>636723.02521731553</v>
      </c>
      <c r="K164">
        <v>736341.06259988074</v>
      </c>
      <c r="L164">
        <v>961115.87124794838</v>
      </c>
      <c r="M164">
        <v>661107.0567089828</v>
      </c>
      <c r="N164">
        <v>8</v>
      </c>
      <c r="O164">
        <v>7</v>
      </c>
      <c r="P164">
        <v>3</v>
      </c>
      <c r="Q164">
        <v>6</v>
      </c>
      <c r="R164">
        <v>6</v>
      </c>
      <c r="S164">
        <v>5</v>
      </c>
      <c r="T164">
        <v>5</v>
      </c>
      <c r="U164">
        <v>3</v>
      </c>
      <c r="V164">
        <v>4</v>
      </c>
      <c r="W164">
        <v>4</v>
      </c>
      <c r="X164">
        <v>7</v>
      </c>
      <c r="Y164">
        <v>5</v>
      </c>
      <c r="Z164">
        <v>6</v>
      </c>
      <c r="AA164">
        <v>2.3155403720097465</v>
      </c>
      <c r="AB164">
        <v>2.1415206033333098</v>
      </c>
      <c r="AC164">
        <v>1.9106373790966329</v>
      </c>
      <c r="AD164">
        <v>1.9386859002029446</v>
      </c>
      <c r="AE164">
        <v>1.5504506304062526</v>
      </c>
      <c r="AF164">
        <v>2.1385111933581658</v>
      </c>
      <c r="AG164">
        <v>0.95400711483407574</v>
      </c>
      <c r="AH164">
        <v>2.3176340442607049</v>
      </c>
      <c r="AI164">
        <v>1.3891422798961419</v>
      </c>
      <c r="AJ164">
        <v>2.634038078983842</v>
      </c>
      <c r="AK164">
        <v>2.7153241566858406</v>
      </c>
      <c r="AL164">
        <v>3.2174729228778034</v>
      </c>
      <c r="AM164">
        <f t="shared" si="4"/>
        <v>2.0882316511129733</v>
      </c>
      <c r="AN164">
        <f t="shared" si="5"/>
        <v>2.1155957948779371</v>
      </c>
      <c r="AP164" t="s">
        <v>298</v>
      </c>
      <c r="AQ164" t="s">
        <v>1800</v>
      </c>
      <c r="AR164" t="s">
        <v>1801</v>
      </c>
      <c r="AS164">
        <v>-0.35618043875451</v>
      </c>
      <c r="AT164">
        <v>4.6135781105684302E-2</v>
      </c>
      <c r="AU164">
        <v>0.16859840317160299</v>
      </c>
    </row>
    <row r="165" spans="1:47" x14ac:dyDescent="0.25">
      <c r="A165" t="s">
        <v>952</v>
      </c>
      <c r="B165">
        <v>241593.08942884256</v>
      </c>
      <c r="C165">
        <v>93025.270730651653</v>
      </c>
      <c r="D165">
        <v>282216.74511269829</v>
      </c>
      <c r="E165">
        <v>201386.29627596802</v>
      </c>
      <c r="F165">
        <v>182573.97416133477</v>
      </c>
      <c r="G165">
        <v>160139.06966309462</v>
      </c>
      <c r="H165">
        <v>282304.73496006738</v>
      </c>
      <c r="I165">
        <v>223337.2662945537</v>
      </c>
      <c r="J165">
        <v>417416.25963327178</v>
      </c>
      <c r="K165">
        <v>234023.34079066326</v>
      </c>
      <c r="L165">
        <v>367982.96451287286</v>
      </c>
      <c r="M165">
        <v>269939.92841113813</v>
      </c>
      <c r="N165">
        <v>6</v>
      </c>
      <c r="O165">
        <v>4</v>
      </c>
      <c r="P165">
        <v>1</v>
      </c>
      <c r="Q165">
        <v>4</v>
      </c>
      <c r="R165">
        <v>3</v>
      </c>
      <c r="S165">
        <v>2</v>
      </c>
      <c r="T165">
        <v>2</v>
      </c>
      <c r="U165">
        <v>4</v>
      </c>
      <c r="V165">
        <v>4</v>
      </c>
      <c r="W165">
        <v>5</v>
      </c>
      <c r="X165">
        <v>4</v>
      </c>
      <c r="Y165">
        <v>4</v>
      </c>
      <c r="Z165">
        <v>3</v>
      </c>
      <c r="AA165">
        <v>2.2278350837389875</v>
      </c>
      <c r="AB165">
        <v>1.68358490700801</v>
      </c>
      <c r="AC165">
        <v>2.7834585681347273</v>
      </c>
      <c r="AD165">
        <v>3.2712881914614069</v>
      </c>
      <c r="AE165">
        <v>2.1446407271729351</v>
      </c>
      <c r="AF165">
        <v>1.7124453381539171</v>
      </c>
      <c r="AG165">
        <v>2.2064104023122999</v>
      </c>
      <c r="AH165">
        <v>2.1881363940610279</v>
      </c>
      <c r="AI165">
        <v>1.6023820474819868</v>
      </c>
      <c r="AJ165">
        <v>1.3641763026663087</v>
      </c>
      <c r="AK165">
        <v>2.3629495275599677</v>
      </c>
      <c r="AL165">
        <v>2.9688396377142765</v>
      </c>
      <c r="AM165">
        <f t="shared" si="4"/>
        <v>1.895647041197323</v>
      </c>
      <c r="AN165">
        <f t="shared" si="5"/>
        <v>2.523710813380319</v>
      </c>
      <c r="AP165" t="s">
        <v>299</v>
      </c>
      <c r="AQ165" t="s">
        <v>1802</v>
      </c>
      <c r="AR165" t="s">
        <v>1803</v>
      </c>
      <c r="AS165">
        <v>-0.75529768261046004</v>
      </c>
      <c r="AT165">
        <v>0.32329485828996901</v>
      </c>
      <c r="AU165">
        <v>0.16875520666052499</v>
      </c>
    </row>
    <row r="166" spans="1:47" x14ac:dyDescent="0.25">
      <c r="A166" t="s">
        <v>1335</v>
      </c>
      <c r="B166">
        <v>7044215.5361824352</v>
      </c>
      <c r="C166">
        <v>7581545.7698873086</v>
      </c>
      <c r="D166">
        <v>7408319.5097579416</v>
      </c>
      <c r="E166">
        <v>8705783.3188493066</v>
      </c>
      <c r="F166">
        <v>7547965.2631822759</v>
      </c>
      <c r="G166">
        <v>9356568.7747167796</v>
      </c>
      <c r="H166">
        <v>7846000.8037000131</v>
      </c>
      <c r="I166">
        <v>6570881.9043429606</v>
      </c>
      <c r="J166">
        <v>5597011.5334210824</v>
      </c>
      <c r="K166">
        <v>8816516.1239026822</v>
      </c>
      <c r="L166">
        <v>6129985.6659775721</v>
      </c>
      <c r="M166">
        <v>9683304.7534940187</v>
      </c>
      <c r="N166">
        <v>15</v>
      </c>
      <c r="O166">
        <v>13</v>
      </c>
      <c r="P166">
        <v>12</v>
      </c>
      <c r="Q166">
        <v>12</v>
      </c>
      <c r="R166">
        <v>15</v>
      </c>
      <c r="S166">
        <v>12</v>
      </c>
      <c r="T166">
        <v>12</v>
      </c>
      <c r="U166">
        <v>13</v>
      </c>
      <c r="V166">
        <v>12</v>
      </c>
      <c r="W166">
        <v>10</v>
      </c>
      <c r="X166">
        <v>10</v>
      </c>
      <c r="Y166">
        <v>8</v>
      </c>
      <c r="Z166">
        <v>11</v>
      </c>
      <c r="AA166">
        <v>3.3177729334348505</v>
      </c>
      <c r="AB166">
        <v>2.9231033553096086</v>
      </c>
      <c r="AC166">
        <v>3.2656426567808272</v>
      </c>
      <c r="AD166">
        <v>3.1894577689514128</v>
      </c>
      <c r="AE166">
        <v>3.0047604642875529</v>
      </c>
      <c r="AF166">
        <v>4.1642593885947266</v>
      </c>
      <c r="AG166">
        <v>3.284844510548218</v>
      </c>
      <c r="AH166">
        <v>3.5270419092370777</v>
      </c>
      <c r="AI166">
        <v>2.0756054122704759</v>
      </c>
      <c r="AJ166">
        <v>3.9276073771613147</v>
      </c>
      <c r="AK166">
        <v>2.9280679320624579</v>
      </c>
      <c r="AL166">
        <v>3.4050331437595904</v>
      </c>
      <c r="AM166">
        <f t="shared" si="4"/>
        <v>3.2789985205919674</v>
      </c>
      <c r="AN166">
        <f t="shared" si="5"/>
        <v>3.2232009548077181</v>
      </c>
      <c r="AP166" t="s">
        <v>151</v>
      </c>
      <c r="AQ166" t="s">
        <v>1804</v>
      </c>
      <c r="AR166" t="s">
        <v>1805</v>
      </c>
      <c r="AS166">
        <v>-0.237949628133962</v>
      </c>
      <c r="AT166">
        <v>0.17721937478222799</v>
      </c>
      <c r="AU166">
        <v>0.170362892110206</v>
      </c>
    </row>
    <row r="167" spans="1:47" x14ac:dyDescent="0.25">
      <c r="A167" t="s">
        <v>882</v>
      </c>
      <c r="B167">
        <v>3024061.5783385774</v>
      </c>
      <c r="C167">
        <v>2988572.3800158794</v>
      </c>
      <c r="D167">
        <v>2462079.4809336644</v>
      </c>
      <c r="E167">
        <v>3107150.0216362979</v>
      </c>
      <c r="F167">
        <v>3160935.9293013946</v>
      </c>
      <c r="G167">
        <v>2110774.1312552835</v>
      </c>
      <c r="H167">
        <v>2908844.0798546579</v>
      </c>
      <c r="I167">
        <v>3092813.7034442639</v>
      </c>
      <c r="J167">
        <v>3601764.3059083032</v>
      </c>
      <c r="K167">
        <v>2358438.9035617798</v>
      </c>
      <c r="L167">
        <v>2749856.9744406883</v>
      </c>
      <c r="M167">
        <v>2479757.8227414107</v>
      </c>
      <c r="N167">
        <v>13</v>
      </c>
      <c r="O167">
        <v>12</v>
      </c>
      <c r="P167">
        <v>12</v>
      </c>
      <c r="Q167">
        <v>10</v>
      </c>
      <c r="R167">
        <v>12</v>
      </c>
      <c r="S167">
        <v>12</v>
      </c>
      <c r="T167">
        <v>10</v>
      </c>
      <c r="U167">
        <v>8</v>
      </c>
      <c r="V167">
        <v>11</v>
      </c>
      <c r="W167">
        <v>12</v>
      </c>
      <c r="X167">
        <v>9</v>
      </c>
      <c r="Y167">
        <v>11</v>
      </c>
      <c r="Z167">
        <v>11</v>
      </c>
      <c r="AA167">
        <v>2.4786525236212396</v>
      </c>
      <c r="AB167">
        <v>2.3407523934289189</v>
      </c>
      <c r="AC167">
        <v>2.5835858815180788</v>
      </c>
      <c r="AD167">
        <v>2.7340965806601312</v>
      </c>
      <c r="AE167">
        <v>2.6560556167559257</v>
      </c>
      <c r="AF167">
        <v>2.5290331967402673</v>
      </c>
      <c r="AG167">
        <v>2.985715624061815</v>
      </c>
      <c r="AH167">
        <v>2.9760677608942072</v>
      </c>
      <c r="AI167">
        <v>2.0210821122198777</v>
      </c>
      <c r="AJ167">
        <v>3.045588313199493</v>
      </c>
      <c r="AK167">
        <v>2.531841092454187</v>
      </c>
      <c r="AL167">
        <v>2.9762583571755972</v>
      </c>
      <c r="AM167">
        <f t="shared" si="4"/>
        <v>2.4997824034546459</v>
      </c>
      <c r="AN167">
        <f t="shared" si="5"/>
        <v>2.8100058386669766</v>
      </c>
      <c r="AP167" t="s">
        <v>300</v>
      </c>
      <c r="AQ167" t="s">
        <v>1806</v>
      </c>
      <c r="AR167" t="s">
        <v>1807</v>
      </c>
      <c r="AS167">
        <v>-0.77131350217877104</v>
      </c>
      <c r="AT167">
        <v>0.255832921668733</v>
      </c>
      <c r="AU167">
        <v>0.172119845858862</v>
      </c>
    </row>
    <row r="168" spans="1:47" x14ac:dyDescent="0.25">
      <c r="A168" t="s">
        <v>740</v>
      </c>
      <c r="B168">
        <v>642992.50477269827</v>
      </c>
      <c r="C168">
        <v>616602.39502438402</v>
      </c>
      <c r="D168">
        <v>1825816.880442899</v>
      </c>
      <c r="E168">
        <v>837230.26633530925</v>
      </c>
      <c r="F168">
        <v>597760.79559107812</v>
      </c>
      <c r="G168">
        <v>477430.69171606976</v>
      </c>
      <c r="H168">
        <v>224528.44877818669</v>
      </c>
      <c r="I168">
        <v>696822.32112394506</v>
      </c>
      <c r="J168">
        <v>773081.78655846452</v>
      </c>
      <c r="K168">
        <v>677625.78957636899</v>
      </c>
      <c r="L168">
        <v>626665.6415664698</v>
      </c>
      <c r="M168">
        <v>501846.52245986741</v>
      </c>
      <c r="N168">
        <v>10</v>
      </c>
      <c r="O168">
        <v>8</v>
      </c>
      <c r="P168">
        <v>7</v>
      </c>
      <c r="Q168">
        <v>9</v>
      </c>
      <c r="R168">
        <v>8</v>
      </c>
      <c r="S168">
        <v>7</v>
      </c>
      <c r="T168">
        <v>6</v>
      </c>
      <c r="U168">
        <v>5</v>
      </c>
      <c r="V168">
        <v>7</v>
      </c>
      <c r="W168">
        <v>6</v>
      </c>
      <c r="X168">
        <v>6</v>
      </c>
      <c r="Y168">
        <v>5</v>
      </c>
      <c r="Z168">
        <v>6</v>
      </c>
      <c r="AA168">
        <v>2.655374153603812</v>
      </c>
      <c r="AB168">
        <v>1.9466315305485116</v>
      </c>
      <c r="AC168">
        <v>3.3484651223759161</v>
      </c>
      <c r="AD168">
        <v>3.3556043927291124</v>
      </c>
      <c r="AE168">
        <v>2.4483682025415008</v>
      </c>
      <c r="AF168">
        <v>2.3560865577548848</v>
      </c>
      <c r="AG168">
        <v>1.7999035178598561</v>
      </c>
      <c r="AH168">
        <v>3.1911876302936655</v>
      </c>
      <c r="AI168">
        <v>2.3555768342779957</v>
      </c>
      <c r="AJ168">
        <v>3.6367361144302968</v>
      </c>
      <c r="AK168">
        <v>2.99745125812038</v>
      </c>
      <c r="AL168">
        <v>1.7035462091829665</v>
      </c>
      <c r="AM168">
        <f t="shared" si="4"/>
        <v>2.716478385498569</v>
      </c>
      <c r="AN168">
        <f t="shared" si="5"/>
        <v>2.58267686845458</v>
      </c>
      <c r="AP168" t="s">
        <v>152</v>
      </c>
      <c r="AQ168" t="s">
        <v>1808</v>
      </c>
      <c r="AR168" t="s">
        <v>1809</v>
      </c>
      <c r="AS168">
        <v>0.38525778802073701</v>
      </c>
      <c r="AT168">
        <v>0.217889472840746</v>
      </c>
      <c r="AU168">
        <v>0.17386874916928</v>
      </c>
    </row>
    <row r="169" spans="1:47" x14ac:dyDescent="0.25">
      <c r="A169" t="s">
        <v>378</v>
      </c>
      <c r="B169">
        <v>911935.1192717693</v>
      </c>
      <c r="C169">
        <v>990628.84660337097</v>
      </c>
      <c r="D169">
        <v>825819.02500618785</v>
      </c>
      <c r="E169">
        <v>1451770.8712581857</v>
      </c>
      <c r="F169">
        <v>1055680.4736464941</v>
      </c>
      <c r="G169">
        <v>672454.42946073995</v>
      </c>
      <c r="H169">
        <v>1051116.0382047805</v>
      </c>
      <c r="I169">
        <v>1120325.2073762398</v>
      </c>
      <c r="J169">
        <v>245505.54661907887</v>
      </c>
      <c r="K169">
        <v>645847.05365393648</v>
      </c>
      <c r="L169">
        <v>589697.24332132447</v>
      </c>
      <c r="M169">
        <v>984823.38085171231</v>
      </c>
      <c r="N169">
        <v>10</v>
      </c>
      <c r="O169">
        <v>8</v>
      </c>
      <c r="P169">
        <v>9</v>
      </c>
      <c r="Q169">
        <v>6</v>
      </c>
      <c r="R169">
        <v>9</v>
      </c>
      <c r="S169">
        <v>9</v>
      </c>
      <c r="T169">
        <v>7</v>
      </c>
      <c r="U169">
        <v>9</v>
      </c>
      <c r="V169">
        <v>8</v>
      </c>
      <c r="W169">
        <v>3</v>
      </c>
      <c r="X169">
        <v>5</v>
      </c>
      <c r="Y169">
        <v>5</v>
      </c>
      <c r="Z169">
        <v>7</v>
      </c>
      <c r="AA169">
        <v>2.3562922599748521</v>
      </c>
      <c r="AB169">
        <v>2.7386839744798057</v>
      </c>
      <c r="AC169">
        <v>3.8286761806697762</v>
      </c>
      <c r="AD169">
        <v>3.0248207578096924</v>
      </c>
      <c r="AE169">
        <v>2.7733800944146001</v>
      </c>
      <c r="AF169">
        <v>3.0887409365754186</v>
      </c>
      <c r="AG169">
        <v>2.3339881379881837</v>
      </c>
      <c r="AH169">
        <v>2.9521984143596045</v>
      </c>
      <c r="AI169">
        <v>2.3610622774598506</v>
      </c>
      <c r="AJ169">
        <v>3.4776140842676058</v>
      </c>
      <c r="AK169">
        <v>4.0338687415784236</v>
      </c>
      <c r="AL169">
        <v>2.5625948275874246</v>
      </c>
      <c r="AM169">
        <f t="shared" si="4"/>
        <v>2.9751782855712183</v>
      </c>
      <c r="AN169">
        <f t="shared" si="5"/>
        <v>2.9468084956229883</v>
      </c>
      <c r="AP169" t="s">
        <v>153</v>
      </c>
      <c r="AQ169" t="s">
        <v>1810</v>
      </c>
      <c r="AR169" t="s">
        <v>1811</v>
      </c>
      <c r="AS169">
        <v>0.461865142032862</v>
      </c>
      <c r="AT169">
        <v>0.36591899886715501</v>
      </c>
      <c r="AU169">
        <v>0.17433451123099</v>
      </c>
    </row>
    <row r="170" spans="1:47" x14ac:dyDescent="0.25">
      <c r="A170" t="s">
        <v>1004</v>
      </c>
      <c r="B170">
        <v>94459.214843856404</v>
      </c>
      <c r="C170">
        <v>81161.650068240182</v>
      </c>
      <c r="D170">
        <v>91195.163564129209</v>
      </c>
      <c r="E170">
        <v>127102.878828243</v>
      </c>
      <c r="F170">
        <v>145893.77314037559</v>
      </c>
      <c r="G170">
        <v>63458.826300420769</v>
      </c>
      <c r="H170">
        <v>115544.94464118255</v>
      </c>
      <c r="I170">
        <v>128526.97384288709</v>
      </c>
      <c r="J170">
        <v>225912.45480861433</v>
      </c>
      <c r="K170">
        <v>213412.59124650524</v>
      </c>
      <c r="L170">
        <v>258521.20256358472</v>
      </c>
      <c r="M170">
        <v>131629.34433036062</v>
      </c>
      <c r="N170">
        <v>3</v>
      </c>
      <c r="O170">
        <v>1</v>
      </c>
      <c r="P170">
        <v>2</v>
      </c>
      <c r="Q170">
        <v>1</v>
      </c>
      <c r="R170">
        <v>3</v>
      </c>
      <c r="S170">
        <v>3</v>
      </c>
      <c r="T170">
        <v>2</v>
      </c>
      <c r="U170">
        <v>2</v>
      </c>
      <c r="V170">
        <v>2</v>
      </c>
      <c r="W170">
        <v>1</v>
      </c>
      <c r="X170">
        <v>2</v>
      </c>
      <c r="Y170">
        <v>1</v>
      </c>
      <c r="Z170">
        <v>1</v>
      </c>
      <c r="AA170">
        <v>2.0071287611531599</v>
      </c>
      <c r="AB170">
        <v>1.9729780541722799</v>
      </c>
      <c r="AC170">
        <v>4.5970428122521998</v>
      </c>
      <c r="AD170">
        <v>2.3257233198640068</v>
      </c>
      <c r="AE170">
        <v>2.2013333692367909</v>
      </c>
      <c r="AF170">
        <v>2.3519175433033315</v>
      </c>
      <c r="AG170">
        <v>2.548827475759015</v>
      </c>
      <c r="AH170">
        <v>2.712592306238045</v>
      </c>
      <c r="AI170">
        <v>1.0492551702520601</v>
      </c>
      <c r="AJ170">
        <v>2.96964574641766</v>
      </c>
      <c r="AK170">
        <v>1.24748041919212</v>
      </c>
      <c r="AL170">
        <v>2.64267036992893</v>
      </c>
      <c r="AM170">
        <f t="shared" si="4"/>
        <v>2.4913280145917818</v>
      </c>
      <c r="AN170">
        <f t="shared" si="5"/>
        <v>2.2797712100364849</v>
      </c>
      <c r="AP170" t="s">
        <v>301</v>
      </c>
      <c r="AQ170" t="s">
        <v>1812</v>
      </c>
      <c r="AR170" t="s">
        <v>1813</v>
      </c>
      <c r="AS170">
        <v>0.45915261833980803</v>
      </c>
      <c r="AT170">
        <v>0.15092898150169801</v>
      </c>
      <c r="AU170">
        <v>0.175236179554181</v>
      </c>
    </row>
    <row r="171" spans="1:47" x14ac:dyDescent="0.25">
      <c r="A171" t="s">
        <v>841</v>
      </c>
      <c r="B171">
        <v>946325.50163109333</v>
      </c>
      <c r="C171">
        <v>764415.41606408532</v>
      </c>
      <c r="D171">
        <v>694867.19226318132</v>
      </c>
      <c r="E171">
        <v>866961.86414338532</v>
      </c>
      <c r="F171">
        <v>747128.56312154466</v>
      </c>
      <c r="G171">
        <v>916558.48230767727</v>
      </c>
      <c r="H171">
        <v>1198261.4537720203</v>
      </c>
      <c r="I171">
        <v>1077188.7978277623</v>
      </c>
      <c r="J171">
        <v>1262953.833894344</v>
      </c>
      <c r="K171">
        <v>1243913.8719273596</v>
      </c>
      <c r="L171">
        <v>1154681.3808733569</v>
      </c>
      <c r="M171">
        <v>1338008.8770629659</v>
      </c>
      <c r="N171">
        <v>11</v>
      </c>
      <c r="O171">
        <v>9</v>
      </c>
      <c r="P171">
        <v>7</v>
      </c>
      <c r="Q171">
        <v>8</v>
      </c>
      <c r="R171">
        <v>10</v>
      </c>
      <c r="S171">
        <v>7</v>
      </c>
      <c r="T171">
        <v>7</v>
      </c>
      <c r="U171">
        <v>9</v>
      </c>
      <c r="V171">
        <v>10</v>
      </c>
      <c r="W171">
        <v>9</v>
      </c>
      <c r="X171">
        <v>11</v>
      </c>
      <c r="Y171">
        <v>8</v>
      </c>
      <c r="Z171">
        <v>10</v>
      </c>
      <c r="AA171">
        <v>3.2176639664474966</v>
      </c>
      <c r="AB171">
        <v>1.9095429002104658</v>
      </c>
      <c r="AC171">
        <v>2.5587252242375307</v>
      </c>
      <c r="AD171">
        <v>2.7208070275867082</v>
      </c>
      <c r="AE171">
        <v>2.278048544448084</v>
      </c>
      <c r="AF171">
        <v>2.445480251369041</v>
      </c>
      <c r="AG171">
        <v>2.876787468638677</v>
      </c>
      <c r="AH171">
        <v>3.0955298476021897</v>
      </c>
      <c r="AI171">
        <v>2.0175391455016705</v>
      </c>
      <c r="AJ171">
        <v>2.8846476231978881</v>
      </c>
      <c r="AK171">
        <v>2.8433003933663272</v>
      </c>
      <c r="AL171">
        <v>2.4856934887625064</v>
      </c>
      <c r="AM171">
        <f t="shared" si="4"/>
        <v>2.5055998518273488</v>
      </c>
      <c r="AN171">
        <f t="shared" si="5"/>
        <v>2.716694461734082</v>
      </c>
      <c r="AP171" t="s">
        <v>302</v>
      </c>
      <c r="AQ171" t="s">
        <v>1814</v>
      </c>
      <c r="AR171" t="s">
        <v>1815</v>
      </c>
      <c r="AS171">
        <v>-0.481632666510039</v>
      </c>
      <c r="AT171">
        <v>0.28346841468315598</v>
      </c>
      <c r="AU171">
        <v>0.17652711303562901</v>
      </c>
    </row>
    <row r="172" spans="1:47" x14ac:dyDescent="0.25">
      <c r="A172" t="s">
        <v>1367</v>
      </c>
      <c r="B172">
        <v>2127913.9061699179</v>
      </c>
      <c r="C172">
        <v>3225947.8536406807</v>
      </c>
      <c r="D172">
        <v>2698649.4202379072</v>
      </c>
      <c r="E172">
        <v>3499764.5746559878</v>
      </c>
      <c r="F172">
        <v>2980599.226662985</v>
      </c>
      <c r="G172">
        <v>3332831.9323006002</v>
      </c>
      <c r="H172">
        <v>3000393.7850740482</v>
      </c>
      <c r="I172">
        <v>2926660.7347980645</v>
      </c>
      <c r="J172">
        <v>1230275.4909358039</v>
      </c>
      <c r="K172">
        <v>1747822.5024812394</v>
      </c>
      <c r="L172">
        <v>1319541.7590452821</v>
      </c>
      <c r="M172">
        <v>1476261.7026514492</v>
      </c>
      <c r="N172">
        <v>14</v>
      </c>
      <c r="O172">
        <v>10</v>
      </c>
      <c r="P172">
        <v>13</v>
      </c>
      <c r="Q172">
        <v>13</v>
      </c>
      <c r="R172">
        <v>13</v>
      </c>
      <c r="S172">
        <v>12</v>
      </c>
      <c r="T172">
        <v>11</v>
      </c>
      <c r="U172">
        <v>12</v>
      </c>
      <c r="V172">
        <v>12</v>
      </c>
      <c r="W172">
        <v>8</v>
      </c>
      <c r="X172">
        <v>10</v>
      </c>
      <c r="Y172">
        <v>9</v>
      </c>
      <c r="Z172">
        <v>10</v>
      </c>
      <c r="AA172">
        <v>2.7762787985880748</v>
      </c>
      <c r="AB172">
        <v>2.788417329429608</v>
      </c>
      <c r="AC172">
        <v>2.7975754343579671</v>
      </c>
      <c r="AD172">
        <v>3.359570400847729</v>
      </c>
      <c r="AE172">
        <v>3.5343604867246641</v>
      </c>
      <c r="AF172">
        <v>3.9499413569780968</v>
      </c>
      <c r="AG172">
        <v>3.8004942923995486</v>
      </c>
      <c r="AH172">
        <v>3.4422214221443235</v>
      </c>
      <c r="AI172">
        <v>2.6757385622421541</v>
      </c>
      <c r="AJ172">
        <v>4.5803862267472528</v>
      </c>
      <c r="AK172">
        <v>3.3416135121696775</v>
      </c>
      <c r="AL172">
        <v>3.0090931306392137</v>
      </c>
      <c r="AM172">
        <f t="shared" si="4"/>
        <v>3.2613896180571924</v>
      </c>
      <c r="AN172">
        <f t="shared" si="5"/>
        <v>3.4145588741541926</v>
      </c>
      <c r="AP172" t="s">
        <v>303</v>
      </c>
      <c r="AQ172" t="s">
        <v>1816</v>
      </c>
      <c r="AR172" t="s">
        <v>1817</v>
      </c>
      <c r="AS172">
        <v>-1.1834990400140799</v>
      </c>
      <c r="AT172">
        <v>0.21946010881494901</v>
      </c>
      <c r="AU172">
        <v>0.17733257814859901</v>
      </c>
    </row>
    <row r="173" spans="1:47" x14ac:dyDescent="0.25">
      <c r="A173" t="s">
        <v>1324</v>
      </c>
      <c r="B173">
        <v>4303095.0222625835</v>
      </c>
      <c r="C173">
        <v>3801786.4284045715</v>
      </c>
      <c r="D173">
        <v>4038647.5181041923</v>
      </c>
      <c r="E173">
        <v>4105417.1975506688</v>
      </c>
      <c r="F173">
        <v>3907389.2831911147</v>
      </c>
      <c r="G173">
        <v>3580490.3228210835</v>
      </c>
      <c r="H173">
        <v>3732285.5480016638</v>
      </c>
      <c r="I173">
        <v>3523738.9123964924</v>
      </c>
      <c r="J173">
        <v>3393634.4795332807</v>
      </c>
      <c r="K173">
        <v>2807264.1138857463</v>
      </c>
      <c r="L173">
        <v>3180219.0968901534</v>
      </c>
      <c r="M173">
        <v>2730306.1531273825</v>
      </c>
      <c r="N173">
        <v>12</v>
      </c>
      <c r="O173">
        <v>12</v>
      </c>
      <c r="P173">
        <v>9</v>
      </c>
      <c r="Q173">
        <v>10</v>
      </c>
      <c r="R173">
        <v>12</v>
      </c>
      <c r="S173">
        <v>11</v>
      </c>
      <c r="T173">
        <v>11</v>
      </c>
      <c r="U173">
        <v>10</v>
      </c>
      <c r="V173">
        <v>11</v>
      </c>
      <c r="W173">
        <v>8</v>
      </c>
      <c r="X173">
        <v>9</v>
      </c>
      <c r="Y173">
        <v>8</v>
      </c>
      <c r="Z173">
        <v>10</v>
      </c>
      <c r="AA173">
        <v>3.0585322203191789</v>
      </c>
      <c r="AB173">
        <v>3.0647914697156269</v>
      </c>
      <c r="AC173">
        <v>2.8793201398695141</v>
      </c>
      <c r="AD173">
        <v>3.3085310224590976</v>
      </c>
      <c r="AE173">
        <v>2.5768547538417264</v>
      </c>
      <c r="AF173">
        <v>2.887507844412863</v>
      </c>
      <c r="AG173">
        <v>3.8495141139156432</v>
      </c>
      <c r="AH173">
        <v>3.19933825695604</v>
      </c>
      <c r="AI173">
        <v>2.4495016490083286</v>
      </c>
      <c r="AJ173">
        <v>3.8964037655418644</v>
      </c>
      <c r="AK173">
        <v>3.9086902526200578</v>
      </c>
      <c r="AL173">
        <v>3.3609814027780436</v>
      </c>
      <c r="AM173">
        <f t="shared" si="4"/>
        <v>3.0393428481445626</v>
      </c>
      <c r="AN173">
        <f t="shared" si="5"/>
        <v>3.3673183004284351</v>
      </c>
      <c r="AP173" t="s">
        <v>304</v>
      </c>
      <c r="AQ173" t="s">
        <v>1818</v>
      </c>
      <c r="AR173" t="s">
        <v>1819</v>
      </c>
      <c r="AS173">
        <v>0.30236374526770599</v>
      </c>
      <c r="AT173">
        <v>0.116012921906802</v>
      </c>
      <c r="AU173">
        <v>0.179030760819511</v>
      </c>
    </row>
    <row r="174" spans="1:47" x14ac:dyDescent="0.25">
      <c r="A174" t="s">
        <v>1036</v>
      </c>
      <c r="B174">
        <v>609102.90241826419</v>
      </c>
      <c r="C174">
        <v>700345.73225809145</v>
      </c>
      <c r="D174">
        <v>870098.88742858649</v>
      </c>
      <c r="E174">
        <v>834688.29432840424</v>
      </c>
      <c r="F174">
        <v>577653.20886708912</v>
      </c>
      <c r="G174">
        <v>670117.87629465247</v>
      </c>
      <c r="H174">
        <v>519534.64832175185</v>
      </c>
      <c r="I174">
        <v>799634.90152885136</v>
      </c>
      <c r="J174">
        <v>470995.47256566462</v>
      </c>
      <c r="K174">
        <v>750522.75806086161</v>
      </c>
      <c r="L174">
        <v>587709.97652603558</v>
      </c>
      <c r="M174">
        <v>730759.38238442526</v>
      </c>
      <c r="N174">
        <v>8</v>
      </c>
      <c r="O174">
        <v>5</v>
      </c>
      <c r="P174">
        <v>6</v>
      </c>
      <c r="Q174">
        <v>7</v>
      </c>
      <c r="R174">
        <v>7</v>
      </c>
      <c r="S174">
        <v>6</v>
      </c>
      <c r="T174">
        <v>5</v>
      </c>
      <c r="U174">
        <v>5</v>
      </c>
      <c r="V174">
        <v>6</v>
      </c>
      <c r="W174">
        <v>3</v>
      </c>
      <c r="X174">
        <v>6</v>
      </c>
      <c r="Y174">
        <v>3</v>
      </c>
      <c r="Z174">
        <v>5</v>
      </c>
      <c r="AA174">
        <v>3.7919621815211655</v>
      </c>
      <c r="AB174">
        <v>2.9297665376187632</v>
      </c>
      <c r="AC174">
        <v>3.1387119436393713</v>
      </c>
      <c r="AD174">
        <v>2.7392452091560102</v>
      </c>
      <c r="AE174">
        <v>2.7245659199155852</v>
      </c>
      <c r="AF174">
        <v>2.5751495162001317</v>
      </c>
      <c r="AG174">
        <v>3.4246814152467153</v>
      </c>
      <c r="AH174">
        <v>3.5646657435959326</v>
      </c>
      <c r="AI174">
        <v>1.991832564676085</v>
      </c>
      <c r="AJ174">
        <v>3.1750953374731119</v>
      </c>
      <c r="AK174">
        <v>2.2929158705125388</v>
      </c>
      <c r="AL174">
        <v>3.0152528223104738</v>
      </c>
      <c r="AM174">
        <f t="shared" si="4"/>
        <v>2.933753013521438</v>
      </c>
      <c r="AN174">
        <f t="shared" si="5"/>
        <v>2.9602211634562092</v>
      </c>
      <c r="AP174" t="s">
        <v>305</v>
      </c>
      <c r="AQ174" t="s">
        <v>1820</v>
      </c>
      <c r="AR174" t="s">
        <v>1821</v>
      </c>
      <c r="AS174">
        <v>-0.29627474984692198</v>
      </c>
      <c r="AT174">
        <v>9.1459344490956093E-2</v>
      </c>
      <c r="AU174">
        <v>0.180274990173379</v>
      </c>
    </row>
    <row r="175" spans="1:47" x14ac:dyDescent="0.25">
      <c r="A175" t="s">
        <v>999</v>
      </c>
      <c r="B175">
        <v>325458.19531123294</v>
      </c>
      <c r="C175">
        <v>297699.1985533096</v>
      </c>
      <c r="D175">
        <v>410488.1406999816</v>
      </c>
      <c r="E175">
        <v>252105.32052622855</v>
      </c>
      <c r="F175">
        <v>264355.7341209912</v>
      </c>
      <c r="G175">
        <v>211068.2270198492</v>
      </c>
      <c r="H175">
        <v>228025.01785410073</v>
      </c>
      <c r="I175">
        <v>186332.77414435521</v>
      </c>
      <c r="J175">
        <v>133469.88576359273</v>
      </c>
      <c r="K175">
        <v>392172.15007927833</v>
      </c>
      <c r="L175">
        <v>150795.21626102674</v>
      </c>
      <c r="M175">
        <v>122214.7338733419</v>
      </c>
      <c r="N175">
        <v>5</v>
      </c>
      <c r="O175">
        <v>4</v>
      </c>
      <c r="P175">
        <v>4</v>
      </c>
      <c r="Q175">
        <v>4</v>
      </c>
      <c r="R175">
        <v>3</v>
      </c>
      <c r="S175">
        <v>3</v>
      </c>
      <c r="T175">
        <v>2</v>
      </c>
      <c r="U175">
        <v>3</v>
      </c>
      <c r="V175">
        <v>2</v>
      </c>
      <c r="W175">
        <v>2</v>
      </c>
      <c r="X175">
        <v>5</v>
      </c>
      <c r="Y175">
        <v>2</v>
      </c>
      <c r="Z175">
        <v>2</v>
      </c>
      <c r="AA175">
        <v>1.9698184362060527</v>
      </c>
      <c r="AB175">
        <v>2.5687854772131598</v>
      </c>
      <c r="AC175">
        <v>2.8456424041453552</v>
      </c>
      <c r="AD175">
        <v>4.0952992567773201</v>
      </c>
      <c r="AE175">
        <v>2.9640262269479831</v>
      </c>
      <c r="AF175">
        <v>4.1698182616213106</v>
      </c>
      <c r="AG175">
        <v>2.6306156449662272</v>
      </c>
      <c r="AH175">
        <v>5.0790187684499504</v>
      </c>
      <c r="AI175">
        <v>2.720478447212785</v>
      </c>
      <c r="AJ175">
        <v>3.160681620925426</v>
      </c>
      <c r="AK175">
        <v>3.4186446901018739</v>
      </c>
      <c r="AL175">
        <v>3.0884910881892753</v>
      </c>
      <c r="AM175">
        <f t="shared" si="4"/>
        <v>2.9058707745540153</v>
      </c>
      <c r="AN175">
        <f t="shared" si="5"/>
        <v>3.5460159459054381</v>
      </c>
      <c r="AP175" t="s">
        <v>154</v>
      </c>
      <c r="AQ175" t="s">
        <v>1822</v>
      </c>
      <c r="AR175" t="s">
        <v>1823</v>
      </c>
      <c r="AS175">
        <v>-0.24816948893835999</v>
      </c>
      <c r="AT175">
        <v>0.112407919880991</v>
      </c>
      <c r="AU175">
        <v>0.181074227060946</v>
      </c>
    </row>
    <row r="176" spans="1:47" x14ac:dyDescent="0.25">
      <c r="A176" t="s">
        <v>980</v>
      </c>
      <c r="B176">
        <v>744681.14325198648</v>
      </c>
      <c r="C176">
        <v>799740.95500443853</v>
      </c>
      <c r="D176">
        <v>777323.42101752246</v>
      </c>
      <c r="E176">
        <v>585529.19254731538</v>
      </c>
      <c r="F176">
        <v>758784.06549961015</v>
      </c>
      <c r="G176">
        <v>731808.82541788672</v>
      </c>
      <c r="H176">
        <v>554885.80750252237</v>
      </c>
      <c r="I176">
        <v>645753.74016858218</v>
      </c>
      <c r="J176">
        <v>696531.60074782919</v>
      </c>
      <c r="K176">
        <v>559719.62859886081</v>
      </c>
      <c r="L176">
        <v>826110.66231718264</v>
      </c>
      <c r="M176">
        <v>600812.37602865021</v>
      </c>
      <c r="N176">
        <v>10</v>
      </c>
      <c r="O176">
        <v>7</v>
      </c>
      <c r="P176">
        <v>6</v>
      </c>
      <c r="Q176">
        <v>8</v>
      </c>
      <c r="R176">
        <v>9</v>
      </c>
      <c r="S176">
        <v>8</v>
      </c>
      <c r="T176">
        <v>8</v>
      </c>
      <c r="U176">
        <v>6</v>
      </c>
      <c r="V176">
        <v>9</v>
      </c>
      <c r="W176">
        <v>4</v>
      </c>
      <c r="X176">
        <v>7</v>
      </c>
      <c r="Y176">
        <v>7</v>
      </c>
      <c r="Z176">
        <v>6</v>
      </c>
      <c r="AA176">
        <v>3.2285780216928837</v>
      </c>
      <c r="AB176">
        <v>3.2260174213444466</v>
      </c>
      <c r="AC176">
        <v>3.3707400203102189</v>
      </c>
      <c r="AD176">
        <v>3.4114405100596752</v>
      </c>
      <c r="AE176">
        <v>2.6308224328229568</v>
      </c>
      <c r="AF176">
        <v>2.0003601470978651</v>
      </c>
      <c r="AG176">
        <v>1.9491531822947303</v>
      </c>
      <c r="AH176">
        <v>2.33432539553309</v>
      </c>
      <c r="AI176">
        <v>2.7323841892525378</v>
      </c>
      <c r="AJ176">
        <v>1.6587796424334869</v>
      </c>
      <c r="AK176">
        <v>2.5103667564059826</v>
      </c>
      <c r="AL176">
        <v>2.6514695559662549</v>
      </c>
      <c r="AM176">
        <f t="shared" si="4"/>
        <v>2.7028099070219067</v>
      </c>
      <c r="AN176">
        <f t="shared" si="5"/>
        <v>2.5812629721804483</v>
      </c>
      <c r="AP176" t="s">
        <v>306</v>
      </c>
      <c r="AQ176" t="s">
        <v>1824</v>
      </c>
      <c r="AR176" t="s">
        <v>1825</v>
      </c>
      <c r="AS176">
        <v>-1.15899635221495</v>
      </c>
      <c r="AT176">
        <v>0.18306973459552101</v>
      </c>
      <c r="AU176">
        <v>0.18175910276086199</v>
      </c>
    </row>
    <row r="177" spans="1:47" x14ac:dyDescent="0.25">
      <c r="A177" t="s">
        <v>997</v>
      </c>
      <c r="B177">
        <v>1516417.8452628893</v>
      </c>
      <c r="C177">
        <v>1813277.5402013233</v>
      </c>
      <c r="D177">
        <v>1901484.4607764652</v>
      </c>
      <c r="E177">
        <v>1536944.9902764508</v>
      </c>
      <c r="F177">
        <v>1885271.1043232749</v>
      </c>
      <c r="G177">
        <v>2091793.7760568871</v>
      </c>
      <c r="H177">
        <v>1452788.7062430736</v>
      </c>
      <c r="I177">
        <v>1798403.759887187</v>
      </c>
      <c r="J177">
        <v>2015199.3638998149</v>
      </c>
      <c r="K177">
        <v>1728019.9437079811</v>
      </c>
      <c r="L177">
        <v>2282652.3709050696</v>
      </c>
      <c r="M177">
        <v>1294426.0374751929</v>
      </c>
      <c r="N177">
        <v>10</v>
      </c>
      <c r="O177">
        <v>9</v>
      </c>
      <c r="P177">
        <v>9</v>
      </c>
      <c r="Q177">
        <v>8</v>
      </c>
      <c r="R177">
        <v>8</v>
      </c>
      <c r="S177">
        <v>7</v>
      </c>
      <c r="T177">
        <v>9</v>
      </c>
      <c r="U177">
        <v>7</v>
      </c>
      <c r="V177">
        <v>9</v>
      </c>
      <c r="W177">
        <v>8</v>
      </c>
      <c r="X177">
        <v>7</v>
      </c>
      <c r="Y177">
        <v>7</v>
      </c>
      <c r="Z177">
        <v>6</v>
      </c>
      <c r="AA177">
        <v>2.4192204587466795</v>
      </c>
      <c r="AB177">
        <v>2.142572197534788</v>
      </c>
      <c r="AC177">
        <v>2.1821959614614386</v>
      </c>
      <c r="AD177">
        <v>2.6560160632395524</v>
      </c>
      <c r="AE177">
        <v>1.49920401907195</v>
      </c>
      <c r="AF177">
        <v>3.1656932083684648</v>
      </c>
      <c r="AG177">
        <v>2.3648916294556943</v>
      </c>
      <c r="AH177">
        <v>3.5490184749935212</v>
      </c>
      <c r="AI177">
        <v>3.023552403540247</v>
      </c>
      <c r="AJ177">
        <v>3.9512192549580516</v>
      </c>
      <c r="AK177">
        <v>3.4971144601836017</v>
      </c>
      <c r="AL177">
        <v>3.5414714246497785</v>
      </c>
      <c r="AM177">
        <f t="shared" si="4"/>
        <v>2.8140755807682782</v>
      </c>
      <c r="AN177">
        <f t="shared" si="5"/>
        <v>2.8512860119323498</v>
      </c>
      <c r="AP177" t="s">
        <v>307</v>
      </c>
      <c r="AQ177" t="s">
        <v>1826</v>
      </c>
      <c r="AR177" t="s">
        <v>1827</v>
      </c>
      <c r="AS177">
        <v>2.41895258961154</v>
      </c>
      <c r="AT177">
        <v>0.407701981795145</v>
      </c>
      <c r="AU177">
        <v>0.18254368105913599</v>
      </c>
    </row>
    <row r="178" spans="1:47" x14ac:dyDescent="0.25">
      <c r="A178" t="s">
        <v>1229</v>
      </c>
      <c r="B178">
        <v>214057.72724473613</v>
      </c>
      <c r="C178">
        <v>120717.05367782754</v>
      </c>
      <c r="D178">
        <v>336617.55275875825</v>
      </c>
      <c r="E178">
        <v>200191.94630882808</v>
      </c>
      <c r="F178">
        <v>250871.74281797293</v>
      </c>
      <c r="G178">
        <v>281458.55485395994</v>
      </c>
      <c r="H178">
        <v>266058.71462104435</v>
      </c>
      <c r="I178">
        <v>224726.33333432185</v>
      </c>
      <c r="J178">
        <v>728704.16915246891</v>
      </c>
      <c r="K178">
        <v>556323.79937018384</v>
      </c>
      <c r="L178">
        <v>569704.34213793988</v>
      </c>
      <c r="M178">
        <v>506722.81091395544</v>
      </c>
      <c r="N178">
        <v>7</v>
      </c>
      <c r="O178">
        <v>4</v>
      </c>
      <c r="P178">
        <v>2</v>
      </c>
      <c r="Q178">
        <v>4</v>
      </c>
      <c r="R178">
        <v>4</v>
      </c>
      <c r="S178">
        <v>4</v>
      </c>
      <c r="T178">
        <v>4</v>
      </c>
      <c r="U178">
        <v>3</v>
      </c>
      <c r="V178">
        <v>3</v>
      </c>
      <c r="W178">
        <v>6</v>
      </c>
      <c r="X178">
        <v>7</v>
      </c>
      <c r="Y178">
        <v>4</v>
      </c>
      <c r="Z178">
        <v>6</v>
      </c>
      <c r="AA178">
        <v>1.5566540090031906</v>
      </c>
      <c r="AB178">
        <v>2.4517927525686298</v>
      </c>
      <c r="AC178">
        <v>2.4714366422309824</v>
      </c>
      <c r="AD178">
        <v>2.9954840932690461</v>
      </c>
      <c r="AE178">
        <v>1.5810560152478901</v>
      </c>
      <c r="AF178">
        <v>1.9036132783024633</v>
      </c>
      <c r="AG178">
        <v>2.8843017924155565</v>
      </c>
      <c r="AH178">
        <v>2.3125662801891766</v>
      </c>
      <c r="AI178">
        <v>1.5651831059413819</v>
      </c>
      <c r="AJ178">
        <v>2.7538717910717749</v>
      </c>
      <c r="AK178">
        <v>2.015576336607138</v>
      </c>
      <c r="AL178">
        <v>2.6264510453408056</v>
      </c>
      <c r="AM178">
        <f t="shared" si="4"/>
        <v>2.1170919298530704</v>
      </c>
      <c r="AN178">
        <f t="shared" si="5"/>
        <v>2.4025725938449356</v>
      </c>
      <c r="AP178" t="s">
        <v>308</v>
      </c>
      <c r="AQ178" t="s">
        <v>1828</v>
      </c>
      <c r="AR178" t="s">
        <v>1829</v>
      </c>
      <c r="AS178">
        <v>0.37395404416941003</v>
      </c>
      <c r="AT178">
        <v>0.11477103416746499</v>
      </c>
      <c r="AU178">
        <v>0.184981219806097</v>
      </c>
    </row>
    <row r="179" spans="1:47" x14ac:dyDescent="0.25">
      <c r="A179" t="s">
        <v>230</v>
      </c>
      <c r="B179">
        <v>1223569.8215210801</v>
      </c>
      <c r="C179">
        <v>1186282.7461589982</v>
      </c>
      <c r="D179">
        <v>1217104.2304796199</v>
      </c>
      <c r="E179">
        <v>780696.39418377855</v>
      </c>
      <c r="F179">
        <v>849696.54610576911</v>
      </c>
      <c r="G179">
        <v>687649.16951021098</v>
      </c>
      <c r="H179">
        <v>886950.49168749515</v>
      </c>
      <c r="I179">
        <v>824127.0860343097</v>
      </c>
      <c r="J179">
        <v>1525905.1252255111</v>
      </c>
      <c r="K179">
        <v>1489545.5170547182</v>
      </c>
      <c r="L179">
        <v>1094149.1540171644</v>
      </c>
      <c r="M179">
        <v>1126980.720721815</v>
      </c>
      <c r="N179">
        <v>13</v>
      </c>
      <c r="O179">
        <v>10</v>
      </c>
      <c r="P179">
        <v>8</v>
      </c>
      <c r="Q179">
        <v>12</v>
      </c>
      <c r="R179">
        <v>8</v>
      </c>
      <c r="S179">
        <v>6</v>
      </c>
      <c r="T179">
        <v>10</v>
      </c>
      <c r="U179">
        <v>11</v>
      </c>
      <c r="V179">
        <v>10</v>
      </c>
      <c r="W179">
        <v>8</v>
      </c>
      <c r="X179">
        <v>11</v>
      </c>
      <c r="Y179">
        <v>7</v>
      </c>
      <c r="Z179">
        <v>9</v>
      </c>
      <c r="AA179">
        <v>2.8561305229428045</v>
      </c>
      <c r="AB179">
        <v>2.4906285884794528</v>
      </c>
      <c r="AC179">
        <v>2.427550269951642</v>
      </c>
      <c r="AD179">
        <v>3.5189138457989011</v>
      </c>
      <c r="AE179">
        <v>2.9416963647025334</v>
      </c>
      <c r="AF179">
        <v>2.9373996393124071</v>
      </c>
      <c r="AG179">
        <v>2.695607574874435</v>
      </c>
      <c r="AH179">
        <v>4.1793896076048398</v>
      </c>
      <c r="AI179">
        <v>2.3252332939552778</v>
      </c>
      <c r="AJ179">
        <v>3.1299588294251963</v>
      </c>
      <c r="AK179">
        <v>3.1462907266967726</v>
      </c>
      <c r="AL179">
        <v>2.97619394151869</v>
      </c>
      <c r="AM179">
        <f t="shared" si="4"/>
        <v>2.6944835240111296</v>
      </c>
      <c r="AN179">
        <f t="shared" si="5"/>
        <v>3.2430153435326954</v>
      </c>
      <c r="AP179" t="s">
        <v>309</v>
      </c>
      <c r="AQ179" t="s">
        <v>1830</v>
      </c>
      <c r="AR179" t="s">
        <v>1831</v>
      </c>
      <c r="AS179">
        <v>2.3031093931640099</v>
      </c>
      <c r="AT179">
        <v>8.7000885264524194E-2</v>
      </c>
      <c r="AU179">
        <v>0.185966529170837</v>
      </c>
    </row>
    <row r="180" spans="1:47" x14ac:dyDescent="0.25">
      <c r="A180" t="s">
        <v>387</v>
      </c>
      <c r="B180">
        <v>2050917.3635789151</v>
      </c>
      <c r="C180">
        <v>1889299.4456267136</v>
      </c>
      <c r="D180">
        <v>1775978.2234906738</v>
      </c>
      <c r="E180">
        <v>3308316.2818288389</v>
      </c>
      <c r="F180">
        <v>2630972.4141981564</v>
      </c>
      <c r="G180">
        <v>1957449.6678265361</v>
      </c>
      <c r="H180">
        <v>3520531.9481008868</v>
      </c>
      <c r="I180">
        <v>2559034.929884824</v>
      </c>
      <c r="J180">
        <v>4219387.1830656817</v>
      </c>
      <c r="K180">
        <v>3015844.6748773567</v>
      </c>
      <c r="L180">
        <v>3508618.2505010366</v>
      </c>
      <c r="M180">
        <v>3858489.8386119348</v>
      </c>
      <c r="N180">
        <v>12</v>
      </c>
      <c r="O180">
        <v>8</v>
      </c>
      <c r="P180">
        <v>7</v>
      </c>
      <c r="Q180">
        <v>8</v>
      </c>
      <c r="R180">
        <v>11</v>
      </c>
      <c r="S180">
        <v>11</v>
      </c>
      <c r="T180">
        <v>8</v>
      </c>
      <c r="U180">
        <v>10</v>
      </c>
      <c r="V180">
        <v>9</v>
      </c>
      <c r="W180">
        <v>9</v>
      </c>
      <c r="X180">
        <v>12</v>
      </c>
      <c r="Y180">
        <v>7</v>
      </c>
      <c r="Z180">
        <v>11</v>
      </c>
      <c r="AA180">
        <v>2.7686932969682134</v>
      </c>
      <c r="AB180">
        <v>2.1625226750784772</v>
      </c>
      <c r="AC180">
        <v>2.4915564804563628</v>
      </c>
      <c r="AD180">
        <v>3.497022224894526</v>
      </c>
      <c r="AE180">
        <v>1.973633354120671</v>
      </c>
      <c r="AF180">
        <v>2.8554819411654035</v>
      </c>
      <c r="AG180">
        <v>3.3391373581323167</v>
      </c>
      <c r="AH180">
        <v>3.3599640537234854</v>
      </c>
      <c r="AI180">
        <v>2.4103880385848391</v>
      </c>
      <c r="AJ180">
        <v>3.6462161872666452</v>
      </c>
      <c r="AK180">
        <v>3.9848937373754536</v>
      </c>
      <c r="AL180">
        <v>3.4700544771087309</v>
      </c>
      <c r="AM180">
        <f t="shared" si="4"/>
        <v>2.7224764365866569</v>
      </c>
      <c r="AN180">
        <f t="shared" si="5"/>
        <v>3.2707842008925305</v>
      </c>
      <c r="AP180" t="s">
        <v>310</v>
      </c>
      <c r="AQ180" t="s">
        <v>1832</v>
      </c>
      <c r="AR180" t="s">
        <v>1833</v>
      </c>
      <c r="AS180">
        <v>1.0868318376302699</v>
      </c>
      <c r="AT180">
        <v>4.9765832915789301E-2</v>
      </c>
      <c r="AU180">
        <v>0.18622241116978</v>
      </c>
    </row>
    <row r="181" spans="1:47" x14ac:dyDescent="0.25">
      <c r="A181" t="s">
        <v>1285</v>
      </c>
      <c r="B181">
        <v>592996.5266087394</v>
      </c>
      <c r="C181">
        <v>747041.66159198491</v>
      </c>
      <c r="D181">
        <v>969645.39433916425</v>
      </c>
      <c r="E181">
        <v>844646.31348947668</v>
      </c>
      <c r="F181">
        <v>685017.44628725434</v>
      </c>
      <c r="G181">
        <v>791553.83295897499</v>
      </c>
      <c r="H181">
        <v>809918.17303270428</v>
      </c>
      <c r="I181">
        <v>646072.33457081823</v>
      </c>
      <c r="J181">
        <v>1430955.5317732857</v>
      </c>
      <c r="K181">
        <v>1566781.8258216102</v>
      </c>
      <c r="L181">
        <v>1755840.5930935766</v>
      </c>
      <c r="M181">
        <v>1290823.2914305318</v>
      </c>
      <c r="N181">
        <v>11</v>
      </c>
      <c r="O181">
        <v>6</v>
      </c>
      <c r="P181">
        <v>8</v>
      </c>
      <c r="Q181">
        <v>7</v>
      </c>
      <c r="R181">
        <v>10</v>
      </c>
      <c r="S181">
        <v>8</v>
      </c>
      <c r="T181">
        <v>8</v>
      </c>
      <c r="U181">
        <v>7</v>
      </c>
      <c r="V181">
        <v>7</v>
      </c>
      <c r="W181">
        <v>8</v>
      </c>
      <c r="X181">
        <v>9</v>
      </c>
      <c r="Y181">
        <v>9</v>
      </c>
      <c r="Z181">
        <v>8</v>
      </c>
      <c r="AA181">
        <v>3.9163762538624134</v>
      </c>
      <c r="AB181">
        <v>1.9894882983403677</v>
      </c>
      <c r="AC181">
        <v>1.8653365276740523</v>
      </c>
      <c r="AD181">
        <v>2.4536741655831937</v>
      </c>
      <c r="AE181">
        <v>1.7630212413602617</v>
      </c>
      <c r="AF181">
        <v>1.8729329625298439</v>
      </c>
      <c r="AG181">
        <v>3.2270426455121313</v>
      </c>
      <c r="AH181">
        <v>2.8543291571729261</v>
      </c>
      <c r="AI181">
        <v>2.4235120719857663</v>
      </c>
      <c r="AJ181">
        <v>3.2092311985442685</v>
      </c>
      <c r="AK181">
        <v>3.2112924144656083</v>
      </c>
      <c r="AL181">
        <v>3.0963136030680878</v>
      </c>
      <c r="AM181">
        <f t="shared" si="4"/>
        <v>2.546146218822785</v>
      </c>
      <c r="AN181">
        <f t="shared" si="5"/>
        <v>2.767612204527035</v>
      </c>
      <c r="AP181" t="s">
        <v>155</v>
      </c>
      <c r="AQ181" t="s">
        <v>1834</v>
      </c>
      <c r="AR181" t="s">
        <v>1835</v>
      </c>
      <c r="AS181">
        <v>0.30573472572788002</v>
      </c>
      <c r="AT181">
        <v>0.218523488251437</v>
      </c>
      <c r="AU181">
        <v>0.18690287214749501</v>
      </c>
    </row>
    <row r="182" spans="1:47" x14ac:dyDescent="0.25">
      <c r="A182" t="s">
        <v>1433</v>
      </c>
      <c r="B182">
        <v>839567.03640219104</v>
      </c>
      <c r="C182">
        <v>976970.56182930002</v>
      </c>
      <c r="D182">
        <v>1026252.4043793916</v>
      </c>
      <c r="E182">
        <v>793813.7470320866</v>
      </c>
      <c r="F182">
        <v>813573.84935199807</v>
      </c>
      <c r="G182">
        <v>736983.34808893292</v>
      </c>
      <c r="H182">
        <v>932837.7670565024</v>
      </c>
      <c r="I182">
        <v>909306.05246382323</v>
      </c>
      <c r="J182">
        <v>1607091.0633235876</v>
      </c>
      <c r="K182">
        <v>1121777.5191754254</v>
      </c>
      <c r="L182">
        <v>1407269.5136565401</v>
      </c>
      <c r="M182">
        <v>1243234.083880679</v>
      </c>
      <c r="N182">
        <v>9</v>
      </c>
      <c r="O182">
        <v>7</v>
      </c>
      <c r="P182">
        <v>7</v>
      </c>
      <c r="Q182">
        <v>6</v>
      </c>
      <c r="R182">
        <v>7</v>
      </c>
      <c r="S182">
        <v>6</v>
      </c>
      <c r="T182">
        <v>5</v>
      </c>
      <c r="U182">
        <v>7</v>
      </c>
      <c r="V182">
        <v>7</v>
      </c>
      <c r="W182">
        <v>7</v>
      </c>
      <c r="X182">
        <v>7</v>
      </c>
      <c r="Y182">
        <v>8</v>
      </c>
      <c r="Z182">
        <v>8</v>
      </c>
      <c r="AA182">
        <v>2.0946103964556313</v>
      </c>
      <c r="AB182">
        <v>3.0367349519755251</v>
      </c>
      <c r="AC182">
        <v>2.1763796342021267</v>
      </c>
      <c r="AD182">
        <v>2.9261360679941499</v>
      </c>
      <c r="AE182">
        <v>2.8780335164866351</v>
      </c>
      <c r="AF182">
        <v>3.7248119429592195</v>
      </c>
      <c r="AG182">
        <v>2.6778478837587931</v>
      </c>
      <c r="AH182">
        <v>3.3811308144099059</v>
      </c>
      <c r="AI182">
        <v>2.2845609410096439</v>
      </c>
      <c r="AJ182">
        <v>3.6029506169827856</v>
      </c>
      <c r="AK182">
        <v>2.5556105786208603</v>
      </c>
      <c r="AL182">
        <v>3.3284252101244665</v>
      </c>
      <c r="AM182">
        <f t="shared" si="4"/>
        <v>2.8200080805974888</v>
      </c>
      <c r="AN182">
        <f t="shared" si="5"/>
        <v>2.9578640118991353</v>
      </c>
      <c r="AP182" t="s">
        <v>311</v>
      </c>
      <c r="AQ182" t="s">
        <v>1836</v>
      </c>
      <c r="AR182" t="s">
        <v>1837</v>
      </c>
      <c r="AS182">
        <v>-0.875565924883142</v>
      </c>
      <c r="AT182">
        <v>0.327603037849722</v>
      </c>
      <c r="AU182">
        <v>0.18690298675004</v>
      </c>
    </row>
    <row r="183" spans="1:47" x14ac:dyDescent="0.25">
      <c r="A183" t="s">
        <v>399</v>
      </c>
      <c r="B183">
        <v>5714243.2995513398</v>
      </c>
      <c r="C183">
        <v>9580371.739093231</v>
      </c>
      <c r="D183">
        <v>28214929.90369134</v>
      </c>
      <c r="E183">
        <v>22765295.286178011</v>
      </c>
      <c r="F183">
        <v>25916242.559426151</v>
      </c>
      <c r="G183">
        <v>17987505.958168413</v>
      </c>
      <c r="H183">
        <v>26298815.482904375</v>
      </c>
      <c r="I183">
        <v>20645698.559550308</v>
      </c>
      <c r="J183">
        <v>23888066.653276462</v>
      </c>
      <c r="K183">
        <v>15988169.58096309</v>
      </c>
      <c r="L183">
        <v>25883347.488316845</v>
      </c>
      <c r="M183">
        <v>17362645.867485173</v>
      </c>
      <c r="N183">
        <v>15</v>
      </c>
      <c r="O183">
        <v>13</v>
      </c>
      <c r="P183">
        <v>13</v>
      </c>
      <c r="Q183">
        <v>14</v>
      </c>
      <c r="R183">
        <v>13</v>
      </c>
      <c r="S183">
        <v>13</v>
      </c>
      <c r="T183">
        <v>13</v>
      </c>
      <c r="U183">
        <v>14</v>
      </c>
      <c r="V183">
        <v>15</v>
      </c>
      <c r="W183">
        <v>11</v>
      </c>
      <c r="X183">
        <v>14</v>
      </c>
      <c r="Y183">
        <v>11</v>
      </c>
      <c r="Z183">
        <v>13</v>
      </c>
      <c r="AA183">
        <v>3.3441779061796693</v>
      </c>
      <c r="AB183">
        <v>3.3456072333969895</v>
      </c>
      <c r="AC183">
        <v>3.4995100460868058</v>
      </c>
      <c r="AD183">
        <v>3.7315447366909478</v>
      </c>
      <c r="AE183">
        <v>3.1560053741662579</v>
      </c>
      <c r="AF183">
        <v>3.9812473033467404</v>
      </c>
      <c r="AG183">
        <v>4.4029056988083202</v>
      </c>
      <c r="AH183">
        <v>4.3016312340469831</v>
      </c>
      <c r="AI183">
        <v>2.8234707353784163</v>
      </c>
      <c r="AJ183">
        <v>4.3507050643703176</v>
      </c>
      <c r="AK183">
        <v>4.5078582499465076</v>
      </c>
      <c r="AL183">
        <v>3.7827427826100637</v>
      </c>
      <c r="AM183">
        <f t="shared" si="4"/>
        <v>3.5574530481264901</v>
      </c>
      <c r="AN183">
        <f t="shared" si="5"/>
        <v>3.9804480127115132</v>
      </c>
      <c r="AP183" t="s">
        <v>312</v>
      </c>
      <c r="AQ183" t="s">
        <v>1838</v>
      </c>
      <c r="AR183" t="s">
        <v>1839</v>
      </c>
      <c r="AS183">
        <v>-2.5938761834828798</v>
      </c>
      <c r="AT183">
        <v>0.119377633071327</v>
      </c>
      <c r="AU183">
        <v>0.18692235903804499</v>
      </c>
    </row>
    <row r="184" spans="1:47" x14ac:dyDescent="0.25">
      <c r="A184" t="s">
        <v>1393</v>
      </c>
      <c r="B184">
        <v>525080.32855743135</v>
      </c>
      <c r="C184">
        <v>526516.41912258649</v>
      </c>
      <c r="D184">
        <v>576590.16226665792</v>
      </c>
      <c r="E184">
        <v>572337.21326007135</v>
      </c>
      <c r="F184">
        <v>515983.84818268765</v>
      </c>
      <c r="G184">
        <v>427944.0760082613</v>
      </c>
      <c r="H184">
        <v>484726.97309064015</v>
      </c>
      <c r="I184">
        <v>490083.3206730439</v>
      </c>
      <c r="J184">
        <v>378909.84234874678</v>
      </c>
      <c r="K184">
        <v>565259.7411617334</v>
      </c>
      <c r="L184">
        <v>535379.57096736564</v>
      </c>
      <c r="M184">
        <v>447927.65580774075</v>
      </c>
      <c r="N184">
        <v>7</v>
      </c>
      <c r="O184">
        <v>5</v>
      </c>
      <c r="P184">
        <v>4</v>
      </c>
      <c r="Q184">
        <v>4</v>
      </c>
      <c r="R184">
        <v>5</v>
      </c>
      <c r="S184">
        <v>4</v>
      </c>
      <c r="T184">
        <v>4</v>
      </c>
      <c r="U184">
        <v>5</v>
      </c>
      <c r="V184">
        <v>5</v>
      </c>
      <c r="W184">
        <v>1</v>
      </c>
      <c r="X184">
        <v>6</v>
      </c>
      <c r="Y184">
        <v>4</v>
      </c>
      <c r="Z184">
        <v>4</v>
      </c>
      <c r="AA184">
        <v>3.1731637919319153</v>
      </c>
      <c r="AB184">
        <v>2.3844398751515556</v>
      </c>
      <c r="AC184">
        <v>2.5002011269599</v>
      </c>
      <c r="AD184">
        <v>2.7424929756274561</v>
      </c>
      <c r="AE184">
        <v>1.8600221624376299</v>
      </c>
      <c r="AF184">
        <v>3.0917841870400351</v>
      </c>
      <c r="AG184">
        <v>2.7709607717410738</v>
      </c>
      <c r="AH184">
        <v>3.9571237717047332</v>
      </c>
      <c r="AI184">
        <v>3.0598104359289402</v>
      </c>
      <c r="AJ184">
        <v>3.5512978626612828</v>
      </c>
      <c r="AK184">
        <v>2.0241968303631537</v>
      </c>
      <c r="AL184">
        <v>2.660129747084635</v>
      </c>
      <c r="AM184">
        <f t="shared" si="4"/>
        <v>2.9601162132789383</v>
      </c>
      <c r="AN184">
        <f t="shared" si="5"/>
        <v>2.6691543764931134</v>
      </c>
      <c r="AP184" t="s">
        <v>313</v>
      </c>
      <c r="AQ184" t="s">
        <v>1840</v>
      </c>
      <c r="AR184" t="s">
        <v>1841</v>
      </c>
      <c r="AS184">
        <v>-0.24632300111675001</v>
      </c>
      <c r="AT184">
        <v>0.13232582464427201</v>
      </c>
      <c r="AU184">
        <v>0.18892201072368001</v>
      </c>
    </row>
    <row r="185" spans="1:47" x14ac:dyDescent="0.25">
      <c r="A185" t="s">
        <v>1424</v>
      </c>
      <c r="B185">
        <v>2362047.5349835511</v>
      </c>
      <c r="C185">
        <v>2408478.5211476451</v>
      </c>
      <c r="D185">
        <v>2158849.6301795095</v>
      </c>
      <c r="E185">
        <v>2398649.7627353212</v>
      </c>
      <c r="F185">
        <v>2204171.5205576112</v>
      </c>
      <c r="G185">
        <v>2054950.4177717054</v>
      </c>
      <c r="H185">
        <v>1614275.5061357312</v>
      </c>
      <c r="I185">
        <v>1187290.4409200277</v>
      </c>
      <c r="J185">
        <v>1975196.6491160775</v>
      </c>
      <c r="K185">
        <v>1453182.0587787514</v>
      </c>
      <c r="L185">
        <v>1608019.4272147825</v>
      </c>
      <c r="M185">
        <v>1523436.2234580345</v>
      </c>
      <c r="N185">
        <v>12</v>
      </c>
      <c r="O185">
        <v>9</v>
      </c>
      <c r="P185">
        <v>10</v>
      </c>
      <c r="Q185">
        <v>9</v>
      </c>
      <c r="R185">
        <v>12</v>
      </c>
      <c r="S185">
        <v>9</v>
      </c>
      <c r="T185">
        <v>10</v>
      </c>
      <c r="U185">
        <v>6</v>
      </c>
      <c r="V185">
        <v>8</v>
      </c>
      <c r="W185">
        <v>6</v>
      </c>
      <c r="X185">
        <v>9</v>
      </c>
      <c r="Y185">
        <v>7</v>
      </c>
      <c r="Z185">
        <v>8</v>
      </c>
      <c r="AA185">
        <v>2.7776785063633223</v>
      </c>
      <c r="AB185">
        <v>1.883726217593678</v>
      </c>
      <c r="AC185">
        <v>2.8403975861502095</v>
      </c>
      <c r="AD185">
        <v>2.1922191572476453</v>
      </c>
      <c r="AE185">
        <v>2.3486361434965248</v>
      </c>
      <c r="AF185">
        <v>2.4765083538508916</v>
      </c>
      <c r="AG185">
        <v>2.3511994749203691</v>
      </c>
      <c r="AH185">
        <v>2.5859404451557744</v>
      </c>
      <c r="AI185">
        <v>2.0877496759508181</v>
      </c>
      <c r="AJ185">
        <v>2.836753084774843</v>
      </c>
      <c r="AK185">
        <v>2.4290339478825946</v>
      </c>
      <c r="AL185">
        <v>2.4057135394731848</v>
      </c>
      <c r="AM185">
        <f t="shared" si="4"/>
        <v>2.4838022374472937</v>
      </c>
      <c r="AN185">
        <f t="shared" si="5"/>
        <v>2.3854571180293487</v>
      </c>
      <c r="AP185" t="s">
        <v>314</v>
      </c>
      <c r="AQ185" t="s">
        <v>1842</v>
      </c>
      <c r="AR185" t="s">
        <v>1843</v>
      </c>
      <c r="AS185">
        <v>-1.60949165099128</v>
      </c>
      <c r="AT185">
        <v>3.6174521568931202E-2</v>
      </c>
      <c r="AU185">
        <v>0.18909302405547501</v>
      </c>
    </row>
    <row r="186" spans="1:47" x14ac:dyDescent="0.25">
      <c r="A186" t="s">
        <v>759</v>
      </c>
      <c r="B186">
        <v>1794777.1686514136</v>
      </c>
      <c r="C186">
        <v>1775191.339553704</v>
      </c>
      <c r="D186">
        <v>1131324.2507550784</v>
      </c>
      <c r="E186">
        <v>1545950.3980897726</v>
      </c>
      <c r="F186">
        <v>1223688.1414909733</v>
      </c>
      <c r="G186">
        <v>2465891.3238478815</v>
      </c>
      <c r="H186">
        <v>1598235.8799306098</v>
      </c>
      <c r="I186">
        <v>1549898.9880458373</v>
      </c>
      <c r="J186">
        <v>1446054.6090141521</v>
      </c>
      <c r="K186">
        <v>1891199.9786732784</v>
      </c>
      <c r="L186">
        <v>1951434.3413143121</v>
      </c>
      <c r="M186">
        <v>1655910.2189584053</v>
      </c>
      <c r="N186">
        <v>11</v>
      </c>
      <c r="O186">
        <v>10</v>
      </c>
      <c r="P186">
        <v>10</v>
      </c>
      <c r="Q186">
        <v>8</v>
      </c>
      <c r="R186">
        <v>9</v>
      </c>
      <c r="S186">
        <v>8</v>
      </c>
      <c r="T186">
        <v>10</v>
      </c>
      <c r="U186">
        <v>9</v>
      </c>
      <c r="V186">
        <v>10</v>
      </c>
      <c r="W186">
        <v>5</v>
      </c>
      <c r="X186">
        <v>8</v>
      </c>
      <c r="Y186">
        <v>6</v>
      </c>
      <c r="Z186">
        <v>8</v>
      </c>
      <c r="AA186">
        <v>2.9281556066001362</v>
      </c>
      <c r="AB186">
        <v>2.2090953793766515</v>
      </c>
      <c r="AC186">
        <v>2.6292717591159298</v>
      </c>
      <c r="AD186">
        <v>2.872357840419419</v>
      </c>
      <c r="AE186">
        <v>2.6620323001707629</v>
      </c>
      <c r="AF186">
        <v>3.3336520344880887</v>
      </c>
      <c r="AG186">
        <v>2.6909284013055488</v>
      </c>
      <c r="AH186">
        <v>2.6102322877685111</v>
      </c>
      <c r="AI186">
        <v>2.8050780088361598</v>
      </c>
      <c r="AJ186">
        <v>3.4037491695690001</v>
      </c>
      <c r="AK186">
        <v>2.7974317252980683</v>
      </c>
      <c r="AL186">
        <v>2.5731357106229082</v>
      </c>
      <c r="AM186">
        <f t="shared" si="4"/>
        <v>2.8848336596643285</v>
      </c>
      <c r="AN186">
        <f t="shared" si="5"/>
        <v>2.7010197109308698</v>
      </c>
      <c r="AP186" t="s">
        <v>156</v>
      </c>
      <c r="AQ186" t="s">
        <v>1844</v>
      </c>
      <c r="AR186" t="s">
        <v>1845</v>
      </c>
      <c r="AS186">
        <v>3.9378517863254099</v>
      </c>
      <c r="AT186">
        <v>9.8100074148771699E-2</v>
      </c>
      <c r="AU186">
        <v>0.1899980463132</v>
      </c>
    </row>
    <row r="187" spans="1:47" x14ac:dyDescent="0.25">
      <c r="A187" t="s">
        <v>1382</v>
      </c>
      <c r="B187">
        <v>3660542.6939296732</v>
      </c>
      <c r="C187">
        <v>3550260.0833272636</v>
      </c>
      <c r="D187">
        <v>3735361.2497385978</v>
      </c>
      <c r="E187">
        <v>2712744.2787839924</v>
      </c>
      <c r="F187">
        <v>3164211.2159014619</v>
      </c>
      <c r="G187">
        <v>2787343.7992746467</v>
      </c>
      <c r="H187">
        <v>3535997.66310533</v>
      </c>
      <c r="I187">
        <v>2758353.1485850303</v>
      </c>
      <c r="J187">
        <v>4575739.9941801745</v>
      </c>
      <c r="K187">
        <v>2959146.7805650923</v>
      </c>
      <c r="L187">
        <v>4665661.8903142726</v>
      </c>
      <c r="M187">
        <v>2917476.8488875101</v>
      </c>
      <c r="N187">
        <v>15</v>
      </c>
      <c r="O187">
        <v>14</v>
      </c>
      <c r="P187">
        <v>14</v>
      </c>
      <c r="Q187">
        <v>13</v>
      </c>
      <c r="R187">
        <v>12</v>
      </c>
      <c r="S187">
        <v>12</v>
      </c>
      <c r="T187">
        <v>14</v>
      </c>
      <c r="U187">
        <v>15</v>
      </c>
      <c r="V187">
        <v>13</v>
      </c>
      <c r="W187">
        <v>12</v>
      </c>
      <c r="X187">
        <v>14</v>
      </c>
      <c r="Y187">
        <v>10</v>
      </c>
      <c r="Z187">
        <v>10</v>
      </c>
      <c r="AA187">
        <v>2.8643067075274167</v>
      </c>
      <c r="AB187">
        <v>2.5932686553098443</v>
      </c>
      <c r="AC187">
        <v>3.0247871365701093</v>
      </c>
      <c r="AD187">
        <v>2.5003164156059206</v>
      </c>
      <c r="AE187">
        <v>2.3942885782141761</v>
      </c>
      <c r="AF187">
        <v>2.5589771311774059</v>
      </c>
      <c r="AG187">
        <v>3.0594440727861327</v>
      </c>
      <c r="AH187">
        <v>3.5465434686392636</v>
      </c>
      <c r="AI187">
        <v>1.9941915588357959</v>
      </c>
      <c r="AJ187">
        <v>3.3399314303910108</v>
      </c>
      <c r="AK187">
        <v>3.0845076451607998</v>
      </c>
      <c r="AL187">
        <v>3.0675303923387798</v>
      </c>
      <c r="AM187">
        <f t="shared" si="4"/>
        <v>2.7292437699685972</v>
      </c>
      <c r="AN187">
        <f t="shared" si="5"/>
        <v>2.9421050954575123</v>
      </c>
      <c r="AP187" t="s">
        <v>157</v>
      </c>
      <c r="AQ187" t="s">
        <v>1846</v>
      </c>
      <c r="AR187" t="s">
        <v>1847</v>
      </c>
      <c r="AS187">
        <v>-0.41739181331730202</v>
      </c>
      <c r="AT187">
        <v>0.227159762192956</v>
      </c>
      <c r="AU187">
        <v>0.19010136592854601</v>
      </c>
    </row>
    <row r="188" spans="1:47" x14ac:dyDescent="0.25">
      <c r="A188" t="s">
        <v>228</v>
      </c>
      <c r="B188">
        <v>1700555.6705324117</v>
      </c>
      <c r="C188">
        <v>1930210.5478893861</v>
      </c>
      <c r="D188">
        <v>1479395.8622314832</v>
      </c>
      <c r="E188">
        <v>1585249.7830020147</v>
      </c>
      <c r="F188">
        <v>1254265.7099838858</v>
      </c>
      <c r="G188">
        <v>1843750.9526157535</v>
      </c>
      <c r="H188">
        <v>1705444.6501223871</v>
      </c>
      <c r="I188">
        <v>1142299.9800794434</v>
      </c>
      <c r="J188">
        <v>2121086.249601501</v>
      </c>
      <c r="K188">
        <v>2099792.4318849221</v>
      </c>
      <c r="L188">
        <v>2339251.3373287017</v>
      </c>
      <c r="M188">
        <v>1686169.8163011728</v>
      </c>
      <c r="N188">
        <v>11</v>
      </c>
      <c r="O188">
        <v>9</v>
      </c>
      <c r="P188">
        <v>9</v>
      </c>
      <c r="Q188">
        <v>7</v>
      </c>
      <c r="R188">
        <v>11</v>
      </c>
      <c r="S188">
        <v>9</v>
      </c>
      <c r="T188">
        <v>9</v>
      </c>
      <c r="U188">
        <v>10</v>
      </c>
      <c r="V188">
        <v>8</v>
      </c>
      <c r="W188">
        <v>9</v>
      </c>
      <c r="X188">
        <v>11</v>
      </c>
      <c r="Y188">
        <v>10</v>
      </c>
      <c r="Z188">
        <v>10</v>
      </c>
      <c r="AA188">
        <v>3.1005577158948876</v>
      </c>
      <c r="AB188">
        <v>2.4858137411603769</v>
      </c>
      <c r="AC188">
        <v>2.4034183973829086</v>
      </c>
      <c r="AD188">
        <v>2.9691461702994881</v>
      </c>
      <c r="AE188">
        <v>2.394396631486841</v>
      </c>
      <c r="AF188">
        <v>2.7196284266400408</v>
      </c>
      <c r="AG188">
        <v>3.3049446393599444</v>
      </c>
      <c r="AH188">
        <v>2.9580262285558545</v>
      </c>
      <c r="AI188">
        <v>2.0176040184703985</v>
      </c>
      <c r="AJ188">
        <v>3.1188098726566125</v>
      </c>
      <c r="AK188">
        <v>3.6567998955576035</v>
      </c>
      <c r="AL188">
        <v>3.0267728581446427</v>
      </c>
      <c r="AM188">
        <f t="shared" si="4"/>
        <v>2.6409720287008711</v>
      </c>
      <c r="AN188">
        <f t="shared" si="5"/>
        <v>3.0516810705673958</v>
      </c>
      <c r="AP188" t="s">
        <v>315</v>
      </c>
      <c r="AQ188" t="s">
        <v>1518</v>
      </c>
      <c r="AR188" t="s">
        <v>1519</v>
      </c>
      <c r="AS188">
        <v>0.44971663319074501</v>
      </c>
      <c r="AT188">
        <v>6.5382016684356406E-2</v>
      </c>
      <c r="AU188">
        <v>0.19095371886771501</v>
      </c>
    </row>
    <row r="189" spans="1:47" x14ac:dyDescent="0.25">
      <c r="A189" t="s">
        <v>86</v>
      </c>
      <c r="B189">
        <v>975521.5173508781</v>
      </c>
      <c r="C189">
        <v>1332710.5069299988</v>
      </c>
      <c r="D189">
        <v>1026879.6563120731</v>
      </c>
      <c r="E189">
        <v>458393.51616941264</v>
      </c>
      <c r="F189">
        <v>919791.55262603157</v>
      </c>
      <c r="G189">
        <v>1427434.2355008067</v>
      </c>
      <c r="H189">
        <v>511979.96499820397</v>
      </c>
      <c r="I189">
        <v>560270.3740754819</v>
      </c>
      <c r="J189">
        <v>1326838.8529261621</v>
      </c>
      <c r="K189">
        <v>975851.72035654611</v>
      </c>
      <c r="L189">
        <v>727218.37005820416</v>
      </c>
      <c r="M189">
        <v>768225.78453009203</v>
      </c>
      <c r="N189">
        <v>9</v>
      </c>
      <c r="O189">
        <v>8</v>
      </c>
      <c r="P189">
        <v>7</v>
      </c>
      <c r="Q189">
        <v>7</v>
      </c>
      <c r="R189">
        <v>6</v>
      </c>
      <c r="S189">
        <v>7</v>
      </c>
      <c r="T189">
        <v>9</v>
      </c>
      <c r="U189">
        <v>6</v>
      </c>
      <c r="V189">
        <v>7</v>
      </c>
      <c r="W189">
        <v>7</v>
      </c>
      <c r="X189">
        <v>8</v>
      </c>
      <c r="Y189">
        <v>7</v>
      </c>
      <c r="Z189">
        <v>8</v>
      </c>
      <c r="AA189">
        <v>2.697994949874075</v>
      </c>
      <c r="AB189">
        <v>2.6403532939065641</v>
      </c>
      <c r="AC189">
        <v>2.0783009048423771</v>
      </c>
      <c r="AD189">
        <v>3.2155873153325119</v>
      </c>
      <c r="AE189">
        <v>2.2824896752833816</v>
      </c>
      <c r="AF189">
        <v>3.0941817485899339</v>
      </c>
      <c r="AG189">
        <v>3.0748888209729155</v>
      </c>
      <c r="AH189">
        <v>2.8794651196582373</v>
      </c>
      <c r="AI189">
        <v>2.0070384688808174</v>
      </c>
      <c r="AJ189">
        <v>4.0413714241273677</v>
      </c>
      <c r="AK189">
        <v>2.5597773949111868</v>
      </c>
      <c r="AL189">
        <v>3.1050991856223771</v>
      </c>
      <c r="AM189">
        <f t="shared" si="4"/>
        <v>2.7598734650368555</v>
      </c>
      <c r="AN189">
        <f t="shared" si="5"/>
        <v>2.8528845852967684</v>
      </c>
      <c r="AP189" t="s">
        <v>316</v>
      </c>
      <c r="AQ189" t="s">
        <v>1848</v>
      </c>
      <c r="AR189" t="s">
        <v>1849</v>
      </c>
      <c r="AS189">
        <v>-0.74511911891739002</v>
      </c>
      <c r="AT189">
        <v>3.76985180902197E-2</v>
      </c>
      <c r="AU189">
        <v>0.19168307265628901</v>
      </c>
    </row>
    <row r="190" spans="1:47" x14ac:dyDescent="0.25">
      <c r="A190" t="s">
        <v>581</v>
      </c>
      <c r="B190">
        <v>2513916.4552860567</v>
      </c>
      <c r="C190">
        <v>2895417.2081210492</v>
      </c>
      <c r="D190">
        <v>2992564.1043906207</v>
      </c>
      <c r="E190">
        <v>2713161.099661557</v>
      </c>
      <c r="F190">
        <v>2609569.6323259044</v>
      </c>
      <c r="G190">
        <v>3290603.7221122463</v>
      </c>
      <c r="H190">
        <v>2998005.528202056</v>
      </c>
      <c r="I190">
        <v>2812757.011863139</v>
      </c>
      <c r="J190">
        <v>4882078.8098008726</v>
      </c>
      <c r="K190">
        <v>3337256.9616740369</v>
      </c>
      <c r="L190">
        <v>4107891.9473601994</v>
      </c>
      <c r="M190">
        <v>3562969.5757135302</v>
      </c>
      <c r="N190">
        <v>10</v>
      </c>
      <c r="O190">
        <v>10</v>
      </c>
      <c r="P190">
        <v>10</v>
      </c>
      <c r="Q190">
        <v>10</v>
      </c>
      <c r="R190">
        <v>9</v>
      </c>
      <c r="S190">
        <v>9</v>
      </c>
      <c r="T190">
        <v>9</v>
      </c>
      <c r="U190">
        <v>9</v>
      </c>
      <c r="V190">
        <v>9</v>
      </c>
      <c r="W190">
        <v>10</v>
      </c>
      <c r="X190">
        <v>10</v>
      </c>
      <c r="Y190">
        <v>8</v>
      </c>
      <c r="Z190">
        <v>10</v>
      </c>
      <c r="AA190">
        <v>3.2247008228564389</v>
      </c>
      <c r="AB190">
        <v>3.0137156229447792</v>
      </c>
      <c r="AC190">
        <v>2.9883921109278235</v>
      </c>
      <c r="AD190">
        <v>3.2928223728736778</v>
      </c>
      <c r="AE190">
        <v>3.2443080724710032</v>
      </c>
      <c r="AF190">
        <v>3.1020531138527812</v>
      </c>
      <c r="AG190">
        <v>3.2962036339740401</v>
      </c>
      <c r="AH190">
        <v>4.2497912877050803</v>
      </c>
      <c r="AI190">
        <v>2.7314335558010505</v>
      </c>
      <c r="AJ190">
        <v>4.0676050535374184</v>
      </c>
      <c r="AK190">
        <v>3.1406813914174427</v>
      </c>
      <c r="AL190">
        <v>4.0629184513177217</v>
      </c>
      <c r="AM190">
        <f t="shared" si="4"/>
        <v>3.187983379986715</v>
      </c>
      <c r="AN190">
        <f t="shared" si="5"/>
        <v>3.5477875349598271</v>
      </c>
      <c r="AP190" t="s">
        <v>317</v>
      </c>
      <c r="AQ190" t="s">
        <v>1850</v>
      </c>
      <c r="AR190" t="s">
        <v>1851</v>
      </c>
      <c r="AS190">
        <v>1.22950534215748</v>
      </c>
      <c r="AT190">
        <v>0.19931041479804101</v>
      </c>
      <c r="AU190">
        <v>0.191863566517398</v>
      </c>
    </row>
    <row r="191" spans="1:47" x14ac:dyDescent="0.25">
      <c r="A191" t="s">
        <v>1400</v>
      </c>
      <c r="B191">
        <v>1026920.6427260365</v>
      </c>
      <c r="C191">
        <v>785272.34745998122</v>
      </c>
      <c r="D191">
        <v>812267.93929568981</v>
      </c>
      <c r="E191">
        <v>876289.2426241237</v>
      </c>
      <c r="F191">
        <v>736748.2907455829</v>
      </c>
      <c r="G191">
        <v>674752.26364697469</v>
      </c>
      <c r="H191">
        <v>648365.4080873616</v>
      </c>
      <c r="I191">
        <v>731929.95603697002</v>
      </c>
      <c r="J191">
        <v>683109.97581461153</v>
      </c>
      <c r="K191">
        <v>440399.69302281231</v>
      </c>
      <c r="L191">
        <v>658823.4983736017</v>
      </c>
      <c r="M191">
        <v>464085.67153397814</v>
      </c>
      <c r="N191">
        <v>9</v>
      </c>
      <c r="O191">
        <v>9</v>
      </c>
      <c r="P191">
        <v>6</v>
      </c>
      <c r="Q191">
        <v>7</v>
      </c>
      <c r="R191">
        <v>7</v>
      </c>
      <c r="S191">
        <v>7</v>
      </c>
      <c r="T191">
        <v>7</v>
      </c>
      <c r="U191">
        <v>6</v>
      </c>
      <c r="V191">
        <v>7</v>
      </c>
      <c r="W191">
        <v>6</v>
      </c>
      <c r="X191">
        <v>5</v>
      </c>
      <c r="Y191">
        <v>6</v>
      </c>
      <c r="Z191">
        <v>7</v>
      </c>
      <c r="AA191">
        <v>2.694891302291885</v>
      </c>
      <c r="AB191">
        <v>2.8068656669031236</v>
      </c>
      <c r="AC191">
        <v>3.0368769074349169</v>
      </c>
      <c r="AD191">
        <v>2.6496688975394629</v>
      </c>
      <c r="AE191">
        <v>2.1496899041465674</v>
      </c>
      <c r="AF191">
        <v>2.4874766363202454</v>
      </c>
      <c r="AG191">
        <v>2.2527159247256856</v>
      </c>
      <c r="AH191">
        <v>2.8218741186216998</v>
      </c>
      <c r="AI191">
        <v>1.9362601194355882</v>
      </c>
      <c r="AJ191">
        <v>3.2225333681825603</v>
      </c>
      <c r="AK191">
        <v>2.8349837044845927</v>
      </c>
      <c r="AL191">
        <v>3.0803277388107899</v>
      </c>
      <c r="AM191">
        <f t="shared" si="4"/>
        <v>2.69748400009472</v>
      </c>
      <c r="AN191">
        <f t="shared" si="5"/>
        <v>2.6315433813881328</v>
      </c>
      <c r="AP191" t="s">
        <v>318</v>
      </c>
      <c r="AQ191" t="s">
        <v>1852</v>
      </c>
      <c r="AR191" t="s">
        <v>1853</v>
      </c>
      <c r="AS191">
        <v>-0.23208240719446199</v>
      </c>
      <c r="AT191">
        <v>0.12262734773550001</v>
      </c>
      <c r="AU191">
        <v>0.196649765446792</v>
      </c>
    </row>
    <row r="192" spans="1:47" x14ac:dyDescent="0.25">
      <c r="A192" t="s">
        <v>825</v>
      </c>
      <c r="B192">
        <v>276960.68145719188</v>
      </c>
      <c r="C192">
        <v>271866.40779093729</v>
      </c>
      <c r="D192">
        <v>303422.90846876416</v>
      </c>
      <c r="E192">
        <v>205.36</v>
      </c>
      <c r="F192">
        <v>205.36</v>
      </c>
      <c r="G192">
        <v>205.36</v>
      </c>
      <c r="H192">
        <v>267219.11210796685</v>
      </c>
      <c r="I192">
        <v>205.36</v>
      </c>
      <c r="J192">
        <v>205.36</v>
      </c>
      <c r="K192">
        <v>237304.36224057726</v>
      </c>
      <c r="L192">
        <v>205.36</v>
      </c>
      <c r="M192">
        <v>205.36</v>
      </c>
      <c r="N192">
        <v>1</v>
      </c>
      <c r="O192">
        <v>1</v>
      </c>
      <c r="P192">
        <v>1</v>
      </c>
      <c r="Q192">
        <v>1</v>
      </c>
      <c r="R192">
        <v>0</v>
      </c>
      <c r="S192">
        <v>0</v>
      </c>
      <c r="T192">
        <v>0</v>
      </c>
      <c r="U192">
        <v>1</v>
      </c>
      <c r="V192">
        <v>0</v>
      </c>
      <c r="W192">
        <v>0</v>
      </c>
      <c r="X192">
        <v>1</v>
      </c>
      <c r="Y192">
        <v>0</v>
      </c>
      <c r="Z192">
        <v>0</v>
      </c>
      <c r="AA192">
        <v>2.2757766208854799</v>
      </c>
      <c r="AB192">
        <v>1.1966757305690501</v>
      </c>
      <c r="AC192">
        <v>2.6481918704285201</v>
      </c>
      <c r="AD192">
        <v>0</v>
      </c>
      <c r="AE192">
        <v>0</v>
      </c>
      <c r="AF192">
        <v>0</v>
      </c>
      <c r="AG192">
        <v>1.9124152115655599</v>
      </c>
      <c r="AH192">
        <v>0</v>
      </c>
      <c r="AI192">
        <v>0</v>
      </c>
      <c r="AJ192">
        <v>2.4302038783083799</v>
      </c>
      <c r="AK192">
        <v>0</v>
      </c>
      <c r="AL192">
        <v>0</v>
      </c>
      <c r="AM192">
        <f t="shared" si="4"/>
        <v>1.425141350031905</v>
      </c>
      <c r="AN192">
        <f t="shared" si="5"/>
        <v>0.31873586859426001</v>
      </c>
      <c r="AP192" t="s">
        <v>319</v>
      </c>
      <c r="AQ192" t="s">
        <v>1854</v>
      </c>
      <c r="AR192" t="s">
        <v>1855</v>
      </c>
      <c r="AS192">
        <v>1.7088791159397301</v>
      </c>
      <c r="AT192">
        <v>4.5281329649861597E-2</v>
      </c>
      <c r="AU192">
        <v>0.19739346685531001</v>
      </c>
    </row>
    <row r="193" spans="1:47" x14ac:dyDescent="0.25">
      <c r="A193" t="s">
        <v>354</v>
      </c>
      <c r="B193">
        <v>996491.30238025857</v>
      </c>
      <c r="C193">
        <v>1141215.224309047</v>
      </c>
      <c r="D193">
        <v>708417.99359198671</v>
      </c>
      <c r="E193">
        <v>492976.39663786505</v>
      </c>
      <c r="F193">
        <v>639308.63367751602</v>
      </c>
      <c r="G193">
        <v>846950.44753658923</v>
      </c>
      <c r="H193">
        <v>913805.2295408597</v>
      </c>
      <c r="I193">
        <v>658345.2517480168</v>
      </c>
      <c r="J193">
        <v>1036630.9627908904</v>
      </c>
      <c r="K193">
        <v>1198965.1632349675</v>
      </c>
      <c r="L193">
        <v>1163814.3232415402</v>
      </c>
      <c r="M193">
        <v>917262.6384083539</v>
      </c>
      <c r="N193">
        <v>8</v>
      </c>
      <c r="O193">
        <v>7</v>
      </c>
      <c r="P193">
        <v>8</v>
      </c>
      <c r="Q193">
        <v>7</v>
      </c>
      <c r="R193">
        <v>7</v>
      </c>
      <c r="S193">
        <v>6</v>
      </c>
      <c r="T193">
        <v>7</v>
      </c>
      <c r="U193">
        <v>6</v>
      </c>
      <c r="V193">
        <v>7</v>
      </c>
      <c r="W193">
        <v>2</v>
      </c>
      <c r="X193">
        <v>7</v>
      </c>
      <c r="Y193">
        <v>5</v>
      </c>
      <c r="Z193">
        <v>7</v>
      </c>
      <c r="AA193">
        <v>3.2371729398712819</v>
      </c>
      <c r="AB193">
        <v>2.8035943728335759</v>
      </c>
      <c r="AC193">
        <v>3.0495568267132582</v>
      </c>
      <c r="AD193">
        <v>2.3600184229013408</v>
      </c>
      <c r="AE193">
        <v>2.2407534263285362</v>
      </c>
      <c r="AF193">
        <v>2.6260179580312171</v>
      </c>
      <c r="AG193">
        <v>2.9030778311165348</v>
      </c>
      <c r="AH193">
        <v>2.6573125280085503</v>
      </c>
      <c r="AI193">
        <v>2.2723187228805202</v>
      </c>
      <c r="AJ193">
        <v>3.1069033331030163</v>
      </c>
      <c r="AK193">
        <v>2.1171800264937879</v>
      </c>
      <c r="AL193">
        <v>2.7420034349847802</v>
      </c>
      <c r="AM193">
        <f t="shared" si="4"/>
        <v>2.8492606922388117</v>
      </c>
      <c r="AN193">
        <f t="shared" si="5"/>
        <v>2.5033909449722551</v>
      </c>
      <c r="AP193" t="s">
        <v>320</v>
      </c>
      <c r="AQ193" t="s">
        <v>1856</v>
      </c>
      <c r="AR193" t="s">
        <v>1857</v>
      </c>
      <c r="AS193">
        <v>-1.3667847610685999</v>
      </c>
      <c r="AT193">
        <v>0.32050878700109298</v>
      </c>
      <c r="AU193">
        <v>0.199597518152305</v>
      </c>
    </row>
    <row r="194" spans="1:47" x14ac:dyDescent="0.25">
      <c r="A194" t="s">
        <v>789</v>
      </c>
      <c r="B194">
        <v>1139228.6539728735</v>
      </c>
      <c r="C194">
        <v>755757.01257050387</v>
      </c>
      <c r="D194">
        <v>978229.74841640634</v>
      </c>
      <c r="E194">
        <v>578029.84853743401</v>
      </c>
      <c r="F194">
        <v>883439.85678265162</v>
      </c>
      <c r="G194">
        <v>641953.33743964497</v>
      </c>
      <c r="H194">
        <v>869651.25535542064</v>
      </c>
      <c r="I194">
        <v>950721.31591197045</v>
      </c>
      <c r="J194">
        <v>425006.18621439417</v>
      </c>
      <c r="K194">
        <v>947823.77445006231</v>
      </c>
      <c r="L194">
        <v>1047623.957661647</v>
      </c>
      <c r="M194">
        <v>926149.93470428896</v>
      </c>
      <c r="N194">
        <v>13</v>
      </c>
      <c r="O194">
        <v>11</v>
      </c>
      <c r="P194">
        <v>8</v>
      </c>
      <c r="Q194">
        <v>11</v>
      </c>
      <c r="R194">
        <v>10</v>
      </c>
      <c r="S194">
        <v>10</v>
      </c>
      <c r="T194">
        <v>7</v>
      </c>
      <c r="U194">
        <v>8</v>
      </c>
      <c r="V194">
        <v>10</v>
      </c>
      <c r="W194">
        <v>6</v>
      </c>
      <c r="X194">
        <v>12</v>
      </c>
      <c r="Y194">
        <v>10</v>
      </c>
      <c r="Z194">
        <v>12</v>
      </c>
      <c r="AA194">
        <v>3.2623271932468172</v>
      </c>
      <c r="AB194">
        <v>2.4917685367480829</v>
      </c>
      <c r="AC194">
        <v>2.8164565840299813</v>
      </c>
      <c r="AD194">
        <v>2.3494896883569902</v>
      </c>
      <c r="AE194">
        <v>2.056859048971071</v>
      </c>
      <c r="AF194">
        <v>2.4875743370249892</v>
      </c>
      <c r="AG194">
        <v>2.6849943073680125</v>
      </c>
      <c r="AH194">
        <v>3.1533924202398316</v>
      </c>
      <c r="AI194">
        <v>2.0815975507033015</v>
      </c>
      <c r="AJ194">
        <v>3.3448385284576267</v>
      </c>
      <c r="AK194">
        <v>2.9582426035571339</v>
      </c>
      <c r="AL194">
        <v>2.7779116184204273</v>
      </c>
      <c r="AM194">
        <f t="shared" si="4"/>
        <v>2.7474271217017994</v>
      </c>
      <c r="AN194">
        <f t="shared" si="5"/>
        <v>2.6634816144855775</v>
      </c>
      <c r="AP194" t="s">
        <v>321</v>
      </c>
      <c r="AQ194" t="s">
        <v>1858</v>
      </c>
      <c r="AR194" t="s">
        <v>1859</v>
      </c>
      <c r="AS194">
        <v>0.29353907700124998</v>
      </c>
      <c r="AT194">
        <v>9.7842976304027704E-2</v>
      </c>
      <c r="AU194">
        <v>0.20075232855685601</v>
      </c>
    </row>
    <row r="195" spans="1:47" x14ac:dyDescent="0.25">
      <c r="A195" t="s">
        <v>582</v>
      </c>
      <c r="B195">
        <v>860474.27923633286</v>
      </c>
      <c r="C195">
        <v>941986.98014921462</v>
      </c>
      <c r="D195">
        <v>1068091.3527698037</v>
      </c>
      <c r="E195">
        <v>848766.17639608833</v>
      </c>
      <c r="F195">
        <v>796248.62955519231</v>
      </c>
      <c r="G195">
        <v>899871.65432765626</v>
      </c>
      <c r="H195">
        <v>910690.7939660931</v>
      </c>
      <c r="I195">
        <v>842265.04539076623</v>
      </c>
      <c r="J195">
        <v>808834.13292822253</v>
      </c>
      <c r="K195">
        <v>871983.47300098918</v>
      </c>
      <c r="L195">
        <v>697093.83753814735</v>
      </c>
      <c r="M195">
        <v>728435.75453753932</v>
      </c>
      <c r="N195">
        <v>7</v>
      </c>
      <c r="O195">
        <v>7</v>
      </c>
      <c r="P195">
        <v>7</v>
      </c>
      <c r="Q195">
        <v>6</v>
      </c>
      <c r="R195">
        <v>7</v>
      </c>
      <c r="S195">
        <v>6</v>
      </c>
      <c r="T195">
        <v>6</v>
      </c>
      <c r="U195">
        <v>6</v>
      </c>
      <c r="V195">
        <v>6</v>
      </c>
      <c r="W195">
        <v>4</v>
      </c>
      <c r="X195">
        <v>4</v>
      </c>
      <c r="Y195">
        <v>4</v>
      </c>
      <c r="Z195">
        <v>3</v>
      </c>
      <c r="AA195">
        <v>3.4587632773406951</v>
      </c>
      <c r="AB195">
        <v>3.1095961233915284</v>
      </c>
      <c r="AC195">
        <v>3.3775509885561981</v>
      </c>
      <c r="AD195">
        <v>3.7342231074884884</v>
      </c>
      <c r="AE195">
        <v>2.8261596697233178</v>
      </c>
      <c r="AF195">
        <v>4.0677762816194472</v>
      </c>
      <c r="AG195">
        <v>3.5926323059483596</v>
      </c>
      <c r="AH195">
        <v>4.3650641212656671</v>
      </c>
      <c r="AI195">
        <v>2.8583677652469772</v>
      </c>
      <c r="AJ195">
        <v>4.5003708259803625</v>
      </c>
      <c r="AK195">
        <v>4.2419459647507054</v>
      </c>
      <c r="AL195">
        <v>4.4010030951318493</v>
      </c>
      <c r="AM195">
        <f t="shared" si="4"/>
        <v>3.5620708770225349</v>
      </c>
      <c r="AN195">
        <f t="shared" si="5"/>
        <v>3.8601713773847313</v>
      </c>
      <c r="AP195" t="s">
        <v>322</v>
      </c>
      <c r="AQ195" t="s">
        <v>1860</v>
      </c>
      <c r="AR195" t="s">
        <v>1861</v>
      </c>
      <c r="AS195">
        <v>-0.25640492990701302</v>
      </c>
      <c r="AT195">
        <v>0.16298048625565401</v>
      </c>
      <c r="AU195">
        <v>0.200913228678753</v>
      </c>
    </row>
    <row r="196" spans="1:47" x14ac:dyDescent="0.25">
      <c r="A196" t="s">
        <v>620</v>
      </c>
      <c r="B196">
        <v>4378179.5892602997</v>
      </c>
      <c r="C196">
        <v>4587408.3043016633</v>
      </c>
      <c r="D196">
        <v>5082066.9166113716</v>
      </c>
      <c r="E196">
        <v>5090130.9676717557</v>
      </c>
      <c r="F196">
        <v>5412521.343886273</v>
      </c>
      <c r="G196">
        <v>5282914.3718539774</v>
      </c>
      <c r="H196">
        <v>5293927.8010596121</v>
      </c>
      <c r="I196">
        <v>5017157.3372871084</v>
      </c>
      <c r="J196">
        <v>7713626.2158052772</v>
      </c>
      <c r="K196">
        <v>5602548.8659626879</v>
      </c>
      <c r="L196">
        <v>7073720.4667854859</v>
      </c>
      <c r="M196">
        <v>6499520.1204911573</v>
      </c>
      <c r="N196">
        <v>14</v>
      </c>
      <c r="O196">
        <v>12</v>
      </c>
      <c r="P196">
        <v>12</v>
      </c>
      <c r="Q196">
        <v>13</v>
      </c>
      <c r="R196">
        <v>13</v>
      </c>
      <c r="S196">
        <v>13</v>
      </c>
      <c r="T196">
        <v>14</v>
      </c>
      <c r="U196">
        <v>12</v>
      </c>
      <c r="V196">
        <v>12</v>
      </c>
      <c r="W196">
        <v>12</v>
      </c>
      <c r="X196">
        <v>13</v>
      </c>
      <c r="Y196">
        <v>9</v>
      </c>
      <c r="Z196">
        <v>12</v>
      </c>
      <c r="AA196">
        <v>3.7106840219070043</v>
      </c>
      <c r="AB196">
        <v>3.2206151497069673</v>
      </c>
      <c r="AC196">
        <v>2.9690934634984631</v>
      </c>
      <c r="AD196">
        <v>3.5800406718495004</v>
      </c>
      <c r="AE196">
        <v>2.7127880383359706</v>
      </c>
      <c r="AF196">
        <v>3.6419193214941452</v>
      </c>
      <c r="AG196">
        <v>3.6116124002414636</v>
      </c>
      <c r="AH196">
        <v>4.6404673734205151</v>
      </c>
      <c r="AI196">
        <v>2.3370582858134017</v>
      </c>
      <c r="AJ196">
        <v>3.5850993705387646</v>
      </c>
      <c r="AK196">
        <v>4.4088992819993411</v>
      </c>
      <c r="AL196">
        <v>3.6964864381447864</v>
      </c>
      <c r="AM196">
        <f t="shared" si="4"/>
        <v>3.244078268826458</v>
      </c>
      <c r="AN196">
        <f t="shared" si="5"/>
        <v>3.7750490339985965</v>
      </c>
      <c r="AP196" t="s">
        <v>323</v>
      </c>
      <c r="AQ196" t="s">
        <v>1862</v>
      </c>
      <c r="AR196" t="s">
        <v>1863</v>
      </c>
      <c r="AS196">
        <v>-0.64835912465573597</v>
      </c>
      <c r="AT196">
        <v>8.2093268422876606E-2</v>
      </c>
      <c r="AU196">
        <v>0.20127553885260499</v>
      </c>
    </row>
    <row r="197" spans="1:47" x14ac:dyDescent="0.25">
      <c r="A197" t="s">
        <v>183</v>
      </c>
      <c r="B197">
        <v>4940082.1546236509</v>
      </c>
      <c r="C197">
        <v>4071885.6989180483</v>
      </c>
      <c r="D197">
        <v>4729875.9086454688</v>
      </c>
      <c r="E197">
        <v>4760194.5922988104</v>
      </c>
      <c r="F197">
        <v>5595138.4908319041</v>
      </c>
      <c r="G197">
        <v>4739929.6297596572</v>
      </c>
      <c r="H197">
        <v>5075857.5801394349</v>
      </c>
      <c r="I197">
        <v>5495786.8169783996</v>
      </c>
      <c r="J197">
        <v>5152562.7671929896</v>
      </c>
      <c r="K197">
        <v>4056247.913981352</v>
      </c>
      <c r="L197">
        <v>5135467.431283528</v>
      </c>
      <c r="M197">
        <v>5274270.9507563384</v>
      </c>
      <c r="N197">
        <v>13</v>
      </c>
      <c r="O197">
        <v>10</v>
      </c>
      <c r="P197">
        <v>8</v>
      </c>
      <c r="Q197">
        <v>9</v>
      </c>
      <c r="R197">
        <v>9</v>
      </c>
      <c r="S197">
        <v>9</v>
      </c>
      <c r="T197">
        <v>8</v>
      </c>
      <c r="U197">
        <v>9</v>
      </c>
      <c r="V197">
        <v>9</v>
      </c>
      <c r="W197">
        <v>6</v>
      </c>
      <c r="X197">
        <v>10</v>
      </c>
      <c r="Y197">
        <v>7</v>
      </c>
      <c r="Z197">
        <v>10</v>
      </c>
      <c r="AA197">
        <v>3.4630599251145653</v>
      </c>
      <c r="AB197">
        <v>2.5407262302665425</v>
      </c>
      <c r="AC197">
        <v>2.7314715370781339</v>
      </c>
      <c r="AD197">
        <v>2.9037333421100797</v>
      </c>
      <c r="AE197">
        <v>2.5137840680191257</v>
      </c>
      <c r="AF197">
        <v>3.2371316603220675</v>
      </c>
      <c r="AG197">
        <v>3.6099223814480612</v>
      </c>
      <c r="AH197">
        <v>3.6549533159963414</v>
      </c>
      <c r="AI197">
        <v>2.6831405763417728</v>
      </c>
      <c r="AJ197">
        <v>3.855017135594248</v>
      </c>
      <c r="AK197">
        <v>4.4078518380618865</v>
      </c>
      <c r="AL197">
        <v>3.4898550776960042</v>
      </c>
      <c r="AM197">
        <f t="shared" ref="AM197:AM260" si="6">AVERAGE(AA197:AC197,AF197,AI197,AJ197)</f>
        <v>3.0850911774528882</v>
      </c>
      <c r="AN197">
        <f t="shared" ref="AN197:AN260" si="7">AVERAGE(AD197:AE197,AG197,AH197,AK197,AL197)</f>
        <v>3.4300166705552493</v>
      </c>
      <c r="AP197" t="s">
        <v>158</v>
      </c>
      <c r="AQ197" t="s">
        <v>1864</v>
      </c>
      <c r="AR197" t="s">
        <v>1865</v>
      </c>
      <c r="AS197">
        <v>-0.27042399220861002</v>
      </c>
      <c r="AT197">
        <v>0.22253925923798701</v>
      </c>
      <c r="AU197">
        <v>0.20137643931739299</v>
      </c>
    </row>
    <row r="198" spans="1:47" x14ac:dyDescent="0.25">
      <c r="A198" t="s">
        <v>864</v>
      </c>
      <c r="B198">
        <v>529833.29553629411</v>
      </c>
      <c r="C198">
        <v>499523.92638510774</v>
      </c>
      <c r="D198">
        <v>617769.74103703687</v>
      </c>
      <c r="E198">
        <v>494484.34022366139</v>
      </c>
      <c r="F198">
        <v>345873.01277985191</v>
      </c>
      <c r="G198">
        <v>797084.7012413023</v>
      </c>
      <c r="H198">
        <v>379822.33764169837</v>
      </c>
      <c r="I198">
        <v>525362.85536488844</v>
      </c>
      <c r="J198">
        <v>384215.42770132102</v>
      </c>
      <c r="K198">
        <v>432411.81859126262</v>
      </c>
      <c r="L198">
        <v>412972.52559540374</v>
      </c>
      <c r="M198">
        <v>466032.34830487153</v>
      </c>
      <c r="N198">
        <v>10</v>
      </c>
      <c r="O198">
        <v>7</v>
      </c>
      <c r="P198">
        <v>6</v>
      </c>
      <c r="Q198">
        <v>7</v>
      </c>
      <c r="R198">
        <v>8</v>
      </c>
      <c r="S198">
        <v>5</v>
      </c>
      <c r="T198">
        <v>9</v>
      </c>
      <c r="U198">
        <v>7</v>
      </c>
      <c r="V198">
        <v>7</v>
      </c>
      <c r="W198">
        <v>4</v>
      </c>
      <c r="X198">
        <v>6</v>
      </c>
      <c r="Y198">
        <v>6</v>
      </c>
      <c r="Z198">
        <v>8</v>
      </c>
      <c r="AA198">
        <v>3.0443572828139658</v>
      </c>
      <c r="AB198">
        <v>2.9963100751424356</v>
      </c>
      <c r="AC198">
        <v>2.7657790280968899</v>
      </c>
      <c r="AD198">
        <v>2.312136447162823</v>
      </c>
      <c r="AE198">
        <v>1.0665397213774046</v>
      </c>
      <c r="AF198">
        <v>2.5317712224865896</v>
      </c>
      <c r="AG198">
        <v>2.0539010311716832</v>
      </c>
      <c r="AH198">
        <v>2.6606717384816032</v>
      </c>
      <c r="AI198">
        <v>2.2550657644245904</v>
      </c>
      <c r="AJ198">
        <v>3.2800593512386516</v>
      </c>
      <c r="AK198">
        <v>2.0742649218556184</v>
      </c>
      <c r="AL198">
        <v>1.914762600063681</v>
      </c>
      <c r="AM198">
        <f t="shared" si="6"/>
        <v>2.8122237873671874</v>
      </c>
      <c r="AN198">
        <f t="shared" si="7"/>
        <v>2.0137127433521358</v>
      </c>
      <c r="AP198" t="s">
        <v>324</v>
      </c>
      <c r="AQ198" t="s">
        <v>1866</v>
      </c>
      <c r="AR198" t="s">
        <v>1867</v>
      </c>
      <c r="AS198">
        <v>0.27894254366712701</v>
      </c>
      <c r="AT198">
        <v>0.18656346453686401</v>
      </c>
      <c r="AU198">
        <v>0.20734711701275799</v>
      </c>
    </row>
    <row r="199" spans="1:47" x14ac:dyDescent="0.25">
      <c r="A199" t="s">
        <v>1271</v>
      </c>
      <c r="B199">
        <v>1972102.5138839833</v>
      </c>
      <c r="C199">
        <v>2292859.259492646</v>
      </c>
      <c r="D199">
        <v>2228178.3779623643</v>
      </c>
      <c r="E199">
        <v>1984255.6257896416</v>
      </c>
      <c r="F199">
        <v>1697401.02232519</v>
      </c>
      <c r="G199">
        <v>1985312.2369098014</v>
      </c>
      <c r="H199">
        <v>1574684.2668750454</v>
      </c>
      <c r="I199">
        <v>1955813.3005868203</v>
      </c>
      <c r="J199">
        <v>2770393.1889275541</v>
      </c>
      <c r="K199">
        <v>2344606.2135618869</v>
      </c>
      <c r="L199">
        <v>2486844.1857786397</v>
      </c>
      <c r="M199">
        <v>2504201.1714314478</v>
      </c>
      <c r="N199">
        <v>12</v>
      </c>
      <c r="O199">
        <v>11</v>
      </c>
      <c r="P199">
        <v>10</v>
      </c>
      <c r="Q199">
        <v>11</v>
      </c>
      <c r="R199">
        <v>11</v>
      </c>
      <c r="S199">
        <v>8</v>
      </c>
      <c r="T199">
        <v>9</v>
      </c>
      <c r="U199">
        <v>9</v>
      </c>
      <c r="V199">
        <v>12</v>
      </c>
      <c r="W199">
        <v>10</v>
      </c>
      <c r="X199">
        <v>12</v>
      </c>
      <c r="Y199">
        <v>9</v>
      </c>
      <c r="Z199">
        <v>10</v>
      </c>
      <c r="AA199">
        <v>3.0870747942837427</v>
      </c>
      <c r="AB199">
        <v>2.8453093825962803</v>
      </c>
      <c r="AC199">
        <v>2.6488987003819235</v>
      </c>
      <c r="AD199">
        <v>3.050569419934078</v>
      </c>
      <c r="AE199">
        <v>2.6162994663673063</v>
      </c>
      <c r="AF199">
        <v>2.8898706898312212</v>
      </c>
      <c r="AG199">
        <v>3.303844423877369</v>
      </c>
      <c r="AH199">
        <v>3.5742537751279699</v>
      </c>
      <c r="AI199">
        <v>2.2093122192702941</v>
      </c>
      <c r="AJ199">
        <v>3.313295708836772</v>
      </c>
      <c r="AK199">
        <v>3.2762259263132139</v>
      </c>
      <c r="AL199">
        <v>3.3682600120215538</v>
      </c>
      <c r="AM199">
        <f t="shared" si="6"/>
        <v>2.8322935825333726</v>
      </c>
      <c r="AN199">
        <f t="shared" si="7"/>
        <v>3.1982421706069153</v>
      </c>
      <c r="AP199" t="s">
        <v>325</v>
      </c>
      <c r="AQ199" t="s">
        <v>1868</v>
      </c>
      <c r="AR199" t="s">
        <v>1869</v>
      </c>
      <c r="AS199">
        <v>0.847072496138218</v>
      </c>
      <c r="AT199">
        <v>0.40136336301171099</v>
      </c>
      <c r="AU199">
        <v>0.210616269033265</v>
      </c>
    </row>
    <row r="200" spans="1:47" x14ac:dyDescent="0.25">
      <c r="A200" t="s">
        <v>622</v>
      </c>
      <c r="B200">
        <v>646884.91347179457</v>
      </c>
      <c r="C200">
        <v>410867.55540770822</v>
      </c>
      <c r="D200">
        <v>917115.82476600143</v>
      </c>
      <c r="E200">
        <v>893371.068155783</v>
      </c>
      <c r="F200">
        <v>780485.06289152848</v>
      </c>
      <c r="G200">
        <v>664042.88080564036</v>
      </c>
      <c r="H200">
        <v>593135.49989918096</v>
      </c>
      <c r="I200">
        <v>829521.18824728392</v>
      </c>
      <c r="J200">
        <v>521818.5314152604</v>
      </c>
      <c r="K200">
        <v>725039.66517168609</v>
      </c>
      <c r="L200">
        <v>975343.53333070595</v>
      </c>
      <c r="M200">
        <v>777883.89648522681</v>
      </c>
      <c r="N200">
        <v>11</v>
      </c>
      <c r="O200">
        <v>7</v>
      </c>
      <c r="P200">
        <v>5</v>
      </c>
      <c r="Q200">
        <v>9</v>
      </c>
      <c r="R200">
        <v>9</v>
      </c>
      <c r="S200">
        <v>9</v>
      </c>
      <c r="T200">
        <v>8</v>
      </c>
      <c r="U200">
        <v>7</v>
      </c>
      <c r="V200">
        <v>9</v>
      </c>
      <c r="W200">
        <v>4</v>
      </c>
      <c r="X200">
        <v>7</v>
      </c>
      <c r="Y200">
        <v>7</v>
      </c>
      <c r="Z200">
        <v>7</v>
      </c>
      <c r="AA200">
        <v>1.8506192837263473</v>
      </c>
      <c r="AB200">
        <v>2.0220942132085922</v>
      </c>
      <c r="AC200">
        <v>2.2380798109833768</v>
      </c>
      <c r="AD200">
        <v>2.4414492582176113</v>
      </c>
      <c r="AE200">
        <v>1.8819374559222233</v>
      </c>
      <c r="AF200">
        <v>2.1605459119806012</v>
      </c>
      <c r="AG200">
        <v>2.4904129302079427</v>
      </c>
      <c r="AH200">
        <v>3.1113433981172824</v>
      </c>
      <c r="AI200">
        <v>3.2589035307367604</v>
      </c>
      <c r="AJ200">
        <v>2.5458206435394457</v>
      </c>
      <c r="AK200">
        <v>2.4760608752854929</v>
      </c>
      <c r="AL200">
        <v>3.4056453120017758</v>
      </c>
      <c r="AM200">
        <f t="shared" si="6"/>
        <v>2.3460105656958539</v>
      </c>
      <c r="AN200">
        <f t="shared" si="7"/>
        <v>2.6344748716253878</v>
      </c>
      <c r="AP200" t="s">
        <v>326</v>
      </c>
      <c r="AQ200" t="s">
        <v>1870</v>
      </c>
      <c r="AR200" t="s">
        <v>1871</v>
      </c>
      <c r="AS200">
        <v>-0.20373821023897601</v>
      </c>
      <c r="AT200">
        <v>0.101889231726354</v>
      </c>
      <c r="AU200">
        <v>0.211714121753284</v>
      </c>
    </row>
    <row r="201" spans="1:47" x14ac:dyDescent="0.25">
      <c r="A201" t="s">
        <v>577</v>
      </c>
      <c r="B201">
        <v>2215127.8028828786</v>
      </c>
      <c r="C201">
        <v>2147327.5892527034</v>
      </c>
      <c r="D201">
        <v>2660624.2769006896</v>
      </c>
      <c r="E201">
        <v>2904663.0116783986</v>
      </c>
      <c r="F201">
        <v>2585220.8707269402</v>
      </c>
      <c r="G201">
        <v>1993606.3015003339</v>
      </c>
      <c r="H201">
        <v>2327632.8280915776</v>
      </c>
      <c r="I201">
        <v>2408856.5161534105</v>
      </c>
      <c r="J201">
        <v>2710049.8415192263</v>
      </c>
      <c r="K201">
        <v>2502390.8221612554</v>
      </c>
      <c r="L201">
        <v>2817043.2191671426</v>
      </c>
      <c r="M201">
        <v>2849511.5143139139</v>
      </c>
      <c r="N201">
        <v>14</v>
      </c>
      <c r="O201">
        <v>12</v>
      </c>
      <c r="P201">
        <v>12</v>
      </c>
      <c r="Q201">
        <v>11</v>
      </c>
      <c r="R201">
        <v>14</v>
      </c>
      <c r="S201">
        <v>11</v>
      </c>
      <c r="T201">
        <v>11</v>
      </c>
      <c r="U201">
        <v>11</v>
      </c>
      <c r="V201">
        <v>11</v>
      </c>
      <c r="W201">
        <v>11</v>
      </c>
      <c r="X201">
        <v>12</v>
      </c>
      <c r="Y201">
        <v>12</v>
      </c>
      <c r="Z201">
        <v>13</v>
      </c>
      <c r="AA201">
        <v>2.8977860335213479</v>
      </c>
      <c r="AB201">
        <v>2.7417074224940414</v>
      </c>
      <c r="AC201">
        <v>2.9241108045853181</v>
      </c>
      <c r="AD201">
        <v>3.1288302097080178</v>
      </c>
      <c r="AE201">
        <v>2.3913086090987026</v>
      </c>
      <c r="AF201">
        <v>3.4586257210387132</v>
      </c>
      <c r="AG201">
        <v>3.6506100120809934</v>
      </c>
      <c r="AH201">
        <v>3.9726278631723235</v>
      </c>
      <c r="AI201">
        <v>2.7421217795099726</v>
      </c>
      <c r="AJ201">
        <v>3.8665973965774101</v>
      </c>
      <c r="AK201">
        <v>3.0991527954449167</v>
      </c>
      <c r="AL201">
        <v>3.7126548221686537</v>
      </c>
      <c r="AM201">
        <f t="shared" si="6"/>
        <v>3.1051581929544674</v>
      </c>
      <c r="AN201">
        <f t="shared" si="7"/>
        <v>3.3258640519456009</v>
      </c>
      <c r="AP201" t="s">
        <v>1872</v>
      </c>
      <c r="AQ201" t="s">
        <v>1873</v>
      </c>
      <c r="AR201" t="s">
        <v>1874</v>
      </c>
      <c r="AS201">
        <v>-1.36956265428153</v>
      </c>
      <c r="AT201">
        <v>0.107274413556537</v>
      </c>
      <c r="AU201">
        <v>0.21683761855368799</v>
      </c>
    </row>
    <row r="202" spans="1:47" x14ac:dyDescent="0.25">
      <c r="A202" t="s">
        <v>92</v>
      </c>
      <c r="B202">
        <v>1273398.8740330809</v>
      </c>
      <c r="C202">
        <v>933042.38389591523</v>
      </c>
      <c r="D202">
        <v>1402366.2311375132</v>
      </c>
      <c r="E202">
        <v>1371696.1225243001</v>
      </c>
      <c r="F202">
        <v>1864525.3898103004</v>
      </c>
      <c r="G202">
        <v>982413.70859363989</v>
      </c>
      <c r="H202">
        <v>1344789.6939181401</v>
      </c>
      <c r="I202">
        <v>1834092.5615006173</v>
      </c>
      <c r="J202">
        <v>1566117.7282644557</v>
      </c>
      <c r="K202">
        <v>1215609.83232629</v>
      </c>
      <c r="L202">
        <v>1899502.0510517173</v>
      </c>
      <c r="M202">
        <v>1844886.0590022469</v>
      </c>
      <c r="N202">
        <v>11</v>
      </c>
      <c r="O202">
        <v>11</v>
      </c>
      <c r="P202">
        <v>7</v>
      </c>
      <c r="Q202">
        <v>10</v>
      </c>
      <c r="R202">
        <v>10</v>
      </c>
      <c r="S202">
        <v>11</v>
      </c>
      <c r="T202">
        <v>8</v>
      </c>
      <c r="U202">
        <v>9</v>
      </c>
      <c r="V202">
        <v>10</v>
      </c>
      <c r="W202">
        <v>8</v>
      </c>
      <c r="X202">
        <v>10</v>
      </c>
      <c r="Y202">
        <v>10</v>
      </c>
      <c r="Z202">
        <v>11</v>
      </c>
      <c r="AA202">
        <v>2.9130040986032459</v>
      </c>
      <c r="AB202">
        <v>3.8914948351433076</v>
      </c>
      <c r="AC202">
        <v>3.2568010927025766</v>
      </c>
      <c r="AD202">
        <v>3.905536101016243</v>
      </c>
      <c r="AE202">
        <v>2.9606506958241776</v>
      </c>
      <c r="AF202">
        <v>3.0220825091912085</v>
      </c>
      <c r="AG202">
        <v>3.9588433952300273</v>
      </c>
      <c r="AH202">
        <v>4.4343452435176136</v>
      </c>
      <c r="AI202">
        <v>2.4045610441570915</v>
      </c>
      <c r="AJ202">
        <v>4.0489860367749859</v>
      </c>
      <c r="AK202">
        <v>3.7543562754128508</v>
      </c>
      <c r="AL202">
        <v>3.8252437814533833</v>
      </c>
      <c r="AM202">
        <f t="shared" si="6"/>
        <v>3.2561549360954025</v>
      </c>
      <c r="AN202">
        <f t="shared" si="7"/>
        <v>3.8064959154090494</v>
      </c>
      <c r="AP202" t="s">
        <v>327</v>
      </c>
      <c r="AQ202" t="s">
        <v>1875</v>
      </c>
      <c r="AR202" t="s">
        <v>1876</v>
      </c>
      <c r="AS202">
        <v>0.48119104627278397</v>
      </c>
      <c r="AT202">
        <v>6.8676953623604306E-2</v>
      </c>
      <c r="AU202">
        <v>0.21706568118953101</v>
      </c>
    </row>
    <row r="203" spans="1:47" x14ac:dyDescent="0.25">
      <c r="A203" t="s">
        <v>1277</v>
      </c>
      <c r="B203">
        <v>5720181.2731021224</v>
      </c>
      <c r="C203">
        <v>5049498.6588493828</v>
      </c>
      <c r="D203">
        <v>5032333.8919254746</v>
      </c>
      <c r="E203">
        <v>6197530.1846859846</v>
      </c>
      <c r="F203">
        <v>5163292.9547906797</v>
      </c>
      <c r="G203">
        <v>5565495.9797194824</v>
      </c>
      <c r="H203">
        <v>5828823.19324903</v>
      </c>
      <c r="I203">
        <v>5945914.5703782048</v>
      </c>
      <c r="J203">
        <v>3777778.1735109352</v>
      </c>
      <c r="K203">
        <v>3087572.0805329294</v>
      </c>
      <c r="L203">
        <v>3432561.6548548942</v>
      </c>
      <c r="M203">
        <v>2764127.6577613293</v>
      </c>
      <c r="N203">
        <v>13</v>
      </c>
      <c r="O203">
        <v>11</v>
      </c>
      <c r="P203">
        <v>9</v>
      </c>
      <c r="Q203">
        <v>10</v>
      </c>
      <c r="R203">
        <v>12</v>
      </c>
      <c r="S203">
        <v>11</v>
      </c>
      <c r="T203">
        <v>9</v>
      </c>
      <c r="U203">
        <v>12</v>
      </c>
      <c r="V203">
        <v>11</v>
      </c>
      <c r="W203">
        <v>9</v>
      </c>
      <c r="X203">
        <v>9</v>
      </c>
      <c r="Y203">
        <v>8</v>
      </c>
      <c r="Z203">
        <v>8</v>
      </c>
      <c r="AA203">
        <v>2.9133412293012952</v>
      </c>
      <c r="AB203">
        <v>3.1593103916975114</v>
      </c>
      <c r="AC203">
        <v>2.9145815737500085</v>
      </c>
      <c r="AD203">
        <v>3.3362988811351335</v>
      </c>
      <c r="AE203">
        <v>2.4192223602782028</v>
      </c>
      <c r="AF203">
        <v>3.390605339234094</v>
      </c>
      <c r="AG203">
        <v>3.3644650561746623</v>
      </c>
      <c r="AH203">
        <v>3.5074761749090899</v>
      </c>
      <c r="AI203">
        <v>1.8439804772538773</v>
      </c>
      <c r="AJ203">
        <v>3.3582960410606137</v>
      </c>
      <c r="AK203">
        <v>3.319432807251002</v>
      </c>
      <c r="AL203">
        <v>3.539421856610605</v>
      </c>
      <c r="AM203">
        <f t="shared" si="6"/>
        <v>2.9300191753829004</v>
      </c>
      <c r="AN203">
        <f t="shared" si="7"/>
        <v>3.2477195227264493</v>
      </c>
      <c r="AP203" t="s">
        <v>328</v>
      </c>
      <c r="AQ203" t="s">
        <v>1877</v>
      </c>
      <c r="AR203" t="s">
        <v>1878</v>
      </c>
      <c r="AS203">
        <v>-1.5007596981301099</v>
      </c>
      <c r="AT203">
        <v>0.14164075483180999</v>
      </c>
      <c r="AU203">
        <v>0.217631855552088</v>
      </c>
    </row>
    <row r="204" spans="1:47" x14ac:dyDescent="0.25">
      <c r="A204" t="s">
        <v>427</v>
      </c>
      <c r="B204">
        <v>5987566.9649954289</v>
      </c>
      <c r="C204">
        <v>6664093.4632210284</v>
      </c>
      <c r="D204">
        <v>6173696.9058614457</v>
      </c>
      <c r="E204">
        <v>7303252.3450341346</v>
      </c>
      <c r="F204">
        <v>5544144.7894925121</v>
      </c>
      <c r="G204">
        <v>6522425.8334185844</v>
      </c>
      <c r="H204">
        <v>7965804.073716579</v>
      </c>
      <c r="I204">
        <v>6442947.4533717502</v>
      </c>
      <c r="J204">
        <v>7938853.268277674</v>
      </c>
      <c r="K204">
        <v>7199203.5165694468</v>
      </c>
      <c r="L204">
        <v>10431365.281413734</v>
      </c>
      <c r="M204">
        <v>8461269.291607691</v>
      </c>
      <c r="N204">
        <v>13</v>
      </c>
      <c r="O204">
        <v>10</v>
      </c>
      <c r="P204">
        <v>11</v>
      </c>
      <c r="Q204">
        <v>12</v>
      </c>
      <c r="R204">
        <v>13</v>
      </c>
      <c r="S204">
        <v>9</v>
      </c>
      <c r="T204">
        <v>12</v>
      </c>
      <c r="U204">
        <v>11</v>
      </c>
      <c r="V204">
        <v>10</v>
      </c>
      <c r="W204">
        <v>10</v>
      </c>
      <c r="X204">
        <v>12</v>
      </c>
      <c r="Y204">
        <v>11</v>
      </c>
      <c r="Z204">
        <v>12</v>
      </c>
      <c r="AA204">
        <v>3.4750488289185277</v>
      </c>
      <c r="AB204">
        <v>2.7194160887366645</v>
      </c>
      <c r="AC204">
        <v>2.3889184675914539</v>
      </c>
      <c r="AD204">
        <v>3.1643944251809084</v>
      </c>
      <c r="AE204">
        <v>2.9596581673962663</v>
      </c>
      <c r="AF204">
        <v>3.6961084672906246</v>
      </c>
      <c r="AG204">
        <v>4.3561799780340484</v>
      </c>
      <c r="AH204">
        <v>4.0145527881164593</v>
      </c>
      <c r="AI204">
        <v>2.3270812528218054</v>
      </c>
      <c r="AJ204">
        <v>4.0121157862546086</v>
      </c>
      <c r="AK204">
        <v>4.1621164771383912</v>
      </c>
      <c r="AL204">
        <v>3.6974615683535959</v>
      </c>
      <c r="AM204">
        <f t="shared" si="6"/>
        <v>3.1031148152689476</v>
      </c>
      <c r="AN204">
        <f t="shared" si="7"/>
        <v>3.7257272340366114</v>
      </c>
      <c r="AP204" t="s">
        <v>329</v>
      </c>
      <c r="AQ204" t="s">
        <v>1879</v>
      </c>
      <c r="AR204" t="s">
        <v>1880</v>
      </c>
      <c r="AS204">
        <v>-0.64868337010258004</v>
      </c>
      <c r="AT204">
        <v>0.28719362047192798</v>
      </c>
      <c r="AU204">
        <v>0.21798260102436201</v>
      </c>
    </row>
    <row r="205" spans="1:47" x14ac:dyDescent="0.25">
      <c r="A205" t="s">
        <v>170</v>
      </c>
      <c r="B205">
        <v>1531749.7991629939</v>
      </c>
      <c r="C205">
        <v>1697704.6840191034</v>
      </c>
      <c r="D205">
        <v>1367652.1202376129</v>
      </c>
      <c r="E205">
        <v>1400656.8846782404</v>
      </c>
      <c r="F205">
        <v>1156335.424420014</v>
      </c>
      <c r="G205">
        <v>1537246.9000519176</v>
      </c>
      <c r="H205">
        <v>1268139.5372244057</v>
      </c>
      <c r="I205">
        <v>1115544.5613353241</v>
      </c>
      <c r="J205">
        <v>1118407.6348455073</v>
      </c>
      <c r="K205">
        <v>1377358.9902719525</v>
      </c>
      <c r="L205">
        <v>1212534.5813155021</v>
      </c>
      <c r="M205">
        <v>1024054.3749550184</v>
      </c>
      <c r="N205">
        <v>11</v>
      </c>
      <c r="O205">
        <v>11</v>
      </c>
      <c r="P205">
        <v>11</v>
      </c>
      <c r="Q205">
        <v>11</v>
      </c>
      <c r="R205">
        <v>11</v>
      </c>
      <c r="S205">
        <v>11</v>
      </c>
      <c r="T205">
        <v>11</v>
      </c>
      <c r="U205">
        <v>11</v>
      </c>
      <c r="V205">
        <v>10</v>
      </c>
      <c r="W205">
        <v>9</v>
      </c>
      <c r="X205">
        <v>11</v>
      </c>
      <c r="Y205">
        <v>10</v>
      </c>
      <c r="Z205">
        <v>9</v>
      </c>
      <c r="AA205">
        <v>2.6563721962109224</v>
      </c>
      <c r="AB205">
        <v>2.9095910056904075</v>
      </c>
      <c r="AC205">
        <v>3.5239023660202382</v>
      </c>
      <c r="AD205">
        <v>3.4571299084824045</v>
      </c>
      <c r="AE205">
        <v>3.3120253688113781</v>
      </c>
      <c r="AF205">
        <v>2.8723138836128701</v>
      </c>
      <c r="AG205">
        <v>3.2851981956972849</v>
      </c>
      <c r="AH205">
        <v>3.0862283561701314</v>
      </c>
      <c r="AI205">
        <v>3.126603754040794</v>
      </c>
      <c r="AJ205">
        <v>3.820513602598155</v>
      </c>
      <c r="AK205">
        <v>3.3253102996113859</v>
      </c>
      <c r="AL205">
        <v>3.8080062156089145</v>
      </c>
      <c r="AM205">
        <f t="shared" si="6"/>
        <v>3.151549468028898</v>
      </c>
      <c r="AN205">
        <f t="shared" si="7"/>
        <v>3.3789830573969168</v>
      </c>
      <c r="AP205" t="s">
        <v>330</v>
      </c>
      <c r="AQ205" t="s">
        <v>1881</v>
      </c>
      <c r="AR205" t="s">
        <v>1882</v>
      </c>
      <c r="AS205">
        <v>-0.39840268114023097</v>
      </c>
      <c r="AT205">
        <v>0.20589742353285101</v>
      </c>
      <c r="AU205">
        <v>0.21832747577998701</v>
      </c>
    </row>
    <row r="206" spans="1:47" x14ac:dyDescent="0.25">
      <c r="A206" t="s">
        <v>141</v>
      </c>
      <c r="B206">
        <v>1038776.9594173076</v>
      </c>
      <c r="C206">
        <v>951010.10851899057</v>
      </c>
      <c r="D206">
        <v>1183329.304263748</v>
      </c>
      <c r="E206">
        <v>890216.86495709082</v>
      </c>
      <c r="F206">
        <v>826622.29026248446</v>
      </c>
      <c r="G206">
        <v>1199591.0456622136</v>
      </c>
      <c r="H206">
        <v>1029611.9049721847</v>
      </c>
      <c r="I206">
        <v>868403.27244954754</v>
      </c>
      <c r="J206">
        <v>1068478.341096984</v>
      </c>
      <c r="K206">
        <v>1121175.1440533905</v>
      </c>
      <c r="L206">
        <v>1030576.6970698474</v>
      </c>
      <c r="M206">
        <v>1029678.7880888492</v>
      </c>
      <c r="N206">
        <v>11</v>
      </c>
      <c r="O206">
        <v>9</v>
      </c>
      <c r="P206">
        <v>7</v>
      </c>
      <c r="Q206">
        <v>8</v>
      </c>
      <c r="R206">
        <v>10</v>
      </c>
      <c r="S206">
        <v>9</v>
      </c>
      <c r="T206">
        <v>9</v>
      </c>
      <c r="U206">
        <v>9</v>
      </c>
      <c r="V206">
        <v>10</v>
      </c>
      <c r="W206">
        <v>7</v>
      </c>
      <c r="X206">
        <v>10</v>
      </c>
      <c r="Y206">
        <v>9</v>
      </c>
      <c r="Z206">
        <v>9</v>
      </c>
      <c r="AA206">
        <v>3.511758663904847</v>
      </c>
      <c r="AB206">
        <v>2.6703775869815116</v>
      </c>
      <c r="AC206">
        <v>4.1286622865298197</v>
      </c>
      <c r="AD206">
        <v>3.703506756076326</v>
      </c>
      <c r="AE206">
        <v>2.5724456946373753</v>
      </c>
      <c r="AF206">
        <v>2.8144438386297455</v>
      </c>
      <c r="AG206">
        <v>3.5918063021000282</v>
      </c>
      <c r="AH206">
        <v>3.7726437246767581</v>
      </c>
      <c r="AI206">
        <v>2.7061780694383626</v>
      </c>
      <c r="AJ206">
        <v>3.9337736398126362</v>
      </c>
      <c r="AK206">
        <v>3.4425441680343836</v>
      </c>
      <c r="AL206">
        <v>3.3823974342093139</v>
      </c>
      <c r="AM206">
        <f t="shared" si="6"/>
        <v>3.2941990142161539</v>
      </c>
      <c r="AN206">
        <f t="shared" si="7"/>
        <v>3.4108906799556973</v>
      </c>
      <c r="AP206" t="s">
        <v>331</v>
      </c>
      <c r="AQ206" t="s">
        <v>1883</v>
      </c>
      <c r="AR206" t="s">
        <v>1884</v>
      </c>
      <c r="AS206">
        <v>0.32971754577610402</v>
      </c>
      <c r="AT206">
        <v>0.267925221394609</v>
      </c>
      <c r="AU206">
        <v>0.21919342707994399</v>
      </c>
    </row>
    <row r="207" spans="1:47" x14ac:dyDescent="0.25">
      <c r="A207" t="s">
        <v>563</v>
      </c>
      <c r="B207">
        <v>8554730.3163263462</v>
      </c>
      <c r="C207">
        <v>7299383.0635321522</v>
      </c>
      <c r="D207">
        <v>9919690.1155209802</v>
      </c>
      <c r="E207">
        <v>11089988.070033515</v>
      </c>
      <c r="F207">
        <v>10992794.657906074</v>
      </c>
      <c r="G207">
        <v>12954871.387853352</v>
      </c>
      <c r="H207">
        <v>9848167.2493431959</v>
      </c>
      <c r="I207">
        <v>11070218.448859438</v>
      </c>
      <c r="J207">
        <v>10915927.03345968</v>
      </c>
      <c r="K207">
        <v>11096485.795776065</v>
      </c>
      <c r="L207">
        <v>13352011.55080967</v>
      </c>
      <c r="M207">
        <v>14309543.583239928</v>
      </c>
      <c r="N207">
        <v>14</v>
      </c>
      <c r="O207">
        <v>13</v>
      </c>
      <c r="P207">
        <v>13</v>
      </c>
      <c r="Q207">
        <v>14</v>
      </c>
      <c r="R207">
        <v>13</v>
      </c>
      <c r="S207">
        <v>13</v>
      </c>
      <c r="T207">
        <v>12</v>
      </c>
      <c r="U207">
        <v>13</v>
      </c>
      <c r="V207">
        <v>14</v>
      </c>
      <c r="W207">
        <v>9</v>
      </c>
      <c r="X207">
        <v>11</v>
      </c>
      <c r="Y207">
        <v>11</v>
      </c>
      <c r="Z207">
        <v>12</v>
      </c>
      <c r="AA207">
        <v>3.6257002579924671</v>
      </c>
      <c r="AB207">
        <v>2.6437278650903511</v>
      </c>
      <c r="AC207">
        <v>3.0475687519663062</v>
      </c>
      <c r="AD207">
        <v>3.8169412638975198</v>
      </c>
      <c r="AE207">
        <v>2.7437136153232817</v>
      </c>
      <c r="AF207">
        <v>4.550060222243304</v>
      </c>
      <c r="AG207">
        <v>4.1449711176342614</v>
      </c>
      <c r="AH207">
        <v>4.4039286331909677</v>
      </c>
      <c r="AI207">
        <v>2.6062769236363175</v>
      </c>
      <c r="AJ207">
        <v>4.1704528176658604</v>
      </c>
      <c r="AK207">
        <v>3.4185014526704052</v>
      </c>
      <c r="AL207">
        <v>3.9567873678750303</v>
      </c>
      <c r="AM207">
        <f t="shared" si="6"/>
        <v>3.4406311397657681</v>
      </c>
      <c r="AN207">
        <f t="shared" si="7"/>
        <v>3.7474739084319109</v>
      </c>
      <c r="AP207" t="s">
        <v>332</v>
      </c>
      <c r="AQ207" t="s">
        <v>1885</v>
      </c>
      <c r="AR207" t="s">
        <v>1886</v>
      </c>
      <c r="AS207">
        <v>-0.86883911732666896</v>
      </c>
      <c r="AT207">
        <v>4.79550472871422E-2</v>
      </c>
      <c r="AU207">
        <v>0.219938242720326</v>
      </c>
    </row>
    <row r="208" spans="1:47" x14ac:dyDescent="0.25">
      <c r="A208" t="s">
        <v>781</v>
      </c>
      <c r="B208">
        <v>834859.5299591145</v>
      </c>
      <c r="C208">
        <v>558173.34758381837</v>
      </c>
      <c r="D208">
        <v>876952.77215516637</v>
      </c>
      <c r="E208">
        <v>737511.05020504736</v>
      </c>
      <c r="F208">
        <v>737026.24144358165</v>
      </c>
      <c r="G208">
        <v>741118.3844770299</v>
      </c>
      <c r="H208">
        <v>787891.53361954191</v>
      </c>
      <c r="I208">
        <v>810549.33744276699</v>
      </c>
      <c r="J208">
        <v>650205.98764478229</v>
      </c>
      <c r="K208">
        <v>675166.42475562938</v>
      </c>
      <c r="L208">
        <v>582776.39560965146</v>
      </c>
      <c r="M208">
        <v>589608.4108932435</v>
      </c>
      <c r="N208">
        <v>10</v>
      </c>
      <c r="O208">
        <v>8</v>
      </c>
      <c r="P208">
        <v>5</v>
      </c>
      <c r="Q208">
        <v>9</v>
      </c>
      <c r="R208">
        <v>9</v>
      </c>
      <c r="S208">
        <v>7</v>
      </c>
      <c r="T208">
        <v>7</v>
      </c>
      <c r="U208">
        <v>8</v>
      </c>
      <c r="V208">
        <v>9</v>
      </c>
      <c r="W208">
        <v>6</v>
      </c>
      <c r="X208">
        <v>7</v>
      </c>
      <c r="Y208">
        <v>5</v>
      </c>
      <c r="Z208">
        <v>6</v>
      </c>
      <c r="AA208">
        <v>3.4695346001351721</v>
      </c>
      <c r="AB208">
        <v>1.8632206738835098</v>
      </c>
      <c r="AC208">
        <v>3.2151146899055201</v>
      </c>
      <c r="AD208">
        <v>2.7129615282560531</v>
      </c>
      <c r="AE208">
        <v>2.601424790249633</v>
      </c>
      <c r="AF208">
        <v>2.622858777502536</v>
      </c>
      <c r="AG208">
        <v>2.511340861204344</v>
      </c>
      <c r="AH208">
        <v>2.1610908281865608</v>
      </c>
      <c r="AI208">
        <v>1.8122481851897991</v>
      </c>
      <c r="AJ208">
        <v>3.6741991841153756</v>
      </c>
      <c r="AK208">
        <v>2.6419590836859204</v>
      </c>
      <c r="AL208">
        <v>3.074527835048118</v>
      </c>
      <c r="AM208">
        <f t="shared" si="6"/>
        <v>2.7761960184553192</v>
      </c>
      <c r="AN208">
        <f t="shared" si="7"/>
        <v>2.6172174877717715</v>
      </c>
      <c r="AP208" t="s">
        <v>333</v>
      </c>
      <c r="AQ208" t="s">
        <v>1887</v>
      </c>
      <c r="AR208" t="s">
        <v>1888</v>
      </c>
      <c r="AS208">
        <v>-1.324546236932</v>
      </c>
      <c r="AT208">
        <v>0.52882576106118595</v>
      </c>
      <c r="AU208">
        <v>0.22049441602870401</v>
      </c>
    </row>
    <row r="209" spans="1:47" x14ac:dyDescent="0.25">
      <c r="A209" t="s">
        <v>446</v>
      </c>
      <c r="B209">
        <v>2043729.2553911298</v>
      </c>
      <c r="C209">
        <v>1760441.9519053649</v>
      </c>
      <c r="D209">
        <v>1856054.6733428729</v>
      </c>
      <c r="E209">
        <v>1956372.0953417402</v>
      </c>
      <c r="F209">
        <v>1467190.4192960416</v>
      </c>
      <c r="G209">
        <v>1507639.801855874</v>
      </c>
      <c r="H209">
        <v>1276788.2751021585</v>
      </c>
      <c r="I209">
        <v>1256580.6363161325</v>
      </c>
      <c r="J209">
        <v>1060529.8327927461</v>
      </c>
      <c r="K209">
        <v>1438273.1719012484</v>
      </c>
      <c r="L209">
        <v>1579914.9554641189</v>
      </c>
      <c r="M209">
        <v>1338217.4107682519</v>
      </c>
      <c r="N209">
        <v>10</v>
      </c>
      <c r="O209">
        <v>8</v>
      </c>
      <c r="P209">
        <v>5</v>
      </c>
      <c r="Q209">
        <v>8</v>
      </c>
      <c r="R209">
        <v>10</v>
      </c>
      <c r="S209">
        <v>7</v>
      </c>
      <c r="T209">
        <v>7</v>
      </c>
      <c r="U209">
        <v>9</v>
      </c>
      <c r="V209">
        <v>6</v>
      </c>
      <c r="W209">
        <v>7</v>
      </c>
      <c r="X209">
        <v>9</v>
      </c>
      <c r="Y209">
        <v>8</v>
      </c>
      <c r="Z209">
        <v>10</v>
      </c>
      <c r="AA209">
        <v>3.283318549571665</v>
      </c>
      <c r="AB209">
        <v>2.1940873868719257</v>
      </c>
      <c r="AC209">
        <v>2.6510922613034289</v>
      </c>
      <c r="AD209">
        <v>2.8124675177653518</v>
      </c>
      <c r="AE209">
        <v>2.3437752525895559</v>
      </c>
      <c r="AF209">
        <v>2.8985970723543333</v>
      </c>
      <c r="AG209">
        <v>2.8670513586397712</v>
      </c>
      <c r="AH209">
        <v>3.4684704726397722</v>
      </c>
      <c r="AI209">
        <v>2.722166506884689</v>
      </c>
      <c r="AJ209">
        <v>4.2995055748308006</v>
      </c>
      <c r="AK209">
        <v>3.6569651427560177</v>
      </c>
      <c r="AL209">
        <v>2.9137688146012577</v>
      </c>
      <c r="AM209">
        <f t="shared" si="6"/>
        <v>3.0081278919694738</v>
      </c>
      <c r="AN209">
        <f t="shared" si="7"/>
        <v>3.0104164264986211</v>
      </c>
      <c r="AP209" t="s">
        <v>334</v>
      </c>
      <c r="AQ209" t="s">
        <v>1889</v>
      </c>
      <c r="AR209" t="s">
        <v>1890</v>
      </c>
      <c r="AS209">
        <v>-0.46124101743388801</v>
      </c>
      <c r="AT209">
        <v>3.99294634268825E-2</v>
      </c>
      <c r="AU209">
        <v>0.22112266972046701</v>
      </c>
    </row>
    <row r="210" spans="1:47" x14ac:dyDescent="0.25">
      <c r="A210" t="s">
        <v>1275</v>
      </c>
      <c r="B210">
        <v>2374456.9486185643</v>
      </c>
      <c r="C210">
        <v>1937151.6262991426</v>
      </c>
      <c r="D210">
        <v>2153974.4421062795</v>
      </c>
      <c r="E210">
        <v>2011818.8010442799</v>
      </c>
      <c r="F210">
        <v>1851939.6924683042</v>
      </c>
      <c r="G210">
        <v>1379299.3162728024</v>
      </c>
      <c r="H210">
        <v>2311799.7603456061</v>
      </c>
      <c r="I210">
        <v>2613169.5259376639</v>
      </c>
      <c r="J210">
        <v>1681793.4265797525</v>
      </c>
      <c r="K210">
        <v>1917826.4843509931</v>
      </c>
      <c r="L210">
        <v>1430447.2183473699</v>
      </c>
      <c r="M210">
        <v>1251304.1251955947</v>
      </c>
      <c r="N210">
        <v>10</v>
      </c>
      <c r="O210">
        <v>8</v>
      </c>
      <c r="P210">
        <v>8</v>
      </c>
      <c r="Q210">
        <v>7</v>
      </c>
      <c r="R210">
        <v>9</v>
      </c>
      <c r="S210">
        <v>7</v>
      </c>
      <c r="T210">
        <v>5</v>
      </c>
      <c r="U210">
        <v>8</v>
      </c>
      <c r="V210">
        <v>9</v>
      </c>
      <c r="W210">
        <v>6</v>
      </c>
      <c r="X210">
        <v>7</v>
      </c>
      <c r="Y210">
        <v>6</v>
      </c>
      <c r="Z210">
        <v>7</v>
      </c>
      <c r="AA210">
        <v>2.4074805368702932</v>
      </c>
      <c r="AB210">
        <v>2.0702173290939143</v>
      </c>
      <c r="AC210">
        <v>2.3059927082459573</v>
      </c>
      <c r="AD210">
        <v>2.237669780942777</v>
      </c>
      <c r="AE210">
        <v>2.1559143328757107</v>
      </c>
      <c r="AF210">
        <v>4.040683426945554</v>
      </c>
      <c r="AG210">
        <v>2.8539106918294439</v>
      </c>
      <c r="AH210">
        <v>2.7039021166772184</v>
      </c>
      <c r="AI210">
        <v>1.8552581280403551</v>
      </c>
      <c r="AJ210">
        <v>3.7558736508669917</v>
      </c>
      <c r="AK210">
        <v>2.7003042424390866</v>
      </c>
      <c r="AL210">
        <v>2.3704202724270607</v>
      </c>
      <c r="AM210">
        <f t="shared" si="6"/>
        <v>2.7392509633438444</v>
      </c>
      <c r="AN210">
        <f t="shared" si="7"/>
        <v>2.5036869061985496</v>
      </c>
      <c r="AP210" t="s">
        <v>335</v>
      </c>
      <c r="AQ210" t="s">
        <v>1891</v>
      </c>
      <c r="AR210" t="s">
        <v>1892</v>
      </c>
      <c r="AS210">
        <v>-0.34200723657584198</v>
      </c>
      <c r="AT210">
        <v>0.21337232162864</v>
      </c>
      <c r="AU210">
        <v>0.222083037950523</v>
      </c>
    </row>
    <row r="211" spans="1:47" x14ac:dyDescent="0.25">
      <c r="A211" t="s">
        <v>987</v>
      </c>
      <c r="B211">
        <v>6577979.0976409446</v>
      </c>
      <c r="C211">
        <v>5382347.7103978284</v>
      </c>
      <c r="D211">
        <v>6681618.9758931641</v>
      </c>
      <c r="E211">
        <v>6752001.3928344417</v>
      </c>
      <c r="F211">
        <v>5857474.6456751274</v>
      </c>
      <c r="G211">
        <v>6518946.2039665459</v>
      </c>
      <c r="H211">
        <v>5199442.1179649243</v>
      </c>
      <c r="I211">
        <v>5408093.3753721891</v>
      </c>
      <c r="J211">
        <v>3891769.5289762602</v>
      </c>
      <c r="K211">
        <v>5042295.5444356129</v>
      </c>
      <c r="L211">
        <v>4462377.733107239</v>
      </c>
      <c r="M211">
        <v>4984565.8538887454</v>
      </c>
      <c r="N211">
        <v>14</v>
      </c>
      <c r="O211">
        <v>14</v>
      </c>
      <c r="P211">
        <v>11</v>
      </c>
      <c r="Q211">
        <v>14</v>
      </c>
      <c r="R211">
        <v>13</v>
      </c>
      <c r="S211">
        <v>14</v>
      </c>
      <c r="T211">
        <v>14</v>
      </c>
      <c r="U211">
        <v>14</v>
      </c>
      <c r="V211">
        <v>14</v>
      </c>
      <c r="W211">
        <v>9</v>
      </c>
      <c r="X211">
        <v>12</v>
      </c>
      <c r="Y211">
        <v>12</v>
      </c>
      <c r="Z211">
        <v>11</v>
      </c>
      <c r="AA211">
        <v>4.2015677879652324</v>
      </c>
      <c r="AB211">
        <v>3.6758425485388915</v>
      </c>
      <c r="AC211">
        <v>4.290580598951605</v>
      </c>
      <c r="AD211">
        <v>4.1219813198949087</v>
      </c>
      <c r="AE211">
        <v>3.7348531919505761</v>
      </c>
      <c r="AF211">
        <v>4.6555312112941376</v>
      </c>
      <c r="AG211">
        <v>3.794618765171029</v>
      </c>
      <c r="AH211">
        <v>4.5223469417182507</v>
      </c>
      <c r="AI211">
        <v>3.0761250071604511</v>
      </c>
      <c r="AJ211">
        <v>4.3048611036307349</v>
      </c>
      <c r="AK211">
        <v>3.9722100161489622</v>
      </c>
      <c r="AL211">
        <v>4.3770474888698558</v>
      </c>
      <c r="AM211">
        <f t="shared" si="6"/>
        <v>4.0340847095901751</v>
      </c>
      <c r="AN211">
        <f t="shared" si="7"/>
        <v>4.0871762872922632</v>
      </c>
      <c r="AP211" t="s">
        <v>336</v>
      </c>
      <c r="AQ211" t="s">
        <v>1893</v>
      </c>
      <c r="AR211" t="s">
        <v>1894</v>
      </c>
      <c r="AS211">
        <v>0.50146062509692502</v>
      </c>
      <c r="AT211">
        <v>0.142137519607308</v>
      </c>
      <c r="AU211">
        <v>0.225604675080398</v>
      </c>
    </row>
    <row r="212" spans="1:47" x14ac:dyDescent="0.25">
      <c r="A212" t="s">
        <v>163</v>
      </c>
      <c r="B212">
        <v>1704994.3806553457</v>
      </c>
      <c r="C212">
        <v>2077715.7494594418</v>
      </c>
      <c r="D212">
        <v>1718803.1650005016</v>
      </c>
      <c r="E212">
        <v>1470357.6985729472</v>
      </c>
      <c r="F212">
        <v>1356280.2422002372</v>
      </c>
      <c r="G212">
        <v>1980846.9157002636</v>
      </c>
      <c r="H212">
        <v>1000105.2070836854</v>
      </c>
      <c r="I212">
        <v>1460342.6480599612</v>
      </c>
      <c r="J212">
        <v>1535302.2278947351</v>
      </c>
      <c r="K212">
        <v>1520706.3977867255</v>
      </c>
      <c r="L212">
        <v>941948.69282793091</v>
      </c>
      <c r="M212">
        <v>1594377.8003366995</v>
      </c>
      <c r="N212">
        <v>11</v>
      </c>
      <c r="O212">
        <v>11</v>
      </c>
      <c r="P212">
        <v>9</v>
      </c>
      <c r="Q212">
        <v>10</v>
      </c>
      <c r="R212">
        <v>9</v>
      </c>
      <c r="S212">
        <v>8</v>
      </c>
      <c r="T212">
        <v>8</v>
      </c>
      <c r="U212">
        <v>5</v>
      </c>
      <c r="V212">
        <v>10</v>
      </c>
      <c r="W212">
        <v>7</v>
      </c>
      <c r="X212">
        <v>8</v>
      </c>
      <c r="Y212">
        <v>4</v>
      </c>
      <c r="Z212">
        <v>8</v>
      </c>
      <c r="AA212">
        <v>3.4559074034963926</v>
      </c>
      <c r="AB212">
        <v>3.2183361280772496</v>
      </c>
      <c r="AC212">
        <v>2.6729840243447747</v>
      </c>
      <c r="AD212">
        <v>3.5734784212644297</v>
      </c>
      <c r="AE212">
        <v>2.7193398997281975</v>
      </c>
      <c r="AF212">
        <v>3.3868257045883565</v>
      </c>
      <c r="AG212">
        <v>3.6027902777169656</v>
      </c>
      <c r="AH212">
        <v>3.6097638832291699</v>
      </c>
      <c r="AI212">
        <v>2.7423073257294699</v>
      </c>
      <c r="AJ212">
        <v>4.63186940233218</v>
      </c>
      <c r="AK212">
        <v>2.9629366937143269</v>
      </c>
      <c r="AL212">
        <v>2.8936069532785309</v>
      </c>
      <c r="AM212">
        <f t="shared" si="6"/>
        <v>3.351371664761404</v>
      </c>
      <c r="AN212">
        <f t="shared" si="7"/>
        <v>3.2269860214886035</v>
      </c>
      <c r="AP212" t="s">
        <v>337</v>
      </c>
      <c r="AQ212" t="s">
        <v>1895</v>
      </c>
      <c r="AR212" t="s">
        <v>1896</v>
      </c>
      <c r="AS212">
        <v>-0.246880542589025</v>
      </c>
      <c r="AT212">
        <v>4.0206655650958399E-2</v>
      </c>
      <c r="AU212">
        <v>0.22741818141377801</v>
      </c>
    </row>
    <row r="213" spans="1:47" x14ac:dyDescent="0.25">
      <c r="A213" t="s">
        <v>1256</v>
      </c>
      <c r="B213">
        <v>3945338.5357613792</v>
      </c>
      <c r="C213">
        <v>3684653.4750055657</v>
      </c>
      <c r="D213">
        <v>5339003.3073225813</v>
      </c>
      <c r="E213">
        <v>4272956.2164939819</v>
      </c>
      <c r="F213">
        <v>3634764.8039768627</v>
      </c>
      <c r="G213">
        <v>3723703.160417133</v>
      </c>
      <c r="H213">
        <v>4157034.0130549287</v>
      </c>
      <c r="I213">
        <v>3912485.6991773825</v>
      </c>
      <c r="J213">
        <v>3499200.0335413357</v>
      </c>
      <c r="K213">
        <v>3356902.4200440017</v>
      </c>
      <c r="L213">
        <v>3789088.4219684992</v>
      </c>
      <c r="M213">
        <v>3927413.5062424885</v>
      </c>
      <c r="N213">
        <v>15</v>
      </c>
      <c r="O213">
        <v>14</v>
      </c>
      <c r="P213">
        <v>11</v>
      </c>
      <c r="Q213">
        <v>13</v>
      </c>
      <c r="R213">
        <v>14</v>
      </c>
      <c r="S213">
        <v>11</v>
      </c>
      <c r="T213">
        <v>13</v>
      </c>
      <c r="U213">
        <v>13</v>
      </c>
      <c r="V213">
        <v>13</v>
      </c>
      <c r="W213">
        <v>9</v>
      </c>
      <c r="X213">
        <v>11</v>
      </c>
      <c r="Y213">
        <v>12</v>
      </c>
      <c r="Z213">
        <v>11</v>
      </c>
      <c r="AA213">
        <v>2.7333721579291228</v>
      </c>
      <c r="AB213">
        <v>2.4988253927356108</v>
      </c>
      <c r="AC213">
        <v>3.0004661596049682</v>
      </c>
      <c r="AD213">
        <v>2.9391210315582454</v>
      </c>
      <c r="AE213">
        <v>2.5420427301264703</v>
      </c>
      <c r="AF213">
        <v>3.386549641108886</v>
      </c>
      <c r="AG213">
        <v>2.9855082593162479</v>
      </c>
      <c r="AH213">
        <v>3.2687075941095927</v>
      </c>
      <c r="AI213">
        <v>1.7402316541875891</v>
      </c>
      <c r="AJ213">
        <v>3.0924262089665149</v>
      </c>
      <c r="AK213">
        <v>3.0575032830081295</v>
      </c>
      <c r="AL213">
        <v>3.3238477192804621</v>
      </c>
      <c r="AM213">
        <f t="shared" si="6"/>
        <v>2.7419785357554485</v>
      </c>
      <c r="AN213">
        <f t="shared" si="7"/>
        <v>3.0194551028998582</v>
      </c>
      <c r="AP213" t="s">
        <v>159</v>
      </c>
      <c r="AQ213" t="s">
        <v>1897</v>
      </c>
      <c r="AR213" t="s">
        <v>1898</v>
      </c>
      <c r="AS213">
        <v>-0.25692585751340202</v>
      </c>
      <c r="AT213">
        <v>0.14758966295025</v>
      </c>
      <c r="AU213">
        <v>0.227709266317005</v>
      </c>
    </row>
    <row r="214" spans="1:47" x14ac:dyDescent="0.25">
      <c r="A214" t="s">
        <v>405</v>
      </c>
      <c r="B214">
        <v>906034.0598948159</v>
      </c>
      <c r="C214">
        <v>871321.92564499308</v>
      </c>
      <c r="D214">
        <v>1097081.3179469884</v>
      </c>
      <c r="E214">
        <v>946301.33392679447</v>
      </c>
      <c r="F214">
        <v>985574.94737295771</v>
      </c>
      <c r="G214">
        <v>923778.04808207101</v>
      </c>
      <c r="H214">
        <v>881737.01840812818</v>
      </c>
      <c r="I214">
        <v>965178.5371051901</v>
      </c>
      <c r="J214">
        <v>717273.71575620805</v>
      </c>
      <c r="K214">
        <v>875160.87649011391</v>
      </c>
      <c r="L214">
        <v>794214.87276406004</v>
      </c>
      <c r="M214">
        <v>859022.72438578412</v>
      </c>
      <c r="N214">
        <v>10</v>
      </c>
      <c r="O214">
        <v>8</v>
      </c>
      <c r="P214">
        <v>7</v>
      </c>
      <c r="Q214">
        <v>8</v>
      </c>
      <c r="R214">
        <v>8</v>
      </c>
      <c r="S214">
        <v>9</v>
      </c>
      <c r="T214">
        <v>8</v>
      </c>
      <c r="U214">
        <v>7</v>
      </c>
      <c r="V214">
        <v>9</v>
      </c>
      <c r="W214">
        <v>3</v>
      </c>
      <c r="X214">
        <v>7</v>
      </c>
      <c r="Y214">
        <v>5</v>
      </c>
      <c r="Z214">
        <v>6</v>
      </c>
      <c r="AA214">
        <v>2.9423344342374849</v>
      </c>
      <c r="AB214">
        <v>2.9841299883440344</v>
      </c>
      <c r="AC214">
        <v>3.2736993050708456</v>
      </c>
      <c r="AD214">
        <v>3.6488304133829037</v>
      </c>
      <c r="AE214">
        <v>2.4226793408411762</v>
      </c>
      <c r="AF214">
        <v>2.7478958022844209</v>
      </c>
      <c r="AG214">
        <v>3.5941719290793901</v>
      </c>
      <c r="AH214">
        <v>3.7867014823420684</v>
      </c>
      <c r="AI214">
        <v>2.7200122835015499</v>
      </c>
      <c r="AJ214">
        <v>3.7821468780034975</v>
      </c>
      <c r="AK214">
        <v>2.1010125253650651</v>
      </c>
      <c r="AL214">
        <v>3.0710955853630613</v>
      </c>
      <c r="AM214">
        <f t="shared" si="6"/>
        <v>3.075036448573639</v>
      </c>
      <c r="AN214">
        <f t="shared" si="7"/>
        <v>3.1040818793956109</v>
      </c>
      <c r="AP214" t="s">
        <v>338</v>
      </c>
      <c r="AQ214" t="s">
        <v>1899</v>
      </c>
      <c r="AR214" t="s">
        <v>1900</v>
      </c>
      <c r="AS214">
        <v>4.8818217452710204</v>
      </c>
      <c r="AT214">
        <v>0.451599378652353</v>
      </c>
      <c r="AU214">
        <v>0.228105093370258</v>
      </c>
    </row>
    <row r="215" spans="1:47" x14ac:dyDescent="0.25">
      <c r="A215" t="s">
        <v>573</v>
      </c>
      <c r="B215">
        <v>510368.61883133044</v>
      </c>
      <c r="C215">
        <v>437471.31671182625</v>
      </c>
      <c r="D215">
        <v>523154.52535971662</v>
      </c>
      <c r="E215">
        <v>327599.95859038859</v>
      </c>
      <c r="F215">
        <v>470079.99151212419</v>
      </c>
      <c r="G215">
        <v>120854.4621123457</v>
      </c>
      <c r="H215">
        <v>249582.39490611627</v>
      </c>
      <c r="I215">
        <v>627432.16665818251</v>
      </c>
      <c r="J215">
        <v>537704.28315960581</v>
      </c>
      <c r="K215">
        <v>477995.11009039212</v>
      </c>
      <c r="L215">
        <v>508987.38473212038</v>
      </c>
      <c r="M215">
        <v>436926.32034960057</v>
      </c>
      <c r="N215">
        <v>6</v>
      </c>
      <c r="O215">
        <v>6</v>
      </c>
      <c r="P215">
        <v>5</v>
      </c>
      <c r="Q215">
        <v>5</v>
      </c>
      <c r="R215">
        <v>4</v>
      </c>
      <c r="S215">
        <v>4</v>
      </c>
      <c r="T215">
        <v>2</v>
      </c>
      <c r="U215">
        <v>4</v>
      </c>
      <c r="V215">
        <v>6</v>
      </c>
      <c r="W215">
        <v>4</v>
      </c>
      <c r="X215">
        <v>5</v>
      </c>
      <c r="Y215">
        <v>3</v>
      </c>
      <c r="Z215">
        <v>4</v>
      </c>
      <c r="AA215">
        <v>1.913879541158128</v>
      </c>
      <c r="AB215">
        <v>1.8987277819568937</v>
      </c>
      <c r="AC215">
        <v>2.6911880189002724</v>
      </c>
      <c r="AD215">
        <v>2.6700170382806201</v>
      </c>
      <c r="AE215">
        <v>2.3981103801938066</v>
      </c>
      <c r="AF215">
        <v>2.1363531183131399</v>
      </c>
      <c r="AG215">
        <v>3.0738433408516626</v>
      </c>
      <c r="AH215">
        <v>2.8637534587026714</v>
      </c>
      <c r="AI215">
        <v>1.4426574414286599</v>
      </c>
      <c r="AJ215">
        <v>3.28596245487459</v>
      </c>
      <c r="AK215">
        <v>3.0249115221485234</v>
      </c>
      <c r="AL215">
        <v>2.9455840140807528</v>
      </c>
      <c r="AM215">
        <f t="shared" si="6"/>
        <v>2.2281280594386139</v>
      </c>
      <c r="AN215">
        <f t="shared" si="7"/>
        <v>2.8293699590430061</v>
      </c>
      <c r="AP215" t="s">
        <v>339</v>
      </c>
      <c r="AQ215" t="s">
        <v>1901</v>
      </c>
      <c r="AR215" t="s">
        <v>1902</v>
      </c>
      <c r="AS215">
        <v>-0.63899719666971</v>
      </c>
      <c r="AT215">
        <v>7.5334161782390399E-2</v>
      </c>
      <c r="AU215">
        <v>0.22952853245555699</v>
      </c>
    </row>
    <row r="216" spans="1:47" x14ac:dyDescent="0.25">
      <c r="A216" t="s">
        <v>709</v>
      </c>
      <c r="B216">
        <v>1183223.2784118496</v>
      </c>
      <c r="C216">
        <v>1385624.341605447</v>
      </c>
      <c r="D216">
        <v>1116296.3169997723</v>
      </c>
      <c r="E216">
        <v>1235961.4324435762</v>
      </c>
      <c r="F216">
        <v>1055799.4218700719</v>
      </c>
      <c r="G216">
        <v>1245961.5145599472</v>
      </c>
      <c r="H216">
        <v>925304.50708361238</v>
      </c>
      <c r="I216">
        <v>1069741.4551452273</v>
      </c>
      <c r="J216">
        <v>933168.94706388901</v>
      </c>
      <c r="K216">
        <v>1223315.1107561667</v>
      </c>
      <c r="L216">
        <v>1081902.7857474561</v>
      </c>
      <c r="M216">
        <v>676499.98487690662</v>
      </c>
      <c r="N216">
        <v>10</v>
      </c>
      <c r="O216">
        <v>8</v>
      </c>
      <c r="P216">
        <v>8</v>
      </c>
      <c r="Q216">
        <v>8</v>
      </c>
      <c r="R216">
        <v>9</v>
      </c>
      <c r="S216">
        <v>8</v>
      </c>
      <c r="T216">
        <v>7</v>
      </c>
      <c r="U216">
        <v>6</v>
      </c>
      <c r="V216">
        <v>8</v>
      </c>
      <c r="W216">
        <v>5</v>
      </c>
      <c r="X216">
        <v>8</v>
      </c>
      <c r="Y216">
        <v>5</v>
      </c>
      <c r="Z216">
        <v>6</v>
      </c>
      <c r="AA216">
        <v>3.011116595619411</v>
      </c>
      <c r="AB216">
        <v>3.0255802498691247</v>
      </c>
      <c r="AC216">
        <v>3.1856073783901513</v>
      </c>
      <c r="AD216">
        <v>3.172871073523984</v>
      </c>
      <c r="AE216">
        <v>2.554868172894464</v>
      </c>
      <c r="AF216">
        <v>5.008631467502858</v>
      </c>
      <c r="AG216">
        <v>3.2494307540736833</v>
      </c>
      <c r="AH216">
        <v>3.7850425726277961</v>
      </c>
      <c r="AI216">
        <v>1.6758958738081067</v>
      </c>
      <c r="AJ216">
        <v>4.5048796683711201</v>
      </c>
      <c r="AK216">
        <v>3.2473760357090158</v>
      </c>
      <c r="AL216">
        <v>2.7126615072732423</v>
      </c>
      <c r="AM216">
        <f t="shared" si="6"/>
        <v>3.401951872260129</v>
      </c>
      <c r="AN216">
        <f t="shared" si="7"/>
        <v>3.1203750193503645</v>
      </c>
      <c r="AP216" t="s">
        <v>340</v>
      </c>
      <c r="AQ216" t="s">
        <v>1903</v>
      </c>
      <c r="AR216" t="s">
        <v>1904</v>
      </c>
      <c r="AS216">
        <v>-0.27216081030465</v>
      </c>
      <c r="AT216">
        <v>6.3870257360245E-2</v>
      </c>
      <c r="AU216">
        <v>0.229845540477014</v>
      </c>
    </row>
    <row r="217" spans="1:47" x14ac:dyDescent="0.25">
      <c r="A217" t="s">
        <v>492</v>
      </c>
      <c r="B217">
        <v>1201909.7457799749</v>
      </c>
      <c r="C217">
        <v>1170863.1073005446</v>
      </c>
      <c r="D217">
        <v>1416207.3685816056</v>
      </c>
      <c r="E217">
        <v>1117579.1263356071</v>
      </c>
      <c r="F217">
        <v>1379101.1628279234</v>
      </c>
      <c r="G217">
        <v>937911.33694316458</v>
      </c>
      <c r="H217">
        <v>870362.18468232919</v>
      </c>
      <c r="I217">
        <v>1184833.0844681966</v>
      </c>
      <c r="J217">
        <v>1232325.6078804752</v>
      </c>
      <c r="K217">
        <v>1068275.5866215504</v>
      </c>
      <c r="L217">
        <v>965715.84204955108</v>
      </c>
      <c r="M217">
        <v>628994.55140877177</v>
      </c>
      <c r="N217">
        <v>13</v>
      </c>
      <c r="O217">
        <v>10</v>
      </c>
      <c r="P217">
        <v>9</v>
      </c>
      <c r="Q217">
        <v>13</v>
      </c>
      <c r="R217">
        <v>11</v>
      </c>
      <c r="S217">
        <v>12</v>
      </c>
      <c r="T217">
        <v>8</v>
      </c>
      <c r="U217">
        <v>9</v>
      </c>
      <c r="V217">
        <v>12</v>
      </c>
      <c r="W217">
        <v>9</v>
      </c>
      <c r="X217">
        <v>8</v>
      </c>
      <c r="Y217">
        <v>6</v>
      </c>
      <c r="Z217">
        <v>6</v>
      </c>
      <c r="AA217">
        <v>3.069325554179851</v>
      </c>
      <c r="AB217">
        <v>2.9619199204872473</v>
      </c>
      <c r="AC217">
        <v>2.7023020314482626</v>
      </c>
      <c r="AD217">
        <v>3.3614665719427559</v>
      </c>
      <c r="AE217">
        <v>2.8831039776126723</v>
      </c>
      <c r="AF217">
        <v>3.5094742398443071</v>
      </c>
      <c r="AG217">
        <v>2.4893624776879939</v>
      </c>
      <c r="AH217">
        <v>3.1425085924408376</v>
      </c>
      <c r="AI217">
        <v>1.9872785504868569</v>
      </c>
      <c r="AJ217">
        <v>3.1533109125269227</v>
      </c>
      <c r="AK217">
        <v>2.2938054079925689</v>
      </c>
      <c r="AL217">
        <v>3.0579171338466509</v>
      </c>
      <c r="AM217">
        <f t="shared" si="6"/>
        <v>2.8972685348289082</v>
      </c>
      <c r="AN217">
        <f t="shared" si="7"/>
        <v>2.8713606935872469</v>
      </c>
      <c r="AP217" t="s">
        <v>341</v>
      </c>
      <c r="AQ217" t="s">
        <v>1905</v>
      </c>
      <c r="AR217" t="s">
        <v>1906</v>
      </c>
      <c r="AS217">
        <v>-0.244412139470018</v>
      </c>
      <c r="AT217">
        <v>5.8184137438258697E-2</v>
      </c>
      <c r="AU217">
        <v>0.23033425918672601</v>
      </c>
    </row>
    <row r="218" spans="1:47" x14ac:dyDescent="0.25">
      <c r="A218" t="s">
        <v>1249</v>
      </c>
      <c r="B218">
        <v>944337.07185748895</v>
      </c>
      <c r="C218">
        <v>868454.10558523179</v>
      </c>
      <c r="D218">
        <v>1178057.7562563089</v>
      </c>
      <c r="E218">
        <v>559755.01345725625</v>
      </c>
      <c r="F218">
        <v>809325.43850073009</v>
      </c>
      <c r="G218">
        <v>1096794.2097050061</v>
      </c>
      <c r="H218">
        <v>855264.38663582888</v>
      </c>
      <c r="I218">
        <v>868818.99346061959</v>
      </c>
      <c r="J218">
        <v>1294559.9192903838</v>
      </c>
      <c r="K218">
        <v>1073021.99728616</v>
      </c>
      <c r="L218">
        <v>1148754.6108754489</v>
      </c>
      <c r="M218">
        <v>957571.6730969206</v>
      </c>
      <c r="N218">
        <v>13</v>
      </c>
      <c r="O218">
        <v>10</v>
      </c>
      <c r="P218">
        <v>7</v>
      </c>
      <c r="Q218">
        <v>10</v>
      </c>
      <c r="R218">
        <v>9</v>
      </c>
      <c r="S218">
        <v>6</v>
      </c>
      <c r="T218">
        <v>8</v>
      </c>
      <c r="U218">
        <v>8</v>
      </c>
      <c r="V218">
        <v>8</v>
      </c>
      <c r="W218">
        <v>9</v>
      </c>
      <c r="X218">
        <v>9</v>
      </c>
      <c r="Y218">
        <v>6</v>
      </c>
      <c r="Z218">
        <v>8</v>
      </c>
      <c r="AA218">
        <v>3.3491351728175465</v>
      </c>
      <c r="AB218">
        <v>1.907646118492863</v>
      </c>
      <c r="AC218">
        <v>2.7621282945227144</v>
      </c>
      <c r="AD218">
        <v>2.8287624277114101</v>
      </c>
      <c r="AE218">
        <v>1.8469739546932278</v>
      </c>
      <c r="AF218">
        <v>3.0605424011198861</v>
      </c>
      <c r="AG218">
        <v>2.2447818448851349</v>
      </c>
      <c r="AH218">
        <v>2.4485139413178341</v>
      </c>
      <c r="AI218">
        <v>2.0293567694058314</v>
      </c>
      <c r="AJ218">
        <v>3.1245357758989263</v>
      </c>
      <c r="AK218">
        <v>2.7505799210737116</v>
      </c>
      <c r="AL218">
        <v>3.4079491333560021</v>
      </c>
      <c r="AM218">
        <f t="shared" si="6"/>
        <v>2.7055574220429612</v>
      </c>
      <c r="AN218">
        <f t="shared" si="7"/>
        <v>2.5879268705062199</v>
      </c>
      <c r="AP218" t="s">
        <v>342</v>
      </c>
      <c r="AQ218" t="s">
        <v>1907</v>
      </c>
      <c r="AR218" t="s">
        <v>1908</v>
      </c>
      <c r="AS218">
        <v>-0.25812764266448501</v>
      </c>
      <c r="AT218">
        <v>1.18984740947932E-2</v>
      </c>
      <c r="AU218">
        <v>0.232231022293693</v>
      </c>
    </row>
    <row r="219" spans="1:47" x14ac:dyDescent="0.25">
      <c r="A219" t="s">
        <v>1247</v>
      </c>
      <c r="B219">
        <v>4910172.8491697218</v>
      </c>
      <c r="C219">
        <v>8929551.7611560877</v>
      </c>
      <c r="D219">
        <v>7391118.4839877887</v>
      </c>
      <c r="E219">
        <v>7651499.1348993341</v>
      </c>
      <c r="F219">
        <v>5783326.9474177789</v>
      </c>
      <c r="G219">
        <v>6571138.2378386008</v>
      </c>
      <c r="H219">
        <v>6351557.467738186</v>
      </c>
      <c r="I219">
        <v>5911408.5064397585</v>
      </c>
      <c r="J219">
        <v>6228178.9561684895</v>
      </c>
      <c r="K219">
        <v>5724768.2440372901</v>
      </c>
      <c r="L219">
        <v>5832022.8966141241</v>
      </c>
      <c r="M219">
        <v>7197958.2876944114</v>
      </c>
      <c r="N219">
        <v>15</v>
      </c>
      <c r="O219">
        <v>11</v>
      </c>
      <c r="P219">
        <v>13</v>
      </c>
      <c r="Q219">
        <v>13</v>
      </c>
      <c r="R219">
        <v>12</v>
      </c>
      <c r="S219">
        <v>11</v>
      </c>
      <c r="T219">
        <v>10</v>
      </c>
      <c r="U219">
        <v>10</v>
      </c>
      <c r="V219">
        <v>9</v>
      </c>
      <c r="W219">
        <v>9</v>
      </c>
      <c r="X219">
        <v>10</v>
      </c>
      <c r="Y219">
        <v>7</v>
      </c>
      <c r="Z219">
        <v>13</v>
      </c>
      <c r="AA219">
        <v>3.007409599445467</v>
      </c>
      <c r="AB219">
        <v>3.0347702150615561</v>
      </c>
      <c r="AC219">
        <v>2.8197758578398409</v>
      </c>
      <c r="AD219">
        <v>3.1816504251122315</v>
      </c>
      <c r="AE219">
        <v>2.3822387314693771</v>
      </c>
      <c r="AF219">
        <v>3.0824355101799612</v>
      </c>
      <c r="AG219">
        <v>3.5515938734754107</v>
      </c>
      <c r="AH219">
        <v>3.8632736506029079</v>
      </c>
      <c r="AI219">
        <v>2.8663726247928181</v>
      </c>
      <c r="AJ219">
        <v>4.3870598157116811</v>
      </c>
      <c r="AK219">
        <v>4.1362504585773801</v>
      </c>
      <c r="AL219">
        <v>3.367109845315901</v>
      </c>
      <c r="AM219">
        <f t="shared" si="6"/>
        <v>3.1996372705052205</v>
      </c>
      <c r="AN219">
        <f t="shared" si="7"/>
        <v>3.4136861640922014</v>
      </c>
      <c r="AP219" t="s">
        <v>343</v>
      </c>
      <c r="AQ219" t="s">
        <v>1909</v>
      </c>
      <c r="AR219" t="s">
        <v>1910</v>
      </c>
      <c r="AS219">
        <v>-0.33511493059220898</v>
      </c>
      <c r="AT219">
        <v>0.32650350210024298</v>
      </c>
      <c r="AU219">
        <v>0.23616820129916399</v>
      </c>
    </row>
    <row r="220" spans="1:47" x14ac:dyDescent="0.25">
      <c r="A220" t="s">
        <v>822</v>
      </c>
      <c r="B220">
        <v>106072.18921748434</v>
      </c>
      <c r="C220">
        <v>32579.872822738864</v>
      </c>
      <c r="D220">
        <v>53319.044146044092</v>
      </c>
      <c r="E220">
        <v>105557.78934956242</v>
      </c>
      <c r="F220">
        <v>107475.45159117439</v>
      </c>
      <c r="G220">
        <v>65766.026975195084</v>
      </c>
      <c r="H220">
        <v>61456.101769663663</v>
      </c>
      <c r="I220">
        <v>85749.090380337235</v>
      </c>
      <c r="J220">
        <v>63997.036681647507</v>
      </c>
      <c r="K220">
        <v>58180.22998716827</v>
      </c>
      <c r="L220">
        <v>80293.244280016123</v>
      </c>
      <c r="M220">
        <v>54416.956099806775</v>
      </c>
      <c r="N220">
        <v>5</v>
      </c>
      <c r="O220">
        <v>4</v>
      </c>
      <c r="P220">
        <v>1</v>
      </c>
      <c r="Q220">
        <v>2</v>
      </c>
      <c r="R220">
        <v>4</v>
      </c>
      <c r="S220">
        <v>3</v>
      </c>
      <c r="T220">
        <v>3</v>
      </c>
      <c r="U220">
        <v>3</v>
      </c>
      <c r="V220">
        <v>3</v>
      </c>
      <c r="W220">
        <v>2</v>
      </c>
      <c r="X220">
        <v>3</v>
      </c>
      <c r="Y220">
        <v>3</v>
      </c>
      <c r="Z220">
        <v>2</v>
      </c>
      <c r="AA220">
        <v>2.3135932083455382</v>
      </c>
      <c r="AB220">
        <v>2.3975693944306702</v>
      </c>
      <c r="AC220">
        <v>3.9637879625946448</v>
      </c>
      <c r="AD220">
        <v>3.1286121615143467</v>
      </c>
      <c r="AE220">
        <v>1.8025714397722392</v>
      </c>
      <c r="AF220">
        <v>3.2224142016149835</v>
      </c>
      <c r="AG220">
        <v>2.4025263806988315</v>
      </c>
      <c r="AH220">
        <v>3.3952608323942464</v>
      </c>
      <c r="AI220">
        <v>2.3725672005708898</v>
      </c>
      <c r="AJ220">
        <v>2.8939676349035834</v>
      </c>
      <c r="AK220">
        <v>2.010282982332281</v>
      </c>
      <c r="AL220">
        <v>2.47199417021293</v>
      </c>
      <c r="AM220">
        <f t="shared" si="6"/>
        <v>2.8606499337433848</v>
      </c>
      <c r="AN220">
        <f t="shared" si="7"/>
        <v>2.5352079944874792</v>
      </c>
      <c r="AP220" t="s">
        <v>344</v>
      </c>
      <c r="AQ220" t="s">
        <v>1911</v>
      </c>
      <c r="AR220" t="s">
        <v>1912</v>
      </c>
      <c r="AS220">
        <v>-0.96461481101584601</v>
      </c>
      <c r="AT220">
        <v>8.3555383522591301E-2</v>
      </c>
      <c r="AU220">
        <v>0.23652802269300199</v>
      </c>
    </row>
    <row r="221" spans="1:47" x14ac:dyDescent="0.25">
      <c r="A221" t="s">
        <v>1173</v>
      </c>
      <c r="B221">
        <v>511995.5321411402</v>
      </c>
      <c r="C221">
        <v>566597.46445788082</v>
      </c>
      <c r="D221">
        <v>558693.33227203845</v>
      </c>
      <c r="E221">
        <v>597739.86024994066</v>
      </c>
      <c r="F221">
        <v>484092.54935294343</v>
      </c>
      <c r="G221">
        <v>448204.64182938793</v>
      </c>
      <c r="H221">
        <v>515165.50158449879</v>
      </c>
      <c r="I221">
        <v>558371.94314329047</v>
      </c>
      <c r="J221">
        <v>153365.04729258799</v>
      </c>
      <c r="K221">
        <v>445723.95952196565</v>
      </c>
      <c r="L221">
        <v>165512.03910338139</v>
      </c>
      <c r="M221">
        <v>500582.71762916975</v>
      </c>
      <c r="N221">
        <v>12</v>
      </c>
      <c r="O221">
        <v>10</v>
      </c>
      <c r="P221">
        <v>9</v>
      </c>
      <c r="Q221">
        <v>9</v>
      </c>
      <c r="R221">
        <v>11</v>
      </c>
      <c r="S221">
        <v>10</v>
      </c>
      <c r="T221">
        <v>8</v>
      </c>
      <c r="U221">
        <v>10</v>
      </c>
      <c r="V221">
        <v>11</v>
      </c>
      <c r="W221">
        <v>5</v>
      </c>
      <c r="X221">
        <v>9</v>
      </c>
      <c r="Y221">
        <v>5</v>
      </c>
      <c r="Z221">
        <v>8</v>
      </c>
      <c r="AA221">
        <v>3.0187038701330167</v>
      </c>
      <c r="AB221">
        <v>2.9001762957877126</v>
      </c>
      <c r="AC221">
        <v>3.2534876669270747</v>
      </c>
      <c r="AD221">
        <v>3.6404002909681399</v>
      </c>
      <c r="AE221">
        <v>2.5608602959642828</v>
      </c>
      <c r="AF221">
        <v>3.2980476454752665</v>
      </c>
      <c r="AG221">
        <v>2.0289551977873215</v>
      </c>
      <c r="AH221">
        <v>2.9495185284214305</v>
      </c>
      <c r="AI221">
        <v>1.8131766030828527</v>
      </c>
      <c r="AJ221">
        <v>3.7534993978272237</v>
      </c>
      <c r="AK221">
        <v>2.8249446779835394</v>
      </c>
      <c r="AL221">
        <v>3.0305131267827661</v>
      </c>
      <c r="AM221">
        <f t="shared" si="6"/>
        <v>3.0061819132055247</v>
      </c>
      <c r="AN221">
        <f t="shared" si="7"/>
        <v>2.8391986863179128</v>
      </c>
      <c r="AP221" t="s">
        <v>345</v>
      </c>
      <c r="AQ221" t="s">
        <v>1913</v>
      </c>
      <c r="AR221" t="s">
        <v>1914</v>
      </c>
      <c r="AS221">
        <v>0.431052654002061</v>
      </c>
      <c r="AT221">
        <v>0.26632717107792098</v>
      </c>
      <c r="AU221">
        <v>0.23916121865339701</v>
      </c>
    </row>
    <row r="222" spans="1:47" x14ac:dyDescent="0.25">
      <c r="A222" t="s">
        <v>1273</v>
      </c>
      <c r="B222">
        <v>4574899.8089077184</v>
      </c>
      <c r="C222">
        <v>5251893.0463076513</v>
      </c>
      <c r="D222">
        <v>5264940.5580594847</v>
      </c>
      <c r="E222">
        <v>4807283.1846744455</v>
      </c>
      <c r="F222">
        <v>4182354.620899817</v>
      </c>
      <c r="G222">
        <v>4498506.2925634254</v>
      </c>
      <c r="H222">
        <v>4630918.4119306775</v>
      </c>
      <c r="I222">
        <v>4394281.1436245348</v>
      </c>
      <c r="J222">
        <v>4588201.6541882344</v>
      </c>
      <c r="K222">
        <v>5556902.4803968212</v>
      </c>
      <c r="L222">
        <v>4713935.2927063489</v>
      </c>
      <c r="M222">
        <v>5863681.1565111764</v>
      </c>
      <c r="N222">
        <v>10</v>
      </c>
      <c r="O222">
        <v>9</v>
      </c>
      <c r="P222">
        <v>9</v>
      </c>
      <c r="Q222">
        <v>10</v>
      </c>
      <c r="R222">
        <v>10</v>
      </c>
      <c r="S222">
        <v>9</v>
      </c>
      <c r="T222">
        <v>8</v>
      </c>
      <c r="U222">
        <v>9</v>
      </c>
      <c r="V222">
        <v>9</v>
      </c>
      <c r="W222">
        <v>6</v>
      </c>
      <c r="X222">
        <v>7</v>
      </c>
      <c r="Y222">
        <v>8</v>
      </c>
      <c r="Z222">
        <v>7</v>
      </c>
      <c r="AA222">
        <v>2.7842221709805721</v>
      </c>
      <c r="AB222">
        <v>2.9016193055357995</v>
      </c>
      <c r="AC222">
        <v>3.1031056859891124</v>
      </c>
      <c r="AD222">
        <v>2.5705884285737515</v>
      </c>
      <c r="AE222">
        <v>3.0328704267543047</v>
      </c>
      <c r="AF222">
        <v>3.7745108948376696</v>
      </c>
      <c r="AG222">
        <v>3.5064662666698103</v>
      </c>
      <c r="AH222">
        <v>3.78545035280654</v>
      </c>
      <c r="AI222">
        <v>2.3796045305459215</v>
      </c>
      <c r="AJ222">
        <v>3.4333823627287723</v>
      </c>
      <c r="AK222">
        <v>3.0521963872504823</v>
      </c>
      <c r="AL222">
        <v>3.0783827009902862</v>
      </c>
      <c r="AM222">
        <f t="shared" si="6"/>
        <v>3.0627408251029742</v>
      </c>
      <c r="AN222">
        <f t="shared" si="7"/>
        <v>3.170992427174196</v>
      </c>
      <c r="AP222" t="s">
        <v>346</v>
      </c>
      <c r="AQ222" t="s">
        <v>1915</v>
      </c>
      <c r="AR222" t="s">
        <v>1916</v>
      </c>
      <c r="AS222">
        <v>-0.88605656071024497</v>
      </c>
      <c r="AT222">
        <v>7.5612978519190605E-2</v>
      </c>
      <c r="AU222">
        <v>0.239702387624493</v>
      </c>
    </row>
    <row r="223" spans="1:47" x14ac:dyDescent="0.25">
      <c r="A223" t="s">
        <v>1175</v>
      </c>
      <c r="B223">
        <v>3463445.0792162563</v>
      </c>
      <c r="C223">
        <v>3522104.4730835212</v>
      </c>
      <c r="D223">
        <v>3624636.456588699</v>
      </c>
      <c r="E223">
        <v>3721667.2747895732</v>
      </c>
      <c r="F223">
        <v>3534211.5163974892</v>
      </c>
      <c r="G223">
        <v>3607071.220294178</v>
      </c>
      <c r="H223">
        <v>3433692.0827903985</v>
      </c>
      <c r="I223">
        <v>3289919.4986116411</v>
      </c>
      <c r="J223">
        <v>4049840.4905856205</v>
      </c>
      <c r="K223">
        <v>4071077.3916333732</v>
      </c>
      <c r="L223">
        <v>3935282.2412167871</v>
      </c>
      <c r="M223">
        <v>3746677.8583110645</v>
      </c>
      <c r="N223">
        <v>10</v>
      </c>
      <c r="O223">
        <v>10</v>
      </c>
      <c r="P223">
        <v>10</v>
      </c>
      <c r="Q223">
        <v>10</v>
      </c>
      <c r="R223">
        <v>10</v>
      </c>
      <c r="S223">
        <v>10</v>
      </c>
      <c r="T223">
        <v>10</v>
      </c>
      <c r="U223">
        <v>10</v>
      </c>
      <c r="V223">
        <v>10</v>
      </c>
      <c r="W223">
        <v>8</v>
      </c>
      <c r="X223">
        <v>10</v>
      </c>
      <c r="Y223">
        <v>8</v>
      </c>
      <c r="Z223">
        <v>9</v>
      </c>
      <c r="AA223">
        <v>3.3522088535738241</v>
      </c>
      <c r="AB223">
        <v>2.7493689565446622</v>
      </c>
      <c r="AC223">
        <v>3.0414469515805389</v>
      </c>
      <c r="AD223">
        <v>3.1935788613663609</v>
      </c>
      <c r="AE223">
        <v>2.7959550466481118</v>
      </c>
      <c r="AF223">
        <v>3.1804672266816429</v>
      </c>
      <c r="AG223">
        <v>4.069139197522718</v>
      </c>
      <c r="AH223">
        <v>3.680976323495325</v>
      </c>
      <c r="AI223">
        <v>2.8315699274413539</v>
      </c>
      <c r="AJ223">
        <v>4.2427759208814306</v>
      </c>
      <c r="AK223">
        <v>3.7712349114223946</v>
      </c>
      <c r="AL223">
        <v>3.8048325782790764</v>
      </c>
      <c r="AM223">
        <f t="shared" si="6"/>
        <v>3.2329729727839087</v>
      </c>
      <c r="AN223">
        <f t="shared" si="7"/>
        <v>3.5526194864556637</v>
      </c>
      <c r="AP223" t="s">
        <v>347</v>
      </c>
      <c r="AQ223" t="s">
        <v>1917</v>
      </c>
      <c r="AR223" t="s">
        <v>1918</v>
      </c>
      <c r="AS223">
        <v>-0.32034265552791102</v>
      </c>
      <c r="AT223">
        <v>0.13094048698386901</v>
      </c>
      <c r="AU223">
        <v>0.24339028388046799</v>
      </c>
    </row>
    <row r="224" spans="1:47" x14ac:dyDescent="0.25">
      <c r="A224" t="s">
        <v>97</v>
      </c>
      <c r="B224">
        <v>1682236.0402800476</v>
      </c>
      <c r="C224">
        <v>1213011.7839326221</v>
      </c>
      <c r="D224">
        <v>1549926.4042745226</v>
      </c>
      <c r="E224">
        <v>2418292.8531002388</v>
      </c>
      <c r="F224">
        <v>2097046.6565543201</v>
      </c>
      <c r="G224">
        <v>1350279.0671396453</v>
      </c>
      <c r="H224">
        <v>2312110.7032429916</v>
      </c>
      <c r="I224">
        <v>2479443.4330969076</v>
      </c>
      <c r="J224">
        <v>1923430.7968480471</v>
      </c>
      <c r="K224">
        <v>1317114.7237596978</v>
      </c>
      <c r="L224">
        <v>1752462.8426159038</v>
      </c>
      <c r="M224">
        <v>2087452.4199178233</v>
      </c>
      <c r="N224">
        <v>9</v>
      </c>
      <c r="O224">
        <v>9</v>
      </c>
      <c r="P224">
        <v>8</v>
      </c>
      <c r="Q224">
        <v>7</v>
      </c>
      <c r="R224">
        <v>8</v>
      </c>
      <c r="S224">
        <v>7</v>
      </c>
      <c r="T224">
        <v>7</v>
      </c>
      <c r="U224">
        <v>9</v>
      </c>
      <c r="V224">
        <v>9</v>
      </c>
      <c r="W224">
        <v>5</v>
      </c>
      <c r="X224">
        <v>7</v>
      </c>
      <c r="Y224">
        <v>5</v>
      </c>
      <c r="Z224">
        <v>7</v>
      </c>
      <c r="AA224">
        <v>3.2232983455458317</v>
      </c>
      <c r="AB224">
        <v>2.9159793028374001</v>
      </c>
      <c r="AC224">
        <v>3.0925216113857048</v>
      </c>
      <c r="AD224">
        <v>3.0517211314994177</v>
      </c>
      <c r="AE224">
        <v>2.7652022454621945</v>
      </c>
      <c r="AF224">
        <v>3.4386061875366272</v>
      </c>
      <c r="AG224">
        <v>3.9711623720261042</v>
      </c>
      <c r="AH224">
        <v>4.0451422155438941</v>
      </c>
      <c r="AI224">
        <v>2.553935369110782</v>
      </c>
      <c r="AJ224">
        <v>3.3101509087853809</v>
      </c>
      <c r="AK224">
        <v>2.7085485628963517</v>
      </c>
      <c r="AL224">
        <v>3.1723174413896351</v>
      </c>
      <c r="AM224">
        <f t="shared" si="6"/>
        <v>3.0890819542002874</v>
      </c>
      <c r="AN224">
        <f t="shared" si="7"/>
        <v>3.2856823281362662</v>
      </c>
      <c r="AP224" t="s">
        <v>348</v>
      </c>
      <c r="AQ224" t="s">
        <v>1919</v>
      </c>
      <c r="AR224" t="s">
        <v>1920</v>
      </c>
      <c r="AS224">
        <v>-0.69909223352789396</v>
      </c>
      <c r="AT224">
        <v>3.9221856832834301E-2</v>
      </c>
      <c r="AU224">
        <v>0.24534767466681301</v>
      </c>
    </row>
    <row r="225" spans="1:47" x14ac:dyDescent="0.25">
      <c r="A225" t="s">
        <v>593</v>
      </c>
      <c r="B225">
        <v>1750960.4260657739</v>
      </c>
      <c r="C225">
        <v>1466542.3337477061</v>
      </c>
      <c r="D225">
        <v>1784415.1420086871</v>
      </c>
      <c r="E225">
        <v>1374365.9484761823</v>
      </c>
      <c r="F225">
        <v>1425579.2984352913</v>
      </c>
      <c r="G225">
        <v>1390943.6918148624</v>
      </c>
      <c r="H225">
        <v>1288945.3131740964</v>
      </c>
      <c r="I225">
        <v>1409119.3101710884</v>
      </c>
      <c r="J225">
        <v>563488.68711469008</v>
      </c>
      <c r="K225">
        <v>954788.31254174106</v>
      </c>
      <c r="L225">
        <v>557082.04225302383</v>
      </c>
      <c r="M225">
        <v>476562.37496449164</v>
      </c>
      <c r="N225">
        <v>7</v>
      </c>
      <c r="O225">
        <v>6</v>
      </c>
      <c r="P225">
        <v>7</v>
      </c>
      <c r="Q225">
        <v>7</v>
      </c>
      <c r="R225">
        <v>7</v>
      </c>
      <c r="S225">
        <v>6</v>
      </c>
      <c r="T225">
        <v>6</v>
      </c>
      <c r="U225">
        <v>7</v>
      </c>
      <c r="V225">
        <v>7</v>
      </c>
      <c r="W225">
        <v>5</v>
      </c>
      <c r="X225">
        <v>5</v>
      </c>
      <c r="Y225">
        <v>5</v>
      </c>
      <c r="Z225">
        <v>3</v>
      </c>
      <c r="AA225">
        <v>3.1355375629982785</v>
      </c>
      <c r="AB225">
        <v>2.7929608066949712</v>
      </c>
      <c r="AC225">
        <v>2.9648961580063458</v>
      </c>
      <c r="AD225">
        <v>3.3510403273399345</v>
      </c>
      <c r="AE225">
        <v>3.0641185509771933</v>
      </c>
      <c r="AF225">
        <v>3.5521978602789903</v>
      </c>
      <c r="AG225">
        <v>2.7755145696483732</v>
      </c>
      <c r="AH225">
        <v>3.4987294806228255</v>
      </c>
      <c r="AI225">
        <v>1.7708602707753869</v>
      </c>
      <c r="AJ225">
        <v>3.1200570758498385</v>
      </c>
      <c r="AK225">
        <v>2.5793946953611879</v>
      </c>
      <c r="AL225">
        <v>2.7731533010698435</v>
      </c>
      <c r="AM225">
        <f t="shared" si="6"/>
        <v>2.8894182891006355</v>
      </c>
      <c r="AN225">
        <f t="shared" si="7"/>
        <v>3.0069918208365594</v>
      </c>
      <c r="AP225" t="s">
        <v>349</v>
      </c>
      <c r="AQ225" t="s">
        <v>1921</v>
      </c>
      <c r="AR225" t="s">
        <v>1922</v>
      </c>
      <c r="AS225">
        <v>-0.29445373091574301</v>
      </c>
      <c r="AT225">
        <v>3.8773234789053798E-2</v>
      </c>
      <c r="AU225">
        <v>0.248757087446042</v>
      </c>
    </row>
    <row r="226" spans="1:47" x14ac:dyDescent="0.25">
      <c r="A226" t="s">
        <v>592</v>
      </c>
      <c r="B226">
        <v>1389207.8191282854</v>
      </c>
      <c r="C226">
        <v>1516484.7323095228</v>
      </c>
      <c r="D226">
        <v>1555671.0341445878</v>
      </c>
      <c r="E226">
        <v>1188399.6106653519</v>
      </c>
      <c r="F226">
        <v>999857.50136164366</v>
      </c>
      <c r="G226">
        <v>1293140.2210649215</v>
      </c>
      <c r="H226">
        <v>1419680.7835648987</v>
      </c>
      <c r="I226">
        <v>985121.42336640321</v>
      </c>
      <c r="J226">
        <v>1663989.5866320473</v>
      </c>
      <c r="K226">
        <v>1534735.4768329852</v>
      </c>
      <c r="L226">
        <v>1552144.9128605225</v>
      </c>
      <c r="M226">
        <v>1544882.3043598505</v>
      </c>
      <c r="N226">
        <v>10</v>
      </c>
      <c r="O226">
        <v>9</v>
      </c>
      <c r="P226">
        <v>10</v>
      </c>
      <c r="Q226">
        <v>9</v>
      </c>
      <c r="R226">
        <v>9</v>
      </c>
      <c r="S226">
        <v>8</v>
      </c>
      <c r="T226">
        <v>6</v>
      </c>
      <c r="U226">
        <v>9</v>
      </c>
      <c r="V226">
        <v>9</v>
      </c>
      <c r="W226">
        <v>6</v>
      </c>
      <c r="X226">
        <v>7</v>
      </c>
      <c r="Y226">
        <v>4</v>
      </c>
      <c r="Z226">
        <v>7</v>
      </c>
      <c r="AA226">
        <v>3.2943602167901256</v>
      </c>
      <c r="AB226">
        <v>2.5111003646129353</v>
      </c>
      <c r="AC226">
        <v>2.3980417005958312</v>
      </c>
      <c r="AD226">
        <v>2.9014404931755466</v>
      </c>
      <c r="AE226">
        <v>1.9305711800618797</v>
      </c>
      <c r="AF226">
        <v>3.2768020012495835</v>
      </c>
      <c r="AG226">
        <v>2.9020180028270062</v>
      </c>
      <c r="AH226">
        <v>3.0349487113716296</v>
      </c>
      <c r="AI226">
        <v>2.4604745534958865</v>
      </c>
      <c r="AJ226">
        <v>3.7540017990790884</v>
      </c>
      <c r="AK226">
        <v>4.2603780493930472</v>
      </c>
      <c r="AL226">
        <v>3.9031222929938272</v>
      </c>
      <c r="AM226">
        <f t="shared" si="6"/>
        <v>2.9491301059705752</v>
      </c>
      <c r="AN226">
        <f t="shared" si="7"/>
        <v>3.1554131216371561</v>
      </c>
      <c r="AP226" t="s">
        <v>350</v>
      </c>
      <c r="AQ226" t="s">
        <v>1923</v>
      </c>
      <c r="AR226" t="s">
        <v>1924</v>
      </c>
      <c r="AS226">
        <v>-0.57023065249339899</v>
      </c>
      <c r="AT226">
        <v>0.32778347846307798</v>
      </c>
      <c r="AU226">
        <v>0.24987776671513001</v>
      </c>
    </row>
    <row r="227" spans="1:47" x14ac:dyDescent="0.25">
      <c r="A227" t="s">
        <v>642</v>
      </c>
      <c r="B227">
        <v>1267264.8521737179</v>
      </c>
      <c r="C227">
        <v>1257819.4274476268</v>
      </c>
      <c r="D227">
        <v>1225917.0266359469</v>
      </c>
      <c r="E227">
        <v>1113769.083745044</v>
      </c>
      <c r="F227">
        <v>789437.75048128923</v>
      </c>
      <c r="G227">
        <v>729548.55891617737</v>
      </c>
      <c r="H227">
        <v>1088952.3915796624</v>
      </c>
      <c r="I227">
        <v>1129719.7370412198</v>
      </c>
      <c r="J227">
        <v>678405.41124739079</v>
      </c>
      <c r="K227">
        <v>808633.39861954062</v>
      </c>
      <c r="L227">
        <v>436194.63730793213</v>
      </c>
      <c r="M227">
        <v>860340.71207509236</v>
      </c>
      <c r="N227">
        <v>9</v>
      </c>
      <c r="O227">
        <v>7</v>
      </c>
      <c r="P227">
        <v>7</v>
      </c>
      <c r="Q227">
        <v>7</v>
      </c>
      <c r="R227">
        <v>9</v>
      </c>
      <c r="S227">
        <v>5</v>
      </c>
      <c r="T227">
        <v>6</v>
      </c>
      <c r="U227">
        <v>9</v>
      </c>
      <c r="V227">
        <v>8</v>
      </c>
      <c r="W227">
        <v>4</v>
      </c>
      <c r="X227">
        <v>5</v>
      </c>
      <c r="Y227">
        <v>3</v>
      </c>
      <c r="Z227">
        <v>6</v>
      </c>
      <c r="AA227">
        <v>3.1217749735544484</v>
      </c>
      <c r="AB227">
        <v>2.2616104237707835</v>
      </c>
      <c r="AC227">
        <v>3.0000184475716161</v>
      </c>
      <c r="AD227">
        <v>3.3846333244156455</v>
      </c>
      <c r="AE227">
        <v>2.8662417885949534</v>
      </c>
      <c r="AF227">
        <v>3.3871283025365586</v>
      </c>
      <c r="AG227">
        <v>2.4839100016536775</v>
      </c>
      <c r="AH227">
        <v>3.3166614996119588</v>
      </c>
      <c r="AI227">
        <v>3.3259006480100703</v>
      </c>
      <c r="AJ227">
        <v>4.2730717426809735</v>
      </c>
      <c r="AK227">
        <v>4.7712064964847505</v>
      </c>
      <c r="AL227">
        <v>4.0761458284759184</v>
      </c>
      <c r="AM227">
        <f t="shared" si="6"/>
        <v>3.228250756354075</v>
      </c>
      <c r="AN227">
        <f t="shared" si="7"/>
        <v>3.4831331565394841</v>
      </c>
      <c r="AP227" t="s">
        <v>1925</v>
      </c>
      <c r="AQ227" t="s">
        <v>1926</v>
      </c>
      <c r="AR227" t="s">
        <v>1927</v>
      </c>
      <c r="AS227">
        <v>2.97443853165655</v>
      </c>
      <c r="AT227">
        <v>0.38780646482487302</v>
      </c>
      <c r="AU227">
        <v>0.25138924547388403</v>
      </c>
    </row>
    <row r="228" spans="1:47" x14ac:dyDescent="0.25">
      <c r="A228" t="s">
        <v>858</v>
      </c>
      <c r="B228">
        <v>787242.68431026745</v>
      </c>
      <c r="C228">
        <v>950811.70278733887</v>
      </c>
      <c r="D228">
        <v>797158.34274131223</v>
      </c>
      <c r="E228">
        <v>811493.01937209663</v>
      </c>
      <c r="F228">
        <v>718221.40673942294</v>
      </c>
      <c r="G228">
        <v>804708.35837506852</v>
      </c>
      <c r="H228">
        <v>536200.70297441981</v>
      </c>
      <c r="I228">
        <v>689639.36389665189</v>
      </c>
      <c r="J228">
        <v>985188.05825658469</v>
      </c>
      <c r="K228">
        <v>1015037.7930630693</v>
      </c>
      <c r="L228">
        <v>1158069.8320677357</v>
      </c>
      <c r="M228">
        <v>983248.56626326987</v>
      </c>
      <c r="N228">
        <v>9</v>
      </c>
      <c r="O228">
        <v>7</v>
      </c>
      <c r="P228">
        <v>9</v>
      </c>
      <c r="Q228">
        <v>8</v>
      </c>
      <c r="R228">
        <v>7</v>
      </c>
      <c r="S228">
        <v>6</v>
      </c>
      <c r="T228">
        <v>7</v>
      </c>
      <c r="U228">
        <v>5</v>
      </c>
      <c r="V228">
        <v>6</v>
      </c>
      <c r="W228">
        <v>6</v>
      </c>
      <c r="X228">
        <v>7</v>
      </c>
      <c r="Y228">
        <v>7</v>
      </c>
      <c r="Z228">
        <v>8</v>
      </c>
      <c r="AA228">
        <v>3.5718029135635345</v>
      </c>
      <c r="AB228">
        <v>1.7974963224463605</v>
      </c>
      <c r="AC228">
        <v>2.0992943225423595</v>
      </c>
      <c r="AD228">
        <v>3.7078958057869316</v>
      </c>
      <c r="AE228">
        <v>3.3799384400064252</v>
      </c>
      <c r="AF228">
        <v>3.4210073410699913</v>
      </c>
      <c r="AG228">
        <v>2.4917683126856511</v>
      </c>
      <c r="AH228">
        <v>4.4518366300553378</v>
      </c>
      <c r="AI228">
        <v>1.9841198573241707</v>
      </c>
      <c r="AJ228">
        <v>3.8471476522454937</v>
      </c>
      <c r="AK228">
        <v>2.8434446031241505</v>
      </c>
      <c r="AL228">
        <v>3.3031485576293158</v>
      </c>
      <c r="AM228">
        <f t="shared" si="6"/>
        <v>2.7868114015319847</v>
      </c>
      <c r="AN228">
        <f t="shared" si="7"/>
        <v>3.3630053915479685</v>
      </c>
      <c r="AP228" t="s">
        <v>351</v>
      </c>
      <c r="AQ228" t="s">
        <v>1928</v>
      </c>
      <c r="AR228" t="s">
        <v>1929</v>
      </c>
      <c r="AS228">
        <v>-0.445333751994343</v>
      </c>
      <c r="AT228">
        <v>0.434540664742188</v>
      </c>
      <c r="AU228">
        <v>0.25176106379787699</v>
      </c>
    </row>
    <row r="229" spans="1:47" x14ac:dyDescent="0.25">
      <c r="A229" t="s">
        <v>646</v>
      </c>
      <c r="B229">
        <v>926682.38638999301</v>
      </c>
      <c r="C229">
        <v>1173298.7794980439</v>
      </c>
      <c r="D229">
        <v>389600.46857043199</v>
      </c>
      <c r="E229">
        <v>756271.40588931448</v>
      </c>
      <c r="F229">
        <v>777518.53709527594</v>
      </c>
      <c r="G229">
        <v>954290.27840823622</v>
      </c>
      <c r="H229">
        <v>958293.9419887712</v>
      </c>
      <c r="I229">
        <v>847509.05633483501</v>
      </c>
      <c r="J229">
        <v>712977.87227850163</v>
      </c>
      <c r="K229">
        <v>1407561.8062418983</v>
      </c>
      <c r="L229">
        <v>312355.96698154591</v>
      </c>
      <c r="M229">
        <v>1293443.5298020139</v>
      </c>
      <c r="N229">
        <v>7</v>
      </c>
      <c r="O229">
        <v>6</v>
      </c>
      <c r="P229">
        <v>6</v>
      </c>
      <c r="Q229">
        <v>4</v>
      </c>
      <c r="R229">
        <v>7</v>
      </c>
      <c r="S229">
        <v>5</v>
      </c>
      <c r="T229">
        <v>6</v>
      </c>
      <c r="U229">
        <v>7</v>
      </c>
      <c r="V229">
        <v>6</v>
      </c>
      <c r="W229">
        <v>2</v>
      </c>
      <c r="X229">
        <v>7</v>
      </c>
      <c r="Y229">
        <v>2</v>
      </c>
      <c r="Z229">
        <v>7</v>
      </c>
      <c r="AA229">
        <v>3.0168013132527247</v>
      </c>
      <c r="AB229">
        <v>2.8110131744791502</v>
      </c>
      <c r="AC229">
        <v>2.5213203596759426</v>
      </c>
      <c r="AD229">
        <v>2.7588802813958258</v>
      </c>
      <c r="AE229">
        <v>3.0025461135665843</v>
      </c>
      <c r="AF229">
        <v>2.6428174087174603</v>
      </c>
      <c r="AG229">
        <v>2.9184883268804223</v>
      </c>
      <c r="AH229">
        <v>3.8738523137847003</v>
      </c>
      <c r="AI229">
        <v>2.3390903217304952</v>
      </c>
      <c r="AJ229">
        <v>3.8211278799178001</v>
      </c>
      <c r="AK229">
        <v>2.0702633880076879</v>
      </c>
      <c r="AL229">
        <v>3.4102363867847201</v>
      </c>
      <c r="AM229">
        <f t="shared" si="6"/>
        <v>2.858695076295596</v>
      </c>
      <c r="AN229">
        <f t="shared" si="7"/>
        <v>3.0057111350699901</v>
      </c>
      <c r="AP229" t="s">
        <v>352</v>
      </c>
      <c r="AQ229" t="s">
        <v>1930</v>
      </c>
      <c r="AR229" t="s">
        <v>1931</v>
      </c>
      <c r="AS229">
        <v>0.27472382365702502</v>
      </c>
      <c r="AT229">
        <v>1.22366225494567E-2</v>
      </c>
      <c r="AU229">
        <v>0.25523289809223298</v>
      </c>
    </row>
    <row r="230" spans="1:47" x14ac:dyDescent="0.25">
      <c r="A230" t="s">
        <v>493</v>
      </c>
      <c r="B230">
        <v>8370260.3822813984</v>
      </c>
      <c r="C230">
        <v>8441974.7076836023</v>
      </c>
      <c r="D230">
        <v>10569173.647995327</v>
      </c>
      <c r="E230">
        <v>10178108.984804383</v>
      </c>
      <c r="F230">
        <v>9871803.6655357182</v>
      </c>
      <c r="G230">
        <v>8769261.1595466752</v>
      </c>
      <c r="H230">
        <v>10695460.80935555</v>
      </c>
      <c r="I230">
        <v>9366544.6842405368</v>
      </c>
      <c r="J230">
        <v>15123932.341127386</v>
      </c>
      <c r="K230">
        <v>11149484.273065804</v>
      </c>
      <c r="L230">
        <v>15744502.818736427</v>
      </c>
      <c r="M230">
        <v>13154614.251080193</v>
      </c>
      <c r="N230">
        <v>15</v>
      </c>
      <c r="O230">
        <v>13</v>
      </c>
      <c r="P230">
        <v>12</v>
      </c>
      <c r="Q230">
        <v>13</v>
      </c>
      <c r="R230">
        <v>14</v>
      </c>
      <c r="S230">
        <v>11</v>
      </c>
      <c r="T230">
        <v>11</v>
      </c>
      <c r="U230">
        <v>12</v>
      </c>
      <c r="V230">
        <v>14</v>
      </c>
      <c r="W230">
        <v>12</v>
      </c>
      <c r="X230">
        <v>14</v>
      </c>
      <c r="Y230">
        <v>14</v>
      </c>
      <c r="Z230">
        <v>13</v>
      </c>
      <c r="AA230">
        <v>2.6218459664704641</v>
      </c>
      <c r="AB230">
        <v>2.0784282469690023</v>
      </c>
      <c r="AC230">
        <v>2.6602535732433714</v>
      </c>
      <c r="AD230">
        <v>2.2945034558075017</v>
      </c>
      <c r="AE230">
        <v>1.8171026374866335</v>
      </c>
      <c r="AF230">
        <v>3.0604731190051</v>
      </c>
      <c r="AG230">
        <v>4.090323680438976</v>
      </c>
      <c r="AH230">
        <v>3.372194076615727</v>
      </c>
      <c r="AI230">
        <v>2.2598427928066158</v>
      </c>
      <c r="AJ230">
        <v>3.1693187831154153</v>
      </c>
      <c r="AK230">
        <v>3.4108243381092374</v>
      </c>
      <c r="AL230">
        <v>3.0785317079210417</v>
      </c>
      <c r="AM230">
        <f t="shared" si="6"/>
        <v>2.6416937469349944</v>
      </c>
      <c r="AN230">
        <f t="shared" si="7"/>
        <v>3.0105799827298529</v>
      </c>
      <c r="AP230" t="s">
        <v>353</v>
      </c>
      <c r="AQ230" t="s">
        <v>1932</v>
      </c>
      <c r="AR230" t="s">
        <v>1933</v>
      </c>
      <c r="AS230">
        <v>0.74813816739795602</v>
      </c>
      <c r="AT230">
        <v>9.0313189613121E-2</v>
      </c>
      <c r="AU230">
        <v>0.255338306682176</v>
      </c>
    </row>
    <row r="231" spans="1:47" x14ac:dyDescent="0.25">
      <c r="A231" t="s">
        <v>548</v>
      </c>
      <c r="B231">
        <v>911910.23318455496</v>
      </c>
      <c r="C231">
        <v>970723.62725896365</v>
      </c>
      <c r="D231">
        <v>914439.83956412121</v>
      </c>
      <c r="E231">
        <v>628731.895578205</v>
      </c>
      <c r="F231">
        <v>1142831.1025585665</v>
      </c>
      <c r="G231">
        <v>678561.39577911329</v>
      </c>
      <c r="H231">
        <v>537030.46029483888</v>
      </c>
      <c r="I231">
        <v>1301415.0162330163</v>
      </c>
      <c r="J231">
        <v>1116695.8929589926</v>
      </c>
      <c r="K231">
        <v>979449.39318507886</v>
      </c>
      <c r="L231">
        <v>1310649.2493941635</v>
      </c>
      <c r="M231">
        <v>771282.92032151262</v>
      </c>
      <c r="N231">
        <v>8</v>
      </c>
      <c r="O231">
        <v>6</v>
      </c>
      <c r="P231">
        <v>8</v>
      </c>
      <c r="Q231">
        <v>7</v>
      </c>
      <c r="R231">
        <v>7</v>
      </c>
      <c r="S231">
        <v>8</v>
      </c>
      <c r="T231">
        <v>5</v>
      </c>
      <c r="U231">
        <v>4</v>
      </c>
      <c r="V231">
        <v>8</v>
      </c>
      <c r="W231">
        <v>3</v>
      </c>
      <c r="X231">
        <v>5</v>
      </c>
      <c r="Y231">
        <v>6</v>
      </c>
      <c r="Z231">
        <v>5</v>
      </c>
      <c r="AA231">
        <v>3.3220080726566663</v>
      </c>
      <c r="AB231">
        <v>2.9079161957526751</v>
      </c>
      <c r="AC231">
        <v>2.5622506323871099</v>
      </c>
      <c r="AD231">
        <v>2.4254759530789043</v>
      </c>
      <c r="AE231">
        <v>2.288384730371003</v>
      </c>
      <c r="AF231">
        <v>2.3001095626493901</v>
      </c>
      <c r="AG231">
        <v>3.0550144117854803</v>
      </c>
      <c r="AH231">
        <v>3.0253517438646784</v>
      </c>
      <c r="AI231">
        <v>2.6832156160526832</v>
      </c>
      <c r="AJ231">
        <v>2.3781920326502224</v>
      </c>
      <c r="AK231">
        <v>2.0856700522118796</v>
      </c>
      <c r="AL231">
        <v>2.4977563296267919</v>
      </c>
      <c r="AM231">
        <f t="shared" si="6"/>
        <v>2.6922820186914578</v>
      </c>
      <c r="AN231">
        <f t="shared" si="7"/>
        <v>2.5629422034897895</v>
      </c>
      <c r="AP231" t="s">
        <v>354</v>
      </c>
      <c r="AQ231" t="s">
        <v>1934</v>
      </c>
      <c r="AR231" t="s">
        <v>1935</v>
      </c>
      <c r="AS231">
        <v>0.78019747692888097</v>
      </c>
      <c r="AT231">
        <v>6.84763885510105E-2</v>
      </c>
      <c r="AU231">
        <v>0.25538530909704998</v>
      </c>
    </row>
    <row r="232" spans="1:47" x14ac:dyDescent="0.25">
      <c r="A232" t="s">
        <v>147</v>
      </c>
      <c r="B232">
        <v>1111207.1190107823</v>
      </c>
      <c r="C232">
        <v>961327.41096459317</v>
      </c>
      <c r="D232">
        <v>1318789.4275195189</v>
      </c>
      <c r="E232">
        <v>1259070.9429487656</v>
      </c>
      <c r="F232">
        <v>1493963.3571541898</v>
      </c>
      <c r="G232">
        <v>927128.47429500555</v>
      </c>
      <c r="H232">
        <v>1277793.3381277982</v>
      </c>
      <c r="I232">
        <v>1357475.3215721501</v>
      </c>
      <c r="J232">
        <v>1051027.7808654932</v>
      </c>
      <c r="K232">
        <v>1600396.3092794318</v>
      </c>
      <c r="L232">
        <v>1681823.9759321907</v>
      </c>
      <c r="M232">
        <v>1896705.3688205178</v>
      </c>
      <c r="N232">
        <v>11</v>
      </c>
      <c r="O232">
        <v>10</v>
      </c>
      <c r="P232">
        <v>8</v>
      </c>
      <c r="Q232">
        <v>8</v>
      </c>
      <c r="R232">
        <v>8</v>
      </c>
      <c r="S232">
        <v>8</v>
      </c>
      <c r="T232">
        <v>8</v>
      </c>
      <c r="U232">
        <v>9</v>
      </c>
      <c r="V232">
        <v>10</v>
      </c>
      <c r="W232">
        <v>4</v>
      </c>
      <c r="X232">
        <v>10</v>
      </c>
      <c r="Y232">
        <v>7</v>
      </c>
      <c r="Z232">
        <v>9</v>
      </c>
      <c r="AA232">
        <v>2.8106539809052209</v>
      </c>
      <c r="AB232">
        <v>2.4518464164338121</v>
      </c>
      <c r="AC232">
        <v>2.4703083930256442</v>
      </c>
      <c r="AD232">
        <v>2.8717989151036316</v>
      </c>
      <c r="AE232">
        <v>2.1673927740062635</v>
      </c>
      <c r="AF232">
        <v>2.9384830351854987</v>
      </c>
      <c r="AG232">
        <v>3.263492786313682</v>
      </c>
      <c r="AH232">
        <v>2.6695463997086422</v>
      </c>
      <c r="AI232">
        <v>2.6558454289706375</v>
      </c>
      <c r="AJ232">
        <v>3.3149611244290837</v>
      </c>
      <c r="AK232">
        <v>2.470777910378342</v>
      </c>
      <c r="AL232">
        <v>2.9875358209963547</v>
      </c>
      <c r="AM232">
        <f t="shared" si="6"/>
        <v>2.773683063158316</v>
      </c>
      <c r="AN232">
        <f t="shared" si="7"/>
        <v>2.7384241010844854</v>
      </c>
      <c r="AP232" t="s">
        <v>355</v>
      </c>
      <c r="AQ232" t="s">
        <v>1936</v>
      </c>
      <c r="AR232" t="s">
        <v>1937</v>
      </c>
      <c r="AS232">
        <v>-1.3899863625270601</v>
      </c>
      <c r="AT232">
        <v>0.33337514373072602</v>
      </c>
      <c r="AU232">
        <v>0.25750597743099302</v>
      </c>
    </row>
    <row r="233" spans="1:47" x14ac:dyDescent="0.25">
      <c r="A233" t="s">
        <v>732</v>
      </c>
      <c r="B233">
        <v>1462285.2009841588</v>
      </c>
      <c r="C233">
        <v>1577284.0466757333</v>
      </c>
      <c r="D233">
        <v>2000177.4610971101</v>
      </c>
      <c r="E233">
        <v>1197784.9522466783</v>
      </c>
      <c r="F233">
        <v>1204813.8394118252</v>
      </c>
      <c r="G233">
        <v>949739.61604751856</v>
      </c>
      <c r="H233">
        <v>1564545.0569679856</v>
      </c>
      <c r="I233">
        <v>1355408.1594565203</v>
      </c>
      <c r="J233">
        <v>1919942.444454394</v>
      </c>
      <c r="K233">
        <v>1173188.7543888914</v>
      </c>
      <c r="L233">
        <v>1937452.9059490347</v>
      </c>
      <c r="M233">
        <v>1480567.6244979505</v>
      </c>
      <c r="N233">
        <v>8</v>
      </c>
      <c r="O233">
        <v>7</v>
      </c>
      <c r="P233">
        <v>6</v>
      </c>
      <c r="Q233">
        <v>6</v>
      </c>
      <c r="R233">
        <v>5</v>
      </c>
      <c r="S233">
        <v>5</v>
      </c>
      <c r="T233">
        <v>4</v>
      </c>
      <c r="U233">
        <v>5</v>
      </c>
      <c r="V233">
        <v>6</v>
      </c>
      <c r="W233">
        <v>6</v>
      </c>
      <c r="X233">
        <v>3</v>
      </c>
      <c r="Y233">
        <v>7</v>
      </c>
      <c r="Z233">
        <v>7</v>
      </c>
      <c r="AA233">
        <v>2.2413890991154095</v>
      </c>
      <c r="AB233">
        <v>2.2083146095765769</v>
      </c>
      <c r="AC233">
        <v>2.143383605911362</v>
      </c>
      <c r="AD233">
        <v>1.8026581419247694</v>
      </c>
      <c r="AE233">
        <v>1.9903149002073082</v>
      </c>
      <c r="AF233">
        <v>2.5088432250541524</v>
      </c>
      <c r="AG233">
        <v>2.4187010899486703</v>
      </c>
      <c r="AH233">
        <v>3.1085039745788028</v>
      </c>
      <c r="AI233">
        <v>2.0940142333031955</v>
      </c>
      <c r="AJ233">
        <v>3.8440094890498364</v>
      </c>
      <c r="AK233">
        <v>2.5244303594284112</v>
      </c>
      <c r="AL233">
        <v>2.6849733530724422</v>
      </c>
      <c r="AM233">
        <f t="shared" si="6"/>
        <v>2.5066590436684222</v>
      </c>
      <c r="AN233">
        <f t="shared" si="7"/>
        <v>2.4215969698600674</v>
      </c>
      <c r="AP233" t="s">
        <v>356</v>
      </c>
      <c r="AQ233" t="s">
        <v>1938</v>
      </c>
      <c r="AR233" t="s">
        <v>1939</v>
      </c>
      <c r="AS233">
        <v>-0.64185766195385996</v>
      </c>
      <c r="AT233">
        <v>2.37882086330529E-2</v>
      </c>
      <c r="AU233">
        <v>0.25845101090573502</v>
      </c>
    </row>
    <row r="234" spans="1:47" x14ac:dyDescent="0.25">
      <c r="A234" t="s">
        <v>793</v>
      </c>
      <c r="B234">
        <v>873110.46524028212</v>
      </c>
      <c r="C234">
        <v>821784.12546893442</v>
      </c>
      <c r="D234">
        <v>942625.78842552355</v>
      </c>
      <c r="E234">
        <v>958051.52510150266</v>
      </c>
      <c r="F234">
        <v>883572.38440886617</v>
      </c>
      <c r="G234">
        <v>830625.3016945658</v>
      </c>
      <c r="H234">
        <v>940944.48518985789</v>
      </c>
      <c r="I234">
        <v>940772.26210620138</v>
      </c>
      <c r="J234">
        <v>1526755.1836262322</v>
      </c>
      <c r="K234">
        <v>1104602.0372274073</v>
      </c>
      <c r="L234">
        <v>821426.14736201882</v>
      </c>
      <c r="M234">
        <v>1153289.9111773777</v>
      </c>
      <c r="N234">
        <v>8</v>
      </c>
      <c r="O234">
        <v>6</v>
      </c>
      <c r="P234">
        <v>6</v>
      </c>
      <c r="Q234">
        <v>7</v>
      </c>
      <c r="R234">
        <v>7</v>
      </c>
      <c r="S234">
        <v>6</v>
      </c>
      <c r="T234">
        <v>6</v>
      </c>
      <c r="U234">
        <v>6</v>
      </c>
      <c r="V234">
        <v>7</v>
      </c>
      <c r="W234">
        <v>7</v>
      </c>
      <c r="X234">
        <v>7</v>
      </c>
      <c r="Y234">
        <v>7</v>
      </c>
      <c r="Z234">
        <v>8</v>
      </c>
      <c r="AA234">
        <v>2.8236045067304936</v>
      </c>
      <c r="AB234">
        <v>2.1297075050108485</v>
      </c>
      <c r="AC234">
        <v>2.4068680948879817</v>
      </c>
      <c r="AD234">
        <v>2.7407396531395252</v>
      </c>
      <c r="AE234">
        <v>1.9790401637909716</v>
      </c>
      <c r="AF234">
        <v>2.2616037340767741</v>
      </c>
      <c r="AG234">
        <v>2.5646286098514146</v>
      </c>
      <c r="AH234">
        <v>3.1531987139591897</v>
      </c>
      <c r="AI234">
        <v>2.3755204031547983</v>
      </c>
      <c r="AJ234">
        <v>3.8767437908753188</v>
      </c>
      <c r="AK234">
        <v>2.9213358964834915</v>
      </c>
      <c r="AL234">
        <v>3.2917588893668874</v>
      </c>
      <c r="AM234">
        <f t="shared" si="6"/>
        <v>2.6456746724560358</v>
      </c>
      <c r="AN234">
        <f t="shared" si="7"/>
        <v>2.7751169877652466</v>
      </c>
      <c r="AP234" t="s">
        <v>357</v>
      </c>
      <c r="AQ234" t="s">
        <v>1940</v>
      </c>
      <c r="AR234" t="s">
        <v>1941</v>
      </c>
      <c r="AS234">
        <v>-2.0324575666810101</v>
      </c>
      <c r="AT234">
        <v>0.33326959025325698</v>
      </c>
      <c r="AU234">
        <v>0.25952049283027501</v>
      </c>
    </row>
    <row r="235" spans="1:47" x14ac:dyDescent="0.25">
      <c r="A235" t="s">
        <v>1398</v>
      </c>
      <c r="B235">
        <v>157144.49586284751</v>
      </c>
      <c r="C235">
        <v>284630.41191578028</v>
      </c>
      <c r="D235">
        <v>65012.006308527561</v>
      </c>
      <c r="E235">
        <v>96483.151952221539</v>
      </c>
      <c r="F235">
        <v>16697.059934016255</v>
      </c>
      <c r="G235">
        <v>1175181.5349737387</v>
      </c>
      <c r="H235">
        <v>295127.17552479962</v>
      </c>
      <c r="I235">
        <v>168939.95381465019</v>
      </c>
      <c r="J235">
        <v>832519.67767420236</v>
      </c>
      <c r="K235">
        <v>1164170.4939170389</v>
      </c>
      <c r="L235">
        <v>16259.073114182727</v>
      </c>
      <c r="M235">
        <v>969265.13040329621</v>
      </c>
      <c r="N235">
        <v>7</v>
      </c>
      <c r="O235">
        <v>3</v>
      </c>
      <c r="P235">
        <v>2</v>
      </c>
      <c r="Q235">
        <v>3</v>
      </c>
      <c r="R235">
        <v>3</v>
      </c>
      <c r="S235">
        <v>2</v>
      </c>
      <c r="T235">
        <v>5</v>
      </c>
      <c r="U235">
        <v>4</v>
      </c>
      <c r="V235">
        <v>3</v>
      </c>
      <c r="W235">
        <v>4</v>
      </c>
      <c r="X235">
        <v>6</v>
      </c>
      <c r="Y235">
        <v>3</v>
      </c>
      <c r="Z235">
        <v>4</v>
      </c>
      <c r="AA235">
        <v>4.1605485320072635</v>
      </c>
      <c r="AB235">
        <v>2.9706924427920347</v>
      </c>
      <c r="AC235">
        <v>2.2626969518214355</v>
      </c>
      <c r="AD235">
        <v>2.0909776235320865</v>
      </c>
      <c r="AE235">
        <v>2.1376437059205302</v>
      </c>
      <c r="AF235">
        <v>4.8817294517282193</v>
      </c>
      <c r="AG235">
        <v>1.9802608839387119</v>
      </c>
      <c r="AH235">
        <v>1.9825997217458398</v>
      </c>
      <c r="AI235">
        <v>2.5759463408198351</v>
      </c>
      <c r="AJ235">
        <v>3.5443635416375074</v>
      </c>
      <c r="AK235">
        <v>2.3603546885443039</v>
      </c>
      <c r="AL235">
        <v>2.7539814774296238</v>
      </c>
      <c r="AM235">
        <f t="shared" si="6"/>
        <v>3.3993295434677164</v>
      </c>
      <c r="AN235">
        <f t="shared" si="7"/>
        <v>2.2176363501851828</v>
      </c>
      <c r="AP235" t="s">
        <v>358</v>
      </c>
      <c r="AQ235" t="s">
        <v>1942</v>
      </c>
      <c r="AR235" t="s">
        <v>1943</v>
      </c>
      <c r="AS235">
        <v>0.30167252120217702</v>
      </c>
      <c r="AT235">
        <v>0.19940792178949099</v>
      </c>
      <c r="AU235">
        <v>0.26324168983831803</v>
      </c>
    </row>
    <row r="236" spans="1:47" x14ac:dyDescent="0.25">
      <c r="A236" t="s">
        <v>720</v>
      </c>
      <c r="B236">
        <v>39185.653117537033</v>
      </c>
      <c r="C236">
        <v>205.36</v>
      </c>
      <c r="D236">
        <v>205.36</v>
      </c>
      <c r="E236">
        <v>205.36</v>
      </c>
      <c r="F236">
        <v>80243.520750419862</v>
      </c>
      <c r="G236">
        <v>205.36</v>
      </c>
      <c r="H236">
        <v>205.36</v>
      </c>
      <c r="I236">
        <v>205.36</v>
      </c>
      <c r="J236">
        <v>113560.18477660726</v>
      </c>
      <c r="K236">
        <v>86639.221213264158</v>
      </c>
      <c r="L236">
        <v>72529.371716249283</v>
      </c>
      <c r="M236">
        <v>78141.39163756273</v>
      </c>
      <c r="N236">
        <v>2</v>
      </c>
      <c r="O236">
        <v>1</v>
      </c>
      <c r="P236">
        <v>0</v>
      </c>
      <c r="Q236">
        <v>0</v>
      </c>
      <c r="R236">
        <v>0</v>
      </c>
      <c r="S236">
        <v>2</v>
      </c>
      <c r="T236">
        <v>0</v>
      </c>
      <c r="U236">
        <v>0</v>
      </c>
      <c r="V236">
        <v>0</v>
      </c>
      <c r="W236">
        <v>2</v>
      </c>
      <c r="X236">
        <v>2</v>
      </c>
      <c r="Y236">
        <v>1</v>
      </c>
      <c r="Z236">
        <v>2</v>
      </c>
      <c r="AA236">
        <v>1.3879937573435801</v>
      </c>
      <c r="AB236">
        <v>0</v>
      </c>
      <c r="AC236">
        <v>0</v>
      </c>
      <c r="AD236">
        <v>0</v>
      </c>
      <c r="AE236">
        <v>1.86211207443298</v>
      </c>
      <c r="AF236">
        <v>0</v>
      </c>
      <c r="AG236">
        <v>0</v>
      </c>
      <c r="AH236">
        <v>0</v>
      </c>
      <c r="AI236">
        <v>2.3296885963606853</v>
      </c>
      <c r="AJ236">
        <v>2.5341093328481197</v>
      </c>
      <c r="AK236">
        <v>2.95567435628422</v>
      </c>
      <c r="AL236">
        <v>4.2174024462566546</v>
      </c>
      <c r="AM236">
        <f t="shared" si="6"/>
        <v>1.0419652810920643</v>
      </c>
      <c r="AN236">
        <f t="shared" si="7"/>
        <v>1.5058648128289758</v>
      </c>
      <c r="AP236" t="s">
        <v>160</v>
      </c>
      <c r="AQ236" t="s">
        <v>1944</v>
      </c>
      <c r="AR236" t="s">
        <v>1945</v>
      </c>
      <c r="AS236">
        <v>0.54315928124556301</v>
      </c>
      <c r="AT236">
        <v>0.25830666476921199</v>
      </c>
      <c r="AU236">
        <v>0.26365682588793898</v>
      </c>
    </row>
    <row r="237" spans="1:47" x14ac:dyDescent="0.25">
      <c r="A237" t="s">
        <v>1048</v>
      </c>
      <c r="B237">
        <v>6393958.9486217713</v>
      </c>
      <c r="C237">
        <v>6355430.4733160306</v>
      </c>
      <c r="D237">
        <v>8071656.3499063784</v>
      </c>
      <c r="E237">
        <v>6026637.6460910579</v>
      </c>
      <c r="F237">
        <v>5980600.5213788655</v>
      </c>
      <c r="G237">
        <v>9092130.0393416956</v>
      </c>
      <c r="H237">
        <v>6072426.5866540605</v>
      </c>
      <c r="I237">
        <v>8165204.737678756</v>
      </c>
      <c r="J237">
        <v>7283128.186247969</v>
      </c>
      <c r="K237">
        <v>6239554.486192612</v>
      </c>
      <c r="L237">
        <v>4768828.5232357876</v>
      </c>
      <c r="M237">
        <v>7160348.0532780038</v>
      </c>
      <c r="N237">
        <v>15</v>
      </c>
      <c r="O237">
        <v>15</v>
      </c>
      <c r="P237">
        <v>13</v>
      </c>
      <c r="Q237">
        <v>15</v>
      </c>
      <c r="R237">
        <v>15</v>
      </c>
      <c r="S237">
        <v>14</v>
      </c>
      <c r="T237">
        <v>15</v>
      </c>
      <c r="U237">
        <v>14</v>
      </c>
      <c r="V237">
        <v>15</v>
      </c>
      <c r="W237">
        <v>10</v>
      </c>
      <c r="X237">
        <v>15</v>
      </c>
      <c r="Y237">
        <v>9</v>
      </c>
      <c r="Z237">
        <v>11</v>
      </c>
      <c r="AA237">
        <v>3.5033798210165918</v>
      </c>
      <c r="AB237">
        <v>2.7491656009907155</v>
      </c>
      <c r="AC237">
        <v>2.894210758481174</v>
      </c>
      <c r="AD237">
        <v>3.7667796321171223</v>
      </c>
      <c r="AE237">
        <v>2.4232413089287625</v>
      </c>
      <c r="AF237">
        <v>3.8898155369975096</v>
      </c>
      <c r="AG237">
        <v>3.1133903614012155</v>
      </c>
      <c r="AH237">
        <v>3.4869134422866326</v>
      </c>
      <c r="AI237">
        <v>2.9120574144452305</v>
      </c>
      <c r="AJ237">
        <v>4.4946865611580424</v>
      </c>
      <c r="AK237">
        <v>3.5828596030196076</v>
      </c>
      <c r="AL237">
        <v>3.7081018510206065</v>
      </c>
      <c r="AM237">
        <f t="shared" si="6"/>
        <v>3.4072192821815439</v>
      </c>
      <c r="AN237">
        <f t="shared" si="7"/>
        <v>3.3468810331289913</v>
      </c>
      <c r="AP237" t="s">
        <v>359</v>
      </c>
      <c r="AQ237" t="s">
        <v>1946</v>
      </c>
      <c r="AR237" t="s">
        <v>1947</v>
      </c>
      <c r="AS237">
        <v>-0.60932784668569795</v>
      </c>
      <c r="AT237">
        <v>0.16375175884020099</v>
      </c>
      <c r="AU237">
        <v>0.26466344725229302</v>
      </c>
    </row>
    <row r="238" spans="1:47" x14ac:dyDescent="0.25">
      <c r="A238" t="s">
        <v>782</v>
      </c>
      <c r="B238">
        <v>3905689.8700386765</v>
      </c>
      <c r="C238">
        <v>3689971.8574612159</v>
      </c>
      <c r="D238">
        <v>2846853.7421388905</v>
      </c>
      <c r="E238">
        <v>3261225.5758782038</v>
      </c>
      <c r="F238">
        <v>4113917.4278059928</v>
      </c>
      <c r="G238">
        <v>2650645.9902138761</v>
      </c>
      <c r="H238">
        <v>3581945.7229130794</v>
      </c>
      <c r="I238">
        <v>3611708.0264275512</v>
      </c>
      <c r="J238">
        <v>3279959.5313575449</v>
      </c>
      <c r="K238">
        <v>3171591.5908963359</v>
      </c>
      <c r="L238">
        <v>3152031.1614218182</v>
      </c>
      <c r="M238">
        <v>2746679.7638352849</v>
      </c>
      <c r="N238">
        <v>12</v>
      </c>
      <c r="O238">
        <v>10</v>
      </c>
      <c r="P238">
        <v>11</v>
      </c>
      <c r="Q238">
        <v>9</v>
      </c>
      <c r="R238">
        <v>11</v>
      </c>
      <c r="S238">
        <v>10</v>
      </c>
      <c r="T238">
        <v>9</v>
      </c>
      <c r="U238">
        <v>10</v>
      </c>
      <c r="V238">
        <v>10</v>
      </c>
      <c r="W238">
        <v>9</v>
      </c>
      <c r="X238">
        <v>11</v>
      </c>
      <c r="Y238">
        <v>8</v>
      </c>
      <c r="Z238">
        <v>9</v>
      </c>
      <c r="AA238">
        <v>3.6523626538550884</v>
      </c>
      <c r="AB238">
        <v>2.6493920618878182</v>
      </c>
      <c r="AC238">
        <v>3.086848161770599</v>
      </c>
      <c r="AD238">
        <v>3.439379403310642</v>
      </c>
      <c r="AE238">
        <v>2.840045891223375</v>
      </c>
      <c r="AF238">
        <v>2.8935856996141625</v>
      </c>
      <c r="AG238">
        <v>3.6929414045001598</v>
      </c>
      <c r="AH238">
        <v>4.3292034828624457</v>
      </c>
      <c r="AI238">
        <v>2.0495066019864092</v>
      </c>
      <c r="AJ238">
        <v>3.9191577324433027</v>
      </c>
      <c r="AK238">
        <v>2.4344043269761899</v>
      </c>
      <c r="AL238">
        <v>3.5540727861339008</v>
      </c>
      <c r="AM238">
        <f t="shared" si="6"/>
        <v>3.0418088185928966</v>
      </c>
      <c r="AN238">
        <f t="shared" si="7"/>
        <v>3.3816745491677853</v>
      </c>
      <c r="AP238" t="s">
        <v>360</v>
      </c>
      <c r="AQ238" t="s">
        <v>1948</v>
      </c>
      <c r="AR238" t="s">
        <v>1949</v>
      </c>
      <c r="AS238">
        <v>0.38866286295875502</v>
      </c>
      <c r="AT238">
        <v>0.24595915780199101</v>
      </c>
      <c r="AU238">
        <v>0.265640212449892</v>
      </c>
    </row>
    <row r="239" spans="1:47" x14ac:dyDescent="0.25">
      <c r="A239" t="s">
        <v>901</v>
      </c>
      <c r="B239">
        <v>596783.62886122288</v>
      </c>
      <c r="C239">
        <v>625645.00408946048</v>
      </c>
      <c r="D239">
        <v>666918.81248557696</v>
      </c>
      <c r="E239">
        <v>429922.5383222797</v>
      </c>
      <c r="F239">
        <v>393241.46638032037</v>
      </c>
      <c r="G239">
        <v>657804.35000905895</v>
      </c>
      <c r="H239">
        <v>589593.05234095023</v>
      </c>
      <c r="I239">
        <v>505302.7257048731</v>
      </c>
      <c r="J239">
        <v>330235.66915607546</v>
      </c>
      <c r="K239">
        <v>603113.5417289976</v>
      </c>
      <c r="L239">
        <v>339335.38069478923</v>
      </c>
      <c r="M239">
        <v>632903.65003981721</v>
      </c>
      <c r="N239">
        <v>9</v>
      </c>
      <c r="O239">
        <v>6</v>
      </c>
      <c r="P239">
        <v>5</v>
      </c>
      <c r="Q239">
        <v>6</v>
      </c>
      <c r="R239">
        <v>6</v>
      </c>
      <c r="S239">
        <v>5</v>
      </c>
      <c r="T239">
        <v>6</v>
      </c>
      <c r="U239">
        <v>7</v>
      </c>
      <c r="V239">
        <v>5</v>
      </c>
      <c r="W239">
        <v>3</v>
      </c>
      <c r="X239">
        <v>7</v>
      </c>
      <c r="Y239">
        <v>5</v>
      </c>
      <c r="Z239">
        <v>8</v>
      </c>
      <c r="AA239">
        <v>2.5451820526434266</v>
      </c>
      <c r="AB239">
        <v>2.2212948334249303</v>
      </c>
      <c r="AC239">
        <v>2.6107945011373332</v>
      </c>
      <c r="AD239">
        <v>2.4010293483617748</v>
      </c>
      <c r="AE239">
        <v>2.69757510187178</v>
      </c>
      <c r="AF239">
        <v>3.1862366444909416</v>
      </c>
      <c r="AG239">
        <v>2.5421915048028643</v>
      </c>
      <c r="AH239">
        <v>3.3597354673338722</v>
      </c>
      <c r="AI239">
        <v>1.2353430913868146</v>
      </c>
      <c r="AJ239">
        <v>3.5107394794668241</v>
      </c>
      <c r="AK239">
        <v>2.3032416960284623</v>
      </c>
      <c r="AL239">
        <v>2.2849035531862687</v>
      </c>
      <c r="AM239">
        <f t="shared" si="6"/>
        <v>2.5515984337583784</v>
      </c>
      <c r="AN239">
        <f t="shared" si="7"/>
        <v>2.5981127785975038</v>
      </c>
      <c r="AP239" t="s">
        <v>361</v>
      </c>
      <c r="AQ239" t="s">
        <v>1950</v>
      </c>
      <c r="AR239" t="s">
        <v>1951</v>
      </c>
      <c r="AS239">
        <v>0.478549887337819</v>
      </c>
      <c r="AT239">
        <v>6.9950304358999099E-2</v>
      </c>
      <c r="AU239">
        <v>0.26575947476231698</v>
      </c>
    </row>
    <row r="240" spans="1:47" x14ac:dyDescent="0.25">
      <c r="A240" t="s">
        <v>1308</v>
      </c>
      <c r="B240">
        <v>1662725.1374789306</v>
      </c>
      <c r="C240">
        <v>1825097.0263014971</v>
      </c>
      <c r="D240">
        <v>1481170.7234408495</v>
      </c>
      <c r="E240">
        <v>1712711.9794120346</v>
      </c>
      <c r="F240">
        <v>1301595.403909402</v>
      </c>
      <c r="G240">
        <v>1667613.5044846775</v>
      </c>
      <c r="H240">
        <v>1213162.3295748406</v>
      </c>
      <c r="I240">
        <v>1684277.004108307</v>
      </c>
      <c r="J240">
        <v>2087856.0611279868</v>
      </c>
      <c r="K240">
        <v>1842036.5519304783</v>
      </c>
      <c r="L240">
        <v>2062118.0778556264</v>
      </c>
      <c r="M240">
        <v>1844123.5306828625</v>
      </c>
      <c r="N240">
        <v>7</v>
      </c>
      <c r="O240">
        <v>7</v>
      </c>
      <c r="P240">
        <v>7</v>
      </c>
      <c r="Q240">
        <v>6</v>
      </c>
      <c r="R240">
        <v>7</v>
      </c>
      <c r="S240">
        <v>6</v>
      </c>
      <c r="T240">
        <v>7</v>
      </c>
      <c r="U240">
        <v>7</v>
      </c>
      <c r="V240">
        <v>7</v>
      </c>
      <c r="W240">
        <v>5</v>
      </c>
      <c r="X240">
        <v>7</v>
      </c>
      <c r="Y240">
        <v>6</v>
      </c>
      <c r="Z240">
        <v>6</v>
      </c>
      <c r="AA240">
        <v>4.2079073291359723</v>
      </c>
      <c r="AB240">
        <v>3.3882296188798438</v>
      </c>
      <c r="AC240">
        <v>3.190010259641038</v>
      </c>
      <c r="AD240">
        <v>4.0507449859296702</v>
      </c>
      <c r="AE240">
        <v>3.3239165315778365</v>
      </c>
      <c r="AF240">
        <v>4.2128127768751549</v>
      </c>
      <c r="AG240">
        <v>4.0339841571069455</v>
      </c>
      <c r="AH240">
        <v>4.1929223861771323</v>
      </c>
      <c r="AI240">
        <v>3.0018345021189079</v>
      </c>
      <c r="AJ240">
        <v>3.6698351247397953</v>
      </c>
      <c r="AK240">
        <v>3.7473375357937839</v>
      </c>
      <c r="AL240">
        <v>3.463619797585153</v>
      </c>
      <c r="AM240">
        <f t="shared" si="6"/>
        <v>3.611771601898452</v>
      </c>
      <c r="AN240">
        <f t="shared" si="7"/>
        <v>3.802087565695087</v>
      </c>
      <c r="AP240" t="s">
        <v>362</v>
      </c>
      <c r="AQ240" t="s">
        <v>1952</v>
      </c>
      <c r="AR240" t="s">
        <v>1953</v>
      </c>
      <c r="AS240">
        <v>-0.32398503187143302</v>
      </c>
      <c r="AT240">
        <v>0.117311800374455</v>
      </c>
      <c r="AU240">
        <v>0.26717417250695702</v>
      </c>
    </row>
    <row r="241" spans="1:47" x14ac:dyDescent="0.25">
      <c r="A241" t="s">
        <v>1053</v>
      </c>
      <c r="B241">
        <v>1012208.2384602452</v>
      </c>
      <c r="C241">
        <v>1104294.8573284729</v>
      </c>
      <c r="D241">
        <v>1097663.8961044808</v>
      </c>
      <c r="E241">
        <v>857852.03286265652</v>
      </c>
      <c r="F241">
        <v>968622.68494467891</v>
      </c>
      <c r="G241">
        <v>840033.74877657928</v>
      </c>
      <c r="H241">
        <v>1167563.7801531053</v>
      </c>
      <c r="I241">
        <v>797194.812084459</v>
      </c>
      <c r="J241">
        <v>1121539.0544227164</v>
      </c>
      <c r="K241">
        <v>940262.44529874937</v>
      </c>
      <c r="L241">
        <v>1386201.2805041391</v>
      </c>
      <c r="M241">
        <v>938010.57236611983</v>
      </c>
      <c r="N241">
        <v>6</v>
      </c>
      <c r="O241">
        <v>4</v>
      </c>
      <c r="P241">
        <v>4</v>
      </c>
      <c r="Q241">
        <v>4</v>
      </c>
      <c r="R241">
        <v>4</v>
      </c>
      <c r="S241">
        <v>4</v>
      </c>
      <c r="T241">
        <v>4</v>
      </c>
      <c r="U241">
        <v>4</v>
      </c>
      <c r="V241">
        <v>3</v>
      </c>
      <c r="W241">
        <v>3</v>
      </c>
      <c r="X241">
        <v>2</v>
      </c>
      <c r="Y241">
        <v>3</v>
      </c>
      <c r="Z241">
        <v>2</v>
      </c>
      <c r="AA241">
        <v>3.3475408555780026</v>
      </c>
      <c r="AB241">
        <v>2.1087054022486389</v>
      </c>
      <c r="AC241">
        <v>2.6730455203579959</v>
      </c>
      <c r="AD241">
        <v>2.7657158200075793</v>
      </c>
      <c r="AE241">
        <v>3.4347231806863401</v>
      </c>
      <c r="AF241">
        <v>3.8012542726413545</v>
      </c>
      <c r="AG241">
        <v>2.9122648420568424</v>
      </c>
      <c r="AH241">
        <v>3.564649467392853</v>
      </c>
      <c r="AI241">
        <v>2.0399902136549524</v>
      </c>
      <c r="AJ241">
        <v>3.2457016776219101</v>
      </c>
      <c r="AK241">
        <v>2.9383152742096104</v>
      </c>
      <c r="AL241">
        <v>3.69311459523104</v>
      </c>
      <c r="AM241">
        <f t="shared" si="6"/>
        <v>2.8693729903504757</v>
      </c>
      <c r="AN241">
        <f t="shared" si="7"/>
        <v>3.2181305299307108</v>
      </c>
      <c r="AP241" t="s">
        <v>363</v>
      </c>
      <c r="AQ241" t="s">
        <v>1954</v>
      </c>
      <c r="AR241" t="s">
        <v>1955</v>
      </c>
      <c r="AS241">
        <v>-0.84576999671503394</v>
      </c>
      <c r="AT241">
        <v>6.2895500209800503E-2</v>
      </c>
      <c r="AU241">
        <v>0.26862503484477002</v>
      </c>
    </row>
    <row r="242" spans="1:47" x14ac:dyDescent="0.25">
      <c r="A242" t="s">
        <v>678</v>
      </c>
      <c r="B242">
        <v>2128417.6914304825</v>
      </c>
      <c r="C242">
        <v>1716276.6109529173</v>
      </c>
      <c r="D242">
        <v>1533148.5502472378</v>
      </c>
      <c r="E242">
        <v>1655615.1932534066</v>
      </c>
      <c r="F242">
        <v>1826986.7455388501</v>
      </c>
      <c r="G242">
        <v>2554602.6062859651</v>
      </c>
      <c r="H242">
        <v>2293456.3136227224</v>
      </c>
      <c r="I242">
        <v>2272695.0608190033</v>
      </c>
      <c r="J242">
        <v>2058425.8842672629</v>
      </c>
      <c r="K242">
        <v>1249661.1399811755</v>
      </c>
      <c r="L242">
        <v>2045895.791404062</v>
      </c>
      <c r="M242">
        <v>2267910.4794837255</v>
      </c>
      <c r="N242">
        <v>15</v>
      </c>
      <c r="O242">
        <v>13</v>
      </c>
      <c r="P242">
        <v>13</v>
      </c>
      <c r="Q242">
        <v>12</v>
      </c>
      <c r="R242">
        <v>13</v>
      </c>
      <c r="S242">
        <v>12</v>
      </c>
      <c r="T242">
        <v>10</v>
      </c>
      <c r="U242">
        <v>11</v>
      </c>
      <c r="V242">
        <v>14</v>
      </c>
      <c r="W242">
        <v>10</v>
      </c>
      <c r="X242">
        <v>10</v>
      </c>
      <c r="Y242">
        <v>10</v>
      </c>
      <c r="Z242">
        <v>11</v>
      </c>
      <c r="AA242">
        <v>3.2724493957677434</v>
      </c>
      <c r="AB242">
        <v>2.5063652943330794</v>
      </c>
      <c r="AC242">
        <v>2.7702889419005179</v>
      </c>
      <c r="AD242">
        <v>3.0900569660196</v>
      </c>
      <c r="AE242">
        <v>2.111733528667413</v>
      </c>
      <c r="AF242">
        <v>3.3972414379439706</v>
      </c>
      <c r="AG242">
        <v>3.4840329239742243</v>
      </c>
      <c r="AH242">
        <v>3.4738559637213116</v>
      </c>
      <c r="AI242">
        <v>2.622573448824884</v>
      </c>
      <c r="AJ242">
        <v>4.0326745569051807</v>
      </c>
      <c r="AK242">
        <v>3.4965204148181912</v>
      </c>
      <c r="AL242">
        <v>3.2340576160472989</v>
      </c>
      <c r="AM242">
        <f t="shared" si="6"/>
        <v>3.1002655126125624</v>
      </c>
      <c r="AN242">
        <f t="shared" si="7"/>
        <v>3.1483762355413396</v>
      </c>
      <c r="AP242" t="s">
        <v>161</v>
      </c>
      <c r="AQ242" t="s">
        <v>1956</v>
      </c>
      <c r="AR242" t="s">
        <v>1957</v>
      </c>
      <c r="AS242">
        <v>1.0960963958882199</v>
      </c>
      <c r="AT242">
        <v>0.387467618162537</v>
      </c>
      <c r="AU242">
        <v>0.26942586051776501</v>
      </c>
    </row>
    <row r="243" spans="1:47" x14ac:dyDescent="0.25">
      <c r="A243" t="s">
        <v>727</v>
      </c>
      <c r="B243">
        <v>301723.6462505642</v>
      </c>
      <c r="C243">
        <v>226280.12744860019</v>
      </c>
      <c r="D243">
        <v>415231.48448968143</v>
      </c>
      <c r="E243">
        <v>288161.26011798036</v>
      </c>
      <c r="F243">
        <v>342352.3632454683</v>
      </c>
      <c r="G243">
        <v>131517.21397210404</v>
      </c>
      <c r="H243">
        <v>102590.81656459496</v>
      </c>
      <c r="I243">
        <v>197078.85349590756</v>
      </c>
      <c r="J243">
        <v>290488.63665226719</v>
      </c>
      <c r="K243">
        <v>395116.90796372487</v>
      </c>
      <c r="L243">
        <v>369812.61915680609</v>
      </c>
      <c r="M243">
        <v>269982.35024585837</v>
      </c>
      <c r="N243">
        <v>9</v>
      </c>
      <c r="O243">
        <v>5</v>
      </c>
      <c r="P243">
        <v>4</v>
      </c>
      <c r="Q243">
        <v>7</v>
      </c>
      <c r="R243">
        <v>4</v>
      </c>
      <c r="S243">
        <v>4</v>
      </c>
      <c r="T243">
        <v>1</v>
      </c>
      <c r="U243">
        <v>2</v>
      </c>
      <c r="V243">
        <v>4</v>
      </c>
      <c r="W243">
        <v>2</v>
      </c>
      <c r="X243">
        <v>6</v>
      </c>
      <c r="Y243">
        <v>5</v>
      </c>
      <c r="Z243">
        <v>4</v>
      </c>
      <c r="AA243">
        <v>2.0473220905209342</v>
      </c>
      <c r="AB243">
        <v>2.0170782520717077</v>
      </c>
      <c r="AC243">
        <v>2.1150629962598773</v>
      </c>
      <c r="AD243">
        <v>1.5971280252272613</v>
      </c>
      <c r="AE243">
        <v>1.7625867945844438</v>
      </c>
      <c r="AF243">
        <v>2.17289871123308</v>
      </c>
      <c r="AG243">
        <v>2.4480096176432649</v>
      </c>
      <c r="AH243">
        <v>2.4111925627476127</v>
      </c>
      <c r="AI243">
        <v>1.5675471735785149</v>
      </c>
      <c r="AJ243">
        <v>1.7073003193037255</v>
      </c>
      <c r="AK243">
        <v>1.3680135845852262</v>
      </c>
      <c r="AL243">
        <v>1.42804447849744</v>
      </c>
      <c r="AM243">
        <f t="shared" si="6"/>
        <v>1.9378682571613064</v>
      </c>
      <c r="AN243">
        <f t="shared" si="7"/>
        <v>1.8358291772142084</v>
      </c>
      <c r="AP243" t="s">
        <v>364</v>
      </c>
      <c r="AQ243" t="s">
        <v>1958</v>
      </c>
      <c r="AR243" t="s">
        <v>1959</v>
      </c>
      <c r="AS243">
        <v>-0.146483206958959</v>
      </c>
      <c r="AT243">
        <v>0.190822641108577</v>
      </c>
      <c r="AU243">
        <v>0.27106596352133699</v>
      </c>
    </row>
    <row r="244" spans="1:47" x14ac:dyDescent="0.25">
      <c r="A244" t="s">
        <v>701</v>
      </c>
      <c r="B244">
        <v>596227.42512156616</v>
      </c>
      <c r="C244">
        <v>613660.81821992667</v>
      </c>
      <c r="D244">
        <v>527525.27913811931</v>
      </c>
      <c r="E244">
        <v>507420.34777640289</v>
      </c>
      <c r="F244">
        <v>645213.52794784307</v>
      </c>
      <c r="G244">
        <v>477239.71141120064</v>
      </c>
      <c r="H244">
        <v>617255.27846031904</v>
      </c>
      <c r="I244">
        <v>564092.49289970531</v>
      </c>
      <c r="J244">
        <v>481654.88433681248</v>
      </c>
      <c r="K244">
        <v>516807.11481943779</v>
      </c>
      <c r="L244">
        <v>473392.25639302417</v>
      </c>
      <c r="M244">
        <v>553967.75740281609</v>
      </c>
      <c r="N244">
        <v>9</v>
      </c>
      <c r="O244">
        <v>9</v>
      </c>
      <c r="P244">
        <v>8</v>
      </c>
      <c r="Q244">
        <v>8</v>
      </c>
      <c r="R244">
        <v>7</v>
      </c>
      <c r="S244">
        <v>8</v>
      </c>
      <c r="T244">
        <v>8</v>
      </c>
      <c r="U244">
        <v>7</v>
      </c>
      <c r="V244">
        <v>8</v>
      </c>
      <c r="W244">
        <v>4</v>
      </c>
      <c r="X244">
        <v>8</v>
      </c>
      <c r="Y244">
        <v>5</v>
      </c>
      <c r="Z244">
        <v>4</v>
      </c>
      <c r="AA244">
        <v>2.2729750864442915</v>
      </c>
      <c r="AB244">
        <v>3.197101067421205</v>
      </c>
      <c r="AC244">
        <v>2.8973249619957762</v>
      </c>
      <c r="AD244">
        <v>3.5096010788737182</v>
      </c>
      <c r="AE244">
        <v>3.3233440752863217</v>
      </c>
      <c r="AF244">
        <v>3.0858728432942901</v>
      </c>
      <c r="AG244">
        <v>2.5282516630238345</v>
      </c>
      <c r="AH244">
        <v>2.4135005846256412</v>
      </c>
      <c r="AI244">
        <v>3.0783542604418748</v>
      </c>
      <c r="AJ244">
        <v>2.8654713090122601</v>
      </c>
      <c r="AK244">
        <v>2.6115701169078078</v>
      </c>
      <c r="AL244">
        <v>4.0451152556457828</v>
      </c>
      <c r="AM244">
        <f t="shared" si="6"/>
        <v>2.8995165881016161</v>
      </c>
      <c r="AN244">
        <f t="shared" si="7"/>
        <v>3.0718971290605182</v>
      </c>
      <c r="AP244" t="s">
        <v>365</v>
      </c>
      <c r="AQ244" t="s">
        <v>1960</v>
      </c>
      <c r="AR244" t="s">
        <v>1961</v>
      </c>
      <c r="AS244">
        <v>0.49959505129193499</v>
      </c>
      <c r="AT244">
        <v>0.31896170820998498</v>
      </c>
      <c r="AU244">
        <v>0.271150224566517</v>
      </c>
    </row>
    <row r="245" spans="1:47" x14ac:dyDescent="0.25">
      <c r="A245" t="s">
        <v>346</v>
      </c>
      <c r="B245">
        <v>1241544.9315489372</v>
      </c>
      <c r="C245">
        <v>1421295.676385947</v>
      </c>
      <c r="D245">
        <v>470675.24972764793</v>
      </c>
      <c r="E245">
        <v>497710.64731961675</v>
      </c>
      <c r="F245">
        <v>68143.665260001799</v>
      </c>
      <c r="G245">
        <v>131749.83820931416</v>
      </c>
      <c r="H245">
        <v>542475.91386903799</v>
      </c>
      <c r="I245">
        <v>254200.90605352048</v>
      </c>
      <c r="J245">
        <v>121248.49233528112</v>
      </c>
      <c r="K245">
        <v>675632.12709366938</v>
      </c>
      <c r="L245">
        <v>979699.05965993367</v>
      </c>
      <c r="M245">
        <v>517996.49394944828</v>
      </c>
      <c r="N245">
        <v>5</v>
      </c>
      <c r="O245">
        <v>5</v>
      </c>
      <c r="P245">
        <v>5</v>
      </c>
      <c r="Q245">
        <v>5</v>
      </c>
      <c r="R245">
        <v>4</v>
      </c>
      <c r="S245">
        <v>3</v>
      </c>
      <c r="T245">
        <v>4</v>
      </c>
      <c r="U245">
        <v>5</v>
      </c>
      <c r="V245">
        <v>5</v>
      </c>
      <c r="W245">
        <v>2</v>
      </c>
      <c r="X245">
        <v>4</v>
      </c>
      <c r="Y245">
        <v>3</v>
      </c>
      <c r="Z245">
        <v>3</v>
      </c>
      <c r="AA245">
        <v>3.4367074980679617</v>
      </c>
      <c r="AB245">
        <v>3.579479163489812</v>
      </c>
      <c r="AC245">
        <v>2.2525042280467917</v>
      </c>
      <c r="AD245">
        <v>3.4712114986364799</v>
      </c>
      <c r="AE245">
        <v>2.8686130954809728</v>
      </c>
      <c r="AF245">
        <v>3.54386544593675</v>
      </c>
      <c r="AG245">
        <v>1.7034777340420881</v>
      </c>
      <c r="AH245">
        <v>2.3052209744512342</v>
      </c>
      <c r="AI245">
        <v>2.2201785970497898</v>
      </c>
      <c r="AJ245">
        <v>3.3398178775056451</v>
      </c>
      <c r="AK245">
        <v>3.5245039910955769</v>
      </c>
      <c r="AL245">
        <v>3.3747085706120701</v>
      </c>
      <c r="AM245">
        <f t="shared" si="6"/>
        <v>3.0620921350161248</v>
      </c>
      <c r="AN245">
        <f t="shared" si="7"/>
        <v>2.8746226440530704</v>
      </c>
      <c r="AP245" t="s">
        <v>366</v>
      </c>
      <c r="AQ245" t="s">
        <v>1962</v>
      </c>
      <c r="AR245" t="s">
        <v>1963</v>
      </c>
      <c r="AS245">
        <v>-0.36681199897664701</v>
      </c>
      <c r="AT245">
        <v>0.106014440061972</v>
      </c>
      <c r="AU245">
        <v>0.27305959539303598</v>
      </c>
    </row>
    <row r="246" spans="1:47" x14ac:dyDescent="0.25">
      <c r="A246" t="s">
        <v>369</v>
      </c>
      <c r="B246">
        <v>1131436.6056792445</v>
      </c>
      <c r="C246">
        <v>1077730.1946665838</v>
      </c>
      <c r="D246">
        <v>1418405.0164547171</v>
      </c>
      <c r="E246">
        <v>1179844.9700726664</v>
      </c>
      <c r="F246">
        <v>1261488.2248769985</v>
      </c>
      <c r="G246">
        <v>1349380.0652561639</v>
      </c>
      <c r="H246">
        <v>1602131.6337201283</v>
      </c>
      <c r="I246">
        <v>1369762.6478021224</v>
      </c>
      <c r="J246">
        <v>2122213.7371997223</v>
      </c>
      <c r="K246">
        <v>1241301.7025078773</v>
      </c>
      <c r="L246">
        <v>1936650.1937445574</v>
      </c>
      <c r="M246">
        <v>2347926.2455882211</v>
      </c>
      <c r="N246">
        <v>8</v>
      </c>
      <c r="O246">
        <v>7</v>
      </c>
      <c r="P246">
        <v>7</v>
      </c>
      <c r="Q246">
        <v>7</v>
      </c>
      <c r="R246">
        <v>7</v>
      </c>
      <c r="S246">
        <v>7</v>
      </c>
      <c r="T246">
        <v>7</v>
      </c>
      <c r="U246">
        <v>8</v>
      </c>
      <c r="V246">
        <v>6</v>
      </c>
      <c r="W246">
        <v>5</v>
      </c>
      <c r="X246">
        <v>7</v>
      </c>
      <c r="Y246">
        <v>6</v>
      </c>
      <c r="Z246">
        <v>7</v>
      </c>
      <c r="AA246">
        <v>2.9708892297024141</v>
      </c>
      <c r="AB246">
        <v>2.2428784627524303</v>
      </c>
      <c r="AC246">
        <v>2.7770861163292389</v>
      </c>
      <c r="AD246">
        <v>2.4092072240769693</v>
      </c>
      <c r="AE246">
        <v>2.6999799391897059</v>
      </c>
      <c r="AF246">
        <v>3.2371366114186686</v>
      </c>
      <c r="AG246">
        <v>2.9189519825877106</v>
      </c>
      <c r="AH246">
        <v>3.7302492531419067</v>
      </c>
      <c r="AI246">
        <v>2.352953260272348</v>
      </c>
      <c r="AJ246">
        <v>3.8598402585445712</v>
      </c>
      <c r="AK246">
        <v>3.2969652423194464</v>
      </c>
      <c r="AL246">
        <v>3.6069673737812988</v>
      </c>
      <c r="AM246">
        <f t="shared" si="6"/>
        <v>2.9067973231699451</v>
      </c>
      <c r="AN246">
        <f t="shared" si="7"/>
        <v>3.1103868358495066</v>
      </c>
      <c r="AP246" t="s">
        <v>367</v>
      </c>
      <c r="AQ246" t="s">
        <v>1964</v>
      </c>
      <c r="AR246" t="s">
        <v>1965</v>
      </c>
      <c r="AS246">
        <v>-0.730461489461117</v>
      </c>
      <c r="AT246">
        <v>2.8697838259873799E-2</v>
      </c>
      <c r="AU246">
        <v>0.27440052905044099</v>
      </c>
    </row>
    <row r="247" spans="1:47" x14ac:dyDescent="0.25">
      <c r="A247" t="s">
        <v>430</v>
      </c>
      <c r="B247">
        <v>884649.84064735344</v>
      </c>
      <c r="C247">
        <v>901424.67070477887</v>
      </c>
      <c r="D247">
        <v>979846.92394678248</v>
      </c>
      <c r="E247">
        <v>799926.235729757</v>
      </c>
      <c r="F247">
        <v>953240.43115277204</v>
      </c>
      <c r="G247">
        <v>825602.88851470547</v>
      </c>
      <c r="H247">
        <v>788715.96844348882</v>
      </c>
      <c r="I247">
        <v>931137.31971738779</v>
      </c>
      <c r="J247">
        <v>532036.25434012606</v>
      </c>
      <c r="K247">
        <v>395399.00779920106</v>
      </c>
      <c r="L247">
        <v>611900.23498469009</v>
      </c>
      <c r="M247">
        <v>427077.75314578589</v>
      </c>
      <c r="N247">
        <v>8</v>
      </c>
      <c r="O247">
        <v>6</v>
      </c>
      <c r="P247">
        <v>5</v>
      </c>
      <c r="Q247">
        <v>7</v>
      </c>
      <c r="R247">
        <v>7</v>
      </c>
      <c r="S247">
        <v>6</v>
      </c>
      <c r="T247">
        <v>5</v>
      </c>
      <c r="U247">
        <v>6</v>
      </c>
      <c r="V247">
        <v>7</v>
      </c>
      <c r="W247">
        <v>2</v>
      </c>
      <c r="X247">
        <v>3</v>
      </c>
      <c r="Y247">
        <v>2</v>
      </c>
      <c r="Z247">
        <v>4</v>
      </c>
      <c r="AA247">
        <v>2.5762466091611809</v>
      </c>
      <c r="AB247">
        <v>2.48684393718744</v>
      </c>
      <c r="AC247">
        <v>2.6553874046817261</v>
      </c>
      <c r="AD247">
        <v>2.7778103691226534</v>
      </c>
      <c r="AE247">
        <v>3.1402055006874465</v>
      </c>
      <c r="AF247">
        <v>3.3647719722098417</v>
      </c>
      <c r="AG247">
        <v>3.6611563540340151</v>
      </c>
      <c r="AH247">
        <v>2.960120337059247</v>
      </c>
      <c r="AI247">
        <v>3.124417297990115</v>
      </c>
      <c r="AJ247">
        <v>3.4643090809930701</v>
      </c>
      <c r="AK247">
        <v>4.5632045255607299</v>
      </c>
      <c r="AL247">
        <v>2.8115085797581774</v>
      </c>
      <c r="AM247">
        <f t="shared" si="6"/>
        <v>2.9453293837038959</v>
      </c>
      <c r="AN247">
        <f t="shared" si="7"/>
        <v>3.3190009443703778</v>
      </c>
      <c r="AP247" t="s">
        <v>368</v>
      </c>
      <c r="AQ247" t="s">
        <v>1966</v>
      </c>
      <c r="AR247" t="s">
        <v>1967</v>
      </c>
      <c r="AS247">
        <v>-0.39860062872074398</v>
      </c>
      <c r="AT247">
        <v>0.34282530098108199</v>
      </c>
      <c r="AU247">
        <v>0.275799340501933</v>
      </c>
    </row>
    <row r="248" spans="1:47" x14ac:dyDescent="0.25">
      <c r="A248" t="s">
        <v>1003</v>
      </c>
      <c r="B248">
        <v>541175.90661826893</v>
      </c>
      <c r="C248">
        <v>445547.84979564312</v>
      </c>
      <c r="D248">
        <v>714792.59783869574</v>
      </c>
      <c r="E248">
        <v>414196.1238695826</v>
      </c>
      <c r="F248">
        <v>483417.43704057374</v>
      </c>
      <c r="G248">
        <v>736530.21792278381</v>
      </c>
      <c r="H248">
        <v>368011.773476673</v>
      </c>
      <c r="I248">
        <v>606097.30759737641</v>
      </c>
      <c r="J248">
        <v>498101.31926513766</v>
      </c>
      <c r="K248">
        <v>508727.58740843256</v>
      </c>
      <c r="L248">
        <v>611719.27475882578</v>
      </c>
      <c r="M248">
        <v>426186.07078235201</v>
      </c>
      <c r="N248">
        <v>5</v>
      </c>
      <c r="O248">
        <v>4</v>
      </c>
      <c r="P248">
        <v>4</v>
      </c>
      <c r="Q248">
        <v>3</v>
      </c>
      <c r="R248">
        <v>3</v>
      </c>
      <c r="S248">
        <v>3</v>
      </c>
      <c r="T248">
        <v>5</v>
      </c>
      <c r="U248">
        <v>3</v>
      </c>
      <c r="V248">
        <v>3</v>
      </c>
      <c r="W248">
        <v>2</v>
      </c>
      <c r="X248">
        <v>3</v>
      </c>
      <c r="Y248">
        <v>4</v>
      </c>
      <c r="Z248">
        <v>2</v>
      </c>
      <c r="AA248">
        <v>3.2925270284128247</v>
      </c>
      <c r="AB248">
        <v>2.877179704831748</v>
      </c>
      <c r="AC248">
        <v>3.4134991952486238</v>
      </c>
      <c r="AD248">
        <v>3.5799580688066501</v>
      </c>
      <c r="AE248">
        <v>3.5940307287331663</v>
      </c>
      <c r="AF248">
        <v>2.8194576479218378</v>
      </c>
      <c r="AG248">
        <v>4.0267701076457136</v>
      </c>
      <c r="AH248">
        <v>3.1783081612419166</v>
      </c>
      <c r="AI248">
        <v>3.3450893347398449</v>
      </c>
      <c r="AJ248">
        <v>4.1536677810325937</v>
      </c>
      <c r="AK248">
        <v>2.5126940957009429</v>
      </c>
      <c r="AL248">
        <v>4.4173462214126946</v>
      </c>
      <c r="AM248">
        <f t="shared" si="6"/>
        <v>3.3169034486979121</v>
      </c>
      <c r="AN248">
        <f t="shared" si="7"/>
        <v>3.5515178972568471</v>
      </c>
      <c r="AP248" t="s">
        <v>162</v>
      </c>
      <c r="AQ248" t="s">
        <v>1968</v>
      </c>
      <c r="AR248" t="s">
        <v>1969</v>
      </c>
      <c r="AS248">
        <v>3.8379268099950701</v>
      </c>
      <c r="AT248">
        <v>0.32211391680027701</v>
      </c>
      <c r="AU248">
        <v>0.27715057489315498</v>
      </c>
    </row>
    <row r="249" spans="1:47" x14ac:dyDescent="0.25">
      <c r="A249" t="s">
        <v>1213</v>
      </c>
      <c r="B249">
        <v>4838694.1808912205</v>
      </c>
      <c r="C249">
        <v>4208717.7143195681</v>
      </c>
      <c r="D249">
        <v>4228162.1058993563</v>
      </c>
      <c r="E249">
        <v>4216256.778211562</v>
      </c>
      <c r="F249">
        <v>3907356.131194138</v>
      </c>
      <c r="G249">
        <v>5240318.1654775059</v>
      </c>
      <c r="H249">
        <v>4002116.8384152609</v>
      </c>
      <c r="I249">
        <v>3985454.5813266821</v>
      </c>
      <c r="J249">
        <v>2838969.1643426758</v>
      </c>
      <c r="K249">
        <v>3240391.6913109804</v>
      </c>
      <c r="L249">
        <v>2862589.1878401046</v>
      </c>
      <c r="M249">
        <v>3330462.3134700721</v>
      </c>
      <c r="N249">
        <v>13</v>
      </c>
      <c r="O249">
        <v>12</v>
      </c>
      <c r="P249">
        <v>12</v>
      </c>
      <c r="Q249">
        <v>12</v>
      </c>
      <c r="R249">
        <v>13</v>
      </c>
      <c r="S249">
        <v>12</v>
      </c>
      <c r="T249">
        <v>12</v>
      </c>
      <c r="U249">
        <v>12</v>
      </c>
      <c r="V249">
        <v>13</v>
      </c>
      <c r="W249">
        <v>7</v>
      </c>
      <c r="X249">
        <v>11</v>
      </c>
      <c r="Y249">
        <v>8</v>
      </c>
      <c r="Z249">
        <v>9</v>
      </c>
      <c r="AA249">
        <v>3.1923332736257701</v>
      </c>
      <c r="AB249">
        <v>2.9749610683220666</v>
      </c>
      <c r="AC249">
        <v>3.0293179056142296</v>
      </c>
      <c r="AD249">
        <v>3.6770023308144397</v>
      </c>
      <c r="AE249">
        <v>3.0398312017436133</v>
      </c>
      <c r="AF249">
        <v>3.9520155403358448</v>
      </c>
      <c r="AG249">
        <v>3.5172441310401616</v>
      </c>
      <c r="AH249">
        <v>3.4426746085407509</v>
      </c>
      <c r="AI249">
        <v>2.4178995266653884</v>
      </c>
      <c r="AJ249">
        <v>4.3415498199956915</v>
      </c>
      <c r="AK249">
        <v>3.7632366423010497</v>
      </c>
      <c r="AL249">
        <v>4.1109181484133188</v>
      </c>
      <c r="AM249">
        <f t="shared" si="6"/>
        <v>3.3180128557598323</v>
      </c>
      <c r="AN249">
        <f t="shared" si="7"/>
        <v>3.5918178438088888</v>
      </c>
      <c r="AP249" t="s">
        <v>369</v>
      </c>
      <c r="AQ249" t="s">
        <v>1970</v>
      </c>
      <c r="AR249" t="s">
        <v>1971</v>
      </c>
      <c r="AS249">
        <v>0.38451532371848302</v>
      </c>
      <c r="AT249">
        <v>0.18040769241698501</v>
      </c>
      <c r="AU249">
        <v>0.27776261872115598</v>
      </c>
    </row>
    <row r="250" spans="1:47" x14ac:dyDescent="0.25">
      <c r="A250" t="s">
        <v>922</v>
      </c>
      <c r="B250">
        <v>3949332.7870948259</v>
      </c>
      <c r="C250">
        <v>4117537.4505838742</v>
      </c>
      <c r="D250">
        <v>3806618.9344082056</v>
      </c>
      <c r="E250">
        <v>4020496.7777400212</v>
      </c>
      <c r="F250">
        <v>3407513.628697928</v>
      </c>
      <c r="G250">
        <v>3685917.0777472523</v>
      </c>
      <c r="H250">
        <v>3680152.0193419242</v>
      </c>
      <c r="I250">
        <v>3455556.5480547477</v>
      </c>
      <c r="J250">
        <v>4947399.0269232979</v>
      </c>
      <c r="K250">
        <v>5012867.4714822788</v>
      </c>
      <c r="L250">
        <v>5011057.6477797087</v>
      </c>
      <c r="M250">
        <v>4833313.1809045961</v>
      </c>
      <c r="N250">
        <v>12</v>
      </c>
      <c r="O250">
        <v>10</v>
      </c>
      <c r="P250">
        <v>10</v>
      </c>
      <c r="Q250">
        <v>10</v>
      </c>
      <c r="R250">
        <v>12</v>
      </c>
      <c r="S250">
        <v>10</v>
      </c>
      <c r="T250">
        <v>10</v>
      </c>
      <c r="U250">
        <v>10</v>
      </c>
      <c r="V250">
        <v>9</v>
      </c>
      <c r="W250">
        <v>7</v>
      </c>
      <c r="X250">
        <v>11</v>
      </c>
      <c r="Y250">
        <v>10</v>
      </c>
      <c r="Z250">
        <v>9</v>
      </c>
      <c r="AA250">
        <v>3.9945739835087899</v>
      </c>
      <c r="AB250">
        <v>2.9027761461989501</v>
      </c>
      <c r="AC250">
        <v>3.4134621657196043</v>
      </c>
      <c r="AD250">
        <v>3.3662548168847057</v>
      </c>
      <c r="AE250">
        <v>2.6168216693375439</v>
      </c>
      <c r="AF250">
        <v>4.3553926148881574</v>
      </c>
      <c r="AG250">
        <v>3.9518286403688569</v>
      </c>
      <c r="AH250">
        <v>4.7658717700291318</v>
      </c>
      <c r="AI250">
        <v>2.8889909210108615</v>
      </c>
      <c r="AJ250">
        <v>3.5958658707391962</v>
      </c>
      <c r="AK250">
        <v>3.8089580361300706</v>
      </c>
      <c r="AL250">
        <v>3.8791623148807282</v>
      </c>
      <c r="AM250">
        <f t="shared" si="6"/>
        <v>3.5251769503442598</v>
      </c>
      <c r="AN250">
        <f t="shared" si="7"/>
        <v>3.7314828746051725</v>
      </c>
      <c r="AP250" t="s">
        <v>370</v>
      </c>
      <c r="AQ250" t="s">
        <v>1972</v>
      </c>
      <c r="AR250" t="s">
        <v>1973</v>
      </c>
      <c r="AS250">
        <v>-0.69425585307437399</v>
      </c>
      <c r="AT250">
        <v>0.15025838050271301</v>
      </c>
      <c r="AU250">
        <v>0.27807187850971798</v>
      </c>
    </row>
    <row r="251" spans="1:47" x14ac:dyDescent="0.25">
      <c r="A251" t="s">
        <v>98</v>
      </c>
      <c r="B251">
        <v>613399.3275706534</v>
      </c>
      <c r="C251">
        <v>738823.44547874003</v>
      </c>
      <c r="D251">
        <v>701709.44723359239</v>
      </c>
      <c r="E251">
        <v>609328.22021413536</v>
      </c>
      <c r="F251">
        <v>474431.56372631958</v>
      </c>
      <c r="G251">
        <v>703044.62788392173</v>
      </c>
      <c r="H251">
        <v>396908.79524329532</v>
      </c>
      <c r="I251">
        <v>585656.18797257298</v>
      </c>
      <c r="J251">
        <v>704913.82925029763</v>
      </c>
      <c r="K251">
        <v>625868.9871867731</v>
      </c>
      <c r="L251">
        <v>683726.56653547671</v>
      </c>
      <c r="M251">
        <v>633385.158991743</v>
      </c>
      <c r="N251">
        <v>9</v>
      </c>
      <c r="O251">
        <v>7</v>
      </c>
      <c r="P251">
        <v>6</v>
      </c>
      <c r="Q251">
        <v>6</v>
      </c>
      <c r="R251">
        <v>6</v>
      </c>
      <c r="S251">
        <v>4</v>
      </c>
      <c r="T251">
        <v>5</v>
      </c>
      <c r="U251">
        <v>4</v>
      </c>
      <c r="V251">
        <v>6</v>
      </c>
      <c r="W251">
        <v>4</v>
      </c>
      <c r="X251">
        <v>5</v>
      </c>
      <c r="Y251">
        <v>5</v>
      </c>
      <c r="Z251">
        <v>5</v>
      </c>
      <c r="AA251">
        <v>2.7866409447124028</v>
      </c>
      <c r="AB251">
        <v>2.5682070259070779</v>
      </c>
      <c r="AC251">
        <v>2.8167947143859471</v>
      </c>
      <c r="AD251">
        <v>2.4242727549179044</v>
      </c>
      <c r="AE251">
        <v>2.1527786680204524</v>
      </c>
      <c r="AF251">
        <v>1.9248157115900941</v>
      </c>
      <c r="AG251">
        <v>2.0938642330291635</v>
      </c>
      <c r="AH251">
        <v>2.1716716724814202</v>
      </c>
      <c r="AI251">
        <v>2.2274376305974575</v>
      </c>
      <c r="AJ251">
        <v>3.0586758771080245</v>
      </c>
      <c r="AK251">
        <v>2.4696791469109525</v>
      </c>
      <c r="AL251">
        <v>2.0380364121550096</v>
      </c>
      <c r="AM251">
        <f t="shared" si="6"/>
        <v>2.5637619840501675</v>
      </c>
      <c r="AN251">
        <f t="shared" si="7"/>
        <v>2.2250504812524841</v>
      </c>
      <c r="AP251" t="s">
        <v>371</v>
      </c>
      <c r="AQ251" t="s">
        <v>1974</v>
      </c>
      <c r="AR251" t="s">
        <v>1975</v>
      </c>
      <c r="AS251">
        <v>-0.46919882661415702</v>
      </c>
      <c r="AT251">
        <v>9.7154069826579301E-2</v>
      </c>
      <c r="AU251">
        <v>0.279074475362936</v>
      </c>
    </row>
    <row r="252" spans="1:47" x14ac:dyDescent="0.25">
      <c r="A252" t="s">
        <v>385</v>
      </c>
      <c r="B252">
        <v>2990800.9773406833</v>
      </c>
      <c r="C252">
        <v>1887795.2321050293</v>
      </c>
      <c r="D252">
        <v>3571134.6694011348</v>
      </c>
      <c r="E252">
        <v>3550970.6349448026</v>
      </c>
      <c r="F252">
        <v>2315820.6408839757</v>
      </c>
      <c r="G252">
        <v>2640963.3118863469</v>
      </c>
      <c r="H252">
        <v>3525325.9445199678</v>
      </c>
      <c r="I252">
        <v>3745733.876655533</v>
      </c>
      <c r="J252">
        <v>3346691.9808200081</v>
      </c>
      <c r="K252">
        <v>3217970.9316474386</v>
      </c>
      <c r="L252">
        <v>3497455.7195947538</v>
      </c>
      <c r="M252">
        <v>2888865.0113836522</v>
      </c>
      <c r="N252">
        <v>14</v>
      </c>
      <c r="O252">
        <v>10</v>
      </c>
      <c r="P252">
        <v>7</v>
      </c>
      <c r="Q252">
        <v>11</v>
      </c>
      <c r="R252">
        <v>11</v>
      </c>
      <c r="S252">
        <v>11</v>
      </c>
      <c r="T252">
        <v>8</v>
      </c>
      <c r="U252">
        <v>11</v>
      </c>
      <c r="V252">
        <v>10</v>
      </c>
      <c r="W252">
        <v>9</v>
      </c>
      <c r="X252">
        <v>11</v>
      </c>
      <c r="Y252">
        <v>11</v>
      </c>
      <c r="Z252">
        <v>9</v>
      </c>
      <c r="AA252">
        <v>2.8992796052253644</v>
      </c>
      <c r="AB252">
        <v>2.6791109171009002</v>
      </c>
      <c r="AC252">
        <v>2.6147256798964715</v>
      </c>
      <c r="AD252">
        <v>2.8560410487700874</v>
      </c>
      <c r="AE252">
        <v>2.1958280728101234</v>
      </c>
      <c r="AF252">
        <v>3.6924705607661013</v>
      </c>
      <c r="AG252">
        <v>2.9553369630242128</v>
      </c>
      <c r="AH252">
        <v>3.3849353136206681</v>
      </c>
      <c r="AI252">
        <v>1.9798040180088508</v>
      </c>
      <c r="AJ252">
        <v>3.9772830801510377</v>
      </c>
      <c r="AK252">
        <v>3.0697300504012754</v>
      </c>
      <c r="AL252">
        <v>3.9918328002863865</v>
      </c>
      <c r="AM252">
        <f t="shared" si="6"/>
        <v>2.9737789768581209</v>
      </c>
      <c r="AN252">
        <f t="shared" si="7"/>
        <v>3.0756173748187923</v>
      </c>
      <c r="AP252" t="s">
        <v>372</v>
      </c>
      <c r="AQ252" t="s">
        <v>1976</v>
      </c>
      <c r="AR252" t="s">
        <v>1977</v>
      </c>
      <c r="AS252">
        <v>0.35476999896563799</v>
      </c>
      <c r="AT252">
        <v>3.8047303618539401E-3</v>
      </c>
      <c r="AU252">
        <v>0.28051230955526602</v>
      </c>
    </row>
    <row r="253" spans="1:47" x14ac:dyDescent="0.25">
      <c r="A253" t="s">
        <v>379</v>
      </c>
      <c r="B253">
        <v>1891593.9472731289</v>
      </c>
      <c r="C253">
        <v>1674242.0549261982</v>
      </c>
      <c r="D253">
        <v>1677776.1401206169</v>
      </c>
      <c r="E253">
        <v>1710257.6179990431</v>
      </c>
      <c r="F253">
        <v>1889972.8842407041</v>
      </c>
      <c r="G253">
        <v>1500948.7701864114</v>
      </c>
      <c r="H253">
        <v>2029249.9361689368</v>
      </c>
      <c r="I253">
        <v>1585976.3288458548</v>
      </c>
      <c r="J253">
        <v>763024.24852868321</v>
      </c>
      <c r="K253">
        <v>1043948.7014650969</v>
      </c>
      <c r="L253">
        <v>841093.11438159132</v>
      </c>
      <c r="M253">
        <v>1016142.0109435176</v>
      </c>
      <c r="N253">
        <v>8</v>
      </c>
      <c r="O253">
        <v>8</v>
      </c>
      <c r="P253">
        <v>7</v>
      </c>
      <c r="Q253">
        <v>7</v>
      </c>
      <c r="R253">
        <v>7</v>
      </c>
      <c r="S253">
        <v>7</v>
      </c>
      <c r="T253">
        <v>7</v>
      </c>
      <c r="U253">
        <v>8</v>
      </c>
      <c r="V253">
        <v>7</v>
      </c>
      <c r="W253">
        <v>4</v>
      </c>
      <c r="X253">
        <v>7</v>
      </c>
      <c r="Y253">
        <v>7</v>
      </c>
      <c r="Z253">
        <v>6</v>
      </c>
      <c r="AA253">
        <v>2.452744465317565</v>
      </c>
      <c r="AB253">
        <v>2.1375800701355097</v>
      </c>
      <c r="AC253">
        <v>2.9586249465762013</v>
      </c>
      <c r="AD253">
        <v>2.8479765950202398</v>
      </c>
      <c r="AE253">
        <v>2.4480870663513903</v>
      </c>
      <c r="AF253">
        <v>2.6063555673697048</v>
      </c>
      <c r="AG253">
        <v>2.6983350605532643</v>
      </c>
      <c r="AH253">
        <v>3.514336894791231</v>
      </c>
      <c r="AI253">
        <v>1.7823400305747901</v>
      </c>
      <c r="AJ253">
        <v>3.3247306715394385</v>
      </c>
      <c r="AK253">
        <v>2.0691846635068845</v>
      </c>
      <c r="AL253">
        <v>3.0644430224825516</v>
      </c>
      <c r="AM253">
        <f t="shared" si="6"/>
        <v>2.5437292919188681</v>
      </c>
      <c r="AN253">
        <f t="shared" si="7"/>
        <v>2.7737272171175937</v>
      </c>
      <c r="AP253" t="s">
        <v>373</v>
      </c>
      <c r="AQ253" t="s">
        <v>1978</v>
      </c>
      <c r="AR253" t="s">
        <v>1979</v>
      </c>
      <c r="AS253">
        <v>-0.34525373422207201</v>
      </c>
      <c r="AT253">
        <v>0.212557066139474</v>
      </c>
      <c r="AU253">
        <v>0.28082308690721802</v>
      </c>
    </row>
    <row r="254" spans="1:47" x14ac:dyDescent="0.25">
      <c r="A254" t="s">
        <v>943</v>
      </c>
      <c r="B254">
        <v>1154419.3130891402</v>
      </c>
      <c r="C254">
        <v>1092659.5717629818</v>
      </c>
      <c r="D254">
        <v>1488004.405137887</v>
      </c>
      <c r="E254">
        <v>1304142.8606033679</v>
      </c>
      <c r="F254">
        <v>1090669.0061201947</v>
      </c>
      <c r="G254">
        <v>1140538.0971999126</v>
      </c>
      <c r="H254">
        <v>1279602.0100702497</v>
      </c>
      <c r="I254">
        <v>1232949.890387655</v>
      </c>
      <c r="J254">
        <v>1250439.0697658209</v>
      </c>
      <c r="K254">
        <v>1668713.7204438385</v>
      </c>
      <c r="L254">
        <v>1285245.2775049696</v>
      </c>
      <c r="M254">
        <v>967133.38518473203</v>
      </c>
      <c r="N254">
        <v>10</v>
      </c>
      <c r="O254">
        <v>9</v>
      </c>
      <c r="P254">
        <v>7</v>
      </c>
      <c r="Q254">
        <v>8</v>
      </c>
      <c r="R254">
        <v>8</v>
      </c>
      <c r="S254">
        <v>8</v>
      </c>
      <c r="T254">
        <v>8</v>
      </c>
      <c r="U254">
        <v>9</v>
      </c>
      <c r="V254">
        <v>8</v>
      </c>
      <c r="W254">
        <v>6</v>
      </c>
      <c r="X254">
        <v>8</v>
      </c>
      <c r="Y254">
        <v>6</v>
      </c>
      <c r="Z254">
        <v>7</v>
      </c>
      <c r="AA254">
        <v>2.6263937735304399</v>
      </c>
      <c r="AB254">
        <v>2.6710601802858549</v>
      </c>
      <c r="AC254">
        <v>3.5174385289062871</v>
      </c>
      <c r="AD254">
        <v>4.2211594652783582</v>
      </c>
      <c r="AE254">
        <v>2.2768570563017843</v>
      </c>
      <c r="AF254">
        <v>2.5907196247670568</v>
      </c>
      <c r="AG254">
        <v>3.0647528392916024</v>
      </c>
      <c r="AH254">
        <v>3.8330944577947528</v>
      </c>
      <c r="AI254">
        <v>2.8786869013272618</v>
      </c>
      <c r="AJ254">
        <v>4.2705528733044407</v>
      </c>
      <c r="AK254">
        <v>3.369493511425997</v>
      </c>
      <c r="AL254">
        <v>4.3940594565787556</v>
      </c>
      <c r="AM254">
        <f t="shared" si="6"/>
        <v>3.0924753136868901</v>
      </c>
      <c r="AN254">
        <f t="shared" si="7"/>
        <v>3.5265694644452079</v>
      </c>
      <c r="AP254" t="s">
        <v>374</v>
      </c>
      <c r="AQ254" t="s">
        <v>1980</v>
      </c>
      <c r="AR254" t="s">
        <v>1980</v>
      </c>
      <c r="AS254">
        <v>0.68427235380993201</v>
      </c>
      <c r="AT254">
        <v>0.13564288708407299</v>
      </c>
      <c r="AU254">
        <v>0.28156886963163702</v>
      </c>
    </row>
    <row r="255" spans="1:47" x14ac:dyDescent="0.25">
      <c r="A255" t="s">
        <v>1110</v>
      </c>
      <c r="B255">
        <v>670814.5592756198</v>
      </c>
      <c r="C255">
        <v>382883.25150850054</v>
      </c>
      <c r="D255">
        <v>576485.66835639894</v>
      </c>
      <c r="E255">
        <v>223883.93340422222</v>
      </c>
      <c r="F255">
        <v>529814.50658174907</v>
      </c>
      <c r="G255">
        <v>217432.46274946016</v>
      </c>
      <c r="H255">
        <v>426056.4147487111</v>
      </c>
      <c r="I255">
        <v>612061.09060492937</v>
      </c>
      <c r="J255">
        <v>129102.30117548943</v>
      </c>
      <c r="K255">
        <v>309484.42064098659</v>
      </c>
      <c r="L255">
        <v>428863.62542746851</v>
      </c>
      <c r="M255">
        <v>273358.17911179998</v>
      </c>
      <c r="N255">
        <v>8</v>
      </c>
      <c r="O255">
        <v>8</v>
      </c>
      <c r="P255">
        <v>6</v>
      </c>
      <c r="Q255">
        <v>6</v>
      </c>
      <c r="R255">
        <v>4</v>
      </c>
      <c r="S255">
        <v>6</v>
      </c>
      <c r="T255">
        <v>5</v>
      </c>
      <c r="U255">
        <v>5</v>
      </c>
      <c r="V255">
        <v>8</v>
      </c>
      <c r="W255">
        <v>5</v>
      </c>
      <c r="X255">
        <v>5</v>
      </c>
      <c r="Y255">
        <v>7</v>
      </c>
      <c r="Z255">
        <v>6</v>
      </c>
      <c r="AA255">
        <v>1.7171200549778931</v>
      </c>
      <c r="AB255">
        <v>2.8977559859191273</v>
      </c>
      <c r="AC255">
        <v>2.9294720134713734</v>
      </c>
      <c r="AD255">
        <v>2.9552765668108827</v>
      </c>
      <c r="AE255">
        <v>2.1322978414362228</v>
      </c>
      <c r="AF255">
        <v>2.8821942132620153</v>
      </c>
      <c r="AG255">
        <v>2.1791646199040078</v>
      </c>
      <c r="AH255">
        <v>2.7796792549218976</v>
      </c>
      <c r="AI255">
        <v>3.4901798654276903</v>
      </c>
      <c r="AJ255">
        <v>4.2498902374739798</v>
      </c>
      <c r="AK255">
        <v>2.8443678029099675</v>
      </c>
      <c r="AL255">
        <v>3.1194179562712812</v>
      </c>
      <c r="AM255">
        <f t="shared" si="6"/>
        <v>3.0277687284220129</v>
      </c>
      <c r="AN255">
        <f t="shared" si="7"/>
        <v>2.6683673403757098</v>
      </c>
      <c r="AP255" t="s">
        <v>375</v>
      </c>
      <c r="AQ255" t="s">
        <v>1981</v>
      </c>
      <c r="AR255" t="s">
        <v>1982</v>
      </c>
      <c r="AS255">
        <v>2.9723221337605401</v>
      </c>
      <c r="AT255">
        <v>0.347524921800825</v>
      </c>
      <c r="AU255">
        <v>0.28325480437023698</v>
      </c>
    </row>
    <row r="256" spans="1:47" x14ac:dyDescent="0.25">
      <c r="A256" t="s">
        <v>295</v>
      </c>
      <c r="B256">
        <v>639073.22054879728</v>
      </c>
      <c r="C256">
        <v>505634.89850914414</v>
      </c>
      <c r="D256">
        <v>554787.03562408919</v>
      </c>
      <c r="E256">
        <v>728226.87782479147</v>
      </c>
      <c r="F256">
        <v>921677.60148538242</v>
      </c>
      <c r="G256">
        <v>536995.20249451476</v>
      </c>
      <c r="H256">
        <v>775604.05633855984</v>
      </c>
      <c r="I256">
        <v>970470.88827835675</v>
      </c>
      <c r="J256">
        <v>1278480.7475681072</v>
      </c>
      <c r="K256">
        <v>1101105.5534177991</v>
      </c>
      <c r="L256">
        <v>920882.47112791834</v>
      </c>
      <c r="M256">
        <v>1057900.4033706717</v>
      </c>
      <c r="N256">
        <v>10</v>
      </c>
      <c r="O256">
        <v>6</v>
      </c>
      <c r="P256">
        <v>5</v>
      </c>
      <c r="Q256">
        <v>6</v>
      </c>
      <c r="R256">
        <v>7</v>
      </c>
      <c r="S256">
        <v>7</v>
      </c>
      <c r="T256">
        <v>5</v>
      </c>
      <c r="U256">
        <v>6</v>
      </c>
      <c r="V256">
        <v>8</v>
      </c>
      <c r="W256">
        <v>6</v>
      </c>
      <c r="X256">
        <v>7</v>
      </c>
      <c r="Y256">
        <v>6</v>
      </c>
      <c r="Z256">
        <v>7</v>
      </c>
      <c r="AA256">
        <v>4.2777733299315095</v>
      </c>
      <c r="AB256">
        <v>3.1294538255747764</v>
      </c>
      <c r="AC256">
        <v>2.4808646860972181</v>
      </c>
      <c r="AD256">
        <v>2.753294535031706</v>
      </c>
      <c r="AE256">
        <v>2.7568973437197184</v>
      </c>
      <c r="AF256">
        <v>2.6538779089921958</v>
      </c>
      <c r="AG256">
        <v>3.0778049092625888</v>
      </c>
      <c r="AH256">
        <v>3.3408650956259143</v>
      </c>
      <c r="AI256">
        <v>2.0955695210697431</v>
      </c>
      <c r="AJ256">
        <v>3.1008916756427216</v>
      </c>
      <c r="AK256">
        <v>2.9928613756165952</v>
      </c>
      <c r="AL256">
        <v>2.8684598437089588</v>
      </c>
      <c r="AM256">
        <f t="shared" si="6"/>
        <v>2.9564051578846944</v>
      </c>
      <c r="AN256">
        <f t="shared" si="7"/>
        <v>2.9650305171609137</v>
      </c>
      <c r="AP256" t="s">
        <v>376</v>
      </c>
      <c r="AQ256" t="s">
        <v>1983</v>
      </c>
      <c r="AR256" t="s">
        <v>1984</v>
      </c>
      <c r="AS256">
        <v>-0.23485866493136601</v>
      </c>
      <c r="AT256">
        <v>4.0103404389026501E-2</v>
      </c>
      <c r="AU256">
        <v>0.28552277716947999</v>
      </c>
    </row>
    <row r="257" spans="1:47" x14ac:dyDescent="0.25">
      <c r="A257" t="s">
        <v>623</v>
      </c>
      <c r="B257">
        <v>851798.54522988189</v>
      </c>
      <c r="C257">
        <v>1140460.7028610189</v>
      </c>
      <c r="D257">
        <v>1908718.986527273</v>
      </c>
      <c r="E257">
        <v>638602.26052336569</v>
      </c>
      <c r="F257">
        <v>769249.22927803569</v>
      </c>
      <c r="G257">
        <v>1300705.8667869584</v>
      </c>
      <c r="H257">
        <v>642301.73309230106</v>
      </c>
      <c r="I257">
        <v>1033019.3657291199</v>
      </c>
      <c r="J257">
        <v>448935.87541983381</v>
      </c>
      <c r="K257">
        <v>492986.25585076644</v>
      </c>
      <c r="L257">
        <v>343827.86669857131</v>
      </c>
      <c r="M257">
        <v>424008.64258023014</v>
      </c>
      <c r="N257">
        <v>6</v>
      </c>
      <c r="O257">
        <v>6</v>
      </c>
      <c r="P257">
        <v>6</v>
      </c>
      <c r="Q257">
        <v>6</v>
      </c>
      <c r="R257">
        <v>5</v>
      </c>
      <c r="S257">
        <v>6</v>
      </c>
      <c r="T257">
        <v>6</v>
      </c>
      <c r="U257">
        <v>5</v>
      </c>
      <c r="V257">
        <v>6</v>
      </c>
      <c r="W257">
        <v>3</v>
      </c>
      <c r="X257">
        <v>4</v>
      </c>
      <c r="Y257">
        <v>4</v>
      </c>
      <c r="Z257">
        <v>4</v>
      </c>
      <c r="AA257">
        <v>2.8808093067556051</v>
      </c>
      <c r="AB257">
        <v>2.9498719661326205</v>
      </c>
      <c r="AC257">
        <v>2.5173412161016802</v>
      </c>
      <c r="AD257">
        <v>3.0033037425753881</v>
      </c>
      <c r="AE257">
        <v>1.6609911201050342</v>
      </c>
      <c r="AF257">
        <v>3.5331851368797369</v>
      </c>
      <c r="AG257">
        <v>2.7836093922367859</v>
      </c>
      <c r="AH257">
        <v>3.365809244171913</v>
      </c>
      <c r="AI257">
        <v>2.0980368530869495</v>
      </c>
      <c r="AJ257">
        <v>2.5170423796525414</v>
      </c>
      <c r="AK257">
        <v>3.0357771492364547</v>
      </c>
      <c r="AL257">
        <v>2.7906850201177922</v>
      </c>
      <c r="AM257">
        <f t="shared" si="6"/>
        <v>2.7493811431015227</v>
      </c>
      <c r="AN257">
        <f t="shared" si="7"/>
        <v>2.7733626114072281</v>
      </c>
      <c r="AP257" t="s">
        <v>377</v>
      </c>
      <c r="AQ257" t="s">
        <v>1985</v>
      </c>
      <c r="AR257" t="s">
        <v>1986</v>
      </c>
      <c r="AS257">
        <v>9.3789757714893396E-2</v>
      </c>
      <c r="AT257">
        <v>1.27209395650696E-3</v>
      </c>
      <c r="AU257">
        <v>0.28560136571063</v>
      </c>
    </row>
    <row r="258" spans="1:47" x14ac:dyDescent="0.25">
      <c r="A258" t="s">
        <v>1258</v>
      </c>
      <c r="B258">
        <v>563325.9588172501</v>
      </c>
      <c r="C258">
        <v>523649.81405814248</v>
      </c>
      <c r="D258">
        <v>472174.44221608306</v>
      </c>
      <c r="E258">
        <v>356597.92973172484</v>
      </c>
      <c r="F258">
        <v>491282.01231951948</v>
      </c>
      <c r="G258">
        <v>432316.92710782081</v>
      </c>
      <c r="H258">
        <v>280213.30153057218</v>
      </c>
      <c r="I258">
        <v>407524.86355921673</v>
      </c>
      <c r="J258">
        <v>474321.44359334355</v>
      </c>
      <c r="K258">
        <v>477133.50475899881</v>
      </c>
      <c r="L258">
        <v>560326.08127661748</v>
      </c>
      <c r="M258">
        <v>517919.16722695646</v>
      </c>
      <c r="N258">
        <v>9</v>
      </c>
      <c r="O258">
        <v>8</v>
      </c>
      <c r="P258">
        <v>6</v>
      </c>
      <c r="Q258">
        <v>5</v>
      </c>
      <c r="R258">
        <v>6</v>
      </c>
      <c r="S258">
        <v>7</v>
      </c>
      <c r="T258">
        <v>6</v>
      </c>
      <c r="U258">
        <v>4</v>
      </c>
      <c r="V258">
        <v>6</v>
      </c>
      <c r="W258">
        <v>4</v>
      </c>
      <c r="X258">
        <v>5</v>
      </c>
      <c r="Y258">
        <v>5</v>
      </c>
      <c r="Z258">
        <v>6</v>
      </c>
      <c r="AA258">
        <v>1.7123445361447263</v>
      </c>
      <c r="AB258">
        <v>2.6080450939941602</v>
      </c>
      <c r="AC258">
        <v>2.8941093112818157</v>
      </c>
      <c r="AD258">
        <v>2.3928919840114697</v>
      </c>
      <c r="AE258">
        <v>1.8278776036034718</v>
      </c>
      <c r="AF258">
        <v>2.5189420727803298</v>
      </c>
      <c r="AG258">
        <v>2.53162587904123</v>
      </c>
      <c r="AH258">
        <v>2.8261242282331751</v>
      </c>
      <c r="AI258">
        <v>1.9733600740040327</v>
      </c>
      <c r="AJ258">
        <v>2.2293063142787233</v>
      </c>
      <c r="AK258">
        <v>2.7621554133177297</v>
      </c>
      <c r="AL258">
        <v>2.0782442852286183</v>
      </c>
      <c r="AM258">
        <f t="shared" si="6"/>
        <v>2.3226845670806315</v>
      </c>
      <c r="AN258">
        <f t="shared" si="7"/>
        <v>2.4031532322392821</v>
      </c>
      <c r="AP258" t="s">
        <v>378</v>
      </c>
      <c r="AQ258" t="s">
        <v>1987</v>
      </c>
      <c r="AR258" t="s">
        <v>1988</v>
      </c>
      <c r="AS258">
        <v>0.328564817917878</v>
      </c>
      <c r="AT258">
        <v>0.16947682201240399</v>
      </c>
      <c r="AU258">
        <v>0.286277621500868</v>
      </c>
    </row>
    <row r="259" spans="1:47" x14ac:dyDescent="0.25">
      <c r="A259" t="s">
        <v>171</v>
      </c>
      <c r="B259">
        <v>1289959.2364192815</v>
      </c>
      <c r="C259">
        <v>958061.14797184349</v>
      </c>
      <c r="D259">
        <v>1311258.9064320864</v>
      </c>
      <c r="E259">
        <v>965377.08440324292</v>
      </c>
      <c r="F259">
        <v>975586.44372474111</v>
      </c>
      <c r="G259">
        <v>1010032.8371435057</v>
      </c>
      <c r="H259">
        <v>797100.60285482055</v>
      </c>
      <c r="I259">
        <v>1042190.8666105027</v>
      </c>
      <c r="J259">
        <v>1107513.1926111078</v>
      </c>
      <c r="K259">
        <v>1077961.984052889</v>
      </c>
      <c r="L259">
        <v>1024401.6954467954</v>
      </c>
      <c r="M259">
        <v>620705.16420244914</v>
      </c>
      <c r="N259">
        <v>6</v>
      </c>
      <c r="O259">
        <v>6</v>
      </c>
      <c r="P259">
        <v>4</v>
      </c>
      <c r="Q259">
        <v>6</v>
      </c>
      <c r="R259">
        <v>5</v>
      </c>
      <c r="S259">
        <v>5</v>
      </c>
      <c r="T259">
        <v>4</v>
      </c>
      <c r="U259">
        <v>6</v>
      </c>
      <c r="V259">
        <v>5</v>
      </c>
      <c r="W259">
        <v>5</v>
      </c>
      <c r="X259">
        <v>6</v>
      </c>
      <c r="Y259">
        <v>5</v>
      </c>
      <c r="Z259">
        <v>5</v>
      </c>
      <c r="AA259">
        <v>2.9630619322633982</v>
      </c>
      <c r="AB259">
        <v>3.3938592461900501</v>
      </c>
      <c r="AC259">
        <v>3.0039749511233</v>
      </c>
      <c r="AD259">
        <v>2.4848484093786523</v>
      </c>
      <c r="AE259">
        <v>2.1692188482551038</v>
      </c>
      <c r="AF259">
        <v>3.8691218564329151</v>
      </c>
      <c r="AG259">
        <v>2.4758535788181959</v>
      </c>
      <c r="AH259">
        <v>3.1103714222808256</v>
      </c>
      <c r="AI259">
        <v>1.7308032501745987</v>
      </c>
      <c r="AJ259">
        <v>3.4074736594598236</v>
      </c>
      <c r="AK259">
        <v>3.5450417698568444</v>
      </c>
      <c r="AL259">
        <v>3.6236979313508564</v>
      </c>
      <c r="AM259">
        <f t="shared" si="6"/>
        <v>3.0613824826073479</v>
      </c>
      <c r="AN259">
        <f t="shared" si="7"/>
        <v>2.9015053266567463</v>
      </c>
      <c r="AP259" t="s">
        <v>379</v>
      </c>
      <c r="AQ259" t="s">
        <v>1989</v>
      </c>
      <c r="AR259" t="s">
        <v>1990</v>
      </c>
      <c r="AS259">
        <v>0.20111569614604299</v>
      </c>
      <c r="AT259">
        <v>3.2564997585283702E-2</v>
      </c>
      <c r="AU259">
        <v>0.28672042830024302</v>
      </c>
    </row>
    <row r="260" spans="1:47" x14ac:dyDescent="0.25">
      <c r="A260" t="s">
        <v>1225</v>
      </c>
      <c r="B260">
        <v>598643.38454302889</v>
      </c>
      <c r="C260">
        <v>466851.14236676093</v>
      </c>
      <c r="D260">
        <v>1045777.3032411324</v>
      </c>
      <c r="E260">
        <v>631056.67063556518</v>
      </c>
      <c r="F260">
        <v>432412.64561232534</v>
      </c>
      <c r="G260">
        <v>521116.39359399793</v>
      </c>
      <c r="H260">
        <v>672720.44144003035</v>
      </c>
      <c r="I260">
        <v>736169.57357491693</v>
      </c>
      <c r="J260">
        <v>469498.87478089629</v>
      </c>
      <c r="K260">
        <v>788620.67236392759</v>
      </c>
      <c r="L260">
        <v>836512.74033973832</v>
      </c>
      <c r="M260">
        <v>551586.32627827406</v>
      </c>
      <c r="N260">
        <v>8</v>
      </c>
      <c r="O260">
        <v>4</v>
      </c>
      <c r="P260">
        <v>4</v>
      </c>
      <c r="Q260">
        <v>6</v>
      </c>
      <c r="R260">
        <v>5</v>
      </c>
      <c r="S260">
        <v>4</v>
      </c>
      <c r="T260">
        <v>3</v>
      </c>
      <c r="U260">
        <v>5</v>
      </c>
      <c r="V260">
        <v>7</v>
      </c>
      <c r="W260">
        <v>2</v>
      </c>
      <c r="X260">
        <v>6</v>
      </c>
      <c r="Y260">
        <v>5</v>
      </c>
      <c r="Z260">
        <v>4</v>
      </c>
      <c r="AA260">
        <v>2.3902488508035371</v>
      </c>
      <c r="AB260">
        <v>2.0141354823765694</v>
      </c>
      <c r="AC260">
        <v>1.9496888906197565</v>
      </c>
      <c r="AD260">
        <v>2.6372425747048238</v>
      </c>
      <c r="AE260">
        <v>2.1280516907217875</v>
      </c>
      <c r="AF260">
        <v>2.5839906561649904</v>
      </c>
      <c r="AG260">
        <v>2.8215816596546217</v>
      </c>
      <c r="AH260">
        <v>2.7124254782092514</v>
      </c>
      <c r="AI260">
        <v>2.6378922752423399</v>
      </c>
      <c r="AJ260">
        <v>1.9975520595240746</v>
      </c>
      <c r="AK260">
        <v>2.3696420003348342</v>
      </c>
      <c r="AL260">
        <v>2.90958013787934</v>
      </c>
      <c r="AM260">
        <f t="shared" si="6"/>
        <v>2.262251369121878</v>
      </c>
      <c r="AN260">
        <f t="shared" si="7"/>
        <v>2.5964205902507769</v>
      </c>
      <c r="AP260" t="s">
        <v>380</v>
      </c>
      <c r="AQ260" t="s">
        <v>1991</v>
      </c>
      <c r="AR260" t="s">
        <v>1992</v>
      </c>
      <c r="AS260">
        <v>0.36352475057678502</v>
      </c>
      <c r="AT260">
        <v>0.30914319778496202</v>
      </c>
      <c r="AU260">
        <v>0.287402451720009</v>
      </c>
    </row>
    <row r="261" spans="1:47" x14ac:dyDescent="0.25">
      <c r="A261" t="s">
        <v>624</v>
      </c>
      <c r="B261">
        <v>495098.0062968944</v>
      </c>
      <c r="C261">
        <v>252203.05842740799</v>
      </c>
      <c r="D261">
        <v>611630.36378304113</v>
      </c>
      <c r="E261">
        <v>659748.75947930187</v>
      </c>
      <c r="F261">
        <v>626313.60454926745</v>
      </c>
      <c r="G261">
        <v>673485.90965974296</v>
      </c>
      <c r="H261">
        <v>742486.38491502695</v>
      </c>
      <c r="I261">
        <v>520585.71916727826</v>
      </c>
      <c r="J261">
        <v>1014231.2975629367</v>
      </c>
      <c r="K261">
        <v>602796.63407889474</v>
      </c>
      <c r="L261">
        <v>887155.93689566304</v>
      </c>
      <c r="M261">
        <v>694214.04585925513</v>
      </c>
      <c r="N261">
        <v>8</v>
      </c>
      <c r="O261">
        <v>4</v>
      </c>
      <c r="P261">
        <v>4</v>
      </c>
      <c r="Q261">
        <v>7</v>
      </c>
      <c r="R261">
        <v>6</v>
      </c>
      <c r="S261">
        <v>4</v>
      </c>
      <c r="T261">
        <v>4</v>
      </c>
      <c r="U261">
        <v>4</v>
      </c>
      <c r="V261">
        <v>5</v>
      </c>
      <c r="W261">
        <v>7</v>
      </c>
      <c r="X261">
        <v>5</v>
      </c>
      <c r="Y261">
        <v>6</v>
      </c>
      <c r="Z261">
        <v>4</v>
      </c>
      <c r="AA261">
        <v>2.3897821869146498</v>
      </c>
      <c r="AB261">
        <v>2.0443270149648485</v>
      </c>
      <c r="AC261">
        <v>1.304653368793175</v>
      </c>
      <c r="AD261">
        <v>2.2810917180213504</v>
      </c>
      <c r="AE261">
        <v>2.5916040034457022</v>
      </c>
      <c r="AF261">
        <v>2.2278380611213677</v>
      </c>
      <c r="AG261">
        <v>2.3539090661484852</v>
      </c>
      <c r="AH261">
        <v>2.1303223666832443</v>
      </c>
      <c r="AI261">
        <v>1.9061129970460471</v>
      </c>
      <c r="AJ261">
        <v>2.2471680073354743</v>
      </c>
      <c r="AK261">
        <v>2.3158549253895142</v>
      </c>
      <c r="AL261">
        <v>4.2096644372979704</v>
      </c>
      <c r="AM261">
        <f t="shared" ref="AM261:AM324" si="8">AVERAGE(AA261:AC261,AF261,AI261,AJ261)</f>
        <v>2.0199802726959271</v>
      </c>
      <c r="AN261">
        <f t="shared" ref="AN261:AN324" si="9">AVERAGE(AD261:AE261,AG261,AH261,AK261,AL261)</f>
        <v>2.6470744194977107</v>
      </c>
      <c r="AP261" t="s">
        <v>381</v>
      </c>
      <c r="AQ261" t="s">
        <v>1993</v>
      </c>
      <c r="AR261" t="s">
        <v>1994</v>
      </c>
      <c r="AS261">
        <v>0.27159354955365</v>
      </c>
      <c r="AT261">
        <v>0.29121578984187602</v>
      </c>
      <c r="AU261">
        <v>0.28862408582871102</v>
      </c>
    </row>
    <row r="262" spans="1:47" x14ac:dyDescent="0.25">
      <c r="A262" t="s">
        <v>152</v>
      </c>
      <c r="B262">
        <v>1729729.6482671408</v>
      </c>
      <c r="C262">
        <v>1651925.7777430392</v>
      </c>
      <c r="D262">
        <v>2006436.9103656067</v>
      </c>
      <c r="E262">
        <v>2163289.192375137</v>
      </c>
      <c r="F262">
        <v>2365292.5315877311</v>
      </c>
      <c r="G262">
        <v>1780731.3159950736</v>
      </c>
      <c r="H262">
        <v>2131624.3223769129</v>
      </c>
      <c r="I262">
        <v>2193030.4724491518</v>
      </c>
      <c r="J262">
        <v>2205379.4797291285</v>
      </c>
      <c r="K262">
        <v>1608622.0770925558</v>
      </c>
      <c r="L262">
        <v>2526461.320464253</v>
      </c>
      <c r="M262">
        <v>1995180.3730468119</v>
      </c>
      <c r="N262">
        <v>11</v>
      </c>
      <c r="O262">
        <v>8</v>
      </c>
      <c r="P262">
        <v>7</v>
      </c>
      <c r="Q262">
        <v>9</v>
      </c>
      <c r="R262">
        <v>8</v>
      </c>
      <c r="S262">
        <v>9</v>
      </c>
      <c r="T262">
        <v>8</v>
      </c>
      <c r="U262">
        <v>7</v>
      </c>
      <c r="V262">
        <v>9</v>
      </c>
      <c r="W262">
        <v>8</v>
      </c>
      <c r="X262">
        <v>8</v>
      </c>
      <c r="Y262">
        <v>9</v>
      </c>
      <c r="Z262">
        <v>9</v>
      </c>
      <c r="AA262">
        <v>2.6978623209059789</v>
      </c>
      <c r="AB262">
        <v>2.4748552073522831</v>
      </c>
      <c r="AC262">
        <v>2.4844842021258784</v>
      </c>
      <c r="AD262">
        <v>3.1361482059554935</v>
      </c>
      <c r="AE262">
        <v>2.5180278292787155</v>
      </c>
      <c r="AF262">
        <v>2.3823618422678936</v>
      </c>
      <c r="AG262">
        <v>3.2999402348587701</v>
      </c>
      <c r="AH262">
        <v>3.1731482090426448</v>
      </c>
      <c r="AI262">
        <v>2.3619532741769103</v>
      </c>
      <c r="AJ262">
        <v>3.5739520978385766</v>
      </c>
      <c r="AK262">
        <v>2.8875997811771104</v>
      </c>
      <c r="AL262">
        <v>3.0396617191812387</v>
      </c>
      <c r="AM262">
        <f t="shared" si="8"/>
        <v>2.662578157444587</v>
      </c>
      <c r="AN262">
        <f t="shared" si="9"/>
        <v>3.0090876632489949</v>
      </c>
      <c r="AP262" t="s">
        <v>382</v>
      </c>
      <c r="AQ262" t="s">
        <v>1995</v>
      </c>
      <c r="AR262" t="s">
        <v>1996</v>
      </c>
      <c r="AS262">
        <v>-0.85151991375511704</v>
      </c>
      <c r="AT262">
        <v>0.244414541905422</v>
      </c>
      <c r="AU262">
        <v>0.28913485519029403</v>
      </c>
    </row>
    <row r="263" spans="1:47" x14ac:dyDescent="0.25">
      <c r="A263" t="s">
        <v>1134</v>
      </c>
      <c r="B263">
        <v>869887.01667733875</v>
      </c>
      <c r="C263">
        <v>912885.9202397468</v>
      </c>
      <c r="D263">
        <v>763952.8512739467</v>
      </c>
      <c r="E263">
        <v>894540.57028214028</v>
      </c>
      <c r="F263">
        <v>754556.09212084056</v>
      </c>
      <c r="G263">
        <v>1000114.0261396026</v>
      </c>
      <c r="H263">
        <v>827242.49622869783</v>
      </c>
      <c r="I263">
        <v>792768.45856873086</v>
      </c>
      <c r="J263">
        <v>1140005.1220071705</v>
      </c>
      <c r="K263">
        <v>839732.61290210369</v>
      </c>
      <c r="L263">
        <v>1397015.098910504</v>
      </c>
      <c r="M263">
        <v>925711.77480549924</v>
      </c>
      <c r="N263">
        <v>10</v>
      </c>
      <c r="O263">
        <v>7</v>
      </c>
      <c r="P263">
        <v>8</v>
      </c>
      <c r="Q263">
        <v>8</v>
      </c>
      <c r="R263">
        <v>8</v>
      </c>
      <c r="S263">
        <v>7</v>
      </c>
      <c r="T263">
        <v>8</v>
      </c>
      <c r="U263">
        <v>7</v>
      </c>
      <c r="V263">
        <v>8</v>
      </c>
      <c r="W263">
        <v>6</v>
      </c>
      <c r="X263">
        <v>7</v>
      </c>
      <c r="Y263">
        <v>9</v>
      </c>
      <c r="Z263">
        <v>7</v>
      </c>
      <c r="AA263">
        <v>2.5966989516876984</v>
      </c>
      <c r="AB263">
        <v>2.1330742432754941</v>
      </c>
      <c r="AC263">
        <v>2.4009492582633101</v>
      </c>
      <c r="AD263">
        <v>2.935245826838254</v>
      </c>
      <c r="AE263">
        <v>1.7261713067940736</v>
      </c>
      <c r="AF263">
        <v>2.1180513780013039</v>
      </c>
      <c r="AG263">
        <v>2.7282585664672427</v>
      </c>
      <c r="AH263">
        <v>3.2892855517642263</v>
      </c>
      <c r="AI263">
        <v>2.6596078385787334</v>
      </c>
      <c r="AJ263">
        <v>3.3670772948811449</v>
      </c>
      <c r="AK263">
        <v>3.2096337007576832</v>
      </c>
      <c r="AL263">
        <v>3.5346354738875312</v>
      </c>
      <c r="AM263">
        <f t="shared" si="8"/>
        <v>2.5459098274479475</v>
      </c>
      <c r="AN263">
        <f t="shared" si="9"/>
        <v>2.9038717377515018</v>
      </c>
      <c r="AP263" t="s">
        <v>383</v>
      </c>
      <c r="AQ263" t="s">
        <v>1997</v>
      </c>
      <c r="AR263" t="s">
        <v>1998</v>
      </c>
      <c r="AS263">
        <v>1.03286673359551</v>
      </c>
      <c r="AT263">
        <v>0.118527595237823</v>
      </c>
      <c r="AU263">
        <v>0.29457687114202002</v>
      </c>
    </row>
    <row r="264" spans="1:47" x14ac:dyDescent="0.25">
      <c r="A264" t="s">
        <v>337</v>
      </c>
      <c r="B264">
        <v>1114245.7737903812</v>
      </c>
      <c r="C264">
        <v>916369.98952661362</v>
      </c>
      <c r="D264">
        <v>978248.9145041235</v>
      </c>
      <c r="E264">
        <v>731881.78094244481</v>
      </c>
      <c r="F264">
        <v>839801.73062935111</v>
      </c>
      <c r="G264">
        <v>902427.62406718405</v>
      </c>
      <c r="H264">
        <v>806206.88437681668</v>
      </c>
      <c r="I264">
        <v>860288.27571686497</v>
      </c>
      <c r="J264">
        <v>807191.52910342114</v>
      </c>
      <c r="K264">
        <v>587901.33308687317</v>
      </c>
      <c r="L264">
        <v>491553.5183973544</v>
      </c>
      <c r="M264">
        <v>664258.84429533547</v>
      </c>
      <c r="N264">
        <v>7</v>
      </c>
      <c r="O264">
        <v>7</v>
      </c>
      <c r="P264">
        <v>6</v>
      </c>
      <c r="Q264">
        <v>7</v>
      </c>
      <c r="R264">
        <v>6</v>
      </c>
      <c r="S264">
        <v>7</v>
      </c>
      <c r="T264">
        <v>5</v>
      </c>
      <c r="U264">
        <v>7</v>
      </c>
      <c r="V264">
        <v>6</v>
      </c>
      <c r="W264">
        <v>4</v>
      </c>
      <c r="X264">
        <v>2</v>
      </c>
      <c r="Y264">
        <v>2</v>
      </c>
      <c r="Z264">
        <v>2</v>
      </c>
      <c r="AA264">
        <v>3.4124228589703312</v>
      </c>
      <c r="AB264">
        <v>2.6298478421415052</v>
      </c>
      <c r="AC264">
        <v>2.7516691193257685</v>
      </c>
      <c r="AD264">
        <v>4.1998685944954675</v>
      </c>
      <c r="AE264">
        <v>3.1001378662152104</v>
      </c>
      <c r="AF264">
        <v>3.1468391674998601</v>
      </c>
      <c r="AG264">
        <v>3.534573475226146</v>
      </c>
      <c r="AH264">
        <v>4.4401026869205795</v>
      </c>
      <c r="AI264">
        <v>1.8559196330120051</v>
      </c>
      <c r="AJ264">
        <v>3.8307848651010055</v>
      </c>
      <c r="AK264">
        <v>4.9047349047189552</v>
      </c>
      <c r="AL264">
        <v>5.1120701413024801</v>
      </c>
      <c r="AM264">
        <f t="shared" si="8"/>
        <v>2.9379139143417454</v>
      </c>
      <c r="AN264">
        <f t="shared" si="9"/>
        <v>4.2152479448131404</v>
      </c>
      <c r="AP264" t="s">
        <v>384</v>
      </c>
      <c r="AQ264" t="s">
        <v>1999</v>
      </c>
      <c r="AR264" t="s">
        <v>2000</v>
      </c>
      <c r="AS264">
        <v>1.23939953851844</v>
      </c>
      <c r="AT264">
        <v>0.116671032604019</v>
      </c>
      <c r="AU264">
        <v>0.29590746769415499</v>
      </c>
    </row>
    <row r="265" spans="1:47" x14ac:dyDescent="0.25">
      <c r="A265" t="s">
        <v>1412</v>
      </c>
      <c r="B265">
        <v>6302640.7203059727</v>
      </c>
      <c r="C265">
        <v>5895499.7552224025</v>
      </c>
      <c r="D265">
        <v>4632016.1856501019</v>
      </c>
      <c r="E265">
        <v>5714604.5684088608</v>
      </c>
      <c r="F265">
        <v>6916233.1002351949</v>
      </c>
      <c r="G265">
        <v>5945198.1536959838</v>
      </c>
      <c r="H265">
        <v>5473677.6143495468</v>
      </c>
      <c r="I265">
        <v>6495543.2275916645</v>
      </c>
      <c r="J265">
        <v>5905253.0239344826</v>
      </c>
      <c r="K265">
        <v>6735336.0875101788</v>
      </c>
      <c r="L265">
        <v>5612614.3445527833</v>
      </c>
      <c r="M265">
        <v>5201381.4626687802</v>
      </c>
      <c r="N265">
        <v>10</v>
      </c>
      <c r="O265">
        <v>9</v>
      </c>
      <c r="P265">
        <v>10</v>
      </c>
      <c r="Q265">
        <v>7</v>
      </c>
      <c r="R265">
        <v>10</v>
      </c>
      <c r="S265">
        <v>9</v>
      </c>
      <c r="T265">
        <v>10</v>
      </c>
      <c r="U265">
        <v>9</v>
      </c>
      <c r="V265">
        <v>10</v>
      </c>
      <c r="W265">
        <v>5</v>
      </c>
      <c r="X265">
        <v>8</v>
      </c>
      <c r="Y265">
        <v>6</v>
      </c>
      <c r="Z265">
        <v>8</v>
      </c>
      <c r="AA265">
        <v>3.7445969231408203</v>
      </c>
      <c r="AB265">
        <v>2.535158980532751</v>
      </c>
      <c r="AC265">
        <v>3.7659780354556487</v>
      </c>
      <c r="AD265">
        <v>3.6417550968359</v>
      </c>
      <c r="AE265">
        <v>3.0453922702452725</v>
      </c>
      <c r="AF265">
        <v>3.7313738448864213</v>
      </c>
      <c r="AG265">
        <v>3.1002707893213692</v>
      </c>
      <c r="AH265">
        <v>4.0589857464047121</v>
      </c>
      <c r="AI265">
        <v>3.1804242049167097</v>
      </c>
      <c r="AJ265">
        <v>3.7346302476370177</v>
      </c>
      <c r="AK265">
        <v>3.8084324685155457</v>
      </c>
      <c r="AL265">
        <v>3.4314226462405224</v>
      </c>
      <c r="AM265">
        <f t="shared" si="8"/>
        <v>3.448693706094895</v>
      </c>
      <c r="AN265">
        <f t="shared" si="9"/>
        <v>3.5143765029272203</v>
      </c>
      <c r="AP265" t="s">
        <v>385</v>
      </c>
      <c r="AQ265" t="s">
        <v>2001</v>
      </c>
      <c r="AR265" t="s">
        <v>2002</v>
      </c>
      <c r="AS265">
        <v>0.35852788558674997</v>
      </c>
      <c r="AT265">
        <v>0.195638642485056</v>
      </c>
      <c r="AU265">
        <v>0.29616980927634001</v>
      </c>
    </row>
    <row r="266" spans="1:47" x14ac:dyDescent="0.25">
      <c r="A266" t="s">
        <v>1299</v>
      </c>
      <c r="B266">
        <v>996131.98640627332</v>
      </c>
      <c r="C266">
        <v>1001150.323654503</v>
      </c>
      <c r="D266">
        <v>1051567.2890815586</v>
      </c>
      <c r="E266">
        <v>1066898.2286754327</v>
      </c>
      <c r="F266">
        <v>1000566.1339962416</v>
      </c>
      <c r="G266">
        <v>1164254.3809865694</v>
      </c>
      <c r="H266">
        <v>1031923.8937275046</v>
      </c>
      <c r="I266">
        <v>980310.17426671914</v>
      </c>
      <c r="J266">
        <v>873187.11145903112</v>
      </c>
      <c r="K266">
        <v>1508336.6499745036</v>
      </c>
      <c r="L266">
        <v>1070151.4513160039</v>
      </c>
      <c r="M266">
        <v>1640591.1898532917</v>
      </c>
      <c r="N266">
        <v>7</v>
      </c>
      <c r="O266">
        <v>7</v>
      </c>
      <c r="P266">
        <v>7</v>
      </c>
      <c r="Q266">
        <v>5</v>
      </c>
      <c r="R266">
        <v>6</v>
      </c>
      <c r="S266">
        <v>6</v>
      </c>
      <c r="T266">
        <v>7</v>
      </c>
      <c r="U266">
        <v>6</v>
      </c>
      <c r="V266">
        <v>7</v>
      </c>
      <c r="W266">
        <v>5</v>
      </c>
      <c r="X266">
        <v>6</v>
      </c>
      <c r="Y266">
        <v>6</v>
      </c>
      <c r="Z266">
        <v>6</v>
      </c>
      <c r="AA266">
        <v>2.9408845803433628</v>
      </c>
      <c r="AB266">
        <v>2.6042819548897529</v>
      </c>
      <c r="AC266">
        <v>3.1770997605229159</v>
      </c>
      <c r="AD266">
        <v>3.085849136025145</v>
      </c>
      <c r="AE266">
        <v>2.7418254167770058</v>
      </c>
      <c r="AF266">
        <v>3.3584200389664569</v>
      </c>
      <c r="AG266">
        <v>3.5982752847426247</v>
      </c>
      <c r="AH266">
        <v>3.1629569122156975</v>
      </c>
      <c r="AI266">
        <v>2.1058133310787275</v>
      </c>
      <c r="AJ266">
        <v>4.2804245840743933</v>
      </c>
      <c r="AK266">
        <v>3.387152437313107</v>
      </c>
      <c r="AL266">
        <v>4.3651234754291997</v>
      </c>
      <c r="AM266">
        <f t="shared" si="8"/>
        <v>3.0778207083126019</v>
      </c>
      <c r="AN266">
        <f t="shared" si="9"/>
        <v>3.3901971104171302</v>
      </c>
      <c r="AP266" t="s">
        <v>386</v>
      </c>
      <c r="AQ266" t="s">
        <v>2003</v>
      </c>
      <c r="AR266" t="s">
        <v>2004</v>
      </c>
      <c r="AS266">
        <v>-0.75921227950760095</v>
      </c>
      <c r="AT266">
        <v>3.5281532104555403E-2</v>
      </c>
      <c r="AU266">
        <v>0.296721798762976</v>
      </c>
    </row>
    <row r="267" spans="1:47" x14ac:dyDescent="0.25">
      <c r="A267" t="s">
        <v>1232</v>
      </c>
      <c r="B267">
        <v>702992.57028743636</v>
      </c>
      <c r="C267">
        <v>645072.92116977961</v>
      </c>
      <c r="D267">
        <v>809779.11404746247</v>
      </c>
      <c r="E267">
        <v>719330.90480249655</v>
      </c>
      <c r="F267">
        <v>714852.68411554489</v>
      </c>
      <c r="G267">
        <v>765975.68423933035</v>
      </c>
      <c r="H267">
        <v>765927.51233671512</v>
      </c>
      <c r="I267">
        <v>786834.16766906902</v>
      </c>
      <c r="J267">
        <v>608679.76820429426</v>
      </c>
      <c r="K267">
        <v>735678.69700523897</v>
      </c>
      <c r="L267">
        <v>697625.22397895507</v>
      </c>
      <c r="M267">
        <v>591042.71565160737</v>
      </c>
      <c r="N267">
        <v>8</v>
      </c>
      <c r="O267">
        <v>8</v>
      </c>
      <c r="P267">
        <v>7</v>
      </c>
      <c r="Q267">
        <v>7</v>
      </c>
      <c r="R267">
        <v>8</v>
      </c>
      <c r="S267">
        <v>6</v>
      </c>
      <c r="T267">
        <v>7</v>
      </c>
      <c r="U267">
        <v>7</v>
      </c>
      <c r="V267">
        <v>7</v>
      </c>
      <c r="W267">
        <v>3</v>
      </c>
      <c r="X267">
        <v>5</v>
      </c>
      <c r="Y267">
        <v>4</v>
      </c>
      <c r="Z267">
        <v>5</v>
      </c>
      <c r="AA267">
        <v>2.7564008133814859</v>
      </c>
      <c r="AB267">
        <v>1.7821639504768014</v>
      </c>
      <c r="AC267">
        <v>3.295439263914576</v>
      </c>
      <c r="AD267">
        <v>3.0422197244996165</v>
      </c>
      <c r="AE267">
        <v>2.4585854770771287</v>
      </c>
      <c r="AF267">
        <v>3.0528220539472111</v>
      </c>
      <c r="AG267">
        <v>2.5046795333119483</v>
      </c>
      <c r="AH267">
        <v>2.9147542613155615</v>
      </c>
      <c r="AI267">
        <v>2.1814055446951865</v>
      </c>
      <c r="AJ267">
        <v>3.7393836167601422</v>
      </c>
      <c r="AK267">
        <v>3.6535451430534049</v>
      </c>
      <c r="AL267">
        <v>2.7467511415813197</v>
      </c>
      <c r="AM267">
        <f t="shared" si="8"/>
        <v>2.8012692071959004</v>
      </c>
      <c r="AN267">
        <f t="shared" si="9"/>
        <v>2.8867558801398299</v>
      </c>
      <c r="AP267" t="s">
        <v>387</v>
      </c>
      <c r="AQ267" t="s">
        <v>2005</v>
      </c>
      <c r="AR267" t="s">
        <v>2006</v>
      </c>
      <c r="AS267">
        <v>0.51599121219440802</v>
      </c>
      <c r="AT267">
        <v>0.43302673006898101</v>
      </c>
      <c r="AU267">
        <v>0.29692109310779902</v>
      </c>
    </row>
    <row r="268" spans="1:47" x14ac:dyDescent="0.25">
      <c r="A268" t="s">
        <v>1360</v>
      </c>
      <c r="B268">
        <v>212807.54054837383</v>
      </c>
      <c r="C268">
        <v>100280.78882351636</v>
      </c>
      <c r="D268">
        <v>163408.71152812324</v>
      </c>
      <c r="E268">
        <v>151659.17861202493</v>
      </c>
      <c r="F268">
        <v>76162.40640512394</v>
      </c>
      <c r="G268">
        <v>82045.605628414225</v>
      </c>
      <c r="H268">
        <v>177543.70845746095</v>
      </c>
      <c r="I268">
        <v>102179.8490310715</v>
      </c>
      <c r="J268">
        <v>467327.07924800931</v>
      </c>
      <c r="K268">
        <v>365967.37727985205</v>
      </c>
      <c r="L268">
        <v>498537.63521134912</v>
      </c>
      <c r="M268">
        <v>329857.26063230156</v>
      </c>
      <c r="N268">
        <v>10</v>
      </c>
      <c r="O268">
        <v>6</v>
      </c>
      <c r="P268">
        <v>3</v>
      </c>
      <c r="Q268">
        <v>5</v>
      </c>
      <c r="R268">
        <v>5</v>
      </c>
      <c r="S268">
        <v>3</v>
      </c>
      <c r="T268">
        <v>2</v>
      </c>
      <c r="U268">
        <v>5</v>
      </c>
      <c r="V268">
        <v>4</v>
      </c>
      <c r="W268">
        <v>7</v>
      </c>
      <c r="X268">
        <v>7</v>
      </c>
      <c r="Y268">
        <v>7</v>
      </c>
      <c r="Z268">
        <v>8</v>
      </c>
      <c r="AA268">
        <v>1.6573945053829482</v>
      </c>
      <c r="AB268">
        <v>1.4310792936933516</v>
      </c>
      <c r="AC268">
        <v>2.10263299541834</v>
      </c>
      <c r="AD268">
        <v>1.8644680409241001</v>
      </c>
      <c r="AE268">
        <v>1.4680911748359702</v>
      </c>
      <c r="AF268">
        <v>1.6668390653492002</v>
      </c>
      <c r="AG268">
        <v>1.5889366268758411</v>
      </c>
      <c r="AH268">
        <v>1.8866361936869529</v>
      </c>
      <c r="AI268">
        <v>1.5543763257120833</v>
      </c>
      <c r="AJ268">
        <v>2.7068233971252948</v>
      </c>
      <c r="AK268">
        <v>2.4401680230896727</v>
      </c>
      <c r="AL268">
        <v>2.0213855740038813</v>
      </c>
      <c r="AM268">
        <f t="shared" si="8"/>
        <v>1.8531909304468697</v>
      </c>
      <c r="AN268">
        <f t="shared" si="9"/>
        <v>1.8782809389027364</v>
      </c>
      <c r="AP268" t="s">
        <v>388</v>
      </c>
      <c r="AQ268" t="s">
        <v>2007</v>
      </c>
      <c r="AR268" t="s">
        <v>2008</v>
      </c>
      <c r="AS268">
        <v>-0.45682539204438499</v>
      </c>
      <c r="AT268">
        <v>6.1348981470735597E-3</v>
      </c>
      <c r="AU268">
        <v>0.30010967402980299</v>
      </c>
    </row>
    <row r="269" spans="1:47" x14ac:dyDescent="0.25">
      <c r="A269" t="s">
        <v>1407</v>
      </c>
      <c r="B269">
        <v>12590048.470635343</v>
      </c>
      <c r="C269">
        <v>13692521.241811845</v>
      </c>
      <c r="D269">
        <v>13776743.672064602</v>
      </c>
      <c r="E269">
        <v>13759649.085741168</v>
      </c>
      <c r="F269">
        <v>13190650.384648116</v>
      </c>
      <c r="G269">
        <v>13411058.897172049</v>
      </c>
      <c r="H269">
        <v>13140456.455459354</v>
      </c>
      <c r="I269">
        <v>13128516.925242687</v>
      </c>
      <c r="J269">
        <v>14550964.57120993</v>
      </c>
      <c r="K269">
        <v>15136800.172231667</v>
      </c>
      <c r="L269">
        <v>14536608.891046068</v>
      </c>
      <c r="M269">
        <v>16252258.204487851</v>
      </c>
      <c r="N269">
        <v>13</v>
      </c>
      <c r="O269">
        <v>12</v>
      </c>
      <c r="P269">
        <v>13</v>
      </c>
      <c r="Q269">
        <v>12</v>
      </c>
      <c r="R269">
        <v>13</v>
      </c>
      <c r="S269">
        <v>11</v>
      </c>
      <c r="T269">
        <v>13</v>
      </c>
      <c r="U269">
        <v>13</v>
      </c>
      <c r="V269">
        <v>13</v>
      </c>
      <c r="W269">
        <v>9</v>
      </c>
      <c r="X269">
        <v>11</v>
      </c>
      <c r="Y269">
        <v>11</v>
      </c>
      <c r="Z269">
        <v>11</v>
      </c>
      <c r="AA269">
        <v>3.853433131663365</v>
      </c>
      <c r="AB269">
        <v>3.1229199683166948</v>
      </c>
      <c r="AC269">
        <v>3.1251668403437667</v>
      </c>
      <c r="AD269">
        <v>3.1962140428296029</v>
      </c>
      <c r="AE269">
        <v>3.0547240154930875</v>
      </c>
      <c r="AF269">
        <v>3.3089354534292634</v>
      </c>
      <c r="AG269">
        <v>3.4685860612008947</v>
      </c>
      <c r="AH269">
        <v>3.7680083369176027</v>
      </c>
      <c r="AI269">
        <v>3.0680303072729123</v>
      </c>
      <c r="AJ269">
        <v>4.775617533792488</v>
      </c>
      <c r="AK269">
        <v>3.1825334039050119</v>
      </c>
      <c r="AL269">
        <v>3.8154980967538195</v>
      </c>
      <c r="AM269">
        <f t="shared" si="8"/>
        <v>3.542350539136415</v>
      </c>
      <c r="AN269">
        <f t="shared" si="9"/>
        <v>3.4142606595166698</v>
      </c>
      <c r="AP269" t="s">
        <v>389</v>
      </c>
      <c r="AQ269" t="s">
        <v>2009</v>
      </c>
      <c r="AR269" t="s">
        <v>2010</v>
      </c>
      <c r="AS269">
        <v>1.9209895702147599</v>
      </c>
      <c r="AT269">
        <v>0.188754360195551</v>
      </c>
      <c r="AU269">
        <v>0.30145612373062403</v>
      </c>
    </row>
    <row r="270" spans="1:47" x14ac:dyDescent="0.25">
      <c r="A270" t="s">
        <v>742</v>
      </c>
      <c r="B270">
        <v>1225064.601950482</v>
      </c>
      <c r="C270">
        <v>741419.06989713071</v>
      </c>
      <c r="D270">
        <v>1410094.3726054642</v>
      </c>
      <c r="E270">
        <v>616605.878660077</v>
      </c>
      <c r="F270">
        <v>951376.95654115209</v>
      </c>
      <c r="G270">
        <v>815370.13287474809</v>
      </c>
      <c r="H270">
        <v>554833.57856226864</v>
      </c>
      <c r="I270">
        <v>825289.59454922448</v>
      </c>
      <c r="J270">
        <v>1229865.8929345731</v>
      </c>
      <c r="K270">
        <v>929670.03648537467</v>
      </c>
      <c r="L270">
        <v>1245865.4238412608</v>
      </c>
      <c r="M270">
        <v>762915.69498690974</v>
      </c>
      <c r="N270">
        <v>8</v>
      </c>
      <c r="O270">
        <v>8</v>
      </c>
      <c r="P270">
        <v>6</v>
      </c>
      <c r="Q270">
        <v>7</v>
      </c>
      <c r="R270">
        <v>6</v>
      </c>
      <c r="S270">
        <v>8</v>
      </c>
      <c r="T270">
        <v>7</v>
      </c>
      <c r="U270">
        <v>5</v>
      </c>
      <c r="V270">
        <v>7</v>
      </c>
      <c r="W270">
        <v>6</v>
      </c>
      <c r="X270">
        <v>6</v>
      </c>
      <c r="Y270">
        <v>6</v>
      </c>
      <c r="Z270">
        <v>6</v>
      </c>
      <c r="AA270">
        <v>2.9481056693743124</v>
      </c>
      <c r="AB270">
        <v>2.5338908609475368</v>
      </c>
      <c r="AC270">
        <v>2.9045599869432235</v>
      </c>
      <c r="AD270">
        <v>3.0193221392882763</v>
      </c>
      <c r="AE270">
        <v>2.4061594259721391</v>
      </c>
      <c r="AF270">
        <v>3.207184168582923</v>
      </c>
      <c r="AG270">
        <v>2.3444666498530959</v>
      </c>
      <c r="AH270">
        <v>2.8656699794519556</v>
      </c>
      <c r="AI270">
        <v>1.9707669363172069</v>
      </c>
      <c r="AJ270">
        <v>3.340313000575907</v>
      </c>
      <c r="AK270">
        <v>3.1182792335362497</v>
      </c>
      <c r="AL270">
        <v>3.2075256444974722</v>
      </c>
      <c r="AM270">
        <f t="shared" si="8"/>
        <v>2.817470103790185</v>
      </c>
      <c r="AN270">
        <f t="shared" si="9"/>
        <v>2.8269038454331983</v>
      </c>
      <c r="AP270" t="s">
        <v>390</v>
      </c>
      <c r="AQ270" t="s">
        <v>2011</v>
      </c>
      <c r="AR270" t="s">
        <v>2012</v>
      </c>
      <c r="AS270">
        <v>3.0831193236847501</v>
      </c>
      <c r="AT270">
        <v>0.22141564659517399</v>
      </c>
      <c r="AU270">
        <v>0.30273160850626601</v>
      </c>
    </row>
    <row r="271" spans="1:47" x14ac:dyDescent="0.25">
      <c r="A271" t="s">
        <v>325</v>
      </c>
      <c r="B271">
        <v>346267.49273903156</v>
      </c>
      <c r="C271">
        <v>340382.7251884971</v>
      </c>
      <c r="D271">
        <v>450913.76936000853</v>
      </c>
      <c r="E271">
        <v>553767.08167093655</v>
      </c>
      <c r="F271">
        <v>316083.02073025214</v>
      </c>
      <c r="G271">
        <v>241758.20416653584</v>
      </c>
      <c r="H271">
        <v>358473.39266024641</v>
      </c>
      <c r="I271">
        <v>640947.28152263397</v>
      </c>
      <c r="J271">
        <v>542323.93824091356</v>
      </c>
      <c r="K271">
        <v>400696.41342446278</v>
      </c>
      <c r="L271">
        <v>757273.23210120143</v>
      </c>
      <c r="M271">
        <v>860250.57860776875</v>
      </c>
      <c r="N271">
        <v>4</v>
      </c>
      <c r="O271">
        <v>3</v>
      </c>
      <c r="P271">
        <v>4</v>
      </c>
      <c r="Q271">
        <v>3</v>
      </c>
      <c r="R271">
        <v>4</v>
      </c>
      <c r="S271">
        <v>2</v>
      </c>
      <c r="T271">
        <v>1</v>
      </c>
      <c r="U271">
        <v>2</v>
      </c>
      <c r="V271">
        <v>4</v>
      </c>
      <c r="W271">
        <v>2</v>
      </c>
      <c r="X271">
        <v>3</v>
      </c>
      <c r="Y271">
        <v>2</v>
      </c>
      <c r="Z271">
        <v>3</v>
      </c>
      <c r="AA271">
        <v>3.0774252395562467</v>
      </c>
      <c r="AB271">
        <v>2.160388385167535</v>
      </c>
      <c r="AC271">
        <v>2.6884403555994165</v>
      </c>
      <c r="AD271">
        <v>2.415139830181205</v>
      </c>
      <c r="AE271">
        <v>2.6004061736029498</v>
      </c>
      <c r="AF271">
        <v>3.7392960739796601</v>
      </c>
      <c r="AG271">
        <v>3.4089472250525001</v>
      </c>
      <c r="AH271">
        <v>3.3647610836461945</v>
      </c>
      <c r="AI271">
        <v>1.44002104236629</v>
      </c>
      <c r="AJ271">
        <v>2.5476501748820763</v>
      </c>
      <c r="AK271">
        <v>3.3569226918414046</v>
      </c>
      <c r="AL271">
        <v>3.3534227365028464</v>
      </c>
      <c r="AM271">
        <f t="shared" si="8"/>
        <v>2.6088702119252041</v>
      </c>
      <c r="AN271">
        <f t="shared" si="9"/>
        <v>3.0832666234711836</v>
      </c>
      <c r="AP271" t="s">
        <v>391</v>
      </c>
      <c r="AQ271" t="s">
        <v>2013</v>
      </c>
      <c r="AR271" t="s">
        <v>2014</v>
      </c>
      <c r="AS271">
        <v>0.30446187180545198</v>
      </c>
      <c r="AT271">
        <v>0.20786799704018299</v>
      </c>
      <c r="AU271">
        <v>0.303920170804238</v>
      </c>
    </row>
    <row r="272" spans="1:47" x14ac:dyDescent="0.25">
      <c r="A272" t="s">
        <v>716</v>
      </c>
      <c r="B272">
        <v>1311950.7286688534</v>
      </c>
      <c r="C272">
        <v>1718348.4973350747</v>
      </c>
      <c r="D272">
        <v>1438186.8281040036</v>
      </c>
      <c r="E272">
        <v>1348567.9444886048</v>
      </c>
      <c r="F272">
        <v>1300789.2959167592</v>
      </c>
      <c r="G272">
        <v>1576297.645330664</v>
      </c>
      <c r="H272">
        <v>1373577.4580431802</v>
      </c>
      <c r="I272">
        <v>1175267.3910640874</v>
      </c>
      <c r="J272">
        <v>2606379.5736815301</v>
      </c>
      <c r="K272">
        <v>2139272.1947435653</v>
      </c>
      <c r="L272">
        <v>2467508.8103283639</v>
      </c>
      <c r="M272">
        <v>2219818.4359995369</v>
      </c>
      <c r="N272">
        <v>7</v>
      </c>
      <c r="O272">
        <v>7</v>
      </c>
      <c r="P272">
        <v>7</v>
      </c>
      <c r="Q272">
        <v>6</v>
      </c>
      <c r="R272">
        <v>7</v>
      </c>
      <c r="S272">
        <v>6</v>
      </c>
      <c r="T272">
        <v>6</v>
      </c>
      <c r="U272">
        <v>7</v>
      </c>
      <c r="V272">
        <v>6</v>
      </c>
      <c r="W272">
        <v>5</v>
      </c>
      <c r="X272">
        <v>7</v>
      </c>
      <c r="Y272">
        <v>7</v>
      </c>
      <c r="Z272">
        <v>7</v>
      </c>
      <c r="AA272">
        <v>2.6604556223387674</v>
      </c>
      <c r="AB272">
        <v>2.8697663895190653</v>
      </c>
      <c r="AC272">
        <v>2.9128074101179302</v>
      </c>
      <c r="AD272">
        <v>3.7485916480698598</v>
      </c>
      <c r="AE272">
        <v>2.9415626544153111</v>
      </c>
      <c r="AF272">
        <v>4.0921355946192737</v>
      </c>
      <c r="AG272">
        <v>3.0929940431959584</v>
      </c>
      <c r="AH272">
        <v>3.7625900645396779</v>
      </c>
      <c r="AI272">
        <v>2.7187436768313704</v>
      </c>
      <c r="AJ272">
        <v>3.6689477742490704</v>
      </c>
      <c r="AK272">
        <v>3.9893576760147558</v>
      </c>
      <c r="AL272">
        <v>3.5921820923919929</v>
      </c>
      <c r="AM272">
        <f t="shared" si="8"/>
        <v>3.1538094112792461</v>
      </c>
      <c r="AN272">
        <f t="shared" si="9"/>
        <v>3.5212130297712592</v>
      </c>
      <c r="AP272" t="s">
        <v>392</v>
      </c>
      <c r="AQ272" t="s">
        <v>2015</v>
      </c>
      <c r="AR272" t="s">
        <v>2016</v>
      </c>
      <c r="AS272">
        <v>-2.5571758298656899</v>
      </c>
      <c r="AT272">
        <v>3.8570566204664702E-2</v>
      </c>
      <c r="AU272">
        <v>0.30460956841874298</v>
      </c>
    </row>
    <row r="273" spans="1:47" x14ac:dyDescent="0.25">
      <c r="A273" t="s">
        <v>1329</v>
      </c>
      <c r="B273">
        <v>1252357.0509434361</v>
      </c>
      <c r="C273">
        <v>999565.55997893075</v>
      </c>
      <c r="D273">
        <v>1161414.7297623663</v>
      </c>
      <c r="E273">
        <v>1058381.4968738684</v>
      </c>
      <c r="F273">
        <v>727415.05531492596</v>
      </c>
      <c r="G273">
        <v>693080.25563227374</v>
      </c>
      <c r="H273">
        <v>666039.59623920301</v>
      </c>
      <c r="I273">
        <v>730112.37403618859</v>
      </c>
      <c r="J273">
        <v>454553.69415701344</v>
      </c>
      <c r="K273">
        <v>420821.5172549882</v>
      </c>
      <c r="L273">
        <v>598521.89680213027</v>
      </c>
      <c r="M273">
        <v>497571.25365146744</v>
      </c>
      <c r="N273">
        <v>7</v>
      </c>
      <c r="O273">
        <v>5</v>
      </c>
      <c r="P273">
        <v>3</v>
      </c>
      <c r="Q273">
        <v>6</v>
      </c>
      <c r="R273">
        <v>5</v>
      </c>
      <c r="S273">
        <v>3</v>
      </c>
      <c r="T273">
        <v>2</v>
      </c>
      <c r="U273">
        <v>3</v>
      </c>
      <c r="V273">
        <v>5</v>
      </c>
      <c r="W273">
        <v>4</v>
      </c>
      <c r="X273">
        <v>4</v>
      </c>
      <c r="Y273">
        <v>5</v>
      </c>
      <c r="Z273">
        <v>5</v>
      </c>
      <c r="AA273">
        <v>2.8640577644759819</v>
      </c>
      <c r="AB273">
        <v>4.6199509681638133</v>
      </c>
      <c r="AC273">
        <v>2.1183014413044723</v>
      </c>
      <c r="AD273">
        <v>3.4903523483382521</v>
      </c>
      <c r="AE273">
        <v>3.3712851165359168</v>
      </c>
      <c r="AF273">
        <v>6.0077861590641994</v>
      </c>
      <c r="AG273">
        <v>3.8368434645846108</v>
      </c>
      <c r="AH273">
        <v>3.3298188032883944</v>
      </c>
      <c r="AI273">
        <v>2.3611795674832434</v>
      </c>
      <c r="AJ273">
        <v>4.7702172444731552</v>
      </c>
      <c r="AK273">
        <v>3.2062362970323348</v>
      </c>
      <c r="AL273">
        <v>3.3537438897335838</v>
      </c>
      <c r="AM273">
        <f t="shared" si="8"/>
        <v>3.7902488574941446</v>
      </c>
      <c r="AN273">
        <f t="shared" si="9"/>
        <v>3.4313799865855152</v>
      </c>
      <c r="AP273" t="s">
        <v>393</v>
      </c>
      <c r="AQ273" t="s">
        <v>2017</v>
      </c>
      <c r="AR273" t="s">
        <v>2018</v>
      </c>
      <c r="AS273">
        <v>0.25069024656601402</v>
      </c>
      <c r="AT273">
        <v>0.16623896609669001</v>
      </c>
      <c r="AU273">
        <v>0.30464140156834502</v>
      </c>
    </row>
    <row r="274" spans="1:47" x14ac:dyDescent="0.25">
      <c r="A274" t="s">
        <v>254</v>
      </c>
      <c r="B274">
        <v>1819197.3279479938</v>
      </c>
      <c r="C274">
        <v>1464737.1306523336</v>
      </c>
      <c r="D274">
        <v>1710378.7470470369</v>
      </c>
      <c r="E274">
        <v>1269914.8245622504</v>
      </c>
      <c r="F274">
        <v>1133325.3308041361</v>
      </c>
      <c r="G274">
        <v>1348233.3703357449</v>
      </c>
      <c r="H274">
        <v>1264513.1665401328</v>
      </c>
      <c r="I274">
        <v>1262190.3257592786</v>
      </c>
      <c r="J274">
        <v>2296040.4577925564</v>
      </c>
      <c r="K274">
        <v>1961427.9095695992</v>
      </c>
      <c r="L274">
        <v>2265694.1766214054</v>
      </c>
      <c r="M274">
        <v>1893000.9782790239</v>
      </c>
      <c r="N274">
        <v>6</v>
      </c>
      <c r="O274">
        <v>6</v>
      </c>
      <c r="P274">
        <v>5</v>
      </c>
      <c r="Q274">
        <v>6</v>
      </c>
      <c r="R274">
        <v>6</v>
      </c>
      <c r="S274">
        <v>5</v>
      </c>
      <c r="T274">
        <v>6</v>
      </c>
      <c r="U274">
        <v>6</v>
      </c>
      <c r="V274">
        <v>6</v>
      </c>
      <c r="W274">
        <v>5</v>
      </c>
      <c r="X274">
        <v>6</v>
      </c>
      <c r="Y274">
        <v>6</v>
      </c>
      <c r="Z274">
        <v>6</v>
      </c>
      <c r="AA274">
        <v>3.9298526727297265</v>
      </c>
      <c r="AB274">
        <v>2.8674039991333982</v>
      </c>
      <c r="AC274">
        <v>2.6453266887786686</v>
      </c>
      <c r="AD274">
        <v>3.4165455191872884</v>
      </c>
      <c r="AE274">
        <v>3.0131179670894577</v>
      </c>
      <c r="AF274">
        <v>2.7099323631851999</v>
      </c>
      <c r="AG274">
        <v>3.7369268240820399</v>
      </c>
      <c r="AH274">
        <v>4.66009710652866</v>
      </c>
      <c r="AI274">
        <v>3.4471662326388364</v>
      </c>
      <c r="AJ274">
        <v>4.3230312835848581</v>
      </c>
      <c r="AK274">
        <v>3.6355392848994903</v>
      </c>
      <c r="AL274">
        <v>3.8611376954067267</v>
      </c>
      <c r="AM274">
        <f t="shared" si="8"/>
        <v>3.3204522066751143</v>
      </c>
      <c r="AN274">
        <f t="shared" si="9"/>
        <v>3.7205607328656107</v>
      </c>
      <c r="AP274" t="s">
        <v>163</v>
      </c>
      <c r="AQ274" t="s">
        <v>2019</v>
      </c>
      <c r="AR274" t="s">
        <v>2020</v>
      </c>
      <c r="AS274">
        <v>-0.37585344564879097</v>
      </c>
      <c r="AT274">
        <v>0.13351437856375001</v>
      </c>
      <c r="AU274">
        <v>0.30729706925545802</v>
      </c>
    </row>
    <row r="275" spans="1:47" x14ac:dyDescent="0.25">
      <c r="A275" t="s">
        <v>1293</v>
      </c>
      <c r="B275">
        <v>1124467.2390538012</v>
      </c>
      <c r="C275">
        <v>1123126.2365430249</v>
      </c>
      <c r="D275">
        <v>1240086.6357820209</v>
      </c>
      <c r="E275">
        <v>1200078.7356036478</v>
      </c>
      <c r="F275">
        <v>1071155.4993128518</v>
      </c>
      <c r="G275">
        <v>874045.82352275029</v>
      </c>
      <c r="H275">
        <v>997762.34581058403</v>
      </c>
      <c r="I275">
        <v>1233236.9794777234</v>
      </c>
      <c r="J275">
        <v>886173.58423467376</v>
      </c>
      <c r="K275">
        <v>1212692.2582511967</v>
      </c>
      <c r="L275">
        <v>1129103.7282616976</v>
      </c>
      <c r="M275">
        <v>1293326.7394006767</v>
      </c>
      <c r="N275">
        <v>4</v>
      </c>
      <c r="O275">
        <v>4</v>
      </c>
      <c r="P275">
        <v>4</v>
      </c>
      <c r="Q275">
        <v>4</v>
      </c>
      <c r="R275">
        <v>4</v>
      </c>
      <c r="S275">
        <v>4</v>
      </c>
      <c r="T275">
        <v>4</v>
      </c>
      <c r="U275">
        <v>4</v>
      </c>
      <c r="V275">
        <v>4</v>
      </c>
      <c r="W275">
        <v>3</v>
      </c>
      <c r="X275">
        <v>4</v>
      </c>
      <c r="Y275">
        <v>3</v>
      </c>
      <c r="Z275">
        <v>4</v>
      </c>
      <c r="AA275">
        <v>3.2578002292184802</v>
      </c>
      <c r="AB275">
        <v>2.3068953864699946</v>
      </c>
      <c r="AC275">
        <v>3.7091688691967004</v>
      </c>
      <c r="AD275">
        <v>2.6394518359774173</v>
      </c>
      <c r="AE275">
        <v>2.7970475968754278</v>
      </c>
      <c r="AF275">
        <v>4.3637200531364977</v>
      </c>
      <c r="AG275">
        <v>2.8744776156917724</v>
      </c>
      <c r="AH275">
        <v>3.337484065764035</v>
      </c>
      <c r="AI275">
        <v>3.5169686013751265</v>
      </c>
      <c r="AJ275">
        <v>3.9826749816664648</v>
      </c>
      <c r="AK275">
        <v>3.6971472730463062</v>
      </c>
      <c r="AL275">
        <v>3.5980873415774672</v>
      </c>
      <c r="AM275">
        <f t="shared" si="8"/>
        <v>3.5228713535105443</v>
      </c>
      <c r="AN275">
        <f t="shared" si="9"/>
        <v>3.1572826214887377</v>
      </c>
      <c r="AP275" t="s">
        <v>394</v>
      </c>
      <c r="AQ275" t="s">
        <v>2021</v>
      </c>
      <c r="AR275" t="s">
        <v>2022</v>
      </c>
      <c r="AS275">
        <v>-0.291081356538609</v>
      </c>
      <c r="AT275">
        <v>0.14367895564913399</v>
      </c>
      <c r="AU275">
        <v>0.30959038912200099</v>
      </c>
    </row>
    <row r="276" spans="1:47" x14ac:dyDescent="0.25">
      <c r="A276" t="s">
        <v>765</v>
      </c>
      <c r="B276">
        <v>1407490.3636741596</v>
      </c>
      <c r="C276">
        <v>2179805.2004605243</v>
      </c>
      <c r="D276">
        <v>1761173.6833186443</v>
      </c>
      <c r="E276">
        <v>2615016.5594519218</v>
      </c>
      <c r="F276">
        <v>1993196.488025778</v>
      </c>
      <c r="G276">
        <v>2562226.1445943885</v>
      </c>
      <c r="H276">
        <v>2429423.804666461</v>
      </c>
      <c r="I276">
        <v>2858588.1914105471</v>
      </c>
      <c r="J276">
        <v>950139.86580611218</v>
      </c>
      <c r="K276">
        <v>1327495.5406649297</v>
      </c>
      <c r="L276">
        <v>1112592.1521349177</v>
      </c>
      <c r="M276">
        <v>1657998.0491958342</v>
      </c>
      <c r="N276">
        <v>11</v>
      </c>
      <c r="O276">
        <v>7</v>
      </c>
      <c r="P276">
        <v>9</v>
      </c>
      <c r="Q276">
        <v>8</v>
      </c>
      <c r="R276">
        <v>10</v>
      </c>
      <c r="S276">
        <v>9</v>
      </c>
      <c r="T276">
        <v>9</v>
      </c>
      <c r="U276">
        <v>8</v>
      </c>
      <c r="V276">
        <v>11</v>
      </c>
      <c r="W276">
        <v>4</v>
      </c>
      <c r="X276">
        <v>6</v>
      </c>
      <c r="Y276">
        <v>4</v>
      </c>
      <c r="Z276">
        <v>6</v>
      </c>
      <c r="AA276">
        <v>2.8564137117472415</v>
      </c>
      <c r="AB276">
        <v>3.2285604357937223</v>
      </c>
      <c r="AC276">
        <v>3.2822884527611746</v>
      </c>
      <c r="AD276">
        <v>3.3545676417499086</v>
      </c>
      <c r="AE276">
        <v>2.9774354646559389</v>
      </c>
      <c r="AF276">
        <v>3.304069908864284</v>
      </c>
      <c r="AG276">
        <v>3.8108884057927397</v>
      </c>
      <c r="AH276">
        <v>3.1312555681993639</v>
      </c>
      <c r="AI276">
        <v>2.41109148545726</v>
      </c>
      <c r="AJ276">
        <v>3.7151635953780833</v>
      </c>
      <c r="AK276">
        <v>3.5426672309955496</v>
      </c>
      <c r="AL276">
        <v>2.9587197862086629</v>
      </c>
      <c r="AM276">
        <f t="shared" si="8"/>
        <v>3.1329312650002943</v>
      </c>
      <c r="AN276">
        <f t="shared" si="9"/>
        <v>3.2959223496003602</v>
      </c>
      <c r="AP276" t="s">
        <v>395</v>
      </c>
      <c r="AQ276" t="s">
        <v>2023</v>
      </c>
      <c r="AR276" t="s">
        <v>2024</v>
      </c>
      <c r="AS276">
        <v>-0.64814353397005298</v>
      </c>
      <c r="AT276">
        <v>0.12685037168146401</v>
      </c>
      <c r="AU276">
        <v>0.31007377447349899</v>
      </c>
    </row>
    <row r="277" spans="1:47" x14ac:dyDescent="0.25">
      <c r="A277" t="s">
        <v>1136</v>
      </c>
      <c r="B277">
        <v>1101855.8793852485</v>
      </c>
      <c r="C277">
        <v>1078971.4100319345</v>
      </c>
      <c r="D277">
        <v>1426183.8211419617</v>
      </c>
      <c r="E277">
        <v>1116586.1545365057</v>
      </c>
      <c r="F277">
        <v>1204689.097847349</v>
      </c>
      <c r="G277">
        <v>1320707.1240124605</v>
      </c>
      <c r="H277">
        <v>1083592.0704223397</v>
      </c>
      <c r="I277">
        <v>1149083.9425755714</v>
      </c>
      <c r="J277">
        <v>1298583.1159293286</v>
      </c>
      <c r="K277">
        <v>807748.98127411783</v>
      </c>
      <c r="L277">
        <v>1387279.8010267909</v>
      </c>
      <c r="M277">
        <v>1024961.5047734351</v>
      </c>
      <c r="N277">
        <v>8</v>
      </c>
      <c r="O277">
        <v>6</v>
      </c>
      <c r="P277">
        <v>5</v>
      </c>
      <c r="Q277">
        <v>7</v>
      </c>
      <c r="R277">
        <v>6</v>
      </c>
      <c r="S277">
        <v>6</v>
      </c>
      <c r="T277">
        <v>5</v>
      </c>
      <c r="U277">
        <v>4</v>
      </c>
      <c r="V277">
        <v>5</v>
      </c>
      <c r="W277">
        <v>4</v>
      </c>
      <c r="X277">
        <v>4</v>
      </c>
      <c r="Y277">
        <v>4</v>
      </c>
      <c r="Z277">
        <v>4</v>
      </c>
      <c r="AA277">
        <v>2.7168296367407918</v>
      </c>
      <c r="AB277">
        <v>2.7604519273541781</v>
      </c>
      <c r="AC277">
        <v>2.6366240643293186</v>
      </c>
      <c r="AD277">
        <v>3.9780923515613371</v>
      </c>
      <c r="AE277">
        <v>2.1612908864858205</v>
      </c>
      <c r="AF277">
        <v>3.9771930020074842</v>
      </c>
      <c r="AG277">
        <v>2.8320911737280201</v>
      </c>
      <c r="AH277">
        <v>4.0822815917674449</v>
      </c>
      <c r="AI277">
        <v>2.4514834177756848</v>
      </c>
      <c r="AJ277">
        <v>2.9644911905344524</v>
      </c>
      <c r="AK277">
        <v>3.2652724430548474</v>
      </c>
      <c r="AL277">
        <v>2.9019937899892927</v>
      </c>
      <c r="AM277">
        <f t="shared" si="8"/>
        <v>2.9178455397903185</v>
      </c>
      <c r="AN277">
        <f t="shared" si="9"/>
        <v>3.2035037060977936</v>
      </c>
      <c r="AP277" t="s">
        <v>396</v>
      </c>
      <c r="AQ277" t="s">
        <v>2025</v>
      </c>
      <c r="AR277" t="s">
        <v>2026</v>
      </c>
      <c r="AS277">
        <v>1.95686331560156</v>
      </c>
      <c r="AT277">
        <v>0.13628103493719901</v>
      </c>
      <c r="AU277">
        <v>0.31155792122173098</v>
      </c>
    </row>
    <row r="278" spans="1:47" x14ac:dyDescent="0.25">
      <c r="A278" t="s">
        <v>606</v>
      </c>
      <c r="B278">
        <v>4477747.8367712339</v>
      </c>
      <c r="C278">
        <v>4501908.8334110631</v>
      </c>
      <c r="D278">
        <v>4957285.8890600707</v>
      </c>
      <c r="E278">
        <v>4139353.3477424597</v>
      </c>
      <c r="F278">
        <v>4124921.8284217292</v>
      </c>
      <c r="G278">
        <v>4102289.9379024487</v>
      </c>
      <c r="H278">
        <v>3895354.5171677377</v>
      </c>
      <c r="I278">
        <v>3801092.1321974909</v>
      </c>
      <c r="J278">
        <v>4766284.9040202415</v>
      </c>
      <c r="K278">
        <v>4273260.1708653895</v>
      </c>
      <c r="L278">
        <v>5570034.5585519141</v>
      </c>
      <c r="M278">
        <v>3825343.5371815022</v>
      </c>
      <c r="N278">
        <v>13</v>
      </c>
      <c r="O278">
        <v>12</v>
      </c>
      <c r="P278">
        <v>12</v>
      </c>
      <c r="Q278">
        <v>12</v>
      </c>
      <c r="R278">
        <v>12</v>
      </c>
      <c r="S278">
        <v>12</v>
      </c>
      <c r="T278">
        <v>11</v>
      </c>
      <c r="U278">
        <v>10</v>
      </c>
      <c r="V278">
        <v>12</v>
      </c>
      <c r="W278">
        <v>8</v>
      </c>
      <c r="X278">
        <v>11</v>
      </c>
      <c r="Y278">
        <v>9</v>
      </c>
      <c r="Z278">
        <v>8</v>
      </c>
      <c r="AA278">
        <v>3.6130870405350315</v>
      </c>
      <c r="AB278">
        <v>2.8248772586908899</v>
      </c>
      <c r="AC278">
        <v>3.2130835826421795</v>
      </c>
      <c r="AD278">
        <v>3.2141204497825449</v>
      </c>
      <c r="AE278">
        <v>2.6554245654436763</v>
      </c>
      <c r="AF278">
        <v>3.4316513147987009</v>
      </c>
      <c r="AG278">
        <v>4.3620803370386749</v>
      </c>
      <c r="AH278">
        <v>3.9174193010048453</v>
      </c>
      <c r="AI278">
        <v>2.861720195119366</v>
      </c>
      <c r="AJ278">
        <v>3.8097453727506614</v>
      </c>
      <c r="AK278">
        <v>3.4868876287486561</v>
      </c>
      <c r="AL278">
        <v>3.3535835104635017</v>
      </c>
      <c r="AM278">
        <f t="shared" si="8"/>
        <v>3.2923607940894715</v>
      </c>
      <c r="AN278">
        <f t="shared" si="9"/>
        <v>3.498252632080316</v>
      </c>
      <c r="AP278" t="s">
        <v>397</v>
      </c>
      <c r="AQ278" t="s">
        <v>2027</v>
      </c>
      <c r="AR278" t="s">
        <v>2028</v>
      </c>
      <c r="AS278">
        <v>-0.58920319503685203</v>
      </c>
      <c r="AT278">
        <v>0.36819117978627802</v>
      </c>
      <c r="AU278">
        <v>0.31216637791331803</v>
      </c>
    </row>
    <row r="279" spans="1:47" x14ac:dyDescent="0.25">
      <c r="A279" t="s">
        <v>1238</v>
      </c>
      <c r="B279">
        <v>1045851.8935357598</v>
      </c>
      <c r="C279">
        <v>792794.35121861089</v>
      </c>
      <c r="D279">
        <v>1354487.8089877742</v>
      </c>
      <c r="E279">
        <v>968284.31875737826</v>
      </c>
      <c r="F279">
        <v>929725.49143294326</v>
      </c>
      <c r="G279">
        <v>930540.62238695298</v>
      </c>
      <c r="H279">
        <v>1046911.8173502251</v>
      </c>
      <c r="I279">
        <v>1020573.2887661142</v>
      </c>
      <c r="J279">
        <v>1304343.8634820324</v>
      </c>
      <c r="K279">
        <v>787486.25903491257</v>
      </c>
      <c r="L279">
        <v>1086466.2318103863</v>
      </c>
      <c r="M279">
        <v>1172022.2382615656</v>
      </c>
      <c r="N279">
        <v>12</v>
      </c>
      <c r="O279">
        <v>10</v>
      </c>
      <c r="P279">
        <v>8</v>
      </c>
      <c r="Q279">
        <v>10</v>
      </c>
      <c r="R279">
        <v>11</v>
      </c>
      <c r="S279">
        <v>10</v>
      </c>
      <c r="T279">
        <v>8</v>
      </c>
      <c r="U279">
        <v>8</v>
      </c>
      <c r="V279">
        <v>8</v>
      </c>
      <c r="W279">
        <v>7</v>
      </c>
      <c r="X279">
        <v>8</v>
      </c>
      <c r="Y279">
        <v>5</v>
      </c>
      <c r="Z279">
        <v>10</v>
      </c>
      <c r="AA279">
        <v>2.521754735326188</v>
      </c>
      <c r="AB279">
        <v>2.8969513772655642</v>
      </c>
      <c r="AC279">
        <v>3.5028898699119972</v>
      </c>
      <c r="AD279">
        <v>2.7737531858144084</v>
      </c>
      <c r="AE279">
        <v>2.8429589162289091</v>
      </c>
      <c r="AF279">
        <v>3.803355923233692</v>
      </c>
      <c r="AG279">
        <v>3.7795342555029272</v>
      </c>
      <c r="AH279">
        <v>3.6671990636819514</v>
      </c>
      <c r="AI279">
        <v>2.9605923908840355</v>
      </c>
      <c r="AJ279">
        <v>2.7722139791354548</v>
      </c>
      <c r="AK279">
        <v>3.3437187353256279</v>
      </c>
      <c r="AL279">
        <v>3.2071144481858402</v>
      </c>
      <c r="AM279">
        <f t="shared" si="8"/>
        <v>3.0762930459594884</v>
      </c>
      <c r="AN279">
        <f t="shared" si="9"/>
        <v>3.2690464341232772</v>
      </c>
      <c r="AP279" t="s">
        <v>398</v>
      </c>
      <c r="AQ279" t="s">
        <v>2029</v>
      </c>
      <c r="AR279" t="s">
        <v>2030</v>
      </c>
      <c r="AS279">
        <v>-0.738802660872102</v>
      </c>
      <c r="AT279">
        <v>8.7759444493561697E-2</v>
      </c>
      <c r="AU279">
        <v>0.31256934165461098</v>
      </c>
    </row>
    <row r="280" spans="1:47" x14ac:dyDescent="0.25">
      <c r="A280" t="s">
        <v>1361</v>
      </c>
      <c r="B280">
        <v>921060.78415430931</v>
      </c>
      <c r="C280">
        <v>987160.07840364263</v>
      </c>
      <c r="D280">
        <v>1083721.5147533694</v>
      </c>
      <c r="E280">
        <v>885854.62099004549</v>
      </c>
      <c r="F280">
        <v>948298.42935940495</v>
      </c>
      <c r="G280">
        <v>924004.70849502517</v>
      </c>
      <c r="H280">
        <v>817152.78365386254</v>
      </c>
      <c r="I280">
        <v>853670.17898343725</v>
      </c>
      <c r="J280">
        <v>965557.03575094894</v>
      </c>
      <c r="K280">
        <v>815877.45275470475</v>
      </c>
      <c r="L280">
        <v>1050733.581200612</v>
      </c>
      <c r="M280">
        <v>914169.51537076093</v>
      </c>
      <c r="N280">
        <v>8</v>
      </c>
      <c r="O280">
        <v>5</v>
      </c>
      <c r="P280">
        <v>5</v>
      </c>
      <c r="Q280">
        <v>6</v>
      </c>
      <c r="R280">
        <v>7</v>
      </c>
      <c r="S280">
        <v>5</v>
      </c>
      <c r="T280">
        <v>7</v>
      </c>
      <c r="U280">
        <v>6</v>
      </c>
      <c r="V280">
        <v>4</v>
      </c>
      <c r="W280">
        <v>5</v>
      </c>
      <c r="X280">
        <v>5</v>
      </c>
      <c r="Y280">
        <v>6</v>
      </c>
      <c r="Z280">
        <v>6</v>
      </c>
      <c r="AA280">
        <v>3.244467980712308</v>
      </c>
      <c r="AB280">
        <v>2.6351322498174361</v>
      </c>
      <c r="AC280">
        <v>2.544788011356252</v>
      </c>
      <c r="AD280">
        <v>3.0203081922719242</v>
      </c>
      <c r="AE280">
        <v>1.8681732318322424</v>
      </c>
      <c r="AF280">
        <v>2.5435170488858185</v>
      </c>
      <c r="AG280">
        <v>2.890868017045737</v>
      </c>
      <c r="AH280">
        <v>4.5103366108332477</v>
      </c>
      <c r="AI280">
        <v>2.784597768780424</v>
      </c>
      <c r="AJ280">
        <v>3.0024945349367376</v>
      </c>
      <c r="AK280">
        <v>3.019183724277323</v>
      </c>
      <c r="AL280">
        <v>2.2571296088588455</v>
      </c>
      <c r="AM280">
        <f t="shared" si="8"/>
        <v>2.7924995990814963</v>
      </c>
      <c r="AN280">
        <f t="shared" si="9"/>
        <v>2.9276665641865534</v>
      </c>
      <c r="AP280" t="s">
        <v>399</v>
      </c>
      <c r="AQ280" t="s">
        <v>2031</v>
      </c>
      <c r="AR280" t="s">
        <v>2032</v>
      </c>
      <c r="AS280">
        <v>0.79938200857449504</v>
      </c>
      <c r="AT280">
        <v>0.31098328670061998</v>
      </c>
      <c r="AU280">
        <v>0.314966773746721</v>
      </c>
    </row>
    <row r="281" spans="1:47" x14ac:dyDescent="0.25">
      <c r="A281" t="s">
        <v>920</v>
      </c>
      <c r="B281">
        <v>970869.27539981983</v>
      </c>
      <c r="C281">
        <v>1291792.3286385089</v>
      </c>
      <c r="D281">
        <v>1139872.9507994831</v>
      </c>
      <c r="E281">
        <v>1198988.9436410163</v>
      </c>
      <c r="F281">
        <v>867123.8988330001</v>
      </c>
      <c r="G281">
        <v>1170590.1277559721</v>
      </c>
      <c r="H281">
        <v>1300669.2575107687</v>
      </c>
      <c r="I281">
        <v>1043353.8640923244</v>
      </c>
      <c r="J281">
        <v>1724699.4618424627</v>
      </c>
      <c r="K281">
        <v>1005717.5360341851</v>
      </c>
      <c r="L281">
        <v>1827116.895970599</v>
      </c>
      <c r="M281">
        <v>1236917.0110589513</v>
      </c>
      <c r="N281">
        <v>7</v>
      </c>
      <c r="O281">
        <v>6</v>
      </c>
      <c r="P281">
        <v>6</v>
      </c>
      <c r="Q281">
        <v>6</v>
      </c>
      <c r="R281">
        <v>7</v>
      </c>
      <c r="S281">
        <v>6</v>
      </c>
      <c r="T281">
        <v>6</v>
      </c>
      <c r="U281">
        <v>6</v>
      </c>
      <c r="V281">
        <v>5</v>
      </c>
      <c r="W281">
        <v>6</v>
      </c>
      <c r="X281">
        <v>6</v>
      </c>
      <c r="Y281">
        <v>6</v>
      </c>
      <c r="Z281">
        <v>5</v>
      </c>
      <c r="AA281">
        <v>3.2397974980562565</v>
      </c>
      <c r="AB281">
        <v>3.0727625443630835</v>
      </c>
      <c r="AC281">
        <v>2.6862196349250067</v>
      </c>
      <c r="AD281">
        <v>3.1914899457553716</v>
      </c>
      <c r="AE281">
        <v>2.4753426376136223</v>
      </c>
      <c r="AF281">
        <v>2.5207609103943414</v>
      </c>
      <c r="AG281">
        <v>2.760033333358944</v>
      </c>
      <c r="AH281">
        <v>3.4564600368897502</v>
      </c>
      <c r="AI281">
        <v>1.7824805672034951</v>
      </c>
      <c r="AJ281">
        <v>3.3881344531769582</v>
      </c>
      <c r="AK281">
        <v>3.4981645211971468</v>
      </c>
      <c r="AL281">
        <v>3.2137606249059218</v>
      </c>
      <c r="AM281">
        <f t="shared" si="8"/>
        <v>2.7816926013531904</v>
      </c>
      <c r="AN281">
        <f t="shared" si="9"/>
        <v>3.0992085166201258</v>
      </c>
      <c r="AP281" t="s">
        <v>400</v>
      </c>
      <c r="AQ281" t="s">
        <v>2033</v>
      </c>
      <c r="AR281" t="s">
        <v>2034</v>
      </c>
      <c r="AS281">
        <v>0.24574125397409</v>
      </c>
      <c r="AT281">
        <v>0.20225678359244401</v>
      </c>
      <c r="AU281">
        <v>0.31623728825215403</v>
      </c>
    </row>
    <row r="282" spans="1:47" x14ac:dyDescent="0.25">
      <c r="A282" t="s">
        <v>390</v>
      </c>
      <c r="B282">
        <v>46825979.687095471</v>
      </c>
      <c r="C282">
        <v>41537431.352718353</v>
      </c>
      <c r="D282">
        <v>38513111.043080129</v>
      </c>
      <c r="E282">
        <v>44531803.556262352</v>
      </c>
      <c r="F282">
        <v>52796188.392392501</v>
      </c>
      <c r="G282">
        <v>55810340.266384393</v>
      </c>
      <c r="H282">
        <v>55032815.647039942</v>
      </c>
      <c r="I282">
        <v>58585340.59445107</v>
      </c>
      <c r="J282">
        <v>39389236.740507349</v>
      </c>
      <c r="K282">
        <v>62548707.872802317</v>
      </c>
      <c r="L282">
        <v>35297744.679992072</v>
      </c>
      <c r="M282">
        <v>54709868.790608719</v>
      </c>
      <c r="N282">
        <v>14</v>
      </c>
      <c r="O282">
        <v>14</v>
      </c>
      <c r="P282">
        <v>14</v>
      </c>
      <c r="Q282">
        <v>13</v>
      </c>
      <c r="R282">
        <v>14</v>
      </c>
      <c r="S282">
        <v>13</v>
      </c>
      <c r="T282">
        <v>13</v>
      </c>
      <c r="U282">
        <v>14</v>
      </c>
      <c r="V282">
        <v>14</v>
      </c>
      <c r="W282">
        <v>13</v>
      </c>
      <c r="X282">
        <v>14</v>
      </c>
      <c r="Y282">
        <v>12</v>
      </c>
      <c r="Z282">
        <v>14</v>
      </c>
      <c r="AA282">
        <v>3.3347701900194444</v>
      </c>
      <c r="AB282">
        <v>3.1577661783917041</v>
      </c>
      <c r="AC282">
        <v>3.2833389399506925</v>
      </c>
      <c r="AD282">
        <v>3.5803665336185104</v>
      </c>
      <c r="AE282">
        <v>2.2524384137634068</v>
      </c>
      <c r="AF282">
        <v>4.2585754783155814</v>
      </c>
      <c r="AG282">
        <v>3.8922883754521296</v>
      </c>
      <c r="AH282">
        <v>4.2657833675706121</v>
      </c>
      <c r="AI282">
        <v>2.7259925121850492</v>
      </c>
      <c r="AJ282">
        <v>4.4715613542488564</v>
      </c>
      <c r="AK282">
        <v>4.0946269125617354</v>
      </c>
      <c r="AL282">
        <v>3.6903243169419562</v>
      </c>
      <c r="AM282">
        <f t="shared" si="8"/>
        <v>3.5386674421852207</v>
      </c>
      <c r="AN282">
        <f t="shared" si="9"/>
        <v>3.6293046533180586</v>
      </c>
      <c r="AP282" t="s">
        <v>401</v>
      </c>
      <c r="AQ282" t="s">
        <v>2035</v>
      </c>
      <c r="AR282" t="s">
        <v>2036</v>
      </c>
      <c r="AS282">
        <v>0.45623154455031301</v>
      </c>
      <c r="AT282">
        <v>9.5708504152590093E-2</v>
      </c>
      <c r="AU282">
        <v>0.317147349010719</v>
      </c>
    </row>
    <row r="283" spans="1:47" x14ac:dyDescent="0.25">
      <c r="A283" t="s">
        <v>684</v>
      </c>
      <c r="B283">
        <v>6018249.6721402006</v>
      </c>
      <c r="C283">
        <v>6063181.3468164997</v>
      </c>
      <c r="D283">
        <v>6982978.7909085741</v>
      </c>
      <c r="E283">
        <v>5262100.9398706993</v>
      </c>
      <c r="F283">
        <v>5396415.8498153705</v>
      </c>
      <c r="G283">
        <v>5508621.2103128023</v>
      </c>
      <c r="H283">
        <v>5137256.8349298229</v>
      </c>
      <c r="I283">
        <v>5653977.6181041021</v>
      </c>
      <c r="J283">
        <v>6665513.0487808213</v>
      </c>
      <c r="K283">
        <v>6050504.3332387256</v>
      </c>
      <c r="L283">
        <v>6648952.0148572717</v>
      </c>
      <c r="M283">
        <v>6124768.1567880763</v>
      </c>
      <c r="N283">
        <v>12</v>
      </c>
      <c r="O283">
        <v>12</v>
      </c>
      <c r="P283">
        <v>12</v>
      </c>
      <c r="Q283">
        <v>12</v>
      </c>
      <c r="R283">
        <v>12</v>
      </c>
      <c r="S283">
        <v>11</v>
      </c>
      <c r="T283">
        <v>10</v>
      </c>
      <c r="U283">
        <v>12</v>
      </c>
      <c r="V283">
        <v>12</v>
      </c>
      <c r="W283">
        <v>8</v>
      </c>
      <c r="X283">
        <v>11</v>
      </c>
      <c r="Y283">
        <v>9</v>
      </c>
      <c r="Z283">
        <v>11</v>
      </c>
      <c r="AA283">
        <v>3.112111216609021</v>
      </c>
      <c r="AB283">
        <v>2.5415897150551845</v>
      </c>
      <c r="AC283">
        <v>3.3935788390887272</v>
      </c>
      <c r="AD283">
        <v>3.5231845190347131</v>
      </c>
      <c r="AE283">
        <v>3.0874250754749615</v>
      </c>
      <c r="AF283">
        <v>3.8924479246305546</v>
      </c>
      <c r="AG283">
        <v>3.4176250419748944</v>
      </c>
      <c r="AH283">
        <v>4.4262035339816448</v>
      </c>
      <c r="AI283">
        <v>2.5162010802121748</v>
      </c>
      <c r="AJ283">
        <v>4.2555336963710131</v>
      </c>
      <c r="AK283">
        <v>3.31657092951369</v>
      </c>
      <c r="AL283">
        <v>3.8566552718331977</v>
      </c>
      <c r="AM283">
        <f t="shared" si="8"/>
        <v>3.2852437453277794</v>
      </c>
      <c r="AN283">
        <f t="shared" si="9"/>
        <v>3.6046107286355173</v>
      </c>
      <c r="AP283" t="s">
        <v>402</v>
      </c>
      <c r="AQ283" t="s">
        <v>2037</v>
      </c>
      <c r="AR283" t="s">
        <v>2038</v>
      </c>
      <c r="AS283">
        <v>0.38785232375485301</v>
      </c>
      <c r="AT283">
        <v>0.17109949285763201</v>
      </c>
      <c r="AU283">
        <v>0.31727155225443798</v>
      </c>
    </row>
    <row r="284" spans="1:47" x14ac:dyDescent="0.25">
      <c r="A284" t="s">
        <v>1185</v>
      </c>
      <c r="B284">
        <v>593715.26688310306</v>
      </c>
      <c r="C284">
        <v>635757.83804364875</v>
      </c>
      <c r="D284">
        <v>674468.14743975038</v>
      </c>
      <c r="E284">
        <v>680436.75705837063</v>
      </c>
      <c r="F284">
        <v>495899.58779840474</v>
      </c>
      <c r="G284">
        <v>617742.98067392909</v>
      </c>
      <c r="H284">
        <v>674568.48475039005</v>
      </c>
      <c r="I284">
        <v>700873.57604819397</v>
      </c>
      <c r="J284">
        <v>521875.12252948422</v>
      </c>
      <c r="K284">
        <v>596812.21802316059</v>
      </c>
      <c r="L284">
        <v>646435.47145237075</v>
      </c>
      <c r="M284">
        <v>649106.98943285609</v>
      </c>
      <c r="N284">
        <v>9</v>
      </c>
      <c r="O284">
        <v>6</v>
      </c>
      <c r="P284">
        <v>7</v>
      </c>
      <c r="Q284">
        <v>8</v>
      </c>
      <c r="R284">
        <v>8</v>
      </c>
      <c r="S284">
        <v>6</v>
      </c>
      <c r="T284">
        <v>5</v>
      </c>
      <c r="U284">
        <v>7</v>
      </c>
      <c r="V284">
        <v>7</v>
      </c>
      <c r="W284">
        <v>4</v>
      </c>
      <c r="X284">
        <v>6</v>
      </c>
      <c r="Y284">
        <v>4</v>
      </c>
      <c r="Z284">
        <v>6</v>
      </c>
      <c r="AA284">
        <v>2.8402517979266464</v>
      </c>
      <c r="AB284">
        <v>1.9757591726963146</v>
      </c>
      <c r="AC284">
        <v>2.3812262349014137</v>
      </c>
      <c r="AD284">
        <v>3.0502641350176773</v>
      </c>
      <c r="AE284">
        <v>2.1322302955196686</v>
      </c>
      <c r="AF284">
        <v>3.4136330960271599</v>
      </c>
      <c r="AG284">
        <v>2.6734480107776184</v>
      </c>
      <c r="AH284">
        <v>3.6400539789054229</v>
      </c>
      <c r="AI284">
        <v>2.0757055993148783</v>
      </c>
      <c r="AJ284">
        <v>3.6889977259185187</v>
      </c>
      <c r="AK284">
        <v>3.3055652929730348</v>
      </c>
      <c r="AL284">
        <v>3.0938331611160614</v>
      </c>
      <c r="AM284">
        <f t="shared" si="8"/>
        <v>2.7292622711308216</v>
      </c>
      <c r="AN284">
        <f t="shared" si="9"/>
        <v>2.9825658123849141</v>
      </c>
      <c r="AP284" t="s">
        <v>403</v>
      </c>
      <c r="AQ284" t="s">
        <v>2039</v>
      </c>
      <c r="AR284" t="s">
        <v>2040</v>
      </c>
      <c r="AS284">
        <v>0.550442622614156</v>
      </c>
      <c r="AT284">
        <v>1.27147383240791E-2</v>
      </c>
      <c r="AU284">
        <v>0.31902296282445097</v>
      </c>
    </row>
    <row r="285" spans="1:47" x14ac:dyDescent="0.25">
      <c r="A285" t="s">
        <v>578</v>
      </c>
      <c r="B285">
        <v>657967.75959042693</v>
      </c>
      <c r="C285">
        <v>905833.24361803953</v>
      </c>
      <c r="D285">
        <v>1327487.9493134979</v>
      </c>
      <c r="E285">
        <v>800630.08910963894</v>
      </c>
      <c r="F285">
        <v>759312.84629613906</v>
      </c>
      <c r="G285">
        <v>1024469.2200200917</v>
      </c>
      <c r="H285">
        <v>483418.52508918627</v>
      </c>
      <c r="I285">
        <v>690108.91055232438</v>
      </c>
      <c r="J285">
        <v>827455.94887583319</v>
      </c>
      <c r="K285">
        <v>939648.98075929563</v>
      </c>
      <c r="L285">
        <v>791920.02359595941</v>
      </c>
      <c r="M285">
        <v>875706.57736966608</v>
      </c>
      <c r="N285">
        <v>9</v>
      </c>
      <c r="O285">
        <v>7</v>
      </c>
      <c r="P285">
        <v>8</v>
      </c>
      <c r="Q285">
        <v>8</v>
      </c>
      <c r="R285">
        <v>8</v>
      </c>
      <c r="S285">
        <v>7</v>
      </c>
      <c r="T285">
        <v>6</v>
      </c>
      <c r="U285">
        <v>4</v>
      </c>
      <c r="V285">
        <v>7</v>
      </c>
      <c r="W285">
        <v>5</v>
      </c>
      <c r="X285">
        <v>7</v>
      </c>
      <c r="Y285">
        <v>5</v>
      </c>
      <c r="Z285">
        <v>6</v>
      </c>
      <c r="AA285">
        <v>2.6617923185747534</v>
      </c>
      <c r="AB285">
        <v>2.15222258788876</v>
      </c>
      <c r="AC285">
        <v>2.7207084007224527</v>
      </c>
      <c r="AD285">
        <v>3.2002964381826695</v>
      </c>
      <c r="AE285">
        <v>2.0282293372237743</v>
      </c>
      <c r="AF285">
        <v>3.6100732873047772</v>
      </c>
      <c r="AG285">
        <v>4.0095886172920698</v>
      </c>
      <c r="AH285">
        <v>2.9210730158855975</v>
      </c>
      <c r="AI285">
        <v>2.4541667420719824</v>
      </c>
      <c r="AJ285">
        <v>3.9337803793018833</v>
      </c>
      <c r="AK285">
        <v>2.0143281436220342</v>
      </c>
      <c r="AL285">
        <v>3.8439832028195098</v>
      </c>
      <c r="AM285">
        <f t="shared" si="8"/>
        <v>2.9221239526441014</v>
      </c>
      <c r="AN285">
        <f t="shared" si="9"/>
        <v>3.0029164591709421</v>
      </c>
      <c r="AP285" t="s">
        <v>404</v>
      </c>
      <c r="AQ285" t="s">
        <v>2041</v>
      </c>
      <c r="AR285" t="s">
        <v>2042</v>
      </c>
      <c r="AS285">
        <v>-1.4301926411581001</v>
      </c>
      <c r="AT285">
        <v>0.198046722386095</v>
      </c>
      <c r="AU285">
        <v>0.31954834422376899</v>
      </c>
    </row>
    <row r="286" spans="1:47" x14ac:dyDescent="0.25">
      <c r="A286" t="s">
        <v>1102</v>
      </c>
      <c r="B286">
        <v>680082.19879064849</v>
      </c>
      <c r="C286">
        <v>732963.96572697477</v>
      </c>
      <c r="D286">
        <v>712427.10643247701</v>
      </c>
      <c r="E286">
        <v>693776.28655232256</v>
      </c>
      <c r="F286">
        <v>734081.19112082827</v>
      </c>
      <c r="G286">
        <v>722169.86006104632</v>
      </c>
      <c r="H286">
        <v>721453.78408275696</v>
      </c>
      <c r="I286">
        <v>520891.04118944687</v>
      </c>
      <c r="J286">
        <v>1356841.2996745338</v>
      </c>
      <c r="K286">
        <v>1089955.7336346966</v>
      </c>
      <c r="L286">
        <v>1267645.727841415</v>
      </c>
      <c r="M286">
        <v>949994.92280323466</v>
      </c>
      <c r="N286">
        <v>7</v>
      </c>
      <c r="O286">
        <v>4</v>
      </c>
      <c r="P286">
        <v>5</v>
      </c>
      <c r="Q286">
        <v>5</v>
      </c>
      <c r="R286">
        <v>5</v>
      </c>
      <c r="S286">
        <v>5</v>
      </c>
      <c r="T286">
        <v>5</v>
      </c>
      <c r="U286">
        <v>5</v>
      </c>
      <c r="V286">
        <v>4</v>
      </c>
      <c r="W286">
        <v>4</v>
      </c>
      <c r="X286">
        <v>5</v>
      </c>
      <c r="Y286">
        <v>4</v>
      </c>
      <c r="Z286">
        <v>5</v>
      </c>
      <c r="AA286">
        <v>3.4781967353664403</v>
      </c>
      <c r="AB286">
        <v>3.0918073469648779</v>
      </c>
      <c r="AC286">
        <v>2.5361021701640878</v>
      </c>
      <c r="AD286">
        <v>3.322131991312598</v>
      </c>
      <c r="AE286">
        <v>2.1000190333134374</v>
      </c>
      <c r="AF286">
        <v>3.0724006256168161</v>
      </c>
      <c r="AG286">
        <v>3.7145591420761273</v>
      </c>
      <c r="AH286">
        <v>3.621599756533715</v>
      </c>
      <c r="AI286">
        <v>2.8770583846008551</v>
      </c>
      <c r="AJ286">
        <v>4.1571195571087225</v>
      </c>
      <c r="AK286">
        <v>3.4931166458131875</v>
      </c>
      <c r="AL286">
        <v>3.6966874090608841</v>
      </c>
      <c r="AM286">
        <f t="shared" si="8"/>
        <v>3.2021141366369661</v>
      </c>
      <c r="AN286">
        <f t="shared" si="9"/>
        <v>3.3246856630183252</v>
      </c>
      <c r="AP286" t="s">
        <v>405</v>
      </c>
      <c r="AQ286" t="s">
        <v>2043</v>
      </c>
      <c r="AR286" t="s">
        <v>2044</v>
      </c>
      <c r="AS286">
        <v>-0.67665338144540199</v>
      </c>
      <c r="AT286">
        <v>0.10274895161028599</v>
      </c>
      <c r="AU286">
        <v>0.32098679127218699</v>
      </c>
    </row>
    <row r="287" spans="1:47" x14ac:dyDescent="0.25">
      <c r="A287" t="s">
        <v>345</v>
      </c>
      <c r="B287">
        <v>1817130.1643651207</v>
      </c>
      <c r="C287">
        <v>1976283.9990102949</v>
      </c>
      <c r="D287">
        <v>1779162.0466879627</v>
      </c>
      <c r="E287">
        <v>2472473.4211410321</v>
      </c>
      <c r="F287">
        <v>2175206.285668781</v>
      </c>
      <c r="G287">
        <v>2310529.1470815856</v>
      </c>
      <c r="H287">
        <v>2594043.1243838859</v>
      </c>
      <c r="I287">
        <v>2168708.7843235848</v>
      </c>
      <c r="J287">
        <v>2747701.8080359562</v>
      </c>
      <c r="K287">
        <v>2084378.8053323457</v>
      </c>
      <c r="L287">
        <v>2520451.2574754213</v>
      </c>
      <c r="M287">
        <v>2630543.7933134902</v>
      </c>
      <c r="N287">
        <v>10</v>
      </c>
      <c r="O287">
        <v>9</v>
      </c>
      <c r="P287">
        <v>9</v>
      </c>
      <c r="Q287">
        <v>10</v>
      </c>
      <c r="R287">
        <v>10</v>
      </c>
      <c r="S287">
        <v>9</v>
      </c>
      <c r="T287">
        <v>10</v>
      </c>
      <c r="U287">
        <v>10</v>
      </c>
      <c r="V287">
        <v>10</v>
      </c>
      <c r="W287">
        <v>8</v>
      </c>
      <c r="X287">
        <v>10</v>
      </c>
      <c r="Y287">
        <v>8</v>
      </c>
      <c r="Z287">
        <v>8</v>
      </c>
      <c r="AA287">
        <v>3.3408884220681574</v>
      </c>
      <c r="AB287">
        <v>2.4030483411432511</v>
      </c>
      <c r="AC287">
        <v>2.8581704808182837</v>
      </c>
      <c r="AD287">
        <v>3.4635227653470757</v>
      </c>
      <c r="AE287">
        <v>2.6280196959749933</v>
      </c>
      <c r="AF287">
        <v>3.4351377682989459</v>
      </c>
      <c r="AG287">
        <v>3.7399849203943667</v>
      </c>
      <c r="AH287">
        <v>3.957324634629463</v>
      </c>
      <c r="AI287">
        <v>2.7406113770154583</v>
      </c>
      <c r="AJ287">
        <v>3.5775765954554286</v>
      </c>
      <c r="AK287">
        <v>3.6894269734145313</v>
      </c>
      <c r="AL287">
        <v>4.1214295741100413</v>
      </c>
      <c r="AM287">
        <f t="shared" si="8"/>
        <v>3.0592388307999205</v>
      </c>
      <c r="AN287">
        <f t="shared" si="9"/>
        <v>3.5999514273117454</v>
      </c>
      <c r="AP287" t="s">
        <v>406</v>
      </c>
      <c r="AQ287" t="s">
        <v>2045</v>
      </c>
      <c r="AR287" t="s">
        <v>2046</v>
      </c>
      <c r="AS287">
        <v>-0.300788750068614</v>
      </c>
      <c r="AT287">
        <v>0.184723971868818</v>
      </c>
      <c r="AU287">
        <v>0.32285737472370701</v>
      </c>
    </row>
    <row r="288" spans="1:47" x14ac:dyDescent="0.25">
      <c r="A288" t="s">
        <v>612</v>
      </c>
      <c r="B288">
        <v>981723.74859630328</v>
      </c>
      <c r="C288">
        <v>1071413.6710734763</v>
      </c>
      <c r="D288">
        <v>1114277.9407770098</v>
      </c>
      <c r="E288">
        <v>816067.79634217615</v>
      </c>
      <c r="F288">
        <v>633494.59748840798</v>
      </c>
      <c r="G288">
        <v>1150793.8335957071</v>
      </c>
      <c r="H288">
        <v>912783.86327447556</v>
      </c>
      <c r="I288">
        <v>833740.85787438671</v>
      </c>
      <c r="J288">
        <v>1213301.4582525282</v>
      </c>
      <c r="K288">
        <v>951222.28593067802</v>
      </c>
      <c r="L288">
        <v>876262.32390389428</v>
      </c>
      <c r="M288">
        <v>1256077.4301173463</v>
      </c>
      <c r="N288">
        <v>8</v>
      </c>
      <c r="O288">
        <v>7</v>
      </c>
      <c r="P288">
        <v>7</v>
      </c>
      <c r="Q288">
        <v>6</v>
      </c>
      <c r="R288">
        <v>7</v>
      </c>
      <c r="S288">
        <v>6</v>
      </c>
      <c r="T288">
        <v>8</v>
      </c>
      <c r="U288">
        <v>7</v>
      </c>
      <c r="V288">
        <v>7</v>
      </c>
      <c r="W288">
        <v>5</v>
      </c>
      <c r="X288">
        <v>8</v>
      </c>
      <c r="Y288">
        <v>6</v>
      </c>
      <c r="Z288">
        <v>8</v>
      </c>
      <c r="AA288">
        <v>2.1076577492310435</v>
      </c>
      <c r="AB288">
        <v>2.6065985424805436</v>
      </c>
      <c r="AC288">
        <v>2.6881465199647088</v>
      </c>
      <c r="AD288">
        <v>3.1470652519220232</v>
      </c>
      <c r="AE288">
        <v>2.3020510419756581</v>
      </c>
      <c r="AF288">
        <v>2.7400394422782739</v>
      </c>
      <c r="AG288">
        <v>3.4042446185005679</v>
      </c>
      <c r="AH288">
        <v>3.041272157631147</v>
      </c>
      <c r="AI288">
        <v>2.3004652626740381</v>
      </c>
      <c r="AJ288">
        <v>3.2445293008561165</v>
      </c>
      <c r="AK288">
        <v>2.5489621740908466</v>
      </c>
      <c r="AL288">
        <v>2.7385206311116623</v>
      </c>
      <c r="AM288">
        <f t="shared" si="8"/>
        <v>2.6145728029141209</v>
      </c>
      <c r="AN288">
        <f t="shared" si="9"/>
        <v>2.8636859792053175</v>
      </c>
      <c r="AP288" t="s">
        <v>407</v>
      </c>
      <c r="AQ288" t="s">
        <v>2047</v>
      </c>
      <c r="AR288" t="s">
        <v>2048</v>
      </c>
      <c r="AS288">
        <v>-0.17582247377101301</v>
      </c>
      <c r="AT288">
        <v>0.11301296395312301</v>
      </c>
      <c r="AU288">
        <v>0.32321748909883102</v>
      </c>
    </row>
    <row r="289" spans="1:47" x14ac:dyDescent="0.25">
      <c r="A289" t="s">
        <v>797</v>
      </c>
      <c r="B289">
        <v>419625.9929446039</v>
      </c>
      <c r="C289">
        <v>385060.62274206278</v>
      </c>
      <c r="D289">
        <v>550458.75618641789</v>
      </c>
      <c r="E289">
        <v>431795.21035188221</v>
      </c>
      <c r="F289">
        <v>171516.52673005188</v>
      </c>
      <c r="G289">
        <v>364198.26470968977</v>
      </c>
      <c r="H289">
        <v>355307.81214460154</v>
      </c>
      <c r="I289">
        <v>457831.91660279589</v>
      </c>
      <c r="J289">
        <v>313458.62724899646</v>
      </c>
      <c r="K289">
        <v>312362.51338844042</v>
      </c>
      <c r="L289">
        <v>354825.73508780485</v>
      </c>
      <c r="M289">
        <v>271299.43127027526</v>
      </c>
      <c r="N289">
        <v>7</v>
      </c>
      <c r="O289">
        <v>4</v>
      </c>
      <c r="P289">
        <v>5</v>
      </c>
      <c r="Q289">
        <v>5</v>
      </c>
      <c r="R289">
        <v>6</v>
      </c>
      <c r="S289">
        <v>2</v>
      </c>
      <c r="T289">
        <v>3</v>
      </c>
      <c r="U289">
        <v>5</v>
      </c>
      <c r="V289">
        <v>5</v>
      </c>
      <c r="W289">
        <v>2</v>
      </c>
      <c r="X289">
        <v>4</v>
      </c>
      <c r="Y289">
        <v>3</v>
      </c>
      <c r="Z289">
        <v>4</v>
      </c>
      <c r="AA289">
        <v>2.4067926088963225</v>
      </c>
      <c r="AB289">
        <v>1.5459116135219066</v>
      </c>
      <c r="AC289">
        <v>2.5428791855852158</v>
      </c>
      <c r="AD289">
        <v>1.8814596839204871</v>
      </c>
      <c r="AE289">
        <v>3.1001353855716349</v>
      </c>
      <c r="AF289">
        <v>1.984100112807452</v>
      </c>
      <c r="AG289">
        <v>2.0135253684805332</v>
      </c>
      <c r="AH289">
        <v>2.1503505466039998</v>
      </c>
      <c r="AI289">
        <v>3.4515216670294651</v>
      </c>
      <c r="AJ289">
        <v>2.6588664080436426</v>
      </c>
      <c r="AK289">
        <v>2.4344846697890303</v>
      </c>
      <c r="AL289">
        <v>2.5735811285755865</v>
      </c>
      <c r="AM289">
        <f t="shared" si="8"/>
        <v>2.4316785993140009</v>
      </c>
      <c r="AN289">
        <f t="shared" si="9"/>
        <v>2.3589227971568785</v>
      </c>
      <c r="AP289" t="s">
        <v>408</v>
      </c>
      <c r="AQ289" t="s">
        <v>2049</v>
      </c>
      <c r="AR289" t="s">
        <v>2050</v>
      </c>
      <c r="AS289">
        <v>-1.6150989534548601</v>
      </c>
      <c r="AT289">
        <v>0.18695521959286199</v>
      </c>
      <c r="AU289">
        <v>0.32394069169683198</v>
      </c>
    </row>
    <row r="290" spans="1:47" x14ac:dyDescent="0.25">
      <c r="A290" t="s">
        <v>506</v>
      </c>
      <c r="B290">
        <v>471287.70472965849</v>
      </c>
      <c r="C290">
        <v>456960.90586951183</v>
      </c>
      <c r="D290">
        <v>609324.47676271235</v>
      </c>
      <c r="E290">
        <v>373722.82306940743</v>
      </c>
      <c r="F290">
        <v>454154.92553279974</v>
      </c>
      <c r="G290">
        <v>306104.47457135416</v>
      </c>
      <c r="H290">
        <v>350102.88291861006</v>
      </c>
      <c r="I290">
        <v>272965.54248972435</v>
      </c>
      <c r="J290">
        <v>578262.36798024282</v>
      </c>
      <c r="K290">
        <v>384286.3632063687</v>
      </c>
      <c r="L290">
        <v>490840.00271081243</v>
      </c>
      <c r="M290">
        <v>335338.96895554481</v>
      </c>
      <c r="N290">
        <v>6</v>
      </c>
      <c r="O290">
        <v>5</v>
      </c>
      <c r="P290">
        <v>6</v>
      </c>
      <c r="Q290">
        <v>5</v>
      </c>
      <c r="R290">
        <v>5</v>
      </c>
      <c r="S290">
        <v>5</v>
      </c>
      <c r="T290">
        <v>3</v>
      </c>
      <c r="U290">
        <v>5</v>
      </c>
      <c r="V290">
        <v>4</v>
      </c>
      <c r="W290">
        <v>5</v>
      </c>
      <c r="X290">
        <v>3</v>
      </c>
      <c r="Y290">
        <v>4</v>
      </c>
      <c r="Z290">
        <v>4</v>
      </c>
      <c r="AA290">
        <v>2.8337954521518478</v>
      </c>
      <c r="AB290">
        <v>1.6534732883808154</v>
      </c>
      <c r="AC290">
        <v>3.4816930798291965</v>
      </c>
      <c r="AD290">
        <v>3.0145835844496394</v>
      </c>
      <c r="AE290">
        <v>2.3472765274160876</v>
      </c>
      <c r="AF290">
        <v>3.0769513114933233</v>
      </c>
      <c r="AG290">
        <v>2.7668694215780123</v>
      </c>
      <c r="AH290">
        <v>2.3456267827206263</v>
      </c>
      <c r="AI290">
        <v>1.6027820890934905</v>
      </c>
      <c r="AJ290">
        <v>3.5113257398848998</v>
      </c>
      <c r="AK290">
        <v>2.3623309202699505</v>
      </c>
      <c r="AL290">
        <v>3.079878351443404</v>
      </c>
      <c r="AM290">
        <f t="shared" si="8"/>
        <v>2.6933368268055955</v>
      </c>
      <c r="AN290">
        <f t="shared" si="9"/>
        <v>2.6527609313129532</v>
      </c>
      <c r="AP290" t="s">
        <v>409</v>
      </c>
      <c r="AQ290" t="s">
        <v>2051</v>
      </c>
      <c r="AR290" t="s">
        <v>2052</v>
      </c>
      <c r="AS290">
        <v>-2.0582383508646802</v>
      </c>
      <c r="AT290">
        <v>0.12741895327552</v>
      </c>
      <c r="AU290">
        <v>0.32476718451539099</v>
      </c>
    </row>
    <row r="291" spans="1:47" x14ac:dyDescent="0.25">
      <c r="A291" t="s">
        <v>260</v>
      </c>
      <c r="B291">
        <v>1780379.7486945831</v>
      </c>
      <c r="C291">
        <v>1653221.791428824</v>
      </c>
      <c r="D291">
        <v>1832790.6348880564</v>
      </c>
      <c r="E291">
        <v>1597726.5373328445</v>
      </c>
      <c r="F291">
        <v>1555371.1357793929</v>
      </c>
      <c r="G291">
        <v>1285256.479881133</v>
      </c>
      <c r="H291">
        <v>1703366.0637881677</v>
      </c>
      <c r="I291">
        <v>1456955.1394601497</v>
      </c>
      <c r="J291">
        <v>3005435.8975546104</v>
      </c>
      <c r="K291">
        <v>2357997.8083799663</v>
      </c>
      <c r="L291">
        <v>2142698.4702265416</v>
      </c>
      <c r="M291">
        <v>1803101.0809903184</v>
      </c>
      <c r="N291">
        <v>7</v>
      </c>
      <c r="O291">
        <v>7</v>
      </c>
      <c r="P291">
        <v>7</v>
      </c>
      <c r="Q291">
        <v>7</v>
      </c>
      <c r="R291">
        <v>7</v>
      </c>
      <c r="S291">
        <v>7</v>
      </c>
      <c r="T291">
        <v>5</v>
      </c>
      <c r="U291">
        <v>7</v>
      </c>
      <c r="V291">
        <v>7</v>
      </c>
      <c r="W291">
        <v>6</v>
      </c>
      <c r="X291">
        <v>5</v>
      </c>
      <c r="Y291">
        <v>4</v>
      </c>
      <c r="Z291">
        <v>5</v>
      </c>
      <c r="AA291">
        <v>3.1569455051830815</v>
      </c>
      <c r="AB291">
        <v>2.3962481727031646</v>
      </c>
      <c r="AC291">
        <v>3.9570068000101286</v>
      </c>
      <c r="AD291">
        <v>2.7497644180247418</v>
      </c>
      <c r="AE291">
        <v>3.4159750370235997</v>
      </c>
      <c r="AF291">
        <v>2.8940809307813757</v>
      </c>
      <c r="AG291">
        <v>3.3618170926314295</v>
      </c>
      <c r="AH291">
        <v>3.4388764800104412</v>
      </c>
      <c r="AI291">
        <v>2.94706569962193</v>
      </c>
      <c r="AJ291">
        <v>3.8005283131049823</v>
      </c>
      <c r="AK291">
        <v>3.5576159535005449</v>
      </c>
      <c r="AL291">
        <v>3.1157161486290099</v>
      </c>
      <c r="AM291">
        <f t="shared" si="8"/>
        <v>3.1919792369007776</v>
      </c>
      <c r="AN291">
        <f t="shared" si="9"/>
        <v>3.2732941883032942</v>
      </c>
      <c r="AP291" t="s">
        <v>410</v>
      </c>
      <c r="AQ291" t="s">
        <v>2053</v>
      </c>
      <c r="AR291" t="s">
        <v>2054</v>
      </c>
      <c r="AS291">
        <v>-0.42182858028718301</v>
      </c>
      <c r="AT291">
        <v>0.32994582550833601</v>
      </c>
      <c r="AU291">
        <v>0.32495402845562299</v>
      </c>
    </row>
    <row r="292" spans="1:47" x14ac:dyDescent="0.25">
      <c r="A292" t="s">
        <v>708</v>
      </c>
      <c r="B292">
        <v>1618842.1297668025</v>
      </c>
      <c r="C292">
        <v>1614075.6188367445</v>
      </c>
      <c r="D292">
        <v>1384159.9738346729</v>
      </c>
      <c r="E292">
        <v>1440341.5086088916</v>
      </c>
      <c r="F292">
        <v>1298966.1068186478</v>
      </c>
      <c r="G292">
        <v>1827797.8312684842</v>
      </c>
      <c r="H292">
        <v>1699057.2469838671</v>
      </c>
      <c r="I292">
        <v>1548774.8759319792</v>
      </c>
      <c r="J292">
        <v>1223319.3128018533</v>
      </c>
      <c r="K292">
        <v>1758237.0758468788</v>
      </c>
      <c r="L292">
        <v>1381620.8718689135</v>
      </c>
      <c r="M292">
        <v>1756305.9485748927</v>
      </c>
      <c r="N292">
        <v>7</v>
      </c>
      <c r="O292">
        <v>7</v>
      </c>
      <c r="P292">
        <v>7</v>
      </c>
      <c r="Q292">
        <v>7</v>
      </c>
      <c r="R292">
        <v>6</v>
      </c>
      <c r="S292">
        <v>7</v>
      </c>
      <c r="T292">
        <v>6</v>
      </c>
      <c r="U292">
        <v>7</v>
      </c>
      <c r="V292">
        <v>7</v>
      </c>
      <c r="W292">
        <v>5</v>
      </c>
      <c r="X292">
        <v>7</v>
      </c>
      <c r="Y292">
        <v>5</v>
      </c>
      <c r="Z292">
        <v>6</v>
      </c>
      <c r="AA292">
        <v>3.0558578834472803</v>
      </c>
      <c r="AB292">
        <v>3.3264271446803084</v>
      </c>
      <c r="AC292">
        <v>2.9948085632587889</v>
      </c>
      <c r="AD292">
        <v>3.3423038942977428</v>
      </c>
      <c r="AE292">
        <v>2.6946695976409609</v>
      </c>
      <c r="AF292">
        <v>4.5836129280737579</v>
      </c>
      <c r="AG292">
        <v>3.8703571154178356</v>
      </c>
      <c r="AH292">
        <v>3.5290635591748929</v>
      </c>
      <c r="AI292">
        <v>1.4474610282482796</v>
      </c>
      <c r="AJ292">
        <v>4.0538262944371786</v>
      </c>
      <c r="AK292">
        <v>3.1849955726953461</v>
      </c>
      <c r="AL292">
        <v>4.2814659124481267</v>
      </c>
      <c r="AM292">
        <f t="shared" si="8"/>
        <v>3.2436656403575985</v>
      </c>
      <c r="AN292">
        <f t="shared" si="9"/>
        <v>3.483809275279151</v>
      </c>
      <c r="AP292" t="s">
        <v>411</v>
      </c>
      <c r="AQ292" t="s">
        <v>2055</v>
      </c>
      <c r="AR292" t="s">
        <v>2056</v>
      </c>
      <c r="AS292">
        <v>0.34496209799428201</v>
      </c>
      <c r="AT292">
        <v>0.13599020700536901</v>
      </c>
      <c r="AU292">
        <v>0.32530934527569599</v>
      </c>
    </row>
    <row r="293" spans="1:47" x14ac:dyDescent="0.25">
      <c r="A293" t="s">
        <v>1347</v>
      </c>
      <c r="B293">
        <v>414023.95062351192</v>
      </c>
      <c r="C293">
        <v>370603.32777577778</v>
      </c>
      <c r="D293">
        <v>480994.71085776662</v>
      </c>
      <c r="E293">
        <v>409741.87051010586</v>
      </c>
      <c r="F293">
        <v>333330.5731294587</v>
      </c>
      <c r="G293">
        <v>418330.4614558334</v>
      </c>
      <c r="H293">
        <v>383129.47805652657</v>
      </c>
      <c r="I293">
        <v>361210.83865876531</v>
      </c>
      <c r="J293">
        <v>190540.23463374327</v>
      </c>
      <c r="K293">
        <v>234940.94221636257</v>
      </c>
      <c r="L293">
        <v>250892.98216892933</v>
      </c>
      <c r="M293">
        <v>230130.32219363574</v>
      </c>
      <c r="N293">
        <v>4</v>
      </c>
      <c r="O293">
        <v>3</v>
      </c>
      <c r="P293">
        <v>3</v>
      </c>
      <c r="Q293">
        <v>3</v>
      </c>
      <c r="R293">
        <v>3</v>
      </c>
      <c r="S293">
        <v>4</v>
      </c>
      <c r="T293">
        <v>3</v>
      </c>
      <c r="U293">
        <v>3</v>
      </c>
      <c r="V293">
        <v>3</v>
      </c>
      <c r="W293">
        <v>1</v>
      </c>
      <c r="X293">
        <v>3</v>
      </c>
      <c r="Y293">
        <v>1</v>
      </c>
      <c r="Z293">
        <v>1</v>
      </c>
      <c r="AA293">
        <v>3.5623506066129664</v>
      </c>
      <c r="AB293">
        <v>2.7405948710988199</v>
      </c>
      <c r="AC293">
        <v>3.2313241212782766</v>
      </c>
      <c r="AD293">
        <v>3.5582714815698702</v>
      </c>
      <c r="AE293">
        <v>3.1739972751369874</v>
      </c>
      <c r="AF293">
        <v>3.4280832956718434</v>
      </c>
      <c r="AG293">
        <v>3.2792305381913067</v>
      </c>
      <c r="AH293">
        <v>3.3556443554816195</v>
      </c>
      <c r="AI293">
        <v>2.7764497356612101</v>
      </c>
      <c r="AJ293">
        <v>3.0842214932642897</v>
      </c>
      <c r="AK293">
        <v>2.9129097686282499</v>
      </c>
      <c r="AL293">
        <v>4.6718846606444604</v>
      </c>
      <c r="AM293">
        <f t="shared" si="8"/>
        <v>3.1371706872645677</v>
      </c>
      <c r="AN293">
        <f t="shared" si="9"/>
        <v>3.491989679942082</v>
      </c>
      <c r="AP293" t="s">
        <v>412</v>
      </c>
      <c r="AQ293" t="s">
        <v>2057</v>
      </c>
      <c r="AR293" t="s">
        <v>2058</v>
      </c>
      <c r="AS293">
        <v>0.239167136038067</v>
      </c>
      <c r="AT293">
        <v>0.126938046429907</v>
      </c>
      <c r="AU293">
        <v>0.32533508769778602</v>
      </c>
    </row>
    <row r="294" spans="1:47" x14ac:dyDescent="0.25">
      <c r="A294" t="s">
        <v>470</v>
      </c>
      <c r="B294">
        <v>291256.77364890295</v>
      </c>
      <c r="C294">
        <v>265037.94407783978</v>
      </c>
      <c r="D294">
        <v>645904.29945876834</v>
      </c>
      <c r="E294">
        <v>76732.305229513659</v>
      </c>
      <c r="F294">
        <v>351189.98895161814</v>
      </c>
      <c r="G294">
        <v>254637.43448896066</v>
      </c>
      <c r="H294">
        <v>170261.4884659849</v>
      </c>
      <c r="I294">
        <v>417287.45031162509</v>
      </c>
      <c r="J294">
        <v>204612.42520899538</v>
      </c>
      <c r="K294">
        <v>357661.61079080706</v>
      </c>
      <c r="L294">
        <v>352853.62276299711</v>
      </c>
      <c r="M294">
        <v>301608.61575527332</v>
      </c>
      <c r="N294">
        <v>6</v>
      </c>
      <c r="O294">
        <v>4</v>
      </c>
      <c r="P294">
        <v>4</v>
      </c>
      <c r="Q294">
        <v>6</v>
      </c>
      <c r="R294">
        <v>2</v>
      </c>
      <c r="S294">
        <v>4</v>
      </c>
      <c r="T294">
        <v>4</v>
      </c>
      <c r="U294">
        <v>3</v>
      </c>
      <c r="V294">
        <v>5</v>
      </c>
      <c r="W294">
        <v>2</v>
      </c>
      <c r="X294">
        <v>4</v>
      </c>
      <c r="Y294">
        <v>2</v>
      </c>
      <c r="Z294">
        <v>3</v>
      </c>
      <c r="AA294">
        <v>2.7086445252328124</v>
      </c>
      <c r="AB294">
        <v>2.5904564842626301</v>
      </c>
      <c r="AC294">
        <v>2.7269967498612537</v>
      </c>
      <c r="AD294">
        <v>2.7624241519351997</v>
      </c>
      <c r="AE294">
        <v>2.1235654683907121</v>
      </c>
      <c r="AF294">
        <v>2.1534228950969077</v>
      </c>
      <c r="AG294">
        <v>1.8324729816338532</v>
      </c>
      <c r="AH294">
        <v>2.9261255880336137</v>
      </c>
      <c r="AI294">
        <v>2.1215762853244549</v>
      </c>
      <c r="AJ294">
        <v>3.4214872479958149</v>
      </c>
      <c r="AK294">
        <v>3.5280565161491948</v>
      </c>
      <c r="AL294">
        <v>3.0148692530483898</v>
      </c>
      <c r="AM294">
        <f t="shared" si="8"/>
        <v>2.6204306979623122</v>
      </c>
      <c r="AN294">
        <f t="shared" si="9"/>
        <v>2.6979189931984937</v>
      </c>
      <c r="AP294" t="s">
        <v>413</v>
      </c>
      <c r="AQ294" t="s">
        <v>2059</v>
      </c>
      <c r="AR294" t="s">
        <v>2060</v>
      </c>
      <c r="AS294">
        <v>0.52721834071665896</v>
      </c>
      <c r="AT294">
        <v>2.98075104083277E-2</v>
      </c>
      <c r="AU294">
        <v>0.32914643945279998</v>
      </c>
    </row>
    <row r="295" spans="1:47" x14ac:dyDescent="0.25">
      <c r="A295" t="s">
        <v>1152</v>
      </c>
      <c r="B295">
        <v>732166.40047506115</v>
      </c>
      <c r="C295">
        <v>389639.95821097214</v>
      </c>
      <c r="D295">
        <v>540328.14580216433</v>
      </c>
      <c r="E295">
        <v>688922.34888974985</v>
      </c>
      <c r="F295">
        <v>613339.38514230773</v>
      </c>
      <c r="G295">
        <v>535487.36314815783</v>
      </c>
      <c r="H295">
        <v>728969.717054368</v>
      </c>
      <c r="I295">
        <v>498774.26163454307</v>
      </c>
      <c r="J295">
        <v>732923.81495260389</v>
      </c>
      <c r="K295">
        <v>486395.1424624325</v>
      </c>
      <c r="L295">
        <v>762307.86692974088</v>
      </c>
      <c r="M295">
        <v>698166.816090454</v>
      </c>
      <c r="N295">
        <v>8</v>
      </c>
      <c r="O295">
        <v>6</v>
      </c>
      <c r="P295">
        <v>4</v>
      </c>
      <c r="Q295">
        <v>4</v>
      </c>
      <c r="R295">
        <v>6</v>
      </c>
      <c r="S295">
        <v>6</v>
      </c>
      <c r="T295">
        <v>6</v>
      </c>
      <c r="U295">
        <v>6</v>
      </c>
      <c r="V295">
        <v>5</v>
      </c>
      <c r="W295">
        <v>6</v>
      </c>
      <c r="X295">
        <v>5</v>
      </c>
      <c r="Y295">
        <v>7</v>
      </c>
      <c r="Z295">
        <v>4</v>
      </c>
      <c r="AA295">
        <v>2.4249605537988455</v>
      </c>
      <c r="AB295">
        <v>1.9123090525260462</v>
      </c>
      <c r="AC295">
        <v>3.1949926323413349</v>
      </c>
      <c r="AD295">
        <v>3.1697439774291638</v>
      </c>
      <c r="AE295">
        <v>1.5211467667438621</v>
      </c>
      <c r="AF295">
        <v>1.8449453173161812</v>
      </c>
      <c r="AG295">
        <v>2.8378304218678401</v>
      </c>
      <c r="AH295">
        <v>2.813508176759469</v>
      </c>
      <c r="AI295">
        <v>2.2667907847608273</v>
      </c>
      <c r="AJ295">
        <v>3.4012319719390036</v>
      </c>
      <c r="AK295">
        <v>2.1292389515335968</v>
      </c>
      <c r="AL295">
        <v>3.2689594205199879</v>
      </c>
      <c r="AM295">
        <f t="shared" si="8"/>
        <v>2.5075383854470394</v>
      </c>
      <c r="AN295">
        <f t="shared" si="9"/>
        <v>2.6234046191423199</v>
      </c>
      <c r="AP295" t="s">
        <v>414</v>
      </c>
      <c r="AQ295" t="s">
        <v>2061</v>
      </c>
      <c r="AR295" t="s">
        <v>2062</v>
      </c>
      <c r="AS295">
        <v>-0.46479550917190698</v>
      </c>
      <c r="AT295">
        <v>0.24775825205490401</v>
      </c>
      <c r="AU295">
        <v>0.32936287437105599</v>
      </c>
    </row>
    <row r="296" spans="1:47" x14ac:dyDescent="0.25">
      <c r="A296" t="s">
        <v>353</v>
      </c>
      <c r="B296">
        <v>272549.34172393603</v>
      </c>
      <c r="C296">
        <v>166345.22568254368</v>
      </c>
      <c r="D296">
        <v>131779.76949778994</v>
      </c>
      <c r="E296">
        <v>245633.02767523998</v>
      </c>
      <c r="F296">
        <v>200305.06053789664</v>
      </c>
      <c r="G296">
        <v>146649.1638331404</v>
      </c>
      <c r="H296">
        <v>169865.34701054113</v>
      </c>
      <c r="I296">
        <v>154675.08932897833</v>
      </c>
      <c r="J296">
        <v>307319.71038494643</v>
      </c>
      <c r="K296">
        <v>247850.09292956183</v>
      </c>
      <c r="L296">
        <v>340250.65275136946</v>
      </c>
      <c r="M296">
        <v>159306.57707078251</v>
      </c>
      <c r="N296">
        <v>9</v>
      </c>
      <c r="O296">
        <v>4</v>
      </c>
      <c r="P296">
        <v>3</v>
      </c>
      <c r="Q296">
        <v>3</v>
      </c>
      <c r="R296">
        <v>4</v>
      </c>
      <c r="S296">
        <v>4</v>
      </c>
      <c r="T296">
        <v>4</v>
      </c>
      <c r="U296">
        <v>3</v>
      </c>
      <c r="V296">
        <v>3</v>
      </c>
      <c r="W296">
        <v>5</v>
      </c>
      <c r="X296">
        <v>5</v>
      </c>
      <c r="Y296">
        <v>4</v>
      </c>
      <c r="Z296">
        <v>3</v>
      </c>
      <c r="AA296">
        <v>2.6549250890958249</v>
      </c>
      <c r="AB296">
        <v>2.057887333442888</v>
      </c>
      <c r="AC296">
        <v>2.3606363120141967</v>
      </c>
      <c r="AD296">
        <v>2.3515643398860422</v>
      </c>
      <c r="AE296">
        <v>1.716805424965135</v>
      </c>
      <c r="AF296">
        <v>1.5995245861609226</v>
      </c>
      <c r="AG296">
        <v>3.0520224105643963</v>
      </c>
      <c r="AH296">
        <v>3.2582880020182436</v>
      </c>
      <c r="AI296">
        <v>2.3623667475974583</v>
      </c>
      <c r="AJ296">
        <v>1.9828769390036178</v>
      </c>
      <c r="AK296">
        <v>2.6031099848256427</v>
      </c>
      <c r="AL296">
        <v>2.0493425839854589</v>
      </c>
      <c r="AM296">
        <f t="shared" si="8"/>
        <v>2.1697028345524849</v>
      </c>
      <c r="AN296">
        <f t="shared" si="9"/>
        <v>2.5051887910408195</v>
      </c>
      <c r="AP296" t="s">
        <v>415</v>
      </c>
      <c r="AQ296" t="s">
        <v>2063</v>
      </c>
      <c r="AR296" t="s">
        <v>2064</v>
      </c>
      <c r="AS296">
        <v>0.37545995740147298</v>
      </c>
      <c r="AT296">
        <v>9.3005988493355299E-2</v>
      </c>
      <c r="AU296">
        <v>0.33043360394565002</v>
      </c>
    </row>
    <row r="297" spans="1:47" x14ac:dyDescent="0.25">
      <c r="A297" t="s">
        <v>187</v>
      </c>
      <c r="B297">
        <v>813902.15048825927</v>
      </c>
      <c r="C297">
        <v>995404.51717981813</v>
      </c>
      <c r="D297">
        <v>805710.6505255464</v>
      </c>
      <c r="E297">
        <v>1575002.6593504925</v>
      </c>
      <c r="F297">
        <v>1406882.9375915446</v>
      </c>
      <c r="G297">
        <v>1543133.1769985675</v>
      </c>
      <c r="H297">
        <v>1670992.6835573632</v>
      </c>
      <c r="I297">
        <v>1684044.4043246936</v>
      </c>
      <c r="J297">
        <v>1262382.9262780503</v>
      </c>
      <c r="K297">
        <v>882497.44531690481</v>
      </c>
      <c r="L297">
        <v>1249769.7418042836</v>
      </c>
      <c r="M297">
        <v>1284891.4084089196</v>
      </c>
      <c r="N297">
        <v>8</v>
      </c>
      <c r="O297">
        <v>5</v>
      </c>
      <c r="P297">
        <v>7</v>
      </c>
      <c r="Q297">
        <v>6</v>
      </c>
      <c r="R297">
        <v>7</v>
      </c>
      <c r="S297">
        <v>6</v>
      </c>
      <c r="T297">
        <v>7</v>
      </c>
      <c r="U297">
        <v>8</v>
      </c>
      <c r="V297">
        <v>7</v>
      </c>
      <c r="W297">
        <v>7</v>
      </c>
      <c r="X297">
        <v>5</v>
      </c>
      <c r="Y297">
        <v>5</v>
      </c>
      <c r="Z297">
        <v>6</v>
      </c>
      <c r="AA297">
        <v>3.6222336537089816</v>
      </c>
      <c r="AB297">
        <v>2.514660629153382</v>
      </c>
      <c r="AC297">
        <v>2.5337676216713878</v>
      </c>
      <c r="AD297">
        <v>2.959801530336525</v>
      </c>
      <c r="AE297">
        <v>2.717822355983103</v>
      </c>
      <c r="AF297">
        <v>3.3304482881024273</v>
      </c>
      <c r="AG297">
        <v>3.0918984115809272</v>
      </c>
      <c r="AH297">
        <v>4.1928027149065361</v>
      </c>
      <c r="AI297">
        <v>2.4223975125827857</v>
      </c>
      <c r="AJ297">
        <v>3.6503071393428401</v>
      </c>
      <c r="AK297">
        <v>3.4911062509470923</v>
      </c>
      <c r="AL297">
        <v>3.2548880640833748</v>
      </c>
      <c r="AM297">
        <f t="shared" si="8"/>
        <v>3.0123024740936342</v>
      </c>
      <c r="AN297">
        <f t="shared" si="9"/>
        <v>3.2847198879729262</v>
      </c>
      <c r="AP297" t="s">
        <v>416</v>
      </c>
      <c r="AQ297" t="s">
        <v>2065</v>
      </c>
      <c r="AR297" t="s">
        <v>2066</v>
      </c>
      <c r="AS297">
        <v>-0.58303796746854397</v>
      </c>
      <c r="AT297">
        <v>1.59007624250815E-2</v>
      </c>
      <c r="AU297">
        <v>0.33258149810796001</v>
      </c>
    </row>
    <row r="298" spans="1:47" x14ac:dyDescent="0.25">
      <c r="A298" t="s">
        <v>877</v>
      </c>
      <c r="B298">
        <v>2216844.4641710087</v>
      </c>
      <c r="C298">
        <v>2300636.2532765614</v>
      </c>
      <c r="D298">
        <v>1859807.7970896247</v>
      </c>
      <c r="E298">
        <v>1859835.5194874946</v>
      </c>
      <c r="F298">
        <v>1738069.7168603248</v>
      </c>
      <c r="G298">
        <v>2323363.6570238983</v>
      </c>
      <c r="H298">
        <v>1664112.2983425893</v>
      </c>
      <c r="I298">
        <v>1827849.5777385186</v>
      </c>
      <c r="J298">
        <v>1179790.9962979255</v>
      </c>
      <c r="K298">
        <v>1787963.510249238</v>
      </c>
      <c r="L298">
        <v>1160089.9929947052</v>
      </c>
      <c r="M298">
        <v>1515752.4948403409</v>
      </c>
      <c r="N298">
        <v>13</v>
      </c>
      <c r="O298">
        <v>10</v>
      </c>
      <c r="P298">
        <v>8</v>
      </c>
      <c r="Q298">
        <v>9</v>
      </c>
      <c r="R298">
        <v>9</v>
      </c>
      <c r="S298">
        <v>8</v>
      </c>
      <c r="T298">
        <v>11</v>
      </c>
      <c r="U298">
        <v>8</v>
      </c>
      <c r="V298">
        <v>8</v>
      </c>
      <c r="W298">
        <v>6</v>
      </c>
      <c r="X298">
        <v>9</v>
      </c>
      <c r="Y298">
        <v>5</v>
      </c>
      <c r="Z298">
        <v>9</v>
      </c>
      <c r="AA298">
        <v>2.7272443439144509</v>
      </c>
      <c r="AB298">
        <v>2.6916559699712863</v>
      </c>
      <c r="AC298">
        <v>2.9809942102129892</v>
      </c>
      <c r="AD298">
        <v>2.3543886297005425</v>
      </c>
      <c r="AE298">
        <v>2.6048764848583947</v>
      </c>
      <c r="AF298">
        <v>3.2731987700032619</v>
      </c>
      <c r="AG298">
        <v>2.9369462526374686</v>
      </c>
      <c r="AH298">
        <v>4.081232075264877</v>
      </c>
      <c r="AI298">
        <v>2.6160645231179021</v>
      </c>
      <c r="AJ298">
        <v>4.38335363515771</v>
      </c>
      <c r="AK298">
        <v>3.6860994446672661</v>
      </c>
      <c r="AL298">
        <v>3.8344053300425389</v>
      </c>
      <c r="AM298">
        <f t="shared" si="8"/>
        <v>3.1120852420629337</v>
      </c>
      <c r="AN298">
        <f t="shared" si="9"/>
        <v>3.2496580361951817</v>
      </c>
      <c r="AP298" t="s">
        <v>417</v>
      </c>
      <c r="AQ298" t="s">
        <v>2067</v>
      </c>
      <c r="AR298" t="s">
        <v>2068</v>
      </c>
      <c r="AS298">
        <v>0.45789194977354403</v>
      </c>
      <c r="AT298">
        <v>0.25864687844846301</v>
      </c>
      <c r="AU298">
        <v>0.33309658715713802</v>
      </c>
    </row>
    <row r="299" spans="1:47" x14ac:dyDescent="0.25">
      <c r="A299" t="s">
        <v>839</v>
      </c>
      <c r="B299">
        <v>1137631.195345365</v>
      </c>
      <c r="C299">
        <v>981757.46105931315</v>
      </c>
      <c r="D299">
        <v>866143.53956222127</v>
      </c>
      <c r="E299">
        <v>813549.57170846488</v>
      </c>
      <c r="F299">
        <v>758122.34826331516</v>
      </c>
      <c r="G299">
        <v>681687.22884568654</v>
      </c>
      <c r="H299">
        <v>827033.8686663569</v>
      </c>
      <c r="I299">
        <v>777238.83931317285</v>
      </c>
      <c r="J299">
        <v>1449741.4029169246</v>
      </c>
      <c r="K299">
        <v>875442.65134504624</v>
      </c>
      <c r="L299">
        <v>1732962.3272079402</v>
      </c>
      <c r="M299">
        <v>911718.50899782602</v>
      </c>
      <c r="N299">
        <v>9</v>
      </c>
      <c r="O299">
        <v>7</v>
      </c>
      <c r="P299">
        <v>6</v>
      </c>
      <c r="Q299">
        <v>6</v>
      </c>
      <c r="R299">
        <v>7</v>
      </c>
      <c r="S299">
        <v>5</v>
      </c>
      <c r="T299">
        <v>6</v>
      </c>
      <c r="U299">
        <v>7</v>
      </c>
      <c r="V299">
        <v>7</v>
      </c>
      <c r="W299">
        <v>6</v>
      </c>
      <c r="X299">
        <v>5</v>
      </c>
      <c r="Y299">
        <v>7</v>
      </c>
      <c r="Z299">
        <v>6</v>
      </c>
      <c r="AA299">
        <v>2.8938292061603486</v>
      </c>
      <c r="AB299">
        <v>2.1614409151295932</v>
      </c>
      <c r="AC299">
        <v>2.6181114488062249</v>
      </c>
      <c r="AD299">
        <v>2.6468737584013828</v>
      </c>
      <c r="AE299">
        <v>2.0371425388041482</v>
      </c>
      <c r="AF299">
        <v>2.8384155033780964</v>
      </c>
      <c r="AG299">
        <v>2.0897416432008424</v>
      </c>
      <c r="AH299">
        <v>2.3461993715021818</v>
      </c>
      <c r="AI299">
        <v>2.3046618984557643</v>
      </c>
      <c r="AJ299">
        <v>3.5030844846917888</v>
      </c>
      <c r="AK299">
        <v>2.9222049652516842</v>
      </c>
      <c r="AL299">
        <v>2.6796301278742085</v>
      </c>
      <c r="AM299">
        <f t="shared" si="8"/>
        <v>2.7199239094369694</v>
      </c>
      <c r="AN299">
        <f t="shared" si="9"/>
        <v>2.4536320675057413</v>
      </c>
      <c r="AP299" t="s">
        <v>418</v>
      </c>
      <c r="AQ299" t="s">
        <v>2069</v>
      </c>
      <c r="AR299" t="s">
        <v>2070</v>
      </c>
      <c r="AS299">
        <v>-1.1293764271568001</v>
      </c>
      <c r="AT299">
        <v>5.0094294550331701E-2</v>
      </c>
      <c r="AU299">
        <v>0.33321281058298102</v>
      </c>
    </row>
    <row r="300" spans="1:47" x14ac:dyDescent="0.25">
      <c r="A300" t="s">
        <v>1399</v>
      </c>
      <c r="B300">
        <v>7737936.595326975</v>
      </c>
      <c r="C300">
        <v>9600892.9546186794</v>
      </c>
      <c r="D300">
        <v>4712960.8566392781</v>
      </c>
      <c r="E300">
        <v>6511006.8710623104</v>
      </c>
      <c r="F300">
        <v>7490508.0942564877</v>
      </c>
      <c r="G300">
        <v>8824577.1701689009</v>
      </c>
      <c r="H300">
        <v>10088919.202671571</v>
      </c>
      <c r="I300">
        <v>8628572.9898226168</v>
      </c>
      <c r="J300">
        <v>8929963.5160811339</v>
      </c>
      <c r="K300">
        <v>10034038.155613525</v>
      </c>
      <c r="L300">
        <v>12116146.468322493</v>
      </c>
      <c r="M300">
        <v>8827758.2924024127</v>
      </c>
      <c r="N300">
        <v>12</v>
      </c>
      <c r="O300">
        <v>11</v>
      </c>
      <c r="P300">
        <v>12</v>
      </c>
      <c r="Q300">
        <v>8</v>
      </c>
      <c r="R300">
        <v>11</v>
      </c>
      <c r="S300">
        <v>11</v>
      </c>
      <c r="T300">
        <v>10</v>
      </c>
      <c r="U300">
        <v>12</v>
      </c>
      <c r="V300">
        <v>12</v>
      </c>
      <c r="W300">
        <v>7</v>
      </c>
      <c r="X300">
        <v>12</v>
      </c>
      <c r="Y300">
        <v>10</v>
      </c>
      <c r="Z300">
        <v>11</v>
      </c>
      <c r="AA300">
        <v>2.8334577327524872</v>
      </c>
      <c r="AB300">
        <v>2.5304814655746419</v>
      </c>
      <c r="AC300">
        <v>2.7563737968177153</v>
      </c>
      <c r="AD300">
        <v>3.0200501387641849</v>
      </c>
      <c r="AE300">
        <v>2.3555112784548444</v>
      </c>
      <c r="AF300">
        <v>3.2807290407484251</v>
      </c>
      <c r="AG300">
        <v>3.5166931837562494</v>
      </c>
      <c r="AH300">
        <v>3.4347947409856179</v>
      </c>
      <c r="AI300">
        <v>2.1002988395049234</v>
      </c>
      <c r="AJ300">
        <v>3.4981158930273928</v>
      </c>
      <c r="AK300">
        <v>2.5286207354235657</v>
      </c>
      <c r="AL300">
        <v>3.4816452862092619</v>
      </c>
      <c r="AM300">
        <f t="shared" si="8"/>
        <v>2.8332427947375973</v>
      </c>
      <c r="AN300">
        <f t="shared" si="9"/>
        <v>3.0562192272656206</v>
      </c>
      <c r="AP300" t="s">
        <v>419</v>
      </c>
      <c r="AQ300" t="s">
        <v>2071</v>
      </c>
      <c r="AR300" t="s">
        <v>2072</v>
      </c>
      <c r="AS300">
        <v>0.71228076969977405</v>
      </c>
      <c r="AT300">
        <v>7.9270561959800308E-3</v>
      </c>
      <c r="AU300">
        <v>0.33378073840256101</v>
      </c>
    </row>
    <row r="301" spans="1:47" x14ac:dyDescent="0.25">
      <c r="A301" t="s">
        <v>380</v>
      </c>
      <c r="B301">
        <v>1779804.5944607859</v>
      </c>
      <c r="C301">
        <v>2087323.6086130035</v>
      </c>
      <c r="D301">
        <v>2083760.342889942</v>
      </c>
      <c r="E301">
        <v>2575848.4790089382</v>
      </c>
      <c r="F301">
        <v>2397638.1829086547</v>
      </c>
      <c r="G301">
        <v>1945209.3832737303</v>
      </c>
      <c r="H301">
        <v>2239075.8435029513</v>
      </c>
      <c r="I301">
        <v>2337962.8930065045</v>
      </c>
      <c r="J301">
        <v>1354858.3754603274</v>
      </c>
      <c r="K301">
        <v>1843720.927715776</v>
      </c>
      <c r="L301">
        <v>1203354.5498460487</v>
      </c>
      <c r="M301">
        <v>2493601.1141932141</v>
      </c>
      <c r="N301">
        <v>10</v>
      </c>
      <c r="O301">
        <v>8</v>
      </c>
      <c r="P301">
        <v>10</v>
      </c>
      <c r="Q301">
        <v>8</v>
      </c>
      <c r="R301">
        <v>9</v>
      </c>
      <c r="S301">
        <v>8</v>
      </c>
      <c r="T301">
        <v>9</v>
      </c>
      <c r="U301">
        <v>7</v>
      </c>
      <c r="V301">
        <v>8</v>
      </c>
      <c r="W301">
        <v>5</v>
      </c>
      <c r="X301">
        <v>7</v>
      </c>
      <c r="Y301">
        <v>4</v>
      </c>
      <c r="Z301">
        <v>7</v>
      </c>
      <c r="AA301">
        <v>2.3289846223755135</v>
      </c>
      <c r="AB301">
        <v>1.9822615730290458</v>
      </c>
      <c r="AC301">
        <v>2.6944077067074907</v>
      </c>
      <c r="AD301">
        <v>3.3754196393623488</v>
      </c>
      <c r="AE301">
        <v>2.2074091133128904</v>
      </c>
      <c r="AF301">
        <v>2.3057444309489741</v>
      </c>
      <c r="AG301">
        <v>3.1831171365097743</v>
      </c>
      <c r="AH301">
        <v>3.3176409669173079</v>
      </c>
      <c r="AI301">
        <v>1.6447157194603625</v>
      </c>
      <c r="AJ301">
        <v>4.1384534144455696</v>
      </c>
      <c r="AK301">
        <v>4.0323390428604524</v>
      </c>
      <c r="AL301">
        <v>3.4530803012760356</v>
      </c>
      <c r="AM301">
        <f t="shared" si="8"/>
        <v>2.515761244494493</v>
      </c>
      <c r="AN301">
        <f t="shared" si="9"/>
        <v>3.2615010333731345</v>
      </c>
      <c r="AP301" t="s">
        <v>420</v>
      </c>
      <c r="AQ301" t="s">
        <v>2073</v>
      </c>
      <c r="AR301" t="s">
        <v>2074</v>
      </c>
      <c r="AS301">
        <v>-0.26199486382995901</v>
      </c>
      <c r="AT301">
        <v>5.3620658550995397E-2</v>
      </c>
      <c r="AU301">
        <v>0.33437728051728599</v>
      </c>
    </row>
    <row r="302" spans="1:47" x14ac:dyDescent="0.25">
      <c r="A302" t="s">
        <v>93</v>
      </c>
      <c r="B302">
        <v>2522073.7630800768</v>
      </c>
      <c r="C302">
        <v>1884222.6467066312</v>
      </c>
      <c r="D302">
        <v>2195581.0135877174</v>
      </c>
      <c r="E302">
        <v>1805567.299543652</v>
      </c>
      <c r="F302">
        <v>1662057.3209286043</v>
      </c>
      <c r="G302">
        <v>2377564.0433954503</v>
      </c>
      <c r="H302">
        <v>1558845.4537382312</v>
      </c>
      <c r="I302">
        <v>1997214.5678395035</v>
      </c>
      <c r="J302">
        <v>2672405.6228067209</v>
      </c>
      <c r="K302">
        <v>2916686.3134416454</v>
      </c>
      <c r="L302">
        <v>1946153.977902828</v>
      </c>
      <c r="M302">
        <v>2268763.8756650947</v>
      </c>
      <c r="N302">
        <v>8</v>
      </c>
      <c r="O302">
        <v>7</v>
      </c>
      <c r="P302">
        <v>5</v>
      </c>
      <c r="Q302">
        <v>7</v>
      </c>
      <c r="R302">
        <v>6</v>
      </c>
      <c r="S302">
        <v>6</v>
      </c>
      <c r="T302">
        <v>7</v>
      </c>
      <c r="U302">
        <v>6</v>
      </c>
      <c r="V302">
        <v>6</v>
      </c>
      <c r="W302">
        <v>5</v>
      </c>
      <c r="X302">
        <v>8</v>
      </c>
      <c r="Y302">
        <v>6</v>
      </c>
      <c r="Z302">
        <v>7</v>
      </c>
      <c r="AA302">
        <v>2.713650128318283</v>
      </c>
      <c r="AB302">
        <v>2.0549246000287535</v>
      </c>
      <c r="AC302">
        <v>2.1122244050317129</v>
      </c>
      <c r="AD302">
        <v>3.3439469921230596</v>
      </c>
      <c r="AE302">
        <v>2.4690419475217134</v>
      </c>
      <c r="AF302">
        <v>3.0173649081669613</v>
      </c>
      <c r="AG302">
        <v>3.5377679918497136</v>
      </c>
      <c r="AH302">
        <v>3.4655130062180604</v>
      </c>
      <c r="AI302">
        <v>2.7388854250716519</v>
      </c>
      <c r="AJ302">
        <v>3.2957787811494041</v>
      </c>
      <c r="AK302">
        <v>3.5617264627439122</v>
      </c>
      <c r="AL302">
        <v>3.3937955638262589</v>
      </c>
      <c r="AM302">
        <f t="shared" si="8"/>
        <v>2.6554713746277945</v>
      </c>
      <c r="AN302">
        <f t="shared" si="9"/>
        <v>3.2952986607137866</v>
      </c>
      <c r="AP302" t="s">
        <v>421</v>
      </c>
      <c r="AQ302" t="s">
        <v>2075</v>
      </c>
      <c r="AR302" t="s">
        <v>2076</v>
      </c>
      <c r="AS302">
        <v>-2.2626912152059</v>
      </c>
      <c r="AT302">
        <v>6.2104059611370097E-2</v>
      </c>
      <c r="AU302">
        <v>0.33447549641202401</v>
      </c>
    </row>
    <row r="303" spans="1:47" x14ac:dyDescent="0.25">
      <c r="A303" t="s">
        <v>609</v>
      </c>
      <c r="B303">
        <v>1061806.8980091196</v>
      </c>
      <c r="C303">
        <v>788274.65705509344</v>
      </c>
      <c r="D303">
        <v>999180.43274781713</v>
      </c>
      <c r="E303">
        <v>900417.37091074639</v>
      </c>
      <c r="F303">
        <v>626502.66763843957</v>
      </c>
      <c r="G303">
        <v>877945.50366166001</v>
      </c>
      <c r="H303">
        <v>567859.37076053442</v>
      </c>
      <c r="I303">
        <v>799158.66122327547</v>
      </c>
      <c r="J303">
        <v>168300.85840025646</v>
      </c>
      <c r="K303">
        <v>375230.03524851782</v>
      </c>
      <c r="L303">
        <v>165125.76110338728</v>
      </c>
      <c r="M303">
        <v>225216.02075621998</v>
      </c>
      <c r="N303">
        <v>6</v>
      </c>
      <c r="O303">
        <v>6</v>
      </c>
      <c r="P303">
        <v>5</v>
      </c>
      <c r="Q303">
        <v>6</v>
      </c>
      <c r="R303">
        <v>6</v>
      </c>
      <c r="S303">
        <v>5</v>
      </c>
      <c r="T303">
        <v>6</v>
      </c>
      <c r="U303">
        <v>4</v>
      </c>
      <c r="V303">
        <v>5</v>
      </c>
      <c r="W303">
        <v>1</v>
      </c>
      <c r="X303">
        <v>3</v>
      </c>
      <c r="Y303">
        <v>1</v>
      </c>
      <c r="Z303">
        <v>3</v>
      </c>
      <c r="AA303">
        <v>4.2964234840922648</v>
      </c>
      <c r="AB303">
        <v>2.8579188013239643</v>
      </c>
      <c r="AC303">
        <v>3.0556676022800286</v>
      </c>
      <c r="AD303">
        <v>3.4062136004227206</v>
      </c>
      <c r="AE303">
        <v>2.8776531369992862</v>
      </c>
      <c r="AF303">
        <v>2.9863243139037885</v>
      </c>
      <c r="AG303">
        <v>4.5133541070579923</v>
      </c>
      <c r="AH303">
        <v>3.4300976554326845</v>
      </c>
      <c r="AI303">
        <v>1.40775036248892</v>
      </c>
      <c r="AJ303">
        <v>4.6338416220237439</v>
      </c>
      <c r="AK303">
        <v>0.62461281372091504</v>
      </c>
      <c r="AL303">
        <v>2.8936277991939732</v>
      </c>
      <c r="AM303">
        <f t="shared" si="8"/>
        <v>3.2063210310187849</v>
      </c>
      <c r="AN303">
        <f t="shared" si="9"/>
        <v>2.957593185471262</v>
      </c>
      <c r="AP303" t="s">
        <v>422</v>
      </c>
      <c r="AQ303" t="s">
        <v>2077</v>
      </c>
      <c r="AR303" t="s">
        <v>2078</v>
      </c>
      <c r="AS303">
        <v>1.0693384197995499</v>
      </c>
      <c r="AT303">
        <v>4.9356256182675397E-2</v>
      </c>
      <c r="AU303">
        <v>0.334782192738726</v>
      </c>
    </row>
    <row r="304" spans="1:47" x14ac:dyDescent="0.25">
      <c r="A304" t="s">
        <v>123</v>
      </c>
      <c r="B304">
        <v>433832.78617854335</v>
      </c>
      <c r="C304">
        <v>402204.11830769718</v>
      </c>
      <c r="D304">
        <v>586111.49607672403</v>
      </c>
      <c r="E304">
        <v>462643.69492444518</v>
      </c>
      <c r="F304">
        <v>514512.39604468353</v>
      </c>
      <c r="G304">
        <v>422476.98270012147</v>
      </c>
      <c r="H304">
        <v>383514.15410754917</v>
      </c>
      <c r="I304">
        <v>425106.84370768443</v>
      </c>
      <c r="J304">
        <v>825459.22492536472</v>
      </c>
      <c r="K304">
        <v>673363.99311671418</v>
      </c>
      <c r="L304">
        <v>839529.96357204916</v>
      </c>
      <c r="M304">
        <v>694233.77384043811</v>
      </c>
      <c r="N304">
        <v>9</v>
      </c>
      <c r="O304">
        <v>5</v>
      </c>
      <c r="P304">
        <v>4</v>
      </c>
      <c r="Q304">
        <v>6</v>
      </c>
      <c r="R304">
        <v>7</v>
      </c>
      <c r="S304">
        <v>7</v>
      </c>
      <c r="T304">
        <v>5</v>
      </c>
      <c r="U304">
        <v>4</v>
      </c>
      <c r="V304">
        <v>5</v>
      </c>
      <c r="W304">
        <v>6</v>
      </c>
      <c r="X304">
        <v>6</v>
      </c>
      <c r="Y304">
        <v>6</v>
      </c>
      <c r="Z304">
        <v>6</v>
      </c>
      <c r="AA304">
        <v>3.1611449163181735</v>
      </c>
      <c r="AB304">
        <v>2.9081140752857602</v>
      </c>
      <c r="AC304">
        <v>2.9325865861580831</v>
      </c>
      <c r="AD304">
        <v>3.0901165563756838</v>
      </c>
      <c r="AE304">
        <v>2.4001085175501982</v>
      </c>
      <c r="AF304">
        <v>2.6678042701768008</v>
      </c>
      <c r="AG304">
        <v>4.1289477773382552</v>
      </c>
      <c r="AH304">
        <v>3.5754687112678001</v>
      </c>
      <c r="AI304">
        <v>1.5506013254880813</v>
      </c>
      <c r="AJ304">
        <v>3.1372717211922017</v>
      </c>
      <c r="AK304">
        <v>3.5393952856449182</v>
      </c>
      <c r="AL304">
        <v>2.9822660038288302</v>
      </c>
      <c r="AM304">
        <f t="shared" si="8"/>
        <v>2.7262538157698502</v>
      </c>
      <c r="AN304">
        <f t="shared" si="9"/>
        <v>3.2860504753342812</v>
      </c>
      <c r="AP304" t="s">
        <v>423</v>
      </c>
      <c r="AQ304" t="s">
        <v>2079</v>
      </c>
      <c r="AR304" t="s">
        <v>2080</v>
      </c>
      <c r="AS304">
        <v>2.4195962078333899</v>
      </c>
      <c r="AT304">
        <v>0.23123878727944999</v>
      </c>
      <c r="AU304">
        <v>0.33504179757054298</v>
      </c>
    </row>
    <row r="305" spans="1:47" x14ac:dyDescent="0.25">
      <c r="A305" t="s">
        <v>1174</v>
      </c>
      <c r="B305">
        <v>79483.066026361092</v>
      </c>
      <c r="C305">
        <v>205.36</v>
      </c>
      <c r="D305">
        <v>205.36</v>
      </c>
      <c r="E305">
        <v>130833.77754269466</v>
      </c>
      <c r="F305">
        <v>76895.447117874282</v>
      </c>
      <c r="G305">
        <v>102992.75770216831</v>
      </c>
      <c r="H305">
        <v>123077.11836056833</v>
      </c>
      <c r="I305">
        <v>107327.56825550122</v>
      </c>
      <c r="J305">
        <v>193275.5412321293</v>
      </c>
      <c r="K305">
        <v>134950.62179008321</v>
      </c>
      <c r="L305">
        <v>202225.46819321287</v>
      </c>
      <c r="M305">
        <v>158179.27575494983</v>
      </c>
      <c r="N305">
        <v>2</v>
      </c>
      <c r="O305">
        <v>1</v>
      </c>
      <c r="P305">
        <v>0</v>
      </c>
      <c r="Q305">
        <v>0</v>
      </c>
      <c r="R305">
        <v>2</v>
      </c>
      <c r="S305">
        <v>1</v>
      </c>
      <c r="T305">
        <v>1</v>
      </c>
      <c r="U305">
        <v>1</v>
      </c>
      <c r="V305">
        <v>1</v>
      </c>
      <c r="W305">
        <v>1</v>
      </c>
      <c r="X305">
        <v>1</v>
      </c>
      <c r="Y305">
        <v>2</v>
      </c>
      <c r="Z305">
        <v>2</v>
      </c>
      <c r="AA305">
        <v>1.2744603176479501</v>
      </c>
      <c r="AB305">
        <v>0</v>
      </c>
      <c r="AC305">
        <v>0</v>
      </c>
      <c r="AD305">
        <v>2.2182001888380452</v>
      </c>
      <c r="AE305">
        <v>1.3021990768301199</v>
      </c>
      <c r="AF305">
        <v>2.1809784213920298</v>
      </c>
      <c r="AG305">
        <v>2.20947494704847</v>
      </c>
      <c r="AH305">
        <v>3.3742870202845698</v>
      </c>
      <c r="AI305">
        <v>1.1787792920100999</v>
      </c>
      <c r="AJ305">
        <v>2.8105561156272598</v>
      </c>
      <c r="AK305">
        <v>4.1556259107824802</v>
      </c>
      <c r="AL305">
        <v>1.538747654864546</v>
      </c>
      <c r="AM305">
        <f t="shared" si="8"/>
        <v>1.2407956911128899</v>
      </c>
      <c r="AN305">
        <f t="shared" si="9"/>
        <v>2.4664224664413719</v>
      </c>
      <c r="AP305" t="s">
        <v>424</v>
      </c>
      <c r="AQ305" t="s">
        <v>2081</v>
      </c>
      <c r="AR305" t="s">
        <v>2082</v>
      </c>
      <c r="AS305">
        <v>-0.50806395886327504</v>
      </c>
      <c r="AT305">
        <v>8.1371111866175599E-2</v>
      </c>
      <c r="AU305">
        <v>0.33551714032136698</v>
      </c>
    </row>
    <row r="306" spans="1:47" x14ac:dyDescent="0.25">
      <c r="A306" t="s">
        <v>1196</v>
      </c>
      <c r="B306">
        <v>2522952.560061201</v>
      </c>
      <c r="C306">
        <v>2397398.5626936778</v>
      </c>
      <c r="D306">
        <v>2586379.0195245491</v>
      </c>
      <c r="E306">
        <v>2501903.106009183</v>
      </c>
      <c r="F306">
        <v>2281647.7599363369</v>
      </c>
      <c r="G306">
        <v>2448559.25401915</v>
      </c>
      <c r="H306">
        <v>2066413.2906323581</v>
      </c>
      <c r="I306">
        <v>2553915.7632334158</v>
      </c>
      <c r="J306">
        <v>1187844.5446436834</v>
      </c>
      <c r="K306">
        <v>1811822.0852082279</v>
      </c>
      <c r="L306">
        <v>1008740.4858868754</v>
      </c>
      <c r="M306">
        <v>1984190.9604072103</v>
      </c>
      <c r="N306">
        <v>12</v>
      </c>
      <c r="O306">
        <v>12</v>
      </c>
      <c r="P306">
        <v>11</v>
      </c>
      <c r="Q306">
        <v>11</v>
      </c>
      <c r="R306">
        <v>12</v>
      </c>
      <c r="S306">
        <v>12</v>
      </c>
      <c r="T306">
        <v>10</v>
      </c>
      <c r="U306">
        <v>11</v>
      </c>
      <c r="V306">
        <v>12</v>
      </c>
      <c r="W306">
        <v>6</v>
      </c>
      <c r="X306">
        <v>10</v>
      </c>
      <c r="Y306">
        <v>5</v>
      </c>
      <c r="Z306">
        <v>10</v>
      </c>
      <c r="AA306">
        <v>3.3959556971470657</v>
      </c>
      <c r="AB306">
        <v>3.0917167614837768</v>
      </c>
      <c r="AC306">
        <v>2.9296455226613021</v>
      </c>
      <c r="AD306">
        <v>2.846939078091907</v>
      </c>
      <c r="AE306">
        <v>3.3694373509996596</v>
      </c>
      <c r="AF306">
        <v>4.0746315752902307</v>
      </c>
      <c r="AG306">
        <v>3.9436370578063897</v>
      </c>
      <c r="AH306">
        <v>4.1573651936391167</v>
      </c>
      <c r="AI306">
        <v>2.2355556449631808</v>
      </c>
      <c r="AJ306">
        <v>3.5936144264931991</v>
      </c>
      <c r="AK306">
        <v>2.7227220637190443</v>
      </c>
      <c r="AL306">
        <v>3.4195465265711475</v>
      </c>
      <c r="AM306">
        <f t="shared" si="8"/>
        <v>3.2201866046731262</v>
      </c>
      <c r="AN306">
        <f t="shared" si="9"/>
        <v>3.4099412118045436</v>
      </c>
      <c r="AP306" t="s">
        <v>425</v>
      </c>
      <c r="AQ306" t="s">
        <v>2083</v>
      </c>
      <c r="AR306" t="s">
        <v>2084</v>
      </c>
      <c r="AS306">
        <v>1.3176484941661499</v>
      </c>
      <c r="AT306">
        <v>0.181627940191881</v>
      </c>
      <c r="AU306">
        <v>0.337130361653528</v>
      </c>
    </row>
    <row r="307" spans="1:47" x14ac:dyDescent="0.25">
      <c r="A307" t="s">
        <v>105</v>
      </c>
      <c r="B307">
        <v>330933.44775797456</v>
      </c>
      <c r="C307">
        <v>285843.81563029537</v>
      </c>
      <c r="D307">
        <v>353883.9727362296</v>
      </c>
      <c r="E307">
        <v>389650.42226866895</v>
      </c>
      <c r="F307">
        <v>387917.44415910909</v>
      </c>
      <c r="G307">
        <v>228273.74248396367</v>
      </c>
      <c r="H307">
        <v>456808.18331276748</v>
      </c>
      <c r="I307">
        <v>380061.88249825756</v>
      </c>
      <c r="J307">
        <v>504370.07395748183</v>
      </c>
      <c r="K307">
        <v>372368.93878837081</v>
      </c>
      <c r="L307">
        <v>502096.0863105685</v>
      </c>
      <c r="M307">
        <v>459395.0639983734</v>
      </c>
      <c r="N307">
        <v>5</v>
      </c>
      <c r="O307">
        <v>5</v>
      </c>
      <c r="P307">
        <v>4</v>
      </c>
      <c r="Q307">
        <v>5</v>
      </c>
      <c r="R307">
        <v>5</v>
      </c>
      <c r="S307">
        <v>5</v>
      </c>
      <c r="T307">
        <v>4</v>
      </c>
      <c r="U307">
        <v>4</v>
      </c>
      <c r="V307">
        <v>4</v>
      </c>
      <c r="W307">
        <v>5</v>
      </c>
      <c r="X307">
        <v>5</v>
      </c>
      <c r="Y307">
        <v>4</v>
      </c>
      <c r="Z307">
        <v>5</v>
      </c>
      <c r="AA307">
        <v>2.7280079465574039</v>
      </c>
      <c r="AB307">
        <v>1.6123360239901652</v>
      </c>
      <c r="AC307">
        <v>2.6483977800930534</v>
      </c>
      <c r="AD307">
        <v>3.2293116141219818</v>
      </c>
      <c r="AE307">
        <v>2.3255943955594742</v>
      </c>
      <c r="AF307">
        <v>2.4932983502468078</v>
      </c>
      <c r="AG307">
        <v>3.8374145042405345</v>
      </c>
      <c r="AH307">
        <v>3.5113430986929473</v>
      </c>
      <c r="AI307">
        <v>2.6808404362110103</v>
      </c>
      <c r="AJ307">
        <v>2.975269825129502</v>
      </c>
      <c r="AK307">
        <v>3.2674990794262975</v>
      </c>
      <c r="AL307">
        <v>3.5988406801181796</v>
      </c>
      <c r="AM307">
        <f t="shared" si="8"/>
        <v>2.523025060371324</v>
      </c>
      <c r="AN307">
        <f t="shared" si="9"/>
        <v>3.2950005620265692</v>
      </c>
      <c r="AP307" t="s">
        <v>426</v>
      </c>
      <c r="AQ307" t="s">
        <v>2085</v>
      </c>
      <c r="AR307" t="s">
        <v>2086</v>
      </c>
      <c r="AS307">
        <v>-0.23631870898882601</v>
      </c>
      <c r="AT307">
        <v>1.8914299440672199E-2</v>
      </c>
      <c r="AU307">
        <v>0.33731851918668698</v>
      </c>
    </row>
    <row r="308" spans="1:47" x14ac:dyDescent="0.25">
      <c r="A308" t="s">
        <v>1202</v>
      </c>
      <c r="B308">
        <v>160319.51248964347</v>
      </c>
      <c r="C308">
        <v>67359.941212092541</v>
      </c>
      <c r="D308">
        <v>140560.20623749439</v>
      </c>
      <c r="E308">
        <v>151418.09513597059</v>
      </c>
      <c r="F308">
        <v>109831.21579476337</v>
      </c>
      <c r="G308">
        <v>53001.138100578013</v>
      </c>
      <c r="H308">
        <v>147204.26926166032</v>
      </c>
      <c r="I308">
        <v>126072.6956565607</v>
      </c>
      <c r="J308">
        <v>180349.24964988552</v>
      </c>
      <c r="K308">
        <v>221382.70566834361</v>
      </c>
      <c r="L308">
        <v>154734.56250977013</v>
      </c>
      <c r="M308">
        <v>243298.80589178239</v>
      </c>
      <c r="N308">
        <v>3</v>
      </c>
      <c r="O308">
        <v>3</v>
      </c>
      <c r="P308">
        <v>1</v>
      </c>
      <c r="Q308">
        <v>3</v>
      </c>
      <c r="R308">
        <v>3</v>
      </c>
      <c r="S308">
        <v>2</v>
      </c>
      <c r="T308">
        <v>1</v>
      </c>
      <c r="U308">
        <v>2</v>
      </c>
      <c r="V308">
        <v>2</v>
      </c>
      <c r="W308">
        <v>3</v>
      </c>
      <c r="X308">
        <v>2</v>
      </c>
      <c r="Y308">
        <v>2</v>
      </c>
      <c r="Z308">
        <v>3</v>
      </c>
      <c r="AA308">
        <v>2.2299196518792734</v>
      </c>
      <c r="AB308">
        <v>1.8817457146836101</v>
      </c>
      <c r="AC308">
        <v>2.5407543805532686</v>
      </c>
      <c r="AD308">
        <v>2.9694557332640232</v>
      </c>
      <c r="AE308">
        <v>1.9726838049297251</v>
      </c>
      <c r="AF308">
        <v>1.4668450669055499</v>
      </c>
      <c r="AG308">
        <v>4.1197959708885099</v>
      </c>
      <c r="AH308">
        <v>3.5695141006016149</v>
      </c>
      <c r="AI308">
        <v>1.713500657949633</v>
      </c>
      <c r="AJ308">
        <v>4.5082767539255144</v>
      </c>
      <c r="AK308">
        <v>2.6946649507300551</v>
      </c>
      <c r="AL308">
        <v>3.4368165719769266</v>
      </c>
      <c r="AM308">
        <f t="shared" si="8"/>
        <v>2.3901737043161417</v>
      </c>
      <c r="AN308">
        <f t="shared" si="9"/>
        <v>3.127155188731809</v>
      </c>
      <c r="AP308" t="s">
        <v>427</v>
      </c>
      <c r="AQ308" t="s">
        <v>2087</v>
      </c>
      <c r="AR308" t="s">
        <v>2088</v>
      </c>
      <c r="AS308">
        <v>0.448852659051591</v>
      </c>
      <c r="AT308">
        <v>0.20124527866274</v>
      </c>
      <c r="AU308">
        <v>0.33986202647251001</v>
      </c>
    </row>
    <row r="309" spans="1:47" x14ac:dyDescent="0.25">
      <c r="A309" t="s">
        <v>1126</v>
      </c>
      <c r="B309">
        <v>2179677.1341527724</v>
      </c>
      <c r="C309">
        <v>2068374.5191698761</v>
      </c>
      <c r="D309">
        <v>2216967.7916736011</v>
      </c>
      <c r="E309">
        <v>2291268.7882355927</v>
      </c>
      <c r="F309">
        <v>1690334.3651603009</v>
      </c>
      <c r="G309">
        <v>3356413.6239273581</v>
      </c>
      <c r="H309">
        <v>1930260.4922366238</v>
      </c>
      <c r="I309">
        <v>2600133.7760280245</v>
      </c>
      <c r="J309">
        <v>2726732.7141218297</v>
      </c>
      <c r="K309">
        <v>2615129.7515445431</v>
      </c>
      <c r="L309">
        <v>2246643.0230264696</v>
      </c>
      <c r="M309">
        <v>2422035.9449472502</v>
      </c>
      <c r="N309">
        <v>12</v>
      </c>
      <c r="O309">
        <v>11</v>
      </c>
      <c r="P309">
        <v>9</v>
      </c>
      <c r="Q309">
        <v>11</v>
      </c>
      <c r="R309">
        <v>12</v>
      </c>
      <c r="S309">
        <v>11</v>
      </c>
      <c r="T309">
        <v>10</v>
      </c>
      <c r="U309">
        <v>11</v>
      </c>
      <c r="V309">
        <v>11</v>
      </c>
      <c r="W309">
        <v>8</v>
      </c>
      <c r="X309">
        <v>11</v>
      </c>
      <c r="Y309">
        <v>8</v>
      </c>
      <c r="Z309">
        <v>9</v>
      </c>
      <c r="AA309">
        <v>2.8106604361787926</v>
      </c>
      <c r="AB309">
        <v>2.4014577383827476</v>
      </c>
      <c r="AC309">
        <v>2.6996717364874643</v>
      </c>
      <c r="AD309">
        <v>3.2678242715598138</v>
      </c>
      <c r="AE309">
        <v>2.5220450747960172</v>
      </c>
      <c r="AF309">
        <v>3.1374532357723819</v>
      </c>
      <c r="AG309">
        <v>3.1357479884345136</v>
      </c>
      <c r="AH309">
        <v>3.0754683189376877</v>
      </c>
      <c r="AI309">
        <v>3.15217411350064</v>
      </c>
      <c r="AJ309">
        <v>3.9496072365791508</v>
      </c>
      <c r="AK309">
        <v>4.5631642966852191</v>
      </c>
      <c r="AL309">
        <v>4.6213978056869793</v>
      </c>
      <c r="AM309">
        <f t="shared" si="8"/>
        <v>3.0251707494835292</v>
      </c>
      <c r="AN309">
        <f t="shared" si="9"/>
        <v>3.5309412926833712</v>
      </c>
      <c r="AP309" t="s">
        <v>428</v>
      </c>
      <c r="AQ309" t="s">
        <v>2089</v>
      </c>
      <c r="AR309" t="s">
        <v>2090</v>
      </c>
      <c r="AS309">
        <v>-0.35058380533668099</v>
      </c>
      <c r="AT309">
        <v>5.6807752357920599E-2</v>
      </c>
      <c r="AU309">
        <v>0.34004780375555699</v>
      </c>
    </row>
    <row r="310" spans="1:47" x14ac:dyDescent="0.25">
      <c r="A310" t="s">
        <v>1161</v>
      </c>
      <c r="B310">
        <v>1442256.7867478752</v>
      </c>
      <c r="C310">
        <v>1589598.6853041858</v>
      </c>
      <c r="D310">
        <v>2394190.2494628648</v>
      </c>
      <c r="E310">
        <v>2227385.155860051</v>
      </c>
      <c r="F310">
        <v>1843880.9730240814</v>
      </c>
      <c r="G310">
        <v>1320049.804568022</v>
      </c>
      <c r="H310">
        <v>1940042.4605725433</v>
      </c>
      <c r="I310">
        <v>1542227.6875877061</v>
      </c>
      <c r="J310">
        <v>2294326.9706996582</v>
      </c>
      <c r="K310">
        <v>2609459.343421788</v>
      </c>
      <c r="L310">
        <v>2569810.9999664915</v>
      </c>
      <c r="M310">
        <v>1847349.3522035696</v>
      </c>
      <c r="N310">
        <v>6</v>
      </c>
      <c r="O310">
        <v>4</v>
      </c>
      <c r="P310">
        <v>5</v>
      </c>
      <c r="Q310">
        <v>6</v>
      </c>
      <c r="R310">
        <v>6</v>
      </c>
      <c r="S310">
        <v>5</v>
      </c>
      <c r="T310">
        <v>6</v>
      </c>
      <c r="U310">
        <v>5</v>
      </c>
      <c r="V310">
        <v>5</v>
      </c>
      <c r="W310">
        <v>2</v>
      </c>
      <c r="X310">
        <v>5</v>
      </c>
      <c r="Y310">
        <v>2</v>
      </c>
      <c r="Z310">
        <v>5</v>
      </c>
      <c r="AA310">
        <v>3.5709601502551576</v>
      </c>
      <c r="AB310">
        <v>2.7673335049325702</v>
      </c>
      <c r="AC310">
        <v>3.4089473362260172</v>
      </c>
      <c r="AD310">
        <v>3.3434399980337659</v>
      </c>
      <c r="AE310">
        <v>1.9723853826220659</v>
      </c>
      <c r="AF310">
        <v>2.9114360871878202</v>
      </c>
      <c r="AG310">
        <v>3.696521861427128</v>
      </c>
      <c r="AH310">
        <v>3.5747958609895059</v>
      </c>
      <c r="AI310">
        <v>2.6195271995517002</v>
      </c>
      <c r="AJ310">
        <v>4.486960801850814</v>
      </c>
      <c r="AK310">
        <v>2.9936256137103516</v>
      </c>
      <c r="AL310">
        <v>2.4183440023679683</v>
      </c>
      <c r="AM310">
        <f t="shared" si="8"/>
        <v>3.2941941800006798</v>
      </c>
      <c r="AN310">
        <f t="shared" si="9"/>
        <v>2.9998521198584647</v>
      </c>
      <c r="AP310" t="s">
        <v>164</v>
      </c>
      <c r="AQ310" t="s">
        <v>2091</v>
      </c>
      <c r="AR310" t="s">
        <v>2092</v>
      </c>
      <c r="AS310">
        <v>-0.31617888407547801</v>
      </c>
      <c r="AT310">
        <v>0.11218216559208399</v>
      </c>
      <c r="AU310">
        <v>0.341653549024378</v>
      </c>
    </row>
    <row r="311" spans="1:47" x14ac:dyDescent="0.25">
      <c r="A311" t="s">
        <v>1025</v>
      </c>
      <c r="B311">
        <v>4561835.1012782417</v>
      </c>
      <c r="C311">
        <v>3712257.8793868581</v>
      </c>
      <c r="D311">
        <v>4500260.7264564028</v>
      </c>
      <c r="E311">
        <v>3904949.0807174635</v>
      </c>
      <c r="F311">
        <v>3868753.1042544018</v>
      </c>
      <c r="G311">
        <v>3711297.3719440508</v>
      </c>
      <c r="H311">
        <v>3739049.3011071752</v>
      </c>
      <c r="I311">
        <v>3979353.5079426332</v>
      </c>
      <c r="J311">
        <v>3964522.4914571648</v>
      </c>
      <c r="K311">
        <v>4272972.6663921028</v>
      </c>
      <c r="L311">
        <v>4773696.529724746</v>
      </c>
      <c r="M311">
        <v>3381761.4275910556</v>
      </c>
      <c r="N311">
        <v>13</v>
      </c>
      <c r="O311">
        <v>13</v>
      </c>
      <c r="P311">
        <v>12</v>
      </c>
      <c r="Q311">
        <v>13</v>
      </c>
      <c r="R311">
        <v>13</v>
      </c>
      <c r="S311">
        <v>12</v>
      </c>
      <c r="T311">
        <v>11</v>
      </c>
      <c r="U311">
        <v>13</v>
      </c>
      <c r="V311">
        <v>12</v>
      </c>
      <c r="W311">
        <v>9</v>
      </c>
      <c r="X311">
        <v>12</v>
      </c>
      <c r="Y311">
        <v>9</v>
      </c>
      <c r="Z311">
        <v>10</v>
      </c>
      <c r="AA311">
        <v>2.957447316979938</v>
      </c>
      <c r="AB311">
        <v>3.2099021486507184</v>
      </c>
      <c r="AC311">
        <v>2.8339643146160145</v>
      </c>
      <c r="AD311">
        <v>3.1652127440216642</v>
      </c>
      <c r="AE311">
        <v>2.4592581856397699</v>
      </c>
      <c r="AF311">
        <v>3.70825357387527</v>
      </c>
      <c r="AG311">
        <v>3.163503956011557</v>
      </c>
      <c r="AH311">
        <v>3.0468935806753614</v>
      </c>
      <c r="AI311">
        <v>2.5590142776047822</v>
      </c>
      <c r="AJ311">
        <v>3.5194473553205601</v>
      </c>
      <c r="AK311">
        <v>3.1300144239467835</v>
      </c>
      <c r="AL311">
        <v>3.8607923612543482</v>
      </c>
      <c r="AM311">
        <f t="shared" si="8"/>
        <v>3.1313381645078806</v>
      </c>
      <c r="AN311">
        <f t="shared" si="9"/>
        <v>3.1376125419249141</v>
      </c>
      <c r="AP311" t="s">
        <v>429</v>
      </c>
      <c r="AQ311" t="s">
        <v>2093</v>
      </c>
      <c r="AR311" t="s">
        <v>2094</v>
      </c>
      <c r="AS311">
        <v>1.2782569392738099</v>
      </c>
      <c r="AT311">
        <v>9.2893038117248805E-2</v>
      </c>
      <c r="AU311">
        <v>0.34249630982922702</v>
      </c>
    </row>
    <row r="312" spans="1:47" x14ac:dyDescent="0.25">
      <c r="A312" t="s">
        <v>1339</v>
      </c>
      <c r="B312">
        <v>1612379.1003738416</v>
      </c>
      <c r="C312">
        <v>1857108.1715567496</v>
      </c>
      <c r="D312">
        <v>1764245.1368241902</v>
      </c>
      <c r="E312">
        <v>1473865.9571863839</v>
      </c>
      <c r="F312">
        <v>1697661.6932392421</v>
      </c>
      <c r="G312">
        <v>1553024.2348243063</v>
      </c>
      <c r="H312">
        <v>1487557.5635974612</v>
      </c>
      <c r="I312">
        <v>1549442.720503862</v>
      </c>
      <c r="J312">
        <v>1529664.827064343</v>
      </c>
      <c r="K312">
        <v>1570948.2569727087</v>
      </c>
      <c r="L312">
        <v>1714340.8357095441</v>
      </c>
      <c r="M312">
        <v>1484307.5735574451</v>
      </c>
      <c r="N312">
        <v>12</v>
      </c>
      <c r="O312">
        <v>10</v>
      </c>
      <c r="P312">
        <v>10</v>
      </c>
      <c r="Q312">
        <v>8</v>
      </c>
      <c r="R312">
        <v>8</v>
      </c>
      <c r="S312">
        <v>8</v>
      </c>
      <c r="T312">
        <v>7</v>
      </c>
      <c r="U312">
        <v>8</v>
      </c>
      <c r="V312">
        <v>9</v>
      </c>
      <c r="W312">
        <v>10</v>
      </c>
      <c r="X312">
        <v>10</v>
      </c>
      <c r="Y312">
        <v>9</v>
      </c>
      <c r="Z312">
        <v>9</v>
      </c>
      <c r="AA312">
        <v>2.859682470466125</v>
      </c>
      <c r="AB312">
        <v>2.5834182218924941</v>
      </c>
      <c r="AC312">
        <v>2.5658173336969212</v>
      </c>
      <c r="AD312">
        <v>3.2263025626060586</v>
      </c>
      <c r="AE312">
        <v>2.0750741604189238</v>
      </c>
      <c r="AF312">
        <v>3.5393046191448287</v>
      </c>
      <c r="AG312">
        <v>2.834089967106884</v>
      </c>
      <c r="AH312">
        <v>3.5549608965648258</v>
      </c>
      <c r="AI312">
        <v>1.9881745227121261</v>
      </c>
      <c r="AJ312">
        <v>3.5311558981808746</v>
      </c>
      <c r="AK312">
        <v>2.6216722498221179</v>
      </c>
      <c r="AL312">
        <v>3.7396858341907944</v>
      </c>
      <c r="AM312">
        <f t="shared" si="8"/>
        <v>2.8445921776822285</v>
      </c>
      <c r="AN312">
        <f t="shared" si="9"/>
        <v>3.0086309451182678</v>
      </c>
      <c r="AP312" t="s">
        <v>430</v>
      </c>
      <c r="AQ312" t="s">
        <v>2095</v>
      </c>
      <c r="AR312" t="s">
        <v>2096</v>
      </c>
      <c r="AS312">
        <v>0.35688696311722101</v>
      </c>
      <c r="AT312">
        <v>4.7794020676999699E-2</v>
      </c>
      <c r="AU312">
        <v>0.34312301611543999</v>
      </c>
    </row>
    <row r="313" spans="1:47" x14ac:dyDescent="0.25">
      <c r="A313" t="s">
        <v>990</v>
      </c>
      <c r="B313">
        <v>1117354.6241963012</v>
      </c>
      <c r="C313">
        <v>804459.64016331977</v>
      </c>
      <c r="D313">
        <v>1006293.4494569444</v>
      </c>
      <c r="E313">
        <v>1027601.2415809297</v>
      </c>
      <c r="F313">
        <v>889206.39831540908</v>
      </c>
      <c r="G313">
        <v>1264458.9012370184</v>
      </c>
      <c r="H313">
        <v>895681.22813265899</v>
      </c>
      <c r="I313">
        <v>947239.2933371187</v>
      </c>
      <c r="J313">
        <v>879118.27203833719</v>
      </c>
      <c r="K313">
        <v>893721.40835311473</v>
      </c>
      <c r="L313">
        <v>593059.96895019512</v>
      </c>
      <c r="M313">
        <v>1256799.1676516698</v>
      </c>
      <c r="N313">
        <v>8</v>
      </c>
      <c r="O313">
        <v>8</v>
      </c>
      <c r="P313">
        <v>7</v>
      </c>
      <c r="Q313">
        <v>8</v>
      </c>
      <c r="R313">
        <v>8</v>
      </c>
      <c r="S313">
        <v>7</v>
      </c>
      <c r="T313">
        <v>7</v>
      </c>
      <c r="U313">
        <v>6</v>
      </c>
      <c r="V313">
        <v>7</v>
      </c>
      <c r="W313">
        <v>6</v>
      </c>
      <c r="X313">
        <v>7</v>
      </c>
      <c r="Y313">
        <v>3</v>
      </c>
      <c r="Z313">
        <v>7</v>
      </c>
      <c r="AA313">
        <v>3.3408752122811665</v>
      </c>
      <c r="AB313">
        <v>3.0623773028754431</v>
      </c>
      <c r="AC313">
        <v>2.2694426683496549</v>
      </c>
      <c r="AD313">
        <v>3.3276000801104102</v>
      </c>
      <c r="AE313">
        <v>2.6445539917704628</v>
      </c>
      <c r="AF313">
        <v>2.7602069357503298</v>
      </c>
      <c r="AG313">
        <v>3.6544139816930366</v>
      </c>
      <c r="AH313">
        <v>3.3545643357955215</v>
      </c>
      <c r="AI313">
        <v>2.5760560908103018</v>
      </c>
      <c r="AJ313">
        <v>3.7930260530474231</v>
      </c>
      <c r="AK313">
        <v>3.1898579793385369</v>
      </c>
      <c r="AL313">
        <v>3.5866461461619243</v>
      </c>
      <c r="AM313">
        <f t="shared" si="8"/>
        <v>2.9669973771857197</v>
      </c>
      <c r="AN313">
        <f t="shared" si="9"/>
        <v>3.2929394191449819</v>
      </c>
      <c r="AP313" t="s">
        <v>431</v>
      </c>
      <c r="AQ313" t="s">
        <v>2097</v>
      </c>
      <c r="AR313" t="s">
        <v>2098</v>
      </c>
      <c r="AS313">
        <v>0.72870675979428701</v>
      </c>
      <c r="AT313">
        <v>0.23407921904484</v>
      </c>
      <c r="AU313">
        <v>0.34450239574191299</v>
      </c>
    </row>
    <row r="314" spans="1:47" x14ac:dyDescent="0.25">
      <c r="A314" t="s">
        <v>1236</v>
      </c>
      <c r="B314">
        <v>4053194.0388460495</v>
      </c>
      <c r="C314">
        <v>3453304.6589785982</v>
      </c>
      <c r="D314">
        <v>4097720.4973452119</v>
      </c>
      <c r="E314">
        <v>4150610.4720000583</v>
      </c>
      <c r="F314">
        <v>3354580.1218074183</v>
      </c>
      <c r="G314">
        <v>3853996.7390611046</v>
      </c>
      <c r="H314">
        <v>3555982.2895607194</v>
      </c>
      <c r="I314">
        <v>4577175.5019610785</v>
      </c>
      <c r="J314">
        <v>5078434.2347210729</v>
      </c>
      <c r="K314">
        <v>5197529.3401660742</v>
      </c>
      <c r="L314">
        <v>5199946.3806792311</v>
      </c>
      <c r="M314">
        <v>5128730.4885256486</v>
      </c>
      <c r="N314">
        <v>13</v>
      </c>
      <c r="O314">
        <v>10</v>
      </c>
      <c r="P314">
        <v>10</v>
      </c>
      <c r="Q314">
        <v>9</v>
      </c>
      <c r="R314">
        <v>11</v>
      </c>
      <c r="S314">
        <v>10</v>
      </c>
      <c r="T314">
        <v>10</v>
      </c>
      <c r="U314">
        <v>10</v>
      </c>
      <c r="V314">
        <v>11</v>
      </c>
      <c r="W314">
        <v>7</v>
      </c>
      <c r="X314">
        <v>9</v>
      </c>
      <c r="Y314">
        <v>7</v>
      </c>
      <c r="Z314">
        <v>11</v>
      </c>
      <c r="AA314">
        <v>2.6776918594801513</v>
      </c>
      <c r="AB314">
        <v>2.026859215458122</v>
      </c>
      <c r="AC314">
        <v>2.9712837678053958</v>
      </c>
      <c r="AD314">
        <v>3.4979002061662072</v>
      </c>
      <c r="AE314">
        <v>3.0390562668840611</v>
      </c>
      <c r="AF314">
        <v>3.5283482150211531</v>
      </c>
      <c r="AG314">
        <v>4.0657296602053066</v>
      </c>
      <c r="AH314">
        <v>3.6221939433274573</v>
      </c>
      <c r="AI314">
        <v>2.6867864841407942</v>
      </c>
      <c r="AJ314">
        <v>4.2563206753316276</v>
      </c>
      <c r="AK314">
        <v>4.4284840907026952</v>
      </c>
      <c r="AL314">
        <v>3.7155547788711347</v>
      </c>
      <c r="AM314">
        <f t="shared" si="8"/>
        <v>3.024548369539541</v>
      </c>
      <c r="AN314">
        <f t="shared" si="9"/>
        <v>3.7281531576928102</v>
      </c>
      <c r="AP314" t="s">
        <v>432</v>
      </c>
      <c r="AQ314" t="s">
        <v>2099</v>
      </c>
      <c r="AR314" t="s">
        <v>2100</v>
      </c>
      <c r="AS314">
        <v>-2.9130605249884201</v>
      </c>
      <c r="AT314">
        <v>0.23128574353252801</v>
      </c>
      <c r="AU314">
        <v>0.34602183407592202</v>
      </c>
    </row>
    <row r="315" spans="1:47" x14ac:dyDescent="0.25">
      <c r="A315" t="s">
        <v>1371</v>
      </c>
      <c r="B315">
        <v>1457487.1149701485</v>
      </c>
      <c r="C315">
        <v>1396317.0791509412</v>
      </c>
      <c r="D315">
        <v>1271852.4822632254</v>
      </c>
      <c r="E315">
        <v>1217520.7143220329</v>
      </c>
      <c r="F315">
        <v>1232150.9537986848</v>
      </c>
      <c r="G315">
        <v>1224142.0887292991</v>
      </c>
      <c r="H315">
        <v>1234838.6058653349</v>
      </c>
      <c r="I315">
        <v>1262006.6744438491</v>
      </c>
      <c r="J315">
        <v>2379696.7480775472</v>
      </c>
      <c r="K315">
        <v>1851681.1859429493</v>
      </c>
      <c r="L315">
        <v>2961256.9133940199</v>
      </c>
      <c r="M315">
        <v>1584847.587928755</v>
      </c>
      <c r="N315">
        <v>8</v>
      </c>
      <c r="O315">
        <v>8</v>
      </c>
      <c r="P315">
        <v>6</v>
      </c>
      <c r="Q315">
        <v>8</v>
      </c>
      <c r="R315">
        <v>8</v>
      </c>
      <c r="S315">
        <v>7</v>
      </c>
      <c r="T315">
        <v>7</v>
      </c>
      <c r="U315">
        <v>4</v>
      </c>
      <c r="V315">
        <v>6</v>
      </c>
      <c r="W315">
        <v>5</v>
      </c>
      <c r="X315">
        <v>6</v>
      </c>
      <c r="Y315">
        <v>6</v>
      </c>
      <c r="Z315">
        <v>6</v>
      </c>
      <c r="AA315">
        <v>2.8450178058992375</v>
      </c>
      <c r="AB315">
        <v>2.4363883524825267</v>
      </c>
      <c r="AC315">
        <v>2.1463473159607851</v>
      </c>
      <c r="AD315">
        <v>2.5192677890026327</v>
      </c>
      <c r="AE315">
        <v>2.5906069231674396</v>
      </c>
      <c r="AF315">
        <v>2.7442196106346168</v>
      </c>
      <c r="AG315">
        <v>3.3411173329572201</v>
      </c>
      <c r="AH315">
        <v>2.6760724375457623</v>
      </c>
      <c r="AI315">
        <v>2.6208547751728082</v>
      </c>
      <c r="AJ315">
        <v>3.3479713490203</v>
      </c>
      <c r="AK315">
        <v>3.3606846251342772</v>
      </c>
      <c r="AL315">
        <v>2.5022567557154383</v>
      </c>
      <c r="AM315">
        <f t="shared" si="8"/>
        <v>2.6901332015283792</v>
      </c>
      <c r="AN315">
        <f t="shared" si="9"/>
        <v>2.8316676439204618</v>
      </c>
      <c r="AP315" t="s">
        <v>433</v>
      </c>
      <c r="AQ315" t="s">
        <v>2101</v>
      </c>
      <c r="AR315" t="s">
        <v>2102</v>
      </c>
      <c r="AS315">
        <v>-0.30511870124033602</v>
      </c>
      <c r="AT315">
        <v>4.6954209445182402E-2</v>
      </c>
      <c r="AU315">
        <v>0.3474713527012</v>
      </c>
    </row>
    <row r="316" spans="1:47" x14ac:dyDescent="0.25">
      <c r="A316" t="s">
        <v>75</v>
      </c>
      <c r="B316">
        <v>1481007.3737689883</v>
      </c>
      <c r="C316">
        <v>1172684.478473336</v>
      </c>
      <c r="D316">
        <v>1482012.0005716614</v>
      </c>
      <c r="E316">
        <v>1017036.0644660696</v>
      </c>
      <c r="F316">
        <v>670270.00303675048</v>
      </c>
      <c r="G316">
        <v>1008709.9587643093</v>
      </c>
      <c r="H316">
        <v>682445.54954507598</v>
      </c>
      <c r="I316">
        <v>702821.80636525515</v>
      </c>
      <c r="J316">
        <v>1696312.7996687102</v>
      </c>
      <c r="K316">
        <v>1815898.5679743993</v>
      </c>
      <c r="L316">
        <v>1206759.094191836</v>
      </c>
      <c r="M316">
        <v>1099042.754531364</v>
      </c>
      <c r="N316">
        <v>7</v>
      </c>
      <c r="O316">
        <v>7</v>
      </c>
      <c r="P316">
        <v>6</v>
      </c>
      <c r="Q316">
        <v>6</v>
      </c>
      <c r="R316">
        <v>7</v>
      </c>
      <c r="S316">
        <v>4</v>
      </c>
      <c r="T316">
        <v>5</v>
      </c>
      <c r="U316">
        <v>5</v>
      </c>
      <c r="V316">
        <v>4</v>
      </c>
      <c r="W316">
        <v>6</v>
      </c>
      <c r="X316">
        <v>7</v>
      </c>
      <c r="Y316">
        <v>5</v>
      </c>
      <c r="Z316">
        <v>7</v>
      </c>
      <c r="AA316">
        <v>2.8222908546700771</v>
      </c>
      <c r="AB316">
        <v>3.1296000339379701</v>
      </c>
      <c r="AC316">
        <v>2.3301725446884274</v>
      </c>
      <c r="AD316">
        <v>2.6848050165169601</v>
      </c>
      <c r="AE316">
        <v>2.8373435752100225</v>
      </c>
      <c r="AF316">
        <v>3.5393551875290519</v>
      </c>
      <c r="AG316">
        <v>2.9772930881250503</v>
      </c>
      <c r="AH316">
        <v>3.74902951529858</v>
      </c>
      <c r="AI316">
        <v>2.2243103327717448</v>
      </c>
      <c r="AJ316">
        <v>4.1578566405112714</v>
      </c>
      <c r="AK316">
        <v>3.4620033842544182</v>
      </c>
      <c r="AL316">
        <v>3.0668190010226439</v>
      </c>
      <c r="AM316">
        <f t="shared" si="8"/>
        <v>3.0339309323514243</v>
      </c>
      <c r="AN316">
        <f t="shared" si="9"/>
        <v>3.1295489300712789</v>
      </c>
      <c r="AP316" t="s">
        <v>434</v>
      </c>
      <c r="AQ316" t="s">
        <v>2103</v>
      </c>
      <c r="AR316" t="s">
        <v>2104</v>
      </c>
      <c r="AS316">
        <v>0.250471116560403</v>
      </c>
      <c r="AT316">
        <v>6.5256425099423102E-2</v>
      </c>
      <c r="AU316">
        <v>0.350101268808997</v>
      </c>
    </row>
    <row r="317" spans="1:47" x14ac:dyDescent="0.25">
      <c r="A317" t="s">
        <v>589</v>
      </c>
      <c r="B317">
        <v>363847.0607807067</v>
      </c>
      <c r="C317">
        <v>425673.93113612587</v>
      </c>
      <c r="D317">
        <v>344064.10730977065</v>
      </c>
      <c r="E317">
        <v>345284.61275878007</v>
      </c>
      <c r="F317">
        <v>305139.20979338983</v>
      </c>
      <c r="G317">
        <v>384730.47520902165</v>
      </c>
      <c r="H317">
        <v>479997.17790344683</v>
      </c>
      <c r="I317">
        <v>352401.14442440862</v>
      </c>
      <c r="J317">
        <v>765796.25065489428</v>
      </c>
      <c r="K317">
        <v>642284.23805540078</v>
      </c>
      <c r="L317">
        <v>637945.43260516215</v>
      </c>
      <c r="M317">
        <v>570215.44398904231</v>
      </c>
      <c r="N317">
        <v>4</v>
      </c>
      <c r="O317">
        <v>3</v>
      </c>
      <c r="P317">
        <v>3</v>
      </c>
      <c r="Q317">
        <v>3</v>
      </c>
      <c r="R317">
        <v>3</v>
      </c>
      <c r="S317">
        <v>3</v>
      </c>
      <c r="T317">
        <v>3</v>
      </c>
      <c r="U317">
        <v>4</v>
      </c>
      <c r="V317">
        <v>3</v>
      </c>
      <c r="W317">
        <v>3</v>
      </c>
      <c r="X317">
        <v>3</v>
      </c>
      <c r="Y317">
        <v>2</v>
      </c>
      <c r="Z317">
        <v>3</v>
      </c>
      <c r="AA317">
        <v>3.8830243900602697</v>
      </c>
      <c r="AB317">
        <v>3.18578922928506</v>
      </c>
      <c r="AC317">
        <v>3.9338035109158702</v>
      </c>
      <c r="AD317">
        <v>3.2465906272670235</v>
      </c>
      <c r="AE317">
        <v>2.9960849337103532</v>
      </c>
      <c r="AF317">
        <v>4.0721776265771998</v>
      </c>
      <c r="AG317">
        <v>2.5902937315708874</v>
      </c>
      <c r="AH317">
        <v>3.4584972179071833</v>
      </c>
      <c r="AI317">
        <v>3.4674078249778435</v>
      </c>
      <c r="AJ317">
        <v>4.1204985256975535</v>
      </c>
      <c r="AK317">
        <v>3.3514488639839648</v>
      </c>
      <c r="AL317">
        <v>3.8191960204695801</v>
      </c>
      <c r="AM317">
        <f t="shared" si="8"/>
        <v>3.7771168512522997</v>
      </c>
      <c r="AN317">
        <f t="shared" si="9"/>
        <v>3.243685232484832</v>
      </c>
      <c r="AP317" t="s">
        <v>435</v>
      </c>
      <c r="AQ317" t="s">
        <v>2105</v>
      </c>
      <c r="AR317" t="s">
        <v>2106</v>
      </c>
      <c r="AS317">
        <v>-0.748175912826476</v>
      </c>
      <c r="AT317">
        <v>2.21536944280918E-2</v>
      </c>
      <c r="AU317">
        <v>0.35021328638510402</v>
      </c>
    </row>
    <row r="318" spans="1:47" x14ac:dyDescent="0.25">
      <c r="A318" t="s">
        <v>714</v>
      </c>
      <c r="B318">
        <v>8273205.2542509371</v>
      </c>
      <c r="C318">
        <v>7302689.3747358527</v>
      </c>
      <c r="D318">
        <v>8184600.3489879016</v>
      </c>
      <c r="E318">
        <v>8132875.1833041674</v>
      </c>
      <c r="F318">
        <v>8840387.3279850706</v>
      </c>
      <c r="G318">
        <v>7895394.1303254962</v>
      </c>
      <c r="H318">
        <v>7194792.1297457237</v>
      </c>
      <c r="I318">
        <v>5904113.8659378216</v>
      </c>
      <c r="J318">
        <v>8486332.321205968</v>
      </c>
      <c r="K318">
        <v>6640224.4638403542</v>
      </c>
      <c r="L318">
        <v>13891192.713733718</v>
      </c>
      <c r="M318">
        <v>9621756.9377790149</v>
      </c>
      <c r="N318">
        <v>14</v>
      </c>
      <c r="O318">
        <v>12</v>
      </c>
      <c r="P318">
        <v>8</v>
      </c>
      <c r="Q318">
        <v>12</v>
      </c>
      <c r="R318">
        <v>13</v>
      </c>
      <c r="S318">
        <v>9</v>
      </c>
      <c r="T318">
        <v>12</v>
      </c>
      <c r="U318">
        <v>13</v>
      </c>
      <c r="V318">
        <v>13</v>
      </c>
      <c r="W318">
        <v>13</v>
      </c>
      <c r="X318">
        <v>12</v>
      </c>
      <c r="Y318">
        <v>14</v>
      </c>
      <c r="Z318">
        <v>13</v>
      </c>
      <c r="AA318">
        <v>2.8242075236783961</v>
      </c>
      <c r="AB318">
        <v>2.6414219923610891</v>
      </c>
      <c r="AC318">
        <v>2.5834580784792585</v>
      </c>
      <c r="AD318">
        <v>3.1982842713157229</v>
      </c>
      <c r="AE318">
        <v>2.5189992449973651</v>
      </c>
      <c r="AF318">
        <v>2.7826405285150577</v>
      </c>
      <c r="AG318">
        <v>3.1964498511386212</v>
      </c>
      <c r="AH318">
        <v>3.8240982970324304</v>
      </c>
      <c r="AI318">
        <v>2.5955833096469112</v>
      </c>
      <c r="AJ318">
        <v>3.9595970552202924</v>
      </c>
      <c r="AK318">
        <v>3.473251788275268</v>
      </c>
      <c r="AL318">
        <v>3.6110599613095666</v>
      </c>
      <c r="AM318">
        <f t="shared" si="8"/>
        <v>2.8978180813168346</v>
      </c>
      <c r="AN318">
        <f t="shared" si="9"/>
        <v>3.3036905690114957</v>
      </c>
      <c r="AP318" t="s">
        <v>436</v>
      </c>
      <c r="AQ318" t="s">
        <v>2107</v>
      </c>
      <c r="AR318" t="s">
        <v>2108</v>
      </c>
      <c r="AS318">
        <v>-0.71954207437019102</v>
      </c>
      <c r="AT318">
        <v>0.35996616477069299</v>
      </c>
      <c r="AU318">
        <v>0.35234324839435099</v>
      </c>
    </row>
    <row r="319" spans="1:47" x14ac:dyDescent="0.25">
      <c r="A319" t="s">
        <v>188</v>
      </c>
      <c r="B319">
        <v>338938.21637181926</v>
      </c>
      <c r="C319">
        <v>258472.66206895316</v>
      </c>
      <c r="D319">
        <v>430206.22429938597</v>
      </c>
      <c r="E319">
        <v>213504.33281924855</v>
      </c>
      <c r="F319">
        <v>203265.13292840365</v>
      </c>
      <c r="G319">
        <v>372309.02937550092</v>
      </c>
      <c r="H319">
        <v>161069.38535638709</v>
      </c>
      <c r="I319">
        <v>270406.06427639013</v>
      </c>
      <c r="J319">
        <v>328252.22811949492</v>
      </c>
      <c r="K319">
        <v>281157.99557158351</v>
      </c>
      <c r="L319">
        <v>310782.08215410227</v>
      </c>
      <c r="M319">
        <v>228961.80122949911</v>
      </c>
      <c r="N319">
        <v>6</v>
      </c>
      <c r="O319">
        <v>5</v>
      </c>
      <c r="P319">
        <v>5</v>
      </c>
      <c r="Q319">
        <v>6</v>
      </c>
      <c r="R319">
        <v>4</v>
      </c>
      <c r="S319">
        <v>4</v>
      </c>
      <c r="T319">
        <v>5</v>
      </c>
      <c r="U319">
        <v>2</v>
      </c>
      <c r="V319">
        <v>4</v>
      </c>
      <c r="W319">
        <v>5</v>
      </c>
      <c r="X319">
        <v>5</v>
      </c>
      <c r="Y319">
        <v>4</v>
      </c>
      <c r="Z319">
        <v>3</v>
      </c>
      <c r="AA319">
        <v>3.4503976604681794</v>
      </c>
      <c r="AB319">
        <v>2.4090158544751885</v>
      </c>
      <c r="AC319">
        <v>3.5141912996310984</v>
      </c>
      <c r="AD319">
        <v>3.4104827802448749</v>
      </c>
      <c r="AE319">
        <v>2.2614925195124949</v>
      </c>
      <c r="AF319">
        <v>1.9125929850475494</v>
      </c>
      <c r="AG319">
        <v>3.7257065802101996</v>
      </c>
      <c r="AH319">
        <v>3.3287315734360829</v>
      </c>
      <c r="AI319">
        <v>1.741219154654696</v>
      </c>
      <c r="AJ319">
        <v>2.577866060621544</v>
      </c>
      <c r="AK319">
        <v>2.4356607257406755</v>
      </c>
      <c r="AL319">
        <v>2.4431868588091636</v>
      </c>
      <c r="AM319">
        <f t="shared" si="8"/>
        <v>2.6008805024830424</v>
      </c>
      <c r="AN319">
        <f t="shared" si="9"/>
        <v>2.9342101729922483</v>
      </c>
      <c r="AP319" t="s">
        <v>437</v>
      </c>
      <c r="AQ319" t="s">
        <v>2109</v>
      </c>
      <c r="AR319" t="s">
        <v>2110</v>
      </c>
      <c r="AS319">
        <v>-0.34349555215435001</v>
      </c>
      <c r="AT319">
        <v>0.221028547517965</v>
      </c>
      <c r="AU319">
        <v>0.35341658024467998</v>
      </c>
    </row>
    <row r="320" spans="1:47" x14ac:dyDescent="0.25">
      <c r="A320" t="s">
        <v>151</v>
      </c>
      <c r="B320">
        <v>1947790.5123675882</v>
      </c>
      <c r="C320">
        <v>1842876.2142243842</v>
      </c>
      <c r="D320">
        <v>2014897.1472333209</v>
      </c>
      <c r="E320">
        <v>1458836.7628156024</v>
      </c>
      <c r="F320">
        <v>1658569.809077607</v>
      </c>
      <c r="G320">
        <v>1468175.7599469943</v>
      </c>
      <c r="H320">
        <v>1602426.6758313805</v>
      </c>
      <c r="I320">
        <v>1402266.8905885422</v>
      </c>
      <c r="J320">
        <v>1967028.8997118415</v>
      </c>
      <c r="K320">
        <v>1796876.4999413928</v>
      </c>
      <c r="L320">
        <v>1812709.8310494227</v>
      </c>
      <c r="M320">
        <v>1525250.9697379337</v>
      </c>
      <c r="N320">
        <v>4</v>
      </c>
      <c r="O320">
        <v>4</v>
      </c>
      <c r="P320">
        <v>3</v>
      </c>
      <c r="Q320">
        <v>3</v>
      </c>
      <c r="R320">
        <v>3</v>
      </c>
      <c r="S320">
        <v>4</v>
      </c>
      <c r="T320">
        <v>4</v>
      </c>
      <c r="U320">
        <v>4</v>
      </c>
      <c r="V320">
        <v>4</v>
      </c>
      <c r="W320">
        <v>4</v>
      </c>
      <c r="X320">
        <v>4</v>
      </c>
      <c r="Y320">
        <v>3</v>
      </c>
      <c r="Z320">
        <v>4</v>
      </c>
      <c r="AA320">
        <v>2.1065186091337695</v>
      </c>
      <c r="AB320">
        <v>1.6927129074852967</v>
      </c>
      <c r="AC320">
        <v>3.0799436811245635</v>
      </c>
      <c r="AD320">
        <v>2.7449498589917529</v>
      </c>
      <c r="AE320">
        <v>2.1630186379278076</v>
      </c>
      <c r="AF320">
        <v>3.5855185998280077</v>
      </c>
      <c r="AG320">
        <v>3.170432591967375</v>
      </c>
      <c r="AH320">
        <v>2.9839518354237349</v>
      </c>
      <c r="AI320">
        <v>1.936809782792495</v>
      </c>
      <c r="AJ320">
        <v>3.3482901001746623</v>
      </c>
      <c r="AK320">
        <v>3.0172320450314936</v>
      </c>
      <c r="AL320">
        <v>3.2881914427760326</v>
      </c>
      <c r="AM320">
        <f t="shared" si="8"/>
        <v>2.6249656134231323</v>
      </c>
      <c r="AN320">
        <f t="shared" si="9"/>
        <v>2.8946294020196994</v>
      </c>
      <c r="AP320" t="s">
        <v>438</v>
      </c>
      <c r="AQ320" t="s">
        <v>2111</v>
      </c>
      <c r="AR320" t="s">
        <v>2112</v>
      </c>
      <c r="AS320">
        <v>-1.5181220061524801</v>
      </c>
      <c r="AT320">
        <v>6.7709900922465593E-2</v>
      </c>
      <c r="AU320">
        <v>0.35411021117271801</v>
      </c>
    </row>
    <row r="321" spans="1:47" x14ac:dyDescent="0.25">
      <c r="A321" t="s">
        <v>371</v>
      </c>
      <c r="B321">
        <v>443391.68876512721</v>
      </c>
      <c r="C321">
        <v>396815.77118479571</v>
      </c>
      <c r="D321">
        <v>1004546.6768814282</v>
      </c>
      <c r="E321">
        <v>399050.52703727182</v>
      </c>
      <c r="F321">
        <v>386250.78121699486</v>
      </c>
      <c r="G321">
        <v>281325.21059818356</v>
      </c>
      <c r="H321">
        <v>350527.59945632063</v>
      </c>
      <c r="I321">
        <v>315469.25712854485</v>
      </c>
      <c r="J321">
        <v>299749.45478318277</v>
      </c>
      <c r="K321">
        <v>342154.83366171375</v>
      </c>
      <c r="L321">
        <v>133434.0309107416</v>
      </c>
      <c r="M321">
        <v>66322.38306993914</v>
      </c>
      <c r="N321">
        <v>8</v>
      </c>
      <c r="O321">
        <v>6</v>
      </c>
      <c r="P321">
        <v>5</v>
      </c>
      <c r="Q321">
        <v>7</v>
      </c>
      <c r="R321">
        <v>6</v>
      </c>
      <c r="S321">
        <v>5</v>
      </c>
      <c r="T321">
        <v>5</v>
      </c>
      <c r="U321">
        <v>6</v>
      </c>
      <c r="V321">
        <v>5</v>
      </c>
      <c r="W321">
        <v>3</v>
      </c>
      <c r="X321">
        <v>5</v>
      </c>
      <c r="Y321">
        <v>2</v>
      </c>
      <c r="Z321">
        <v>2</v>
      </c>
      <c r="AA321">
        <v>3.1345095851137543</v>
      </c>
      <c r="AB321">
        <v>2.3471626006112603</v>
      </c>
      <c r="AC321">
        <v>3.7070962205871325</v>
      </c>
      <c r="AD321">
        <v>3.3938060604118676</v>
      </c>
      <c r="AE321">
        <v>1.5306945913243442</v>
      </c>
      <c r="AF321">
        <v>2.8783844156294593</v>
      </c>
      <c r="AG321">
        <v>2.8153847033717625</v>
      </c>
      <c r="AH321">
        <v>2.8914955736102419</v>
      </c>
      <c r="AI321">
        <v>3.3116632470226732</v>
      </c>
      <c r="AJ321">
        <v>3.4422236992029198</v>
      </c>
      <c r="AK321">
        <v>2.421721492556105</v>
      </c>
      <c r="AL321">
        <v>2.403064091035505</v>
      </c>
      <c r="AM321">
        <f t="shared" si="8"/>
        <v>3.1368399613611992</v>
      </c>
      <c r="AN321">
        <f t="shared" si="9"/>
        <v>2.5760277520516377</v>
      </c>
      <c r="AP321" t="s">
        <v>439</v>
      </c>
      <c r="AQ321" t="s">
        <v>2113</v>
      </c>
      <c r="AR321" t="s">
        <v>2114</v>
      </c>
      <c r="AS321">
        <v>-0.61223854240227005</v>
      </c>
      <c r="AT321">
        <v>2.3504139927102399E-2</v>
      </c>
      <c r="AU321">
        <v>0.354397926557459</v>
      </c>
    </row>
    <row r="322" spans="1:47" x14ac:dyDescent="0.25">
      <c r="A322" t="s">
        <v>988</v>
      </c>
      <c r="B322">
        <v>3027615.0035799849</v>
      </c>
      <c r="C322">
        <v>921289.21231643087</v>
      </c>
      <c r="D322">
        <v>1342477.3705647718</v>
      </c>
      <c r="E322">
        <v>1370880.5843340931</v>
      </c>
      <c r="F322">
        <v>2195728.1364027564</v>
      </c>
      <c r="G322">
        <v>1181172.3240613211</v>
      </c>
      <c r="H322">
        <v>1035921.8858504517</v>
      </c>
      <c r="I322">
        <v>1196121.286835769</v>
      </c>
      <c r="J322">
        <v>1833225.2291842238</v>
      </c>
      <c r="K322">
        <v>1112006.708917862</v>
      </c>
      <c r="L322">
        <v>1598997.0655633286</v>
      </c>
      <c r="M322">
        <v>774119.04261160817</v>
      </c>
      <c r="N322">
        <v>10</v>
      </c>
      <c r="O322">
        <v>10</v>
      </c>
      <c r="P322">
        <v>7</v>
      </c>
      <c r="Q322">
        <v>10</v>
      </c>
      <c r="R322">
        <v>10</v>
      </c>
      <c r="S322">
        <v>10</v>
      </c>
      <c r="T322">
        <v>7</v>
      </c>
      <c r="U322">
        <v>7</v>
      </c>
      <c r="V322">
        <v>8</v>
      </c>
      <c r="W322">
        <v>7</v>
      </c>
      <c r="X322">
        <v>8</v>
      </c>
      <c r="Y322">
        <v>7</v>
      </c>
      <c r="Z322">
        <v>8</v>
      </c>
      <c r="AA322">
        <v>2.3498961006837464</v>
      </c>
      <c r="AB322">
        <v>1.9768648279399543</v>
      </c>
      <c r="AC322">
        <v>2.873290436806486</v>
      </c>
      <c r="AD322">
        <v>3.0527576638502678</v>
      </c>
      <c r="AE322">
        <v>1.6746684674441874</v>
      </c>
      <c r="AF322">
        <v>2.6980014071292979</v>
      </c>
      <c r="AG322">
        <v>2.9893292799336257</v>
      </c>
      <c r="AH322">
        <v>3.5502451289366812</v>
      </c>
      <c r="AI322">
        <v>1.4778510074073854</v>
      </c>
      <c r="AJ322">
        <v>3.0674602070173052</v>
      </c>
      <c r="AK322">
        <v>2.4695004612630833</v>
      </c>
      <c r="AL322">
        <v>2.4826879413305289</v>
      </c>
      <c r="AM322">
        <f t="shared" si="8"/>
        <v>2.4072273311640293</v>
      </c>
      <c r="AN322">
        <f t="shared" si="9"/>
        <v>2.7031981571263959</v>
      </c>
      <c r="AP322" t="s">
        <v>440</v>
      </c>
      <c r="AQ322" t="s">
        <v>2115</v>
      </c>
      <c r="AR322" t="s">
        <v>2116</v>
      </c>
      <c r="AS322">
        <v>-1.21971159533017</v>
      </c>
      <c r="AT322">
        <v>0.27206490072592399</v>
      </c>
      <c r="AU322">
        <v>0.35494214157787701</v>
      </c>
    </row>
    <row r="323" spans="1:47" x14ac:dyDescent="0.25">
      <c r="A323" t="s">
        <v>896</v>
      </c>
      <c r="B323">
        <v>1340433.7457140842</v>
      </c>
      <c r="C323">
        <v>1047217.908020263</v>
      </c>
      <c r="D323">
        <v>1301507.943037783</v>
      </c>
      <c r="E323">
        <v>1154711.9631294941</v>
      </c>
      <c r="F323">
        <v>941109.0067693342</v>
      </c>
      <c r="G323">
        <v>1319683.3981812338</v>
      </c>
      <c r="H323">
        <v>1385528.3420909764</v>
      </c>
      <c r="I323">
        <v>1381339.2726647756</v>
      </c>
      <c r="J323">
        <v>822126.75431685068</v>
      </c>
      <c r="K323">
        <v>1108554.2040262897</v>
      </c>
      <c r="L323">
        <v>1464491.8787480625</v>
      </c>
      <c r="M323">
        <v>1418852.210980041</v>
      </c>
      <c r="N323">
        <v>7</v>
      </c>
      <c r="O323">
        <v>6</v>
      </c>
      <c r="P323">
        <v>6</v>
      </c>
      <c r="Q323">
        <v>6</v>
      </c>
      <c r="R323">
        <v>7</v>
      </c>
      <c r="S323">
        <v>5</v>
      </c>
      <c r="T323">
        <v>6</v>
      </c>
      <c r="U323">
        <v>6</v>
      </c>
      <c r="V323">
        <v>6</v>
      </c>
      <c r="W323">
        <v>5</v>
      </c>
      <c r="X323">
        <v>5</v>
      </c>
      <c r="Y323">
        <v>6</v>
      </c>
      <c r="Z323">
        <v>6</v>
      </c>
      <c r="AA323">
        <v>3.9589433363307887</v>
      </c>
      <c r="AB323">
        <v>3.1489059984537797</v>
      </c>
      <c r="AC323">
        <v>3.2817262939205762</v>
      </c>
      <c r="AD323">
        <v>3.1562860332099194</v>
      </c>
      <c r="AE323">
        <v>3.7898713147120424</v>
      </c>
      <c r="AF323">
        <v>3.4912613975962281</v>
      </c>
      <c r="AG323">
        <v>3.3310528396640913</v>
      </c>
      <c r="AH323">
        <v>4.6231584697328465</v>
      </c>
      <c r="AI323">
        <v>3.8789746599852619</v>
      </c>
      <c r="AJ323">
        <v>4.3477880010294703</v>
      </c>
      <c r="AK323">
        <v>4.0970015499660146</v>
      </c>
      <c r="AL323">
        <v>3.5529705593045215</v>
      </c>
      <c r="AM323">
        <f t="shared" si="8"/>
        <v>3.6845999478860172</v>
      </c>
      <c r="AN323">
        <f t="shared" si="9"/>
        <v>3.7583901277649066</v>
      </c>
      <c r="AP323" t="s">
        <v>441</v>
      </c>
      <c r="AQ323" t="s">
        <v>2117</v>
      </c>
      <c r="AR323" t="s">
        <v>2118</v>
      </c>
      <c r="AS323">
        <v>-0.43350401501203301</v>
      </c>
      <c r="AT323">
        <v>0.36124802205636702</v>
      </c>
      <c r="AU323">
        <v>0.35585313266868701</v>
      </c>
    </row>
    <row r="324" spans="1:47" x14ac:dyDescent="0.25">
      <c r="A324" t="s">
        <v>672</v>
      </c>
      <c r="B324">
        <v>37070.558386861012</v>
      </c>
      <c r="C324">
        <v>205.36</v>
      </c>
      <c r="D324">
        <v>49331.270605423109</v>
      </c>
      <c r="E324">
        <v>24579.589491472179</v>
      </c>
      <c r="F324">
        <v>205.36</v>
      </c>
      <c r="G324">
        <v>43261.834870373554</v>
      </c>
      <c r="H324">
        <v>205.36</v>
      </c>
      <c r="I324">
        <v>23797.508233929995</v>
      </c>
      <c r="J324">
        <v>205.36</v>
      </c>
      <c r="K324">
        <v>205.36</v>
      </c>
      <c r="L324">
        <v>93359.133864337855</v>
      </c>
      <c r="M324">
        <v>84664.045275539465</v>
      </c>
      <c r="N324">
        <v>3</v>
      </c>
      <c r="O324">
        <v>1</v>
      </c>
      <c r="P324">
        <v>0</v>
      </c>
      <c r="Q324">
        <v>2</v>
      </c>
      <c r="R324">
        <v>1</v>
      </c>
      <c r="S324">
        <v>0</v>
      </c>
      <c r="T324">
        <v>1</v>
      </c>
      <c r="U324">
        <v>0</v>
      </c>
      <c r="V324">
        <v>1</v>
      </c>
      <c r="W324">
        <v>0</v>
      </c>
      <c r="X324">
        <v>0</v>
      </c>
      <c r="Y324">
        <v>3</v>
      </c>
      <c r="Z324">
        <v>3</v>
      </c>
      <c r="AA324">
        <v>3.4740795951561498</v>
      </c>
      <c r="AB324">
        <v>0</v>
      </c>
      <c r="AC324">
        <v>0.94089232425122948</v>
      </c>
      <c r="AD324">
        <v>1.9203869099393001</v>
      </c>
      <c r="AE324">
        <v>0</v>
      </c>
      <c r="AF324">
        <v>0.80357027154984895</v>
      </c>
      <c r="AG324">
        <v>0</v>
      </c>
      <c r="AH324">
        <v>1.4794224439866599</v>
      </c>
      <c r="AI324">
        <v>0</v>
      </c>
      <c r="AJ324">
        <v>0</v>
      </c>
      <c r="AK324">
        <v>1.845975750008207</v>
      </c>
      <c r="AL324">
        <v>2.2667344613312133</v>
      </c>
      <c r="AM324">
        <f t="shared" si="8"/>
        <v>0.86975703182620467</v>
      </c>
      <c r="AN324">
        <f t="shared" si="9"/>
        <v>1.2520865942108967</v>
      </c>
      <c r="AP324" t="s">
        <v>442</v>
      </c>
      <c r="AQ324" t="s">
        <v>2119</v>
      </c>
      <c r="AR324" t="s">
        <v>2120</v>
      </c>
      <c r="AS324">
        <v>0.757780522069327</v>
      </c>
      <c r="AT324">
        <v>1.21802829602359E-2</v>
      </c>
      <c r="AU324">
        <v>0.356397813790649</v>
      </c>
    </row>
    <row r="325" spans="1:47" x14ac:dyDescent="0.25">
      <c r="A325" t="s">
        <v>866</v>
      </c>
      <c r="B325">
        <v>2571405.3885730035</v>
      </c>
      <c r="C325">
        <v>2774169.9526303518</v>
      </c>
      <c r="D325">
        <v>3281648.4005327844</v>
      </c>
      <c r="E325">
        <v>3158257.0072152931</v>
      </c>
      <c r="F325">
        <v>2905612.5415455797</v>
      </c>
      <c r="G325">
        <v>2598901.5009457301</v>
      </c>
      <c r="H325">
        <v>2687894.8193395315</v>
      </c>
      <c r="I325">
        <v>2844836.091943115</v>
      </c>
      <c r="J325">
        <v>1934146.329949813</v>
      </c>
      <c r="K325">
        <v>1815827.4878644925</v>
      </c>
      <c r="L325">
        <v>2583568.4568696739</v>
      </c>
      <c r="M325">
        <v>1895429.0045501313</v>
      </c>
      <c r="N325">
        <v>6</v>
      </c>
      <c r="O325">
        <v>6</v>
      </c>
      <c r="P325">
        <v>5</v>
      </c>
      <c r="Q325">
        <v>6</v>
      </c>
      <c r="R325">
        <v>5</v>
      </c>
      <c r="S325">
        <v>5</v>
      </c>
      <c r="T325">
        <v>5</v>
      </c>
      <c r="U325">
        <v>5</v>
      </c>
      <c r="V325">
        <v>6</v>
      </c>
      <c r="W325">
        <v>3</v>
      </c>
      <c r="X325">
        <v>3</v>
      </c>
      <c r="Y325">
        <v>3</v>
      </c>
      <c r="Z325">
        <v>3</v>
      </c>
      <c r="AA325">
        <v>3.6680989165815299</v>
      </c>
      <c r="AB325">
        <v>3.26896379686251</v>
      </c>
      <c r="AC325">
        <v>2.7260821201052683</v>
      </c>
      <c r="AD325">
        <v>3.4833665825177618</v>
      </c>
      <c r="AE325">
        <v>3.0994750229303918</v>
      </c>
      <c r="AF325">
        <v>4.5527615372285961</v>
      </c>
      <c r="AG325">
        <v>5.1764894062778017</v>
      </c>
      <c r="AH325">
        <v>3.4549676882293809</v>
      </c>
      <c r="AI325">
        <v>4.1598244951432539</v>
      </c>
      <c r="AJ325">
        <v>5.6772889185737467</v>
      </c>
      <c r="AK325">
        <v>5.0724342276384933</v>
      </c>
      <c r="AL325">
        <v>3.5869462501367173</v>
      </c>
      <c r="AM325">
        <f t="shared" ref="AM325:AM388" si="10">AVERAGE(AA325:AC325,AF325,AI325,AJ325)</f>
        <v>4.0088366307491512</v>
      </c>
      <c r="AN325">
        <f t="shared" ref="AN325:AN388" si="11">AVERAGE(AD325:AE325,AG325,AH325,AK325,AL325)</f>
        <v>3.9789465296217572</v>
      </c>
      <c r="AP325" t="s">
        <v>443</v>
      </c>
      <c r="AQ325" t="s">
        <v>2121</v>
      </c>
      <c r="AR325" t="s">
        <v>2122</v>
      </c>
      <c r="AS325">
        <v>0.38585910126967599</v>
      </c>
      <c r="AT325">
        <v>0.27943223749834001</v>
      </c>
      <c r="AU325">
        <v>0.35804902965268898</v>
      </c>
    </row>
    <row r="326" spans="1:47" x14ac:dyDescent="0.25">
      <c r="A326" t="s">
        <v>935</v>
      </c>
      <c r="B326">
        <v>842611.7398323823</v>
      </c>
      <c r="C326">
        <v>750697.42020883213</v>
      </c>
      <c r="D326">
        <v>1189954.0502450366</v>
      </c>
      <c r="E326">
        <v>798184.1292019235</v>
      </c>
      <c r="F326">
        <v>683823.25933999044</v>
      </c>
      <c r="G326">
        <v>480966.26189766161</v>
      </c>
      <c r="H326">
        <v>746996.03258475289</v>
      </c>
      <c r="I326">
        <v>773171.60840392229</v>
      </c>
      <c r="J326">
        <v>1105278.9266108505</v>
      </c>
      <c r="K326">
        <v>1138659.4184094563</v>
      </c>
      <c r="L326">
        <v>1146871.5860095264</v>
      </c>
      <c r="M326">
        <v>839338.78829021135</v>
      </c>
      <c r="N326">
        <v>7</v>
      </c>
      <c r="O326">
        <v>7</v>
      </c>
      <c r="P326">
        <v>6</v>
      </c>
      <c r="Q326">
        <v>7</v>
      </c>
      <c r="R326">
        <v>6</v>
      </c>
      <c r="S326">
        <v>5</v>
      </c>
      <c r="T326">
        <v>5</v>
      </c>
      <c r="U326">
        <v>7</v>
      </c>
      <c r="V326">
        <v>7</v>
      </c>
      <c r="W326">
        <v>5</v>
      </c>
      <c r="X326">
        <v>7</v>
      </c>
      <c r="Y326">
        <v>5</v>
      </c>
      <c r="Z326">
        <v>6</v>
      </c>
      <c r="AA326">
        <v>2.6183040094369714</v>
      </c>
      <c r="AB326">
        <v>3.0668241049232616</v>
      </c>
      <c r="AC326">
        <v>3.1550511511304684</v>
      </c>
      <c r="AD326">
        <v>3.0587888715571885</v>
      </c>
      <c r="AE326">
        <v>2.6728491938379872</v>
      </c>
      <c r="AF326">
        <v>2.4730597498646327</v>
      </c>
      <c r="AG326">
        <v>2.9405118062643441</v>
      </c>
      <c r="AH326">
        <v>2.7991923709600917</v>
      </c>
      <c r="AI326">
        <v>2.0817030577590989</v>
      </c>
      <c r="AJ326">
        <v>3.7628901099209697</v>
      </c>
      <c r="AK326">
        <v>3.3588568266801362</v>
      </c>
      <c r="AL326">
        <v>3.6908223187090439</v>
      </c>
      <c r="AM326">
        <f t="shared" si="10"/>
        <v>2.8596386971725671</v>
      </c>
      <c r="AN326">
        <f t="shared" si="11"/>
        <v>3.0868368980014651</v>
      </c>
      <c r="AP326" t="s">
        <v>444</v>
      </c>
      <c r="AQ326" t="s">
        <v>2123</v>
      </c>
      <c r="AR326" t="s">
        <v>2124</v>
      </c>
      <c r="AS326">
        <v>0.847142496280617</v>
      </c>
      <c r="AT326">
        <v>0.17468949038446499</v>
      </c>
      <c r="AU326">
        <v>0.36010804301819999</v>
      </c>
    </row>
    <row r="327" spans="1:47" x14ac:dyDescent="0.25">
      <c r="A327" t="s">
        <v>149</v>
      </c>
      <c r="B327">
        <v>620478.44922483072</v>
      </c>
      <c r="C327">
        <v>531528.67312572245</v>
      </c>
      <c r="D327">
        <v>961645.38163204119</v>
      </c>
      <c r="E327">
        <v>479895.43110274395</v>
      </c>
      <c r="F327">
        <v>390425.05450664542</v>
      </c>
      <c r="G327">
        <v>481323.41407881561</v>
      </c>
      <c r="H327">
        <v>395911.27636978473</v>
      </c>
      <c r="I327">
        <v>397878.50535379944</v>
      </c>
      <c r="J327">
        <v>765729.42791681387</v>
      </c>
      <c r="K327">
        <v>977410.08064931212</v>
      </c>
      <c r="L327">
        <v>723387.54046397214</v>
      </c>
      <c r="M327">
        <v>563587.41772461252</v>
      </c>
      <c r="N327">
        <v>5</v>
      </c>
      <c r="O327">
        <v>5</v>
      </c>
      <c r="P327">
        <v>5</v>
      </c>
      <c r="Q327">
        <v>5</v>
      </c>
      <c r="R327">
        <v>5</v>
      </c>
      <c r="S327">
        <v>4</v>
      </c>
      <c r="T327">
        <v>4</v>
      </c>
      <c r="U327">
        <v>4</v>
      </c>
      <c r="V327">
        <v>4</v>
      </c>
      <c r="W327">
        <v>4</v>
      </c>
      <c r="X327">
        <v>5</v>
      </c>
      <c r="Y327">
        <v>4</v>
      </c>
      <c r="Z327">
        <v>5</v>
      </c>
      <c r="AA327">
        <v>3.3097602619040756</v>
      </c>
      <c r="AB327">
        <v>2.9323352226077319</v>
      </c>
      <c r="AC327">
        <v>2.959384164277798</v>
      </c>
      <c r="AD327">
        <v>3.0828263216266598</v>
      </c>
      <c r="AE327">
        <v>2.0418361235820122</v>
      </c>
      <c r="AF327">
        <v>3.3916107937310773</v>
      </c>
      <c r="AG327">
        <v>2.7961622390142589</v>
      </c>
      <c r="AH327">
        <v>2.7964415668519198</v>
      </c>
      <c r="AI327">
        <v>3.84267599224032</v>
      </c>
      <c r="AJ327">
        <v>4.0692280542333359</v>
      </c>
      <c r="AK327">
        <v>2.3502943120468998</v>
      </c>
      <c r="AL327">
        <v>3.7530809283853754</v>
      </c>
      <c r="AM327">
        <f t="shared" si="10"/>
        <v>3.4174990814990562</v>
      </c>
      <c r="AN327">
        <f t="shared" si="11"/>
        <v>2.8034402485845207</v>
      </c>
      <c r="AP327" t="s">
        <v>445</v>
      </c>
      <c r="AQ327" t="s">
        <v>2125</v>
      </c>
      <c r="AR327" t="s">
        <v>2126</v>
      </c>
      <c r="AS327">
        <v>0.37139178726453898</v>
      </c>
      <c r="AT327">
        <v>4.0683745300735701E-2</v>
      </c>
      <c r="AU327">
        <v>0.36493813290159799</v>
      </c>
    </row>
    <row r="328" spans="1:47" x14ac:dyDescent="0.25">
      <c r="A328" t="s">
        <v>242</v>
      </c>
      <c r="B328">
        <v>1181469.1116718298</v>
      </c>
      <c r="C328">
        <v>957413.42420301121</v>
      </c>
      <c r="D328">
        <v>2434978.6962423716</v>
      </c>
      <c r="E328">
        <v>798556.48144882929</v>
      </c>
      <c r="F328">
        <v>788291.86623181589</v>
      </c>
      <c r="G328">
        <v>849781.86627464229</v>
      </c>
      <c r="H328">
        <v>634775.87605220417</v>
      </c>
      <c r="I328">
        <v>683050.86442935851</v>
      </c>
      <c r="J328">
        <v>807685.41511212755</v>
      </c>
      <c r="K328">
        <v>978949.85031637864</v>
      </c>
      <c r="L328">
        <v>1004299.8286203161</v>
      </c>
      <c r="M328">
        <v>786074.64862676384</v>
      </c>
      <c r="N328">
        <v>6</v>
      </c>
      <c r="O328">
        <v>6</v>
      </c>
      <c r="P328">
        <v>6</v>
      </c>
      <c r="Q328">
        <v>5</v>
      </c>
      <c r="R328">
        <v>6</v>
      </c>
      <c r="S328">
        <v>4</v>
      </c>
      <c r="T328">
        <v>5</v>
      </c>
      <c r="U328">
        <v>5</v>
      </c>
      <c r="V328">
        <v>5</v>
      </c>
      <c r="W328">
        <v>3</v>
      </c>
      <c r="X328">
        <v>3</v>
      </c>
      <c r="Y328">
        <v>4</v>
      </c>
      <c r="Z328">
        <v>5</v>
      </c>
      <c r="AA328">
        <v>3.1790143758109028</v>
      </c>
      <c r="AB328">
        <v>2.8566481531915215</v>
      </c>
      <c r="AC328">
        <v>3.3688536150567741</v>
      </c>
      <c r="AD328">
        <v>3.2414280272021347</v>
      </c>
      <c r="AE328">
        <v>3.8519727221942803</v>
      </c>
      <c r="AF328">
        <v>3.7818903979498897</v>
      </c>
      <c r="AG328">
        <v>2.6509957175194314</v>
      </c>
      <c r="AH328">
        <v>3.7643961386428919</v>
      </c>
      <c r="AI328">
        <v>2.9908195303904335</v>
      </c>
      <c r="AJ328">
        <v>3.5112986216593201</v>
      </c>
      <c r="AK328">
        <v>2.1187285272291763</v>
      </c>
      <c r="AL328">
        <v>2.6336009585868565</v>
      </c>
      <c r="AM328">
        <f t="shared" si="10"/>
        <v>3.2814207823431403</v>
      </c>
      <c r="AN328">
        <f t="shared" si="11"/>
        <v>3.043520348562462</v>
      </c>
      <c r="AP328" t="s">
        <v>446</v>
      </c>
      <c r="AQ328" t="s">
        <v>2127</v>
      </c>
      <c r="AR328" t="s">
        <v>2128</v>
      </c>
      <c r="AS328">
        <v>-0.39306638609569899</v>
      </c>
      <c r="AT328">
        <v>0.15842501061481701</v>
      </c>
      <c r="AU328">
        <v>0.36495764132894698</v>
      </c>
    </row>
    <row r="329" spans="1:47" x14ac:dyDescent="0.25">
      <c r="A329" t="s">
        <v>819</v>
      </c>
      <c r="B329">
        <v>321737.11051948147</v>
      </c>
      <c r="C329">
        <v>285717.09308177442</v>
      </c>
      <c r="D329">
        <v>329821.98254706681</v>
      </c>
      <c r="E329">
        <v>194245.69887965513</v>
      </c>
      <c r="F329">
        <v>332469.69162376941</v>
      </c>
      <c r="G329">
        <v>403195.62638441694</v>
      </c>
      <c r="H329">
        <v>334852.81800325646</v>
      </c>
      <c r="I329">
        <v>361415.62156789663</v>
      </c>
      <c r="J329">
        <v>572562.92687010264</v>
      </c>
      <c r="K329">
        <v>346224.0437258929</v>
      </c>
      <c r="L329">
        <v>557631.48954036471</v>
      </c>
      <c r="M329">
        <v>337197.91114377044</v>
      </c>
      <c r="N329">
        <v>2</v>
      </c>
      <c r="O329">
        <v>2</v>
      </c>
      <c r="P329">
        <v>2</v>
      </c>
      <c r="Q329">
        <v>2</v>
      </c>
      <c r="R329">
        <v>2</v>
      </c>
      <c r="S329">
        <v>2</v>
      </c>
      <c r="T329">
        <v>2</v>
      </c>
      <c r="U329">
        <v>2</v>
      </c>
      <c r="V329">
        <v>2</v>
      </c>
      <c r="W329">
        <v>2</v>
      </c>
      <c r="X329">
        <v>2</v>
      </c>
      <c r="Y329">
        <v>2</v>
      </c>
      <c r="Z329">
        <v>2</v>
      </c>
      <c r="AA329">
        <v>2.7160571296271101</v>
      </c>
      <c r="AB329">
        <v>3.1171926745566401</v>
      </c>
      <c r="AC329">
        <v>3.2504856413221148</v>
      </c>
      <c r="AD329">
        <v>4.8858439242070846</v>
      </c>
      <c r="AE329">
        <v>2.9190780870702753</v>
      </c>
      <c r="AF329">
        <v>3.817430933465225</v>
      </c>
      <c r="AG329">
        <v>3.7227052999587755</v>
      </c>
      <c r="AH329">
        <v>4.100735363644235</v>
      </c>
      <c r="AI329">
        <v>3.228499042635375</v>
      </c>
      <c r="AJ329">
        <v>3.495814704235455</v>
      </c>
      <c r="AK329">
        <v>3.2598779843040848</v>
      </c>
      <c r="AL329">
        <v>4.1435906224226153</v>
      </c>
      <c r="AM329">
        <f t="shared" si="10"/>
        <v>3.2709133543069862</v>
      </c>
      <c r="AN329">
        <f t="shared" si="11"/>
        <v>3.8386385469345115</v>
      </c>
      <c r="AP329" t="s">
        <v>447</v>
      </c>
      <c r="AQ329" t="s">
        <v>2129</v>
      </c>
      <c r="AR329" t="s">
        <v>2130</v>
      </c>
      <c r="AS329">
        <v>-2.0425074362376998</v>
      </c>
      <c r="AT329">
        <v>9.4053468661332698E-2</v>
      </c>
      <c r="AU329">
        <v>0.36498394366515002</v>
      </c>
    </row>
    <row r="330" spans="1:47" x14ac:dyDescent="0.25">
      <c r="A330" t="s">
        <v>144</v>
      </c>
      <c r="B330">
        <v>433793.31259853148</v>
      </c>
      <c r="C330">
        <v>368945.56822921452</v>
      </c>
      <c r="D330">
        <v>265039.83985701506</v>
      </c>
      <c r="E330">
        <v>249055.37716109198</v>
      </c>
      <c r="F330">
        <v>189079.95997020922</v>
      </c>
      <c r="G330">
        <v>371857.27167394041</v>
      </c>
      <c r="H330">
        <v>242611.03777667135</v>
      </c>
      <c r="I330">
        <v>255377.91494763145</v>
      </c>
      <c r="J330">
        <v>260277.03253958112</v>
      </c>
      <c r="K330">
        <v>348150.46054093598</v>
      </c>
      <c r="L330">
        <v>232820.27900996213</v>
      </c>
      <c r="M330">
        <v>196212.16989409362</v>
      </c>
      <c r="N330">
        <v>7</v>
      </c>
      <c r="O330">
        <v>7</v>
      </c>
      <c r="P330">
        <v>5</v>
      </c>
      <c r="Q330">
        <v>5</v>
      </c>
      <c r="R330">
        <v>6</v>
      </c>
      <c r="S330">
        <v>3</v>
      </c>
      <c r="T330">
        <v>5</v>
      </c>
      <c r="U330">
        <v>4</v>
      </c>
      <c r="V330">
        <v>5</v>
      </c>
      <c r="W330">
        <v>2</v>
      </c>
      <c r="X330">
        <v>5</v>
      </c>
      <c r="Y330">
        <v>2</v>
      </c>
      <c r="Z330">
        <v>2</v>
      </c>
      <c r="AA330">
        <v>2.6383508518705203</v>
      </c>
      <c r="AB330">
        <v>2.1099306829171498</v>
      </c>
      <c r="AC330">
        <v>2.6093097911369503</v>
      </c>
      <c r="AD330">
        <v>2.2002808900346782</v>
      </c>
      <c r="AE330">
        <v>2.3089938541366064</v>
      </c>
      <c r="AF330">
        <v>1.2930418746682775</v>
      </c>
      <c r="AG330">
        <v>2.1058350940201365</v>
      </c>
      <c r="AH330">
        <v>2.3406464693182158</v>
      </c>
      <c r="AI330">
        <v>1.553491139356765</v>
      </c>
      <c r="AJ330">
        <v>2.3692811403619976</v>
      </c>
      <c r="AK330">
        <v>3.3123680056562801</v>
      </c>
      <c r="AL330">
        <v>2.45161267035706</v>
      </c>
      <c r="AM330">
        <f t="shared" si="10"/>
        <v>2.0955675800519433</v>
      </c>
      <c r="AN330">
        <f t="shared" si="11"/>
        <v>2.4532894972538295</v>
      </c>
      <c r="AP330" t="s">
        <v>448</v>
      </c>
      <c r="AQ330" t="s">
        <v>2131</v>
      </c>
      <c r="AR330" t="s">
        <v>2132</v>
      </c>
      <c r="AS330">
        <v>-0.34072536779759099</v>
      </c>
      <c r="AT330">
        <v>0.201000906403378</v>
      </c>
      <c r="AU330">
        <v>0.36648315175472901</v>
      </c>
    </row>
    <row r="331" spans="1:47" x14ac:dyDescent="0.25">
      <c r="A331" t="s">
        <v>929</v>
      </c>
      <c r="B331">
        <v>367323.30554634286</v>
      </c>
      <c r="C331">
        <v>241267.55294359638</v>
      </c>
      <c r="D331">
        <v>461121.85866879625</v>
      </c>
      <c r="E331">
        <v>417687.99604840024</v>
      </c>
      <c r="F331">
        <v>321581.4035419788</v>
      </c>
      <c r="G331">
        <v>294870.41065532644</v>
      </c>
      <c r="H331">
        <v>401323.56698714814</v>
      </c>
      <c r="I331">
        <v>328517.38957652129</v>
      </c>
      <c r="J331">
        <v>747738.42597850796</v>
      </c>
      <c r="K331">
        <v>608236.47107548302</v>
      </c>
      <c r="L331">
        <v>550036.51591188484</v>
      </c>
      <c r="M331">
        <v>551035.41301488841</v>
      </c>
      <c r="N331">
        <v>5</v>
      </c>
      <c r="O331">
        <v>4</v>
      </c>
      <c r="P331">
        <v>2</v>
      </c>
      <c r="Q331">
        <v>5</v>
      </c>
      <c r="R331">
        <v>5</v>
      </c>
      <c r="S331">
        <v>4</v>
      </c>
      <c r="T331">
        <v>4</v>
      </c>
      <c r="U331">
        <v>4</v>
      </c>
      <c r="V331">
        <v>3</v>
      </c>
      <c r="W331">
        <v>3</v>
      </c>
      <c r="X331">
        <v>5</v>
      </c>
      <c r="Y331">
        <v>2</v>
      </c>
      <c r="Z331">
        <v>5</v>
      </c>
      <c r="AA331">
        <v>2.4811271265792527</v>
      </c>
      <c r="AB331">
        <v>1.6116864093982319</v>
      </c>
      <c r="AC331">
        <v>2.2235920263385536</v>
      </c>
      <c r="AD331">
        <v>3.0547233919474457</v>
      </c>
      <c r="AE331">
        <v>1.9302080656828022</v>
      </c>
      <c r="AF331">
        <v>1.7961283113379838</v>
      </c>
      <c r="AG331">
        <v>2.7262007662647698</v>
      </c>
      <c r="AH331">
        <v>2.3663044038748837</v>
      </c>
      <c r="AI331">
        <v>2.9092934543993603</v>
      </c>
      <c r="AJ331">
        <v>2.7196920699366367</v>
      </c>
      <c r="AK331">
        <v>4.5006376042521099</v>
      </c>
      <c r="AL331">
        <v>3.1381192345487583</v>
      </c>
      <c r="AM331">
        <f t="shared" si="10"/>
        <v>2.2902532329983365</v>
      </c>
      <c r="AN331">
        <f t="shared" si="11"/>
        <v>2.9526989110951281</v>
      </c>
      <c r="AP331" t="s">
        <v>449</v>
      </c>
      <c r="AQ331" t="s">
        <v>2133</v>
      </c>
      <c r="AR331" t="s">
        <v>2134</v>
      </c>
      <c r="AS331">
        <v>-0.175749942431563</v>
      </c>
      <c r="AT331">
        <v>0.103543997999667</v>
      </c>
      <c r="AU331">
        <v>0.36734970760952701</v>
      </c>
    </row>
    <row r="332" spans="1:47" x14ac:dyDescent="0.25">
      <c r="A332" t="s">
        <v>509</v>
      </c>
      <c r="B332">
        <v>536972.33164271165</v>
      </c>
      <c r="C332">
        <v>774203.61996998556</v>
      </c>
      <c r="D332">
        <v>1059714.4034397921</v>
      </c>
      <c r="E332">
        <v>866141.53688015323</v>
      </c>
      <c r="F332">
        <v>589636.46481486585</v>
      </c>
      <c r="G332">
        <v>936824.1370311731</v>
      </c>
      <c r="H332">
        <v>576466.27686253574</v>
      </c>
      <c r="I332">
        <v>479089.3832301044</v>
      </c>
      <c r="J332">
        <v>1184530.2198802677</v>
      </c>
      <c r="K332">
        <v>765860.53014444828</v>
      </c>
      <c r="L332">
        <v>854371.54832884623</v>
      </c>
      <c r="M332">
        <v>1054516.3391137854</v>
      </c>
      <c r="N332">
        <v>9</v>
      </c>
      <c r="O332">
        <v>4</v>
      </c>
      <c r="P332">
        <v>5</v>
      </c>
      <c r="Q332">
        <v>8</v>
      </c>
      <c r="R332">
        <v>8</v>
      </c>
      <c r="S332">
        <v>5</v>
      </c>
      <c r="T332">
        <v>6</v>
      </c>
      <c r="U332">
        <v>4</v>
      </c>
      <c r="V332">
        <v>6</v>
      </c>
      <c r="W332">
        <v>6</v>
      </c>
      <c r="X332">
        <v>6</v>
      </c>
      <c r="Y332">
        <v>6</v>
      </c>
      <c r="Z332">
        <v>7</v>
      </c>
      <c r="AA332">
        <v>1.8092697660833725</v>
      </c>
      <c r="AB332">
        <v>1.9437795924575716</v>
      </c>
      <c r="AC332">
        <v>2.0806069503402989</v>
      </c>
      <c r="AD332">
        <v>2.1999169213587413</v>
      </c>
      <c r="AE332">
        <v>2.096767945750782</v>
      </c>
      <c r="AF332">
        <v>2.2397327807818059</v>
      </c>
      <c r="AG332">
        <v>1.9694937885972126</v>
      </c>
      <c r="AH332">
        <v>2.4372263758734922</v>
      </c>
      <c r="AI332">
        <v>2.14473711659693</v>
      </c>
      <c r="AJ332">
        <v>2.8863105350609781</v>
      </c>
      <c r="AK332">
        <v>2.3198171656607065</v>
      </c>
      <c r="AL332">
        <v>2.6632066547774342</v>
      </c>
      <c r="AM332">
        <f t="shared" si="10"/>
        <v>2.1840727902201595</v>
      </c>
      <c r="AN332">
        <f t="shared" si="11"/>
        <v>2.281071475336395</v>
      </c>
      <c r="AP332" t="s">
        <v>165</v>
      </c>
      <c r="AQ332" t="s">
        <v>2135</v>
      </c>
      <c r="AR332" t="s">
        <v>2136</v>
      </c>
      <c r="AS332">
        <v>-1.9505943941758801</v>
      </c>
      <c r="AT332">
        <v>0.14531447333962</v>
      </c>
      <c r="AU332">
        <v>0.36865676316246199</v>
      </c>
    </row>
    <row r="333" spans="1:47" x14ac:dyDescent="0.25">
      <c r="A333" t="s">
        <v>682</v>
      </c>
      <c r="B333">
        <v>5657474.6019190671</v>
      </c>
      <c r="C333">
        <v>4163471.2310956526</v>
      </c>
      <c r="D333">
        <v>3294586.5581909595</v>
      </c>
      <c r="E333">
        <v>4530964.068728256</v>
      </c>
      <c r="F333">
        <v>4700400.7871239921</v>
      </c>
      <c r="G333">
        <v>6284145.0260434961</v>
      </c>
      <c r="H333">
        <v>5190866.3473155666</v>
      </c>
      <c r="I333">
        <v>4619651.0402968042</v>
      </c>
      <c r="J333">
        <v>5453352.4646637728</v>
      </c>
      <c r="K333">
        <v>4862673.7999073574</v>
      </c>
      <c r="L333">
        <v>5396601.8333863467</v>
      </c>
      <c r="M333">
        <v>4276423.1073068716</v>
      </c>
      <c r="N333">
        <v>14</v>
      </c>
      <c r="O333">
        <v>11</v>
      </c>
      <c r="P333">
        <v>9</v>
      </c>
      <c r="Q333">
        <v>7</v>
      </c>
      <c r="R333">
        <v>10</v>
      </c>
      <c r="S333">
        <v>10</v>
      </c>
      <c r="T333">
        <v>11</v>
      </c>
      <c r="U333">
        <v>10</v>
      </c>
      <c r="V333">
        <v>9</v>
      </c>
      <c r="W333">
        <v>9</v>
      </c>
      <c r="X333">
        <v>9</v>
      </c>
      <c r="Y333">
        <v>9</v>
      </c>
      <c r="Z333">
        <v>10</v>
      </c>
      <c r="AA333">
        <v>3.1804638178799638</v>
      </c>
      <c r="AB333">
        <v>2.347452006340681</v>
      </c>
      <c r="AC333">
        <v>2.2391629932520432</v>
      </c>
      <c r="AD333">
        <v>2.6376524898966762</v>
      </c>
      <c r="AE333">
        <v>2.4595059040294505</v>
      </c>
      <c r="AF333">
        <v>3.2960075779481812</v>
      </c>
      <c r="AG333">
        <v>3.3333080994556368</v>
      </c>
      <c r="AH333">
        <v>3.2545956153857709</v>
      </c>
      <c r="AI333">
        <v>2.1077190322330921</v>
      </c>
      <c r="AJ333">
        <v>3.7755079691063518</v>
      </c>
      <c r="AK333">
        <v>3.422696234560286</v>
      </c>
      <c r="AL333">
        <v>3.2246518336833589</v>
      </c>
      <c r="AM333">
        <f t="shared" si="10"/>
        <v>2.8243855661267188</v>
      </c>
      <c r="AN333">
        <f t="shared" si="11"/>
        <v>3.0554016961685302</v>
      </c>
      <c r="AP333" t="s">
        <v>450</v>
      </c>
      <c r="AQ333" t="s">
        <v>2137</v>
      </c>
      <c r="AR333" t="s">
        <v>2138</v>
      </c>
      <c r="AS333">
        <v>1.41611926109331</v>
      </c>
      <c r="AT333">
        <v>2.8914993004030401E-2</v>
      </c>
      <c r="AU333">
        <v>0.37109900168330101</v>
      </c>
    </row>
    <row r="334" spans="1:47" x14ac:dyDescent="0.25">
      <c r="A334" t="s">
        <v>1086</v>
      </c>
      <c r="B334">
        <v>449214.31313114933</v>
      </c>
      <c r="C334">
        <v>375325.70397731144</v>
      </c>
      <c r="D334">
        <v>538778.05768293561</v>
      </c>
      <c r="E334">
        <v>438395.1705772978</v>
      </c>
      <c r="F334">
        <v>396649.52151339216</v>
      </c>
      <c r="G334">
        <v>458767.52615411585</v>
      </c>
      <c r="H334">
        <v>416954.09229908569</v>
      </c>
      <c r="I334">
        <v>316770.36338609474</v>
      </c>
      <c r="J334">
        <v>752216.11461761687</v>
      </c>
      <c r="K334">
        <v>538672.27531919675</v>
      </c>
      <c r="L334">
        <v>758293.26923057262</v>
      </c>
      <c r="M334">
        <v>568670.62462921604</v>
      </c>
      <c r="N334">
        <v>5</v>
      </c>
      <c r="O334">
        <v>4</v>
      </c>
      <c r="P334">
        <v>4</v>
      </c>
      <c r="Q334">
        <v>5</v>
      </c>
      <c r="R334">
        <v>5</v>
      </c>
      <c r="S334">
        <v>5</v>
      </c>
      <c r="T334">
        <v>5</v>
      </c>
      <c r="U334">
        <v>4</v>
      </c>
      <c r="V334">
        <v>4</v>
      </c>
      <c r="W334">
        <v>4</v>
      </c>
      <c r="X334">
        <v>4</v>
      </c>
      <c r="Y334">
        <v>5</v>
      </c>
      <c r="Z334">
        <v>3</v>
      </c>
      <c r="AA334">
        <v>2.2568734774192811</v>
      </c>
      <c r="AB334">
        <v>3.6259341318650424</v>
      </c>
      <c r="AC334">
        <v>3.3457964999260477</v>
      </c>
      <c r="AD334">
        <v>3.4939719907475419</v>
      </c>
      <c r="AE334">
        <v>2.0664680394684103</v>
      </c>
      <c r="AF334">
        <v>2.94563673594637</v>
      </c>
      <c r="AG334">
        <v>2.7312949394250725</v>
      </c>
      <c r="AH334">
        <v>3.7612023905810998</v>
      </c>
      <c r="AI334">
        <v>2.88543464897695</v>
      </c>
      <c r="AJ334">
        <v>2.7669402816332078</v>
      </c>
      <c r="AK334">
        <v>2.5250491851852424</v>
      </c>
      <c r="AL334">
        <v>3.6319668586038367</v>
      </c>
      <c r="AM334">
        <f t="shared" si="10"/>
        <v>2.9711026292944833</v>
      </c>
      <c r="AN334">
        <f t="shared" si="11"/>
        <v>3.0349922340018671</v>
      </c>
      <c r="AP334" t="s">
        <v>451</v>
      </c>
      <c r="AQ334" t="s">
        <v>2139</v>
      </c>
      <c r="AR334" t="s">
        <v>2140</v>
      </c>
      <c r="AS334">
        <v>-0.54568388088631004</v>
      </c>
      <c r="AT334">
        <v>6.1026326181628301E-2</v>
      </c>
      <c r="AU334">
        <v>0.37122679969564099</v>
      </c>
    </row>
    <row r="335" spans="1:47" x14ac:dyDescent="0.25">
      <c r="A335" t="s">
        <v>481</v>
      </c>
      <c r="B335">
        <v>245880.88436175557</v>
      </c>
      <c r="C335">
        <v>184085.23999383629</v>
      </c>
      <c r="D335">
        <v>48520.614672037125</v>
      </c>
      <c r="E335">
        <v>164794.09575829539</v>
      </c>
      <c r="F335">
        <v>31802.978748811056</v>
      </c>
      <c r="G335">
        <v>141722.80274319433</v>
      </c>
      <c r="H335">
        <v>175528.21836853528</v>
      </c>
      <c r="I335">
        <v>25165.764379025561</v>
      </c>
      <c r="J335">
        <v>21440.819283812878</v>
      </c>
      <c r="K335">
        <v>110356.18591061441</v>
      </c>
      <c r="L335">
        <v>186414.31069429388</v>
      </c>
      <c r="M335">
        <v>142992.25281804721</v>
      </c>
      <c r="N335">
        <v>4</v>
      </c>
      <c r="O335">
        <v>4</v>
      </c>
      <c r="P335">
        <v>3</v>
      </c>
      <c r="Q335">
        <v>2</v>
      </c>
      <c r="R335">
        <v>3</v>
      </c>
      <c r="S335">
        <v>1</v>
      </c>
      <c r="T335">
        <v>3</v>
      </c>
      <c r="U335">
        <v>4</v>
      </c>
      <c r="V335">
        <v>1</v>
      </c>
      <c r="W335">
        <v>1</v>
      </c>
      <c r="X335">
        <v>3</v>
      </c>
      <c r="Y335">
        <v>3</v>
      </c>
      <c r="Z335">
        <v>3</v>
      </c>
      <c r="AA335">
        <v>2.0558709233927375</v>
      </c>
      <c r="AB335">
        <v>1.254436990364558</v>
      </c>
      <c r="AC335">
        <v>2.5659719327418049</v>
      </c>
      <c r="AD335">
        <v>2.7252416443757865</v>
      </c>
      <c r="AE335">
        <v>0.97473285821264899</v>
      </c>
      <c r="AF335">
        <v>2.2649793112744399</v>
      </c>
      <c r="AG335">
        <v>3.0936138488068514</v>
      </c>
      <c r="AH335">
        <v>1.8650180014767801</v>
      </c>
      <c r="AI335">
        <v>2.0327819672381202</v>
      </c>
      <c r="AJ335">
        <v>1.7802207095569642</v>
      </c>
      <c r="AK335">
        <v>2.6631447401974433</v>
      </c>
      <c r="AL335">
        <v>1.9823586645130964</v>
      </c>
      <c r="AM335">
        <f t="shared" si="10"/>
        <v>1.9923769724281042</v>
      </c>
      <c r="AN335">
        <f t="shared" si="11"/>
        <v>2.2173516262637678</v>
      </c>
      <c r="AP335" t="s">
        <v>452</v>
      </c>
      <c r="AQ335" t="s">
        <v>2141</v>
      </c>
      <c r="AR335" t="s">
        <v>2142</v>
      </c>
      <c r="AS335">
        <v>0.20816294514997499</v>
      </c>
      <c r="AT335">
        <v>7.5243897526878498E-3</v>
      </c>
      <c r="AU335">
        <v>0.37171724394511602</v>
      </c>
    </row>
    <row r="336" spans="1:47" x14ac:dyDescent="0.25">
      <c r="A336" t="s">
        <v>1065</v>
      </c>
      <c r="B336">
        <v>763348.1737854539</v>
      </c>
      <c r="C336">
        <v>608950.37070499151</v>
      </c>
      <c r="D336">
        <v>697716.37513661652</v>
      </c>
      <c r="E336">
        <v>754790.84273480193</v>
      </c>
      <c r="F336">
        <v>818728.13568101649</v>
      </c>
      <c r="G336">
        <v>667850.44983642444</v>
      </c>
      <c r="H336">
        <v>735898.7273974024</v>
      </c>
      <c r="I336">
        <v>779617.24228058662</v>
      </c>
      <c r="J336">
        <v>1092351.582849025</v>
      </c>
      <c r="K336">
        <v>803702.66361857136</v>
      </c>
      <c r="L336">
        <v>953432.54155490338</v>
      </c>
      <c r="M336">
        <v>857922.99724031205</v>
      </c>
      <c r="N336">
        <v>6</v>
      </c>
      <c r="O336">
        <v>6</v>
      </c>
      <c r="P336">
        <v>5</v>
      </c>
      <c r="Q336">
        <v>6</v>
      </c>
      <c r="R336">
        <v>5</v>
      </c>
      <c r="S336">
        <v>5</v>
      </c>
      <c r="T336">
        <v>5</v>
      </c>
      <c r="U336">
        <v>6</v>
      </c>
      <c r="V336">
        <v>5</v>
      </c>
      <c r="W336">
        <v>4</v>
      </c>
      <c r="X336">
        <v>4</v>
      </c>
      <c r="Y336">
        <v>4</v>
      </c>
      <c r="Z336">
        <v>4</v>
      </c>
      <c r="AA336">
        <v>2.8445545509473913</v>
      </c>
      <c r="AB336">
        <v>2.270979092633902</v>
      </c>
      <c r="AC336">
        <v>3.0143013720898044</v>
      </c>
      <c r="AD336">
        <v>3.2488768700652964</v>
      </c>
      <c r="AE336">
        <v>2.8389399516053282</v>
      </c>
      <c r="AF336">
        <v>2.7580745057229903</v>
      </c>
      <c r="AG336">
        <v>2.564612431349746</v>
      </c>
      <c r="AH336">
        <v>3.4026743568057078</v>
      </c>
      <c r="AI336">
        <v>1.3017399312453777</v>
      </c>
      <c r="AJ336">
        <v>3.304140252197123</v>
      </c>
      <c r="AK336">
        <v>2.5855628172896923</v>
      </c>
      <c r="AL336">
        <v>3.0772712754287852</v>
      </c>
      <c r="AM336">
        <f t="shared" si="10"/>
        <v>2.5822982841394317</v>
      </c>
      <c r="AN336">
        <f t="shared" si="11"/>
        <v>2.9529896170907595</v>
      </c>
      <c r="AP336" t="s">
        <v>453</v>
      </c>
      <c r="AQ336" t="s">
        <v>2143</v>
      </c>
      <c r="AR336" t="s">
        <v>2144</v>
      </c>
      <c r="AS336">
        <v>-0.24745978368163701</v>
      </c>
      <c r="AT336">
        <v>4.76584615446373E-2</v>
      </c>
      <c r="AU336">
        <v>0.371860245412376</v>
      </c>
    </row>
    <row r="337" spans="1:47" x14ac:dyDescent="0.25">
      <c r="A337" t="s">
        <v>788</v>
      </c>
      <c r="B337">
        <v>2198254.9843638395</v>
      </c>
      <c r="C337">
        <v>1706565.8968496376</v>
      </c>
      <c r="D337">
        <v>1745519.2097422055</v>
      </c>
      <c r="E337">
        <v>1467612.8520815624</v>
      </c>
      <c r="F337">
        <v>1238308.0997053648</v>
      </c>
      <c r="G337">
        <v>1787826.5620169293</v>
      </c>
      <c r="H337">
        <v>1222898.2926607789</v>
      </c>
      <c r="I337">
        <v>1437805.4411795395</v>
      </c>
      <c r="J337">
        <v>1024950.5194871952</v>
      </c>
      <c r="K337">
        <v>909483.49031504651</v>
      </c>
      <c r="L337">
        <v>1136948.5022206295</v>
      </c>
      <c r="M337">
        <v>904330.32015416538</v>
      </c>
      <c r="N337">
        <v>8</v>
      </c>
      <c r="O337">
        <v>8</v>
      </c>
      <c r="P337">
        <v>8</v>
      </c>
      <c r="Q337">
        <v>8</v>
      </c>
      <c r="R337">
        <v>8</v>
      </c>
      <c r="S337">
        <v>8</v>
      </c>
      <c r="T337">
        <v>8</v>
      </c>
      <c r="U337">
        <v>8</v>
      </c>
      <c r="V337">
        <v>8</v>
      </c>
      <c r="W337">
        <v>3</v>
      </c>
      <c r="X337">
        <v>5</v>
      </c>
      <c r="Y337">
        <v>5</v>
      </c>
      <c r="Z337">
        <v>5</v>
      </c>
      <c r="AA337">
        <v>3.8864321848238523</v>
      </c>
      <c r="AB337">
        <v>3.1364274100858069</v>
      </c>
      <c r="AC337">
        <v>3.1295863787150884</v>
      </c>
      <c r="AD337">
        <v>3.5428210037682222</v>
      </c>
      <c r="AE337">
        <v>3.4833572027887771</v>
      </c>
      <c r="AF337">
        <v>4.199631629164891</v>
      </c>
      <c r="AG337">
        <v>2.9399851797744918</v>
      </c>
      <c r="AH337">
        <v>3.8077903111658378</v>
      </c>
      <c r="AI337">
        <v>3.3105953473001031</v>
      </c>
      <c r="AJ337">
        <v>4.5450220141072357</v>
      </c>
      <c r="AK337">
        <v>4.1203383148709367</v>
      </c>
      <c r="AL337">
        <v>3.4376108741558058</v>
      </c>
      <c r="AM337">
        <f t="shared" si="10"/>
        <v>3.7012824940328297</v>
      </c>
      <c r="AN337">
        <f t="shared" si="11"/>
        <v>3.5553171477540122</v>
      </c>
      <c r="AP337" t="s">
        <v>454</v>
      </c>
      <c r="AQ337" t="s">
        <v>2145</v>
      </c>
      <c r="AR337" t="s">
        <v>2146</v>
      </c>
      <c r="AS337">
        <v>-0.222339889694739</v>
      </c>
      <c r="AT337">
        <v>0.17689747315627499</v>
      </c>
      <c r="AU337">
        <v>0.37196794240256797</v>
      </c>
    </row>
    <row r="338" spans="1:47" x14ac:dyDescent="0.25">
      <c r="A338" t="s">
        <v>1372</v>
      </c>
      <c r="B338">
        <v>763189.12694532145</v>
      </c>
      <c r="C338">
        <v>776455.75550036773</v>
      </c>
      <c r="D338">
        <v>966799.92967603356</v>
      </c>
      <c r="E338">
        <v>758853.02048596786</v>
      </c>
      <c r="F338">
        <v>433804.85904050153</v>
      </c>
      <c r="G338">
        <v>254402.74234126016</v>
      </c>
      <c r="H338">
        <v>543210.76788509835</v>
      </c>
      <c r="I338">
        <v>875713.40188081039</v>
      </c>
      <c r="J338">
        <v>651609.21379776974</v>
      </c>
      <c r="K338">
        <v>359994.04659449466</v>
      </c>
      <c r="L338">
        <v>483337.94721087225</v>
      </c>
      <c r="M338">
        <v>672556.96070217295</v>
      </c>
      <c r="N338">
        <v>9</v>
      </c>
      <c r="O338">
        <v>7</v>
      </c>
      <c r="P338">
        <v>8</v>
      </c>
      <c r="Q338">
        <v>9</v>
      </c>
      <c r="R338">
        <v>8</v>
      </c>
      <c r="S338">
        <v>7</v>
      </c>
      <c r="T338">
        <v>3</v>
      </c>
      <c r="U338">
        <v>8</v>
      </c>
      <c r="V338">
        <v>9</v>
      </c>
      <c r="W338">
        <v>8</v>
      </c>
      <c r="X338">
        <v>8</v>
      </c>
      <c r="Y338">
        <v>7</v>
      </c>
      <c r="Z338">
        <v>9</v>
      </c>
      <c r="AA338">
        <v>3.2262396037381968</v>
      </c>
      <c r="AB338">
        <v>2.4417727127388633</v>
      </c>
      <c r="AC338">
        <v>3.2997705614534754</v>
      </c>
      <c r="AD338">
        <v>2.7692147189121807</v>
      </c>
      <c r="AE338">
        <v>2.4812445135733761</v>
      </c>
      <c r="AF338">
        <v>3.2661444446718897</v>
      </c>
      <c r="AG338">
        <v>3.42781471651884</v>
      </c>
      <c r="AH338">
        <v>2.4228214187565964</v>
      </c>
      <c r="AI338">
        <v>3.2206037878475184</v>
      </c>
      <c r="AJ338">
        <v>2.7102362331142662</v>
      </c>
      <c r="AK338">
        <v>3.3416519340306268</v>
      </c>
      <c r="AL338">
        <v>3.9560746659565464</v>
      </c>
      <c r="AM338">
        <f t="shared" si="10"/>
        <v>3.0274612239273679</v>
      </c>
      <c r="AN338">
        <f t="shared" si="11"/>
        <v>3.0664703279580277</v>
      </c>
      <c r="AP338" t="s">
        <v>455</v>
      </c>
      <c r="AQ338" t="s">
        <v>2147</v>
      </c>
      <c r="AR338" t="s">
        <v>2148</v>
      </c>
      <c r="AS338">
        <v>-0.26938717529856898</v>
      </c>
      <c r="AT338">
        <v>0.136965139173405</v>
      </c>
      <c r="AU338">
        <v>0.37351611948152902</v>
      </c>
    </row>
    <row r="339" spans="1:47" x14ac:dyDescent="0.25">
      <c r="A339" t="s">
        <v>182</v>
      </c>
      <c r="B339">
        <v>1130646.0919470568</v>
      </c>
      <c r="C339">
        <v>1161843.9452008137</v>
      </c>
      <c r="D339">
        <v>895605.12919329491</v>
      </c>
      <c r="E339">
        <v>750391.86394952179</v>
      </c>
      <c r="F339">
        <v>619434.79443318874</v>
      </c>
      <c r="G339">
        <v>1098762.2967563346</v>
      </c>
      <c r="H339">
        <v>883699.823541219</v>
      </c>
      <c r="I339">
        <v>778806.89737383428</v>
      </c>
      <c r="J339">
        <v>788008.08573969209</v>
      </c>
      <c r="K339">
        <v>743181.46071982314</v>
      </c>
      <c r="L339">
        <v>705507.2711359855</v>
      </c>
      <c r="M339">
        <v>638688.42629051127</v>
      </c>
      <c r="N339">
        <v>7</v>
      </c>
      <c r="O339">
        <v>7</v>
      </c>
      <c r="P339">
        <v>7</v>
      </c>
      <c r="Q339">
        <v>6</v>
      </c>
      <c r="R339">
        <v>6</v>
      </c>
      <c r="S339">
        <v>5</v>
      </c>
      <c r="T339">
        <v>7</v>
      </c>
      <c r="U339">
        <v>6</v>
      </c>
      <c r="V339">
        <v>6</v>
      </c>
      <c r="W339">
        <v>5</v>
      </c>
      <c r="X339">
        <v>7</v>
      </c>
      <c r="Y339">
        <v>4</v>
      </c>
      <c r="Z339">
        <v>6</v>
      </c>
      <c r="AA339">
        <v>3.4093707921040739</v>
      </c>
      <c r="AB339">
        <v>2.3612079511422199</v>
      </c>
      <c r="AC339">
        <v>3.0269991243491154</v>
      </c>
      <c r="AD339">
        <v>2.8344472399965235</v>
      </c>
      <c r="AE339">
        <v>2.8377236034695241</v>
      </c>
      <c r="AF339">
        <v>3.1385524216464984</v>
      </c>
      <c r="AG339">
        <v>2.9043772337652864</v>
      </c>
      <c r="AH339">
        <v>2.6694759272368151</v>
      </c>
      <c r="AI339">
        <v>2.6173552960917519</v>
      </c>
      <c r="AJ339">
        <v>3.1910765924002455</v>
      </c>
      <c r="AK339">
        <v>2.6276159485862225</v>
      </c>
      <c r="AL339">
        <v>3.4675217933794635</v>
      </c>
      <c r="AM339">
        <f t="shared" si="10"/>
        <v>2.9574270296223175</v>
      </c>
      <c r="AN339">
        <f t="shared" si="11"/>
        <v>2.8901936244056396</v>
      </c>
      <c r="AP339" t="s">
        <v>456</v>
      </c>
      <c r="AQ339" t="s">
        <v>2149</v>
      </c>
      <c r="AR339" t="s">
        <v>2150</v>
      </c>
      <c r="AS339">
        <v>-0.72048384214907502</v>
      </c>
      <c r="AT339">
        <v>0.232683643003993</v>
      </c>
      <c r="AU339">
        <v>0.373589927070062</v>
      </c>
    </row>
    <row r="340" spans="1:47" x14ac:dyDescent="0.25">
      <c r="A340" t="s">
        <v>911</v>
      </c>
      <c r="B340">
        <v>1653425.595327531</v>
      </c>
      <c r="C340">
        <v>1594174.621138413</v>
      </c>
      <c r="D340">
        <v>1817100.0541551511</v>
      </c>
      <c r="E340">
        <v>1509022.9080054362</v>
      </c>
      <c r="F340">
        <v>1992606.8870873377</v>
      </c>
      <c r="G340">
        <v>1802971.5595335288</v>
      </c>
      <c r="H340">
        <v>1913844.9848297494</v>
      </c>
      <c r="I340">
        <v>1648994.9418382531</v>
      </c>
      <c r="J340">
        <v>2220083.7666070312</v>
      </c>
      <c r="K340">
        <v>1883634.0614615213</v>
      </c>
      <c r="L340">
        <v>2542607.0314214625</v>
      </c>
      <c r="M340">
        <v>1495857.6067701548</v>
      </c>
      <c r="N340">
        <v>11</v>
      </c>
      <c r="O340">
        <v>10</v>
      </c>
      <c r="P340">
        <v>10</v>
      </c>
      <c r="Q340">
        <v>9</v>
      </c>
      <c r="R340">
        <v>10</v>
      </c>
      <c r="S340">
        <v>10</v>
      </c>
      <c r="T340">
        <v>9</v>
      </c>
      <c r="U340">
        <v>10</v>
      </c>
      <c r="V340">
        <v>9</v>
      </c>
      <c r="W340">
        <v>6</v>
      </c>
      <c r="X340">
        <v>7</v>
      </c>
      <c r="Y340">
        <v>8</v>
      </c>
      <c r="Z340">
        <v>6</v>
      </c>
      <c r="AA340">
        <v>2.9851029484221701</v>
      </c>
      <c r="AB340">
        <v>2.6095773220072598</v>
      </c>
      <c r="AC340">
        <v>3.4658139665862677</v>
      </c>
      <c r="AD340">
        <v>2.8997723136542293</v>
      </c>
      <c r="AE340">
        <v>2.741716328575555</v>
      </c>
      <c r="AF340">
        <v>3.7577397373973938</v>
      </c>
      <c r="AG340">
        <v>2.7115278755249643</v>
      </c>
      <c r="AH340">
        <v>4.2075714492749201</v>
      </c>
      <c r="AI340">
        <v>2.8774639126816148</v>
      </c>
      <c r="AJ340">
        <v>3.9234586032215617</v>
      </c>
      <c r="AK340">
        <v>3.0226572789353803</v>
      </c>
      <c r="AL340">
        <v>3.0133711363513189</v>
      </c>
      <c r="AM340">
        <f t="shared" si="10"/>
        <v>3.2698594150527112</v>
      </c>
      <c r="AN340">
        <f t="shared" si="11"/>
        <v>3.099436063719395</v>
      </c>
      <c r="AP340" t="s">
        <v>457</v>
      </c>
      <c r="AQ340" t="s">
        <v>2151</v>
      </c>
      <c r="AR340" t="s">
        <v>2152</v>
      </c>
      <c r="AS340">
        <v>-4.2726847944270503</v>
      </c>
      <c r="AT340">
        <v>0.30212960741584499</v>
      </c>
      <c r="AU340">
        <v>0.37406314595402601</v>
      </c>
    </row>
    <row r="341" spans="1:47" x14ac:dyDescent="0.25">
      <c r="A341" t="s">
        <v>978</v>
      </c>
      <c r="B341">
        <v>854741.44043470628</v>
      </c>
      <c r="C341">
        <v>905498.9564611715</v>
      </c>
      <c r="D341">
        <v>963523.70659339626</v>
      </c>
      <c r="E341">
        <v>740597.1186124892</v>
      </c>
      <c r="F341">
        <v>913661.3472081658</v>
      </c>
      <c r="G341">
        <v>1004766.8554703034</v>
      </c>
      <c r="H341">
        <v>997356.57168556657</v>
      </c>
      <c r="I341">
        <v>937700.75956078561</v>
      </c>
      <c r="J341">
        <v>368150.21702367754</v>
      </c>
      <c r="K341">
        <v>528116.69299614243</v>
      </c>
      <c r="L341">
        <v>318575.79296909092</v>
      </c>
      <c r="M341">
        <v>366463.00736142608</v>
      </c>
      <c r="N341">
        <v>4</v>
      </c>
      <c r="O341">
        <v>4</v>
      </c>
      <c r="P341">
        <v>4</v>
      </c>
      <c r="Q341">
        <v>4</v>
      </c>
      <c r="R341">
        <v>4</v>
      </c>
      <c r="S341">
        <v>4</v>
      </c>
      <c r="T341">
        <v>4</v>
      </c>
      <c r="U341">
        <v>4</v>
      </c>
      <c r="V341">
        <v>4</v>
      </c>
      <c r="W341">
        <v>1</v>
      </c>
      <c r="X341">
        <v>2</v>
      </c>
      <c r="Y341">
        <v>2</v>
      </c>
      <c r="Z341">
        <v>1</v>
      </c>
      <c r="AA341">
        <v>3.2123617314181079</v>
      </c>
      <c r="AB341">
        <v>2.7580504851224079</v>
      </c>
      <c r="AC341">
        <v>3.1379285077683297</v>
      </c>
      <c r="AD341">
        <v>3.4650497300603798</v>
      </c>
      <c r="AE341">
        <v>3.5280167109304803</v>
      </c>
      <c r="AF341">
        <v>3.1026197490934648</v>
      </c>
      <c r="AG341">
        <v>4.107201032992057</v>
      </c>
      <c r="AH341">
        <v>3.9570355045031897</v>
      </c>
      <c r="AI341">
        <v>2.6379063373944902</v>
      </c>
      <c r="AJ341">
        <v>3.2354147983620951</v>
      </c>
      <c r="AK341">
        <v>1.7908534699880025</v>
      </c>
      <c r="AL341">
        <v>4.5121777211267897</v>
      </c>
      <c r="AM341">
        <f t="shared" si="10"/>
        <v>3.0140469348598162</v>
      </c>
      <c r="AN341">
        <f t="shared" si="11"/>
        <v>3.560055694933483</v>
      </c>
      <c r="AP341" t="s">
        <v>458</v>
      </c>
      <c r="AQ341" t="s">
        <v>2153</v>
      </c>
      <c r="AR341" t="s">
        <v>2154</v>
      </c>
      <c r="AS341">
        <v>-0.21078225755379901</v>
      </c>
      <c r="AT341">
        <v>1.10456093937184E-2</v>
      </c>
      <c r="AU341">
        <v>0.376522942206514</v>
      </c>
    </row>
    <row r="342" spans="1:47" x14ac:dyDescent="0.25">
      <c r="A342" t="s">
        <v>1234</v>
      </c>
      <c r="B342">
        <v>1887253.3765850638</v>
      </c>
      <c r="C342">
        <v>1839423.9560159324</v>
      </c>
      <c r="D342">
        <v>1647625.3915209745</v>
      </c>
      <c r="E342">
        <v>1751714.4767147435</v>
      </c>
      <c r="F342">
        <v>1921624.4621450559</v>
      </c>
      <c r="G342">
        <v>2504791.1778702638</v>
      </c>
      <c r="H342">
        <v>2243204.7558849342</v>
      </c>
      <c r="I342">
        <v>1843527.4590105002</v>
      </c>
      <c r="J342">
        <v>2610209.2056715921</v>
      </c>
      <c r="K342">
        <v>2622519.8049975755</v>
      </c>
      <c r="L342">
        <v>2742573.347011453</v>
      </c>
      <c r="M342">
        <v>2150651.4869094389</v>
      </c>
      <c r="N342">
        <v>10</v>
      </c>
      <c r="O342">
        <v>9</v>
      </c>
      <c r="P342">
        <v>8</v>
      </c>
      <c r="Q342">
        <v>9</v>
      </c>
      <c r="R342">
        <v>9</v>
      </c>
      <c r="S342">
        <v>9</v>
      </c>
      <c r="T342">
        <v>8</v>
      </c>
      <c r="U342">
        <v>10</v>
      </c>
      <c r="V342">
        <v>10</v>
      </c>
      <c r="W342">
        <v>7</v>
      </c>
      <c r="X342">
        <v>10</v>
      </c>
      <c r="Y342">
        <v>8</v>
      </c>
      <c r="Z342">
        <v>9</v>
      </c>
      <c r="AA342">
        <v>3.0040574750169884</v>
      </c>
      <c r="AB342">
        <v>2.9717292308087573</v>
      </c>
      <c r="AC342">
        <v>2.9323342249405648</v>
      </c>
      <c r="AD342">
        <v>3.5157115307193445</v>
      </c>
      <c r="AE342">
        <v>2.2081730755389706</v>
      </c>
      <c r="AF342">
        <v>3.6608187677886725</v>
      </c>
      <c r="AG342">
        <v>3.7971003873131082</v>
      </c>
      <c r="AH342">
        <v>3.0860814477689931</v>
      </c>
      <c r="AI342">
        <v>2.195420230321929</v>
      </c>
      <c r="AJ342">
        <v>3.5397995936093545</v>
      </c>
      <c r="AK342">
        <v>2.8859633911889251</v>
      </c>
      <c r="AL342">
        <v>3.0583247077860101</v>
      </c>
      <c r="AM342">
        <f t="shared" si="10"/>
        <v>3.0506932537477112</v>
      </c>
      <c r="AN342">
        <f t="shared" si="11"/>
        <v>3.0918924233858918</v>
      </c>
      <c r="AP342" t="s">
        <v>459</v>
      </c>
      <c r="AQ342" t="s">
        <v>2155</v>
      </c>
      <c r="AR342" t="s">
        <v>2156</v>
      </c>
      <c r="AS342">
        <v>-0.64820019915716098</v>
      </c>
      <c r="AT342">
        <v>0.15142028172293201</v>
      </c>
      <c r="AU342">
        <v>0.37679962431988601</v>
      </c>
    </row>
    <row r="343" spans="1:47" x14ac:dyDescent="0.25">
      <c r="A343" t="s">
        <v>305</v>
      </c>
      <c r="B343">
        <v>937802.09022568748</v>
      </c>
      <c r="C343">
        <v>913344.68200993491</v>
      </c>
      <c r="D343">
        <v>910479.79400104866</v>
      </c>
      <c r="E343">
        <v>819811.7511196523</v>
      </c>
      <c r="F343">
        <v>835905.61414806475</v>
      </c>
      <c r="G343">
        <v>713854.39946204913</v>
      </c>
      <c r="H343">
        <v>893410.26307978318</v>
      </c>
      <c r="I343">
        <v>782215.60012944159</v>
      </c>
      <c r="J343">
        <v>977487.0548786514</v>
      </c>
      <c r="K343">
        <v>980807.29551830969</v>
      </c>
      <c r="L343">
        <v>1003056.8324628341</v>
      </c>
      <c r="M343">
        <v>716938.36045062332</v>
      </c>
      <c r="N343">
        <v>7</v>
      </c>
      <c r="O343">
        <v>6</v>
      </c>
      <c r="P343">
        <v>5</v>
      </c>
      <c r="Q343">
        <v>6</v>
      </c>
      <c r="R343">
        <v>7</v>
      </c>
      <c r="S343">
        <v>5</v>
      </c>
      <c r="T343">
        <v>5</v>
      </c>
      <c r="U343">
        <v>6</v>
      </c>
      <c r="V343">
        <v>6</v>
      </c>
      <c r="W343">
        <v>2</v>
      </c>
      <c r="X343">
        <v>6</v>
      </c>
      <c r="Y343">
        <v>2</v>
      </c>
      <c r="Z343">
        <v>4</v>
      </c>
      <c r="AA343">
        <v>3.317018772230147</v>
      </c>
      <c r="AB343">
        <v>2.4309465114646622</v>
      </c>
      <c r="AC343">
        <v>2.5624556754682559</v>
      </c>
      <c r="AD343">
        <v>3.8486400968750729</v>
      </c>
      <c r="AE343">
        <v>2.7547349150643865</v>
      </c>
      <c r="AF343">
        <v>3.4918264461435498</v>
      </c>
      <c r="AG343">
        <v>4.3007990201965169</v>
      </c>
      <c r="AH343">
        <v>3.2417180628127618</v>
      </c>
      <c r="AI343">
        <v>3.5739049579253499</v>
      </c>
      <c r="AJ343">
        <v>4.187019107815205</v>
      </c>
      <c r="AK343">
        <v>5.0812225980957653</v>
      </c>
      <c r="AL343">
        <v>4.3490821633137076</v>
      </c>
      <c r="AM343">
        <f t="shared" si="10"/>
        <v>3.2605285785078615</v>
      </c>
      <c r="AN343">
        <f t="shared" si="11"/>
        <v>3.9293661427263689</v>
      </c>
      <c r="AP343" t="s">
        <v>460</v>
      </c>
      <c r="AQ343" t="s">
        <v>2157</v>
      </c>
      <c r="AR343" t="s">
        <v>2158</v>
      </c>
      <c r="AS343">
        <v>-0.12516720058937</v>
      </c>
      <c r="AT343">
        <v>4.9074879449897101E-2</v>
      </c>
      <c r="AU343">
        <v>0.37727361055283598</v>
      </c>
    </row>
    <row r="344" spans="1:47" x14ac:dyDescent="0.25">
      <c r="A344" t="s">
        <v>792</v>
      </c>
      <c r="B344">
        <v>1730203.7191295708</v>
      </c>
      <c r="C344">
        <v>1590133.8486596404</v>
      </c>
      <c r="D344">
        <v>1948570.485967343</v>
      </c>
      <c r="E344">
        <v>2222226.8243537424</v>
      </c>
      <c r="F344">
        <v>1699108.9169180384</v>
      </c>
      <c r="G344">
        <v>2168769.3470159094</v>
      </c>
      <c r="H344">
        <v>2328312.4100251291</v>
      </c>
      <c r="I344">
        <v>1647342.3411549935</v>
      </c>
      <c r="J344">
        <v>2960590.5241918</v>
      </c>
      <c r="K344">
        <v>2888852.6829510927</v>
      </c>
      <c r="L344">
        <v>3600240.5628975015</v>
      </c>
      <c r="M344">
        <v>2573394.6608093064</v>
      </c>
      <c r="N344">
        <v>11</v>
      </c>
      <c r="O344">
        <v>8</v>
      </c>
      <c r="P344">
        <v>6</v>
      </c>
      <c r="Q344">
        <v>8</v>
      </c>
      <c r="R344">
        <v>9</v>
      </c>
      <c r="S344">
        <v>8</v>
      </c>
      <c r="T344">
        <v>10</v>
      </c>
      <c r="U344">
        <v>8</v>
      </c>
      <c r="V344">
        <v>9</v>
      </c>
      <c r="W344">
        <v>5</v>
      </c>
      <c r="X344">
        <v>8</v>
      </c>
      <c r="Y344">
        <v>7</v>
      </c>
      <c r="Z344">
        <v>6</v>
      </c>
      <c r="AA344">
        <v>2.8940037229832267</v>
      </c>
      <c r="AB344">
        <v>2.7751400420946268</v>
      </c>
      <c r="AC344">
        <v>2.7847455922016975</v>
      </c>
      <c r="AD344">
        <v>2.1696674355373884</v>
      </c>
      <c r="AE344">
        <v>2.3760982639226622</v>
      </c>
      <c r="AF344">
        <v>2.3968373453173868</v>
      </c>
      <c r="AG344">
        <v>3.9817276633874994</v>
      </c>
      <c r="AH344">
        <v>3.8057577534242304</v>
      </c>
      <c r="AI344">
        <v>1.7496937983306118</v>
      </c>
      <c r="AJ344">
        <v>3.7758810337590472</v>
      </c>
      <c r="AK344">
        <v>2.6089894963361897</v>
      </c>
      <c r="AL344">
        <v>2.3288731509524303</v>
      </c>
      <c r="AM344">
        <f t="shared" si="10"/>
        <v>2.7293835891144327</v>
      </c>
      <c r="AN344">
        <f t="shared" si="11"/>
        <v>2.8785189605933996</v>
      </c>
      <c r="AP344" t="s">
        <v>461</v>
      </c>
      <c r="AQ344" t="s">
        <v>2159</v>
      </c>
      <c r="AR344" t="s">
        <v>2160</v>
      </c>
      <c r="AS344">
        <v>-0.24182462691898801</v>
      </c>
      <c r="AT344">
        <v>3.2800777772612998E-2</v>
      </c>
      <c r="AU344">
        <v>0.37743741170630801</v>
      </c>
    </row>
    <row r="345" spans="1:47" x14ac:dyDescent="0.25">
      <c r="A345" t="s">
        <v>1316</v>
      </c>
      <c r="B345">
        <v>3171401.1122742961</v>
      </c>
      <c r="C345">
        <v>3298062.9132966171</v>
      </c>
      <c r="D345">
        <v>3951962.8427252094</v>
      </c>
      <c r="E345">
        <v>4130647.5086459634</v>
      </c>
      <c r="F345">
        <v>4764859.9482172215</v>
      </c>
      <c r="G345">
        <v>3292680.4432467856</v>
      </c>
      <c r="H345">
        <v>4014551.4067167249</v>
      </c>
      <c r="I345">
        <v>4107554.474251946</v>
      </c>
      <c r="J345">
        <v>7039368.4661441548</v>
      </c>
      <c r="K345">
        <v>7006578.8953769868</v>
      </c>
      <c r="L345">
        <v>6490066.8356758505</v>
      </c>
      <c r="M345">
        <v>5907955.9933704138</v>
      </c>
      <c r="N345">
        <v>3</v>
      </c>
      <c r="O345">
        <v>3</v>
      </c>
      <c r="P345">
        <v>2</v>
      </c>
      <c r="Q345">
        <v>3</v>
      </c>
      <c r="R345">
        <v>3</v>
      </c>
      <c r="S345">
        <v>2</v>
      </c>
      <c r="T345">
        <v>3</v>
      </c>
      <c r="U345">
        <v>3</v>
      </c>
      <c r="V345">
        <v>3</v>
      </c>
      <c r="W345">
        <v>3</v>
      </c>
      <c r="X345">
        <v>2</v>
      </c>
      <c r="Y345">
        <v>3</v>
      </c>
      <c r="Z345">
        <v>3</v>
      </c>
      <c r="AA345">
        <v>3.0920449193346298</v>
      </c>
      <c r="AB345">
        <v>2.6848558304012098</v>
      </c>
      <c r="AC345">
        <v>3.4025140303648538</v>
      </c>
      <c r="AD345">
        <v>4.8450133237237596</v>
      </c>
      <c r="AE345">
        <v>3.8841546052356302</v>
      </c>
      <c r="AF345">
        <v>4.1921936899534433</v>
      </c>
      <c r="AG345">
        <v>4.6034486267647203</v>
      </c>
      <c r="AH345">
        <v>4.4479927515129392</v>
      </c>
      <c r="AI345">
        <v>4.2610348730995193</v>
      </c>
      <c r="AJ345">
        <v>5.6344601649656498</v>
      </c>
      <c r="AK345">
        <v>5.3331744123709797</v>
      </c>
      <c r="AL345">
        <v>3.8684198583211469</v>
      </c>
      <c r="AM345">
        <f t="shared" si="10"/>
        <v>3.8778505846865508</v>
      </c>
      <c r="AN345">
        <f t="shared" si="11"/>
        <v>4.4970339296548625</v>
      </c>
      <c r="AP345" t="s">
        <v>462</v>
      </c>
      <c r="AQ345" t="s">
        <v>2161</v>
      </c>
      <c r="AR345" t="s">
        <v>2162</v>
      </c>
      <c r="AS345">
        <v>0.38275659167099801</v>
      </c>
      <c r="AT345">
        <v>0.14234153371397101</v>
      </c>
      <c r="AU345">
        <v>0.37758073329642999</v>
      </c>
    </row>
    <row r="346" spans="1:47" x14ac:dyDescent="0.25">
      <c r="A346" t="s">
        <v>233</v>
      </c>
      <c r="B346">
        <v>182992.44415584844</v>
      </c>
      <c r="C346">
        <v>241607.61413320556</v>
      </c>
      <c r="D346">
        <v>432169.32294999284</v>
      </c>
      <c r="E346">
        <v>328946.08035841555</v>
      </c>
      <c r="F346">
        <v>315488.70914106228</v>
      </c>
      <c r="G346">
        <v>186946.05174022887</v>
      </c>
      <c r="H346">
        <v>296673.02517282119</v>
      </c>
      <c r="I346">
        <v>176917.30034824557</v>
      </c>
      <c r="J346">
        <v>191797.72847980534</v>
      </c>
      <c r="K346">
        <v>330718.13059716806</v>
      </c>
      <c r="L346">
        <v>216505.29910946311</v>
      </c>
      <c r="M346">
        <v>104910.01331629197</v>
      </c>
      <c r="N346">
        <v>5</v>
      </c>
      <c r="O346">
        <v>4</v>
      </c>
      <c r="P346">
        <v>4</v>
      </c>
      <c r="Q346">
        <v>5</v>
      </c>
      <c r="R346">
        <v>5</v>
      </c>
      <c r="S346">
        <v>5</v>
      </c>
      <c r="T346">
        <v>3</v>
      </c>
      <c r="U346">
        <v>4</v>
      </c>
      <c r="V346">
        <v>4</v>
      </c>
      <c r="W346">
        <v>2</v>
      </c>
      <c r="X346">
        <v>5</v>
      </c>
      <c r="Y346">
        <v>2</v>
      </c>
      <c r="Z346">
        <v>3</v>
      </c>
      <c r="AA346">
        <v>2.7368020415671479</v>
      </c>
      <c r="AB346">
        <v>2.0022089762812181</v>
      </c>
      <c r="AC346">
        <v>2.6875153792824045</v>
      </c>
      <c r="AD346">
        <v>2.5922838484409643</v>
      </c>
      <c r="AE346">
        <v>2.5029567802132862</v>
      </c>
      <c r="AF346">
        <v>2.0034452007357531</v>
      </c>
      <c r="AG346">
        <v>1.7501229544703496</v>
      </c>
      <c r="AH346">
        <v>2.9256661312491374</v>
      </c>
      <c r="AI346">
        <v>1.3011893788350601</v>
      </c>
      <c r="AJ346">
        <v>3.3700043628190457</v>
      </c>
      <c r="AK346">
        <v>3.8288902654068098</v>
      </c>
      <c r="AL346">
        <v>2.8532067311022202</v>
      </c>
      <c r="AM346">
        <f t="shared" si="10"/>
        <v>2.3501942232534381</v>
      </c>
      <c r="AN346">
        <f t="shared" si="11"/>
        <v>2.7421877851471277</v>
      </c>
      <c r="AP346" t="s">
        <v>2163</v>
      </c>
      <c r="AQ346" t="s">
        <v>2164</v>
      </c>
      <c r="AR346" t="s">
        <v>2165</v>
      </c>
      <c r="AS346">
        <v>-0.96051791153434396</v>
      </c>
      <c r="AT346">
        <v>0.157540197413229</v>
      </c>
      <c r="AU346">
        <v>0.37834689780529701</v>
      </c>
    </row>
    <row r="347" spans="1:47" x14ac:dyDescent="0.25">
      <c r="A347" t="s">
        <v>1281</v>
      </c>
      <c r="B347">
        <v>960434.83278896136</v>
      </c>
      <c r="C347">
        <v>743317.86795688258</v>
      </c>
      <c r="D347">
        <v>1112936.815740186</v>
      </c>
      <c r="E347">
        <v>822741.86023738352</v>
      </c>
      <c r="F347">
        <v>1104882.7776401364</v>
      </c>
      <c r="G347">
        <v>1154232.4126201533</v>
      </c>
      <c r="H347">
        <v>989415.69377879763</v>
      </c>
      <c r="I347">
        <v>819193.8202019051</v>
      </c>
      <c r="J347">
        <v>771208.09580428794</v>
      </c>
      <c r="K347">
        <v>691037.33007873909</v>
      </c>
      <c r="L347">
        <v>720455.73716687912</v>
      </c>
      <c r="M347">
        <v>844587.10905476927</v>
      </c>
      <c r="N347">
        <v>9</v>
      </c>
      <c r="O347">
        <v>7</v>
      </c>
      <c r="P347">
        <v>5</v>
      </c>
      <c r="Q347">
        <v>6</v>
      </c>
      <c r="R347">
        <v>5</v>
      </c>
      <c r="S347">
        <v>6</v>
      </c>
      <c r="T347">
        <v>5</v>
      </c>
      <c r="U347">
        <v>6</v>
      </c>
      <c r="V347">
        <v>4</v>
      </c>
      <c r="W347">
        <v>4</v>
      </c>
      <c r="X347">
        <v>4</v>
      </c>
      <c r="Y347">
        <v>3</v>
      </c>
      <c r="Z347">
        <v>6</v>
      </c>
      <c r="AA347">
        <v>2.9795620826130942</v>
      </c>
      <c r="AB347">
        <v>2.4429380871347761</v>
      </c>
      <c r="AC347">
        <v>2.5796152884542365</v>
      </c>
      <c r="AD347">
        <v>3.3506856621559939</v>
      </c>
      <c r="AE347">
        <v>2.9749902820992129</v>
      </c>
      <c r="AF347">
        <v>4.0550209787057598</v>
      </c>
      <c r="AG347">
        <v>2.7942843376330884</v>
      </c>
      <c r="AH347">
        <v>3.0314505457508374</v>
      </c>
      <c r="AI347">
        <v>2.3046649519812887</v>
      </c>
      <c r="AJ347">
        <v>3.5280543954864747</v>
      </c>
      <c r="AK347">
        <v>3.7908137195122502</v>
      </c>
      <c r="AL347">
        <v>2.2090334115154149</v>
      </c>
      <c r="AM347">
        <f t="shared" si="10"/>
        <v>2.9816426307292723</v>
      </c>
      <c r="AN347">
        <f t="shared" si="11"/>
        <v>3.0252096597777993</v>
      </c>
      <c r="AP347" t="s">
        <v>463</v>
      </c>
      <c r="AQ347" t="s">
        <v>2166</v>
      </c>
      <c r="AR347" t="s">
        <v>2167</v>
      </c>
      <c r="AS347">
        <v>-0.33347195299497101</v>
      </c>
      <c r="AT347">
        <v>0.20878871266857099</v>
      </c>
      <c r="AU347">
        <v>0.37894345005122299</v>
      </c>
    </row>
    <row r="348" spans="1:47" x14ac:dyDescent="0.25">
      <c r="A348" t="s">
        <v>1008</v>
      </c>
      <c r="B348">
        <v>1366859.9763501773</v>
      </c>
      <c r="C348">
        <v>1464150.208990172</v>
      </c>
      <c r="D348">
        <v>1399649.5011841482</v>
      </c>
      <c r="E348">
        <v>1303698.4586999381</v>
      </c>
      <c r="F348">
        <v>1443973.8092344014</v>
      </c>
      <c r="G348">
        <v>1620399.629122762</v>
      </c>
      <c r="H348">
        <v>1459129.4300047609</v>
      </c>
      <c r="I348">
        <v>975287.07805302786</v>
      </c>
      <c r="J348">
        <v>1524747.0510183561</v>
      </c>
      <c r="K348">
        <v>1445132.2329791314</v>
      </c>
      <c r="L348">
        <v>1752009.3368625143</v>
      </c>
      <c r="M348">
        <v>1250164.6409242633</v>
      </c>
      <c r="N348">
        <v>8</v>
      </c>
      <c r="O348">
        <v>7</v>
      </c>
      <c r="P348">
        <v>8</v>
      </c>
      <c r="Q348">
        <v>8</v>
      </c>
      <c r="R348">
        <v>8</v>
      </c>
      <c r="S348">
        <v>8</v>
      </c>
      <c r="T348">
        <v>8</v>
      </c>
      <c r="U348">
        <v>7</v>
      </c>
      <c r="V348">
        <v>7</v>
      </c>
      <c r="W348">
        <v>5</v>
      </c>
      <c r="X348">
        <v>8</v>
      </c>
      <c r="Y348">
        <v>6</v>
      </c>
      <c r="Z348">
        <v>6</v>
      </c>
      <c r="AA348">
        <v>3.065421698706758</v>
      </c>
      <c r="AB348">
        <v>1.9913686674360989</v>
      </c>
      <c r="AC348">
        <v>2.6482528541802015</v>
      </c>
      <c r="AD348">
        <v>2.7963338382229312</v>
      </c>
      <c r="AE348">
        <v>2.6329672859369087</v>
      </c>
      <c r="AF348">
        <v>3.347048721671964</v>
      </c>
      <c r="AG348">
        <v>3.0798488448240966</v>
      </c>
      <c r="AH348">
        <v>3.007563672396858</v>
      </c>
      <c r="AI348">
        <v>2.3167668477402499</v>
      </c>
      <c r="AJ348">
        <v>3.6301676808000889</v>
      </c>
      <c r="AK348">
        <v>2.6178995033992671</v>
      </c>
      <c r="AL348">
        <v>3.110753372569055</v>
      </c>
      <c r="AM348">
        <f t="shared" si="10"/>
        <v>2.8331710784225606</v>
      </c>
      <c r="AN348">
        <f t="shared" si="11"/>
        <v>2.8742277528915192</v>
      </c>
      <c r="AP348" t="s">
        <v>464</v>
      </c>
      <c r="AQ348" t="s">
        <v>2168</v>
      </c>
      <c r="AR348" t="s">
        <v>2169</v>
      </c>
      <c r="AS348">
        <v>-1.74792695976896</v>
      </c>
      <c r="AT348">
        <v>0.10864310417715201</v>
      </c>
      <c r="AU348">
        <v>0.37910240802158801</v>
      </c>
    </row>
    <row r="349" spans="1:47" x14ac:dyDescent="0.25">
      <c r="A349" t="s">
        <v>172</v>
      </c>
      <c r="B349">
        <v>532910.21937352442</v>
      </c>
      <c r="C349">
        <v>420354.99704422045</v>
      </c>
      <c r="D349">
        <v>419544.81582694064</v>
      </c>
      <c r="E349">
        <v>161583.31497102024</v>
      </c>
      <c r="F349">
        <v>205.36</v>
      </c>
      <c r="G349">
        <v>352244.40808786417</v>
      </c>
      <c r="H349">
        <v>242800.42393154764</v>
      </c>
      <c r="I349">
        <v>282563.06111230742</v>
      </c>
      <c r="J349">
        <v>490814.72593729786</v>
      </c>
      <c r="K349">
        <v>178268.67262058111</v>
      </c>
      <c r="L349">
        <v>214659.74488061006</v>
      </c>
      <c r="M349">
        <v>186498.73665697285</v>
      </c>
      <c r="N349">
        <v>4</v>
      </c>
      <c r="O349">
        <v>3</v>
      </c>
      <c r="P349">
        <v>2</v>
      </c>
      <c r="Q349">
        <v>4</v>
      </c>
      <c r="R349">
        <v>3</v>
      </c>
      <c r="S349">
        <v>0</v>
      </c>
      <c r="T349">
        <v>3</v>
      </c>
      <c r="U349">
        <v>4</v>
      </c>
      <c r="V349">
        <v>4</v>
      </c>
      <c r="W349">
        <v>3</v>
      </c>
      <c r="X349">
        <v>1</v>
      </c>
      <c r="Y349">
        <v>2</v>
      </c>
      <c r="Z349">
        <v>2</v>
      </c>
      <c r="AA349">
        <v>3.3341495757690329</v>
      </c>
      <c r="AB349">
        <v>3.0349058717014898</v>
      </c>
      <c r="AC349">
        <v>3.1868287975917777</v>
      </c>
      <c r="AD349">
        <v>2.1370321137261699</v>
      </c>
      <c r="AE349">
        <v>0</v>
      </c>
      <c r="AF349">
        <v>1.7490550571041146</v>
      </c>
      <c r="AG349">
        <v>1.8020973693710136</v>
      </c>
      <c r="AH349">
        <v>1.802266639426725</v>
      </c>
      <c r="AI349">
        <v>1.7159674865955867</v>
      </c>
      <c r="AJ349">
        <v>2.99261722725615</v>
      </c>
      <c r="AK349">
        <v>1.9662815604941151</v>
      </c>
      <c r="AL349">
        <v>1.7143949223303578</v>
      </c>
      <c r="AM349">
        <f t="shared" si="10"/>
        <v>2.6689206693363583</v>
      </c>
      <c r="AN349">
        <f t="shared" si="11"/>
        <v>1.5703454342247303</v>
      </c>
      <c r="AP349" t="s">
        <v>166</v>
      </c>
      <c r="AQ349" t="s">
        <v>2170</v>
      </c>
      <c r="AR349" t="s">
        <v>2171</v>
      </c>
      <c r="AS349">
        <v>-6.5716385153806796</v>
      </c>
      <c r="AT349">
        <v>0.119824039489575</v>
      </c>
      <c r="AU349">
        <v>0.37997467695068698</v>
      </c>
    </row>
    <row r="350" spans="1:47" x14ac:dyDescent="0.25">
      <c r="A350" t="s">
        <v>397</v>
      </c>
      <c r="B350">
        <v>366113.38050504576</v>
      </c>
      <c r="C350">
        <v>715579.82108296803</v>
      </c>
      <c r="D350">
        <v>1050470.9781313431</v>
      </c>
      <c r="E350">
        <v>363907.90704596124</v>
      </c>
      <c r="F350">
        <v>451346.53690080112</v>
      </c>
      <c r="G350">
        <v>490084.27980480931</v>
      </c>
      <c r="H350">
        <v>186223.32788827157</v>
      </c>
      <c r="I350">
        <v>518074.83576410566</v>
      </c>
      <c r="J350">
        <v>599779.43061505584</v>
      </c>
      <c r="K350">
        <v>405095.98221378535</v>
      </c>
      <c r="L350">
        <v>330892.93933498586</v>
      </c>
      <c r="M350">
        <v>296669.88949492091</v>
      </c>
      <c r="N350">
        <v>5</v>
      </c>
      <c r="O350">
        <v>4</v>
      </c>
      <c r="P350">
        <v>3</v>
      </c>
      <c r="Q350">
        <v>4</v>
      </c>
      <c r="R350">
        <v>4</v>
      </c>
      <c r="S350">
        <v>3</v>
      </c>
      <c r="T350">
        <v>4</v>
      </c>
      <c r="U350">
        <v>2</v>
      </c>
      <c r="V350">
        <v>3</v>
      </c>
      <c r="W350">
        <v>4</v>
      </c>
      <c r="X350">
        <v>4</v>
      </c>
      <c r="Y350">
        <v>4</v>
      </c>
      <c r="Z350">
        <v>5</v>
      </c>
      <c r="AA350">
        <v>2.8053610925952572</v>
      </c>
      <c r="AB350">
        <v>2.1404044027377065</v>
      </c>
      <c r="AC350">
        <v>3.4044462938571249</v>
      </c>
      <c r="AD350">
        <v>2.9313570137723097</v>
      </c>
      <c r="AE350">
        <v>2.422018605552537</v>
      </c>
      <c r="AF350">
        <v>2.9531652409194824</v>
      </c>
      <c r="AG350">
        <v>2.0745260350925401</v>
      </c>
      <c r="AH350">
        <v>4.133748104463753</v>
      </c>
      <c r="AI350">
        <v>3.5367165902015953</v>
      </c>
      <c r="AJ350">
        <v>5.0637483956944696</v>
      </c>
      <c r="AK350">
        <v>2.7478258782177249</v>
      </c>
      <c r="AL350">
        <v>3.4466500635912185</v>
      </c>
      <c r="AM350">
        <f t="shared" si="10"/>
        <v>3.3173070026676057</v>
      </c>
      <c r="AN350">
        <f t="shared" si="11"/>
        <v>2.9593542834483473</v>
      </c>
      <c r="AP350" t="s">
        <v>465</v>
      </c>
      <c r="AQ350" t="s">
        <v>2172</v>
      </c>
      <c r="AS350">
        <v>-0.35388991262716901</v>
      </c>
      <c r="AT350">
        <v>0.11547700199545199</v>
      </c>
      <c r="AU350">
        <v>0.38152065877025898</v>
      </c>
    </row>
    <row r="351" spans="1:47" x14ac:dyDescent="0.25">
      <c r="A351" t="s">
        <v>1073</v>
      </c>
      <c r="B351">
        <v>1419246.8495635074</v>
      </c>
      <c r="C351">
        <v>1510693.6994116092</v>
      </c>
      <c r="D351">
        <v>1771299.7221211994</v>
      </c>
      <c r="E351">
        <v>1827697.4336959443</v>
      </c>
      <c r="F351">
        <v>1584805.7383978362</v>
      </c>
      <c r="G351">
        <v>1895481.1593662733</v>
      </c>
      <c r="H351">
        <v>1774802.7776029971</v>
      </c>
      <c r="I351">
        <v>1484531.3599240226</v>
      </c>
      <c r="J351">
        <v>2214696.5153570767</v>
      </c>
      <c r="K351">
        <v>2230167.110638632</v>
      </c>
      <c r="L351">
        <v>2259062.7766995798</v>
      </c>
      <c r="M351">
        <v>2303269.073414023</v>
      </c>
      <c r="N351">
        <v>8</v>
      </c>
      <c r="O351">
        <v>8</v>
      </c>
      <c r="P351">
        <v>8</v>
      </c>
      <c r="Q351">
        <v>8</v>
      </c>
      <c r="R351">
        <v>8</v>
      </c>
      <c r="S351">
        <v>8</v>
      </c>
      <c r="T351">
        <v>8</v>
      </c>
      <c r="U351">
        <v>5</v>
      </c>
      <c r="V351">
        <v>4</v>
      </c>
      <c r="W351">
        <v>7</v>
      </c>
      <c r="X351">
        <v>8</v>
      </c>
      <c r="Y351">
        <v>8</v>
      </c>
      <c r="Z351">
        <v>8</v>
      </c>
      <c r="AA351">
        <v>3.3719038090311648</v>
      </c>
      <c r="AB351">
        <v>2.3911308247891787</v>
      </c>
      <c r="AC351">
        <v>2.7685020970853573</v>
      </c>
      <c r="AD351">
        <v>3.5477858758861922</v>
      </c>
      <c r="AE351">
        <v>3.0312039277734719</v>
      </c>
      <c r="AF351">
        <v>3.4345050509040216</v>
      </c>
      <c r="AG351">
        <v>3.6647068753959195</v>
      </c>
      <c r="AH351">
        <v>4.0898530096941794</v>
      </c>
      <c r="AI351">
        <v>2.159067826197457</v>
      </c>
      <c r="AJ351">
        <v>3.9818518417241449</v>
      </c>
      <c r="AK351">
        <v>2.2975731674923598</v>
      </c>
      <c r="AL351">
        <v>4.0372879615566806</v>
      </c>
      <c r="AM351">
        <f t="shared" si="10"/>
        <v>3.0178269082885536</v>
      </c>
      <c r="AN351">
        <f t="shared" si="11"/>
        <v>3.4447351362998</v>
      </c>
      <c r="AP351" t="s">
        <v>466</v>
      </c>
      <c r="AQ351" t="s">
        <v>2173</v>
      </c>
      <c r="AR351" t="s">
        <v>2174</v>
      </c>
      <c r="AS351">
        <v>0.52573930559140203</v>
      </c>
      <c r="AT351">
        <v>4.4052549677661701E-2</v>
      </c>
      <c r="AU351">
        <v>0.38197462604294402</v>
      </c>
    </row>
    <row r="352" spans="1:47" x14ac:dyDescent="0.25">
      <c r="A352" t="s">
        <v>583</v>
      </c>
      <c r="B352">
        <v>225612.4328502157</v>
      </c>
      <c r="C352">
        <v>211552.78794035729</v>
      </c>
      <c r="D352">
        <v>75036.865415791501</v>
      </c>
      <c r="E352">
        <v>134068.49366777763</v>
      </c>
      <c r="F352">
        <v>107569.1322369991</v>
      </c>
      <c r="G352">
        <v>71842.073065756529</v>
      </c>
      <c r="H352">
        <v>143289.82081689438</v>
      </c>
      <c r="I352">
        <v>136344.03450595721</v>
      </c>
      <c r="J352">
        <v>261715.68634234989</v>
      </c>
      <c r="K352">
        <v>196271.42598218899</v>
      </c>
      <c r="L352">
        <v>220708.44883104661</v>
      </c>
      <c r="M352">
        <v>195843.78460170492</v>
      </c>
      <c r="N352">
        <v>5</v>
      </c>
      <c r="O352">
        <v>4</v>
      </c>
      <c r="P352">
        <v>3</v>
      </c>
      <c r="Q352">
        <v>3</v>
      </c>
      <c r="R352">
        <v>3</v>
      </c>
      <c r="S352">
        <v>2</v>
      </c>
      <c r="T352">
        <v>1</v>
      </c>
      <c r="U352">
        <v>3</v>
      </c>
      <c r="V352">
        <v>3</v>
      </c>
      <c r="W352">
        <v>3</v>
      </c>
      <c r="X352">
        <v>3</v>
      </c>
      <c r="Y352">
        <v>4</v>
      </c>
      <c r="Z352">
        <v>4</v>
      </c>
      <c r="AA352">
        <v>3.0702138338486598</v>
      </c>
      <c r="AB352">
        <v>2.6193201702441899</v>
      </c>
      <c r="AC352">
        <v>1.662181775893534</v>
      </c>
      <c r="AD352">
        <v>1.8945434648630568</v>
      </c>
      <c r="AE352">
        <v>1.4408209522147151</v>
      </c>
      <c r="AF352">
        <v>1.9097078953379201</v>
      </c>
      <c r="AG352">
        <v>1.9873583337034908</v>
      </c>
      <c r="AH352">
        <v>2.8562585581349871</v>
      </c>
      <c r="AI352">
        <v>2.1499823368041273</v>
      </c>
      <c r="AJ352">
        <v>3.0056788027324934</v>
      </c>
      <c r="AK352">
        <v>2.521634510605665</v>
      </c>
      <c r="AL352">
        <v>2.4582219426770551</v>
      </c>
      <c r="AM352">
        <f t="shared" si="10"/>
        <v>2.4028474691434876</v>
      </c>
      <c r="AN352">
        <f t="shared" si="11"/>
        <v>2.1931396270331613</v>
      </c>
      <c r="AP352" t="s">
        <v>467</v>
      </c>
      <c r="AQ352" t="s">
        <v>2175</v>
      </c>
      <c r="AR352" t="s">
        <v>2176</v>
      </c>
      <c r="AS352">
        <v>0.42564002998553202</v>
      </c>
      <c r="AT352">
        <v>0.25003363857004202</v>
      </c>
      <c r="AU352">
        <v>0.382704588671132</v>
      </c>
    </row>
    <row r="353" spans="1:47" x14ac:dyDescent="0.25">
      <c r="A353" t="s">
        <v>1190</v>
      </c>
      <c r="B353">
        <v>1059885.1789814208</v>
      </c>
      <c r="C353">
        <v>1059090.9788806753</v>
      </c>
      <c r="D353">
        <v>988043.2544729379</v>
      </c>
      <c r="E353">
        <v>1061340.5049772388</v>
      </c>
      <c r="F353">
        <v>1010240.3951868153</v>
      </c>
      <c r="G353">
        <v>951873.41569508868</v>
      </c>
      <c r="H353">
        <v>1105450.8684158383</v>
      </c>
      <c r="I353">
        <v>966066.12864275812</v>
      </c>
      <c r="J353">
        <v>1663192.3523353767</v>
      </c>
      <c r="K353">
        <v>1560493.7341043695</v>
      </c>
      <c r="L353">
        <v>2034682.4192274334</v>
      </c>
      <c r="M353">
        <v>1401511.8424466772</v>
      </c>
      <c r="N353">
        <v>7</v>
      </c>
      <c r="O353">
        <v>6</v>
      </c>
      <c r="P353">
        <v>5</v>
      </c>
      <c r="Q353">
        <v>5</v>
      </c>
      <c r="R353">
        <v>7</v>
      </c>
      <c r="S353">
        <v>4</v>
      </c>
      <c r="T353">
        <v>6</v>
      </c>
      <c r="U353">
        <v>5</v>
      </c>
      <c r="V353">
        <v>5</v>
      </c>
      <c r="W353">
        <v>3</v>
      </c>
      <c r="X353">
        <v>7</v>
      </c>
      <c r="Y353">
        <v>6</v>
      </c>
      <c r="Z353">
        <v>6</v>
      </c>
      <c r="AA353">
        <v>2.3930951014641053</v>
      </c>
      <c r="AB353">
        <v>3.0710489733229083</v>
      </c>
      <c r="AC353">
        <v>2.725140266270428</v>
      </c>
      <c r="AD353">
        <v>2.7936700774653787</v>
      </c>
      <c r="AE353">
        <v>3.2206301654216776</v>
      </c>
      <c r="AF353">
        <v>3.8697361943814848</v>
      </c>
      <c r="AG353">
        <v>4.0220686315563423</v>
      </c>
      <c r="AH353">
        <v>2.9376166581446759</v>
      </c>
      <c r="AI353">
        <v>3.1872182727432929</v>
      </c>
      <c r="AJ353">
        <v>3.178480266279156</v>
      </c>
      <c r="AK353">
        <v>3.7752725888162515</v>
      </c>
      <c r="AL353">
        <v>3.0460301642693817</v>
      </c>
      <c r="AM353">
        <f t="shared" si="10"/>
        <v>3.0707865124102294</v>
      </c>
      <c r="AN353">
        <f t="shared" si="11"/>
        <v>3.2992147142789512</v>
      </c>
      <c r="AP353" t="s">
        <v>468</v>
      </c>
      <c r="AQ353" t="s">
        <v>2177</v>
      </c>
      <c r="AR353" t="s">
        <v>2178</v>
      </c>
      <c r="AS353">
        <v>-1.3847799527642599</v>
      </c>
      <c r="AT353">
        <v>9.6193722294471706E-2</v>
      </c>
      <c r="AU353">
        <v>0.38296517171681299</v>
      </c>
    </row>
    <row r="354" spans="1:47" x14ac:dyDescent="0.25">
      <c r="A354" t="s">
        <v>532</v>
      </c>
      <c r="B354">
        <v>141784.10487317477</v>
      </c>
      <c r="C354">
        <v>310209.46752479824</v>
      </c>
      <c r="D354">
        <v>344783.6427940352</v>
      </c>
      <c r="E354">
        <v>340312.28689100774</v>
      </c>
      <c r="F354">
        <v>219094.8518721349</v>
      </c>
      <c r="G354">
        <v>190911.47369708994</v>
      </c>
      <c r="H354">
        <v>333085.25431364938</v>
      </c>
      <c r="I354">
        <v>275219.01950974128</v>
      </c>
      <c r="J354">
        <v>356760.36395905883</v>
      </c>
      <c r="K354">
        <v>451479.77570789674</v>
      </c>
      <c r="L354">
        <v>380745.83582829207</v>
      </c>
      <c r="M354">
        <v>533436.28204219497</v>
      </c>
      <c r="N354">
        <v>6</v>
      </c>
      <c r="O354">
        <v>2</v>
      </c>
      <c r="P354">
        <v>3</v>
      </c>
      <c r="Q354">
        <v>3</v>
      </c>
      <c r="R354">
        <v>4</v>
      </c>
      <c r="S354">
        <v>2</v>
      </c>
      <c r="T354">
        <v>2</v>
      </c>
      <c r="U354">
        <v>4</v>
      </c>
      <c r="V354">
        <v>4</v>
      </c>
      <c r="W354">
        <v>4</v>
      </c>
      <c r="X354">
        <v>5</v>
      </c>
      <c r="Y354">
        <v>4</v>
      </c>
      <c r="Z354">
        <v>5</v>
      </c>
      <c r="AA354">
        <v>3.4799340015414497</v>
      </c>
      <c r="AB354">
        <v>2.3555137869719238</v>
      </c>
      <c r="AC354">
        <v>2.1776332799937168</v>
      </c>
      <c r="AD354">
        <v>2.2930036616174947</v>
      </c>
      <c r="AE354">
        <v>2.8838581821643801</v>
      </c>
      <c r="AF354">
        <v>2.8273131152252602</v>
      </c>
      <c r="AG354">
        <v>2.2942263205514219</v>
      </c>
      <c r="AH354">
        <v>2.6985092676394147</v>
      </c>
      <c r="AI354">
        <v>2.3823381850913248</v>
      </c>
      <c r="AJ354">
        <v>3.9706298951175185</v>
      </c>
      <c r="AK354">
        <v>3.0449405524920063</v>
      </c>
      <c r="AL354">
        <v>3.5612602531225761</v>
      </c>
      <c r="AM354">
        <f t="shared" si="10"/>
        <v>2.8655603773235327</v>
      </c>
      <c r="AN354">
        <f t="shared" si="11"/>
        <v>2.7959663729312161</v>
      </c>
      <c r="AP354" t="s">
        <v>469</v>
      </c>
      <c r="AQ354" t="s">
        <v>2179</v>
      </c>
      <c r="AR354" t="s">
        <v>2180</v>
      </c>
      <c r="AS354">
        <v>5.26561182502184</v>
      </c>
      <c r="AT354">
        <v>0.42226058235990799</v>
      </c>
      <c r="AU354">
        <v>0.38339456054327697</v>
      </c>
    </row>
    <row r="355" spans="1:47" x14ac:dyDescent="0.25">
      <c r="A355" t="s">
        <v>1435</v>
      </c>
      <c r="B355">
        <v>341550.81037218566</v>
      </c>
      <c r="C355">
        <v>368546.95770809869</v>
      </c>
      <c r="D355">
        <v>450988.60025134869</v>
      </c>
      <c r="E355">
        <v>559718.69806174911</v>
      </c>
      <c r="F355">
        <v>564473.37954103306</v>
      </c>
      <c r="G355">
        <v>556461.96428429673</v>
      </c>
      <c r="H355">
        <v>375984.64243798464</v>
      </c>
      <c r="I355">
        <v>619717.00300868449</v>
      </c>
      <c r="J355">
        <v>687646.67989884724</v>
      </c>
      <c r="K355">
        <v>582766.194156977</v>
      </c>
      <c r="L355">
        <v>529703.05842950754</v>
      </c>
      <c r="M355">
        <v>548491.4181609744</v>
      </c>
      <c r="N355">
        <v>6</v>
      </c>
      <c r="O355">
        <v>3</v>
      </c>
      <c r="P355">
        <v>4</v>
      </c>
      <c r="Q355">
        <v>4</v>
      </c>
      <c r="R355">
        <v>6</v>
      </c>
      <c r="S355">
        <v>5</v>
      </c>
      <c r="T355">
        <v>5</v>
      </c>
      <c r="U355">
        <v>4</v>
      </c>
      <c r="V355">
        <v>6</v>
      </c>
      <c r="W355">
        <v>4</v>
      </c>
      <c r="X355">
        <v>4</v>
      </c>
      <c r="Y355">
        <v>3</v>
      </c>
      <c r="Z355">
        <v>3</v>
      </c>
      <c r="AA355">
        <v>3.5984649984043666</v>
      </c>
      <c r="AB355">
        <v>2.4465761437983526</v>
      </c>
      <c r="AC355">
        <v>3.4345655351422053</v>
      </c>
      <c r="AD355">
        <v>3.1942302329133945</v>
      </c>
      <c r="AE355">
        <v>2.3060903990781858</v>
      </c>
      <c r="AF355">
        <v>3.1788655918456983</v>
      </c>
      <c r="AG355">
        <v>2.5721320420990099</v>
      </c>
      <c r="AH355">
        <v>3.4724320081882785</v>
      </c>
      <c r="AI355">
        <v>2.3239969276383903</v>
      </c>
      <c r="AJ355">
        <v>3.7274854289367152</v>
      </c>
      <c r="AK355">
        <v>2.6372413749755466</v>
      </c>
      <c r="AL355">
        <v>3.3049009843101467</v>
      </c>
      <c r="AM355">
        <f t="shared" si="10"/>
        <v>3.1183257709609546</v>
      </c>
      <c r="AN355">
        <f t="shared" si="11"/>
        <v>2.9145045069274271</v>
      </c>
      <c r="AP355" t="s">
        <v>470</v>
      </c>
      <c r="AQ355" t="s">
        <v>2181</v>
      </c>
      <c r="AR355" t="s">
        <v>2182</v>
      </c>
      <c r="AS355">
        <v>-1.3007829045916901</v>
      </c>
      <c r="AT355">
        <v>7.2456216779564694E-2</v>
      </c>
      <c r="AU355">
        <v>0.38339589681317099</v>
      </c>
    </row>
    <row r="356" spans="1:47" x14ac:dyDescent="0.25">
      <c r="A356" t="s">
        <v>239</v>
      </c>
      <c r="B356">
        <v>888088.74334404862</v>
      </c>
      <c r="C356">
        <v>864552.96207352879</v>
      </c>
      <c r="D356">
        <v>858378.51268171193</v>
      </c>
      <c r="E356">
        <v>791494.86778300221</v>
      </c>
      <c r="F356">
        <v>1025590.0271700784</v>
      </c>
      <c r="G356">
        <v>959262.27508842852</v>
      </c>
      <c r="H356">
        <v>1084156.0064232184</v>
      </c>
      <c r="I356">
        <v>1076269.7844208293</v>
      </c>
      <c r="J356">
        <v>1194974.191711768</v>
      </c>
      <c r="K356">
        <v>797538.7872174565</v>
      </c>
      <c r="L356">
        <v>1241713.2389545466</v>
      </c>
      <c r="M356">
        <v>1524348.3255667645</v>
      </c>
      <c r="N356">
        <v>9</v>
      </c>
      <c r="O356">
        <v>6</v>
      </c>
      <c r="P356">
        <v>9</v>
      </c>
      <c r="Q356">
        <v>9</v>
      </c>
      <c r="R356">
        <v>8</v>
      </c>
      <c r="S356">
        <v>8</v>
      </c>
      <c r="T356">
        <v>8</v>
      </c>
      <c r="U356">
        <v>6</v>
      </c>
      <c r="V356">
        <v>9</v>
      </c>
      <c r="W356">
        <v>5</v>
      </c>
      <c r="X356">
        <v>4</v>
      </c>
      <c r="Y356">
        <v>4</v>
      </c>
      <c r="Z356">
        <v>4</v>
      </c>
      <c r="AA356">
        <v>2.9616600446368366</v>
      </c>
      <c r="AB356">
        <v>2.023323096414503</v>
      </c>
      <c r="AC356">
        <v>2.4631270497459568</v>
      </c>
      <c r="AD356">
        <v>2.5205358211350766</v>
      </c>
      <c r="AE356">
        <v>2.065825123239649</v>
      </c>
      <c r="AF356">
        <v>2.5228238051400278</v>
      </c>
      <c r="AG356">
        <v>4.4546330779428418</v>
      </c>
      <c r="AH356">
        <v>3.2557661919160905</v>
      </c>
      <c r="AI356">
        <v>2.9839603386129943</v>
      </c>
      <c r="AJ356">
        <v>3.5710791535860773</v>
      </c>
      <c r="AK356">
        <v>3.5123655965464655</v>
      </c>
      <c r="AL356">
        <v>3.7269629296530402</v>
      </c>
      <c r="AM356">
        <f t="shared" si="10"/>
        <v>2.754328914689399</v>
      </c>
      <c r="AN356">
        <f t="shared" si="11"/>
        <v>3.2560147900721943</v>
      </c>
      <c r="AP356" t="s">
        <v>471</v>
      </c>
      <c r="AQ356" t="s">
        <v>2183</v>
      </c>
      <c r="AR356" t="s">
        <v>2184</v>
      </c>
      <c r="AS356">
        <v>0.45972879701364699</v>
      </c>
      <c r="AT356">
        <v>0.138058073492867</v>
      </c>
      <c r="AU356">
        <v>0.38419020249274599</v>
      </c>
    </row>
    <row r="357" spans="1:47" x14ac:dyDescent="0.25">
      <c r="A357" t="s">
        <v>1122</v>
      </c>
      <c r="B357">
        <v>662182.1655467964</v>
      </c>
      <c r="C357">
        <v>667060.09041093476</v>
      </c>
      <c r="D357">
        <v>911927.73121432285</v>
      </c>
      <c r="E357">
        <v>837128.03642864793</v>
      </c>
      <c r="F357">
        <v>830320.31344689184</v>
      </c>
      <c r="G357">
        <v>567604.59489436017</v>
      </c>
      <c r="H357">
        <v>641307.65368588618</v>
      </c>
      <c r="I357">
        <v>640233.01932605589</v>
      </c>
      <c r="J357">
        <v>743339.55121537973</v>
      </c>
      <c r="K357">
        <v>895031.84416455287</v>
      </c>
      <c r="L357">
        <v>904537.15153846086</v>
      </c>
      <c r="M357">
        <v>552016.08406703174</v>
      </c>
      <c r="N357">
        <v>7</v>
      </c>
      <c r="O357">
        <v>6</v>
      </c>
      <c r="P357">
        <v>6</v>
      </c>
      <c r="Q357">
        <v>7</v>
      </c>
      <c r="R357">
        <v>7</v>
      </c>
      <c r="S357">
        <v>7</v>
      </c>
      <c r="T357">
        <v>5</v>
      </c>
      <c r="U357">
        <v>5</v>
      </c>
      <c r="V357">
        <v>6</v>
      </c>
      <c r="W357">
        <v>4</v>
      </c>
      <c r="X357">
        <v>6</v>
      </c>
      <c r="Y357">
        <v>6</v>
      </c>
      <c r="Z357">
        <v>5</v>
      </c>
      <c r="AA357">
        <v>2.8458394343412352</v>
      </c>
      <c r="AB357">
        <v>2.6502590410935913</v>
      </c>
      <c r="AC357">
        <v>2.9207311490097854</v>
      </c>
      <c r="AD357">
        <v>3.0300377311809297</v>
      </c>
      <c r="AE357">
        <v>2.1096012895374128</v>
      </c>
      <c r="AF357">
        <v>3.1528637269950677</v>
      </c>
      <c r="AG357">
        <v>3.6643736983509925</v>
      </c>
      <c r="AH357">
        <v>3.349162627088333</v>
      </c>
      <c r="AI357">
        <v>2.7006634491930823</v>
      </c>
      <c r="AJ357">
        <v>3.1957824593696351</v>
      </c>
      <c r="AK357">
        <v>2.4432647946311099</v>
      </c>
      <c r="AL357">
        <v>2.8395388547668086</v>
      </c>
      <c r="AM357">
        <f t="shared" si="10"/>
        <v>2.9110232100003994</v>
      </c>
      <c r="AN357">
        <f t="shared" si="11"/>
        <v>2.9059964992592646</v>
      </c>
      <c r="AP357" t="s">
        <v>472</v>
      </c>
      <c r="AQ357" t="s">
        <v>2185</v>
      </c>
      <c r="AR357" t="s">
        <v>2186</v>
      </c>
      <c r="AS357">
        <v>0.469066572965677</v>
      </c>
      <c r="AT357">
        <v>0.16031217753136001</v>
      </c>
      <c r="AU357">
        <v>0.38546691872177302</v>
      </c>
    </row>
    <row r="358" spans="1:47" x14ac:dyDescent="0.25">
      <c r="A358" t="s">
        <v>148</v>
      </c>
      <c r="B358">
        <v>781628.31902314664</v>
      </c>
      <c r="C358">
        <v>989137.88602449</v>
      </c>
      <c r="D358">
        <v>577808.73136170174</v>
      </c>
      <c r="E358">
        <v>544052.93415690283</v>
      </c>
      <c r="F358">
        <v>549402.39856372273</v>
      </c>
      <c r="G358">
        <v>957591.48768328968</v>
      </c>
      <c r="H358">
        <v>686508.0748112686</v>
      </c>
      <c r="I358">
        <v>632250.84949046094</v>
      </c>
      <c r="J358">
        <v>1035351.499192651</v>
      </c>
      <c r="K358">
        <v>823610.04261799739</v>
      </c>
      <c r="L358">
        <v>826001.87684406433</v>
      </c>
      <c r="M358">
        <v>631159.09030050819</v>
      </c>
      <c r="N358">
        <v>7</v>
      </c>
      <c r="O358">
        <v>7</v>
      </c>
      <c r="P358">
        <v>6</v>
      </c>
      <c r="Q358">
        <v>6</v>
      </c>
      <c r="R358">
        <v>6</v>
      </c>
      <c r="S358">
        <v>5</v>
      </c>
      <c r="T358">
        <v>7</v>
      </c>
      <c r="U358">
        <v>5</v>
      </c>
      <c r="V358">
        <v>5</v>
      </c>
      <c r="W358">
        <v>6</v>
      </c>
      <c r="X358">
        <v>5</v>
      </c>
      <c r="Y358">
        <v>5</v>
      </c>
      <c r="Z358">
        <v>4</v>
      </c>
      <c r="AA358">
        <v>2.6018113846071804</v>
      </c>
      <c r="AB358">
        <v>2.2444894174108865</v>
      </c>
      <c r="AC358">
        <v>2.1983106411080584</v>
      </c>
      <c r="AD358">
        <v>2.5832913982823205</v>
      </c>
      <c r="AE358">
        <v>2.3635366083756137</v>
      </c>
      <c r="AF358">
        <v>2.3953188287325586</v>
      </c>
      <c r="AG358">
        <v>2.8566543901354597</v>
      </c>
      <c r="AH358">
        <v>3.0066896144842117</v>
      </c>
      <c r="AI358">
        <v>2.0066047318465752</v>
      </c>
      <c r="AJ358">
        <v>4.2281763557235186</v>
      </c>
      <c r="AK358">
        <v>2.8727953138294295</v>
      </c>
      <c r="AL358">
        <v>3.8360425209793099</v>
      </c>
      <c r="AM358">
        <f t="shared" si="10"/>
        <v>2.6124518932381302</v>
      </c>
      <c r="AN358">
        <f t="shared" si="11"/>
        <v>2.9198349743477241</v>
      </c>
      <c r="AP358" t="s">
        <v>2187</v>
      </c>
      <c r="AQ358" t="s">
        <v>2188</v>
      </c>
      <c r="AR358" t="s">
        <v>2189</v>
      </c>
      <c r="AS358">
        <v>-1.2078328809502601</v>
      </c>
      <c r="AT358">
        <v>2.61332937263767E-2</v>
      </c>
      <c r="AU358">
        <v>0.38577364282363902</v>
      </c>
    </row>
    <row r="359" spans="1:47" x14ac:dyDescent="0.25">
      <c r="A359" t="s">
        <v>830</v>
      </c>
      <c r="B359">
        <v>422834.53846950311</v>
      </c>
      <c r="C359">
        <v>305379.79318354581</v>
      </c>
      <c r="D359">
        <v>486595.50125793059</v>
      </c>
      <c r="E359">
        <v>396147.66011968051</v>
      </c>
      <c r="F359">
        <v>483085.03641517024</v>
      </c>
      <c r="G359">
        <v>87507.841842450216</v>
      </c>
      <c r="H359">
        <v>428192.09974520229</v>
      </c>
      <c r="I359">
        <v>409794.45470760297</v>
      </c>
      <c r="J359">
        <v>478308.42295767972</v>
      </c>
      <c r="K359">
        <v>573236.22486485564</v>
      </c>
      <c r="L359">
        <v>438055.98850515822</v>
      </c>
      <c r="M359">
        <v>458731.65979753627</v>
      </c>
      <c r="N359">
        <v>5</v>
      </c>
      <c r="O359">
        <v>4</v>
      </c>
      <c r="P359">
        <v>2</v>
      </c>
      <c r="Q359">
        <v>4</v>
      </c>
      <c r="R359">
        <v>4</v>
      </c>
      <c r="S359">
        <v>4</v>
      </c>
      <c r="T359">
        <v>1</v>
      </c>
      <c r="U359">
        <v>3</v>
      </c>
      <c r="V359">
        <v>4</v>
      </c>
      <c r="W359">
        <v>4</v>
      </c>
      <c r="X359">
        <v>5</v>
      </c>
      <c r="Y359">
        <v>4</v>
      </c>
      <c r="Z359">
        <v>5</v>
      </c>
      <c r="AA359">
        <v>1.737342460366524</v>
      </c>
      <c r="AB359">
        <v>2.0451208263021918</v>
      </c>
      <c r="AC359">
        <v>2.2106153408004974</v>
      </c>
      <c r="AD359">
        <v>2.51468576356933</v>
      </c>
      <c r="AE359">
        <v>1.1325922146577145</v>
      </c>
      <c r="AF359">
        <v>3.48937327762747</v>
      </c>
      <c r="AG359">
        <v>2.6339838272779752</v>
      </c>
      <c r="AH359">
        <v>1.9866984490691881</v>
      </c>
      <c r="AI359">
        <v>1.8664102905356876</v>
      </c>
      <c r="AJ359">
        <v>3.0188987679198265</v>
      </c>
      <c r="AK359">
        <v>3.0844413497338126</v>
      </c>
      <c r="AL359">
        <v>2.8184983672941368</v>
      </c>
      <c r="AM359">
        <f t="shared" si="10"/>
        <v>2.3946268272586995</v>
      </c>
      <c r="AN359">
        <f t="shared" si="11"/>
        <v>2.3618166619336929</v>
      </c>
      <c r="AP359" t="s">
        <v>167</v>
      </c>
      <c r="AQ359" t="s">
        <v>2190</v>
      </c>
      <c r="AR359" t="s">
        <v>2191</v>
      </c>
      <c r="AS359">
        <v>3.15794500541335</v>
      </c>
      <c r="AT359">
        <v>7.4771111731020995E-2</v>
      </c>
      <c r="AU359">
        <v>0.387048726542919</v>
      </c>
    </row>
    <row r="360" spans="1:47" x14ac:dyDescent="0.25">
      <c r="A360" t="s">
        <v>572</v>
      </c>
      <c r="B360">
        <v>590440.85363691591</v>
      </c>
      <c r="C360">
        <v>645391.53553643986</v>
      </c>
      <c r="D360">
        <v>639726.45354315336</v>
      </c>
      <c r="E360">
        <v>688507.61976441648</v>
      </c>
      <c r="F360">
        <v>651738.99268803268</v>
      </c>
      <c r="G360">
        <v>750459.99092448677</v>
      </c>
      <c r="H360">
        <v>781334.22812701308</v>
      </c>
      <c r="I360">
        <v>657029.87359554193</v>
      </c>
      <c r="J360">
        <v>205.36</v>
      </c>
      <c r="K360">
        <v>506676.45464194543</v>
      </c>
      <c r="L360">
        <v>588485.39271353546</v>
      </c>
      <c r="M360">
        <v>686753.97384215507</v>
      </c>
      <c r="N360">
        <v>5</v>
      </c>
      <c r="O360">
        <v>3</v>
      </c>
      <c r="P360">
        <v>4</v>
      </c>
      <c r="Q360">
        <v>3</v>
      </c>
      <c r="R360">
        <v>4</v>
      </c>
      <c r="S360">
        <v>3</v>
      </c>
      <c r="T360">
        <v>4</v>
      </c>
      <c r="U360">
        <v>4</v>
      </c>
      <c r="V360">
        <v>4</v>
      </c>
      <c r="W360">
        <v>0</v>
      </c>
      <c r="X360">
        <v>3</v>
      </c>
      <c r="Y360">
        <v>2</v>
      </c>
      <c r="Z360">
        <v>2</v>
      </c>
      <c r="AA360">
        <v>3.8670522578702831</v>
      </c>
      <c r="AB360">
        <v>3.1664299582191724</v>
      </c>
      <c r="AC360">
        <v>3.9592903389496938</v>
      </c>
      <c r="AD360">
        <v>3.3044895018449827</v>
      </c>
      <c r="AE360">
        <v>3.2379386399153236</v>
      </c>
      <c r="AF360">
        <v>3.0633910442229917</v>
      </c>
      <c r="AG360">
        <v>4.3326607046595829</v>
      </c>
      <c r="AH360">
        <v>4.1507727022349803</v>
      </c>
      <c r="AI360">
        <v>0</v>
      </c>
      <c r="AJ360">
        <v>2.4800768781579836</v>
      </c>
      <c r="AK360">
        <v>2.6719164063841401</v>
      </c>
      <c r="AL360">
        <v>4.3709005915951247</v>
      </c>
      <c r="AM360">
        <f t="shared" si="10"/>
        <v>2.7560400795700208</v>
      </c>
      <c r="AN360">
        <f t="shared" si="11"/>
        <v>3.6781130911056885</v>
      </c>
      <c r="AP360" t="s">
        <v>473</v>
      </c>
      <c r="AQ360" t="s">
        <v>2192</v>
      </c>
      <c r="AR360" t="s">
        <v>2193</v>
      </c>
      <c r="AS360">
        <v>0.214050608972365</v>
      </c>
      <c r="AT360">
        <v>8.2327643474354797E-2</v>
      </c>
      <c r="AU360">
        <v>0.38715133398058399</v>
      </c>
    </row>
    <row r="361" spans="1:47" x14ac:dyDescent="0.25">
      <c r="A361" t="s">
        <v>986</v>
      </c>
      <c r="B361">
        <v>658285.15882513695</v>
      </c>
      <c r="C361">
        <v>572951.69806105189</v>
      </c>
      <c r="D361">
        <v>551955.56914878648</v>
      </c>
      <c r="E361">
        <v>585040.39057193429</v>
      </c>
      <c r="F361">
        <v>597968.28109345795</v>
      </c>
      <c r="G361">
        <v>722384.07138779119</v>
      </c>
      <c r="H361">
        <v>695948.69100695674</v>
      </c>
      <c r="I361">
        <v>552487.2017152874</v>
      </c>
      <c r="J361">
        <v>291541.67919292935</v>
      </c>
      <c r="K361">
        <v>598675.70462612424</v>
      </c>
      <c r="L361">
        <v>501847.00205091463</v>
      </c>
      <c r="M361">
        <v>748760.13963624602</v>
      </c>
      <c r="N361">
        <v>7</v>
      </c>
      <c r="O361">
        <v>7</v>
      </c>
      <c r="P361">
        <v>5</v>
      </c>
      <c r="Q361">
        <v>6</v>
      </c>
      <c r="R361">
        <v>6</v>
      </c>
      <c r="S361">
        <v>5</v>
      </c>
      <c r="T361">
        <v>4</v>
      </c>
      <c r="U361">
        <v>6</v>
      </c>
      <c r="V361">
        <v>5</v>
      </c>
      <c r="W361">
        <v>2</v>
      </c>
      <c r="X361">
        <v>4</v>
      </c>
      <c r="Y361">
        <v>3</v>
      </c>
      <c r="Z361">
        <v>4</v>
      </c>
      <c r="AA361">
        <v>2.0225439586781246</v>
      </c>
      <c r="AB361">
        <v>1.4177862055645711</v>
      </c>
      <c r="AC361">
        <v>2.3992506304263683</v>
      </c>
      <c r="AD361">
        <v>2.5547764768912349</v>
      </c>
      <c r="AE361">
        <v>2.7490856246322202</v>
      </c>
      <c r="AF361">
        <v>2.2517831322926849</v>
      </c>
      <c r="AG361">
        <v>2.879038903113722</v>
      </c>
      <c r="AH361">
        <v>2.3754131868367336</v>
      </c>
      <c r="AI361">
        <v>2.1845277772463549</v>
      </c>
      <c r="AJ361">
        <v>3.3592650314673573</v>
      </c>
      <c r="AK361">
        <v>2.6120904797423301</v>
      </c>
      <c r="AL361">
        <v>3.1042820165841523</v>
      </c>
      <c r="AM361">
        <f t="shared" si="10"/>
        <v>2.272526122612577</v>
      </c>
      <c r="AN361">
        <f t="shared" si="11"/>
        <v>2.7124477813000656</v>
      </c>
      <c r="AP361" t="s">
        <v>474</v>
      </c>
      <c r="AQ361" t="s">
        <v>2194</v>
      </c>
      <c r="AR361" t="s">
        <v>2195</v>
      </c>
      <c r="AS361">
        <v>-1.7507125165021999</v>
      </c>
      <c r="AT361">
        <v>0.25986360270051601</v>
      </c>
      <c r="AU361">
        <v>0.38770858218694099</v>
      </c>
    </row>
    <row r="362" spans="1:47" x14ac:dyDescent="0.25">
      <c r="A362" t="s">
        <v>179</v>
      </c>
      <c r="B362">
        <v>1014143.2496510338</v>
      </c>
      <c r="C362">
        <v>904981.6723162519</v>
      </c>
      <c r="D362">
        <v>657282.77171819087</v>
      </c>
      <c r="E362">
        <v>724591.57309822296</v>
      </c>
      <c r="F362">
        <v>790425.10147971462</v>
      </c>
      <c r="G362">
        <v>679498.51355572755</v>
      </c>
      <c r="H362">
        <v>553603.52033944079</v>
      </c>
      <c r="I362">
        <v>603822.6865129316</v>
      </c>
      <c r="J362">
        <v>918242.26197962789</v>
      </c>
      <c r="K362">
        <v>811352.58090132626</v>
      </c>
      <c r="L362">
        <v>675605.91133243742</v>
      </c>
      <c r="M362">
        <v>593684.36938127188</v>
      </c>
      <c r="N362">
        <v>6</v>
      </c>
      <c r="O362">
        <v>6</v>
      </c>
      <c r="P362">
        <v>5</v>
      </c>
      <c r="Q362">
        <v>6</v>
      </c>
      <c r="R362">
        <v>6</v>
      </c>
      <c r="S362">
        <v>6</v>
      </c>
      <c r="T362">
        <v>6</v>
      </c>
      <c r="U362">
        <v>6</v>
      </c>
      <c r="V362">
        <v>4</v>
      </c>
      <c r="W362">
        <v>5</v>
      </c>
      <c r="X362">
        <v>6</v>
      </c>
      <c r="Y362">
        <v>6</v>
      </c>
      <c r="Z362">
        <v>5</v>
      </c>
      <c r="AA362">
        <v>3.1012832937453383</v>
      </c>
      <c r="AB362">
        <v>2.467763003572502</v>
      </c>
      <c r="AC362">
        <v>2.3808691532197535</v>
      </c>
      <c r="AD362">
        <v>2.6637184265318012</v>
      </c>
      <c r="AE362">
        <v>2.7880164049379466</v>
      </c>
      <c r="AF362">
        <v>2.793365515631812</v>
      </c>
      <c r="AG362">
        <v>2.328020533328949</v>
      </c>
      <c r="AH362">
        <v>3.4427073410214173</v>
      </c>
      <c r="AI362">
        <v>2.2917533593276938</v>
      </c>
      <c r="AJ362">
        <v>3.3505431483438302</v>
      </c>
      <c r="AK362">
        <v>2.0945104346167254</v>
      </c>
      <c r="AL362">
        <v>3.5509503911684619</v>
      </c>
      <c r="AM362">
        <f t="shared" si="10"/>
        <v>2.7309295789734889</v>
      </c>
      <c r="AN362">
        <f t="shared" si="11"/>
        <v>2.8113205886008839</v>
      </c>
      <c r="AP362" t="s">
        <v>475</v>
      </c>
      <c r="AQ362" t="s">
        <v>2196</v>
      </c>
      <c r="AR362" t="s">
        <v>2197</v>
      </c>
      <c r="AS362">
        <v>-0.16776605660303401</v>
      </c>
      <c r="AT362">
        <v>2.41701003406934E-2</v>
      </c>
      <c r="AU362">
        <v>0.387931662099608</v>
      </c>
    </row>
    <row r="363" spans="1:47" x14ac:dyDescent="0.25">
      <c r="A363" t="s">
        <v>1428</v>
      </c>
      <c r="B363">
        <v>1763647.1207535318</v>
      </c>
      <c r="C363">
        <v>1668290.964409102</v>
      </c>
      <c r="D363">
        <v>1601652.0192458169</v>
      </c>
      <c r="E363">
        <v>1693245.2924628295</v>
      </c>
      <c r="F363">
        <v>1599295.5984519569</v>
      </c>
      <c r="G363">
        <v>1758109.7887573275</v>
      </c>
      <c r="H363">
        <v>1344742.5164912387</v>
      </c>
      <c r="I363">
        <v>1538438.9227995928</v>
      </c>
      <c r="J363">
        <v>610253.41306529718</v>
      </c>
      <c r="K363">
        <v>1405074.2805827814</v>
      </c>
      <c r="L363">
        <v>596340.71194538265</v>
      </c>
      <c r="M363">
        <v>1125719.8489335245</v>
      </c>
      <c r="N363">
        <v>5</v>
      </c>
      <c r="O363">
        <v>5</v>
      </c>
      <c r="P363">
        <v>5</v>
      </c>
      <c r="Q363">
        <v>5</v>
      </c>
      <c r="R363">
        <v>5</v>
      </c>
      <c r="S363">
        <v>5</v>
      </c>
      <c r="T363">
        <v>5</v>
      </c>
      <c r="U363">
        <v>5</v>
      </c>
      <c r="V363">
        <v>5</v>
      </c>
      <c r="W363">
        <v>3</v>
      </c>
      <c r="X363">
        <v>5</v>
      </c>
      <c r="Y363">
        <v>2</v>
      </c>
      <c r="Z363">
        <v>3</v>
      </c>
      <c r="AA363">
        <v>3.5351054359128882</v>
      </c>
      <c r="AB363">
        <v>3.7469030263055161</v>
      </c>
      <c r="AC363">
        <v>2.6377801775574938</v>
      </c>
      <c r="AD363">
        <v>4.0194494150970641</v>
      </c>
      <c r="AE363">
        <v>3.6148286295319281</v>
      </c>
      <c r="AF363">
        <v>3.7115998221183117</v>
      </c>
      <c r="AG363">
        <v>4.3288063701198585</v>
      </c>
      <c r="AH363">
        <v>4.4848447505310158</v>
      </c>
      <c r="AI363">
        <v>2.8554003675645934</v>
      </c>
      <c r="AJ363">
        <v>3.2200216562904806</v>
      </c>
      <c r="AK363">
        <v>3.0199107707726753</v>
      </c>
      <c r="AL363">
        <v>4.8296546941490037</v>
      </c>
      <c r="AM363">
        <f t="shared" si="10"/>
        <v>3.2844684142915472</v>
      </c>
      <c r="AN363">
        <f t="shared" si="11"/>
        <v>4.0495824383669241</v>
      </c>
      <c r="AP363" t="s">
        <v>476</v>
      </c>
      <c r="AQ363" t="s">
        <v>2198</v>
      </c>
      <c r="AR363" t="s">
        <v>2199</v>
      </c>
      <c r="AS363">
        <v>0.36665122990799298</v>
      </c>
      <c r="AT363">
        <v>0.20524497920711299</v>
      </c>
      <c r="AU363">
        <v>0.39121677141263</v>
      </c>
    </row>
    <row r="364" spans="1:47" x14ac:dyDescent="0.25">
      <c r="A364" t="s">
        <v>1155</v>
      </c>
      <c r="B364">
        <v>758288.85492856253</v>
      </c>
      <c r="C364">
        <v>714366.13134653913</v>
      </c>
      <c r="D364">
        <v>788715.30201396614</v>
      </c>
      <c r="E364">
        <v>997434.61976244743</v>
      </c>
      <c r="F364">
        <v>538560.52666894696</v>
      </c>
      <c r="G364">
        <v>1055636.1231031748</v>
      </c>
      <c r="H364">
        <v>1053520.7648647411</v>
      </c>
      <c r="I364">
        <v>973533.82223578088</v>
      </c>
      <c r="J364">
        <v>528104.38726624672</v>
      </c>
      <c r="K364">
        <v>852048.4431648918</v>
      </c>
      <c r="L364">
        <v>361270.61188869795</v>
      </c>
      <c r="M364">
        <v>857379.25587445439</v>
      </c>
      <c r="N364">
        <v>6</v>
      </c>
      <c r="O364">
        <v>5</v>
      </c>
      <c r="P364">
        <v>4</v>
      </c>
      <c r="Q364">
        <v>4</v>
      </c>
      <c r="R364">
        <v>6</v>
      </c>
      <c r="S364">
        <v>4</v>
      </c>
      <c r="T364">
        <v>5</v>
      </c>
      <c r="U364">
        <v>6</v>
      </c>
      <c r="V364">
        <v>5</v>
      </c>
      <c r="W364">
        <v>3</v>
      </c>
      <c r="X364">
        <v>4</v>
      </c>
      <c r="Y364">
        <v>3</v>
      </c>
      <c r="Z364">
        <v>4</v>
      </c>
      <c r="AA364">
        <v>2.5826661599905352</v>
      </c>
      <c r="AB364">
        <v>3.1486554961343147</v>
      </c>
      <c r="AC364">
        <v>3.4916041243636355</v>
      </c>
      <c r="AD364">
        <v>2.731844072114217</v>
      </c>
      <c r="AE364">
        <v>3.055879738440697</v>
      </c>
      <c r="AF364">
        <v>3.4172950907560358</v>
      </c>
      <c r="AG364">
        <v>3.5123582407252267</v>
      </c>
      <c r="AH364">
        <v>3.7938125249456611</v>
      </c>
      <c r="AI364">
        <v>1.3204619135881535</v>
      </c>
      <c r="AJ364">
        <v>3.5761342915528731</v>
      </c>
      <c r="AK364">
        <v>2.1347864360822606</v>
      </c>
      <c r="AL364">
        <v>2.9601336026440652</v>
      </c>
      <c r="AM364">
        <f t="shared" si="10"/>
        <v>2.9228028460642577</v>
      </c>
      <c r="AN364">
        <f t="shared" si="11"/>
        <v>3.0314691024920215</v>
      </c>
      <c r="AP364" t="s">
        <v>477</v>
      </c>
      <c r="AQ364" t="s">
        <v>2200</v>
      </c>
      <c r="AR364" t="s">
        <v>2201</v>
      </c>
      <c r="AS364">
        <v>-0.25981219505270198</v>
      </c>
      <c r="AT364">
        <v>7.5239660951322104E-2</v>
      </c>
      <c r="AU364">
        <v>0.39273707031952299</v>
      </c>
    </row>
    <row r="365" spans="1:47" x14ac:dyDescent="0.25">
      <c r="A365" t="s">
        <v>1180</v>
      </c>
      <c r="B365">
        <v>588455.43433412816</v>
      </c>
      <c r="C365">
        <v>598753.89174618293</v>
      </c>
      <c r="D365">
        <v>507118.31253631983</v>
      </c>
      <c r="E365">
        <v>464647.38289720262</v>
      </c>
      <c r="F365">
        <v>637338.77526597329</v>
      </c>
      <c r="G365">
        <v>838157.49526371341</v>
      </c>
      <c r="H365">
        <v>728439.24212283967</v>
      </c>
      <c r="I365">
        <v>646938.66112098296</v>
      </c>
      <c r="J365">
        <v>478364.82521016593</v>
      </c>
      <c r="K365">
        <v>418283.4252724293</v>
      </c>
      <c r="L365">
        <v>514631.35601548839</v>
      </c>
      <c r="M365">
        <v>409194.44793307717</v>
      </c>
      <c r="N365">
        <v>4</v>
      </c>
      <c r="O365">
        <v>3</v>
      </c>
      <c r="P365">
        <v>3</v>
      </c>
      <c r="Q365">
        <v>3</v>
      </c>
      <c r="R365">
        <v>2</v>
      </c>
      <c r="S365">
        <v>3</v>
      </c>
      <c r="T365">
        <v>3</v>
      </c>
      <c r="U365">
        <v>4</v>
      </c>
      <c r="V365">
        <v>4</v>
      </c>
      <c r="W365">
        <v>2</v>
      </c>
      <c r="X365">
        <v>3</v>
      </c>
      <c r="Y365">
        <v>3</v>
      </c>
      <c r="Z365">
        <v>2</v>
      </c>
      <c r="AA365">
        <v>3.2245850500308197</v>
      </c>
      <c r="AB365">
        <v>3.4002738793560532</v>
      </c>
      <c r="AC365">
        <v>2.5015049006779448</v>
      </c>
      <c r="AD365">
        <v>3.0283980441482754</v>
      </c>
      <c r="AE365">
        <v>2.6448070492269933</v>
      </c>
      <c r="AF365">
        <v>2.7386719128986168</v>
      </c>
      <c r="AG365">
        <v>2.4630545302153211</v>
      </c>
      <c r="AH365">
        <v>2.7218569076352579</v>
      </c>
      <c r="AI365">
        <v>3.931404987692535</v>
      </c>
      <c r="AJ365">
        <v>3.5640770691408701</v>
      </c>
      <c r="AK365">
        <v>2.3022566048261885</v>
      </c>
      <c r="AL365">
        <v>3.6294677009387648</v>
      </c>
      <c r="AM365">
        <f t="shared" si="10"/>
        <v>3.2267529666328065</v>
      </c>
      <c r="AN365">
        <f t="shared" si="11"/>
        <v>2.7983068061651335</v>
      </c>
      <c r="AP365" t="s">
        <v>478</v>
      </c>
      <c r="AQ365" t="s">
        <v>2202</v>
      </c>
      <c r="AR365" t="s">
        <v>2203</v>
      </c>
      <c r="AS365">
        <v>-0.20955581537148599</v>
      </c>
      <c r="AT365">
        <v>8.0954835004009004E-2</v>
      </c>
      <c r="AU365">
        <v>0.39286324015081098</v>
      </c>
    </row>
    <row r="366" spans="1:47" x14ac:dyDescent="0.25">
      <c r="A366" t="s">
        <v>456</v>
      </c>
      <c r="B366">
        <v>264963.06185655989</v>
      </c>
      <c r="C366">
        <v>205.36</v>
      </c>
      <c r="D366">
        <v>139863.96872386476</v>
      </c>
      <c r="E366">
        <v>95913.037371194776</v>
      </c>
      <c r="F366">
        <v>110129.86813749441</v>
      </c>
      <c r="G366">
        <v>55211.482417942032</v>
      </c>
      <c r="H366">
        <v>30844.302385239662</v>
      </c>
      <c r="I366">
        <v>156405.60245495295</v>
      </c>
      <c r="J366">
        <v>218493.43965460168</v>
      </c>
      <c r="K366">
        <v>205865.2493705012</v>
      </c>
      <c r="L366">
        <v>168033.764462027</v>
      </c>
      <c r="M366">
        <v>144763.01124474948</v>
      </c>
      <c r="N366">
        <v>5</v>
      </c>
      <c r="O366">
        <v>5</v>
      </c>
      <c r="P366">
        <v>0</v>
      </c>
      <c r="Q366">
        <v>3</v>
      </c>
      <c r="R366">
        <v>3</v>
      </c>
      <c r="S366">
        <v>2</v>
      </c>
      <c r="T366">
        <v>2</v>
      </c>
      <c r="U366">
        <v>1</v>
      </c>
      <c r="V366">
        <v>3</v>
      </c>
      <c r="W366">
        <v>2</v>
      </c>
      <c r="X366">
        <v>3</v>
      </c>
      <c r="Y366">
        <v>3</v>
      </c>
      <c r="Z366">
        <v>2</v>
      </c>
      <c r="AA366">
        <v>2.3014304170913418</v>
      </c>
      <c r="AB366">
        <v>0</v>
      </c>
      <c r="AC366">
        <v>2.513600688331378</v>
      </c>
      <c r="AD366">
        <v>2.3461845651080302</v>
      </c>
      <c r="AE366">
        <v>1.4557213937966851</v>
      </c>
      <c r="AF366">
        <v>1.407163551590473</v>
      </c>
      <c r="AG366">
        <v>3.5581969484685998</v>
      </c>
      <c r="AH366">
        <v>1.3764373434656374</v>
      </c>
      <c r="AI366">
        <v>1.7173519548725937</v>
      </c>
      <c r="AJ366">
        <v>2.8618552335337433</v>
      </c>
      <c r="AK366">
        <v>1.1032695309031308</v>
      </c>
      <c r="AL366">
        <v>2.6163803994432202</v>
      </c>
      <c r="AM366">
        <f t="shared" si="10"/>
        <v>1.8002336409032551</v>
      </c>
      <c r="AN366">
        <f t="shared" si="11"/>
        <v>2.076031696864217</v>
      </c>
      <c r="AP366" t="s">
        <v>479</v>
      </c>
      <c r="AQ366" t="s">
        <v>2204</v>
      </c>
      <c r="AR366" t="s">
        <v>2205</v>
      </c>
      <c r="AS366">
        <v>0.107552305785598</v>
      </c>
      <c r="AT366">
        <v>7.2242532255519598E-3</v>
      </c>
      <c r="AU366">
        <v>0.39318497182303802</v>
      </c>
    </row>
    <row r="367" spans="1:47" x14ac:dyDescent="0.25">
      <c r="A367" t="s">
        <v>1417</v>
      </c>
      <c r="B367">
        <v>5085279.1061125137</v>
      </c>
      <c r="C367">
        <v>4481917.6772633493</v>
      </c>
      <c r="D367">
        <v>4696460.3214054592</v>
      </c>
      <c r="E367">
        <v>4952505.1705406206</v>
      </c>
      <c r="F367">
        <v>4877189.6581354681</v>
      </c>
      <c r="G367">
        <v>4296605.139627466</v>
      </c>
      <c r="H367">
        <v>4452808.3656042125</v>
      </c>
      <c r="I367">
        <v>5051198.7975314073</v>
      </c>
      <c r="J367">
        <v>4989784.2551707188</v>
      </c>
      <c r="K367">
        <v>4974006.5599600002</v>
      </c>
      <c r="L367">
        <v>4279515.6080624647</v>
      </c>
      <c r="M367">
        <v>4386632.8270956334</v>
      </c>
      <c r="N367">
        <v>11</v>
      </c>
      <c r="O367">
        <v>10</v>
      </c>
      <c r="P367">
        <v>8</v>
      </c>
      <c r="Q367">
        <v>10</v>
      </c>
      <c r="R367">
        <v>11</v>
      </c>
      <c r="S367">
        <v>11</v>
      </c>
      <c r="T367">
        <v>6</v>
      </c>
      <c r="U367">
        <v>10</v>
      </c>
      <c r="V367">
        <v>9</v>
      </c>
      <c r="W367">
        <v>9</v>
      </c>
      <c r="X367">
        <v>10</v>
      </c>
      <c r="Y367">
        <v>7</v>
      </c>
      <c r="Z367">
        <v>10</v>
      </c>
      <c r="AA367">
        <v>2.9431906084625399</v>
      </c>
      <c r="AB367">
        <v>3.355035700960403</v>
      </c>
      <c r="AC367">
        <v>2.1999861985508957</v>
      </c>
      <c r="AD367">
        <v>2.9296048493876046</v>
      </c>
      <c r="AE367">
        <v>2.7078767587675756</v>
      </c>
      <c r="AF367">
        <v>3.7019839938494497</v>
      </c>
      <c r="AG367">
        <v>2.8164679445545193</v>
      </c>
      <c r="AH367">
        <v>3.4110018684495675</v>
      </c>
      <c r="AI367">
        <v>2.7669348229495201</v>
      </c>
      <c r="AJ367">
        <v>3.6512975216188663</v>
      </c>
      <c r="AK367">
        <v>3.3577800978747812</v>
      </c>
      <c r="AL367">
        <v>2.6275412046931366</v>
      </c>
      <c r="AM367">
        <f t="shared" si="10"/>
        <v>3.1030714743986123</v>
      </c>
      <c r="AN367">
        <f t="shared" si="11"/>
        <v>2.975045453954531</v>
      </c>
      <c r="AP367" t="s">
        <v>480</v>
      </c>
      <c r="AQ367" t="s">
        <v>2206</v>
      </c>
      <c r="AR367" t="s">
        <v>2207</v>
      </c>
      <c r="AS367">
        <v>-0.82809131110692102</v>
      </c>
      <c r="AT367">
        <v>0.23946370206863801</v>
      </c>
      <c r="AU367">
        <v>0.39334030995445302</v>
      </c>
    </row>
    <row r="368" spans="1:47" x14ac:dyDescent="0.25">
      <c r="A368" t="s">
        <v>868</v>
      </c>
      <c r="B368">
        <v>1113240.8078725876</v>
      </c>
      <c r="C368">
        <v>1603619.9737591741</v>
      </c>
      <c r="D368">
        <v>1262919.5227356716</v>
      </c>
      <c r="E368">
        <v>1127384.7111246409</v>
      </c>
      <c r="F368">
        <v>1339665.9704795461</v>
      </c>
      <c r="G368">
        <v>1560890.0375271258</v>
      </c>
      <c r="H368">
        <v>1413706.2522490181</v>
      </c>
      <c r="I368">
        <v>1357672.5351574863</v>
      </c>
      <c r="J368">
        <v>1469916.8466520053</v>
      </c>
      <c r="K368">
        <v>1868923.4983457134</v>
      </c>
      <c r="L368">
        <v>1828790.3998931281</v>
      </c>
      <c r="M368">
        <v>1854755.1981837263</v>
      </c>
      <c r="N368">
        <v>10</v>
      </c>
      <c r="O368">
        <v>6</v>
      </c>
      <c r="P368">
        <v>8</v>
      </c>
      <c r="Q368">
        <v>6</v>
      </c>
      <c r="R368">
        <v>7</v>
      </c>
      <c r="S368">
        <v>7</v>
      </c>
      <c r="T368">
        <v>4</v>
      </c>
      <c r="U368">
        <v>5</v>
      </c>
      <c r="V368">
        <v>6</v>
      </c>
      <c r="W368">
        <v>4</v>
      </c>
      <c r="X368">
        <v>6</v>
      </c>
      <c r="Y368">
        <v>3</v>
      </c>
      <c r="Z368">
        <v>6</v>
      </c>
      <c r="AA368">
        <v>2.9943947585415849</v>
      </c>
      <c r="AB368">
        <v>2.549790806683796</v>
      </c>
      <c r="AC368">
        <v>1.6536890464654876</v>
      </c>
      <c r="AD368">
        <v>2.42708461124495</v>
      </c>
      <c r="AE368">
        <v>2.3387750061770989</v>
      </c>
      <c r="AF368">
        <v>3.6484289746150851</v>
      </c>
      <c r="AG368">
        <v>2.4297541790268653</v>
      </c>
      <c r="AH368">
        <v>2.7385605781846434</v>
      </c>
      <c r="AI368">
        <v>2.1357322780554759</v>
      </c>
      <c r="AJ368">
        <v>3.1361869541074365</v>
      </c>
      <c r="AK368">
        <v>3.1760783889701734</v>
      </c>
      <c r="AL368">
        <v>3.6311459464394122</v>
      </c>
      <c r="AM368">
        <f t="shared" si="10"/>
        <v>2.6863704697448108</v>
      </c>
      <c r="AN368">
        <f t="shared" si="11"/>
        <v>2.7902331183405238</v>
      </c>
      <c r="AP368" t="s">
        <v>481</v>
      </c>
      <c r="AQ368" t="s">
        <v>2208</v>
      </c>
      <c r="AR368" t="s">
        <v>2209</v>
      </c>
      <c r="AS368">
        <v>0.58744855216694103</v>
      </c>
      <c r="AT368">
        <v>0.186489358809072</v>
      </c>
      <c r="AU368">
        <v>0.39410784087309497</v>
      </c>
    </row>
    <row r="369" spans="1:47" x14ac:dyDescent="0.25">
      <c r="A369" t="s">
        <v>811</v>
      </c>
      <c r="B369">
        <v>3853342.6096278648</v>
      </c>
      <c r="C369">
        <v>4539972.774289567</v>
      </c>
      <c r="D369">
        <v>3782909.4888950707</v>
      </c>
      <c r="E369">
        <v>3779108.2689244961</v>
      </c>
      <c r="F369">
        <v>3499352.5814647898</v>
      </c>
      <c r="G369">
        <v>3908352.6536173644</v>
      </c>
      <c r="H369">
        <v>3585508.3409019243</v>
      </c>
      <c r="I369">
        <v>3246574.4182709618</v>
      </c>
      <c r="J369">
        <v>1920356.3325744967</v>
      </c>
      <c r="K369">
        <v>3103201.6675406513</v>
      </c>
      <c r="L369">
        <v>2557584.1792782177</v>
      </c>
      <c r="M369">
        <v>2961525.6420817408</v>
      </c>
      <c r="N369">
        <v>9</v>
      </c>
      <c r="O369">
        <v>9</v>
      </c>
      <c r="P369">
        <v>9</v>
      </c>
      <c r="Q369">
        <v>9</v>
      </c>
      <c r="R369">
        <v>9</v>
      </c>
      <c r="S369">
        <v>9</v>
      </c>
      <c r="T369">
        <v>7</v>
      </c>
      <c r="U369">
        <v>9</v>
      </c>
      <c r="V369">
        <v>9</v>
      </c>
      <c r="W369">
        <v>5</v>
      </c>
      <c r="X369">
        <v>8</v>
      </c>
      <c r="Y369">
        <v>7</v>
      </c>
      <c r="Z369">
        <v>8</v>
      </c>
      <c r="AA369">
        <v>3.5917460974094118</v>
      </c>
      <c r="AB369">
        <v>2.7751069796202024</v>
      </c>
      <c r="AC369">
        <v>4.0256466390076318</v>
      </c>
      <c r="AD369">
        <v>3.8195116346176881</v>
      </c>
      <c r="AE369">
        <v>3.078350441713559</v>
      </c>
      <c r="AF369">
        <v>4.8763372953331965</v>
      </c>
      <c r="AG369">
        <v>4.0344236877488608</v>
      </c>
      <c r="AH369">
        <v>5.4284102389101987</v>
      </c>
      <c r="AI369">
        <v>2.799686738976551</v>
      </c>
      <c r="AJ369">
        <v>5.0267867700101689</v>
      </c>
      <c r="AK369">
        <v>3.6613878688171999</v>
      </c>
      <c r="AL369">
        <v>4.7812372458983363</v>
      </c>
      <c r="AM369">
        <f t="shared" si="10"/>
        <v>3.8492184200595272</v>
      </c>
      <c r="AN369">
        <f t="shared" si="11"/>
        <v>4.1338868529509734</v>
      </c>
      <c r="AP369" t="s">
        <v>482</v>
      </c>
      <c r="AQ369" t="s">
        <v>2210</v>
      </c>
      <c r="AR369" t="s">
        <v>2211</v>
      </c>
      <c r="AS369">
        <v>0.51972205930742899</v>
      </c>
      <c r="AT369">
        <v>0.18492225487276701</v>
      </c>
      <c r="AU369">
        <v>0.39453276490762101</v>
      </c>
    </row>
    <row r="370" spans="1:47" x14ac:dyDescent="0.25">
      <c r="A370" t="s">
        <v>140</v>
      </c>
      <c r="B370">
        <v>629961.54278666922</v>
      </c>
      <c r="C370">
        <v>519572.61365060613</v>
      </c>
      <c r="D370">
        <v>661083.08051818958</v>
      </c>
      <c r="E370">
        <v>372564.4190506119</v>
      </c>
      <c r="F370">
        <v>435782.81720050401</v>
      </c>
      <c r="G370">
        <v>560207.22310155106</v>
      </c>
      <c r="H370">
        <v>325228.87589531136</v>
      </c>
      <c r="I370">
        <v>531539.07803965686</v>
      </c>
      <c r="J370">
        <v>678296.30856840813</v>
      </c>
      <c r="K370">
        <v>754638.05578797357</v>
      </c>
      <c r="L370">
        <v>388784.87142038427</v>
      </c>
      <c r="M370">
        <v>653972.77671028837</v>
      </c>
      <c r="N370">
        <v>5</v>
      </c>
      <c r="O370">
        <v>5</v>
      </c>
      <c r="P370">
        <v>4</v>
      </c>
      <c r="Q370">
        <v>4</v>
      </c>
      <c r="R370">
        <v>3</v>
      </c>
      <c r="S370">
        <v>2</v>
      </c>
      <c r="T370">
        <v>3</v>
      </c>
      <c r="U370">
        <v>2</v>
      </c>
      <c r="V370">
        <v>4</v>
      </c>
      <c r="W370">
        <v>4</v>
      </c>
      <c r="X370">
        <v>4</v>
      </c>
      <c r="Y370">
        <v>3</v>
      </c>
      <c r="Z370">
        <v>4</v>
      </c>
      <c r="AA370">
        <v>2.2427382237574891</v>
      </c>
      <c r="AB370">
        <v>2.1698179781729605</v>
      </c>
      <c r="AC370">
        <v>2.8407476953204127</v>
      </c>
      <c r="AD370">
        <v>3.5843901145827899</v>
      </c>
      <c r="AE370">
        <v>3.5207949381414698</v>
      </c>
      <c r="AF370">
        <v>3.3624302633957099</v>
      </c>
      <c r="AG370">
        <v>5.0515798932146794</v>
      </c>
      <c r="AH370">
        <v>3.1414708053615295</v>
      </c>
      <c r="AI370">
        <v>1.9925024338099713</v>
      </c>
      <c r="AJ370">
        <v>3.9020042579340224</v>
      </c>
      <c r="AK370">
        <v>2.4368464033435902</v>
      </c>
      <c r="AL370">
        <v>2.8937427743162676</v>
      </c>
      <c r="AM370">
        <f t="shared" si="10"/>
        <v>2.7517068087317611</v>
      </c>
      <c r="AN370">
        <f t="shared" si="11"/>
        <v>3.4381374881600544</v>
      </c>
      <c r="AP370" t="s">
        <v>483</v>
      </c>
      <c r="AQ370" t="s">
        <v>2212</v>
      </c>
      <c r="AR370" t="s">
        <v>2213</v>
      </c>
      <c r="AS370">
        <v>-0.26419470816700802</v>
      </c>
      <c r="AT370">
        <v>3.8317207729311999E-2</v>
      </c>
      <c r="AU370">
        <v>0.394713584378447</v>
      </c>
    </row>
    <row r="371" spans="1:47" x14ac:dyDescent="0.25">
      <c r="A371" t="s">
        <v>680</v>
      </c>
      <c r="B371">
        <v>157486.36461386079</v>
      </c>
      <c r="C371">
        <v>149656.19995384387</v>
      </c>
      <c r="D371">
        <v>245936.33482105253</v>
      </c>
      <c r="E371">
        <v>95415.369941715981</v>
      </c>
      <c r="F371">
        <v>270912.46276927501</v>
      </c>
      <c r="G371">
        <v>223882.9136488933</v>
      </c>
      <c r="H371">
        <v>270692.12979416427</v>
      </c>
      <c r="I371">
        <v>263410.0048072738</v>
      </c>
      <c r="J371">
        <v>321870.52084315004</v>
      </c>
      <c r="K371">
        <v>596977.01178381476</v>
      </c>
      <c r="L371">
        <v>313078.74875800562</v>
      </c>
      <c r="M371">
        <v>289826.37758779916</v>
      </c>
      <c r="N371">
        <v>3</v>
      </c>
      <c r="O371">
        <v>2</v>
      </c>
      <c r="P371">
        <v>2</v>
      </c>
      <c r="Q371">
        <v>2</v>
      </c>
      <c r="R371">
        <v>2</v>
      </c>
      <c r="S371">
        <v>3</v>
      </c>
      <c r="T371">
        <v>2</v>
      </c>
      <c r="U371">
        <v>3</v>
      </c>
      <c r="V371">
        <v>2</v>
      </c>
      <c r="W371">
        <v>2</v>
      </c>
      <c r="X371">
        <v>3</v>
      </c>
      <c r="Y371">
        <v>2</v>
      </c>
      <c r="Z371">
        <v>2</v>
      </c>
      <c r="AA371">
        <v>2.8113446144006198</v>
      </c>
      <c r="AB371">
        <v>3.0645567615821099</v>
      </c>
      <c r="AC371">
        <v>2.8160720057029849</v>
      </c>
      <c r="AD371">
        <v>3.1404569410819398</v>
      </c>
      <c r="AE371">
        <v>2.0408550020188136</v>
      </c>
      <c r="AF371">
        <v>3.419136349817645</v>
      </c>
      <c r="AG371">
        <v>1.9147191444612301</v>
      </c>
      <c r="AH371">
        <v>2.8414098753335</v>
      </c>
      <c r="AI371">
        <v>1.7950432500660101</v>
      </c>
      <c r="AJ371">
        <v>2.7909960301329164</v>
      </c>
      <c r="AK371">
        <v>4.6486517243036296</v>
      </c>
      <c r="AL371">
        <v>2.5070325061939203</v>
      </c>
      <c r="AM371">
        <f t="shared" si="10"/>
        <v>2.7828581686170479</v>
      </c>
      <c r="AN371">
        <f t="shared" si="11"/>
        <v>2.8488541988988394</v>
      </c>
      <c r="AP371" t="s">
        <v>484</v>
      </c>
      <c r="AQ371" t="s">
        <v>2214</v>
      </c>
      <c r="AR371" t="s">
        <v>2215</v>
      </c>
      <c r="AS371">
        <v>-0.68908383917130001</v>
      </c>
      <c r="AT371">
        <v>1.8559482682850501E-2</v>
      </c>
      <c r="AU371">
        <v>0.39477859014222499</v>
      </c>
    </row>
    <row r="372" spans="1:47" x14ac:dyDescent="0.25">
      <c r="A372" t="s">
        <v>145</v>
      </c>
      <c r="B372">
        <v>127896.09916602132</v>
      </c>
      <c r="C372">
        <v>69752.751917156173</v>
      </c>
      <c r="D372">
        <v>256783.1961394501</v>
      </c>
      <c r="E372">
        <v>314333.03505920869</v>
      </c>
      <c r="F372">
        <v>250192.87709443213</v>
      </c>
      <c r="G372">
        <v>246272.17155041776</v>
      </c>
      <c r="H372">
        <v>331869.82714009378</v>
      </c>
      <c r="I372">
        <v>292888.10455662111</v>
      </c>
      <c r="J372">
        <v>198297.34676061964</v>
      </c>
      <c r="K372">
        <v>247756.27786017666</v>
      </c>
      <c r="L372">
        <v>440093.59991316492</v>
      </c>
      <c r="M372">
        <v>238221.23500887142</v>
      </c>
      <c r="N372">
        <v>6</v>
      </c>
      <c r="O372">
        <v>2</v>
      </c>
      <c r="P372">
        <v>2</v>
      </c>
      <c r="Q372">
        <v>5</v>
      </c>
      <c r="R372">
        <v>5</v>
      </c>
      <c r="S372">
        <v>4</v>
      </c>
      <c r="T372">
        <v>4</v>
      </c>
      <c r="U372">
        <v>4</v>
      </c>
      <c r="V372">
        <v>3</v>
      </c>
      <c r="W372">
        <v>3</v>
      </c>
      <c r="X372">
        <v>4</v>
      </c>
      <c r="Y372">
        <v>4</v>
      </c>
      <c r="Z372">
        <v>4</v>
      </c>
      <c r="AA372">
        <v>3.076674849943005</v>
      </c>
      <c r="AB372">
        <v>1.5549671797564071</v>
      </c>
      <c r="AC372">
        <v>2.4866605348083319</v>
      </c>
      <c r="AD372">
        <v>3.0938632394147461</v>
      </c>
      <c r="AE372">
        <v>2.4474775814324099</v>
      </c>
      <c r="AF372">
        <v>2.5455700799487775</v>
      </c>
      <c r="AG372">
        <v>2.588437053593645</v>
      </c>
      <c r="AH372">
        <v>4.0020673072633128</v>
      </c>
      <c r="AI372">
        <v>2.1970871451242631</v>
      </c>
      <c r="AJ372">
        <v>2.237735215843029</v>
      </c>
      <c r="AK372">
        <v>3.9019391381275899</v>
      </c>
      <c r="AL372">
        <v>2.6446361212890026</v>
      </c>
      <c r="AM372">
        <f t="shared" si="10"/>
        <v>2.3497825009039688</v>
      </c>
      <c r="AN372">
        <f t="shared" si="11"/>
        <v>3.113070073520118</v>
      </c>
      <c r="AP372" t="s">
        <v>485</v>
      </c>
      <c r="AQ372" t="s">
        <v>2216</v>
      </c>
      <c r="AR372" t="s">
        <v>2217</v>
      </c>
      <c r="AS372">
        <v>-0.66673993159420397</v>
      </c>
      <c r="AT372">
        <v>9.4884986265816401E-2</v>
      </c>
      <c r="AU372">
        <v>0.39526356616670399</v>
      </c>
    </row>
    <row r="373" spans="1:47" x14ac:dyDescent="0.25">
      <c r="A373" t="s">
        <v>938</v>
      </c>
      <c r="B373">
        <v>438737.67646741733</v>
      </c>
      <c r="C373">
        <v>412433.26368776715</v>
      </c>
      <c r="D373">
        <v>475503.41560109623</v>
      </c>
      <c r="E373">
        <v>610348.96124978771</v>
      </c>
      <c r="F373">
        <v>679661.8725409836</v>
      </c>
      <c r="G373">
        <v>469209.42423365673</v>
      </c>
      <c r="H373">
        <v>757953.92100067507</v>
      </c>
      <c r="I373">
        <v>731839.64762840117</v>
      </c>
      <c r="J373">
        <v>954083.46897246724</v>
      </c>
      <c r="K373">
        <v>1037200.6428561076</v>
      </c>
      <c r="L373">
        <v>1541082.4071230234</v>
      </c>
      <c r="M373">
        <v>1119478.5747216509</v>
      </c>
      <c r="N373">
        <v>9</v>
      </c>
      <c r="O373">
        <v>6</v>
      </c>
      <c r="P373">
        <v>5</v>
      </c>
      <c r="Q373">
        <v>6</v>
      </c>
      <c r="R373">
        <v>7</v>
      </c>
      <c r="S373">
        <v>7</v>
      </c>
      <c r="T373">
        <v>6</v>
      </c>
      <c r="U373">
        <v>6</v>
      </c>
      <c r="V373">
        <v>8</v>
      </c>
      <c r="W373">
        <v>6</v>
      </c>
      <c r="X373">
        <v>9</v>
      </c>
      <c r="Y373">
        <v>8</v>
      </c>
      <c r="Z373">
        <v>9</v>
      </c>
      <c r="AA373">
        <v>2.0270107203029837</v>
      </c>
      <c r="AB373">
        <v>1.933156459803818</v>
      </c>
      <c r="AC373">
        <v>3.0318586990800802</v>
      </c>
      <c r="AD373">
        <v>2.4910782565463547</v>
      </c>
      <c r="AE373">
        <v>1.7456243927258606</v>
      </c>
      <c r="AF373">
        <v>2.4677347307444468</v>
      </c>
      <c r="AG373">
        <v>2.3313853516361314</v>
      </c>
      <c r="AH373">
        <v>2.3469358550075827</v>
      </c>
      <c r="AI373">
        <v>2.1753338943163083</v>
      </c>
      <c r="AJ373">
        <v>3.0218089212061732</v>
      </c>
      <c r="AK373">
        <v>3.0794855088172102</v>
      </c>
      <c r="AL373">
        <v>2.3611463371290098</v>
      </c>
      <c r="AM373">
        <f t="shared" si="10"/>
        <v>2.442817237575635</v>
      </c>
      <c r="AN373">
        <f t="shared" si="11"/>
        <v>2.3926092836436919</v>
      </c>
      <c r="AP373" t="s">
        <v>486</v>
      </c>
      <c r="AQ373" t="s">
        <v>2218</v>
      </c>
      <c r="AR373" t="s">
        <v>2219</v>
      </c>
      <c r="AS373">
        <v>0.44920793275355397</v>
      </c>
      <c r="AT373">
        <v>0.25068857718347598</v>
      </c>
      <c r="AU373">
        <v>0.39576370662407301</v>
      </c>
    </row>
    <row r="374" spans="1:47" x14ac:dyDescent="0.25">
      <c r="A374" t="s">
        <v>1214</v>
      </c>
      <c r="B374">
        <v>396455.16139929241</v>
      </c>
      <c r="C374">
        <v>521215.40676564159</v>
      </c>
      <c r="D374">
        <v>428528.94782360166</v>
      </c>
      <c r="E374">
        <v>504582.09345780296</v>
      </c>
      <c r="F374">
        <v>574967.47741306946</v>
      </c>
      <c r="G374">
        <v>741599.97939124168</v>
      </c>
      <c r="H374">
        <v>732926.18819954956</v>
      </c>
      <c r="I374">
        <v>590312.25025699043</v>
      </c>
      <c r="J374">
        <v>962412.90623995301</v>
      </c>
      <c r="K374">
        <v>827405.133566987</v>
      </c>
      <c r="L374">
        <v>1003827.297466789</v>
      </c>
      <c r="M374">
        <v>848586.53555344057</v>
      </c>
      <c r="N374">
        <v>3</v>
      </c>
      <c r="O374">
        <v>3</v>
      </c>
      <c r="P374">
        <v>3</v>
      </c>
      <c r="Q374">
        <v>3</v>
      </c>
      <c r="R374">
        <v>3</v>
      </c>
      <c r="S374">
        <v>3</v>
      </c>
      <c r="T374">
        <v>3</v>
      </c>
      <c r="U374">
        <v>3</v>
      </c>
      <c r="V374">
        <v>3</v>
      </c>
      <c r="W374">
        <v>3</v>
      </c>
      <c r="X374">
        <v>3</v>
      </c>
      <c r="Y374">
        <v>3</v>
      </c>
      <c r="Z374">
        <v>3</v>
      </c>
      <c r="AA374">
        <v>3.3406177849078666</v>
      </c>
      <c r="AB374">
        <v>3.3951199643175198</v>
      </c>
      <c r="AC374">
        <v>2.06999136908165</v>
      </c>
      <c r="AD374">
        <v>2.2683188463714434</v>
      </c>
      <c r="AE374">
        <v>3.1377576410570072</v>
      </c>
      <c r="AF374">
        <v>3.9699180853145797</v>
      </c>
      <c r="AG374">
        <v>3.8849541471473734</v>
      </c>
      <c r="AH374">
        <v>3.5943210021461964</v>
      </c>
      <c r="AI374">
        <v>2.6045961219939269</v>
      </c>
      <c r="AJ374">
        <v>4.0022607993643433</v>
      </c>
      <c r="AK374">
        <v>3.8821151929737536</v>
      </c>
      <c r="AL374">
        <v>4.0760630984972233</v>
      </c>
      <c r="AM374">
        <f t="shared" si="10"/>
        <v>3.2304173541633148</v>
      </c>
      <c r="AN374">
        <f t="shared" si="11"/>
        <v>3.4739216546988327</v>
      </c>
      <c r="AP374" t="s">
        <v>487</v>
      </c>
      <c r="AQ374" t="s">
        <v>2220</v>
      </c>
      <c r="AR374" t="s">
        <v>2221</v>
      </c>
      <c r="AS374">
        <v>-0.38693690019462901</v>
      </c>
      <c r="AT374">
        <v>9.2354741532602203E-2</v>
      </c>
      <c r="AU374">
        <v>0.39609662571670901</v>
      </c>
    </row>
    <row r="375" spans="1:47" x14ac:dyDescent="0.25">
      <c r="A375" t="s">
        <v>150</v>
      </c>
      <c r="B375">
        <v>1456009.3310502418</v>
      </c>
      <c r="C375">
        <v>1496527.983341634</v>
      </c>
      <c r="D375">
        <v>1614562.6161757219</v>
      </c>
      <c r="E375">
        <v>1786312.616665256</v>
      </c>
      <c r="F375">
        <v>1961812.2391868958</v>
      </c>
      <c r="G375">
        <v>1673588.2704157548</v>
      </c>
      <c r="H375">
        <v>1786172.0412804144</v>
      </c>
      <c r="I375">
        <v>1746218.1980811034</v>
      </c>
      <c r="J375">
        <v>1492836.0265041075</v>
      </c>
      <c r="K375">
        <v>1093523.2653387815</v>
      </c>
      <c r="L375">
        <v>1641012.497694626</v>
      </c>
      <c r="M375">
        <v>1508088.0997772173</v>
      </c>
      <c r="N375">
        <v>7</v>
      </c>
      <c r="O375">
        <v>7</v>
      </c>
      <c r="P375">
        <v>6</v>
      </c>
      <c r="Q375">
        <v>6</v>
      </c>
      <c r="R375">
        <v>7</v>
      </c>
      <c r="S375">
        <v>7</v>
      </c>
      <c r="T375">
        <v>5</v>
      </c>
      <c r="U375">
        <v>7</v>
      </c>
      <c r="V375">
        <v>6</v>
      </c>
      <c r="W375">
        <v>4</v>
      </c>
      <c r="X375">
        <v>4</v>
      </c>
      <c r="Y375">
        <v>5</v>
      </c>
      <c r="Z375">
        <v>5</v>
      </c>
      <c r="AA375">
        <v>3.0724111745823857</v>
      </c>
      <c r="AB375">
        <v>2.1303214317406916</v>
      </c>
      <c r="AC375">
        <v>2.6717156416811094</v>
      </c>
      <c r="AD375">
        <v>3.6462834911560118</v>
      </c>
      <c r="AE375">
        <v>2.5315111063670162</v>
      </c>
      <c r="AF375">
        <v>3.0359328667070478</v>
      </c>
      <c r="AG375">
        <v>2.9459421138588362</v>
      </c>
      <c r="AH375">
        <v>3.480733210801064</v>
      </c>
      <c r="AI375">
        <v>3.4096233045965327</v>
      </c>
      <c r="AJ375">
        <v>4.1023816701145845</v>
      </c>
      <c r="AK375">
        <v>3.9591924068808262</v>
      </c>
      <c r="AL375">
        <v>3.168116327397946</v>
      </c>
      <c r="AM375">
        <f t="shared" si="10"/>
        <v>3.0703976815703924</v>
      </c>
      <c r="AN375">
        <f t="shared" si="11"/>
        <v>3.2886297760769505</v>
      </c>
      <c r="AP375" t="s">
        <v>488</v>
      </c>
      <c r="AQ375" t="s">
        <v>2222</v>
      </c>
      <c r="AR375" t="s">
        <v>2223</v>
      </c>
      <c r="AS375">
        <v>-0.83569731535987202</v>
      </c>
      <c r="AT375">
        <v>0.117468327239818</v>
      </c>
      <c r="AU375">
        <v>0.39808296596951098</v>
      </c>
    </row>
    <row r="376" spans="1:47" x14ac:dyDescent="0.25">
      <c r="A376" t="s">
        <v>794</v>
      </c>
      <c r="B376">
        <v>287222.96669715369</v>
      </c>
      <c r="C376">
        <v>248777.03628770477</v>
      </c>
      <c r="D376">
        <v>299927.90936692897</v>
      </c>
      <c r="E376">
        <v>282727.37883374625</v>
      </c>
      <c r="F376">
        <v>240440.52871281875</v>
      </c>
      <c r="G376">
        <v>90992.171836064517</v>
      </c>
      <c r="H376">
        <v>239926.63549368584</v>
      </c>
      <c r="I376">
        <v>241874.93872980835</v>
      </c>
      <c r="J376">
        <v>408316.60797022621</v>
      </c>
      <c r="K376">
        <v>378395.0265783483</v>
      </c>
      <c r="L376">
        <v>420942.89868079557</v>
      </c>
      <c r="M376">
        <v>409046.83527273504</v>
      </c>
      <c r="N376">
        <v>5</v>
      </c>
      <c r="O376">
        <v>4</v>
      </c>
      <c r="P376">
        <v>3</v>
      </c>
      <c r="Q376">
        <v>4</v>
      </c>
      <c r="R376">
        <v>4</v>
      </c>
      <c r="S376">
        <v>4</v>
      </c>
      <c r="T376">
        <v>1</v>
      </c>
      <c r="U376">
        <v>3</v>
      </c>
      <c r="V376">
        <v>5</v>
      </c>
      <c r="W376">
        <v>4</v>
      </c>
      <c r="X376">
        <v>5</v>
      </c>
      <c r="Y376">
        <v>5</v>
      </c>
      <c r="Z376">
        <v>5</v>
      </c>
      <c r="AA376">
        <v>2.5174179116347979</v>
      </c>
      <c r="AB376">
        <v>2.4579690749331533</v>
      </c>
      <c r="AC376">
        <v>2.8770674745124065</v>
      </c>
      <c r="AD376">
        <v>3.0073708198839824</v>
      </c>
      <c r="AE376">
        <v>1.67410184450357</v>
      </c>
      <c r="AF376">
        <v>1.81121985119972</v>
      </c>
      <c r="AG376">
        <v>3.0380782789039635</v>
      </c>
      <c r="AH376">
        <v>2.0673251382957019</v>
      </c>
      <c r="AI376">
        <v>2.1927420078999478</v>
      </c>
      <c r="AJ376">
        <v>1.7413818973231467</v>
      </c>
      <c r="AK376">
        <v>1.7158457487336907</v>
      </c>
      <c r="AL376">
        <v>2.4747334201778779</v>
      </c>
      <c r="AM376">
        <f t="shared" si="10"/>
        <v>2.2662997029171952</v>
      </c>
      <c r="AN376">
        <f t="shared" si="11"/>
        <v>2.329575875083131</v>
      </c>
      <c r="AP376" t="s">
        <v>489</v>
      </c>
      <c r="AQ376" t="s">
        <v>2224</v>
      </c>
      <c r="AR376" t="s">
        <v>2225</v>
      </c>
      <c r="AS376">
        <v>-0.382455107621265</v>
      </c>
      <c r="AT376">
        <v>2.0822565642252301E-2</v>
      </c>
      <c r="AU376">
        <v>0.39825147165626701</v>
      </c>
    </row>
    <row r="377" spans="1:47" x14ac:dyDescent="0.25">
      <c r="A377" t="s">
        <v>1156</v>
      </c>
      <c r="B377">
        <v>611849.86986701773</v>
      </c>
      <c r="C377">
        <v>575055.08083425346</v>
      </c>
      <c r="D377">
        <v>644497.46022504184</v>
      </c>
      <c r="E377">
        <v>498202.00823438173</v>
      </c>
      <c r="F377">
        <v>537322.66155237646</v>
      </c>
      <c r="G377">
        <v>648745.92517348879</v>
      </c>
      <c r="H377">
        <v>627290.21680632571</v>
      </c>
      <c r="I377">
        <v>570276.52512891253</v>
      </c>
      <c r="J377">
        <v>465871.30838702963</v>
      </c>
      <c r="K377">
        <v>779354.4693592001</v>
      </c>
      <c r="L377">
        <v>351221.62656074727</v>
      </c>
      <c r="M377">
        <v>750769.99731559854</v>
      </c>
      <c r="N377">
        <v>6</v>
      </c>
      <c r="O377">
        <v>6</v>
      </c>
      <c r="P377">
        <v>5</v>
      </c>
      <c r="Q377">
        <v>6</v>
      </c>
      <c r="R377">
        <v>5</v>
      </c>
      <c r="S377">
        <v>5</v>
      </c>
      <c r="T377">
        <v>6</v>
      </c>
      <c r="U377">
        <v>5</v>
      </c>
      <c r="V377">
        <v>5</v>
      </c>
      <c r="W377">
        <v>5</v>
      </c>
      <c r="X377">
        <v>6</v>
      </c>
      <c r="Y377">
        <v>3</v>
      </c>
      <c r="Z377">
        <v>6</v>
      </c>
      <c r="AA377">
        <v>3.0453133372588268</v>
      </c>
      <c r="AB377">
        <v>2.5369730707908196</v>
      </c>
      <c r="AC377">
        <v>3.0151117136444512</v>
      </c>
      <c r="AD377">
        <v>3.5814964630726678</v>
      </c>
      <c r="AE377">
        <v>2.5181593808050522</v>
      </c>
      <c r="AF377">
        <v>3.2389830101096133</v>
      </c>
      <c r="AG377">
        <v>3.7510918561562079</v>
      </c>
      <c r="AH377">
        <v>4.1110874243361497</v>
      </c>
      <c r="AI377">
        <v>1.4778089657981357</v>
      </c>
      <c r="AJ377">
        <v>3.094472008708101</v>
      </c>
      <c r="AK377">
        <v>3.2422468552556531</v>
      </c>
      <c r="AL377">
        <v>3.4507361490969686</v>
      </c>
      <c r="AM377">
        <f t="shared" si="10"/>
        <v>2.7347770177183253</v>
      </c>
      <c r="AN377">
        <f t="shared" si="11"/>
        <v>3.44246968812045</v>
      </c>
      <c r="AP377" t="s">
        <v>490</v>
      </c>
      <c r="AQ377" t="s">
        <v>2226</v>
      </c>
      <c r="AR377" t="s">
        <v>2227</v>
      </c>
      <c r="AS377">
        <v>-0.12225093084366601</v>
      </c>
      <c r="AT377">
        <v>1.7013481606300101E-2</v>
      </c>
      <c r="AU377">
        <v>0.399073631373696</v>
      </c>
    </row>
    <row r="378" spans="1:47" x14ac:dyDescent="0.25">
      <c r="A378" t="s">
        <v>243</v>
      </c>
      <c r="B378">
        <v>422122.95545568661</v>
      </c>
      <c r="C378">
        <v>263493.79451230209</v>
      </c>
      <c r="D378">
        <v>690647.44409452216</v>
      </c>
      <c r="E378">
        <v>396329.58754616563</v>
      </c>
      <c r="F378">
        <v>622779.82183372974</v>
      </c>
      <c r="G378">
        <v>195483.73167387382</v>
      </c>
      <c r="H378">
        <v>535479.02854430489</v>
      </c>
      <c r="I378">
        <v>793786.76590697304</v>
      </c>
      <c r="J378">
        <v>867843.37658791384</v>
      </c>
      <c r="K378">
        <v>501827.19134622352</v>
      </c>
      <c r="L378">
        <v>1048637.0338562788</v>
      </c>
      <c r="M378">
        <v>823183.59719016624</v>
      </c>
      <c r="N378">
        <v>6</v>
      </c>
      <c r="O378">
        <v>5</v>
      </c>
      <c r="P378">
        <v>4</v>
      </c>
      <c r="Q378">
        <v>6</v>
      </c>
      <c r="R378">
        <v>4</v>
      </c>
      <c r="S378">
        <v>6</v>
      </c>
      <c r="T378">
        <v>3</v>
      </c>
      <c r="U378">
        <v>5</v>
      </c>
      <c r="V378">
        <v>6</v>
      </c>
      <c r="W378">
        <v>4</v>
      </c>
      <c r="X378">
        <v>5</v>
      </c>
      <c r="Y378">
        <v>5</v>
      </c>
      <c r="Z378">
        <v>5</v>
      </c>
      <c r="AA378">
        <v>3.0004200278081279</v>
      </c>
      <c r="AB378">
        <v>2.06869130040696</v>
      </c>
      <c r="AC378">
        <v>3.2064015638342638</v>
      </c>
      <c r="AD378">
        <v>2.8725994874298575</v>
      </c>
      <c r="AE378">
        <v>2.5563209901192399</v>
      </c>
      <c r="AF378">
        <v>2.3677871097058243</v>
      </c>
      <c r="AG378">
        <v>2.2541033136318713</v>
      </c>
      <c r="AH378">
        <v>3.7100390023781511</v>
      </c>
      <c r="AI378">
        <v>2.5734676811074051</v>
      </c>
      <c r="AJ378">
        <v>2.8913419918130501</v>
      </c>
      <c r="AK378">
        <v>3.084419225562038</v>
      </c>
      <c r="AL378">
        <v>3.1879552706548062</v>
      </c>
      <c r="AM378">
        <f t="shared" si="10"/>
        <v>2.6846849457792721</v>
      </c>
      <c r="AN378">
        <f t="shared" si="11"/>
        <v>2.9442395482959944</v>
      </c>
      <c r="AP378" t="s">
        <v>491</v>
      </c>
      <c r="AQ378" t="s">
        <v>2228</v>
      </c>
      <c r="AR378" t="s">
        <v>2229</v>
      </c>
      <c r="AS378">
        <v>0.45529131128891298</v>
      </c>
      <c r="AT378">
        <v>0.24157760345456999</v>
      </c>
      <c r="AU378">
        <v>0.39998196848130002</v>
      </c>
    </row>
    <row r="379" spans="1:47" x14ac:dyDescent="0.25">
      <c r="A379" t="s">
        <v>867</v>
      </c>
      <c r="B379">
        <v>303890.2437527469</v>
      </c>
      <c r="C379">
        <v>311449.89366203296</v>
      </c>
      <c r="D379">
        <v>361838.73818128696</v>
      </c>
      <c r="E379">
        <v>226059.8935357783</v>
      </c>
      <c r="F379">
        <v>104835.92426059187</v>
      </c>
      <c r="G379">
        <v>248944.63748947345</v>
      </c>
      <c r="H379">
        <v>291486.03067595448</v>
      </c>
      <c r="I379">
        <v>283217.49056159047</v>
      </c>
      <c r="J379">
        <v>434567.37285741954</v>
      </c>
      <c r="K379">
        <v>289976.87824831984</v>
      </c>
      <c r="L379">
        <v>327930.63540306751</v>
      </c>
      <c r="M379">
        <v>295038.42637984105</v>
      </c>
      <c r="N379">
        <v>5</v>
      </c>
      <c r="O379">
        <v>3</v>
      </c>
      <c r="P379">
        <v>3</v>
      </c>
      <c r="Q379">
        <v>4</v>
      </c>
      <c r="R379">
        <v>3</v>
      </c>
      <c r="S379">
        <v>1</v>
      </c>
      <c r="T379">
        <v>3</v>
      </c>
      <c r="U379">
        <v>3</v>
      </c>
      <c r="V379">
        <v>3</v>
      </c>
      <c r="W379">
        <v>3</v>
      </c>
      <c r="X379">
        <v>3</v>
      </c>
      <c r="Y379">
        <v>2</v>
      </c>
      <c r="Z379">
        <v>3</v>
      </c>
      <c r="AA379">
        <v>1.8573008723009667</v>
      </c>
      <c r="AB379">
        <v>2.0253303001708631</v>
      </c>
      <c r="AC379">
        <v>1.460869548228805</v>
      </c>
      <c r="AD379">
        <v>2.0472963760226133</v>
      </c>
      <c r="AE379">
        <v>2.54690505323383</v>
      </c>
      <c r="AF379">
        <v>1.4915975153194569</v>
      </c>
      <c r="AG379">
        <v>1.8435323590952937</v>
      </c>
      <c r="AH379">
        <v>1.8850096664940594</v>
      </c>
      <c r="AI379">
        <v>2.1568739149148968</v>
      </c>
      <c r="AJ379">
        <v>3.28881736270605</v>
      </c>
      <c r="AK379">
        <v>3.0275216240758303</v>
      </c>
      <c r="AL379">
        <v>2.4455491284497839</v>
      </c>
      <c r="AM379">
        <f t="shared" si="10"/>
        <v>2.0467982522735064</v>
      </c>
      <c r="AN379">
        <f t="shared" si="11"/>
        <v>2.2993023678952351</v>
      </c>
      <c r="AP379" t="s">
        <v>168</v>
      </c>
      <c r="AQ379" t="s">
        <v>2230</v>
      </c>
      <c r="AR379" t="s">
        <v>2231</v>
      </c>
      <c r="AS379">
        <v>0.59497608571815297</v>
      </c>
      <c r="AT379">
        <v>5.09251564726248E-2</v>
      </c>
      <c r="AU379">
        <v>0.40009475338434802</v>
      </c>
    </row>
    <row r="380" spans="1:47" x14ac:dyDescent="0.25">
      <c r="A380" t="s">
        <v>971</v>
      </c>
      <c r="B380">
        <v>483329.38786917325</v>
      </c>
      <c r="C380">
        <v>284586.15959332668</v>
      </c>
      <c r="D380">
        <v>472899.25718388153</v>
      </c>
      <c r="E380">
        <v>495675.15353767638</v>
      </c>
      <c r="F380">
        <v>325556.09344236075</v>
      </c>
      <c r="G380">
        <v>413681.14550579357</v>
      </c>
      <c r="H380">
        <v>488672.26859497832</v>
      </c>
      <c r="I380">
        <v>242081.13723314981</v>
      </c>
      <c r="J380">
        <v>374561.86115288187</v>
      </c>
      <c r="K380">
        <v>439799.61499074928</v>
      </c>
      <c r="L380">
        <v>445154.1121191589</v>
      </c>
      <c r="M380">
        <v>392140.40113960631</v>
      </c>
      <c r="N380">
        <v>5</v>
      </c>
      <c r="O380">
        <v>5</v>
      </c>
      <c r="P380">
        <v>3</v>
      </c>
      <c r="Q380">
        <v>4</v>
      </c>
      <c r="R380">
        <v>5</v>
      </c>
      <c r="S380">
        <v>3</v>
      </c>
      <c r="T380">
        <v>4</v>
      </c>
      <c r="U380">
        <v>4</v>
      </c>
      <c r="V380">
        <v>3</v>
      </c>
      <c r="W380">
        <v>3</v>
      </c>
      <c r="X380">
        <v>4</v>
      </c>
      <c r="Y380">
        <v>3</v>
      </c>
      <c r="Z380">
        <v>4</v>
      </c>
      <c r="AA380">
        <v>2.8503933478104058</v>
      </c>
      <c r="AB380">
        <v>1.843405209541908</v>
      </c>
      <c r="AC380">
        <v>1.6811764038220149</v>
      </c>
      <c r="AD380">
        <v>2.7134173395055745</v>
      </c>
      <c r="AE380">
        <v>2.8859735364463304</v>
      </c>
      <c r="AF380">
        <v>2.2495389444279916</v>
      </c>
      <c r="AG380">
        <v>2.493432870167636</v>
      </c>
      <c r="AH380">
        <v>3.4483354030883864</v>
      </c>
      <c r="AI380">
        <v>1.5411458814506365</v>
      </c>
      <c r="AJ380">
        <v>3.6185684058596328</v>
      </c>
      <c r="AK380">
        <v>3.7257714871860466</v>
      </c>
      <c r="AL380">
        <v>3.1819455539212651</v>
      </c>
      <c r="AM380">
        <f t="shared" si="10"/>
        <v>2.2973713654854317</v>
      </c>
      <c r="AN380">
        <f t="shared" si="11"/>
        <v>3.0748126983858732</v>
      </c>
      <c r="AP380" t="s">
        <v>492</v>
      </c>
      <c r="AQ380" t="s">
        <v>2232</v>
      </c>
      <c r="AR380" t="s">
        <v>2233</v>
      </c>
      <c r="AS380">
        <v>-1.6541325606569399</v>
      </c>
      <c r="AT380">
        <v>0.25761070348153098</v>
      </c>
      <c r="AU380">
        <v>0.40029999824988499</v>
      </c>
    </row>
    <row r="381" spans="1:47" x14ac:dyDescent="0.25">
      <c r="A381" t="s">
        <v>1405</v>
      </c>
      <c r="B381">
        <v>142392.7063757602</v>
      </c>
      <c r="C381">
        <v>182131.26790227252</v>
      </c>
      <c r="D381">
        <v>134768.64875847229</v>
      </c>
      <c r="E381">
        <v>211854.92380074068</v>
      </c>
      <c r="F381">
        <v>231270.20259068656</v>
      </c>
      <c r="G381">
        <v>106293.58723981174</v>
      </c>
      <c r="H381">
        <v>231535.69826708504</v>
      </c>
      <c r="I381">
        <v>158299.37710675283</v>
      </c>
      <c r="J381">
        <v>357162.14137942833</v>
      </c>
      <c r="K381">
        <v>295063.27397864166</v>
      </c>
      <c r="L381">
        <v>375810.43992541631</v>
      </c>
      <c r="M381">
        <v>245314.02231299088</v>
      </c>
      <c r="N381">
        <v>4</v>
      </c>
      <c r="O381">
        <v>2</v>
      </c>
      <c r="P381">
        <v>2</v>
      </c>
      <c r="Q381">
        <v>1</v>
      </c>
      <c r="R381">
        <v>4</v>
      </c>
      <c r="S381">
        <v>4</v>
      </c>
      <c r="T381">
        <v>1</v>
      </c>
      <c r="U381">
        <v>2</v>
      </c>
      <c r="V381">
        <v>3</v>
      </c>
      <c r="W381">
        <v>3</v>
      </c>
      <c r="X381">
        <v>4</v>
      </c>
      <c r="Y381">
        <v>4</v>
      </c>
      <c r="Z381">
        <v>2</v>
      </c>
      <c r="AA381">
        <v>3.2124794305821949</v>
      </c>
      <c r="AB381">
        <v>3.2025888110279102</v>
      </c>
      <c r="AC381">
        <v>2.6562727400774602</v>
      </c>
      <c r="AD381">
        <v>2.3048170993261023</v>
      </c>
      <c r="AE381">
        <v>2.1400643109776523</v>
      </c>
      <c r="AF381">
        <v>3.9879111297492398</v>
      </c>
      <c r="AG381">
        <v>4.430291845226515</v>
      </c>
      <c r="AH381">
        <v>2.9392181555156562</v>
      </c>
      <c r="AI381">
        <v>2.0185603465188175</v>
      </c>
      <c r="AJ381">
        <v>2.7753411428432897</v>
      </c>
      <c r="AK381">
        <v>2.5159003528617974</v>
      </c>
      <c r="AL381">
        <v>3.0236299757456351</v>
      </c>
      <c r="AM381">
        <f t="shared" si="10"/>
        <v>2.9755256001331518</v>
      </c>
      <c r="AN381">
        <f t="shared" si="11"/>
        <v>2.8923202899422265</v>
      </c>
      <c r="AP381" t="s">
        <v>493</v>
      </c>
      <c r="AQ381" t="s">
        <v>2234</v>
      </c>
      <c r="AR381" t="s">
        <v>2235</v>
      </c>
      <c r="AS381">
        <v>-0.344097066420887</v>
      </c>
      <c r="AT381">
        <v>5.3572412829343899E-2</v>
      </c>
      <c r="AU381">
        <v>0.400628174468317</v>
      </c>
    </row>
    <row r="382" spans="1:47" x14ac:dyDescent="0.25">
      <c r="A382" t="s">
        <v>341</v>
      </c>
      <c r="B382">
        <v>1271068.8859321931</v>
      </c>
      <c r="C382">
        <v>1204085.6003397852</v>
      </c>
      <c r="D382">
        <v>1045194.2190127517</v>
      </c>
      <c r="E382">
        <v>1017658.654002993</v>
      </c>
      <c r="F382">
        <v>1017698.5410685859</v>
      </c>
      <c r="G382">
        <v>1135323.8472605059</v>
      </c>
      <c r="H382">
        <v>1032011.0434951113</v>
      </c>
      <c r="I382">
        <v>1026982.6307288797</v>
      </c>
      <c r="J382">
        <v>746616.73904619005</v>
      </c>
      <c r="K382">
        <v>1168079.8260949007</v>
      </c>
      <c r="L382">
        <v>684872.21655528061</v>
      </c>
      <c r="M382">
        <v>982237.44384581386</v>
      </c>
      <c r="N382">
        <v>9</v>
      </c>
      <c r="O382">
        <v>9</v>
      </c>
      <c r="P382">
        <v>9</v>
      </c>
      <c r="Q382">
        <v>7</v>
      </c>
      <c r="R382">
        <v>8</v>
      </c>
      <c r="S382">
        <v>8</v>
      </c>
      <c r="T382">
        <v>8</v>
      </c>
      <c r="U382">
        <v>8</v>
      </c>
      <c r="V382">
        <v>9</v>
      </c>
      <c r="W382">
        <v>4</v>
      </c>
      <c r="X382">
        <v>7</v>
      </c>
      <c r="Y382">
        <v>4</v>
      </c>
      <c r="Z382">
        <v>6</v>
      </c>
      <c r="AA382">
        <v>2.7778002479530919</v>
      </c>
      <c r="AB382">
        <v>2.7647588637259171</v>
      </c>
      <c r="AC382">
        <v>3.3686202759017361</v>
      </c>
      <c r="AD382">
        <v>3.542473828094721</v>
      </c>
      <c r="AE382">
        <v>3.574624820369694</v>
      </c>
      <c r="AF382">
        <v>3.9851564631558638</v>
      </c>
      <c r="AG382">
        <v>3.5155544852433711</v>
      </c>
      <c r="AH382">
        <v>3.5627203358835167</v>
      </c>
      <c r="AI382">
        <v>2.8557026690966052</v>
      </c>
      <c r="AJ382">
        <v>4.0348634128144933</v>
      </c>
      <c r="AK382">
        <v>3.6723335926972651</v>
      </c>
      <c r="AL382">
        <v>3.7391375690221533</v>
      </c>
      <c r="AM382">
        <f t="shared" si="10"/>
        <v>3.2978169887746183</v>
      </c>
      <c r="AN382">
        <f t="shared" si="11"/>
        <v>3.6011407718851203</v>
      </c>
      <c r="AP382" t="s">
        <v>494</v>
      </c>
      <c r="AQ382" t="s">
        <v>2236</v>
      </c>
      <c r="AR382" t="s">
        <v>2237</v>
      </c>
      <c r="AS382">
        <v>0.38446194292164698</v>
      </c>
      <c r="AT382">
        <v>5.19398085225884E-2</v>
      </c>
      <c r="AU382">
        <v>0.403010349927509</v>
      </c>
    </row>
    <row r="383" spans="1:47" x14ac:dyDescent="0.25">
      <c r="A383" t="s">
        <v>1168</v>
      </c>
      <c r="B383">
        <v>1041862.0087712649</v>
      </c>
      <c r="C383">
        <v>1051314.5665191854</v>
      </c>
      <c r="D383">
        <v>1123807.23925327</v>
      </c>
      <c r="E383">
        <v>1204867.3679726103</v>
      </c>
      <c r="F383">
        <v>1096484.4318314462</v>
      </c>
      <c r="G383">
        <v>1577880.8655902997</v>
      </c>
      <c r="H383">
        <v>1400087.4681823887</v>
      </c>
      <c r="I383">
        <v>914409.82538194361</v>
      </c>
      <c r="J383">
        <v>1256149.9663949916</v>
      </c>
      <c r="K383">
        <v>908180.557548802</v>
      </c>
      <c r="L383">
        <v>1329879.9175860111</v>
      </c>
      <c r="M383">
        <v>1089768.9710084726</v>
      </c>
      <c r="N383">
        <v>7</v>
      </c>
      <c r="O383">
        <v>6</v>
      </c>
      <c r="P383">
        <v>6</v>
      </c>
      <c r="Q383">
        <v>7</v>
      </c>
      <c r="R383">
        <v>7</v>
      </c>
      <c r="S383">
        <v>5</v>
      </c>
      <c r="T383">
        <v>7</v>
      </c>
      <c r="U383">
        <v>7</v>
      </c>
      <c r="V383">
        <v>6</v>
      </c>
      <c r="W383">
        <v>5</v>
      </c>
      <c r="X383">
        <v>3</v>
      </c>
      <c r="Y383">
        <v>6</v>
      </c>
      <c r="Z383">
        <v>6</v>
      </c>
      <c r="AA383">
        <v>3.2800887761305533</v>
      </c>
      <c r="AB383">
        <v>3.0017012168110315</v>
      </c>
      <c r="AC383">
        <v>2.6742837186588346</v>
      </c>
      <c r="AD383">
        <v>3.3132824727350814</v>
      </c>
      <c r="AE383">
        <v>2.7703698807530199</v>
      </c>
      <c r="AF383">
        <v>3.6398120277181314</v>
      </c>
      <c r="AG383">
        <v>2.6418113903551341</v>
      </c>
      <c r="AH383">
        <v>3.9986084169455451</v>
      </c>
      <c r="AI383">
        <v>3.096347179638637</v>
      </c>
      <c r="AJ383">
        <v>4.0998623683199371</v>
      </c>
      <c r="AK383">
        <v>3.313977341072627</v>
      </c>
      <c r="AL383">
        <v>3.4745048073698501</v>
      </c>
      <c r="AM383">
        <f t="shared" si="10"/>
        <v>3.2986825478795208</v>
      </c>
      <c r="AN383">
        <f t="shared" si="11"/>
        <v>3.2520923848718764</v>
      </c>
      <c r="AP383" t="s">
        <v>495</v>
      </c>
      <c r="AQ383" t="s">
        <v>2238</v>
      </c>
      <c r="AR383" t="s">
        <v>2239</v>
      </c>
      <c r="AS383">
        <v>0.23465326759247801</v>
      </c>
      <c r="AT383">
        <v>1.9713414923239501E-2</v>
      </c>
      <c r="AU383">
        <v>0.40338198165254302</v>
      </c>
    </row>
    <row r="384" spans="1:47" x14ac:dyDescent="0.25">
      <c r="A384" t="s">
        <v>1300</v>
      </c>
      <c r="B384">
        <v>2685418.4173186906</v>
      </c>
      <c r="C384">
        <v>2653288.4547924493</v>
      </c>
      <c r="D384">
        <v>2303341.3787992843</v>
      </c>
      <c r="E384">
        <v>2883018.0908269119</v>
      </c>
      <c r="F384">
        <v>2375641.5473045986</v>
      </c>
      <c r="G384">
        <v>3011729.9243601453</v>
      </c>
      <c r="H384">
        <v>3244587.319563644</v>
      </c>
      <c r="I384">
        <v>2840441.6555433827</v>
      </c>
      <c r="J384">
        <v>2712599.7599919378</v>
      </c>
      <c r="K384">
        <v>2338679.714511469</v>
      </c>
      <c r="L384">
        <v>2561603.3753932463</v>
      </c>
      <c r="M384">
        <v>2432471.1767197154</v>
      </c>
      <c r="N384">
        <v>10</v>
      </c>
      <c r="O384">
        <v>10</v>
      </c>
      <c r="P384">
        <v>10</v>
      </c>
      <c r="Q384">
        <v>8</v>
      </c>
      <c r="R384">
        <v>8</v>
      </c>
      <c r="S384">
        <v>8</v>
      </c>
      <c r="T384">
        <v>6</v>
      </c>
      <c r="U384">
        <v>8</v>
      </c>
      <c r="V384">
        <v>10</v>
      </c>
      <c r="W384">
        <v>8</v>
      </c>
      <c r="X384">
        <v>8</v>
      </c>
      <c r="Y384">
        <v>7</v>
      </c>
      <c r="Z384">
        <v>7</v>
      </c>
      <c r="AA384">
        <v>3.4664367971858114</v>
      </c>
      <c r="AB384">
        <v>2.2264796058090179</v>
      </c>
      <c r="AC384">
        <v>2.7364284823711116</v>
      </c>
      <c r="AD384">
        <v>4.3593361486487634</v>
      </c>
      <c r="AE384">
        <v>3.0177935580789579</v>
      </c>
      <c r="AF384">
        <v>3.4229162592208375</v>
      </c>
      <c r="AG384">
        <v>3.5412758436828775</v>
      </c>
      <c r="AH384">
        <v>3.5494745627539688</v>
      </c>
      <c r="AI384">
        <v>2.4418566702906599</v>
      </c>
      <c r="AJ384">
        <v>3.7425122928548182</v>
      </c>
      <c r="AK384">
        <v>3.8371262683855005</v>
      </c>
      <c r="AL384">
        <v>3.2459183239943781</v>
      </c>
      <c r="AM384">
        <f t="shared" si="10"/>
        <v>3.0061050179553761</v>
      </c>
      <c r="AN384">
        <f t="shared" si="11"/>
        <v>3.5918207842574077</v>
      </c>
      <c r="AP384" t="s">
        <v>496</v>
      </c>
      <c r="AQ384" t="s">
        <v>2240</v>
      </c>
      <c r="AR384" t="s">
        <v>2241</v>
      </c>
      <c r="AS384">
        <v>0.34430060029289</v>
      </c>
      <c r="AT384">
        <v>0.20701073335138201</v>
      </c>
      <c r="AU384">
        <v>0.40640868976038402</v>
      </c>
    </row>
    <row r="385" spans="1:47" x14ac:dyDescent="0.25">
      <c r="A385" t="s">
        <v>280</v>
      </c>
      <c r="B385">
        <v>300882.24299533188</v>
      </c>
      <c r="C385">
        <v>150808.68827027097</v>
      </c>
      <c r="D385">
        <v>354622.87529248919</v>
      </c>
      <c r="E385">
        <v>339907.08138278907</v>
      </c>
      <c r="F385">
        <v>326835.42601691786</v>
      </c>
      <c r="G385">
        <v>293359.20507706376</v>
      </c>
      <c r="H385">
        <v>369978.66579834948</v>
      </c>
      <c r="I385">
        <v>314579.25234361721</v>
      </c>
      <c r="J385">
        <v>470147.58563020179</v>
      </c>
      <c r="K385">
        <v>340220.58950090915</v>
      </c>
      <c r="L385">
        <v>557499.25639571971</v>
      </c>
      <c r="M385">
        <v>411847.45068643126</v>
      </c>
      <c r="N385">
        <v>4</v>
      </c>
      <c r="O385">
        <v>3</v>
      </c>
      <c r="P385">
        <v>2</v>
      </c>
      <c r="Q385">
        <v>3</v>
      </c>
      <c r="R385">
        <v>4</v>
      </c>
      <c r="S385">
        <v>3</v>
      </c>
      <c r="T385">
        <v>3</v>
      </c>
      <c r="U385">
        <v>3</v>
      </c>
      <c r="V385">
        <v>3</v>
      </c>
      <c r="W385">
        <v>3</v>
      </c>
      <c r="X385">
        <v>3</v>
      </c>
      <c r="Y385">
        <v>3</v>
      </c>
      <c r="Z385">
        <v>3</v>
      </c>
      <c r="AA385">
        <v>2.66180253498201</v>
      </c>
      <c r="AB385">
        <v>1.34203362805807</v>
      </c>
      <c r="AC385">
        <v>2.6313019230119932</v>
      </c>
      <c r="AD385">
        <v>3.0700199259451604</v>
      </c>
      <c r="AE385">
        <v>1.9035421268430868</v>
      </c>
      <c r="AF385">
        <v>2.7545791196570133</v>
      </c>
      <c r="AG385">
        <v>3.946392974155327</v>
      </c>
      <c r="AH385">
        <v>4.2401316685821628</v>
      </c>
      <c r="AI385">
        <v>3.0411890655230969</v>
      </c>
      <c r="AJ385">
        <v>3.5529831966635563</v>
      </c>
      <c r="AK385">
        <v>2.7760380814932168</v>
      </c>
      <c r="AL385">
        <v>3.8988512036066738</v>
      </c>
      <c r="AM385">
        <f t="shared" si="10"/>
        <v>2.6639815779826233</v>
      </c>
      <c r="AN385">
        <f t="shared" si="11"/>
        <v>3.3058293301042716</v>
      </c>
      <c r="AP385" t="s">
        <v>497</v>
      </c>
      <c r="AQ385" t="s">
        <v>2242</v>
      </c>
      <c r="AR385" t="s">
        <v>2243</v>
      </c>
      <c r="AS385">
        <v>-0.54984835776841301</v>
      </c>
      <c r="AT385">
        <v>0.21528812850877799</v>
      </c>
      <c r="AU385">
        <v>0.40715547913294797</v>
      </c>
    </row>
    <row r="386" spans="1:47" x14ac:dyDescent="0.25">
      <c r="A386" t="s">
        <v>391</v>
      </c>
      <c r="B386">
        <v>1422770.8407048334</v>
      </c>
      <c r="C386">
        <v>1503658.4466456277</v>
      </c>
      <c r="D386">
        <v>1783473.2685725635</v>
      </c>
      <c r="E386">
        <v>2267697.3582472298</v>
      </c>
      <c r="F386">
        <v>2122179.4741608389</v>
      </c>
      <c r="G386">
        <v>1742872.5738389674</v>
      </c>
      <c r="H386">
        <v>2281298.4949591332</v>
      </c>
      <c r="I386">
        <v>1702635.2594792652</v>
      </c>
      <c r="J386">
        <v>2469256.6863670102</v>
      </c>
      <c r="K386">
        <v>1795675.7983026721</v>
      </c>
      <c r="L386">
        <v>2429293.2426617211</v>
      </c>
      <c r="M386">
        <v>2133498.1433407702</v>
      </c>
      <c r="N386">
        <v>7</v>
      </c>
      <c r="O386">
        <v>5</v>
      </c>
      <c r="P386">
        <v>6</v>
      </c>
      <c r="Q386">
        <v>6</v>
      </c>
      <c r="R386">
        <v>7</v>
      </c>
      <c r="S386">
        <v>7</v>
      </c>
      <c r="T386">
        <v>6</v>
      </c>
      <c r="U386">
        <v>5</v>
      </c>
      <c r="V386">
        <v>6</v>
      </c>
      <c r="W386">
        <v>7</v>
      </c>
      <c r="X386">
        <v>7</v>
      </c>
      <c r="Y386">
        <v>7</v>
      </c>
      <c r="Z386">
        <v>7</v>
      </c>
      <c r="AA386">
        <v>2.3991944698233363</v>
      </c>
      <c r="AB386">
        <v>1.8931301236769551</v>
      </c>
      <c r="AC386">
        <v>2.1370573174789236</v>
      </c>
      <c r="AD386">
        <v>2.8380073006258004</v>
      </c>
      <c r="AE386">
        <v>2.3629418362408567</v>
      </c>
      <c r="AF386">
        <v>2.9474577831889026</v>
      </c>
      <c r="AG386">
        <v>3.0320507117797542</v>
      </c>
      <c r="AH386">
        <v>3.1326488534297035</v>
      </c>
      <c r="AI386">
        <v>2.0690370232190896</v>
      </c>
      <c r="AJ386">
        <v>3.0253405588496789</v>
      </c>
      <c r="AK386">
        <v>3.2181917458909979</v>
      </c>
      <c r="AL386">
        <v>3.1584861907495378</v>
      </c>
      <c r="AM386">
        <f t="shared" si="10"/>
        <v>2.411869546039481</v>
      </c>
      <c r="AN386">
        <f t="shared" si="11"/>
        <v>2.9570544397861087</v>
      </c>
      <c r="AP386" t="s">
        <v>498</v>
      </c>
      <c r="AQ386" t="s">
        <v>2244</v>
      </c>
      <c r="AR386" t="s">
        <v>2245</v>
      </c>
      <c r="AS386">
        <v>0.52166778292570204</v>
      </c>
      <c r="AT386">
        <v>5.4385343572229898E-2</v>
      </c>
      <c r="AU386">
        <v>0.40723316725579001</v>
      </c>
    </row>
    <row r="387" spans="1:47" x14ac:dyDescent="0.25">
      <c r="A387" t="s">
        <v>1408</v>
      </c>
      <c r="B387">
        <v>388685.24340811913</v>
      </c>
      <c r="C387">
        <v>457443.93048361264</v>
      </c>
      <c r="D387">
        <v>413018.42211116944</v>
      </c>
      <c r="E387">
        <v>423702.99958879792</v>
      </c>
      <c r="F387">
        <v>490914.3205799975</v>
      </c>
      <c r="G387">
        <v>376593.83625561622</v>
      </c>
      <c r="H387">
        <v>357731.40849899786</v>
      </c>
      <c r="I387">
        <v>490450.57123394322</v>
      </c>
      <c r="J387">
        <v>975425.52317818301</v>
      </c>
      <c r="K387">
        <v>1003361.393878822</v>
      </c>
      <c r="L387">
        <v>1098461.7196993276</v>
      </c>
      <c r="M387">
        <v>1030713.1846461463</v>
      </c>
      <c r="N387">
        <v>6</v>
      </c>
      <c r="O387">
        <v>4</v>
      </c>
      <c r="P387">
        <v>3</v>
      </c>
      <c r="Q387">
        <v>4</v>
      </c>
      <c r="R387">
        <v>5</v>
      </c>
      <c r="S387">
        <v>3</v>
      </c>
      <c r="T387">
        <v>2</v>
      </c>
      <c r="U387">
        <v>3</v>
      </c>
      <c r="V387">
        <v>3</v>
      </c>
      <c r="W387">
        <v>4</v>
      </c>
      <c r="X387">
        <v>5</v>
      </c>
      <c r="Y387">
        <v>4</v>
      </c>
      <c r="Z387">
        <v>5</v>
      </c>
      <c r="AA387">
        <v>3.0973759483290704</v>
      </c>
      <c r="AB387">
        <v>2.4399535725789931</v>
      </c>
      <c r="AC387">
        <v>2.5110198358179603</v>
      </c>
      <c r="AD387">
        <v>2.8041993838208681</v>
      </c>
      <c r="AE387">
        <v>2.1768837398710361</v>
      </c>
      <c r="AF387">
        <v>4.4513803853075196</v>
      </c>
      <c r="AG387">
        <v>2.1889373456779904</v>
      </c>
      <c r="AH387">
        <v>2.6842930803947436</v>
      </c>
      <c r="AI387">
        <v>2.1267415584825424</v>
      </c>
      <c r="AJ387">
        <v>3.2573193937619203</v>
      </c>
      <c r="AK387">
        <v>3.1664908951183728</v>
      </c>
      <c r="AL387">
        <v>3.3808603520537837</v>
      </c>
      <c r="AM387">
        <f t="shared" si="10"/>
        <v>2.9806317823796675</v>
      </c>
      <c r="AN387">
        <f t="shared" si="11"/>
        <v>2.7336107994894658</v>
      </c>
      <c r="AP387" t="s">
        <v>499</v>
      </c>
      <c r="AQ387" t="s">
        <v>2246</v>
      </c>
      <c r="AR387" t="s">
        <v>2247</v>
      </c>
      <c r="AS387">
        <v>0.90379093918110798</v>
      </c>
      <c r="AT387">
        <v>0.28772157471397097</v>
      </c>
      <c r="AU387">
        <v>0.40888170361752901</v>
      </c>
    </row>
    <row r="388" spans="1:47" x14ac:dyDescent="0.25">
      <c r="A388" t="s">
        <v>487</v>
      </c>
      <c r="B388">
        <v>1523784.4503099637</v>
      </c>
      <c r="C388">
        <v>1521294.7105243618</v>
      </c>
      <c r="D388">
        <v>1246832.7237693984</v>
      </c>
      <c r="E388">
        <v>1394056.4364302165</v>
      </c>
      <c r="F388">
        <v>997526.78649107099</v>
      </c>
      <c r="G388">
        <v>1396002.3155132921</v>
      </c>
      <c r="H388">
        <v>1209596.0385861453</v>
      </c>
      <c r="I388">
        <v>1114757.6172366776</v>
      </c>
      <c r="J388">
        <v>1112282.8790080831</v>
      </c>
      <c r="K388">
        <v>1281007.1553471906</v>
      </c>
      <c r="L388">
        <v>1072341.0464506492</v>
      </c>
      <c r="M388">
        <v>1252471.6180097761</v>
      </c>
      <c r="N388">
        <v>8</v>
      </c>
      <c r="O388">
        <v>8</v>
      </c>
      <c r="P388">
        <v>7</v>
      </c>
      <c r="Q388">
        <v>7</v>
      </c>
      <c r="R388">
        <v>8</v>
      </c>
      <c r="S388">
        <v>7</v>
      </c>
      <c r="T388">
        <v>7</v>
      </c>
      <c r="U388">
        <v>7</v>
      </c>
      <c r="V388">
        <v>5</v>
      </c>
      <c r="W388">
        <v>5</v>
      </c>
      <c r="X388">
        <v>7</v>
      </c>
      <c r="Y388">
        <v>5</v>
      </c>
      <c r="Z388">
        <v>6</v>
      </c>
      <c r="AA388">
        <v>3.5149954337574347</v>
      </c>
      <c r="AB388">
        <v>3.3320981221185404</v>
      </c>
      <c r="AC388">
        <v>3.2095071790595937</v>
      </c>
      <c r="AD388">
        <v>3.8714097041424749</v>
      </c>
      <c r="AE388">
        <v>3.0755729462607713</v>
      </c>
      <c r="AF388">
        <v>4.1928453686073368</v>
      </c>
      <c r="AG388">
        <v>3.2587164120481371</v>
      </c>
      <c r="AH388">
        <v>4.3920430744577503</v>
      </c>
      <c r="AI388">
        <v>2.1206319279610861</v>
      </c>
      <c r="AJ388">
        <v>3.652602700374906</v>
      </c>
      <c r="AK388">
        <v>3.2727434468859777</v>
      </c>
      <c r="AL388">
        <v>4.1414715935972426</v>
      </c>
      <c r="AM388">
        <f t="shared" si="10"/>
        <v>3.3371134553131498</v>
      </c>
      <c r="AN388">
        <f t="shared" si="11"/>
        <v>3.6686595295653923</v>
      </c>
      <c r="AP388" t="s">
        <v>2248</v>
      </c>
      <c r="AQ388" t="s">
        <v>2249</v>
      </c>
      <c r="AR388" t="s">
        <v>2250</v>
      </c>
      <c r="AS388">
        <v>-1.4972536644480601</v>
      </c>
      <c r="AT388">
        <v>0.19731662561166999</v>
      </c>
      <c r="AU388">
        <v>0.41032500606733602</v>
      </c>
    </row>
    <row r="389" spans="1:47" x14ac:dyDescent="0.25">
      <c r="A389" t="s">
        <v>321</v>
      </c>
      <c r="B389">
        <v>5432583.552191034</v>
      </c>
      <c r="C389">
        <v>5432025.1436943375</v>
      </c>
      <c r="D389">
        <v>4167375.0317702601</v>
      </c>
      <c r="E389">
        <v>6369729.4219766259</v>
      </c>
      <c r="F389">
        <v>5269932.2095040195</v>
      </c>
      <c r="G389">
        <v>4296188.441378098</v>
      </c>
      <c r="H389">
        <v>6303759.9662211677</v>
      </c>
      <c r="I389">
        <v>5061447.397042891</v>
      </c>
      <c r="J389">
        <v>7935354.5278474959</v>
      </c>
      <c r="K389">
        <v>6894370.1987162037</v>
      </c>
      <c r="L389">
        <v>8428986.6572259851</v>
      </c>
      <c r="M389">
        <v>7694431.0030616494</v>
      </c>
      <c r="N389">
        <v>9</v>
      </c>
      <c r="O389">
        <v>7</v>
      </c>
      <c r="P389">
        <v>7</v>
      </c>
      <c r="Q389">
        <v>8</v>
      </c>
      <c r="R389">
        <v>8</v>
      </c>
      <c r="S389">
        <v>8</v>
      </c>
      <c r="T389">
        <v>6</v>
      </c>
      <c r="U389">
        <v>8</v>
      </c>
      <c r="V389">
        <v>7</v>
      </c>
      <c r="W389">
        <v>5</v>
      </c>
      <c r="X389">
        <v>8</v>
      </c>
      <c r="Y389">
        <v>7</v>
      </c>
      <c r="Z389">
        <v>7</v>
      </c>
      <c r="AA389">
        <v>3.0403121498990755</v>
      </c>
      <c r="AB389">
        <v>2.4822737026920265</v>
      </c>
      <c r="AC389">
        <v>3.0874856277944671</v>
      </c>
      <c r="AD389">
        <v>3.4004097584509787</v>
      </c>
      <c r="AE389">
        <v>2.2217578950998669</v>
      </c>
      <c r="AF389">
        <v>3.9668000586484431</v>
      </c>
      <c r="AG389">
        <v>3.13907409422244</v>
      </c>
      <c r="AH389">
        <v>4.4723463260259111</v>
      </c>
      <c r="AI389">
        <v>2.4098198284780818</v>
      </c>
      <c r="AJ389">
        <v>4.0743331029167225</v>
      </c>
      <c r="AK389">
        <v>3.8071256374893019</v>
      </c>
      <c r="AL389">
        <v>4.354277390987888</v>
      </c>
      <c r="AM389">
        <f t="shared" ref="AM389:AM452" si="12">AVERAGE(AA389:AC389,AF389,AI389,AJ389)</f>
        <v>3.1768374117381359</v>
      </c>
      <c r="AN389">
        <f t="shared" ref="AN389:AN452" si="13">AVERAGE(AD389:AE389,AG389,AH389,AK389,AL389)</f>
        <v>3.5658318503793982</v>
      </c>
      <c r="AP389" t="s">
        <v>500</v>
      </c>
      <c r="AQ389" t="s">
        <v>2251</v>
      </c>
      <c r="AR389" t="s">
        <v>2252</v>
      </c>
      <c r="AS389">
        <v>-0.28586022092135999</v>
      </c>
      <c r="AT389">
        <v>0.123680029196131</v>
      </c>
      <c r="AU389">
        <v>0.41127374053566701</v>
      </c>
    </row>
    <row r="390" spans="1:47" x14ac:dyDescent="0.25">
      <c r="A390" t="s">
        <v>1029</v>
      </c>
      <c r="B390">
        <v>1663616.8163127531</v>
      </c>
      <c r="C390">
        <v>2546751.631591605</v>
      </c>
      <c r="D390">
        <v>1777253.1326093518</v>
      </c>
      <c r="E390">
        <v>2347157.1619227799</v>
      </c>
      <c r="F390">
        <v>3050578.0344213289</v>
      </c>
      <c r="G390">
        <v>2383157.6501481999</v>
      </c>
      <c r="H390">
        <v>2388730.7321282662</v>
      </c>
      <c r="I390">
        <v>2269851.7394705354</v>
      </c>
      <c r="J390">
        <v>2508189.7716806424</v>
      </c>
      <c r="K390">
        <v>2106493.7618728704</v>
      </c>
      <c r="L390">
        <v>3076117.0179857132</v>
      </c>
      <c r="M390">
        <v>2157037.1749301464</v>
      </c>
      <c r="N390">
        <v>8</v>
      </c>
      <c r="O390">
        <v>6</v>
      </c>
      <c r="P390">
        <v>6</v>
      </c>
      <c r="Q390">
        <v>6</v>
      </c>
      <c r="R390">
        <v>6</v>
      </c>
      <c r="S390">
        <v>8</v>
      </c>
      <c r="T390">
        <v>6</v>
      </c>
      <c r="U390">
        <v>7</v>
      </c>
      <c r="V390">
        <v>6</v>
      </c>
      <c r="W390">
        <v>4</v>
      </c>
      <c r="X390">
        <v>7</v>
      </c>
      <c r="Y390">
        <v>7</v>
      </c>
      <c r="Z390">
        <v>6</v>
      </c>
      <c r="AA390">
        <v>2.6752585467505168</v>
      </c>
      <c r="AB390">
        <v>2.6218541907885764</v>
      </c>
      <c r="AC390">
        <v>1.894786362141917</v>
      </c>
      <c r="AD390">
        <v>3.0218902370780083</v>
      </c>
      <c r="AE390">
        <v>2.6100208366183146</v>
      </c>
      <c r="AF390">
        <v>2.8364744456811835</v>
      </c>
      <c r="AG390">
        <v>3.0329813741701304</v>
      </c>
      <c r="AH390">
        <v>3.7014911626601403</v>
      </c>
      <c r="AI390">
        <v>1.7599082845695073</v>
      </c>
      <c r="AJ390">
        <v>2.6722406169993418</v>
      </c>
      <c r="AK390">
        <v>3.1889610604654499</v>
      </c>
      <c r="AL390">
        <v>3.1729563167050716</v>
      </c>
      <c r="AM390">
        <f t="shared" si="12"/>
        <v>2.4100870744885068</v>
      </c>
      <c r="AN390">
        <f t="shared" si="13"/>
        <v>3.1213834979495192</v>
      </c>
      <c r="AP390" t="s">
        <v>501</v>
      </c>
      <c r="AQ390" t="s">
        <v>2253</v>
      </c>
      <c r="AR390" t="s">
        <v>2254</v>
      </c>
      <c r="AS390">
        <v>0.17684791757680901</v>
      </c>
      <c r="AT390">
        <v>2.74637747153204E-2</v>
      </c>
      <c r="AU390">
        <v>0.41157786264729102</v>
      </c>
    </row>
    <row r="391" spans="1:47" x14ac:dyDescent="0.25">
      <c r="A391" t="s">
        <v>146</v>
      </c>
      <c r="B391">
        <v>997728.87596091279</v>
      </c>
      <c r="C391">
        <v>858493.32503769407</v>
      </c>
      <c r="D391">
        <v>830791.88645140128</v>
      </c>
      <c r="E391">
        <v>1252988.9771972212</v>
      </c>
      <c r="F391">
        <v>1235467.5470816181</v>
      </c>
      <c r="G391">
        <v>991257.61339043418</v>
      </c>
      <c r="H391">
        <v>1325886.0910073491</v>
      </c>
      <c r="I391">
        <v>1694017.1301956964</v>
      </c>
      <c r="J391">
        <v>149606.79960019363</v>
      </c>
      <c r="K391">
        <v>932032.95170314261</v>
      </c>
      <c r="L391">
        <v>908505.5005615229</v>
      </c>
      <c r="M391">
        <v>2103222.1175872874</v>
      </c>
      <c r="N391">
        <v>10</v>
      </c>
      <c r="O391">
        <v>8</v>
      </c>
      <c r="P391">
        <v>5</v>
      </c>
      <c r="Q391">
        <v>9</v>
      </c>
      <c r="R391">
        <v>7</v>
      </c>
      <c r="S391">
        <v>9</v>
      </c>
      <c r="T391">
        <v>6</v>
      </c>
      <c r="U391">
        <v>6</v>
      </c>
      <c r="V391">
        <v>8</v>
      </c>
      <c r="W391">
        <v>3</v>
      </c>
      <c r="X391">
        <v>6</v>
      </c>
      <c r="Y391">
        <v>2</v>
      </c>
      <c r="Z391">
        <v>5</v>
      </c>
      <c r="AA391">
        <v>2.734356761425405</v>
      </c>
      <c r="AB391">
        <v>3.1303231822743518</v>
      </c>
      <c r="AC391">
        <v>2.8758896134252279</v>
      </c>
      <c r="AD391">
        <v>2.4840258209720321</v>
      </c>
      <c r="AE391">
        <v>1.7997135794217161</v>
      </c>
      <c r="AF391">
        <v>2.0982640005815516</v>
      </c>
      <c r="AG391">
        <v>3.0275012480180048</v>
      </c>
      <c r="AH391">
        <v>2.8278634762665851</v>
      </c>
      <c r="AI391">
        <v>1.1870279436950719</v>
      </c>
      <c r="AJ391">
        <v>2.9275703373790605</v>
      </c>
      <c r="AK391">
        <v>2.235717824720965</v>
      </c>
      <c r="AL391">
        <v>3.5600656024725041</v>
      </c>
      <c r="AM391">
        <f t="shared" si="12"/>
        <v>2.4922386397967782</v>
      </c>
      <c r="AN391">
        <f t="shared" si="13"/>
        <v>2.655814591978634</v>
      </c>
      <c r="AP391" t="s">
        <v>169</v>
      </c>
      <c r="AQ391" t="s">
        <v>2255</v>
      </c>
      <c r="AR391" t="s">
        <v>2256</v>
      </c>
      <c r="AS391">
        <v>-0.29003616588520598</v>
      </c>
      <c r="AT391">
        <v>5.9967212006673098E-2</v>
      </c>
      <c r="AU391">
        <v>0.41179827777695499</v>
      </c>
    </row>
    <row r="392" spans="1:47" x14ac:dyDescent="0.25">
      <c r="A392" t="s">
        <v>340</v>
      </c>
      <c r="B392">
        <v>1381846.0116805022</v>
      </c>
      <c r="C392">
        <v>1293882.7442867255</v>
      </c>
      <c r="D392">
        <v>1499510.1920320946</v>
      </c>
      <c r="E392">
        <v>1453846.9576441462</v>
      </c>
      <c r="F392">
        <v>1287480.4309209601</v>
      </c>
      <c r="G392">
        <v>1063674.1272771817</v>
      </c>
      <c r="H392">
        <v>1386800.1393868348</v>
      </c>
      <c r="I392">
        <v>980412.34953484253</v>
      </c>
      <c r="J392">
        <v>1451592.2336269983</v>
      </c>
      <c r="K392">
        <v>1297386.4381347541</v>
      </c>
      <c r="L392">
        <v>1251181.9627923488</v>
      </c>
      <c r="M392">
        <v>1216093.0252758104</v>
      </c>
      <c r="N392">
        <v>7</v>
      </c>
      <c r="O392">
        <v>7</v>
      </c>
      <c r="P392">
        <v>7</v>
      </c>
      <c r="Q392">
        <v>7</v>
      </c>
      <c r="R392">
        <v>7</v>
      </c>
      <c r="S392">
        <v>7</v>
      </c>
      <c r="T392">
        <v>6</v>
      </c>
      <c r="U392">
        <v>7</v>
      </c>
      <c r="V392">
        <v>7</v>
      </c>
      <c r="W392">
        <v>5</v>
      </c>
      <c r="X392">
        <v>5</v>
      </c>
      <c r="Y392">
        <v>5</v>
      </c>
      <c r="Z392">
        <v>6</v>
      </c>
      <c r="AA392">
        <v>3.1016430622794156</v>
      </c>
      <c r="AB392">
        <v>3.1038550692814115</v>
      </c>
      <c r="AC392">
        <v>3.2519428464377325</v>
      </c>
      <c r="AD392">
        <v>3.0679196031250329</v>
      </c>
      <c r="AE392">
        <v>1.9393330475649573</v>
      </c>
      <c r="AF392">
        <v>3.6672012408391965</v>
      </c>
      <c r="AG392">
        <v>3.2521507508292298</v>
      </c>
      <c r="AH392">
        <v>3.5427325859156058</v>
      </c>
      <c r="AI392">
        <v>2.1914103713129336</v>
      </c>
      <c r="AJ392">
        <v>3.4939235054825035</v>
      </c>
      <c r="AK392">
        <v>3.1022914666288974</v>
      </c>
      <c r="AL392">
        <v>3.0808067335330427</v>
      </c>
      <c r="AM392">
        <f t="shared" si="12"/>
        <v>3.1349960159388655</v>
      </c>
      <c r="AN392">
        <f t="shared" si="13"/>
        <v>2.9975390312661276</v>
      </c>
      <c r="AP392" t="s">
        <v>502</v>
      </c>
      <c r="AQ392" t="s">
        <v>2257</v>
      </c>
      <c r="AR392" t="s">
        <v>2258</v>
      </c>
      <c r="AS392">
        <v>0.269644597888127</v>
      </c>
      <c r="AT392">
        <v>0.14472886613268701</v>
      </c>
      <c r="AU392">
        <v>0.41311311189759398</v>
      </c>
    </row>
    <row r="393" spans="1:47" x14ac:dyDescent="0.25">
      <c r="A393" t="s">
        <v>966</v>
      </c>
      <c r="B393">
        <v>521254.42890380288</v>
      </c>
      <c r="C393">
        <v>541464.3386958245</v>
      </c>
      <c r="D393">
        <v>399882.0566946601</v>
      </c>
      <c r="E393">
        <v>730982.42556197301</v>
      </c>
      <c r="F393">
        <v>504203.3437911605</v>
      </c>
      <c r="G393">
        <v>555704.40334733401</v>
      </c>
      <c r="H393">
        <v>814891.73573850142</v>
      </c>
      <c r="I393">
        <v>556291.19973422075</v>
      </c>
      <c r="J393">
        <v>894371.56996689003</v>
      </c>
      <c r="K393">
        <v>652070.20604423201</v>
      </c>
      <c r="L393">
        <v>712231.53407962259</v>
      </c>
      <c r="M393">
        <v>680591.87853468966</v>
      </c>
      <c r="N393">
        <v>6</v>
      </c>
      <c r="O393">
        <v>5</v>
      </c>
      <c r="P393">
        <v>4</v>
      </c>
      <c r="Q393">
        <v>6</v>
      </c>
      <c r="R393">
        <v>5</v>
      </c>
      <c r="S393">
        <v>5</v>
      </c>
      <c r="T393">
        <v>5</v>
      </c>
      <c r="U393">
        <v>5</v>
      </c>
      <c r="V393">
        <v>4</v>
      </c>
      <c r="W393">
        <v>5</v>
      </c>
      <c r="X393">
        <v>5</v>
      </c>
      <c r="Y393">
        <v>3</v>
      </c>
      <c r="Z393">
        <v>5</v>
      </c>
      <c r="AA393">
        <v>2.4510564738810232</v>
      </c>
      <c r="AB393">
        <v>3.1257383883116177</v>
      </c>
      <c r="AC393">
        <v>2.3722414723900265</v>
      </c>
      <c r="AD393">
        <v>3.4001461893925944</v>
      </c>
      <c r="AE393">
        <v>2.3972851330373102</v>
      </c>
      <c r="AF393">
        <v>3.4018377815439558</v>
      </c>
      <c r="AG393">
        <v>3.0782400936162881</v>
      </c>
      <c r="AH393">
        <v>3.845164893581698</v>
      </c>
      <c r="AI393">
        <v>2.150982884815142</v>
      </c>
      <c r="AJ393">
        <v>3.1942412541708598</v>
      </c>
      <c r="AK393">
        <v>2.4028044121913692</v>
      </c>
      <c r="AL393">
        <v>2.7392019113519472</v>
      </c>
      <c r="AM393">
        <f t="shared" si="12"/>
        <v>2.7826830425187707</v>
      </c>
      <c r="AN393">
        <f t="shared" si="13"/>
        <v>2.9771404388618676</v>
      </c>
      <c r="AP393" t="s">
        <v>503</v>
      </c>
      <c r="AQ393" t="s">
        <v>2259</v>
      </c>
      <c r="AR393" t="s">
        <v>2260</v>
      </c>
      <c r="AS393">
        <v>-0.40741299958310301</v>
      </c>
      <c r="AT393">
        <v>8.0824799987749593E-2</v>
      </c>
      <c r="AU393">
        <v>0.41332999138233301</v>
      </c>
    </row>
    <row r="394" spans="1:47" x14ac:dyDescent="0.25">
      <c r="A394" t="s">
        <v>286</v>
      </c>
      <c r="B394">
        <v>6447224.5741412258</v>
      </c>
      <c r="C394">
        <v>5424323.8781150756</v>
      </c>
      <c r="D394">
        <v>7363094.937232418</v>
      </c>
      <c r="E394">
        <v>6959905.419133164</v>
      </c>
      <c r="F394">
        <v>7959448.5935000824</v>
      </c>
      <c r="G394">
        <v>7939863.9258960858</v>
      </c>
      <c r="H394">
        <v>8074519.6950236959</v>
      </c>
      <c r="I394">
        <v>7666814.0693269214</v>
      </c>
      <c r="J394">
        <v>6653307.7570103602</v>
      </c>
      <c r="K394">
        <v>6280038.4658796387</v>
      </c>
      <c r="L394">
        <v>7714084.5517002642</v>
      </c>
      <c r="M394">
        <v>6612032.712450657</v>
      </c>
      <c r="N394">
        <v>11</v>
      </c>
      <c r="O394">
        <v>10</v>
      </c>
      <c r="P394">
        <v>10</v>
      </c>
      <c r="Q394">
        <v>10</v>
      </c>
      <c r="R394">
        <v>10</v>
      </c>
      <c r="S394">
        <v>10</v>
      </c>
      <c r="T394">
        <v>9</v>
      </c>
      <c r="U394">
        <v>10</v>
      </c>
      <c r="V394">
        <v>11</v>
      </c>
      <c r="W394">
        <v>6</v>
      </c>
      <c r="X394">
        <v>7</v>
      </c>
      <c r="Y394">
        <v>7</v>
      </c>
      <c r="Z394">
        <v>7</v>
      </c>
      <c r="AA394">
        <v>3.4559454569697037</v>
      </c>
      <c r="AB394">
        <v>2.8512081546147683</v>
      </c>
      <c r="AC394">
        <v>2.9660472081631193</v>
      </c>
      <c r="AD394">
        <v>3.2827962376930246</v>
      </c>
      <c r="AE394">
        <v>2.7286963726359108</v>
      </c>
      <c r="AF394">
        <v>3.9174571040975028</v>
      </c>
      <c r="AG394">
        <v>4.2469771187601042</v>
      </c>
      <c r="AH394">
        <v>3.5541494324342451</v>
      </c>
      <c r="AI394">
        <v>2.3814049927081364</v>
      </c>
      <c r="AJ394">
        <v>3.502152159515457</v>
      </c>
      <c r="AK394">
        <v>3.7336707009569241</v>
      </c>
      <c r="AL394">
        <v>3.7421748676935271</v>
      </c>
      <c r="AM394">
        <f t="shared" si="12"/>
        <v>3.1790358460114478</v>
      </c>
      <c r="AN394">
        <f t="shared" si="13"/>
        <v>3.548077455028956</v>
      </c>
      <c r="AP394" t="s">
        <v>504</v>
      </c>
      <c r="AQ394" t="s">
        <v>2261</v>
      </c>
      <c r="AR394" t="s">
        <v>2262</v>
      </c>
      <c r="AS394">
        <v>-0.45106396465395798</v>
      </c>
      <c r="AT394">
        <v>4.1325152167631503E-2</v>
      </c>
      <c r="AU394">
        <v>0.41479024889189697</v>
      </c>
    </row>
    <row r="395" spans="1:47" x14ac:dyDescent="0.25">
      <c r="A395" t="s">
        <v>1164</v>
      </c>
      <c r="B395">
        <v>2367163.6656107022</v>
      </c>
      <c r="C395">
        <v>2351808.0644358853</v>
      </c>
      <c r="D395">
        <v>3632752.8817397398</v>
      </c>
      <c r="E395">
        <v>2044788.47012121</v>
      </c>
      <c r="F395">
        <v>2184208.5435167453</v>
      </c>
      <c r="G395">
        <v>2447409.1977558471</v>
      </c>
      <c r="H395">
        <v>2878927.2903314121</v>
      </c>
      <c r="I395">
        <v>2681618.906078063</v>
      </c>
      <c r="J395">
        <v>5962690.641522781</v>
      </c>
      <c r="K395">
        <v>4130917.3629024196</v>
      </c>
      <c r="L395">
        <v>5206692.5229424573</v>
      </c>
      <c r="M395">
        <v>3464213.4475331558</v>
      </c>
      <c r="N395">
        <v>8</v>
      </c>
      <c r="O395">
        <v>7</v>
      </c>
      <c r="P395">
        <v>7</v>
      </c>
      <c r="Q395">
        <v>8</v>
      </c>
      <c r="R395">
        <v>8</v>
      </c>
      <c r="S395">
        <v>5</v>
      </c>
      <c r="T395">
        <v>5</v>
      </c>
      <c r="U395">
        <v>8</v>
      </c>
      <c r="V395">
        <v>8</v>
      </c>
      <c r="W395">
        <v>8</v>
      </c>
      <c r="X395">
        <v>8</v>
      </c>
      <c r="Y395">
        <v>7</v>
      </c>
      <c r="Z395">
        <v>8</v>
      </c>
      <c r="AA395">
        <v>1.8979694557012532</v>
      </c>
      <c r="AB395">
        <v>2.9484735139166243</v>
      </c>
      <c r="AC395">
        <v>2.0685852275567025</v>
      </c>
      <c r="AD395">
        <v>2.7042448054844002</v>
      </c>
      <c r="AE395">
        <v>2.0670693028767451</v>
      </c>
      <c r="AF395">
        <v>3.7838299608541903</v>
      </c>
      <c r="AG395">
        <v>3.6229476694650189</v>
      </c>
      <c r="AH395">
        <v>3.1065359169849329</v>
      </c>
      <c r="AI395">
        <v>2.3807533004923638</v>
      </c>
      <c r="AJ395">
        <v>3.7043090503984772</v>
      </c>
      <c r="AK395">
        <v>3.2682535026791384</v>
      </c>
      <c r="AL395">
        <v>2.8337500141744383</v>
      </c>
      <c r="AM395">
        <f t="shared" si="12"/>
        <v>2.7973200848199351</v>
      </c>
      <c r="AN395">
        <f t="shared" si="13"/>
        <v>2.9338002019441127</v>
      </c>
      <c r="AP395" t="s">
        <v>505</v>
      </c>
      <c r="AQ395" t="s">
        <v>2263</v>
      </c>
      <c r="AS395">
        <v>-0.66935579725783501</v>
      </c>
      <c r="AT395">
        <v>6.0506021622031697E-2</v>
      </c>
      <c r="AU395">
        <v>0.41521450508930902</v>
      </c>
    </row>
    <row r="396" spans="1:47" x14ac:dyDescent="0.25">
      <c r="A396" t="s">
        <v>247</v>
      </c>
      <c r="B396">
        <v>630593.62040359492</v>
      </c>
      <c r="C396">
        <v>631771.90845722333</v>
      </c>
      <c r="D396">
        <v>867616.12370965013</v>
      </c>
      <c r="E396">
        <v>455444.83765314415</v>
      </c>
      <c r="F396">
        <v>558028.11891532317</v>
      </c>
      <c r="G396">
        <v>893688.26804315951</v>
      </c>
      <c r="H396">
        <v>572972.96208392328</v>
      </c>
      <c r="I396">
        <v>624441.8649549277</v>
      </c>
      <c r="J396">
        <v>1118330.1286199051</v>
      </c>
      <c r="K396">
        <v>878559.18178739701</v>
      </c>
      <c r="L396">
        <v>911559.14434899727</v>
      </c>
      <c r="M396">
        <v>712013.53305731947</v>
      </c>
      <c r="N396">
        <v>6</v>
      </c>
      <c r="O396">
        <v>4</v>
      </c>
      <c r="P396">
        <v>3</v>
      </c>
      <c r="Q396">
        <v>5</v>
      </c>
      <c r="R396">
        <v>3</v>
      </c>
      <c r="S396">
        <v>4</v>
      </c>
      <c r="T396">
        <v>5</v>
      </c>
      <c r="U396">
        <v>4</v>
      </c>
      <c r="V396">
        <v>4</v>
      </c>
      <c r="W396">
        <v>4</v>
      </c>
      <c r="X396">
        <v>3</v>
      </c>
      <c r="Y396">
        <v>4</v>
      </c>
      <c r="Z396">
        <v>4</v>
      </c>
      <c r="AA396">
        <v>3.2159859539404998</v>
      </c>
      <c r="AB396">
        <v>3.3932905628072603</v>
      </c>
      <c r="AC396">
        <v>2.7587907604408537</v>
      </c>
      <c r="AD396">
        <v>3.7793144880493634</v>
      </c>
      <c r="AE396">
        <v>2.4935374020893075</v>
      </c>
      <c r="AF396">
        <v>2.197372897006427</v>
      </c>
      <c r="AG396">
        <v>3.492966927692355</v>
      </c>
      <c r="AH396">
        <v>3.3874568764160102</v>
      </c>
      <c r="AI396">
        <v>2.8095025682853949</v>
      </c>
      <c r="AJ396">
        <v>4.0636046743243037</v>
      </c>
      <c r="AK396">
        <v>2.7664556406095615</v>
      </c>
      <c r="AL396">
        <v>2.7521179980402626</v>
      </c>
      <c r="AM396">
        <f t="shared" si="12"/>
        <v>3.0730912361341236</v>
      </c>
      <c r="AN396">
        <f t="shared" si="13"/>
        <v>3.1119748888161429</v>
      </c>
      <c r="AP396" t="s">
        <v>506</v>
      </c>
      <c r="AQ396" t="s">
        <v>2264</v>
      </c>
      <c r="AR396" t="s">
        <v>2265</v>
      </c>
      <c r="AS396">
        <v>-0.37386316769920103</v>
      </c>
      <c r="AT396">
        <v>6.8818619408991394E-2</v>
      </c>
      <c r="AU396">
        <v>0.41591709462167098</v>
      </c>
    </row>
    <row r="397" spans="1:47" x14ac:dyDescent="0.25">
      <c r="A397" t="s">
        <v>1033</v>
      </c>
      <c r="B397">
        <v>169020.99375671829</v>
      </c>
      <c r="C397">
        <v>166104.98952809069</v>
      </c>
      <c r="D397">
        <v>169371.70417321261</v>
      </c>
      <c r="E397">
        <v>155875.44006937777</v>
      </c>
      <c r="F397">
        <v>130725.23859288628</v>
      </c>
      <c r="G397">
        <v>235524.17144721371</v>
      </c>
      <c r="H397">
        <v>157890.80431935168</v>
      </c>
      <c r="I397">
        <v>150242.48552868434</v>
      </c>
      <c r="J397">
        <v>404625.52133798524</v>
      </c>
      <c r="K397">
        <v>323315.25210307387</v>
      </c>
      <c r="L397">
        <v>414719.19282065617</v>
      </c>
      <c r="M397">
        <v>276482.73368465429</v>
      </c>
      <c r="N397">
        <v>4</v>
      </c>
      <c r="O397">
        <v>3</v>
      </c>
      <c r="P397">
        <v>3</v>
      </c>
      <c r="Q397">
        <v>2</v>
      </c>
      <c r="R397">
        <v>3</v>
      </c>
      <c r="S397">
        <v>2</v>
      </c>
      <c r="T397">
        <v>3</v>
      </c>
      <c r="U397">
        <v>3</v>
      </c>
      <c r="V397">
        <v>3</v>
      </c>
      <c r="W397">
        <v>3</v>
      </c>
      <c r="X397">
        <v>4</v>
      </c>
      <c r="Y397">
        <v>4</v>
      </c>
      <c r="Z397">
        <v>3</v>
      </c>
      <c r="AA397">
        <v>1.9786450191303235</v>
      </c>
      <c r="AB397">
        <v>1.0199941039739411</v>
      </c>
      <c r="AC397">
        <v>2.2157260867225199</v>
      </c>
      <c r="AD397">
        <v>2.0229843924984965</v>
      </c>
      <c r="AE397">
        <v>2.2182395824836352</v>
      </c>
      <c r="AF397">
        <v>2.5885151653685132</v>
      </c>
      <c r="AG397">
        <v>3.1159468485877344</v>
      </c>
      <c r="AH397">
        <v>2.2261000033712666</v>
      </c>
      <c r="AI397">
        <v>2.6798962462889371</v>
      </c>
      <c r="AJ397">
        <v>1.4116651999161081</v>
      </c>
      <c r="AK397">
        <v>2.6247429378241849</v>
      </c>
      <c r="AL397">
        <v>2.8707892370957033</v>
      </c>
      <c r="AM397">
        <f t="shared" si="12"/>
        <v>1.9824069702333904</v>
      </c>
      <c r="AN397">
        <f t="shared" si="13"/>
        <v>2.5131338336435038</v>
      </c>
      <c r="AP397" t="s">
        <v>507</v>
      </c>
      <c r="AQ397" t="s">
        <v>2266</v>
      </c>
      <c r="AR397" t="s">
        <v>2267</v>
      </c>
      <c r="AS397">
        <v>-1.3609391236513699</v>
      </c>
      <c r="AT397">
        <v>0.173703034530657</v>
      </c>
      <c r="AU397">
        <v>0.41675335039105998</v>
      </c>
    </row>
    <row r="398" spans="1:47" x14ac:dyDescent="0.25">
      <c r="A398" t="s">
        <v>253</v>
      </c>
      <c r="B398">
        <v>944734.5153294995</v>
      </c>
      <c r="C398">
        <v>1445177.2434391452</v>
      </c>
      <c r="D398">
        <v>1188240.0554563061</v>
      </c>
      <c r="E398">
        <v>825221.21218756121</v>
      </c>
      <c r="F398">
        <v>935379.7943805377</v>
      </c>
      <c r="G398">
        <v>1289815.1960677337</v>
      </c>
      <c r="H398">
        <v>842900.79930438916</v>
      </c>
      <c r="I398">
        <v>945553.90453895763</v>
      </c>
      <c r="J398">
        <v>651106.71608201042</v>
      </c>
      <c r="K398">
        <v>919225.04295701522</v>
      </c>
      <c r="L398">
        <v>664853.28143725032</v>
      </c>
      <c r="M398">
        <v>1093324.3770405171</v>
      </c>
      <c r="N398">
        <v>4</v>
      </c>
      <c r="O398">
        <v>4</v>
      </c>
      <c r="P398">
        <v>4</v>
      </c>
      <c r="Q398">
        <v>4</v>
      </c>
      <c r="R398">
        <v>4</v>
      </c>
      <c r="S398">
        <v>4</v>
      </c>
      <c r="T398">
        <v>4</v>
      </c>
      <c r="U398">
        <v>3</v>
      </c>
      <c r="V398">
        <v>4</v>
      </c>
      <c r="W398">
        <v>1</v>
      </c>
      <c r="X398">
        <v>3</v>
      </c>
      <c r="Y398">
        <v>2</v>
      </c>
      <c r="Z398">
        <v>3</v>
      </c>
      <c r="AA398">
        <v>3.8341512211115076</v>
      </c>
      <c r="AB398">
        <v>3.0846393733557025</v>
      </c>
      <c r="AC398">
        <v>3.1739097581247875</v>
      </c>
      <c r="AD398">
        <v>3.3751144255564398</v>
      </c>
      <c r="AE398">
        <v>2.99329931589783</v>
      </c>
      <c r="AF398">
        <v>3.6182518810898778</v>
      </c>
      <c r="AG398">
        <v>4.8358708211489434</v>
      </c>
      <c r="AH398">
        <v>3.9999921963901306</v>
      </c>
      <c r="AI398">
        <v>3.6324093458903199</v>
      </c>
      <c r="AJ398">
        <v>4.34167544995874</v>
      </c>
      <c r="AK398">
        <v>3.7750622068523851</v>
      </c>
      <c r="AL398">
        <v>4.0024784939489599</v>
      </c>
      <c r="AM398">
        <f t="shared" si="12"/>
        <v>3.6141728382551559</v>
      </c>
      <c r="AN398">
        <f t="shared" si="13"/>
        <v>3.8303029099657819</v>
      </c>
      <c r="AP398" t="s">
        <v>508</v>
      </c>
      <c r="AQ398" t="s">
        <v>2268</v>
      </c>
      <c r="AR398" t="s">
        <v>2269</v>
      </c>
      <c r="AS398">
        <v>-0.34673874892978401</v>
      </c>
      <c r="AT398">
        <v>1.55136918874016E-2</v>
      </c>
      <c r="AU398">
        <v>0.417971174751819</v>
      </c>
    </row>
    <row r="399" spans="1:47" x14ac:dyDescent="0.25">
      <c r="A399" t="s">
        <v>835</v>
      </c>
      <c r="B399">
        <v>297400.04237377463</v>
      </c>
      <c r="C399">
        <v>263308.83128924458</v>
      </c>
      <c r="D399">
        <v>219147.34427377631</v>
      </c>
      <c r="E399">
        <v>298223.58657084021</v>
      </c>
      <c r="F399">
        <v>192861.50989634817</v>
      </c>
      <c r="G399">
        <v>272501.17684136209</v>
      </c>
      <c r="H399">
        <v>304431.94354067114</v>
      </c>
      <c r="I399">
        <v>298516.53232534305</v>
      </c>
      <c r="J399">
        <v>515846.86210173566</v>
      </c>
      <c r="K399">
        <v>335799.66790807369</v>
      </c>
      <c r="L399">
        <v>475787.53219083499</v>
      </c>
      <c r="M399">
        <v>391217.79907551128</v>
      </c>
      <c r="N399">
        <v>5</v>
      </c>
      <c r="O399">
        <v>4</v>
      </c>
      <c r="P399">
        <v>3</v>
      </c>
      <c r="Q399">
        <v>3</v>
      </c>
      <c r="R399">
        <v>4</v>
      </c>
      <c r="S399">
        <v>3</v>
      </c>
      <c r="T399">
        <v>3</v>
      </c>
      <c r="U399">
        <v>3</v>
      </c>
      <c r="V399">
        <v>4</v>
      </c>
      <c r="W399">
        <v>4</v>
      </c>
      <c r="X399">
        <v>3</v>
      </c>
      <c r="Y399">
        <v>4</v>
      </c>
      <c r="Z399">
        <v>4</v>
      </c>
      <c r="AA399">
        <v>1.6041307972046823</v>
      </c>
      <c r="AB399">
        <v>2.6203179564423835</v>
      </c>
      <c r="AC399">
        <v>3.2081906002862834</v>
      </c>
      <c r="AD399">
        <v>2.4380378208494302</v>
      </c>
      <c r="AE399">
        <v>1.9290648394667567</v>
      </c>
      <c r="AF399">
        <v>2.3722428600478982</v>
      </c>
      <c r="AG399">
        <v>3.7661256292262899</v>
      </c>
      <c r="AH399">
        <v>2.9447871203503753</v>
      </c>
      <c r="AI399">
        <v>1.4873940272302568</v>
      </c>
      <c r="AJ399">
        <v>4.1437072655640064</v>
      </c>
      <c r="AK399">
        <v>3.0074902426920795</v>
      </c>
      <c r="AL399">
        <v>2.2878512616609026</v>
      </c>
      <c r="AM399">
        <f t="shared" si="12"/>
        <v>2.5726639177959183</v>
      </c>
      <c r="AN399">
        <f t="shared" si="13"/>
        <v>2.728892819040972</v>
      </c>
      <c r="AP399" t="s">
        <v>2270</v>
      </c>
      <c r="AQ399" t="s">
        <v>2271</v>
      </c>
      <c r="AR399" t="s">
        <v>2272</v>
      </c>
      <c r="AS399" t="s">
        <v>2273</v>
      </c>
      <c r="AT399">
        <v>0</v>
      </c>
      <c r="AU399">
        <v>0.419280940979253</v>
      </c>
    </row>
    <row r="400" spans="1:47" x14ac:dyDescent="0.25">
      <c r="A400" t="s">
        <v>826</v>
      </c>
      <c r="B400">
        <v>78003.408869737701</v>
      </c>
      <c r="C400">
        <v>50295.222771256769</v>
      </c>
      <c r="D400">
        <v>93780.980275225302</v>
      </c>
      <c r="E400">
        <v>72088.51024453796</v>
      </c>
      <c r="F400">
        <v>205.36</v>
      </c>
      <c r="G400">
        <v>49482.317072249054</v>
      </c>
      <c r="H400">
        <v>89179.696605114688</v>
      </c>
      <c r="I400">
        <v>205.36</v>
      </c>
      <c r="J400">
        <v>205.36</v>
      </c>
      <c r="K400">
        <v>205.36</v>
      </c>
      <c r="L400">
        <v>205.36</v>
      </c>
      <c r="M400">
        <v>37216.847540833849</v>
      </c>
      <c r="N400">
        <v>2</v>
      </c>
      <c r="O400">
        <v>2</v>
      </c>
      <c r="P400">
        <v>1</v>
      </c>
      <c r="Q400">
        <v>2</v>
      </c>
      <c r="R400">
        <v>2</v>
      </c>
      <c r="S400">
        <v>0</v>
      </c>
      <c r="T400">
        <v>1</v>
      </c>
      <c r="U400">
        <v>2</v>
      </c>
      <c r="V400">
        <v>0</v>
      </c>
      <c r="W400">
        <v>0</v>
      </c>
      <c r="X400">
        <v>0</v>
      </c>
      <c r="Y400">
        <v>0</v>
      </c>
      <c r="Z400">
        <v>1</v>
      </c>
      <c r="AA400">
        <v>1.7159484119030899</v>
      </c>
      <c r="AB400">
        <v>2.1522297228218199</v>
      </c>
      <c r="AC400">
        <v>1.5806466646768591</v>
      </c>
      <c r="AD400">
        <v>1.1014327812821216</v>
      </c>
      <c r="AE400">
        <v>0</v>
      </c>
      <c r="AF400">
        <v>1.4480753828093</v>
      </c>
      <c r="AG400">
        <v>1.5059904642748301</v>
      </c>
      <c r="AH400">
        <v>0</v>
      </c>
      <c r="AI400">
        <v>0</v>
      </c>
      <c r="AJ400">
        <v>0</v>
      </c>
      <c r="AK400">
        <v>0</v>
      </c>
      <c r="AL400">
        <v>1.2284578689043999</v>
      </c>
      <c r="AM400">
        <f t="shared" si="12"/>
        <v>1.1494833637018449</v>
      </c>
      <c r="AN400">
        <f t="shared" si="13"/>
        <v>0.63931351907689182</v>
      </c>
      <c r="AP400" t="s">
        <v>509</v>
      </c>
      <c r="AQ400" t="s">
        <v>2274</v>
      </c>
      <c r="AR400" t="s">
        <v>2275</v>
      </c>
      <c r="AS400">
        <v>0.42410717486090799</v>
      </c>
      <c r="AT400">
        <v>4.0711187836153198E-2</v>
      </c>
      <c r="AU400">
        <v>0.41977093016223899</v>
      </c>
    </row>
    <row r="401" spans="1:47" x14ac:dyDescent="0.25">
      <c r="A401" t="s">
        <v>840</v>
      </c>
      <c r="B401">
        <v>928948.56359239121</v>
      </c>
      <c r="C401">
        <v>1165157.1567517633</v>
      </c>
      <c r="D401">
        <v>782856.47450140165</v>
      </c>
      <c r="E401">
        <v>683348.40302817582</v>
      </c>
      <c r="F401">
        <v>292978.69290299335</v>
      </c>
      <c r="G401">
        <v>706975.18002388626</v>
      </c>
      <c r="H401">
        <v>1009631.9024442069</v>
      </c>
      <c r="I401">
        <v>618384.93213615858</v>
      </c>
      <c r="J401">
        <v>1304735.0595077332</v>
      </c>
      <c r="K401">
        <v>905060.96235418122</v>
      </c>
      <c r="L401">
        <v>1091846.5974581512</v>
      </c>
      <c r="M401">
        <v>993374.71544543002</v>
      </c>
      <c r="N401">
        <v>9</v>
      </c>
      <c r="O401">
        <v>7</v>
      </c>
      <c r="P401">
        <v>7</v>
      </c>
      <c r="Q401">
        <v>8</v>
      </c>
      <c r="R401">
        <v>8</v>
      </c>
      <c r="S401">
        <v>4</v>
      </c>
      <c r="T401">
        <v>6</v>
      </c>
      <c r="U401">
        <v>7</v>
      </c>
      <c r="V401">
        <v>7</v>
      </c>
      <c r="W401">
        <v>8</v>
      </c>
      <c r="X401">
        <v>7</v>
      </c>
      <c r="Y401">
        <v>8</v>
      </c>
      <c r="Z401">
        <v>8</v>
      </c>
      <c r="AA401">
        <v>2.577071539880273</v>
      </c>
      <c r="AB401">
        <v>1.8467704960613087</v>
      </c>
      <c r="AC401">
        <v>1.7915868676976066</v>
      </c>
      <c r="AD401">
        <v>2.3025334779945865</v>
      </c>
      <c r="AE401">
        <v>1.8059721636603547</v>
      </c>
      <c r="AF401">
        <v>1.7513045074487159</v>
      </c>
      <c r="AG401">
        <v>2.144459705171847</v>
      </c>
      <c r="AH401">
        <v>2.0825968695133712</v>
      </c>
      <c r="AI401">
        <v>2.3041534940100474</v>
      </c>
      <c r="AJ401">
        <v>3.0411704111155697</v>
      </c>
      <c r="AK401">
        <v>2.5736392333891951</v>
      </c>
      <c r="AL401">
        <v>2.5490359252723573</v>
      </c>
      <c r="AM401">
        <f t="shared" si="12"/>
        <v>2.2186762193689202</v>
      </c>
      <c r="AN401">
        <f t="shared" si="13"/>
        <v>2.2430395625002855</v>
      </c>
      <c r="AP401" t="s">
        <v>510</v>
      </c>
      <c r="AQ401" t="s">
        <v>2276</v>
      </c>
      <c r="AR401" t="s">
        <v>2277</v>
      </c>
      <c r="AS401">
        <v>0.24595220024403999</v>
      </c>
      <c r="AT401">
        <v>3.6215528541757899E-2</v>
      </c>
      <c r="AU401">
        <v>0.42072306778740398</v>
      </c>
    </row>
    <row r="402" spans="1:47" x14ac:dyDescent="0.25">
      <c r="A402" t="s">
        <v>693</v>
      </c>
      <c r="B402">
        <v>622908.1084479983</v>
      </c>
      <c r="C402">
        <v>543860.8103201685</v>
      </c>
      <c r="D402">
        <v>585072.29199597996</v>
      </c>
      <c r="E402">
        <v>492060.02352731256</v>
      </c>
      <c r="F402">
        <v>334723.00286727719</v>
      </c>
      <c r="G402">
        <v>318289.32015405805</v>
      </c>
      <c r="H402">
        <v>403097.23351330718</v>
      </c>
      <c r="I402">
        <v>516189.5037654629</v>
      </c>
      <c r="J402">
        <v>337146.74039947189</v>
      </c>
      <c r="K402">
        <v>407177.3318740353</v>
      </c>
      <c r="L402">
        <v>440200.87119909708</v>
      </c>
      <c r="M402">
        <v>348129.68344854831</v>
      </c>
      <c r="N402">
        <v>5</v>
      </c>
      <c r="O402">
        <v>5</v>
      </c>
      <c r="P402">
        <v>4</v>
      </c>
      <c r="Q402">
        <v>5</v>
      </c>
      <c r="R402">
        <v>5</v>
      </c>
      <c r="S402">
        <v>3</v>
      </c>
      <c r="T402">
        <v>3</v>
      </c>
      <c r="U402">
        <v>3</v>
      </c>
      <c r="V402">
        <v>5</v>
      </c>
      <c r="W402">
        <v>2</v>
      </c>
      <c r="X402">
        <v>3</v>
      </c>
      <c r="Y402">
        <v>3</v>
      </c>
      <c r="Z402">
        <v>4</v>
      </c>
      <c r="AA402">
        <v>2.444326630777486</v>
      </c>
      <c r="AB402">
        <v>2.2094509275113952</v>
      </c>
      <c r="AC402">
        <v>2.274737162663746</v>
      </c>
      <c r="AD402">
        <v>3.0880808344592223</v>
      </c>
      <c r="AE402">
        <v>1.8513118113847256</v>
      </c>
      <c r="AF402">
        <v>2.7500592384825566</v>
      </c>
      <c r="AG402">
        <v>3.7509367070827166</v>
      </c>
      <c r="AH402">
        <v>3.3816174134843799</v>
      </c>
      <c r="AI402">
        <v>1.7317685785781149</v>
      </c>
      <c r="AJ402">
        <v>2.8258891140092302</v>
      </c>
      <c r="AK402">
        <v>2.2376830156299032</v>
      </c>
      <c r="AL402">
        <v>2.6965228339373324</v>
      </c>
      <c r="AM402">
        <f t="shared" si="12"/>
        <v>2.3727052753370885</v>
      </c>
      <c r="AN402">
        <f t="shared" si="13"/>
        <v>2.8343587693297132</v>
      </c>
      <c r="AP402" t="s">
        <v>511</v>
      </c>
      <c r="AQ402" t="s">
        <v>2278</v>
      </c>
      <c r="AR402" t="s">
        <v>2279</v>
      </c>
      <c r="AS402">
        <v>-1.54687936601856</v>
      </c>
      <c r="AT402">
        <v>0.124789875291505</v>
      </c>
      <c r="AU402">
        <v>0.42108012499103198</v>
      </c>
    </row>
    <row r="403" spans="1:47" x14ac:dyDescent="0.25">
      <c r="A403" t="s">
        <v>1343</v>
      </c>
      <c r="B403">
        <v>1019734.003314935</v>
      </c>
      <c r="C403">
        <v>1020909.9163168892</v>
      </c>
      <c r="D403">
        <v>968646.60983221466</v>
      </c>
      <c r="E403">
        <v>886132.52047421178</v>
      </c>
      <c r="F403">
        <v>798135.05406523892</v>
      </c>
      <c r="G403">
        <v>900435.44273754233</v>
      </c>
      <c r="H403">
        <v>803966.33679018565</v>
      </c>
      <c r="I403">
        <v>814206.88660650013</v>
      </c>
      <c r="J403">
        <v>434911.5252340943</v>
      </c>
      <c r="K403">
        <v>820552.30166330561</v>
      </c>
      <c r="L403">
        <v>449986.18267767859</v>
      </c>
      <c r="M403">
        <v>631355.60843637772</v>
      </c>
      <c r="N403">
        <v>8</v>
      </c>
      <c r="O403">
        <v>8</v>
      </c>
      <c r="P403">
        <v>7</v>
      </c>
      <c r="Q403">
        <v>7</v>
      </c>
      <c r="R403">
        <v>7</v>
      </c>
      <c r="S403">
        <v>5</v>
      </c>
      <c r="T403">
        <v>5</v>
      </c>
      <c r="U403">
        <v>5</v>
      </c>
      <c r="V403">
        <v>7</v>
      </c>
      <c r="W403">
        <v>4</v>
      </c>
      <c r="X403">
        <v>5</v>
      </c>
      <c r="Y403">
        <v>1</v>
      </c>
      <c r="Z403">
        <v>4</v>
      </c>
      <c r="AA403">
        <v>3.801340922381109</v>
      </c>
      <c r="AB403">
        <v>3.3296585662642295</v>
      </c>
      <c r="AC403">
        <v>2.70109316956052</v>
      </c>
      <c r="AD403">
        <v>3.6973241871652784</v>
      </c>
      <c r="AE403">
        <v>3.0850017068056141</v>
      </c>
      <c r="AF403">
        <v>3.4101380218470339</v>
      </c>
      <c r="AG403">
        <v>3.7988587299736962</v>
      </c>
      <c r="AH403">
        <v>3.4204724215946385</v>
      </c>
      <c r="AI403">
        <v>2.1828557845260264</v>
      </c>
      <c r="AJ403">
        <v>4.1019584613487279</v>
      </c>
      <c r="AK403">
        <v>4.5018108882547301</v>
      </c>
      <c r="AL403">
        <v>3.8107912152488552</v>
      </c>
      <c r="AM403">
        <f t="shared" si="12"/>
        <v>3.2545074876546081</v>
      </c>
      <c r="AN403">
        <f t="shared" si="13"/>
        <v>3.7190431915071351</v>
      </c>
      <c r="AP403" t="s">
        <v>512</v>
      </c>
      <c r="AQ403" t="s">
        <v>2280</v>
      </c>
      <c r="AR403" t="s">
        <v>2281</v>
      </c>
      <c r="AS403">
        <v>-0.17477080784038401</v>
      </c>
      <c r="AT403">
        <v>8.0631670019913296E-2</v>
      </c>
      <c r="AU403">
        <v>0.422763698611759</v>
      </c>
    </row>
    <row r="404" spans="1:47" x14ac:dyDescent="0.25">
      <c r="A404" t="s">
        <v>912</v>
      </c>
      <c r="B404">
        <v>975317.94097481924</v>
      </c>
      <c r="C404">
        <v>962593.29978058569</v>
      </c>
      <c r="D404">
        <v>985304.09758826508</v>
      </c>
      <c r="E404">
        <v>920678.19198169187</v>
      </c>
      <c r="F404">
        <v>911786.20130337367</v>
      </c>
      <c r="G404">
        <v>756514.03451036476</v>
      </c>
      <c r="H404">
        <v>718206.70432865492</v>
      </c>
      <c r="I404">
        <v>728851.95939964114</v>
      </c>
      <c r="J404">
        <v>85272.163777710448</v>
      </c>
      <c r="K404">
        <v>110886.16039538496</v>
      </c>
      <c r="L404">
        <v>75960.354510565536</v>
      </c>
      <c r="M404">
        <v>97488.867824688394</v>
      </c>
      <c r="N404">
        <v>9</v>
      </c>
      <c r="O404">
        <v>8</v>
      </c>
      <c r="P404">
        <v>7</v>
      </c>
      <c r="Q404">
        <v>7</v>
      </c>
      <c r="R404">
        <v>9</v>
      </c>
      <c r="S404">
        <v>9</v>
      </c>
      <c r="T404">
        <v>8</v>
      </c>
      <c r="U404">
        <v>7</v>
      </c>
      <c r="V404">
        <v>7</v>
      </c>
      <c r="W404">
        <v>3</v>
      </c>
      <c r="X404">
        <v>5</v>
      </c>
      <c r="Y404">
        <v>4</v>
      </c>
      <c r="Z404">
        <v>3</v>
      </c>
      <c r="AA404">
        <v>3.3494214802139961</v>
      </c>
      <c r="AB404">
        <v>2.4688742178858547</v>
      </c>
      <c r="AC404">
        <v>2.4933315842086325</v>
      </c>
      <c r="AD404">
        <v>3.1962849992466214</v>
      </c>
      <c r="AE404">
        <v>2.0145430310552941</v>
      </c>
      <c r="AF404">
        <v>2.0040414169627963</v>
      </c>
      <c r="AG404">
        <v>2.3755089867649546</v>
      </c>
      <c r="AH404">
        <v>2.8601732627010499</v>
      </c>
      <c r="AI404">
        <v>1.76189846115577</v>
      </c>
      <c r="AJ404">
        <v>2.1482171609840521</v>
      </c>
      <c r="AK404">
        <v>1.8735133015959851</v>
      </c>
      <c r="AL404">
        <v>2.9060636546739764</v>
      </c>
      <c r="AM404">
        <f t="shared" si="12"/>
        <v>2.370964053568517</v>
      </c>
      <c r="AN404">
        <f t="shared" si="13"/>
        <v>2.5376812060063134</v>
      </c>
      <c r="AP404" t="s">
        <v>513</v>
      </c>
      <c r="AQ404" t="s">
        <v>2282</v>
      </c>
      <c r="AR404" t="s">
        <v>2283</v>
      </c>
      <c r="AS404">
        <v>4.6302220556123697</v>
      </c>
      <c r="AT404">
        <v>0.133717775335644</v>
      </c>
      <c r="AU404">
        <v>0.42298581622881098</v>
      </c>
    </row>
    <row r="405" spans="1:47" x14ac:dyDescent="0.25">
      <c r="A405" t="s">
        <v>679</v>
      </c>
      <c r="B405">
        <v>348320.72158526519</v>
      </c>
      <c r="C405">
        <v>255894.40427119291</v>
      </c>
      <c r="D405">
        <v>465429.66909183445</v>
      </c>
      <c r="E405">
        <v>446863.40123371605</v>
      </c>
      <c r="F405">
        <v>299077.69541348238</v>
      </c>
      <c r="G405">
        <v>580317.43596937612</v>
      </c>
      <c r="H405">
        <v>467874.53929934063</v>
      </c>
      <c r="I405">
        <v>415580.62614922819</v>
      </c>
      <c r="J405">
        <v>448798.07848564268</v>
      </c>
      <c r="K405">
        <v>314835.14933554491</v>
      </c>
      <c r="L405">
        <v>387594.59421039093</v>
      </c>
      <c r="M405">
        <v>373537.46987665194</v>
      </c>
      <c r="N405">
        <v>5</v>
      </c>
      <c r="O405">
        <v>3</v>
      </c>
      <c r="P405">
        <v>4</v>
      </c>
      <c r="Q405">
        <v>5</v>
      </c>
      <c r="R405">
        <v>4</v>
      </c>
      <c r="S405">
        <v>3</v>
      </c>
      <c r="T405">
        <v>4</v>
      </c>
      <c r="U405">
        <v>5</v>
      </c>
      <c r="V405">
        <v>5</v>
      </c>
      <c r="W405">
        <v>5</v>
      </c>
      <c r="X405">
        <v>4</v>
      </c>
      <c r="Y405">
        <v>5</v>
      </c>
      <c r="Z405">
        <v>4</v>
      </c>
      <c r="AA405">
        <v>2.8328543356264899</v>
      </c>
      <c r="AB405">
        <v>2.1519248139503491</v>
      </c>
      <c r="AC405">
        <v>1.2570404579338077</v>
      </c>
      <c r="AD405">
        <v>2.9792486500888251</v>
      </c>
      <c r="AE405">
        <v>2.35756232820806</v>
      </c>
      <c r="AF405">
        <v>2.129919056249884</v>
      </c>
      <c r="AG405">
        <v>2.4283903533208018</v>
      </c>
      <c r="AH405">
        <v>2.5176702314298884</v>
      </c>
      <c r="AI405">
        <v>2.335616843280572</v>
      </c>
      <c r="AJ405">
        <v>3.5692082277442205</v>
      </c>
      <c r="AK405">
        <v>2.8171036426182341</v>
      </c>
      <c r="AL405">
        <v>2.4321983971168653</v>
      </c>
      <c r="AM405">
        <f t="shared" si="12"/>
        <v>2.3794272891308874</v>
      </c>
      <c r="AN405">
        <f t="shared" si="13"/>
        <v>2.5886956004637791</v>
      </c>
      <c r="AP405" t="s">
        <v>514</v>
      </c>
      <c r="AQ405" t="s">
        <v>2284</v>
      </c>
      <c r="AR405" t="s">
        <v>2285</v>
      </c>
      <c r="AS405">
        <v>0.432234370024422</v>
      </c>
      <c r="AT405">
        <v>0.12790270961057101</v>
      </c>
      <c r="AU405">
        <v>0.42309378232176797</v>
      </c>
    </row>
    <row r="406" spans="1:47" x14ac:dyDescent="0.25">
      <c r="A406" t="s">
        <v>813</v>
      </c>
      <c r="B406">
        <v>216981.54180732506</v>
      </c>
      <c r="C406">
        <v>313066.46116649208</v>
      </c>
      <c r="D406">
        <v>315868.9837094816</v>
      </c>
      <c r="E406">
        <v>306832.10458560399</v>
      </c>
      <c r="F406">
        <v>224046.76090120492</v>
      </c>
      <c r="G406">
        <v>163437.0821151876</v>
      </c>
      <c r="H406">
        <v>296979.53953678865</v>
      </c>
      <c r="I406">
        <v>184713.50043242521</v>
      </c>
      <c r="J406">
        <v>414451.24463769811</v>
      </c>
      <c r="K406">
        <v>316660.65714604611</v>
      </c>
      <c r="L406">
        <v>418092.59020338487</v>
      </c>
      <c r="M406">
        <v>534257.8489534657</v>
      </c>
      <c r="N406">
        <v>5</v>
      </c>
      <c r="O406">
        <v>3</v>
      </c>
      <c r="P406">
        <v>4</v>
      </c>
      <c r="Q406">
        <v>4</v>
      </c>
      <c r="R406">
        <v>4</v>
      </c>
      <c r="S406">
        <v>3</v>
      </c>
      <c r="T406">
        <v>2</v>
      </c>
      <c r="U406">
        <v>4</v>
      </c>
      <c r="V406">
        <v>2</v>
      </c>
      <c r="W406">
        <v>4</v>
      </c>
      <c r="X406">
        <v>4</v>
      </c>
      <c r="Y406">
        <v>4</v>
      </c>
      <c r="Z406">
        <v>5</v>
      </c>
      <c r="AA406">
        <v>2.9992398321703599</v>
      </c>
      <c r="AB406">
        <v>2.6018517125221372</v>
      </c>
      <c r="AC406">
        <v>1.9195087474960988</v>
      </c>
      <c r="AD406">
        <v>2.9682379068681426</v>
      </c>
      <c r="AE406">
        <v>2.2389424505120403</v>
      </c>
      <c r="AF406">
        <v>2.6584168959308148</v>
      </c>
      <c r="AG406">
        <v>2.415602672755226</v>
      </c>
      <c r="AH406">
        <v>2.3900337624439998</v>
      </c>
      <c r="AI406">
        <v>2.0854206187232776</v>
      </c>
      <c r="AJ406">
        <v>3.213676596615175</v>
      </c>
      <c r="AK406">
        <v>2.3330380296953375</v>
      </c>
      <c r="AL406">
        <v>2.3662183854476302</v>
      </c>
      <c r="AM406">
        <f t="shared" si="12"/>
        <v>2.5796857339096442</v>
      </c>
      <c r="AN406">
        <f t="shared" si="13"/>
        <v>2.4520122012870629</v>
      </c>
      <c r="AP406" t="s">
        <v>515</v>
      </c>
      <c r="AQ406" t="s">
        <v>2286</v>
      </c>
      <c r="AR406" t="s">
        <v>2287</v>
      </c>
      <c r="AS406">
        <v>0.32736869812567598</v>
      </c>
      <c r="AT406">
        <v>0.20465382367566601</v>
      </c>
      <c r="AU406">
        <v>0.42359854828536198</v>
      </c>
    </row>
    <row r="407" spans="1:47" x14ac:dyDescent="0.25">
      <c r="A407" t="s">
        <v>349</v>
      </c>
      <c r="B407">
        <v>187713.37206779586</v>
      </c>
      <c r="C407">
        <v>129606.63251843581</v>
      </c>
      <c r="D407">
        <v>208061.89732896836</v>
      </c>
      <c r="E407">
        <v>101774.71223508935</v>
      </c>
      <c r="F407">
        <v>113707.58199622802</v>
      </c>
      <c r="G407">
        <v>83761.041032845576</v>
      </c>
      <c r="H407">
        <v>115532.46735737348</v>
      </c>
      <c r="I407">
        <v>100900.48165371422</v>
      </c>
      <c r="J407">
        <v>177638.55715364302</v>
      </c>
      <c r="K407">
        <v>121653.79550684594</v>
      </c>
      <c r="L407">
        <v>219836.63529397087</v>
      </c>
      <c r="M407">
        <v>89212.094133946142</v>
      </c>
      <c r="N407">
        <v>1</v>
      </c>
      <c r="O407">
        <v>1</v>
      </c>
      <c r="P407">
        <v>1</v>
      </c>
      <c r="Q407">
        <v>1</v>
      </c>
      <c r="R407">
        <v>1</v>
      </c>
      <c r="S407">
        <v>1</v>
      </c>
      <c r="T407">
        <v>1</v>
      </c>
      <c r="U407">
        <v>1</v>
      </c>
      <c r="V407">
        <v>1</v>
      </c>
      <c r="W407">
        <v>1</v>
      </c>
      <c r="X407">
        <v>1</v>
      </c>
      <c r="Y407">
        <v>1</v>
      </c>
      <c r="Z407">
        <v>1</v>
      </c>
      <c r="AA407">
        <v>1.5249037025449299</v>
      </c>
      <c r="AB407">
        <v>1.4724106881281001</v>
      </c>
      <c r="AC407">
        <v>3.6448220144738501</v>
      </c>
      <c r="AD407">
        <v>3.27200781647602</v>
      </c>
      <c r="AE407">
        <v>1.1963728649687799</v>
      </c>
      <c r="AF407">
        <v>3.0300786388393299</v>
      </c>
      <c r="AG407">
        <v>3.7836895385074101</v>
      </c>
      <c r="AH407">
        <v>2.7338292826498001</v>
      </c>
      <c r="AI407">
        <v>1.4643676353042101</v>
      </c>
      <c r="AJ407">
        <v>3.0622896851997798</v>
      </c>
      <c r="AK407">
        <v>4.04013052678392</v>
      </c>
      <c r="AL407">
        <v>2.2304214807032499</v>
      </c>
      <c r="AM407">
        <f t="shared" si="12"/>
        <v>2.3664787274150334</v>
      </c>
      <c r="AN407">
        <f t="shared" si="13"/>
        <v>2.8760752516815296</v>
      </c>
      <c r="AP407" t="s">
        <v>170</v>
      </c>
      <c r="AQ407" t="s">
        <v>2288</v>
      </c>
      <c r="AR407" t="s">
        <v>2289</v>
      </c>
      <c r="AS407">
        <v>0.48136040199159302</v>
      </c>
      <c r="AT407">
        <v>8.1172824166680493E-2</v>
      </c>
      <c r="AU407">
        <v>0.42375053969255899</v>
      </c>
    </row>
    <row r="408" spans="1:47" x14ac:dyDescent="0.25">
      <c r="A408" t="s">
        <v>504</v>
      </c>
      <c r="B408">
        <v>281136.01436194859</v>
      </c>
      <c r="C408">
        <v>234339.87319335967</v>
      </c>
      <c r="D408">
        <v>228699.48164129796</v>
      </c>
      <c r="E408">
        <v>260407.93396076985</v>
      </c>
      <c r="F408">
        <v>229333.5229614799</v>
      </c>
      <c r="G408">
        <v>158321.70562962696</v>
      </c>
      <c r="H408">
        <v>272901.10720849037</v>
      </c>
      <c r="I408">
        <v>223090.56807110904</v>
      </c>
      <c r="J408">
        <v>157227.92848295893</v>
      </c>
      <c r="K408">
        <v>162562.9560580636</v>
      </c>
      <c r="L408">
        <v>222414.61051016557</v>
      </c>
      <c r="M408">
        <v>162904.67845577464</v>
      </c>
      <c r="N408">
        <v>5</v>
      </c>
      <c r="O408">
        <v>5</v>
      </c>
      <c r="P408">
        <v>4</v>
      </c>
      <c r="Q408">
        <v>4</v>
      </c>
      <c r="R408">
        <v>5</v>
      </c>
      <c r="S408">
        <v>4</v>
      </c>
      <c r="T408">
        <v>3</v>
      </c>
      <c r="U408">
        <v>5</v>
      </c>
      <c r="V408">
        <v>4</v>
      </c>
      <c r="W408">
        <v>2</v>
      </c>
      <c r="X408">
        <v>4</v>
      </c>
      <c r="Y408">
        <v>2</v>
      </c>
      <c r="Z408">
        <v>2</v>
      </c>
      <c r="AA408">
        <v>3.4325352752164804</v>
      </c>
      <c r="AB408">
        <v>2.98762838326628</v>
      </c>
      <c r="AC408">
        <v>2.939072524458525</v>
      </c>
      <c r="AD408">
        <v>3.362372739707296</v>
      </c>
      <c r="AE408">
        <v>2.5268533474020702</v>
      </c>
      <c r="AF408">
        <v>2.5084580957635301</v>
      </c>
      <c r="AG408">
        <v>2.6064697103017038</v>
      </c>
      <c r="AH408">
        <v>2.1106867571667025</v>
      </c>
      <c r="AI408">
        <v>2.4741952189845899</v>
      </c>
      <c r="AJ408">
        <v>3.0050478927667998</v>
      </c>
      <c r="AK408">
        <v>3.4178574993406401</v>
      </c>
      <c r="AL408">
        <v>3.6617064654801199</v>
      </c>
      <c r="AM408">
        <f t="shared" si="12"/>
        <v>2.8911562317427006</v>
      </c>
      <c r="AN408">
        <f t="shared" si="13"/>
        <v>2.9476577532330883</v>
      </c>
      <c r="AP408" t="s">
        <v>516</v>
      </c>
      <c r="AQ408" t="s">
        <v>2290</v>
      </c>
      <c r="AR408" t="s">
        <v>2291</v>
      </c>
      <c r="AS408">
        <v>0.31256221717048899</v>
      </c>
      <c r="AT408">
        <v>0.12940638826057499</v>
      </c>
      <c r="AU408">
        <v>0.424712044272337</v>
      </c>
    </row>
    <row r="409" spans="1:47" x14ac:dyDescent="0.25">
      <c r="A409" t="s">
        <v>326</v>
      </c>
      <c r="B409">
        <v>2862291.35134893</v>
      </c>
      <c r="C409">
        <v>3300775.4829993322</v>
      </c>
      <c r="D409">
        <v>2733822.7949173218</v>
      </c>
      <c r="E409">
        <v>2332599.7078168751</v>
      </c>
      <c r="F409">
        <v>2788837.2520904783</v>
      </c>
      <c r="G409">
        <v>2950079.5665557962</v>
      </c>
      <c r="H409">
        <v>2493275.1337956367</v>
      </c>
      <c r="I409">
        <v>2581740.5832963162</v>
      </c>
      <c r="J409">
        <v>2434995.0762894042</v>
      </c>
      <c r="K409">
        <v>2541739.251419866</v>
      </c>
      <c r="L409">
        <v>2374445.391317314</v>
      </c>
      <c r="M409">
        <v>2373546.5841618101</v>
      </c>
      <c r="N409">
        <v>8</v>
      </c>
      <c r="O409">
        <v>8</v>
      </c>
      <c r="P409">
        <v>8</v>
      </c>
      <c r="Q409">
        <v>8</v>
      </c>
      <c r="R409">
        <v>8</v>
      </c>
      <c r="S409">
        <v>8</v>
      </c>
      <c r="T409">
        <v>8</v>
      </c>
      <c r="U409">
        <v>8</v>
      </c>
      <c r="V409">
        <v>8</v>
      </c>
      <c r="W409">
        <v>4</v>
      </c>
      <c r="X409">
        <v>6</v>
      </c>
      <c r="Y409">
        <v>4</v>
      </c>
      <c r="Z409">
        <v>5</v>
      </c>
      <c r="AA409">
        <v>3.021550450150754</v>
      </c>
      <c r="AB409">
        <v>3.5289419267779372</v>
      </c>
      <c r="AC409">
        <v>3.8223482131428397</v>
      </c>
      <c r="AD409">
        <v>3.8251818125096424</v>
      </c>
      <c r="AE409">
        <v>3.3941785033989449</v>
      </c>
      <c r="AF409">
        <v>4.2524277266465615</v>
      </c>
      <c r="AG409">
        <v>3.7822612502527346</v>
      </c>
      <c r="AH409">
        <v>4.1231243661163024</v>
      </c>
      <c r="AI409">
        <v>2.24666402240867</v>
      </c>
      <c r="AJ409">
        <v>4.0508967826652187</v>
      </c>
      <c r="AK409">
        <v>3.9148582268723819</v>
      </c>
      <c r="AL409">
        <v>3.6841378626116237</v>
      </c>
      <c r="AM409">
        <f t="shared" si="12"/>
        <v>3.4871381869653302</v>
      </c>
      <c r="AN409">
        <f t="shared" si="13"/>
        <v>3.7872903369602717</v>
      </c>
      <c r="AP409" t="s">
        <v>517</v>
      </c>
      <c r="AQ409" t="s">
        <v>2292</v>
      </c>
      <c r="AR409" t="s">
        <v>2293</v>
      </c>
      <c r="AS409">
        <v>0.42626926492306799</v>
      </c>
      <c r="AT409">
        <v>3.9267318010556803E-3</v>
      </c>
      <c r="AU409">
        <v>0.42600923781561301</v>
      </c>
    </row>
    <row r="410" spans="1:47" x14ac:dyDescent="0.25">
      <c r="A410" t="s">
        <v>95</v>
      </c>
      <c r="B410">
        <v>317525.30970548629</v>
      </c>
      <c r="C410">
        <v>313933.72090281581</v>
      </c>
      <c r="D410">
        <v>229561.58081270472</v>
      </c>
      <c r="E410">
        <v>353662.29033125407</v>
      </c>
      <c r="F410">
        <v>395398.2146114927</v>
      </c>
      <c r="G410">
        <v>290155.00878233695</v>
      </c>
      <c r="H410">
        <v>418551.74362969428</v>
      </c>
      <c r="I410">
        <v>603147.53317054803</v>
      </c>
      <c r="J410">
        <v>292626.42109356006</v>
      </c>
      <c r="K410">
        <v>284133.39790215681</v>
      </c>
      <c r="L410">
        <v>307669.8279088671</v>
      </c>
      <c r="M410">
        <v>443286.63097234612</v>
      </c>
      <c r="N410">
        <v>6</v>
      </c>
      <c r="O410">
        <v>4</v>
      </c>
      <c r="P410">
        <v>4</v>
      </c>
      <c r="Q410">
        <v>4</v>
      </c>
      <c r="R410">
        <v>5</v>
      </c>
      <c r="S410">
        <v>4</v>
      </c>
      <c r="T410">
        <v>4</v>
      </c>
      <c r="U410">
        <v>4</v>
      </c>
      <c r="V410">
        <v>6</v>
      </c>
      <c r="W410">
        <v>2</v>
      </c>
      <c r="X410">
        <v>4</v>
      </c>
      <c r="Y410">
        <v>3</v>
      </c>
      <c r="Z410">
        <v>5</v>
      </c>
      <c r="AA410">
        <v>2.784394816269268</v>
      </c>
      <c r="AB410">
        <v>2.4380396498489447</v>
      </c>
      <c r="AC410">
        <v>2.6520547547580025</v>
      </c>
      <c r="AD410">
        <v>2.8722407693178318</v>
      </c>
      <c r="AE410">
        <v>2.295754585467225</v>
      </c>
      <c r="AF410">
        <v>2.2350125694924272</v>
      </c>
      <c r="AG410">
        <v>3.3849203115972353</v>
      </c>
      <c r="AH410">
        <v>3.8760290378656084</v>
      </c>
      <c r="AI410">
        <v>2.7702582368736399</v>
      </c>
      <c r="AJ410">
        <v>3.6440018414715727</v>
      </c>
      <c r="AK410">
        <v>3.315700181897423</v>
      </c>
      <c r="AL410">
        <v>3.6199982611812218</v>
      </c>
      <c r="AM410">
        <f t="shared" si="12"/>
        <v>2.753960311452309</v>
      </c>
      <c r="AN410">
        <f t="shared" si="13"/>
        <v>3.2274405245544244</v>
      </c>
      <c r="AP410" t="s">
        <v>518</v>
      </c>
      <c r="AQ410" t="s">
        <v>2294</v>
      </c>
      <c r="AR410" t="s">
        <v>2295</v>
      </c>
      <c r="AS410">
        <v>-0.47820524343238602</v>
      </c>
      <c r="AT410">
        <v>9.5691491296034506E-2</v>
      </c>
      <c r="AU410">
        <v>0.42641993094985797</v>
      </c>
    </row>
    <row r="411" spans="1:47" x14ac:dyDescent="0.25">
      <c r="A411" t="s">
        <v>871</v>
      </c>
      <c r="B411">
        <v>12093191.302726891</v>
      </c>
      <c r="C411">
        <v>13875324.960380893</v>
      </c>
      <c r="D411">
        <v>14175731.196121262</v>
      </c>
      <c r="E411">
        <v>16405777.643529149</v>
      </c>
      <c r="F411">
        <v>15067989.252374733</v>
      </c>
      <c r="G411">
        <v>12644933.114756649</v>
      </c>
      <c r="H411">
        <v>13878267.42284687</v>
      </c>
      <c r="I411">
        <v>14293978.75987762</v>
      </c>
      <c r="J411">
        <v>13036555.723090211</v>
      </c>
      <c r="K411">
        <v>15387447.801797057</v>
      </c>
      <c r="L411">
        <v>12156764.805998754</v>
      </c>
      <c r="M411">
        <v>14703258.718786106</v>
      </c>
      <c r="N411">
        <v>8</v>
      </c>
      <c r="O411">
        <v>8</v>
      </c>
      <c r="P411">
        <v>8</v>
      </c>
      <c r="Q411">
        <v>8</v>
      </c>
      <c r="R411">
        <v>8</v>
      </c>
      <c r="S411">
        <v>8</v>
      </c>
      <c r="T411">
        <v>7</v>
      </c>
      <c r="U411">
        <v>8</v>
      </c>
      <c r="V411">
        <v>8</v>
      </c>
      <c r="W411">
        <v>6</v>
      </c>
      <c r="X411">
        <v>8</v>
      </c>
      <c r="Y411">
        <v>5</v>
      </c>
      <c r="Z411">
        <v>6</v>
      </c>
      <c r="AA411">
        <v>3.5438905432952095</v>
      </c>
      <c r="AB411">
        <v>3.5099029214110042</v>
      </c>
      <c r="AC411">
        <v>4.032856220453767</v>
      </c>
      <c r="AD411">
        <v>3.9262622156010991</v>
      </c>
      <c r="AE411">
        <v>3.5048503639273654</v>
      </c>
      <c r="AF411">
        <v>5.270372395805258</v>
      </c>
      <c r="AG411">
        <v>4.4940072429180278</v>
      </c>
      <c r="AH411">
        <v>4.7560298830790959</v>
      </c>
      <c r="AI411">
        <v>2.986348282607445</v>
      </c>
      <c r="AJ411">
        <v>4.7057237749239329</v>
      </c>
      <c r="AK411">
        <v>4.0644901201626018</v>
      </c>
      <c r="AL411">
        <v>4.114133773535924</v>
      </c>
      <c r="AM411">
        <f t="shared" si="12"/>
        <v>4.0081823564161025</v>
      </c>
      <c r="AN411">
        <f t="shared" si="13"/>
        <v>4.1432955998706866</v>
      </c>
      <c r="AP411" t="s">
        <v>519</v>
      </c>
      <c r="AQ411" t="s">
        <v>2296</v>
      </c>
      <c r="AR411" t="s">
        <v>2297</v>
      </c>
      <c r="AS411">
        <v>-0.73250588931458505</v>
      </c>
      <c r="AT411">
        <v>0.114799786463787</v>
      </c>
      <c r="AU411">
        <v>0.42662618807909403</v>
      </c>
    </row>
    <row r="412" spans="1:47" x14ac:dyDescent="0.25">
      <c r="A412" t="s">
        <v>915</v>
      </c>
      <c r="B412">
        <v>681883.89012651192</v>
      </c>
      <c r="C412">
        <v>681142.5306369731</v>
      </c>
      <c r="D412">
        <v>486262.37100200582</v>
      </c>
      <c r="E412">
        <v>576265.51076891902</v>
      </c>
      <c r="F412">
        <v>491115.68103523238</v>
      </c>
      <c r="G412">
        <v>704588.66373273591</v>
      </c>
      <c r="H412">
        <v>685314.64692213119</v>
      </c>
      <c r="I412">
        <v>764621.44253243145</v>
      </c>
      <c r="J412">
        <v>750444.10397198214</v>
      </c>
      <c r="K412">
        <v>610138.06063635973</v>
      </c>
      <c r="L412">
        <v>694711.32286679104</v>
      </c>
      <c r="M412">
        <v>748255.33563929121</v>
      </c>
      <c r="N412">
        <v>6</v>
      </c>
      <c r="O412">
        <v>5</v>
      </c>
      <c r="P412">
        <v>4</v>
      </c>
      <c r="Q412">
        <v>3</v>
      </c>
      <c r="R412">
        <v>5</v>
      </c>
      <c r="S412">
        <v>3</v>
      </c>
      <c r="T412">
        <v>5</v>
      </c>
      <c r="U412">
        <v>6</v>
      </c>
      <c r="V412">
        <v>5</v>
      </c>
      <c r="W412">
        <v>4</v>
      </c>
      <c r="X412">
        <v>4</v>
      </c>
      <c r="Y412">
        <v>4</v>
      </c>
      <c r="Z412">
        <v>5</v>
      </c>
      <c r="AA412">
        <v>3.3644655833620134</v>
      </c>
      <c r="AB412">
        <v>2.2784937837790586</v>
      </c>
      <c r="AC412">
        <v>2.7737056791866546</v>
      </c>
      <c r="AD412">
        <v>2.7742680557155621</v>
      </c>
      <c r="AE412">
        <v>2.2098395676134168</v>
      </c>
      <c r="AF412">
        <v>3.0740818633867342</v>
      </c>
      <c r="AG412">
        <v>2.7384226618707483</v>
      </c>
      <c r="AH412">
        <v>2.2965939633048338</v>
      </c>
      <c r="AI412">
        <v>1.4026072335216775</v>
      </c>
      <c r="AJ412">
        <v>3.0467727650302647</v>
      </c>
      <c r="AK412">
        <v>2.6079229289676427</v>
      </c>
      <c r="AL412">
        <v>2.6711884673022395</v>
      </c>
      <c r="AM412">
        <f t="shared" si="12"/>
        <v>2.6566878180444005</v>
      </c>
      <c r="AN412">
        <f t="shared" si="13"/>
        <v>2.5497059407957408</v>
      </c>
      <c r="AP412" t="s">
        <v>520</v>
      </c>
      <c r="AQ412" t="s">
        <v>2298</v>
      </c>
      <c r="AR412" t="s">
        <v>2299</v>
      </c>
      <c r="AS412">
        <v>-2.2577700380210399</v>
      </c>
      <c r="AT412">
        <v>5.2462862249035902E-2</v>
      </c>
      <c r="AU412">
        <v>0.42836136765726501</v>
      </c>
    </row>
    <row r="413" spans="1:47" x14ac:dyDescent="0.25">
      <c r="A413" t="s">
        <v>1158</v>
      </c>
      <c r="B413">
        <v>245151.79135789434</v>
      </c>
      <c r="C413">
        <v>199589.81795550414</v>
      </c>
      <c r="D413">
        <v>223040.4390242662</v>
      </c>
      <c r="E413">
        <v>170141.56486642075</v>
      </c>
      <c r="F413">
        <v>233985.73684003405</v>
      </c>
      <c r="G413">
        <v>300920.94536968198</v>
      </c>
      <c r="H413">
        <v>298752.14365908463</v>
      </c>
      <c r="I413">
        <v>178660.27433664055</v>
      </c>
      <c r="J413">
        <v>328322.7171748266</v>
      </c>
      <c r="K413">
        <v>129847.04107180885</v>
      </c>
      <c r="L413">
        <v>235994.20242882043</v>
      </c>
      <c r="M413">
        <v>204424.02012469099</v>
      </c>
      <c r="N413">
        <v>3</v>
      </c>
      <c r="O413">
        <v>2</v>
      </c>
      <c r="P413">
        <v>2</v>
      </c>
      <c r="Q413">
        <v>2</v>
      </c>
      <c r="R413">
        <v>2</v>
      </c>
      <c r="S413">
        <v>2</v>
      </c>
      <c r="T413">
        <v>2</v>
      </c>
      <c r="U413">
        <v>2</v>
      </c>
      <c r="V413">
        <v>2</v>
      </c>
      <c r="W413">
        <v>3</v>
      </c>
      <c r="X413">
        <v>1</v>
      </c>
      <c r="Y413">
        <v>2</v>
      </c>
      <c r="Z413">
        <v>2</v>
      </c>
      <c r="AA413">
        <v>2.90909463617482</v>
      </c>
      <c r="AB413">
        <v>2.5750433509187198</v>
      </c>
      <c r="AC413">
        <v>1.9313918246134552</v>
      </c>
      <c r="AD413">
        <v>2.93446182817652</v>
      </c>
      <c r="AE413">
        <v>1.8462242014156001</v>
      </c>
      <c r="AF413">
        <v>3.6527160023540945</v>
      </c>
      <c r="AG413">
        <v>4.5559098156831199</v>
      </c>
      <c r="AH413">
        <v>3.9378060470744547</v>
      </c>
      <c r="AI413">
        <v>2.7699979686356699</v>
      </c>
      <c r="AJ413">
        <v>4.1831588638613404</v>
      </c>
      <c r="AK413">
        <v>3.5307900747480545</v>
      </c>
      <c r="AL413">
        <v>2.5733326128008751</v>
      </c>
      <c r="AM413">
        <f t="shared" si="12"/>
        <v>3.0035671077596837</v>
      </c>
      <c r="AN413">
        <f t="shared" si="13"/>
        <v>3.2297540966497706</v>
      </c>
      <c r="AP413" t="s">
        <v>171</v>
      </c>
      <c r="AQ413" t="s">
        <v>2300</v>
      </c>
      <c r="AR413" t="s">
        <v>2301</v>
      </c>
      <c r="AS413">
        <v>-0.43569978170386597</v>
      </c>
      <c r="AT413">
        <v>0.297204588464898</v>
      </c>
      <c r="AU413">
        <v>0.42940212833003999</v>
      </c>
    </row>
    <row r="414" spans="1:47" x14ac:dyDescent="0.25">
      <c r="A414" t="s">
        <v>979</v>
      </c>
      <c r="B414">
        <v>405368.98882858228</v>
      </c>
      <c r="C414">
        <v>555774.12209008518</v>
      </c>
      <c r="D414">
        <v>528621.67832890421</v>
      </c>
      <c r="E414">
        <v>494518.10204717255</v>
      </c>
      <c r="F414">
        <v>314497.5497689441</v>
      </c>
      <c r="G414">
        <v>347074.60769001034</v>
      </c>
      <c r="H414">
        <v>345083.08976933418</v>
      </c>
      <c r="I414">
        <v>403401.34350073786</v>
      </c>
      <c r="J414">
        <v>576823.30257252487</v>
      </c>
      <c r="K414">
        <v>525165.19371790846</v>
      </c>
      <c r="L414">
        <v>550248.5300199989</v>
      </c>
      <c r="M414">
        <v>536746.77178265643</v>
      </c>
      <c r="N414">
        <v>6</v>
      </c>
      <c r="O414">
        <v>6</v>
      </c>
      <c r="P414">
        <v>6</v>
      </c>
      <c r="Q414">
        <v>6</v>
      </c>
      <c r="R414">
        <v>6</v>
      </c>
      <c r="S414">
        <v>5</v>
      </c>
      <c r="T414">
        <v>4</v>
      </c>
      <c r="U414">
        <v>5</v>
      </c>
      <c r="V414">
        <v>6</v>
      </c>
      <c r="W414">
        <v>5</v>
      </c>
      <c r="X414">
        <v>6</v>
      </c>
      <c r="Y414">
        <v>5</v>
      </c>
      <c r="Z414">
        <v>5</v>
      </c>
      <c r="AA414">
        <v>3.1682787985925613</v>
      </c>
      <c r="AB414">
        <v>2.1797809014021481</v>
      </c>
      <c r="AC414">
        <v>2.9166292237508462</v>
      </c>
      <c r="AD414">
        <v>2.48916797982996</v>
      </c>
      <c r="AE414">
        <v>2.6830056663274879</v>
      </c>
      <c r="AF414">
        <v>2.9881275275075949</v>
      </c>
      <c r="AG414">
        <v>2.3261238537222417</v>
      </c>
      <c r="AH414">
        <v>2.4650514174341684</v>
      </c>
      <c r="AI414">
        <v>2.3193202973116245</v>
      </c>
      <c r="AJ414">
        <v>3.4948475006294135</v>
      </c>
      <c r="AK414">
        <v>3.4555123913452639</v>
      </c>
      <c r="AL414">
        <v>3.7558815264691825</v>
      </c>
      <c r="AM414">
        <f t="shared" si="12"/>
        <v>2.8444973748656985</v>
      </c>
      <c r="AN414">
        <f t="shared" si="13"/>
        <v>2.8624571391880509</v>
      </c>
      <c r="AP414" t="s">
        <v>521</v>
      </c>
      <c r="AQ414" t="s">
        <v>2302</v>
      </c>
      <c r="AR414" t="s">
        <v>2303</v>
      </c>
      <c r="AS414">
        <v>-0.38763414048579098</v>
      </c>
      <c r="AT414">
        <v>0.228894092091631</v>
      </c>
      <c r="AU414">
        <v>0.43004764162807602</v>
      </c>
    </row>
    <row r="415" spans="1:47" x14ac:dyDescent="0.25">
      <c r="A415" t="s">
        <v>539</v>
      </c>
      <c r="B415">
        <v>411362.00215842685</v>
      </c>
      <c r="C415">
        <v>912761.25615394581</v>
      </c>
      <c r="D415">
        <v>193064.38763100962</v>
      </c>
      <c r="E415">
        <v>597659.32172918331</v>
      </c>
      <c r="F415">
        <v>374503.14332811959</v>
      </c>
      <c r="G415">
        <v>894703.82663511427</v>
      </c>
      <c r="H415">
        <v>687252.97500732448</v>
      </c>
      <c r="I415">
        <v>562777.07388141169</v>
      </c>
      <c r="J415">
        <v>765871.01025950362</v>
      </c>
      <c r="K415">
        <v>680321.92712154111</v>
      </c>
      <c r="L415">
        <v>629105.5923517464</v>
      </c>
      <c r="M415">
        <v>683116.20368978928</v>
      </c>
      <c r="N415">
        <v>5</v>
      </c>
      <c r="O415">
        <v>3</v>
      </c>
      <c r="P415">
        <v>5</v>
      </c>
      <c r="Q415">
        <v>2</v>
      </c>
      <c r="R415">
        <v>5</v>
      </c>
      <c r="S415">
        <v>3</v>
      </c>
      <c r="T415">
        <v>4</v>
      </c>
      <c r="U415">
        <v>4</v>
      </c>
      <c r="V415">
        <v>5</v>
      </c>
      <c r="W415">
        <v>4</v>
      </c>
      <c r="X415">
        <v>5</v>
      </c>
      <c r="Y415">
        <v>4</v>
      </c>
      <c r="Z415">
        <v>5</v>
      </c>
      <c r="AA415">
        <v>2.47581040897292</v>
      </c>
      <c r="AB415">
        <v>2.3706733725254101</v>
      </c>
      <c r="AC415">
        <v>1.4450027264293375</v>
      </c>
      <c r="AD415">
        <v>2.8613286480948039</v>
      </c>
      <c r="AE415">
        <v>1.3555054702182281</v>
      </c>
      <c r="AF415">
        <v>2.8487930602260652</v>
      </c>
      <c r="AG415">
        <v>2.8913282940618323</v>
      </c>
      <c r="AH415">
        <v>2.4742500791924948</v>
      </c>
      <c r="AI415">
        <v>2.7576435390839573</v>
      </c>
      <c r="AJ415">
        <v>3.5747863834443137</v>
      </c>
      <c r="AK415">
        <v>4.0015927376115901</v>
      </c>
      <c r="AL415">
        <v>3.5441048274971201</v>
      </c>
      <c r="AM415">
        <f t="shared" si="12"/>
        <v>2.5787849151136677</v>
      </c>
      <c r="AN415">
        <f t="shared" si="13"/>
        <v>2.8546850094460114</v>
      </c>
      <c r="AP415" t="s">
        <v>522</v>
      </c>
      <c r="AQ415" t="s">
        <v>2304</v>
      </c>
      <c r="AR415" t="s">
        <v>2305</v>
      </c>
      <c r="AS415">
        <v>-2.20751602629772</v>
      </c>
      <c r="AT415">
        <v>5.5092393029519703E-2</v>
      </c>
      <c r="AU415">
        <v>0.43049576131911599</v>
      </c>
    </row>
    <row r="416" spans="1:47" x14ac:dyDescent="0.25">
      <c r="A416" t="s">
        <v>186</v>
      </c>
      <c r="B416">
        <v>142129.38411357993</v>
      </c>
      <c r="C416">
        <v>76332.348616459683</v>
      </c>
      <c r="D416">
        <v>146556.96237349132</v>
      </c>
      <c r="E416">
        <v>325594.48414276337</v>
      </c>
      <c r="F416">
        <v>251352.67574582901</v>
      </c>
      <c r="G416">
        <v>4952.6883495019474</v>
      </c>
      <c r="H416">
        <v>179485.39003357652</v>
      </c>
      <c r="I416">
        <v>270362.20257281215</v>
      </c>
      <c r="J416">
        <v>258644.97488727531</v>
      </c>
      <c r="K416">
        <v>256010.47129174587</v>
      </c>
      <c r="L416">
        <v>542712.98178951687</v>
      </c>
      <c r="M416">
        <v>431414.86109440308</v>
      </c>
      <c r="N416">
        <v>5</v>
      </c>
      <c r="O416">
        <v>3</v>
      </c>
      <c r="P416">
        <v>1</v>
      </c>
      <c r="Q416">
        <v>3</v>
      </c>
      <c r="R416">
        <v>4</v>
      </c>
      <c r="S416">
        <v>3</v>
      </c>
      <c r="T416">
        <v>1</v>
      </c>
      <c r="U416">
        <v>2</v>
      </c>
      <c r="V416">
        <v>3</v>
      </c>
      <c r="W416">
        <v>2</v>
      </c>
      <c r="X416">
        <v>3</v>
      </c>
      <c r="Y416">
        <v>3</v>
      </c>
      <c r="Z416">
        <v>4</v>
      </c>
      <c r="AA416">
        <v>1.5074235141861034</v>
      </c>
      <c r="AB416">
        <v>1.11543483942913</v>
      </c>
      <c r="AC416">
        <v>2.8049905385021936</v>
      </c>
      <c r="AD416">
        <v>2.6723661695785275</v>
      </c>
      <c r="AE416">
        <v>1.5943782612925934</v>
      </c>
      <c r="AF416">
        <v>2.1695224776281998</v>
      </c>
      <c r="AG416">
        <v>1.391766258777885</v>
      </c>
      <c r="AH416">
        <v>2.67973317024286</v>
      </c>
      <c r="AI416">
        <v>1.5545181928081799</v>
      </c>
      <c r="AJ416">
        <v>3.1128391442590302</v>
      </c>
      <c r="AK416">
        <v>1.463532484330571</v>
      </c>
      <c r="AL416">
        <v>3.1138711325989874</v>
      </c>
      <c r="AM416">
        <f t="shared" si="12"/>
        <v>2.0441214511354731</v>
      </c>
      <c r="AN416">
        <f t="shared" si="13"/>
        <v>2.1526079128035707</v>
      </c>
      <c r="AP416" t="s">
        <v>172</v>
      </c>
      <c r="AQ416" t="s">
        <v>2306</v>
      </c>
      <c r="AR416" t="s">
        <v>2307</v>
      </c>
      <c r="AS416">
        <v>-1.88570605937605</v>
      </c>
      <c r="AT416">
        <v>0.540819955565078</v>
      </c>
      <c r="AU416">
        <v>0.43371858567581401</v>
      </c>
    </row>
    <row r="417" spans="1:47" x14ac:dyDescent="0.25">
      <c r="A417" t="s">
        <v>803</v>
      </c>
      <c r="B417">
        <v>457410.5485806588</v>
      </c>
      <c r="C417">
        <v>460310.06097347848</v>
      </c>
      <c r="D417">
        <v>454215.15475194814</v>
      </c>
      <c r="E417">
        <v>389115.6169016331</v>
      </c>
      <c r="F417">
        <v>415618.91633196844</v>
      </c>
      <c r="G417">
        <v>525169.12450612953</v>
      </c>
      <c r="H417">
        <v>307855.99783815478</v>
      </c>
      <c r="I417">
        <v>467934.48484650004</v>
      </c>
      <c r="J417">
        <v>438475.70502091816</v>
      </c>
      <c r="K417">
        <v>407317.39534083329</v>
      </c>
      <c r="L417">
        <v>352762.46773213631</v>
      </c>
      <c r="M417">
        <v>473069.89207189862</v>
      </c>
      <c r="N417">
        <v>8</v>
      </c>
      <c r="O417">
        <v>6</v>
      </c>
      <c r="P417">
        <v>6</v>
      </c>
      <c r="Q417">
        <v>8</v>
      </c>
      <c r="R417">
        <v>7</v>
      </c>
      <c r="S417">
        <v>6</v>
      </c>
      <c r="T417">
        <v>6</v>
      </c>
      <c r="U417">
        <v>4</v>
      </c>
      <c r="V417">
        <v>7</v>
      </c>
      <c r="W417">
        <v>5</v>
      </c>
      <c r="X417">
        <v>5</v>
      </c>
      <c r="Y417">
        <v>4</v>
      </c>
      <c r="Z417">
        <v>6</v>
      </c>
      <c r="AA417">
        <v>2.4452869088976352</v>
      </c>
      <c r="AB417">
        <v>2.4464894716720864</v>
      </c>
      <c r="AC417">
        <v>2.5715220702644643</v>
      </c>
      <c r="AD417">
        <v>2.4664139007955574</v>
      </c>
      <c r="AE417">
        <v>2.0200024467866022</v>
      </c>
      <c r="AF417">
        <v>2.249462777999049</v>
      </c>
      <c r="AG417">
        <v>1.6902187631811691</v>
      </c>
      <c r="AH417">
        <v>2.7589262978585687</v>
      </c>
      <c r="AI417">
        <v>2.0675733680163852</v>
      </c>
      <c r="AJ417">
        <v>3.3908414943351319</v>
      </c>
      <c r="AK417">
        <v>2.2444983297948333</v>
      </c>
      <c r="AL417">
        <v>2.4755822182131015</v>
      </c>
      <c r="AM417">
        <f t="shared" si="12"/>
        <v>2.528529348530792</v>
      </c>
      <c r="AN417">
        <f t="shared" si="13"/>
        <v>2.2759403261049722</v>
      </c>
      <c r="AP417" t="s">
        <v>523</v>
      </c>
      <c r="AQ417" t="s">
        <v>2308</v>
      </c>
      <c r="AR417" t="s">
        <v>2309</v>
      </c>
      <c r="AS417">
        <v>-0.24376485985285701</v>
      </c>
      <c r="AT417">
        <v>6.6138727407677497E-2</v>
      </c>
      <c r="AU417">
        <v>0.43588962300175699</v>
      </c>
    </row>
    <row r="418" spans="1:47" x14ac:dyDescent="0.25">
      <c r="A418" t="s">
        <v>488</v>
      </c>
      <c r="B418">
        <v>620957.85737765604</v>
      </c>
      <c r="C418">
        <v>538329.64501210069</v>
      </c>
      <c r="D418">
        <v>906854.48901738727</v>
      </c>
      <c r="E418">
        <v>363946.044926956</v>
      </c>
      <c r="F418">
        <v>458143.80337576376</v>
      </c>
      <c r="G418">
        <v>425383.1558674702</v>
      </c>
      <c r="H418">
        <v>296801.52789944736</v>
      </c>
      <c r="I418">
        <v>472034.31544549653</v>
      </c>
      <c r="J418">
        <v>74108.540375173136</v>
      </c>
      <c r="K418">
        <v>137838.68828671711</v>
      </c>
      <c r="L418">
        <v>85319.240983753771</v>
      </c>
      <c r="M418">
        <v>98696.660793481307</v>
      </c>
      <c r="N418">
        <v>4</v>
      </c>
      <c r="O418">
        <v>4</v>
      </c>
      <c r="P418">
        <v>4</v>
      </c>
      <c r="Q418">
        <v>3</v>
      </c>
      <c r="R418">
        <v>3</v>
      </c>
      <c r="S418">
        <v>3</v>
      </c>
      <c r="T418">
        <v>3</v>
      </c>
      <c r="U418">
        <v>3</v>
      </c>
      <c r="V418">
        <v>3</v>
      </c>
      <c r="W418">
        <v>1</v>
      </c>
      <c r="X418">
        <v>2</v>
      </c>
      <c r="Y418">
        <v>1</v>
      </c>
      <c r="Z418">
        <v>2</v>
      </c>
      <c r="AA418">
        <v>3.8248884254889299</v>
      </c>
      <c r="AB418">
        <v>2.6909372381426668</v>
      </c>
      <c r="AC418">
        <v>3.4302498473206433</v>
      </c>
      <c r="AD418">
        <v>2.7117524523357397</v>
      </c>
      <c r="AE418">
        <v>2.7157306900997735</v>
      </c>
      <c r="AF418">
        <v>3.7173572712459837</v>
      </c>
      <c r="AG418">
        <v>3.0431517657152938</v>
      </c>
      <c r="AH418">
        <v>4.2356444497209766</v>
      </c>
      <c r="AI418">
        <v>2.5442146549856002</v>
      </c>
      <c r="AJ418">
        <v>2.663218903227937</v>
      </c>
      <c r="AK418">
        <v>1.1495281563712301</v>
      </c>
      <c r="AL418">
        <v>3.2414500961306354</v>
      </c>
      <c r="AM418">
        <f t="shared" si="12"/>
        <v>3.1451443900686264</v>
      </c>
      <c r="AN418">
        <f t="shared" si="13"/>
        <v>2.8495429350622747</v>
      </c>
      <c r="AP418" t="s">
        <v>524</v>
      </c>
      <c r="AQ418" t="s">
        <v>2310</v>
      </c>
      <c r="AR418" t="s">
        <v>2311</v>
      </c>
      <c r="AS418">
        <v>0.41546040599633199</v>
      </c>
      <c r="AT418">
        <v>0.18320304310073299</v>
      </c>
      <c r="AU418">
        <v>0.43903542553948699</v>
      </c>
    </row>
    <row r="419" spans="1:47" x14ac:dyDescent="0.25">
      <c r="A419" t="s">
        <v>949</v>
      </c>
      <c r="B419">
        <v>390170.62577001407</v>
      </c>
      <c r="C419">
        <v>322249.36275092949</v>
      </c>
      <c r="D419">
        <v>351149.92673204246</v>
      </c>
      <c r="E419">
        <v>283489.99823090009</v>
      </c>
      <c r="F419">
        <v>325199.79282046045</v>
      </c>
      <c r="G419">
        <v>310592.49811391841</v>
      </c>
      <c r="H419">
        <v>376087.5246700368</v>
      </c>
      <c r="I419">
        <v>310441.01658285293</v>
      </c>
      <c r="J419">
        <v>295598.92332365992</v>
      </c>
      <c r="K419">
        <v>254095.53416473957</v>
      </c>
      <c r="L419">
        <v>205.36</v>
      </c>
      <c r="M419">
        <v>120840.40710765807</v>
      </c>
      <c r="N419">
        <v>6</v>
      </c>
      <c r="O419">
        <v>5</v>
      </c>
      <c r="P419">
        <v>3</v>
      </c>
      <c r="Q419">
        <v>4</v>
      </c>
      <c r="R419">
        <v>5</v>
      </c>
      <c r="S419">
        <v>3</v>
      </c>
      <c r="T419">
        <v>4</v>
      </c>
      <c r="U419">
        <v>4</v>
      </c>
      <c r="V419">
        <v>5</v>
      </c>
      <c r="W419">
        <v>1</v>
      </c>
      <c r="X419">
        <v>2</v>
      </c>
      <c r="Y419">
        <v>0</v>
      </c>
      <c r="Z419">
        <v>1</v>
      </c>
      <c r="AA419">
        <v>2.6263993654554865</v>
      </c>
      <c r="AB419">
        <v>2.2821410685697283</v>
      </c>
      <c r="AC419">
        <v>3.3934462440936275</v>
      </c>
      <c r="AD419">
        <v>2.756290047171392</v>
      </c>
      <c r="AE419">
        <v>2.1313391344153736</v>
      </c>
      <c r="AF419">
        <v>3.6455170817961875</v>
      </c>
      <c r="AG419">
        <v>2.1978895900022701</v>
      </c>
      <c r="AH419">
        <v>2.8010408777340197</v>
      </c>
      <c r="AI419">
        <v>4.3801191108902904</v>
      </c>
      <c r="AJ419">
        <v>4.2248069766963496</v>
      </c>
      <c r="AK419">
        <v>0</v>
      </c>
      <c r="AL419">
        <v>4.4322373739723</v>
      </c>
      <c r="AM419">
        <f t="shared" si="12"/>
        <v>3.4254049745836119</v>
      </c>
      <c r="AN419">
        <f t="shared" si="13"/>
        <v>2.3864661705492263</v>
      </c>
      <c r="AP419" t="s">
        <v>525</v>
      </c>
      <c r="AQ419" t="s">
        <v>2312</v>
      </c>
      <c r="AR419" t="s">
        <v>2313</v>
      </c>
      <c r="AS419">
        <v>-1.36161796831285</v>
      </c>
      <c r="AT419">
        <v>0.169959945269269</v>
      </c>
      <c r="AU419">
        <v>0.43989780247815202</v>
      </c>
    </row>
    <row r="420" spans="1:47" x14ac:dyDescent="0.25">
      <c r="A420" t="s">
        <v>1217</v>
      </c>
      <c r="B420">
        <v>439359.05242706713</v>
      </c>
      <c r="C420">
        <v>632765.05479301733</v>
      </c>
      <c r="D420">
        <v>539364.39488619682</v>
      </c>
      <c r="E420">
        <v>554317.8513784036</v>
      </c>
      <c r="F420">
        <v>329811.59087489196</v>
      </c>
      <c r="G420">
        <v>542542.24732253514</v>
      </c>
      <c r="H420">
        <v>345679.805626121</v>
      </c>
      <c r="I420">
        <v>558572.85482736432</v>
      </c>
      <c r="J420">
        <v>316366.61706092878</v>
      </c>
      <c r="K420">
        <v>313453.06854437292</v>
      </c>
      <c r="L420">
        <v>328518.79784426955</v>
      </c>
      <c r="M420">
        <v>278900.88735434553</v>
      </c>
      <c r="N420">
        <v>6</v>
      </c>
      <c r="O420">
        <v>5</v>
      </c>
      <c r="P420">
        <v>5</v>
      </c>
      <c r="Q420">
        <v>5</v>
      </c>
      <c r="R420">
        <v>6</v>
      </c>
      <c r="S420">
        <v>3</v>
      </c>
      <c r="T420">
        <v>4</v>
      </c>
      <c r="U420">
        <v>3</v>
      </c>
      <c r="V420">
        <v>5</v>
      </c>
      <c r="W420">
        <v>3</v>
      </c>
      <c r="X420">
        <v>3</v>
      </c>
      <c r="Y420">
        <v>3</v>
      </c>
      <c r="Z420">
        <v>3</v>
      </c>
      <c r="AA420">
        <v>3.1047653803218762</v>
      </c>
      <c r="AB420">
        <v>2.1617438654780399</v>
      </c>
      <c r="AC420">
        <v>2.4483876893849037</v>
      </c>
      <c r="AD420">
        <v>2.1609493603100134</v>
      </c>
      <c r="AE420">
        <v>3.0255068105850764</v>
      </c>
      <c r="AF420">
        <v>2.6132251910849176</v>
      </c>
      <c r="AG420">
        <v>3.2346253086429333</v>
      </c>
      <c r="AH420">
        <v>1.9698883127710087</v>
      </c>
      <c r="AI420">
        <v>2.2848626062952935</v>
      </c>
      <c r="AJ420">
        <v>2.6145212382291998</v>
      </c>
      <c r="AK420">
        <v>3.8725318926012169</v>
      </c>
      <c r="AL420">
        <v>4.139617217793357</v>
      </c>
      <c r="AM420">
        <f t="shared" si="12"/>
        <v>2.5379176617990384</v>
      </c>
      <c r="AN420">
        <f t="shared" si="13"/>
        <v>3.0671864837839338</v>
      </c>
      <c r="AP420" t="s">
        <v>526</v>
      </c>
      <c r="AQ420" t="s">
        <v>2314</v>
      </c>
      <c r="AR420" t="s">
        <v>2315</v>
      </c>
      <c r="AS420">
        <v>0.77628233417700898</v>
      </c>
      <c r="AT420">
        <v>2.5244050479856402E-2</v>
      </c>
      <c r="AU420">
        <v>0.44053488871589602</v>
      </c>
    </row>
    <row r="421" spans="1:47" x14ac:dyDescent="0.25">
      <c r="A421" t="s">
        <v>155</v>
      </c>
      <c r="B421">
        <v>358483.43899929256</v>
      </c>
      <c r="C421">
        <v>384257.78406424774</v>
      </c>
      <c r="D421">
        <v>568411.36657030205</v>
      </c>
      <c r="E421">
        <v>563635.56989966275</v>
      </c>
      <c r="F421">
        <v>510627.62298069836</v>
      </c>
      <c r="G421">
        <v>132245.74354378248</v>
      </c>
      <c r="H421">
        <v>362654.60762263957</v>
      </c>
      <c r="I421">
        <v>601336.06448027876</v>
      </c>
      <c r="J421">
        <v>311473.9116827813</v>
      </c>
      <c r="K421">
        <v>263903.59596672974</v>
      </c>
      <c r="L421">
        <v>924408.56842392462</v>
      </c>
      <c r="M421">
        <v>1055599.0963631773</v>
      </c>
      <c r="N421">
        <v>4</v>
      </c>
      <c r="O421">
        <v>3</v>
      </c>
      <c r="P421">
        <v>3</v>
      </c>
      <c r="Q421">
        <v>4</v>
      </c>
      <c r="R421">
        <v>4</v>
      </c>
      <c r="S421">
        <v>4</v>
      </c>
      <c r="T421">
        <v>2</v>
      </c>
      <c r="U421">
        <v>3</v>
      </c>
      <c r="V421">
        <v>4</v>
      </c>
      <c r="W421">
        <v>1</v>
      </c>
      <c r="X421">
        <v>3</v>
      </c>
      <c r="Y421">
        <v>2</v>
      </c>
      <c r="Z421">
        <v>4</v>
      </c>
      <c r="AA421">
        <v>3.6212770179818166</v>
      </c>
      <c r="AB421">
        <v>2.4512642926478532</v>
      </c>
      <c r="AC421">
        <v>3.1684854914319573</v>
      </c>
      <c r="AD421">
        <v>3.5970808834541526</v>
      </c>
      <c r="AE421">
        <v>2.3771562356462774</v>
      </c>
      <c r="AF421">
        <v>1.1635601568845901</v>
      </c>
      <c r="AG421">
        <v>3.1299500927827366</v>
      </c>
      <c r="AH421">
        <v>4.2546005839416647</v>
      </c>
      <c r="AI421">
        <v>3.01863663609541</v>
      </c>
      <c r="AJ421">
        <v>2.4768224860273897</v>
      </c>
      <c r="AK421">
        <v>3.1292872442511346</v>
      </c>
      <c r="AL421">
        <v>2.6451508032226627</v>
      </c>
      <c r="AM421">
        <f t="shared" si="12"/>
        <v>2.6500076801781698</v>
      </c>
      <c r="AN421">
        <f t="shared" si="13"/>
        <v>3.1888709738831049</v>
      </c>
      <c r="AP421" t="s">
        <v>527</v>
      </c>
      <c r="AQ421" t="s">
        <v>2316</v>
      </c>
      <c r="AR421" t="s">
        <v>2317</v>
      </c>
      <c r="AS421">
        <v>0.61226389542353599</v>
      </c>
      <c r="AT421">
        <v>3.94379798554996E-2</v>
      </c>
      <c r="AU421">
        <v>0.44133490343766002</v>
      </c>
    </row>
    <row r="422" spans="1:47" x14ac:dyDescent="0.25">
      <c r="A422" t="s">
        <v>516</v>
      </c>
      <c r="B422">
        <v>916905.31753003947</v>
      </c>
      <c r="C422">
        <v>795089.54273372784</v>
      </c>
      <c r="D422">
        <v>636611.32513094088</v>
      </c>
      <c r="E422">
        <v>878010.55386956246</v>
      </c>
      <c r="F422">
        <v>906476.37066236464</v>
      </c>
      <c r="G422">
        <v>820571.24091394327</v>
      </c>
      <c r="H422">
        <v>1063580.7364330958</v>
      </c>
      <c r="I422">
        <v>716641.92915766209</v>
      </c>
      <c r="J422">
        <v>1287131.7037656496</v>
      </c>
      <c r="K422">
        <v>1194124.0203682918</v>
      </c>
      <c r="L422">
        <v>1535693.5914378259</v>
      </c>
      <c r="M422">
        <v>1260270.602590871</v>
      </c>
      <c r="N422">
        <v>7</v>
      </c>
      <c r="O422">
        <v>6</v>
      </c>
      <c r="P422">
        <v>6</v>
      </c>
      <c r="Q422">
        <v>2</v>
      </c>
      <c r="R422">
        <v>6</v>
      </c>
      <c r="S422">
        <v>7</v>
      </c>
      <c r="T422">
        <v>3</v>
      </c>
      <c r="U422">
        <v>5</v>
      </c>
      <c r="V422">
        <v>4</v>
      </c>
      <c r="W422">
        <v>6</v>
      </c>
      <c r="X422">
        <v>6</v>
      </c>
      <c r="Y422">
        <v>7</v>
      </c>
      <c r="Z422">
        <v>5</v>
      </c>
      <c r="AA422">
        <v>2.6858608073014363</v>
      </c>
      <c r="AB422">
        <v>1.9703336708075085</v>
      </c>
      <c r="AC422">
        <v>2.9490373075289451</v>
      </c>
      <c r="AD422">
        <v>2.1683490582989995</v>
      </c>
      <c r="AE422">
        <v>1.3674744677346449</v>
      </c>
      <c r="AF422">
        <v>2.8096614829892563</v>
      </c>
      <c r="AG422">
        <v>2.9427953132220983</v>
      </c>
      <c r="AH422">
        <v>4.2380428122314475</v>
      </c>
      <c r="AI422">
        <v>3.5554770927932098</v>
      </c>
      <c r="AJ422">
        <v>4.1422237418509438</v>
      </c>
      <c r="AK422">
        <v>2.7005008443910667</v>
      </c>
      <c r="AL422">
        <v>2.6281579341521439</v>
      </c>
      <c r="AM422">
        <f t="shared" si="12"/>
        <v>3.0187656838785499</v>
      </c>
      <c r="AN422">
        <f t="shared" si="13"/>
        <v>2.6742200716717335</v>
      </c>
      <c r="AP422" t="s">
        <v>528</v>
      </c>
      <c r="AQ422" t="s">
        <v>2318</v>
      </c>
      <c r="AR422" t="s">
        <v>2319</v>
      </c>
      <c r="AS422">
        <v>-0.21964669001297599</v>
      </c>
      <c r="AT422">
        <v>5.2597376519394202E-2</v>
      </c>
      <c r="AU422">
        <v>0.44155812039655501</v>
      </c>
    </row>
    <row r="423" spans="1:47" x14ac:dyDescent="0.25">
      <c r="A423" t="s">
        <v>1282</v>
      </c>
      <c r="B423">
        <v>615747.02607567795</v>
      </c>
      <c r="C423">
        <v>539725.54699742584</v>
      </c>
      <c r="D423">
        <v>722205.92630524957</v>
      </c>
      <c r="E423">
        <v>724708.58746322955</v>
      </c>
      <c r="F423">
        <v>743217.52621306945</v>
      </c>
      <c r="G423">
        <v>440351.42342763825</v>
      </c>
      <c r="H423">
        <v>576845.58397670439</v>
      </c>
      <c r="I423">
        <v>656623.75270020589</v>
      </c>
      <c r="J423">
        <v>631023.15801178664</v>
      </c>
      <c r="K423">
        <v>650593.76725649333</v>
      </c>
      <c r="L423">
        <v>545222.2390477272</v>
      </c>
      <c r="M423">
        <v>892069.16573614744</v>
      </c>
      <c r="N423">
        <v>5</v>
      </c>
      <c r="O423">
        <v>4</v>
      </c>
      <c r="P423">
        <v>3</v>
      </c>
      <c r="Q423">
        <v>5</v>
      </c>
      <c r="R423">
        <v>5</v>
      </c>
      <c r="S423">
        <v>4</v>
      </c>
      <c r="T423">
        <v>5</v>
      </c>
      <c r="U423">
        <v>4</v>
      </c>
      <c r="V423">
        <v>4</v>
      </c>
      <c r="W423">
        <v>3</v>
      </c>
      <c r="X423">
        <v>3</v>
      </c>
      <c r="Y423">
        <v>3</v>
      </c>
      <c r="Z423">
        <v>4</v>
      </c>
      <c r="AA423">
        <v>2.8649355370968075</v>
      </c>
      <c r="AB423">
        <v>2.7066500979677333</v>
      </c>
      <c r="AC423">
        <v>3.6586219923509899</v>
      </c>
      <c r="AD423">
        <v>2.9300988396935255</v>
      </c>
      <c r="AE423">
        <v>2.2752741046163578</v>
      </c>
      <c r="AF423">
        <v>1.2794002087745717</v>
      </c>
      <c r="AG423">
        <v>3.0749892296171497</v>
      </c>
      <c r="AH423">
        <v>2.4415555111960447</v>
      </c>
      <c r="AI423">
        <v>2.4971933918610301</v>
      </c>
      <c r="AJ423">
        <v>2.9126921128013996</v>
      </c>
      <c r="AK423">
        <v>3.5264206063665067</v>
      </c>
      <c r="AL423">
        <v>3.3742613211006729</v>
      </c>
      <c r="AM423">
        <f t="shared" si="12"/>
        <v>2.653248890142089</v>
      </c>
      <c r="AN423">
        <f t="shared" si="13"/>
        <v>2.9370999354317093</v>
      </c>
      <c r="AP423" t="s">
        <v>173</v>
      </c>
      <c r="AQ423" t="s">
        <v>2320</v>
      </c>
      <c r="AR423" t="s">
        <v>2321</v>
      </c>
      <c r="AS423">
        <v>1.6831231254918</v>
      </c>
      <c r="AT423">
        <v>6.0825080996429401E-2</v>
      </c>
      <c r="AU423">
        <v>0.44180675672651398</v>
      </c>
    </row>
    <row r="424" spans="1:47" x14ac:dyDescent="0.25">
      <c r="A424" t="s">
        <v>817</v>
      </c>
      <c r="B424">
        <v>453895.1021006254</v>
      </c>
      <c r="C424">
        <v>503761.28220231627</v>
      </c>
      <c r="D424">
        <v>368976.50512786565</v>
      </c>
      <c r="E424">
        <v>289946.12865665351</v>
      </c>
      <c r="F424">
        <v>346263.30277167022</v>
      </c>
      <c r="G424">
        <v>404074.15577186388</v>
      </c>
      <c r="H424">
        <v>325583.81030653702</v>
      </c>
      <c r="I424">
        <v>226566.73018010255</v>
      </c>
      <c r="J424">
        <v>294848.13167104183</v>
      </c>
      <c r="K424">
        <v>410706.86716289044</v>
      </c>
      <c r="L424">
        <v>483177.67456394114</v>
      </c>
      <c r="M424">
        <v>193019.5114055975</v>
      </c>
      <c r="N424">
        <v>4</v>
      </c>
      <c r="O424">
        <v>4</v>
      </c>
      <c r="P424">
        <v>3</v>
      </c>
      <c r="Q424">
        <v>4</v>
      </c>
      <c r="R424">
        <v>3</v>
      </c>
      <c r="S424">
        <v>3</v>
      </c>
      <c r="T424">
        <v>3</v>
      </c>
      <c r="U424">
        <v>3</v>
      </c>
      <c r="V424">
        <v>2</v>
      </c>
      <c r="W424">
        <v>2</v>
      </c>
      <c r="X424">
        <v>4</v>
      </c>
      <c r="Y424">
        <v>3</v>
      </c>
      <c r="Z424">
        <v>2</v>
      </c>
      <c r="AA424">
        <v>3.4934857045307997</v>
      </c>
      <c r="AB424">
        <v>2.3754285439057132</v>
      </c>
      <c r="AC424">
        <v>2.8625328490145003</v>
      </c>
      <c r="AD424">
        <v>2.2024792425108832</v>
      </c>
      <c r="AE424">
        <v>2.5518712648209601</v>
      </c>
      <c r="AF424">
        <v>2.6417384933836963</v>
      </c>
      <c r="AG424">
        <v>1.9935204180521036</v>
      </c>
      <c r="AH424">
        <v>3.6990991133146149</v>
      </c>
      <c r="AI424">
        <v>1.93512835268726</v>
      </c>
      <c r="AJ424">
        <v>2.3190200232900446</v>
      </c>
      <c r="AK424">
        <v>2.513359857305602</v>
      </c>
      <c r="AL424">
        <v>1.6993058098317699</v>
      </c>
      <c r="AM424">
        <f t="shared" si="12"/>
        <v>2.6045556611353358</v>
      </c>
      <c r="AN424">
        <f t="shared" si="13"/>
        <v>2.4432726176393222</v>
      </c>
      <c r="AP424" t="s">
        <v>529</v>
      </c>
      <c r="AQ424" t="s">
        <v>2322</v>
      </c>
      <c r="AR424" t="s">
        <v>2323</v>
      </c>
      <c r="AS424">
        <v>-0.29912943728077701</v>
      </c>
      <c r="AT424">
        <v>5.7014002578795901E-2</v>
      </c>
      <c r="AU424">
        <v>0.442001088670196</v>
      </c>
    </row>
    <row r="425" spans="1:47" x14ac:dyDescent="0.25">
      <c r="A425" t="s">
        <v>282</v>
      </c>
      <c r="B425">
        <v>306167.82441882207</v>
      </c>
      <c r="C425">
        <v>98872.964349969974</v>
      </c>
      <c r="D425">
        <v>321181.40940382512</v>
      </c>
      <c r="E425">
        <v>439169.78901003156</v>
      </c>
      <c r="F425">
        <v>324334.46822363924</v>
      </c>
      <c r="G425">
        <v>33631.090085017058</v>
      </c>
      <c r="H425">
        <v>233163.26191054002</v>
      </c>
      <c r="I425">
        <v>183055.0502747813</v>
      </c>
      <c r="J425">
        <v>260685.78758597648</v>
      </c>
      <c r="K425">
        <v>118393.88913086563</v>
      </c>
      <c r="L425">
        <v>405628.99942265131</v>
      </c>
      <c r="M425">
        <v>332931.37285957253</v>
      </c>
      <c r="N425">
        <v>4</v>
      </c>
      <c r="O425">
        <v>3</v>
      </c>
      <c r="P425">
        <v>1</v>
      </c>
      <c r="Q425">
        <v>3</v>
      </c>
      <c r="R425">
        <v>4</v>
      </c>
      <c r="S425">
        <v>3</v>
      </c>
      <c r="T425">
        <v>1</v>
      </c>
      <c r="U425">
        <v>3</v>
      </c>
      <c r="V425">
        <v>3</v>
      </c>
      <c r="W425">
        <v>3</v>
      </c>
      <c r="X425">
        <v>2</v>
      </c>
      <c r="Y425">
        <v>3</v>
      </c>
      <c r="Z425">
        <v>3</v>
      </c>
      <c r="AA425">
        <v>1.8763303127577469</v>
      </c>
      <c r="AB425">
        <v>3.0278835407600901</v>
      </c>
      <c r="AC425">
        <v>2.788666658075293</v>
      </c>
      <c r="AD425">
        <v>2.6900548879806601</v>
      </c>
      <c r="AE425">
        <v>2.0891731299892569</v>
      </c>
      <c r="AF425">
        <v>0.819416625422556</v>
      </c>
      <c r="AG425">
        <v>2.1382693092069931</v>
      </c>
      <c r="AH425">
        <v>3.2289096922738096</v>
      </c>
      <c r="AI425">
        <v>1.9614591188094235</v>
      </c>
      <c r="AJ425">
        <v>3.873934274744085</v>
      </c>
      <c r="AK425">
        <v>2.8675674473298769</v>
      </c>
      <c r="AL425">
        <v>3.1341689653372566</v>
      </c>
      <c r="AM425">
        <f t="shared" si="12"/>
        <v>2.391281755094866</v>
      </c>
      <c r="AN425">
        <f t="shared" si="13"/>
        <v>2.6913572386863094</v>
      </c>
      <c r="AP425" t="s">
        <v>530</v>
      </c>
      <c r="AQ425" t="s">
        <v>2324</v>
      </c>
      <c r="AR425" t="s">
        <v>2325</v>
      </c>
      <c r="AS425">
        <v>0.35378635981453299</v>
      </c>
      <c r="AT425">
        <v>9.8672686017841297E-3</v>
      </c>
      <c r="AU425">
        <v>0.44224679493656699</v>
      </c>
    </row>
    <row r="426" spans="1:47" x14ac:dyDescent="0.25">
      <c r="A426" t="s">
        <v>1142</v>
      </c>
      <c r="B426">
        <v>1776793.5546481565</v>
      </c>
      <c r="C426">
        <v>1245577.0210386023</v>
      </c>
      <c r="D426">
        <v>1084909.5902910049</v>
      </c>
      <c r="E426">
        <v>1200255.275347139</v>
      </c>
      <c r="F426">
        <v>1124548.1446458269</v>
      </c>
      <c r="G426">
        <v>1547651.0060779275</v>
      </c>
      <c r="H426">
        <v>1176101.2275016552</v>
      </c>
      <c r="I426">
        <v>1169489.678763293</v>
      </c>
      <c r="J426">
        <v>1503256.8682813754</v>
      </c>
      <c r="K426">
        <v>1402673.1468524949</v>
      </c>
      <c r="L426">
        <v>1374474.1524717866</v>
      </c>
      <c r="M426">
        <v>1532093.7850801684</v>
      </c>
      <c r="N426">
        <v>10</v>
      </c>
      <c r="O426">
        <v>7</v>
      </c>
      <c r="P426">
        <v>8</v>
      </c>
      <c r="Q426">
        <v>6</v>
      </c>
      <c r="R426">
        <v>8</v>
      </c>
      <c r="S426">
        <v>5</v>
      </c>
      <c r="T426">
        <v>7</v>
      </c>
      <c r="U426">
        <v>5</v>
      </c>
      <c r="V426">
        <v>7</v>
      </c>
      <c r="W426">
        <v>5</v>
      </c>
      <c r="X426">
        <v>9</v>
      </c>
      <c r="Y426">
        <v>7</v>
      </c>
      <c r="Z426">
        <v>8</v>
      </c>
      <c r="AA426">
        <v>2.4509049014717577</v>
      </c>
      <c r="AB426">
        <v>2.4216348547633135</v>
      </c>
      <c r="AC426">
        <v>2.3432216535056583</v>
      </c>
      <c r="AD426">
        <v>2.3682468010785809</v>
      </c>
      <c r="AE426">
        <v>2.7401553370765241</v>
      </c>
      <c r="AF426">
        <v>2.6497762526387638</v>
      </c>
      <c r="AG426">
        <v>3.251511693994698</v>
      </c>
      <c r="AH426">
        <v>3.6535813977454419</v>
      </c>
      <c r="AI426">
        <v>2.8652377483508702</v>
      </c>
      <c r="AJ426">
        <v>2.8611441052933211</v>
      </c>
      <c r="AK426">
        <v>2.3859127279443118</v>
      </c>
      <c r="AL426">
        <v>2.3529541470870834</v>
      </c>
      <c r="AM426">
        <f t="shared" si="12"/>
        <v>2.5986532526706139</v>
      </c>
      <c r="AN426">
        <f t="shared" si="13"/>
        <v>2.7920603508211066</v>
      </c>
      <c r="AP426" t="s">
        <v>531</v>
      </c>
      <c r="AQ426" t="s">
        <v>2326</v>
      </c>
      <c r="AR426" t="s">
        <v>2327</v>
      </c>
      <c r="AS426">
        <v>-2.1739092836382001</v>
      </c>
      <c r="AT426">
        <v>0.179626838890553</v>
      </c>
      <c r="AU426">
        <v>0.44286695580551</v>
      </c>
    </row>
    <row r="427" spans="1:47" x14ac:dyDescent="0.25">
      <c r="A427" t="s">
        <v>785</v>
      </c>
      <c r="B427">
        <v>443515.54588138498</v>
      </c>
      <c r="C427">
        <v>219100.02056523837</v>
      </c>
      <c r="D427">
        <v>406748.5178319072</v>
      </c>
      <c r="E427">
        <v>300800.24206711957</v>
      </c>
      <c r="F427">
        <v>487752.03872635739</v>
      </c>
      <c r="G427">
        <v>150142.61893850967</v>
      </c>
      <c r="H427">
        <v>464869.39458261186</v>
      </c>
      <c r="I427">
        <v>427967.22946130979</v>
      </c>
      <c r="J427">
        <v>466654.62193628855</v>
      </c>
      <c r="K427">
        <v>280965.32561994251</v>
      </c>
      <c r="L427">
        <v>546719.14293822588</v>
      </c>
      <c r="M427">
        <v>409364.57696131745</v>
      </c>
      <c r="N427">
        <v>5</v>
      </c>
      <c r="O427">
        <v>5</v>
      </c>
      <c r="P427">
        <v>4</v>
      </c>
      <c r="Q427">
        <v>5</v>
      </c>
      <c r="R427">
        <v>5</v>
      </c>
      <c r="S427">
        <v>5</v>
      </c>
      <c r="T427">
        <v>2</v>
      </c>
      <c r="U427">
        <v>5</v>
      </c>
      <c r="V427">
        <v>5</v>
      </c>
      <c r="W427">
        <v>4</v>
      </c>
      <c r="X427">
        <v>4</v>
      </c>
      <c r="Y427">
        <v>5</v>
      </c>
      <c r="Z427">
        <v>5</v>
      </c>
      <c r="AA427">
        <v>1.7936484002099</v>
      </c>
      <c r="AB427">
        <v>3.2584558506283328</v>
      </c>
      <c r="AC427">
        <v>3.075321129427472</v>
      </c>
      <c r="AD427">
        <v>2.3530004443394481</v>
      </c>
      <c r="AE427">
        <v>2.3125822794573558</v>
      </c>
      <c r="AF427">
        <v>2.6158724853651503</v>
      </c>
      <c r="AG427">
        <v>2.184119055756212</v>
      </c>
      <c r="AH427">
        <v>2.9045563888116743</v>
      </c>
      <c r="AI427">
        <v>1.9784687012691349</v>
      </c>
      <c r="AJ427">
        <v>2.6680225358179204</v>
      </c>
      <c r="AK427">
        <v>3.3615832283203817</v>
      </c>
      <c r="AL427">
        <v>2.9752971304897358</v>
      </c>
      <c r="AM427">
        <f t="shared" si="12"/>
        <v>2.5649648504529852</v>
      </c>
      <c r="AN427">
        <f t="shared" si="13"/>
        <v>2.6818564211958016</v>
      </c>
      <c r="AP427" t="s">
        <v>532</v>
      </c>
      <c r="AQ427" t="s">
        <v>2328</v>
      </c>
      <c r="AR427" t="s">
        <v>2329</v>
      </c>
      <c r="AS427">
        <v>0.44075299359211501</v>
      </c>
      <c r="AT427">
        <v>5.0460069058968597E-2</v>
      </c>
      <c r="AU427">
        <v>0.44389058913113999</v>
      </c>
    </row>
    <row r="428" spans="1:47" x14ac:dyDescent="0.25">
      <c r="A428" t="s">
        <v>1389</v>
      </c>
      <c r="B428">
        <v>708985.53697531496</v>
      </c>
      <c r="C428">
        <v>792140.72417814843</v>
      </c>
      <c r="D428">
        <v>895335.19552823517</v>
      </c>
      <c r="E428">
        <v>755767.06231162127</v>
      </c>
      <c r="F428">
        <v>886257.2199621785</v>
      </c>
      <c r="G428">
        <v>1083402.3806559062</v>
      </c>
      <c r="H428">
        <v>911423.7211623881</v>
      </c>
      <c r="I428">
        <v>722254.03936744842</v>
      </c>
      <c r="J428">
        <v>1056475.3782638279</v>
      </c>
      <c r="K428">
        <v>901257.40320521221</v>
      </c>
      <c r="L428">
        <v>869756.68176133092</v>
      </c>
      <c r="M428">
        <v>1099632.2442013905</v>
      </c>
      <c r="N428">
        <v>5</v>
      </c>
      <c r="O428">
        <v>3</v>
      </c>
      <c r="P428">
        <v>4</v>
      </c>
      <c r="Q428">
        <v>4</v>
      </c>
      <c r="R428">
        <v>5</v>
      </c>
      <c r="S428">
        <v>5</v>
      </c>
      <c r="T428">
        <v>5</v>
      </c>
      <c r="U428">
        <v>5</v>
      </c>
      <c r="V428">
        <v>3</v>
      </c>
      <c r="W428">
        <v>4</v>
      </c>
      <c r="X428">
        <v>4</v>
      </c>
      <c r="Y428">
        <v>4</v>
      </c>
      <c r="Z428">
        <v>4</v>
      </c>
      <c r="AA428">
        <v>4.1844775904549003</v>
      </c>
      <c r="AB428">
        <v>3.0002899004234305</v>
      </c>
      <c r="AC428">
        <v>3.1460552793746999</v>
      </c>
      <c r="AD428">
        <v>3.390977027561616</v>
      </c>
      <c r="AE428">
        <v>2.8064090056807904</v>
      </c>
      <c r="AF428">
        <v>3.3250638205314056</v>
      </c>
      <c r="AG428">
        <v>3.0980891942062918</v>
      </c>
      <c r="AH428">
        <v>3.1087518877251532</v>
      </c>
      <c r="AI428">
        <v>3.3394497207589251</v>
      </c>
      <c r="AJ428">
        <v>3.8892859797852397</v>
      </c>
      <c r="AK428">
        <v>3.166660449156165</v>
      </c>
      <c r="AL428">
        <v>3.3815938031352499</v>
      </c>
      <c r="AM428">
        <f t="shared" si="12"/>
        <v>3.4807703818881</v>
      </c>
      <c r="AN428">
        <f t="shared" si="13"/>
        <v>3.1587468945775448</v>
      </c>
      <c r="AP428" t="s">
        <v>533</v>
      </c>
      <c r="AQ428" t="s">
        <v>2330</v>
      </c>
      <c r="AR428" t="s">
        <v>2331</v>
      </c>
      <c r="AS428">
        <v>0.60784559835796204</v>
      </c>
      <c r="AT428">
        <v>0.14197853935440499</v>
      </c>
      <c r="AU428">
        <v>0.44765419667468498</v>
      </c>
    </row>
    <row r="429" spans="1:47" x14ac:dyDescent="0.25">
      <c r="A429" t="s">
        <v>1049</v>
      </c>
      <c r="B429">
        <v>1803384.9250918177</v>
      </c>
      <c r="C429">
        <v>1643671.5320487581</v>
      </c>
      <c r="D429">
        <v>1473037.4487279404</v>
      </c>
      <c r="E429">
        <v>1577316.0122915593</v>
      </c>
      <c r="F429">
        <v>941018.77205100562</v>
      </c>
      <c r="G429">
        <v>906273.55562020105</v>
      </c>
      <c r="H429">
        <v>1490287.4402784395</v>
      </c>
      <c r="I429">
        <v>1459435.8713421449</v>
      </c>
      <c r="J429">
        <v>546120.86193477013</v>
      </c>
      <c r="K429">
        <v>1747434.2049345654</v>
      </c>
      <c r="L429">
        <v>344042.20700685401</v>
      </c>
      <c r="M429">
        <v>1571444.7232858783</v>
      </c>
      <c r="N429">
        <v>6</v>
      </c>
      <c r="O429">
        <v>6</v>
      </c>
      <c r="P429">
        <v>5</v>
      </c>
      <c r="Q429">
        <v>5</v>
      </c>
      <c r="R429">
        <v>6</v>
      </c>
      <c r="S429">
        <v>4</v>
      </c>
      <c r="T429">
        <v>4</v>
      </c>
      <c r="U429">
        <v>5</v>
      </c>
      <c r="V429">
        <v>5</v>
      </c>
      <c r="W429">
        <v>4</v>
      </c>
      <c r="X429">
        <v>5</v>
      </c>
      <c r="Y429">
        <v>3</v>
      </c>
      <c r="Z429">
        <v>4</v>
      </c>
      <c r="AA429">
        <v>3.0094313884329136</v>
      </c>
      <c r="AB429">
        <v>2.3926157115568207</v>
      </c>
      <c r="AC429">
        <v>2.4949931447123959</v>
      </c>
      <c r="AD429">
        <v>3.5397175451433518</v>
      </c>
      <c r="AE429">
        <v>3.1382773392350751</v>
      </c>
      <c r="AF429">
        <v>3.0746231135796225</v>
      </c>
      <c r="AG429">
        <v>3.7468034070929122</v>
      </c>
      <c r="AH429">
        <v>4.3400847274844745</v>
      </c>
      <c r="AI429">
        <v>1.9882072216246847</v>
      </c>
      <c r="AJ429">
        <v>3.7191716830876955</v>
      </c>
      <c r="AK429">
        <v>1.9442474225742794</v>
      </c>
      <c r="AL429">
        <v>3.7624651217496399</v>
      </c>
      <c r="AM429">
        <f t="shared" si="12"/>
        <v>2.7798403771656885</v>
      </c>
      <c r="AN429">
        <f t="shared" si="13"/>
        <v>3.4119325938799552</v>
      </c>
      <c r="AP429" t="s">
        <v>534</v>
      </c>
      <c r="AQ429" t="s">
        <v>2332</v>
      </c>
      <c r="AR429" t="s">
        <v>2333</v>
      </c>
      <c r="AS429">
        <v>-0.32959089751074599</v>
      </c>
      <c r="AT429">
        <v>5.1665370078990396E-3</v>
      </c>
      <c r="AU429">
        <v>0.44785400669000403</v>
      </c>
    </row>
    <row r="430" spans="1:47" x14ac:dyDescent="0.25">
      <c r="A430" t="s">
        <v>1016</v>
      </c>
      <c r="B430">
        <v>386359.46655342024</v>
      </c>
      <c r="C430">
        <v>302439.34340077726</v>
      </c>
      <c r="D430">
        <v>296306.25898601196</v>
      </c>
      <c r="E430">
        <v>377277.75140718202</v>
      </c>
      <c r="F430">
        <v>329560.69616836816</v>
      </c>
      <c r="G430">
        <v>361139.43604332733</v>
      </c>
      <c r="H430">
        <v>276673.00477739284</v>
      </c>
      <c r="I430">
        <v>234691.3363548714</v>
      </c>
      <c r="J430">
        <v>289569.47546504415</v>
      </c>
      <c r="K430">
        <v>405636.2272870664</v>
      </c>
      <c r="L430">
        <v>374002.37679712713</v>
      </c>
      <c r="M430">
        <v>360610.10057844355</v>
      </c>
      <c r="N430">
        <v>4</v>
      </c>
      <c r="O430">
        <v>4</v>
      </c>
      <c r="P430">
        <v>2</v>
      </c>
      <c r="Q430">
        <v>4</v>
      </c>
      <c r="R430">
        <v>4</v>
      </c>
      <c r="S430">
        <v>3</v>
      </c>
      <c r="T430">
        <v>4</v>
      </c>
      <c r="U430">
        <v>4</v>
      </c>
      <c r="V430">
        <v>3</v>
      </c>
      <c r="W430">
        <v>3</v>
      </c>
      <c r="X430">
        <v>4</v>
      </c>
      <c r="Y430">
        <v>4</v>
      </c>
      <c r="Z430">
        <v>4</v>
      </c>
      <c r="AA430">
        <v>2.2024953231648277</v>
      </c>
      <c r="AB430">
        <v>2.8454168893972449</v>
      </c>
      <c r="AC430">
        <v>1.8123524437325875</v>
      </c>
      <c r="AD430">
        <v>2.8982694492004</v>
      </c>
      <c r="AE430">
        <v>1.2742367241446775</v>
      </c>
      <c r="AF430">
        <v>2.3270219943894226</v>
      </c>
      <c r="AG430">
        <v>2.6027466628794929</v>
      </c>
      <c r="AH430">
        <v>3.2643930506483163</v>
      </c>
      <c r="AI430">
        <v>2.2565227965565735</v>
      </c>
      <c r="AJ430">
        <v>3.3451089943979753</v>
      </c>
      <c r="AK430">
        <v>3.8731370495005475</v>
      </c>
      <c r="AL430">
        <v>3.6813156198973176</v>
      </c>
      <c r="AM430">
        <f t="shared" si="12"/>
        <v>2.4648197402731054</v>
      </c>
      <c r="AN430">
        <f t="shared" si="13"/>
        <v>2.9323497593784587</v>
      </c>
      <c r="AP430" t="s">
        <v>535</v>
      </c>
      <c r="AQ430" t="s">
        <v>2334</v>
      </c>
      <c r="AR430" t="s">
        <v>2335</v>
      </c>
      <c r="AS430">
        <v>1.1900771669133401</v>
      </c>
      <c r="AT430">
        <v>0.186184450419801</v>
      </c>
      <c r="AU430">
        <v>0.44841671725444598</v>
      </c>
    </row>
    <row r="431" spans="1:47" x14ac:dyDescent="0.25">
      <c r="A431" t="s">
        <v>1421</v>
      </c>
      <c r="B431">
        <v>233978.5787125676</v>
      </c>
      <c r="C431">
        <v>257304.12906164848</v>
      </c>
      <c r="D431">
        <v>138759.05543712428</v>
      </c>
      <c r="E431">
        <v>239789.32394238593</v>
      </c>
      <c r="F431">
        <v>242993.26958017211</v>
      </c>
      <c r="G431">
        <v>285441.49720765254</v>
      </c>
      <c r="H431">
        <v>201869.12894533764</v>
      </c>
      <c r="I431">
        <v>189660.42562511226</v>
      </c>
      <c r="J431">
        <v>205.36</v>
      </c>
      <c r="K431">
        <v>31216.880649984101</v>
      </c>
      <c r="L431">
        <v>53567.726976290942</v>
      </c>
      <c r="M431">
        <v>72862.416031259301</v>
      </c>
      <c r="N431">
        <v>4</v>
      </c>
      <c r="O431">
        <v>3</v>
      </c>
      <c r="P431">
        <v>3</v>
      </c>
      <c r="Q431">
        <v>2</v>
      </c>
      <c r="R431">
        <v>3</v>
      </c>
      <c r="S431">
        <v>3</v>
      </c>
      <c r="T431">
        <v>3</v>
      </c>
      <c r="U431">
        <v>3</v>
      </c>
      <c r="V431">
        <v>2</v>
      </c>
      <c r="W431">
        <v>0</v>
      </c>
      <c r="X431">
        <v>1</v>
      </c>
      <c r="Y431">
        <v>1</v>
      </c>
      <c r="Z431">
        <v>2</v>
      </c>
      <c r="AA431">
        <v>3.0122158167435038</v>
      </c>
      <c r="AB431">
        <v>1.6354579237643534</v>
      </c>
      <c r="AC431">
        <v>2.5497128726923748</v>
      </c>
      <c r="AD431">
        <v>2.9571035253729669</v>
      </c>
      <c r="AE431">
        <v>2.2921006467153098</v>
      </c>
      <c r="AF431">
        <v>1.62995431303483</v>
      </c>
      <c r="AG431">
        <v>1.1896603460419384</v>
      </c>
      <c r="AH431">
        <v>1.8646426593933598</v>
      </c>
      <c r="AI431">
        <v>0</v>
      </c>
      <c r="AJ431">
        <v>1.9435448776936399</v>
      </c>
      <c r="AK431">
        <v>1.91342106501126</v>
      </c>
      <c r="AL431">
        <v>1.9980145495040751</v>
      </c>
      <c r="AM431">
        <f t="shared" si="12"/>
        <v>1.7951476339881169</v>
      </c>
      <c r="AN431">
        <f t="shared" si="13"/>
        <v>2.0358237986731518</v>
      </c>
      <c r="AP431" t="s">
        <v>536</v>
      </c>
      <c r="AQ431" t="s">
        <v>2336</v>
      </c>
      <c r="AR431" t="s">
        <v>2337</v>
      </c>
      <c r="AS431">
        <v>0.39435749342159299</v>
      </c>
      <c r="AT431">
        <v>7.4567711856673505E-2</v>
      </c>
      <c r="AU431">
        <v>0.44892484913519198</v>
      </c>
    </row>
    <row r="432" spans="1:47" x14ac:dyDescent="0.25">
      <c r="A432" t="s">
        <v>1228</v>
      </c>
      <c r="B432">
        <v>954925.68478019978</v>
      </c>
      <c r="C432">
        <v>635276.42018798587</v>
      </c>
      <c r="D432">
        <v>890576.83084529068</v>
      </c>
      <c r="E432">
        <v>846064.24362468673</v>
      </c>
      <c r="F432">
        <v>938285.24535799364</v>
      </c>
      <c r="G432">
        <v>626900.33833968185</v>
      </c>
      <c r="H432">
        <v>565180.7137671503</v>
      </c>
      <c r="I432">
        <v>927319.16861727927</v>
      </c>
      <c r="J432">
        <v>647734.50485670054</v>
      </c>
      <c r="K432">
        <v>559167.71368728799</v>
      </c>
      <c r="L432">
        <v>720827.43592577998</v>
      </c>
      <c r="M432">
        <v>501882.45187417779</v>
      </c>
      <c r="N432">
        <v>6</v>
      </c>
      <c r="O432">
        <v>6</v>
      </c>
      <c r="P432">
        <v>4</v>
      </c>
      <c r="Q432">
        <v>6</v>
      </c>
      <c r="R432">
        <v>6</v>
      </c>
      <c r="S432">
        <v>5</v>
      </c>
      <c r="T432">
        <v>4</v>
      </c>
      <c r="U432">
        <v>5</v>
      </c>
      <c r="V432">
        <v>6</v>
      </c>
      <c r="W432">
        <v>5</v>
      </c>
      <c r="X432">
        <v>5</v>
      </c>
      <c r="Y432">
        <v>5</v>
      </c>
      <c r="Z432">
        <v>5</v>
      </c>
      <c r="AA432">
        <v>3.3077641112134271</v>
      </c>
      <c r="AB432">
        <v>2.4955851023863254</v>
      </c>
      <c r="AC432">
        <v>2.6717735852867599</v>
      </c>
      <c r="AD432">
        <v>2.779929892347802</v>
      </c>
      <c r="AE432">
        <v>2.7329340857185977</v>
      </c>
      <c r="AF432">
        <v>3.5479593605575186</v>
      </c>
      <c r="AG432">
        <v>2.6386107918794961</v>
      </c>
      <c r="AH432">
        <v>3.1239420838641263</v>
      </c>
      <c r="AI432">
        <v>1.4570015267594105</v>
      </c>
      <c r="AJ432">
        <v>2.6853044886560489</v>
      </c>
      <c r="AK432">
        <v>2.4330198495989559</v>
      </c>
      <c r="AL432">
        <v>2.2287053780685282</v>
      </c>
      <c r="AM432">
        <f t="shared" si="12"/>
        <v>2.6942313624765819</v>
      </c>
      <c r="AN432">
        <f t="shared" si="13"/>
        <v>2.656190346912918</v>
      </c>
      <c r="AP432" t="s">
        <v>537</v>
      </c>
      <c r="AQ432" t="s">
        <v>2338</v>
      </c>
      <c r="AR432" t="s">
        <v>2339</v>
      </c>
      <c r="AS432">
        <v>-0.50922004330924897</v>
      </c>
      <c r="AT432">
        <v>7.0347161835105599E-3</v>
      </c>
      <c r="AU432">
        <v>0.449130469399527</v>
      </c>
    </row>
    <row r="433" spans="1:47" x14ac:dyDescent="0.25">
      <c r="A433" t="s">
        <v>1037</v>
      </c>
      <c r="B433">
        <v>130259.90346193861</v>
      </c>
      <c r="C433">
        <v>235920.95176568555</v>
      </c>
      <c r="D433">
        <v>192953.72316302921</v>
      </c>
      <c r="E433">
        <v>150807.51272966678</v>
      </c>
      <c r="F433">
        <v>265921.60243578261</v>
      </c>
      <c r="G433">
        <v>205.36</v>
      </c>
      <c r="H433">
        <v>107129.43912975234</v>
      </c>
      <c r="I433">
        <v>136021.0227800867</v>
      </c>
      <c r="J433">
        <v>259841.6180471339</v>
      </c>
      <c r="K433">
        <v>290907.37773491238</v>
      </c>
      <c r="L433">
        <v>186568.50658880625</v>
      </c>
      <c r="M433">
        <v>118043.34063073016</v>
      </c>
      <c r="N433">
        <v>3</v>
      </c>
      <c r="O433">
        <v>1</v>
      </c>
      <c r="P433">
        <v>2</v>
      </c>
      <c r="Q433">
        <v>2</v>
      </c>
      <c r="R433">
        <v>2</v>
      </c>
      <c r="S433">
        <v>2</v>
      </c>
      <c r="T433">
        <v>0</v>
      </c>
      <c r="U433">
        <v>1</v>
      </c>
      <c r="V433">
        <v>2</v>
      </c>
      <c r="W433">
        <v>3</v>
      </c>
      <c r="X433">
        <v>3</v>
      </c>
      <c r="Y433">
        <v>1</v>
      </c>
      <c r="Z433">
        <v>1</v>
      </c>
      <c r="AA433">
        <v>3.0762944271580599</v>
      </c>
      <c r="AB433">
        <v>2.2717277186620475</v>
      </c>
      <c r="AC433">
        <v>1.7355109485738049</v>
      </c>
      <c r="AD433">
        <v>2.086638555234845</v>
      </c>
      <c r="AE433">
        <v>2.5252623312000404</v>
      </c>
      <c r="AF433">
        <v>0</v>
      </c>
      <c r="AG433">
        <v>2.1164523929686001</v>
      </c>
      <c r="AH433">
        <v>3.7053962746306599</v>
      </c>
      <c r="AI433">
        <v>2.3286609022643066</v>
      </c>
      <c r="AJ433">
        <v>3.5952175599127929</v>
      </c>
      <c r="AK433">
        <v>3.94174498465265</v>
      </c>
      <c r="AL433">
        <v>3.6780240952144698</v>
      </c>
      <c r="AM433">
        <f t="shared" si="12"/>
        <v>2.1679019260951686</v>
      </c>
      <c r="AN433">
        <f t="shared" si="13"/>
        <v>3.0089197723168772</v>
      </c>
      <c r="AP433" t="s">
        <v>538</v>
      </c>
      <c r="AQ433" t="s">
        <v>2340</v>
      </c>
      <c r="AR433" t="s">
        <v>2341</v>
      </c>
      <c r="AS433">
        <v>0.177516798284231</v>
      </c>
      <c r="AT433">
        <v>4.7554713931857E-2</v>
      </c>
      <c r="AU433">
        <v>0.44946817642134201</v>
      </c>
    </row>
    <row r="434" spans="1:47" x14ac:dyDescent="0.25">
      <c r="A434" t="s">
        <v>1366</v>
      </c>
      <c r="B434">
        <v>173429.72929370555</v>
      </c>
      <c r="C434">
        <v>196671.47550875862</v>
      </c>
      <c r="D434">
        <v>174949.62273743114</v>
      </c>
      <c r="E434">
        <v>177187.12035747571</v>
      </c>
      <c r="F434">
        <v>195716.75575918087</v>
      </c>
      <c r="G434">
        <v>107909.0704949244</v>
      </c>
      <c r="H434">
        <v>220280.93451771993</v>
      </c>
      <c r="I434">
        <v>219460.15540162008</v>
      </c>
      <c r="J434">
        <v>517522.31134888</v>
      </c>
      <c r="K434">
        <v>321514.97050209815</v>
      </c>
      <c r="L434">
        <v>467639.31546464498</v>
      </c>
      <c r="M434">
        <v>340953.12349244027</v>
      </c>
      <c r="N434">
        <v>4</v>
      </c>
      <c r="O434">
        <v>4</v>
      </c>
      <c r="P434">
        <v>3</v>
      </c>
      <c r="Q434">
        <v>4</v>
      </c>
      <c r="R434">
        <v>4</v>
      </c>
      <c r="S434">
        <v>3</v>
      </c>
      <c r="T434">
        <v>3</v>
      </c>
      <c r="U434">
        <v>3</v>
      </c>
      <c r="V434">
        <v>4</v>
      </c>
      <c r="W434">
        <v>3</v>
      </c>
      <c r="X434">
        <v>3</v>
      </c>
      <c r="Y434">
        <v>3</v>
      </c>
      <c r="Z434">
        <v>3</v>
      </c>
      <c r="AA434">
        <v>2.6660898518630898</v>
      </c>
      <c r="AB434">
        <v>2.4484287541133267</v>
      </c>
      <c r="AC434">
        <v>2.3507088132415102</v>
      </c>
      <c r="AD434">
        <v>3.0958512785007151</v>
      </c>
      <c r="AE434">
        <v>2.1955163754716498</v>
      </c>
      <c r="AF434">
        <v>1.7350855257894804</v>
      </c>
      <c r="AG434">
        <v>3.5126591251611701</v>
      </c>
      <c r="AH434">
        <v>2.2965745104447803</v>
      </c>
      <c r="AI434">
        <v>3.0503797224027935</v>
      </c>
      <c r="AJ434">
        <v>4.0999689632968375</v>
      </c>
      <c r="AK434">
        <v>3.4313879185661569</v>
      </c>
      <c r="AL434">
        <v>3.7402980154997132</v>
      </c>
      <c r="AM434">
        <f t="shared" si="12"/>
        <v>2.7251102717845064</v>
      </c>
      <c r="AN434">
        <f t="shared" si="13"/>
        <v>3.0453812039406976</v>
      </c>
      <c r="AP434" t="s">
        <v>539</v>
      </c>
      <c r="AQ434" t="s">
        <v>2342</v>
      </c>
      <c r="AR434" t="s">
        <v>2343</v>
      </c>
      <c r="AS434">
        <v>6.6438548907541604</v>
      </c>
      <c r="AT434">
        <v>0.125912656211043</v>
      </c>
      <c r="AU434">
        <v>0.45068789687557698</v>
      </c>
    </row>
    <row r="435" spans="1:47" x14ac:dyDescent="0.25">
      <c r="A435" t="s">
        <v>667</v>
      </c>
      <c r="B435">
        <v>254450.04859850113</v>
      </c>
      <c r="C435">
        <v>190752.14650827055</v>
      </c>
      <c r="D435">
        <v>165338.80562997979</v>
      </c>
      <c r="E435">
        <v>198670.86510666483</v>
      </c>
      <c r="F435">
        <v>241991.91163498189</v>
      </c>
      <c r="G435">
        <v>153952.87672041802</v>
      </c>
      <c r="H435">
        <v>186378.9805961629</v>
      </c>
      <c r="I435">
        <v>162541.39206421713</v>
      </c>
      <c r="J435">
        <v>381958.57251731108</v>
      </c>
      <c r="K435">
        <v>271008.21120588185</v>
      </c>
      <c r="L435">
        <v>379220.05325070926</v>
      </c>
      <c r="M435">
        <v>268486.57785175071</v>
      </c>
      <c r="N435">
        <v>4</v>
      </c>
      <c r="O435">
        <v>3</v>
      </c>
      <c r="P435">
        <v>3</v>
      </c>
      <c r="Q435">
        <v>2</v>
      </c>
      <c r="R435">
        <v>3</v>
      </c>
      <c r="S435">
        <v>3</v>
      </c>
      <c r="T435">
        <v>3</v>
      </c>
      <c r="U435">
        <v>1</v>
      </c>
      <c r="V435">
        <v>2</v>
      </c>
      <c r="W435">
        <v>3</v>
      </c>
      <c r="X435">
        <v>3</v>
      </c>
      <c r="Y435">
        <v>3</v>
      </c>
      <c r="Z435">
        <v>3</v>
      </c>
      <c r="AA435">
        <v>1.8132773268414102</v>
      </c>
      <c r="AB435">
        <v>1.65139586721249</v>
      </c>
      <c r="AC435">
        <v>3.0421202204814204</v>
      </c>
      <c r="AD435">
        <v>2.7359943477254576</v>
      </c>
      <c r="AE435">
        <v>2.552668107066383</v>
      </c>
      <c r="AF435">
        <v>2.1438624064619631</v>
      </c>
      <c r="AG435">
        <v>2.6542902424209598</v>
      </c>
      <c r="AH435">
        <v>3.3044321371008452</v>
      </c>
      <c r="AI435">
        <v>1.9463625879699666</v>
      </c>
      <c r="AJ435">
        <v>3.3904164179454299</v>
      </c>
      <c r="AK435">
        <v>4.0336054022660441</v>
      </c>
      <c r="AL435">
        <v>2.4842263363114765</v>
      </c>
      <c r="AM435">
        <f t="shared" si="12"/>
        <v>2.33123913781878</v>
      </c>
      <c r="AN435">
        <f t="shared" si="13"/>
        <v>2.9608694288151942</v>
      </c>
      <c r="AP435" t="s">
        <v>540</v>
      </c>
      <c r="AQ435" t="s">
        <v>2344</v>
      </c>
      <c r="AR435" t="s">
        <v>2345</v>
      </c>
      <c r="AS435">
        <v>0.33312179904994199</v>
      </c>
      <c r="AT435">
        <v>0.305566773767805</v>
      </c>
      <c r="AU435">
        <v>0.45086935191255401</v>
      </c>
    </row>
    <row r="436" spans="1:47" x14ac:dyDescent="0.25">
      <c r="A436" t="s">
        <v>575</v>
      </c>
      <c r="B436">
        <v>429710.77752155834</v>
      </c>
      <c r="C436">
        <v>451146.6548917942</v>
      </c>
      <c r="D436">
        <v>730449.69499852252</v>
      </c>
      <c r="E436">
        <v>339449.03125601722</v>
      </c>
      <c r="F436">
        <v>544517.08673664485</v>
      </c>
      <c r="G436">
        <v>585864.47729774995</v>
      </c>
      <c r="H436">
        <v>672655.29175689653</v>
      </c>
      <c r="I436">
        <v>742248.24174564134</v>
      </c>
      <c r="J436">
        <v>900411.09953793546</v>
      </c>
      <c r="K436">
        <v>855025.97243319778</v>
      </c>
      <c r="L436">
        <v>1208845.2451604267</v>
      </c>
      <c r="M436">
        <v>1376977.9493008198</v>
      </c>
      <c r="N436">
        <v>2</v>
      </c>
      <c r="O436">
        <v>1</v>
      </c>
      <c r="P436">
        <v>2</v>
      </c>
      <c r="Q436">
        <v>2</v>
      </c>
      <c r="R436">
        <v>2</v>
      </c>
      <c r="S436">
        <v>1</v>
      </c>
      <c r="T436">
        <v>1</v>
      </c>
      <c r="U436">
        <v>2</v>
      </c>
      <c r="V436">
        <v>2</v>
      </c>
      <c r="W436">
        <v>2</v>
      </c>
      <c r="X436">
        <v>1</v>
      </c>
      <c r="Y436">
        <v>1</v>
      </c>
      <c r="Z436">
        <v>2</v>
      </c>
      <c r="AA436">
        <v>3.2531622134737899</v>
      </c>
      <c r="AB436">
        <v>2.9253678424734098</v>
      </c>
      <c r="AC436">
        <v>2.8122184098671852</v>
      </c>
      <c r="AD436">
        <v>4.1143724218644451</v>
      </c>
      <c r="AE436">
        <v>2.0420265600925802</v>
      </c>
      <c r="AF436">
        <v>3.32556358109604</v>
      </c>
      <c r="AG436">
        <v>3.1822266636544598</v>
      </c>
      <c r="AH436">
        <v>3.9034770053698002</v>
      </c>
      <c r="AI436">
        <v>2.09803466959703</v>
      </c>
      <c r="AJ436">
        <v>3.72572750927241</v>
      </c>
      <c r="AK436">
        <v>3.6918212103572698</v>
      </c>
      <c r="AL436">
        <v>2.2290828058586816</v>
      </c>
      <c r="AM436">
        <f t="shared" si="12"/>
        <v>3.0233457042966436</v>
      </c>
      <c r="AN436">
        <f t="shared" si="13"/>
        <v>3.1938344445328721</v>
      </c>
      <c r="AP436" t="s">
        <v>541</v>
      </c>
      <c r="AQ436" t="s">
        <v>2346</v>
      </c>
      <c r="AR436" t="s">
        <v>2347</v>
      </c>
      <c r="AS436">
        <v>-0.52920693979231503</v>
      </c>
      <c r="AT436">
        <v>5.4330187881980199E-2</v>
      </c>
      <c r="AU436">
        <v>0.45153196772686299</v>
      </c>
    </row>
    <row r="437" spans="1:47" x14ac:dyDescent="0.25">
      <c r="A437" t="s">
        <v>415</v>
      </c>
      <c r="B437">
        <v>684556.13587580505</v>
      </c>
      <c r="C437">
        <v>544718.04532241216</v>
      </c>
      <c r="D437">
        <v>772349.35634851654</v>
      </c>
      <c r="E437">
        <v>741004.8521342118</v>
      </c>
      <c r="F437">
        <v>739649.52412642271</v>
      </c>
      <c r="G437">
        <v>459658.63648209389</v>
      </c>
      <c r="H437">
        <v>810677.12673732743</v>
      </c>
      <c r="I437">
        <v>699426.45566311618</v>
      </c>
      <c r="J437">
        <v>1043915.1655700203</v>
      </c>
      <c r="K437">
        <v>839245.38341904234</v>
      </c>
      <c r="L437">
        <v>1263719.9579898068</v>
      </c>
      <c r="M437">
        <v>925068.17451740813</v>
      </c>
      <c r="N437">
        <v>5</v>
      </c>
      <c r="O437">
        <v>4</v>
      </c>
      <c r="P437">
        <v>3</v>
      </c>
      <c r="Q437">
        <v>5</v>
      </c>
      <c r="R437">
        <v>4</v>
      </c>
      <c r="S437">
        <v>5</v>
      </c>
      <c r="T437">
        <v>3</v>
      </c>
      <c r="U437">
        <v>5</v>
      </c>
      <c r="V437">
        <v>4</v>
      </c>
      <c r="W437">
        <v>4</v>
      </c>
      <c r="X437">
        <v>4</v>
      </c>
      <c r="Y437">
        <v>5</v>
      </c>
      <c r="Z437">
        <v>5</v>
      </c>
      <c r="AA437">
        <v>3.702917748433407</v>
      </c>
      <c r="AB437">
        <v>2.70531930175955</v>
      </c>
      <c r="AC437">
        <v>2.8825988525390782</v>
      </c>
      <c r="AD437">
        <v>3.7678058325918853</v>
      </c>
      <c r="AE437">
        <v>2.5065819055917524</v>
      </c>
      <c r="AF437">
        <v>3.6104671394558099</v>
      </c>
      <c r="AG437">
        <v>2.1150178782262881</v>
      </c>
      <c r="AH437">
        <v>2.6613222283779847</v>
      </c>
      <c r="AI437">
        <v>2.5565154690324379</v>
      </c>
      <c r="AJ437">
        <v>3.328079156381373</v>
      </c>
      <c r="AK437">
        <v>2.799278916680485</v>
      </c>
      <c r="AL437">
        <v>3.0443503479959588</v>
      </c>
      <c r="AM437">
        <f t="shared" si="12"/>
        <v>3.1309829446002762</v>
      </c>
      <c r="AN437">
        <f t="shared" si="13"/>
        <v>2.815726184910726</v>
      </c>
      <c r="AP437" t="s">
        <v>542</v>
      </c>
      <c r="AQ437" t="s">
        <v>2348</v>
      </c>
      <c r="AR437" t="s">
        <v>2349</v>
      </c>
      <c r="AS437">
        <v>0.132826314081641</v>
      </c>
      <c r="AT437">
        <v>1.55774809752717E-2</v>
      </c>
      <c r="AU437">
        <v>0.45321169716982102</v>
      </c>
    </row>
    <row r="438" spans="1:47" x14ac:dyDescent="0.25">
      <c r="A438" t="s">
        <v>815</v>
      </c>
      <c r="B438">
        <v>676938.55455606664</v>
      </c>
      <c r="C438">
        <v>687404.34669232357</v>
      </c>
      <c r="D438">
        <v>1117236.245901867</v>
      </c>
      <c r="E438">
        <v>1209848.823392808</v>
      </c>
      <c r="F438">
        <v>1216059.5033170907</v>
      </c>
      <c r="G438">
        <v>920873.65372101415</v>
      </c>
      <c r="H438">
        <v>1648626.5050256653</v>
      </c>
      <c r="I438">
        <v>1087061.3737001</v>
      </c>
      <c r="J438">
        <v>2239055.1606524372</v>
      </c>
      <c r="K438">
        <v>1748047.7805261265</v>
      </c>
      <c r="L438">
        <v>2361007.775584789</v>
      </c>
      <c r="M438">
        <v>1896377.7747419556</v>
      </c>
      <c r="N438">
        <v>9</v>
      </c>
      <c r="O438">
        <v>8</v>
      </c>
      <c r="P438">
        <v>7</v>
      </c>
      <c r="Q438">
        <v>9</v>
      </c>
      <c r="R438">
        <v>9</v>
      </c>
      <c r="S438">
        <v>8</v>
      </c>
      <c r="T438">
        <v>5</v>
      </c>
      <c r="U438">
        <v>9</v>
      </c>
      <c r="V438">
        <v>7</v>
      </c>
      <c r="W438">
        <v>9</v>
      </c>
      <c r="X438">
        <v>8</v>
      </c>
      <c r="Y438">
        <v>9</v>
      </c>
      <c r="Z438">
        <v>9</v>
      </c>
      <c r="AA438">
        <v>2.8750493242770832</v>
      </c>
      <c r="AB438">
        <v>2.2546981704712432</v>
      </c>
      <c r="AC438">
        <v>3.3007337269260031</v>
      </c>
      <c r="AD438">
        <v>3.3304909407337067</v>
      </c>
      <c r="AE438">
        <v>2.1885334524075186</v>
      </c>
      <c r="AF438">
        <v>3.3180177807123741</v>
      </c>
      <c r="AG438">
        <v>3.8535613219604219</v>
      </c>
      <c r="AH438">
        <v>4.0459375196913951</v>
      </c>
      <c r="AI438">
        <v>2.4118258932015539</v>
      </c>
      <c r="AJ438">
        <v>4.0023420756342052</v>
      </c>
      <c r="AK438">
        <v>3.6526493293655244</v>
      </c>
      <c r="AL438">
        <v>3.6896331801480469</v>
      </c>
      <c r="AM438">
        <f t="shared" si="12"/>
        <v>3.0271111618704105</v>
      </c>
      <c r="AN438">
        <f t="shared" si="13"/>
        <v>3.4601342907177686</v>
      </c>
      <c r="AP438" t="s">
        <v>543</v>
      </c>
      <c r="AQ438" t="s">
        <v>2350</v>
      </c>
      <c r="AR438" t="s">
        <v>2351</v>
      </c>
      <c r="AS438">
        <v>-1.1965431163820901</v>
      </c>
      <c r="AT438">
        <v>7.2552825601964396E-2</v>
      </c>
      <c r="AU438">
        <v>0.45370741364042999</v>
      </c>
    </row>
    <row r="439" spans="1:47" x14ac:dyDescent="0.25">
      <c r="A439" t="s">
        <v>1251</v>
      </c>
      <c r="B439">
        <v>797820.98201585026</v>
      </c>
      <c r="C439">
        <v>468458.82054180797</v>
      </c>
      <c r="D439">
        <v>998911.06852329033</v>
      </c>
      <c r="E439">
        <v>829132.8827338377</v>
      </c>
      <c r="F439">
        <v>573760.51617749443</v>
      </c>
      <c r="G439">
        <v>733236.99199237267</v>
      </c>
      <c r="H439">
        <v>1069445.2541479634</v>
      </c>
      <c r="I439">
        <v>1045445.5752195785</v>
      </c>
      <c r="J439">
        <v>719096.456759108</v>
      </c>
      <c r="K439">
        <v>626670.2823108827</v>
      </c>
      <c r="L439">
        <v>891743.48332037847</v>
      </c>
      <c r="M439">
        <v>597616.30038794328</v>
      </c>
      <c r="N439">
        <v>5</v>
      </c>
      <c r="O439">
        <v>4</v>
      </c>
      <c r="P439">
        <v>4</v>
      </c>
      <c r="Q439">
        <v>4</v>
      </c>
      <c r="R439">
        <v>4</v>
      </c>
      <c r="S439">
        <v>3</v>
      </c>
      <c r="T439">
        <v>2</v>
      </c>
      <c r="U439">
        <v>4</v>
      </c>
      <c r="V439">
        <v>4</v>
      </c>
      <c r="W439">
        <v>3</v>
      </c>
      <c r="X439">
        <v>4</v>
      </c>
      <c r="Y439">
        <v>5</v>
      </c>
      <c r="Z439">
        <v>4</v>
      </c>
      <c r="AA439">
        <v>2.184222926563856</v>
      </c>
      <c r="AB439">
        <v>1.8600203019746187</v>
      </c>
      <c r="AC439">
        <v>3.0397855609691851</v>
      </c>
      <c r="AD439">
        <v>2.4192159804070523</v>
      </c>
      <c r="AE439">
        <v>2.1440874766044735</v>
      </c>
      <c r="AF439">
        <v>3.4723660306883399</v>
      </c>
      <c r="AG439">
        <v>2.9961566814799525</v>
      </c>
      <c r="AH439">
        <v>4.0924011211596101</v>
      </c>
      <c r="AI439">
        <v>1.8443404344409033</v>
      </c>
      <c r="AJ439">
        <v>2.4187895955196579</v>
      </c>
      <c r="AK439">
        <v>2.8107674491924537</v>
      </c>
      <c r="AL439">
        <v>3.4148285366425499</v>
      </c>
      <c r="AM439">
        <f t="shared" si="12"/>
        <v>2.4699208083594271</v>
      </c>
      <c r="AN439">
        <f t="shared" si="13"/>
        <v>2.9795762075810153</v>
      </c>
      <c r="AP439" t="s">
        <v>544</v>
      </c>
      <c r="AQ439" t="s">
        <v>2352</v>
      </c>
      <c r="AR439" t="s">
        <v>2353</v>
      </c>
      <c r="AS439">
        <v>0.80083780762716605</v>
      </c>
      <c r="AT439">
        <v>5.5997086017426402E-2</v>
      </c>
      <c r="AU439">
        <v>0.454039869325575</v>
      </c>
    </row>
    <row r="440" spans="1:47" x14ac:dyDescent="0.25">
      <c r="A440" t="s">
        <v>644</v>
      </c>
      <c r="B440">
        <v>5099926.3655293249</v>
      </c>
      <c r="C440">
        <v>5061686.6698127463</v>
      </c>
      <c r="D440">
        <v>6172076.6117573986</v>
      </c>
      <c r="E440">
        <v>5993677.7817604877</v>
      </c>
      <c r="F440">
        <v>6228547.4744299492</v>
      </c>
      <c r="G440">
        <v>6371169.6256191749</v>
      </c>
      <c r="H440">
        <v>6136532.5748103447</v>
      </c>
      <c r="I440">
        <v>6227431.7257314743</v>
      </c>
      <c r="J440">
        <v>5721387.7819434972</v>
      </c>
      <c r="K440">
        <v>6532177.4255131949</v>
      </c>
      <c r="L440">
        <v>5429341.2231043857</v>
      </c>
      <c r="M440">
        <v>6195059.3107488835</v>
      </c>
      <c r="N440">
        <v>9</v>
      </c>
      <c r="O440">
        <v>8</v>
      </c>
      <c r="P440">
        <v>8</v>
      </c>
      <c r="Q440">
        <v>8</v>
      </c>
      <c r="R440">
        <v>9</v>
      </c>
      <c r="S440">
        <v>9</v>
      </c>
      <c r="T440">
        <v>8</v>
      </c>
      <c r="U440">
        <v>9</v>
      </c>
      <c r="V440">
        <v>8</v>
      </c>
      <c r="W440">
        <v>6</v>
      </c>
      <c r="X440">
        <v>7</v>
      </c>
      <c r="Y440">
        <v>5</v>
      </c>
      <c r="Z440">
        <v>6</v>
      </c>
      <c r="AA440">
        <v>3.0277243636189479</v>
      </c>
      <c r="AB440">
        <v>3.1662526685777386</v>
      </c>
      <c r="AC440">
        <v>3.2742312922996639</v>
      </c>
      <c r="AD440">
        <v>3.7753297127553811</v>
      </c>
      <c r="AE440">
        <v>3.40684562370947</v>
      </c>
      <c r="AF440">
        <v>3.8779595501007726</v>
      </c>
      <c r="AG440">
        <v>3.9389172249901439</v>
      </c>
      <c r="AH440">
        <v>4.3403364159418576</v>
      </c>
      <c r="AI440">
        <v>2.3309135011013749</v>
      </c>
      <c r="AJ440">
        <v>4.3103190948290742</v>
      </c>
      <c r="AK440">
        <v>3.6512432894828719</v>
      </c>
      <c r="AL440">
        <v>3.2583657361989622</v>
      </c>
      <c r="AM440">
        <f t="shared" si="12"/>
        <v>3.3312334117545954</v>
      </c>
      <c r="AN440">
        <f t="shared" si="13"/>
        <v>3.7285063338464473</v>
      </c>
      <c r="AP440" t="s">
        <v>545</v>
      </c>
      <c r="AQ440" t="s">
        <v>1536</v>
      </c>
      <c r="AR440" t="s">
        <v>2354</v>
      </c>
      <c r="AS440">
        <v>-1.9728080440220599</v>
      </c>
      <c r="AT440">
        <v>0.21463803269046799</v>
      </c>
      <c r="AU440">
        <v>0.45511208835418498</v>
      </c>
    </row>
    <row r="441" spans="1:47" x14ac:dyDescent="0.25">
      <c r="A441" t="s">
        <v>1124</v>
      </c>
      <c r="B441">
        <v>217651.21005540882</v>
      </c>
      <c r="C441">
        <v>129465.90842119452</v>
      </c>
      <c r="D441">
        <v>208796.02129860097</v>
      </c>
      <c r="E441">
        <v>171451.53045893603</v>
      </c>
      <c r="F441">
        <v>136825.35551765808</v>
      </c>
      <c r="G441">
        <v>507998.60965131369</v>
      </c>
      <c r="H441">
        <v>132024.15154068073</v>
      </c>
      <c r="I441">
        <v>136795.46861062141</v>
      </c>
      <c r="J441">
        <v>434748.31642889569</v>
      </c>
      <c r="K441">
        <v>327809.58692144725</v>
      </c>
      <c r="L441">
        <v>415632.74540684989</v>
      </c>
      <c r="M441">
        <v>326876.08974877733</v>
      </c>
      <c r="N441">
        <v>3</v>
      </c>
      <c r="O441">
        <v>3</v>
      </c>
      <c r="P441">
        <v>2</v>
      </c>
      <c r="Q441">
        <v>3</v>
      </c>
      <c r="R441">
        <v>3</v>
      </c>
      <c r="S441">
        <v>2</v>
      </c>
      <c r="T441">
        <v>2</v>
      </c>
      <c r="U441">
        <v>2</v>
      </c>
      <c r="V441">
        <v>3</v>
      </c>
      <c r="W441">
        <v>3</v>
      </c>
      <c r="X441">
        <v>3</v>
      </c>
      <c r="Y441">
        <v>3</v>
      </c>
      <c r="Z441">
        <v>3</v>
      </c>
      <c r="AA441">
        <v>3.2350870686139999</v>
      </c>
      <c r="AB441">
        <v>2.2404004337880701</v>
      </c>
      <c r="AC441">
        <v>2.9272914338703266</v>
      </c>
      <c r="AD441">
        <v>2.1179903991903437</v>
      </c>
      <c r="AE441">
        <v>3.1102657122472603</v>
      </c>
      <c r="AF441">
        <v>1.07992871633468</v>
      </c>
      <c r="AG441">
        <v>2.7440738507512004</v>
      </c>
      <c r="AH441">
        <v>4.19450114053123</v>
      </c>
      <c r="AI441">
        <v>2.9894764692466569</v>
      </c>
      <c r="AJ441">
        <v>3.1772272305276901</v>
      </c>
      <c r="AK441">
        <v>3.4452471715854904</v>
      </c>
      <c r="AL441">
        <v>3.3525147993348834</v>
      </c>
      <c r="AM441">
        <f t="shared" si="12"/>
        <v>2.6082352253969039</v>
      </c>
      <c r="AN441">
        <f t="shared" si="13"/>
        <v>3.1607655122734015</v>
      </c>
      <c r="AP441" t="s">
        <v>546</v>
      </c>
      <c r="AQ441" t="s">
        <v>2355</v>
      </c>
      <c r="AR441" t="s">
        <v>2356</v>
      </c>
      <c r="AS441">
        <v>-0.89670275058768101</v>
      </c>
      <c r="AT441">
        <v>0.11133638528838</v>
      </c>
      <c r="AU441">
        <v>0.45517997800765603</v>
      </c>
    </row>
    <row r="442" spans="1:47" x14ac:dyDescent="0.25">
      <c r="A442" t="s">
        <v>1370</v>
      </c>
      <c r="B442">
        <v>138594.24097890893</v>
      </c>
      <c r="C442">
        <v>142182.66729193582</v>
      </c>
      <c r="D442">
        <v>148585.75563778076</v>
      </c>
      <c r="E442">
        <v>89873.655611866881</v>
      </c>
      <c r="F442">
        <v>139281.65156255334</v>
      </c>
      <c r="G442">
        <v>78101.78405758494</v>
      </c>
      <c r="H442">
        <v>181458.18733295336</v>
      </c>
      <c r="I442">
        <v>162733.63937783349</v>
      </c>
      <c r="J442">
        <v>295212.76027154975</v>
      </c>
      <c r="K442">
        <v>230548.09900200294</v>
      </c>
      <c r="L442">
        <v>298247.31481957936</v>
      </c>
      <c r="M442">
        <v>253336.42191717608</v>
      </c>
      <c r="N442">
        <v>2</v>
      </c>
      <c r="O442">
        <v>2</v>
      </c>
      <c r="P442">
        <v>1</v>
      </c>
      <c r="Q442">
        <v>1</v>
      </c>
      <c r="R442">
        <v>1</v>
      </c>
      <c r="S442">
        <v>1</v>
      </c>
      <c r="T442">
        <v>1</v>
      </c>
      <c r="U442">
        <v>2</v>
      </c>
      <c r="V442">
        <v>2</v>
      </c>
      <c r="W442">
        <v>2</v>
      </c>
      <c r="X442">
        <v>2</v>
      </c>
      <c r="Y442">
        <v>2</v>
      </c>
      <c r="Z442">
        <v>2</v>
      </c>
      <c r="AA442">
        <v>2.115638595847845</v>
      </c>
      <c r="AB442">
        <v>3.8650207703639898</v>
      </c>
      <c r="AC442">
        <v>2.9486367646506899</v>
      </c>
      <c r="AD442">
        <v>2.9504832781114398</v>
      </c>
      <c r="AE442">
        <v>2.2915777538502402</v>
      </c>
      <c r="AF442">
        <v>3.5766337586296202</v>
      </c>
      <c r="AG442">
        <v>1.571173433436081</v>
      </c>
      <c r="AH442">
        <v>2.4992524960358899</v>
      </c>
      <c r="AI442">
        <v>2.5009373784126252</v>
      </c>
      <c r="AJ442">
        <v>3.7280699638610999</v>
      </c>
      <c r="AK442">
        <v>3.1025502801504001</v>
      </c>
      <c r="AL442">
        <v>3.0008900436390351</v>
      </c>
      <c r="AM442">
        <f t="shared" si="12"/>
        <v>3.122489538627645</v>
      </c>
      <c r="AN442">
        <f t="shared" si="13"/>
        <v>2.5693212142038475</v>
      </c>
      <c r="AP442" t="s">
        <v>547</v>
      </c>
      <c r="AQ442" t="s">
        <v>2357</v>
      </c>
      <c r="AR442" t="s">
        <v>2358</v>
      </c>
      <c r="AS442">
        <v>-0.68437402521025503</v>
      </c>
      <c r="AT442">
        <v>2.8090708343140199E-2</v>
      </c>
      <c r="AU442">
        <v>0.45614445620674099</v>
      </c>
    </row>
    <row r="443" spans="1:47" x14ac:dyDescent="0.25">
      <c r="A443" t="s">
        <v>1280</v>
      </c>
      <c r="B443">
        <v>2358620.2336332309</v>
      </c>
      <c r="C443">
        <v>2545583.260692874</v>
      </c>
      <c r="D443">
        <v>2111363.5989216976</v>
      </c>
      <c r="E443">
        <v>2216017.96092562</v>
      </c>
      <c r="F443">
        <v>1765608.2757544431</v>
      </c>
      <c r="G443">
        <v>1906177.8406563331</v>
      </c>
      <c r="H443">
        <v>1807922.8106808239</v>
      </c>
      <c r="I443">
        <v>2004222.3661335232</v>
      </c>
      <c r="J443">
        <v>8569.0857283477999</v>
      </c>
      <c r="K443">
        <v>1463902.9352294619</v>
      </c>
      <c r="L443">
        <v>237949.05425227521</v>
      </c>
      <c r="M443">
        <v>1255866.0013137064</v>
      </c>
      <c r="N443">
        <v>8</v>
      </c>
      <c r="O443">
        <v>8</v>
      </c>
      <c r="P443">
        <v>7</v>
      </c>
      <c r="Q443">
        <v>8</v>
      </c>
      <c r="R443">
        <v>8</v>
      </c>
      <c r="S443">
        <v>7</v>
      </c>
      <c r="T443">
        <v>6</v>
      </c>
      <c r="U443">
        <v>7</v>
      </c>
      <c r="V443">
        <v>8</v>
      </c>
      <c r="W443">
        <v>1</v>
      </c>
      <c r="X443">
        <v>6</v>
      </c>
      <c r="Y443">
        <v>2</v>
      </c>
      <c r="Z443">
        <v>5</v>
      </c>
      <c r="AA443">
        <v>4.8563009572016949</v>
      </c>
      <c r="AB443">
        <v>4.2025420306412569</v>
      </c>
      <c r="AC443">
        <v>4.9618636293703053</v>
      </c>
      <c r="AD443">
        <v>3.7612192093593659</v>
      </c>
      <c r="AE443">
        <v>3.6945949612563167</v>
      </c>
      <c r="AF443">
        <v>5.9686149387437597</v>
      </c>
      <c r="AG443">
        <v>4.7805668755323767</v>
      </c>
      <c r="AH443">
        <v>5.3290111746403861</v>
      </c>
      <c r="AI443">
        <v>2.42300336900905</v>
      </c>
      <c r="AJ443">
        <v>3.8462886470130866</v>
      </c>
      <c r="AK443">
        <v>3.0792425297867299</v>
      </c>
      <c r="AL443">
        <v>4.5079363011132783</v>
      </c>
      <c r="AM443">
        <f t="shared" si="12"/>
        <v>4.3764355953298582</v>
      </c>
      <c r="AN443">
        <f t="shared" si="13"/>
        <v>4.1920951752814091</v>
      </c>
      <c r="AP443" t="s">
        <v>548</v>
      </c>
      <c r="AQ443" t="s">
        <v>2359</v>
      </c>
      <c r="AR443" t="s">
        <v>2360</v>
      </c>
      <c r="AS443">
        <v>-0.40487925175592498</v>
      </c>
      <c r="AT443">
        <v>5.8555537162100102E-2</v>
      </c>
      <c r="AU443">
        <v>0.45897280467680401</v>
      </c>
    </row>
    <row r="444" spans="1:47" x14ac:dyDescent="0.25">
      <c r="A444" t="s">
        <v>464</v>
      </c>
      <c r="B444">
        <v>217578.57150682603</v>
      </c>
      <c r="C444">
        <v>216414.19281489268</v>
      </c>
      <c r="D444">
        <v>216165.38997892849</v>
      </c>
      <c r="E444">
        <v>190460.84542224318</v>
      </c>
      <c r="F444">
        <v>230735.05147221775</v>
      </c>
      <c r="G444">
        <v>165870.97121886353</v>
      </c>
      <c r="H444">
        <v>254688.81070801639</v>
      </c>
      <c r="I444">
        <v>234776.73449959545</v>
      </c>
      <c r="J444">
        <v>277123.67272756272</v>
      </c>
      <c r="K444">
        <v>214824.62477451193</v>
      </c>
      <c r="L444">
        <v>295221.05986411002</v>
      </c>
      <c r="M444">
        <v>236523.41147202064</v>
      </c>
      <c r="N444">
        <v>3</v>
      </c>
      <c r="O444">
        <v>3</v>
      </c>
      <c r="P444">
        <v>3</v>
      </c>
      <c r="Q444">
        <v>3</v>
      </c>
      <c r="R444">
        <v>3</v>
      </c>
      <c r="S444">
        <v>3</v>
      </c>
      <c r="T444">
        <v>3</v>
      </c>
      <c r="U444">
        <v>3</v>
      </c>
      <c r="V444">
        <v>3</v>
      </c>
      <c r="W444">
        <v>3</v>
      </c>
      <c r="X444">
        <v>3</v>
      </c>
      <c r="Y444">
        <v>3</v>
      </c>
      <c r="Z444">
        <v>3</v>
      </c>
      <c r="AA444">
        <v>3.4206137004110566</v>
      </c>
      <c r="AB444">
        <v>3.1064948628336602</v>
      </c>
      <c r="AC444">
        <v>2.5886253831536865</v>
      </c>
      <c r="AD444">
        <v>3.0220447221528501</v>
      </c>
      <c r="AE444">
        <v>3.8902782641504672</v>
      </c>
      <c r="AF444">
        <v>1.9542791234422634</v>
      </c>
      <c r="AG444">
        <v>4.8602261076093862</v>
      </c>
      <c r="AH444">
        <v>4.3354870171946631</v>
      </c>
      <c r="AI444">
        <v>2.6524975784316402</v>
      </c>
      <c r="AJ444">
        <v>3.7674815984469365</v>
      </c>
      <c r="AK444">
        <v>4.0504713800358498</v>
      </c>
      <c r="AL444">
        <v>3.1844639797239669</v>
      </c>
      <c r="AM444">
        <f t="shared" si="12"/>
        <v>2.9149987077865411</v>
      </c>
      <c r="AN444">
        <f t="shared" si="13"/>
        <v>3.8904952451445305</v>
      </c>
      <c r="AP444" t="s">
        <v>549</v>
      </c>
      <c r="AQ444" t="s">
        <v>2361</v>
      </c>
      <c r="AR444" t="s">
        <v>2362</v>
      </c>
      <c r="AS444">
        <v>-0.205217493436021</v>
      </c>
      <c r="AT444">
        <v>0.121530907611447</v>
      </c>
      <c r="AU444">
        <v>0.46044186501442602</v>
      </c>
    </row>
    <row r="445" spans="1:47" x14ac:dyDescent="0.25">
      <c r="A445" t="s">
        <v>683</v>
      </c>
      <c r="B445">
        <v>626544.4719399797</v>
      </c>
      <c r="C445">
        <v>744170.68719311233</v>
      </c>
      <c r="D445">
        <v>517401.7978328914</v>
      </c>
      <c r="E445">
        <v>612910.02279476833</v>
      </c>
      <c r="F445">
        <v>697936.58239206823</v>
      </c>
      <c r="G445">
        <v>691078.37399371015</v>
      </c>
      <c r="H445">
        <v>694167.80339481239</v>
      </c>
      <c r="I445">
        <v>738102.93895248033</v>
      </c>
      <c r="J445">
        <v>1154947.7923467243</v>
      </c>
      <c r="K445">
        <v>884059.35909641441</v>
      </c>
      <c r="L445">
        <v>847308.25669890759</v>
      </c>
      <c r="M445">
        <v>1041626.6820662845</v>
      </c>
      <c r="N445">
        <v>6</v>
      </c>
      <c r="O445">
        <v>5</v>
      </c>
      <c r="P445">
        <v>6</v>
      </c>
      <c r="Q445">
        <v>5</v>
      </c>
      <c r="R445">
        <v>6</v>
      </c>
      <c r="S445">
        <v>5</v>
      </c>
      <c r="T445">
        <v>6</v>
      </c>
      <c r="U445">
        <v>5</v>
      </c>
      <c r="V445">
        <v>6</v>
      </c>
      <c r="W445">
        <v>6</v>
      </c>
      <c r="X445">
        <v>6</v>
      </c>
      <c r="Y445">
        <v>5</v>
      </c>
      <c r="Z445">
        <v>6</v>
      </c>
      <c r="AA445">
        <v>3.0042806122608199</v>
      </c>
      <c r="AB445">
        <v>2.8619373257368035</v>
      </c>
      <c r="AC445">
        <v>2.5010837901787681</v>
      </c>
      <c r="AD445">
        <v>3.1651914458449149</v>
      </c>
      <c r="AE445">
        <v>2.0357578878734737</v>
      </c>
      <c r="AF445">
        <v>2.7838770405801001</v>
      </c>
      <c r="AG445">
        <v>3.7924535942169202</v>
      </c>
      <c r="AH445">
        <v>3.7073077963492396</v>
      </c>
      <c r="AI445">
        <v>2.878461930449125</v>
      </c>
      <c r="AJ445">
        <v>3.9280239255055087</v>
      </c>
      <c r="AK445">
        <v>3.5203713485366195</v>
      </c>
      <c r="AL445">
        <v>3.6865586985666421</v>
      </c>
      <c r="AM445">
        <f t="shared" si="12"/>
        <v>2.992944104118521</v>
      </c>
      <c r="AN445">
        <f t="shared" si="13"/>
        <v>3.317940128564635</v>
      </c>
      <c r="AP445" t="s">
        <v>550</v>
      </c>
      <c r="AQ445" t="s">
        <v>2363</v>
      </c>
      <c r="AR445" t="s">
        <v>2364</v>
      </c>
      <c r="AS445">
        <v>-0.19140039623441199</v>
      </c>
      <c r="AT445">
        <v>4.3993091521377099E-2</v>
      </c>
      <c r="AU445">
        <v>0.460813028343173</v>
      </c>
    </row>
    <row r="446" spans="1:47" x14ac:dyDescent="0.25">
      <c r="A446" t="s">
        <v>989</v>
      </c>
      <c r="B446">
        <v>501322.54054479091</v>
      </c>
      <c r="C446">
        <v>527284.30369428475</v>
      </c>
      <c r="D446">
        <v>656361.36884154251</v>
      </c>
      <c r="E446">
        <v>583156.13031923247</v>
      </c>
      <c r="F446">
        <v>435610.32711204246</v>
      </c>
      <c r="G446">
        <v>456121.48669346602</v>
      </c>
      <c r="H446">
        <v>400388.75570108328</v>
      </c>
      <c r="I446">
        <v>494579.32419806573</v>
      </c>
      <c r="J446">
        <v>616521.19551748631</v>
      </c>
      <c r="K446">
        <v>626202.70670707745</v>
      </c>
      <c r="L446">
        <v>489411.39787865861</v>
      </c>
      <c r="M446">
        <v>594186.99251838645</v>
      </c>
      <c r="N446">
        <v>3</v>
      </c>
      <c r="O446">
        <v>3</v>
      </c>
      <c r="P446">
        <v>3</v>
      </c>
      <c r="Q446">
        <v>3</v>
      </c>
      <c r="R446">
        <v>3</v>
      </c>
      <c r="S446">
        <v>3</v>
      </c>
      <c r="T446">
        <v>3</v>
      </c>
      <c r="U446">
        <v>2</v>
      </c>
      <c r="V446">
        <v>3</v>
      </c>
      <c r="W446">
        <v>3</v>
      </c>
      <c r="X446">
        <v>3</v>
      </c>
      <c r="Y446">
        <v>3</v>
      </c>
      <c r="Z446">
        <v>3</v>
      </c>
      <c r="AA446">
        <v>3.5039667559906071</v>
      </c>
      <c r="AB446">
        <v>2.3121137599994337</v>
      </c>
      <c r="AC446">
        <v>2.7193497332137269</v>
      </c>
      <c r="AD446">
        <v>3.6036021923185437</v>
      </c>
      <c r="AE446">
        <v>2.7609382616125369</v>
      </c>
      <c r="AF446">
        <v>3.9186690125985435</v>
      </c>
      <c r="AG446">
        <v>4.6432121941103848</v>
      </c>
      <c r="AH446">
        <v>4.1112834194866501</v>
      </c>
      <c r="AI446">
        <v>3.1278338962559502</v>
      </c>
      <c r="AJ446">
        <v>5.5087800255736701</v>
      </c>
      <c r="AK446">
        <v>3.2622041760134</v>
      </c>
      <c r="AL446">
        <v>2.45967822771085</v>
      </c>
      <c r="AM446">
        <f t="shared" si="12"/>
        <v>3.5151188639386555</v>
      </c>
      <c r="AN446">
        <f t="shared" si="13"/>
        <v>3.4734864118753941</v>
      </c>
      <c r="AP446" t="s">
        <v>551</v>
      </c>
      <c r="AQ446" t="s">
        <v>2365</v>
      </c>
      <c r="AR446" t="s">
        <v>2366</v>
      </c>
      <c r="AS446">
        <v>-0.31634993013660101</v>
      </c>
      <c r="AT446">
        <v>0.101888078303058</v>
      </c>
      <c r="AU446">
        <v>0.46089863271717801</v>
      </c>
    </row>
    <row r="447" spans="1:47" x14ac:dyDescent="0.25">
      <c r="A447" t="s">
        <v>829</v>
      </c>
      <c r="B447">
        <v>588556.6782267933</v>
      </c>
      <c r="C447">
        <v>262318.92423470836</v>
      </c>
      <c r="D447">
        <v>819538.44651976984</v>
      </c>
      <c r="E447">
        <v>557699.19786118006</v>
      </c>
      <c r="F447">
        <v>408248.47607325553</v>
      </c>
      <c r="G447">
        <v>573243.77654250583</v>
      </c>
      <c r="H447">
        <v>390612.63983547426</v>
      </c>
      <c r="I447">
        <v>161207.15479700416</v>
      </c>
      <c r="J447">
        <v>214658.40409671274</v>
      </c>
      <c r="K447">
        <v>679540.36278201453</v>
      </c>
      <c r="L447">
        <v>468858.72281920881</v>
      </c>
      <c r="M447">
        <v>435941.1122454101</v>
      </c>
      <c r="N447">
        <v>6</v>
      </c>
      <c r="O447">
        <v>5</v>
      </c>
      <c r="P447">
        <v>2</v>
      </c>
      <c r="Q447">
        <v>6</v>
      </c>
      <c r="R447">
        <v>6</v>
      </c>
      <c r="S447">
        <v>4</v>
      </c>
      <c r="T447">
        <v>5</v>
      </c>
      <c r="U447">
        <v>4</v>
      </c>
      <c r="V447">
        <v>2</v>
      </c>
      <c r="W447">
        <v>2</v>
      </c>
      <c r="X447">
        <v>6</v>
      </c>
      <c r="Y447">
        <v>4</v>
      </c>
      <c r="Z447">
        <v>5</v>
      </c>
      <c r="AA447">
        <v>3.0932861156151636</v>
      </c>
      <c r="AB447">
        <v>2.4602751286389202</v>
      </c>
      <c r="AC447">
        <v>2.0145028656252184</v>
      </c>
      <c r="AD447">
        <v>2.3482171014585567</v>
      </c>
      <c r="AE447">
        <v>2.1886916418575257</v>
      </c>
      <c r="AF447">
        <v>2.9780124536624539</v>
      </c>
      <c r="AG447">
        <v>2.4900565807110016</v>
      </c>
      <c r="AH447">
        <v>2.3368276976948299</v>
      </c>
      <c r="AI447">
        <v>2.3630361609990302</v>
      </c>
      <c r="AJ447">
        <v>2.4174463929895462</v>
      </c>
      <c r="AK447">
        <v>2.5960759911617504</v>
      </c>
      <c r="AL447">
        <v>3.0041101321769501</v>
      </c>
      <c r="AM447">
        <f t="shared" si="12"/>
        <v>2.5544265195883891</v>
      </c>
      <c r="AN447">
        <f t="shared" si="13"/>
        <v>2.4939965241767692</v>
      </c>
      <c r="AP447" t="s">
        <v>174</v>
      </c>
      <c r="AQ447" t="s">
        <v>2367</v>
      </c>
      <c r="AR447" t="s">
        <v>2368</v>
      </c>
      <c r="AS447">
        <v>-0.46920033265924199</v>
      </c>
      <c r="AT447">
        <v>9.9849369587190595E-2</v>
      </c>
      <c r="AU447">
        <v>0.46113516274088501</v>
      </c>
    </row>
    <row r="448" spans="1:47" x14ac:dyDescent="0.25">
      <c r="A448" t="s">
        <v>1182</v>
      </c>
      <c r="B448">
        <v>409375.09376244637</v>
      </c>
      <c r="C448">
        <v>122623.42853902535</v>
      </c>
      <c r="D448">
        <v>335181.81873742654</v>
      </c>
      <c r="E448">
        <v>193334.54647125318</v>
      </c>
      <c r="F448">
        <v>288539.04463990609</v>
      </c>
      <c r="G448">
        <v>85960.417050674747</v>
      </c>
      <c r="H448">
        <v>93892.518793108509</v>
      </c>
      <c r="I448">
        <v>330826.48181299825</v>
      </c>
      <c r="J448">
        <v>226495.53831862684</v>
      </c>
      <c r="K448">
        <v>340749.7689011647</v>
      </c>
      <c r="L448">
        <v>225496.38712878618</v>
      </c>
      <c r="M448">
        <v>141136.14937570406</v>
      </c>
      <c r="N448">
        <v>7</v>
      </c>
      <c r="O448">
        <v>6</v>
      </c>
      <c r="P448">
        <v>3</v>
      </c>
      <c r="Q448">
        <v>5</v>
      </c>
      <c r="R448">
        <v>4</v>
      </c>
      <c r="S448">
        <v>4</v>
      </c>
      <c r="T448">
        <v>2</v>
      </c>
      <c r="U448">
        <v>2</v>
      </c>
      <c r="V448">
        <v>5</v>
      </c>
      <c r="W448">
        <v>4</v>
      </c>
      <c r="X448">
        <v>6</v>
      </c>
      <c r="Y448">
        <v>5</v>
      </c>
      <c r="Z448">
        <v>4</v>
      </c>
      <c r="AA448">
        <v>2.3223282076121587</v>
      </c>
      <c r="AB448">
        <v>2.3191038310097434</v>
      </c>
      <c r="AC448">
        <v>2.8162574049771099</v>
      </c>
      <c r="AD448">
        <v>3.5106689312775301</v>
      </c>
      <c r="AE448">
        <v>2.5361361050766251</v>
      </c>
      <c r="AF448">
        <v>4.1602203008766603</v>
      </c>
      <c r="AG448">
        <v>4.2719147863938804</v>
      </c>
      <c r="AH448">
        <v>2.2464519805164569</v>
      </c>
      <c r="AI448">
        <v>2.9387010047248672</v>
      </c>
      <c r="AJ448">
        <v>3.3433857595235978</v>
      </c>
      <c r="AK448">
        <v>2.189370664630947</v>
      </c>
      <c r="AL448">
        <v>3.5257631225285704</v>
      </c>
      <c r="AM448">
        <f t="shared" si="12"/>
        <v>2.9833327514540229</v>
      </c>
      <c r="AN448">
        <f t="shared" si="13"/>
        <v>3.0467175984040016</v>
      </c>
      <c r="AP448" t="s">
        <v>552</v>
      </c>
      <c r="AQ448" t="s">
        <v>2369</v>
      </c>
      <c r="AR448" t="s">
        <v>2370</v>
      </c>
      <c r="AS448">
        <v>0.85276317663618395</v>
      </c>
      <c r="AT448">
        <v>0.319239043193282</v>
      </c>
      <c r="AU448">
        <v>0.46169710445120798</v>
      </c>
    </row>
    <row r="449" spans="1:47" x14ac:dyDescent="0.25">
      <c r="A449" t="s">
        <v>1374</v>
      </c>
      <c r="B449">
        <v>292903.92744666227</v>
      </c>
      <c r="C449">
        <v>256262.32880952556</v>
      </c>
      <c r="D449">
        <v>359950.30292142002</v>
      </c>
      <c r="E449">
        <v>356286.86915248085</v>
      </c>
      <c r="F449">
        <v>337924.1416277262</v>
      </c>
      <c r="G449">
        <v>270991.1307218009</v>
      </c>
      <c r="H449">
        <v>219288.61597773238</v>
      </c>
      <c r="I449">
        <v>103496.59590170081</v>
      </c>
      <c r="J449">
        <v>936266.54347251856</v>
      </c>
      <c r="K449">
        <v>335161.14424657886</v>
      </c>
      <c r="L449">
        <v>778487.10700424423</v>
      </c>
      <c r="M449">
        <v>318338.07110539562</v>
      </c>
      <c r="N449">
        <v>5</v>
      </c>
      <c r="O449">
        <v>4</v>
      </c>
      <c r="P449">
        <v>3</v>
      </c>
      <c r="Q449">
        <v>5</v>
      </c>
      <c r="R449">
        <v>5</v>
      </c>
      <c r="S449">
        <v>5</v>
      </c>
      <c r="T449">
        <v>3</v>
      </c>
      <c r="U449">
        <v>3</v>
      </c>
      <c r="V449">
        <v>1</v>
      </c>
      <c r="W449">
        <v>5</v>
      </c>
      <c r="X449">
        <v>4</v>
      </c>
      <c r="Y449">
        <v>5</v>
      </c>
      <c r="Z449">
        <v>4</v>
      </c>
      <c r="AA449">
        <v>3.0481914467381448</v>
      </c>
      <c r="AB449">
        <v>2.6121484397239896</v>
      </c>
      <c r="AC449">
        <v>2.4958318007853721</v>
      </c>
      <c r="AD449">
        <v>1.6704864472381047</v>
      </c>
      <c r="AE449">
        <v>1.5854330674411878</v>
      </c>
      <c r="AF449">
        <v>3.3470478940669501</v>
      </c>
      <c r="AG449">
        <v>3.0679014204175306</v>
      </c>
      <c r="AH449">
        <v>4.1553310729414603</v>
      </c>
      <c r="AI449">
        <v>1.7747252142885643</v>
      </c>
      <c r="AJ449">
        <v>2.7050580373662276</v>
      </c>
      <c r="AK449">
        <v>2.3795074760114119</v>
      </c>
      <c r="AL449">
        <v>2.9597663963939627</v>
      </c>
      <c r="AM449">
        <f t="shared" si="12"/>
        <v>2.6638338054948747</v>
      </c>
      <c r="AN449">
        <f t="shared" si="13"/>
        <v>2.6364043134072763</v>
      </c>
      <c r="AP449" t="s">
        <v>553</v>
      </c>
      <c r="AQ449" t="s">
        <v>2371</v>
      </c>
      <c r="AR449" t="s">
        <v>2372</v>
      </c>
      <c r="AS449">
        <v>2.4501217703934102</v>
      </c>
      <c r="AT449">
        <v>7.6175566629173602E-2</v>
      </c>
      <c r="AU449">
        <v>0.46186350913584201</v>
      </c>
    </row>
    <row r="450" spans="1:47" x14ac:dyDescent="0.25">
      <c r="A450" t="s">
        <v>1075</v>
      </c>
      <c r="B450">
        <v>1240881.0962666804</v>
      </c>
      <c r="C450">
        <v>1005022.2789554623</v>
      </c>
      <c r="D450">
        <v>1150363.1874571517</v>
      </c>
      <c r="E450">
        <v>1119458.8314254987</v>
      </c>
      <c r="F450">
        <v>965598.12700445566</v>
      </c>
      <c r="G450">
        <v>999930.13924004941</v>
      </c>
      <c r="H450">
        <v>836905.90321735968</v>
      </c>
      <c r="I450">
        <v>1245244.744013194</v>
      </c>
      <c r="J450">
        <v>892237.19340635336</v>
      </c>
      <c r="K450">
        <v>1027381.3931911143</v>
      </c>
      <c r="L450">
        <v>556939.47338974185</v>
      </c>
      <c r="M450">
        <v>650113.05102270551</v>
      </c>
      <c r="N450">
        <v>5</v>
      </c>
      <c r="O450">
        <v>5</v>
      </c>
      <c r="P450">
        <v>5</v>
      </c>
      <c r="Q450">
        <v>5</v>
      </c>
      <c r="R450">
        <v>5</v>
      </c>
      <c r="S450">
        <v>4</v>
      </c>
      <c r="T450">
        <v>5</v>
      </c>
      <c r="U450">
        <v>5</v>
      </c>
      <c r="V450">
        <v>5</v>
      </c>
      <c r="W450">
        <v>3</v>
      </c>
      <c r="X450">
        <v>5</v>
      </c>
      <c r="Y450">
        <v>1</v>
      </c>
      <c r="Z450">
        <v>3</v>
      </c>
      <c r="AA450">
        <v>3.959046754181172</v>
      </c>
      <c r="AB450">
        <v>2.7018140440364342</v>
      </c>
      <c r="AC450">
        <v>3.7560200924204481</v>
      </c>
      <c r="AD450">
        <v>5.1595596113574498</v>
      </c>
      <c r="AE450">
        <v>4.2213251856659646</v>
      </c>
      <c r="AF450">
        <v>3.2073030805370939</v>
      </c>
      <c r="AG450">
        <v>3.4857295185720161</v>
      </c>
      <c r="AH450">
        <v>4.5072700297375503</v>
      </c>
      <c r="AI450">
        <v>2.2437933418653802</v>
      </c>
      <c r="AJ450">
        <v>3.8058071088296925</v>
      </c>
      <c r="AK450">
        <v>3.9080538545637298</v>
      </c>
      <c r="AL450">
        <v>3.4853166130370532</v>
      </c>
      <c r="AM450">
        <f t="shared" si="12"/>
        <v>3.2789640703117038</v>
      </c>
      <c r="AN450">
        <f t="shared" si="13"/>
        <v>4.1278758021556277</v>
      </c>
      <c r="AP450" t="s">
        <v>554</v>
      </c>
      <c r="AQ450" t="s">
        <v>2373</v>
      </c>
      <c r="AR450" t="s">
        <v>2374</v>
      </c>
      <c r="AS450">
        <v>-0.160468512139506</v>
      </c>
      <c r="AT450">
        <v>4.9230315926713203E-2</v>
      </c>
      <c r="AU450">
        <v>0.46249575919730301</v>
      </c>
    </row>
    <row r="451" spans="1:47" x14ac:dyDescent="0.25">
      <c r="A451" t="s">
        <v>366</v>
      </c>
      <c r="B451">
        <v>337184.4937511349</v>
      </c>
      <c r="C451">
        <v>477899.44031237345</v>
      </c>
      <c r="D451">
        <v>759639.28895629116</v>
      </c>
      <c r="E451">
        <v>283289.84155865898</v>
      </c>
      <c r="F451">
        <v>346920.37971428415</v>
      </c>
      <c r="G451">
        <v>658752.5041940799</v>
      </c>
      <c r="H451">
        <v>443872.50108477217</v>
      </c>
      <c r="I451">
        <v>549182.9919526407</v>
      </c>
      <c r="J451">
        <v>404373.47876966227</v>
      </c>
      <c r="K451">
        <v>541673.22833296412</v>
      </c>
      <c r="L451">
        <v>474591.9264570346</v>
      </c>
      <c r="M451">
        <v>506685.40973659256</v>
      </c>
      <c r="N451">
        <v>6</v>
      </c>
      <c r="O451">
        <v>4</v>
      </c>
      <c r="P451">
        <v>5</v>
      </c>
      <c r="Q451">
        <v>6</v>
      </c>
      <c r="R451">
        <v>4</v>
      </c>
      <c r="S451">
        <v>5</v>
      </c>
      <c r="T451">
        <v>5</v>
      </c>
      <c r="U451">
        <v>5</v>
      </c>
      <c r="V451">
        <v>6</v>
      </c>
      <c r="W451">
        <v>3</v>
      </c>
      <c r="X451">
        <v>4</v>
      </c>
      <c r="Y451">
        <v>3</v>
      </c>
      <c r="Z451">
        <v>4</v>
      </c>
      <c r="AA451">
        <v>3.0820174032568426</v>
      </c>
      <c r="AB451">
        <v>2.5472443806292779</v>
      </c>
      <c r="AC451">
        <v>2.2391980207061746</v>
      </c>
      <c r="AD451">
        <v>2.8452820314417728</v>
      </c>
      <c r="AE451">
        <v>0.99039237366217137</v>
      </c>
      <c r="AF451">
        <v>2.2661588538687401</v>
      </c>
      <c r="AG451">
        <v>2.726904110032542</v>
      </c>
      <c r="AH451">
        <v>2.9576905373744506</v>
      </c>
      <c r="AI451">
        <v>2.0671688907302479</v>
      </c>
      <c r="AJ451">
        <v>3.0513186033361324</v>
      </c>
      <c r="AK451">
        <v>3.5241550515813032</v>
      </c>
      <c r="AL451">
        <v>3.1623923593305121</v>
      </c>
      <c r="AM451">
        <f t="shared" si="12"/>
        <v>2.5421843587545694</v>
      </c>
      <c r="AN451">
        <f t="shared" si="13"/>
        <v>2.7011360772371251</v>
      </c>
      <c r="AP451" t="s">
        <v>555</v>
      </c>
      <c r="AQ451" t="s">
        <v>2375</v>
      </c>
      <c r="AR451" t="s">
        <v>2376</v>
      </c>
      <c r="AS451">
        <v>1.27241324755009</v>
      </c>
      <c r="AT451">
        <v>0.13923816860458299</v>
      </c>
      <c r="AU451">
        <v>0.462665953733777</v>
      </c>
    </row>
    <row r="452" spans="1:47" x14ac:dyDescent="0.25">
      <c r="A452" t="s">
        <v>536</v>
      </c>
      <c r="B452">
        <v>269497.41195086762</v>
      </c>
      <c r="C452">
        <v>210074.70671582711</v>
      </c>
      <c r="D452">
        <v>284002.57300477935</v>
      </c>
      <c r="E452">
        <v>871487.93504471134</v>
      </c>
      <c r="F452">
        <v>363707.89114544506</v>
      </c>
      <c r="G452">
        <v>104987.06828300774</v>
      </c>
      <c r="H452">
        <v>792016.41265188821</v>
      </c>
      <c r="I452">
        <v>545830.30079905002</v>
      </c>
      <c r="J452">
        <v>411980.44695729937</v>
      </c>
      <c r="K452">
        <v>712590.51529863663</v>
      </c>
      <c r="L452">
        <v>387534.76467843703</v>
      </c>
      <c r="M452">
        <v>311222.0443450429</v>
      </c>
      <c r="N452">
        <v>4</v>
      </c>
      <c r="O452">
        <v>3</v>
      </c>
      <c r="P452">
        <v>2</v>
      </c>
      <c r="Q452">
        <v>3</v>
      </c>
      <c r="R452">
        <v>4</v>
      </c>
      <c r="S452">
        <v>3</v>
      </c>
      <c r="T452">
        <v>2</v>
      </c>
      <c r="U452">
        <v>3</v>
      </c>
      <c r="V452">
        <v>3</v>
      </c>
      <c r="W452">
        <v>2</v>
      </c>
      <c r="X452">
        <v>3</v>
      </c>
      <c r="Y452">
        <v>3</v>
      </c>
      <c r="Z452">
        <v>2</v>
      </c>
      <c r="AA452">
        <v>2.1625817504063902</v>
      </c>
      <c r="AB452">
        <v>2.6687950241529834</v>
      </c>
      <c r="AC452">
        <v>2.848333389730028</v>
      </c>
      <c r="AD452">
        <v>3.5130173821335626</v>
      </c>
      <c r="AE452">
        <v>2.9096111844773538</v>
      </c>
      <c r="AF452">
        <v>1.4862075282005149</v>
      </c>
      <c r="AG452">
        <v>4.1106025649155358</v>
      </c>
      <c r="AH452">
        <v>3.7090253725348066</v>
      </c>
      <c r="AI452">
        <v>3.514455756083485</v>
      </c>
      <c r="AJ452">
        <v>3.4363091240053198</v>
      </c>
      <c r="AK452">
        <v>1.8642195590853319</v>
      </c>
      <c r="AL452">
        <v>3.6476942508230596</v>
      </c>
      <c r="AM452">
        <f t="shared" si="12"/>
        <v>2.6861137620964537</v>
      </c>
      <c r="AN452">
        <f t="shared" si="13"/>
        <v>3.2923617189949419</v>
      </c>
      <c r="AP452" t="s">
        <v>556</v>
      </c>
      <c r="AQ452" t="s">
        <v>1762</v>
      </c>
      <c r="AR452" t="s">
        <v>2377</v>
      </c>
      <c r="AS452">
        <v>-0.55209075088088899</v>
      </c>
      <c r="AT452">
        <v>0.207856380912462</v>
      </c>
      <c r="AU452">
        <v>0.46396121067719498</v>
      </c>
    </row>
    <row r="453" spans="1:47" x14ac:dyDescent="0.25">
      <c r="A453" t="s">
        <v>116</v>
      </c>
      <c r="B453">
        <v>494870.97144259937</v>
      </c>
      <c r="C453">
        <v>538835.62988239795</v>
      </c>
      <c r="D453">
        <v>570564.0833126317</v>
      </c>
      <c r="E453">
        <v>408820.01687391434</v>
      </c>
      <c r="F453">
        <v>454249.37030254159</v>
      </c>
      <c r="G453">
        <v>446299.46659477515</v>
      </c>
      <c r="H453">
        <v>296702.55979650188</v>
      </c>
      <c r="I453">
        <v>370836.92487505899</v>
      </c>
      <c r="J453">
        <v>381349.40019307996</v>
      </c>
      <c r="K453">
        <v>314174.57496686635</v>
      </c>
      <c r="L453">
        <v>340066.01454091392</v>
      </c>
      <c r="M453">
        <v>251662.38035640813</v>
      </c>
      <c r="N453">
        <v>2</v>
      </c>
      <c r="O453">
        <v>2</v>
      </c>
      <c r="P453">
        <v>2</v>
      </c>
      <c r="Q453">
        <v>2</v>
      </c>
      <c r="R453">
        <v>2</v>
      </c>
      <c r="S453">
        <v>2</v>
      </c>
      <c r="T453">
        <v>2</v>
      </c>
      <c r="U453">
        <v>2</v>
      </c>
      <c r="V453">
        <v>2</v>
      </c>
      <c r="W453">
        <v>1</v>
      </c>
      <c r="X453">
        <v>1</v>
      </c>
      <c r="Y453">
        <v>1</v>
      </c>
      <c r="Z453">
        <v>1</v>
      </c>
      <c r="AA453">
        <v>3.9267707227651547</v>
      </c>
      <c r="AB453">
        <v>3.7578056184403952</v>
      </c>
      <c r="AC453">
        <v>3.6872365974848202</v>
      </c>
      <c r="AD453">
        <v>4.4930914969849001</v>
      </c>
      <c r="AE453">
        <v>2.0632948401551601</v>
      </c>
      <c r="AF453">
        <v>5.0156380693041651</v>
      </c>
      <c r="AG453">
        <v>3.7005110535207</v>
      </c>
      <c r="AH453">
        <v>2.2731686817654797</v>
      </c>
      <c r="AI453">
        <v>2.9533140253624302</v>
      </c>
      <c r="AJ453">
        <v>3.2240930967780201</v>
      </c>
      <c r="AK453">
        <v>2.6991205624240302</v>
      </c>
      <c r="AL453">
        <v>4.4868876436115501</v>
      </c>
      <c r="AM453">
        <f t="shared" ref="AM453:AM516" si="14">AVERAGE(AA453:AC453,AF453,AI453,AJ453)</f>
        <v>3.7608096883558311</v>
      </c>
      <c r="AN453">
        <f t="shared" ref="AN453:AN516" si="15">AVERAGE(AD453:AE453,AG453,AH453,AK453,AL453)</f>
        <v>3.2860123797436365</v>
      </c>
      <c r="AP453" t="s">
        <v>557</v>
      </c>
      <c r="AQ453" t="s">
        <v>2378</v>
      </c>
      <c r="AR453" t="s">
        <v>2379</v>
      </c>
      <c r="AS453">
        <v>1.1650954421891</v>
      </c>
      <c r="AT453">
        <v>7.3072298008068803E-2</v>
      </c>
      <c r="AU453">
        <v>0.46589052554404198</v>
      </c>
    </row>
    <row r="454" spans="1:47" x14ac:dyDescent="0.25">
      <c r="A454" t="s">
        <v>115</v>
      </c>
      <c r="B454">
        <v>121390.60871580204</v>
      </c>
      <c r="C454">
        <v>205.36</v>
      </c>
      <c r="D454">
        <v>316485.21886813338</v>
      </c>
      <c r="E454">
        <v>289871.74464236409</v>
      </c>
      <c r="F454">
        <v>154669.45707178841</v>
      </c>
      <c r="G454">
        <v>104536.97241469014</v>
      </c>
      <c r="H454">
        <v>450621.21677363041</v>
      </c>
      <c r="I454">
        <v>92130.078246526158</v>
      </c>
      <c r="J454">
        <v>38660.469545773747</v>
      </c>
      <c r="K454">
        <v>181327.63927401925</v>
      </c>
      <c r="L454">
        <v>297957.91052989161</v>
      </c>
      <c r="M454">
        <v>333121.93634669419</v>
      </c>
      <c r="N454">
        <v>6</v>
      </c>
      <c r="O454">
        <v>2</v>
      </c>
      <c r="P454">
        <v>0</v>
      </c>
      <c r="Q454">
        <v>5</v>
      </c>
      <c r="R454">
        <v>4</v>
      </c>
      <c r="S454">
        <v>3</v>
      </c>
      <c r="T454">
        <v>2</v>
      </c>
      <c r="U454">
        <v>5</v>
      </c>
      <c r="V454">
        <v>2</v>
      </c>
      <c r="W454">
        <v>1</v>
      </c>
      <c r="X454">
        <v>4</v>
      </c>
      <c r="Y454">
        <v>4</v>
      </c>
      <c r="Z454">
        <v>4</v>
      </c>
      <c r="AA454">
        <v>1.401314571908324</v>
      </c>
      <c r="AB454">
        <v>0</v>
      </c>
      <c r="AC454">
        <v>1.8194162152444402</v>
      </c>
      <c r="AD454">
        <v>2.481742919930825</v>
      </c>
      <c r="AE454">
        <v>2.0212215643313383</v>
      </c>
      <c r="AF454">
        <v>1.603073937998692</v>
      </c>
      <c r="AG454">
        <v>2.188385030741328</v>
      </c>
      <c r="AH454">
        <v>1.5995217168723901</v>
      </c>
      <c r="AI454">
        <v>4.6843925981374701</v>
      </c>
      <c r="AJ454">
        <v>1.9399200073018863</v>
      </c>
      <c r="AK454">
        <v>3.6699581741239578</v>
      </c>
      <c r="AL454">
        <v>2.7863231372212125</v>
      </c>
      <c r="AM454">
        <f t="shared" si="14"/>
        <v>1.9080195550984687</v>
      </c>
      <c r="AN454">
        <f t="shared" si="15"/>
        <v>2.4578587572035087</v>
      </c>
      <c r="AP454" t="s">
        <v>558</v>
      </c>
      <c r="AQ454" t="s">
        <v>2380</v>
      </c>
      <c r="AR454" t="s">
        <v>2381</v>
      </c>
      <c r="AS454">
        <v>0.45112465297014298</v>
      </c>
      <c r="AT454">
        <v>2.2680220727973901E-2</v>
      </c>
      <c r="AU454">
        <v>0.46605285770951399</v>
      </c>
    </row>
    <row r="455" spans="1:47" x14ac:dyDescent="0.25">
      <c r="A455" t="s">
        <v>185</v>
      </c>
      <c r="B455">
        <v>961999.04219842807</v>
      </c>
      <c r="C455">
        <v>1176488.5390800261</v>
      </c>
      <c r="D455">
        <v>509341.45447916823</v>
      </c>
      <c r="E455">
        <v>296156.43515425886</v>
      </c>
      <c r="F455">
        <v>278116.99272818631</v>
      </c>
      <c r="G455">
        <v>405960.24708289112</v>
      </c>
      <c r="H455">
        <v>110126.86857156326</v>
      </c>
      <c r="I455">
        <v>194354.364022113</v>
      </c>
      <c r="J455">
        <v>341431.60777153092</v>
      </c>
      <c r="K455">
        <v>733833.56294078345</v>
      </c>
      <c r="L455">
        <v>241323.38095993618</v>
      </c>
      <c r="M455">
        <v>142733.12142395231</v>
      </c>
      <c r="N455">
        <v>6</v>
      </c>
      <c r="O455">
        <v>5</v>
      </c>
      <c r="P455">
        <v>5</v>
      </c>
      <c r="Q455">
        <v>3</v>
      </c>
      <c r="R455">
        <v>2</v>
      </c>
      <c r="S455">
        <v>3</v>
      </c>
      <c r="T455">
        <v>4</v>
      </c>
      <c r="U455">
        <v>2</v>
      </c>
      <c r="V455">
        <v>2</v>
      </c>
      <c r="W455">
        <v>2</v>
      </c>
      <c r="X455">
        <v>4</v>
      </c>
      <c r="Y455">
        <v>2</v>
      </c>
      <c r="Z455">
        <v>2</v>
      </c>
      <c r="AA455">
        <v>3.1052636728974559</v>
      </c>
      <c r="AB455">
        <v>2.3293400889662972</v>
      </c>
      <c r="AC455">
        <v>4.4136383802573969</v>
      </c>
      <c r="AD455">
        <v>2.913155464123955</v>
      </c>
      <c r="AE455">
        <v>2.64613386633137</v>
      </c>
      <c r="AF455">
        <v>3.3867084479494074</v>
      </c>
      <c r="AG455">
        <v>2.3232858280048201</v>
      </c>
      <c r="AH455">
        <v>2.8472701084867849</v>
      </c>
      <c r="AI455">
        <v>3.6123151409397902</v>
      </c>
      <c r="AJ455">
        <v>2.8677680384815298</v>
      </c>
      <c r="AK455">
        <v>2.8241667943469002</v>
      </c>
      <c r="AL455">
        <v>3.4730459195104402</v>
      </c>
      <c r="AM455">
        <f t="shared" si="14"/>
        <v>3.2858389615819799</v>
      </c>
      <c r="AN455">
        <f t="shared" si="15"/>
        <v>2.8378429968007119</v>
      </c>
      <c r="AP455" t="s">
        <v>559</v>
      </c>
      <c r="AQ455" t="s">
        <v>2382</v>
      </c>
      <c r="AR455" t="s">
        <v>2383</v>
      </c>
      <c r="AS455">
        <v>-2.3582258521832702</v>
      </c>
      <c r="AT455">
        <v>0.17187423498725099</v>
      </c>
      <c r="AU455">
        <v>0.46658725741690998</v>
      </c>
    </row>
    <row r="456" spans="1:47" x14ac:dyDescent="0.25">
      <c r="A456" t="s">
        <v>1315</v>
      </c>
      <c r="B456">
        <v>129035.28749594897</v>
      </c>
      <c r="C456">
        <v>148251.22239245535</v>
      </c>
      <c r="D456">
        <v>181943.06647004164</v>
      </c>
      <c r="E456">
        <v>178378.37268685395</v>
      </c>
      <c r="F456">
        <v>182164.27843745789</v>
      </c>
      <c r="G456">
        <v>295803.03687964665</v>
      </c>
      <c r="H456">
        <v>266686.9049866994</v>
      </c>
      <c r="I456">
        <v>163530.81222613202</v>
      </c>
      <c r="J456">
        <v>466005.17093658424</v>
      </c>
      <c r="K456">
        <v>357639.59609324613</v>
      </c>
      <c r="L456">
        <v>398617.91706371825</v>
      </c>
      <c r="M456">
        <v>370505.3200900688</v>
      </c>
      <c r="N456">
        <v>3</v>
      </c>
      <c r="O456">
        <v>1</v>
      </c>
      <c r="P456">
        <v>1</v>
      </c>
      <c r="Q456">
        <v>1</v>
      </c>
      <c r="R456">
        <v>3</v>
      </c>
      <c r="S456">
        <v>1</v>
      </c>
      <c r="T456">
        <v>1</v>
      </c>
      <c r="U456">
        <v>1</v>
      </c>
      <c r="V456">
        <v>1</v>
      </c>
      <c r="W456">
        <v>2</v>
      </c>
      <c r="X456">
        <v>2</v>
      </c>
      <c r="Y456">
        <v>1</v>
      </c>
      <c r="Z456">
        <v>2</v>
      </c>
      <c r="AA456">
        <v>1.3897958617974999</v>
      </c>
      <c r="AB456">
        <v>2.2818339142408401</v>
      </c>
      <c r="AC456">
        <v>3.8168105612263501</v>
      </c>
      <c r="AD456">
        <v>1.36948953573878</v>
      </c>
      <c r="AE456">
        <v>2.0762390390860501</v>
      </c>
      <c r="AF456">
        <v>4.2337203335376001</v>
      </c>
      <c r="AG456">
        <v>3.00256816685626</v>
      </c>
      <c r="AH456">
        <v>3.2002793366402802</v>
      </c>
      <c r="AI456">
        <v>2.6653889480736099</v>
      </c>
      <c r="AJ456">
        <v>2.4406818849884142</v>
      </c>
      <c r="AK456">
        <v>4.5267424330972501</v>
      </c>
      <c r="AL456">
        <v>2.4069414689246651</v>
      </c>
      <c r="AM456">
        <f t="shared" si="14"/>
        <v>2.804705250644052</v>
      </c>
      <c r="AN456">
        <f t="shared" si="15"/>
        <v>2.7637099967238807</v>
      </c>
      <c r="AP456" t="s">
        <v>560</v>
      </c>
      <c r="AQ456" t="s">
        <v>2384</v>
      </c>
      <c r="AR456" t="s">
        <v>2385</v>
      </c>
      <c r="AS456">
        <v>-2.5299445416861999</v>
      </c>
      <c r="AT456">
        <v>0.16644815555411099</v>
      </c>
      <c r="AU456">
        <v>0.46757927124595799</v>
      </c>
    </row>
    <row r="457" spans="1:47" x14ac:dyDescent="0.25">
      <c r="A457" t="s">
        <v>907</v>
      </c>
      <c r="B457">
        <v>752765.16450439557</v>
      </c>
      <c r="C457">
        <v>715146.75899126555</v>
      </c>
      <c r="D457">
        <v>845004.40313156962</v>
      </c>
      <c r="E457">
        <v>752880.00205468154</v>
      </c>
      <c r="F457">
        <v>638050.75499425502</v>
      </c>
      <c r="G457">
        <v>617536.81818736205</v>
      </c>
      <c r="H457">
        <v>738189.16068552854</v>
      </c>
      <c r="I457">
        <v>694269.59217713703</v>
      </c>
      <c r="J457">
        <v>1051210.9788518201</v>
      </c>
      <c r="K457">
        <v>680926.94927717559</v>
      </c>
      <c r="L457">
        <v>1052806.9791626637</v>
      </c>
      <c r="M457">
        <v>1024403.5957959106</v>
      </c>
      <c r="N457">
        <v>7</v>
      </c>
      <c r="O457">
        <v>7</v>
      </c>
      <c r="P457">
        <v>6</v>
      </c>
      <c r="Q457">
        <v>6</v>
      </c>
      <c r="R457">
        <v>7</v>
      </c>
      <c r="S457">
        <v>6</v>
      </c>
      <c r="T457">
        <v>6</v>
      </c>
      <c r="U457">
        <v>6</v>
      </c>
      <c r="V457">
        <v>7</v>
      </c>
      <c r="W457">
        <v>6</v>
      </c>
      <c r="X457">
        <v>6</v>
      </c>
      <c r="Y457">
        <v>5</v>
      </c>
      <c r="Z457">
        <v>7</v>
      </c>
      <c r="AA457">
        <v>3.4957328760977915</v>
      </c>
      <c r="AB457">
        <v>2.6415706633464233</v>
      </c>
      <c r="AC457">
        <v>2.4014804781446286</v>
      </c>
      <c r="AD457">
        <v>3.21298677681887</v>
      </c>
      <c r="AE457">
        <v>2.2971170185904852</v>
      </c>
      <c r="AF457">
        <v>2.3040825261806486</v>
      </c>
      <c r="AG457">
        <v>3.7009617488748048</v>
      </c>
      <c r="AH457">
        <v>3.2304300622632014</v>
      </c>
      <c r="AI457">
        <v>2.4850900871378614</v>
      </c>
      <c r="AJ457">
        <v>4.1415688721877162</v>
      </c>
      <c r="AK457">
        <v>3.6685804816428602</v>
      </c>
      <c r="AL457">
        <v>3.4585932244000679</v>
      </c>
      <c r="AM457">
        <f t="shared" si="14"/>
        <v>2.9115875838491783</v>
      </c>
      <c r="AN457">
        <f t="shared" si="15"/>
        <v>3.2614448854317151</v>
      </c>
      <c r="AP457" t="s">
        <v>561</v>
      </c>
      <c r="AQ457" t="s">
        <v>2386</v>
      </c>
      <c r="AR457" t="s">
        <v>2387</v>
      </c>
      <c r="AS457">
        <v>0.168464505096137</v>
      </c>
      <c r="AT457">
        <v>4.97986203191354E-2</v>
      </c>
      <c r="AU457">
        <v>0.46823540672733299</v>
      </c>
    </row>
    <row r="458" spans="1:47" x14ac:dyDescent="0.25">
      <c r="A458" t="s">
        <v>70</v>
      </c>
      <c r="B458">
        <v>81359.379785193712</v>
      </c>
      <c r="C458">
        <v>12918.612069068167</v>
      </c>
      <c r="D458">
        <v>127274.27482408134</v>
      </c>
      <c r="E458">
        <v>2233334.3110905192</v>
      </c>
      <c r="F458">
        <v>2092302.3011246407</v>
      </c>
      <c r="G458">
        <v>49842.660228457687</v>
      </c>
      <c r="H458">
        <v>2512408.8739395509</v>
      </c>
      <c r="I458">
        <v>2413770.4964673095</v>
      </c>
      <c r="J458">
        <v>213025.22174361974</v>
      </c>
      <c r="K458">
        <v>116886.96385008053</v>
      </c>
      <c r="L458">
        <v>3016884.2563258926</v>
      </c>
      <c r="M458">
        <v>2008231.5840089058</v>
      </c>
      <c r="N458">
        <v>6</v>
      </c>
      <c r="O458">
        <v>4</v>
      </c>
      <c r="P458">
        <v>1</v>
      </c>
      <c r="Q458">
        <v>4</v>
      </c>
      <c r="R458">
        <v>6</v>
      </c>
      <c r="S458">
        <v>6</v>
      </c>
      <c r="T458">
        <v>2</v>
      </c>
      <c r="U458">
        <v>6</v>
      </c>
      <c r="V458">
        <v>6</v>
      </c>
      <c r="W458">
        <v>4</v>
      </c>
      <c r="X458">
        <v>4</v>
      </c>
      <c r="Y458">
        <v>6</v>
      </c>
      <c r="Z458">
        <v>6</v>
      </c>
      <c r="AA458">
        <v>3.1090335131471099</v>
      </c>
      <c r="AB458">
        <v>1.18731292640557</v>
      </c>
      <c r="AC458">
        <v>2.4878356951564129</v>
      </c>
      <c r="AD458">
        <v>3.3970373685873434</v>
      </c>
      <c r="AE458">
        <v>2.6020525887965866</v>
      </c>
      <c r="AF458">
        <v>1.95703279846255</v>
      </c>
      <c r="AG458">
        <v>4.2652910069468524</v>
      </c>
      <c r="AH458">
        <v>4.6619141332425906</v>
      </c>
      <c r="AI458">
        <v>3.1403192734720902</v>
      </c>
      <c r="AJ458">
        <v>3.2580845542734975</v>
      </c>
      <c r="AK458">
        <v>4.7090195119259155</v>
      </c>
      <c r="AL458">
        <v>4.8640469171197607</v>
      </c>
      <c r="AM458">
        <f t="shared" si="14"/>
        <v>2.5232697934862052</v>
      </c>
      <c r="AN458">
        <f t="shared" si="15"/>
        <v>4.0832269211031749</v>
      </c>
      <c r="AP458" t="s">
        <v>562</v>
      </c>
      <c r="AQ458" t="s">
        <v>2388</v>
      </c>
      <c r="AR458" t="s">
        <v>2389</v>
      </c>
      <c r="AS458">
        <v>-0.15240071655375001</v>
      </c>
      <c r="AT458">
        <v>2.7943494096625499E-2</v>
      </c>
      <c r="AU458">
        <v>0.46854572981320902</v>
      </c>
    </row>
    <row r="459" spans="1:47" x14ac:dyDescent="0.25">
      <c r="A459" t="s">
        <v>629</v>
      </c>
      <c r="B459">
        <v>793207.73558986478</v>
      </c>
      <c r="C459">
        <v>641419.73586073343</v>
      </c>
      <c r="D459">
        <v>728079.91425660963</v>
      </c>
      <c r="E459">
        <v>550984.18776820251</v>
      </c>
      <c r="F459">
        <v>498846.38462030399</v>
      </c>
      <c r="G459">
        <v>591688.60388119658</v>
      </c>
      <c r="H459">
        <v>512033.7661340023</v>
      </c>
      <c r="I459">
        <v>631818.04994948464</v>
      </c>
      <c r="J459">
        <v>259702.71573806927</v>
      </c>
      <c r="K459">
        <v>500115.31907640828</v>
      </c>
      <c r="L459">
        <v>265827.90503890888</v>
      </c>
      <c r="M459">
        <v>219395.29084025486</v>
      </c>
      <c r="N459">
        <v>4</v>
      </c>
      <c r="O459">
        <v>4</v>
      </c>
      <c r="P459">
        <v>4</v>
      </c>
      <c r="Q459">
        <v>4</v>
      </c>
      <c r="R459">
        <v>4</v>
      </c>
      <c r="S459">
        <v>4</v>
      </c>
      <c r="T459">
        <v>4</v>
      </c>
      <c r="U459">
        <v>4</v>
      </c>
      <c r="V459">
        <v>4</v>
      </c>
      <c r="W459">
        <v>2</v>
      </c>
      <c r="X459">
        <v>4</v>
      </c>
      <c r="Y459">
        <v>3</v>
      </c>
      <c r="Z459">
        <v>3</v>
      </c>
      <c r="AA459">
        <v>3.8601890047718648</v>
      </c>
      <c r="AB459">
        <v>2.8926020965908976</v>
      </c>
      <c r="AC459">
        <v>3.3719038377827673</v>
      </c>
      <c r="AD459">
        <v>2.5122078449605727</v>
      </c>
      <c r="AE459">
        <v>2.6144028951387899</v>
      </c>
      <c r="AF459">
        <v>4.3518987203838275</v>
      </c>
      <c r="AG459">
        <v>3.240599078258775</v>
      </c>
      <c r="AH459">
        <v>3.2536335380442249</v>
      </c>
      <c r="AI459">
        <v>3.8851945784668303</v>
      </c>
      <c r="AJ459">
        <v>2.544573926501787</v>
      </c>
      <c r="AK459">
        <v>3.6329708982175064</v>
      </c>
      <c r="AL459">
        <v>1.9315988751547017</v>
      </c>
      <c r="AM459">
        <f t="shared" si="14"/>
        <v>3.4843936940829958</v>
      </c>
      <c r="AN459">
        <f t="shared" si="15"/>
        <v>2.8642355216290949</v>
      </c>
      <c r="AP459" t="s">
        <v>563</v>
      </c>
      <c r="AQ459" t="s">
        <v>2390</v>
      </c>
      <c r="AR459" t="s">
        <v>2391</v>
      </c>
      <c r="AS459">
        <v>0.28137533729141301</v>
      </c>
      <c r="AT459">
        <v>0.17940481435435801</v>
      </c>
      <c r="AU459">
        <v>0.46941520241395301</v>
      </c>
    </row>
    <row r="460" spans="1:47" x14ac:dyDescent="0.25">
      <c r="A460" t="s">
        <v>1243</v>
      </c>
      <c r="B460">
        <v>829696.07535068435</v>
      </c>
      <c r="C460">
        <v>828948.89758382924</v>
      </c>
      <c r="D460">
        <v>775270.8656050571</v>
      </c>
      <c r="E460">
        <v>763636.42009095999</v>
      </c>
      <c r="F460">
        <v>971243.41428117419</v>
      </c>
      <c r="G460">
        <v>626312.21012932761</v>
      </c>
      <c r="H460">
        <v>690897.90374440968</v>
      </c>
      <c r="I460">
        <v>725354.65883085621</v>
      </c>
      <c r="J460">
        <v>1134873.3755666849</v>
      </c>
      <c r="K460">
        <v>872354.3436757694</v>
      </c>
      <c r="L460">
        <v>1184085.0337618201</v>
      </c>
      <c r="M460">
        <v>786102.85405025713</v>
      </c>
      <c r="N460">
        <v>6</v>
      </c>
      <c r="O460">
        <v>3</v>
      </c>
      <c r="P460">
        <v>5</v>
      </c>
      <c r="Q460">
        <v>5</v>
      </c>
      <c r="R460">
        <v>5</v>
      </c>
      <c r="S460">
        <v>6</v>
      </c>
      <c r="T460">
        <v>3</v>
      </c>
      <c r="U460">
        <v>3</v>
      </c>
      <c r="V460">
        <v>5</v>
      </c>
      <c r="W460">
        <v>3</v>
      </c>
      <c r="X460">
        <v>4</v>
      </c>
      <c r="Y460">
        <v>4</v>
      </c>
      <c r="Z460">
        <v>2</v>
      </c>
      <c r="AA460">
        <v>3.1426335108914301</v>
      </c>
      <c r="AB460">
        <v>2.4248207245623918</v>
      </c>
      <c r="AC460">
        <v>2.4729692438490449</v>
      </c>
      <c r="AD460">
        <v>2.929798259215346</v>
      </c>
      <c r="AE460">
        <v>1.9667129582333833</v>
      </c>
      <c r="AF460">
        <v>3.1604170501991331</v>
      </c>
      <c r="AG460">
        <v>3.9834936336635436</v>
      </c>
      <c r="AH460">
        <v>2.6541397028390321</v>
      </c>
      <c r="AI460">
        <v>2.8648942257859766</v>
      </c>
      <c r="AJ460">
        <v>2.8085686400849768</v>
      </c>
      <c r="AK460">
        <v>2.5831964260916269</v>
      </c>
      <c r="AL460">
        <v>3.9560273646733348</v>
      </c>
      <c r="AM460">
        <f t="shared" si="14"/>
        <v>2.8123838992288253</v>
      </c>
      <c r="AN460">
        <f t="shared" si="15"/>
        <v>3.0122280574527114</v>
      </c>
      <c r="AP460" t="s">
        <v>564</v>
      </c>
      <c r="AQ460" t="s">
        <v>2392</v>
      </c>
      <c r="AR460" t="s">
        <v>2393</v>
      </c>
      <c r="AS460">
        <v>-0.56613730787800998</v>
      </c>
      <c r="AT460">
        <v>2.5884121749193498E-2</v>
      </c>
      <c r="AU460">
        <v>0.47008242303710102</v>
      </c>
    </row>
    <row r="461" spans="1:47" x14ac:dyDescent="0.25">
      <c r="A461" t="s">
        <v>904</v>
      </c>
      <c r="B461">
        <v>776036.04531054629</v>
      </c>
      <c r="C461">
        <v>756510.61482860276</v>
      </c>
      <c r="D461">
        <v>460222.20028369146</v>
      </c>
      <c r="E461">
        <v>809894.39292950672</v>
      </c>
      <c r="F461">
        <v>713446.53827378654</v>
      </c>
      <c r="G461">
        <v>765058.93228538171</v>
      </c>
      <c r="H461">
        <v>581107.74496434839</v>
      </c>
      <c r="I461">
        <v>640478.46379568661</v>
      </c>
      <c r="J461">
        <v>214929.17585936101</v>
      </c>
      <c r="K461">
        <v>585198.90278802125</v>
      </c>
      <c r="L461">
        <v>695823.42504086241</v>
      </c>
      <c r="M461">
        <v>710700.96177554131</v>
      </c>
      <c r="N461">
        <v>7</v>
      </c>
      <c r="O461">
        <v>7</v>
      </c>
      <c r="P461">
        <v>7</v>
      </c>
      <c r="Q461">
        <v>6</v>
      </c>
      <c r="R461">
        <v>6</v>
      </c>
      <c r="S461">
        <v>7</v>
      </c>
      <c r="T461">
        <v>6</v>
      </c>
      <c r="U461">
        <v>5</v>
      </c>
      <c r="V461">
        <v>7</v>
      </c>
      <c r="W461">
        <v>4</v>
      </c>
      <c r="X461">
        <v>6</v>
      </c>
      <c r="Y461">
        <v>3</v>
      </c>
      <c r="Z461">
        <v>6</v>
      </c>
      <c r="AA461">
        <v>3.1407894314499427</v>
      </c>
      <c r="AB461">
        <v>1.8559251919299473</v>
      </c>
      <c r="AC461">
        <v>2.6411727280604484</v>
      </c>
      <c r="AD461">
        <v>2.762943558483633</v>
      </c>
      <c r="AE461">
        <v>2.5732963314534771</v>
      </c>
      <c r="AF461">
        <v>2.1847186603071691</v>
      </c>
      <c r="AG461">
        <v>3.1932110274110999</v>
      </c>
      <c r="AH461">
        <v>3.5656037302985371</v>
      </c>
      <c r="AI461">
        <v>1.5623640470116293</v>
      </c>
      <c r="AJ461">
        <v>2.2650825590600148</v>
      </c>
      <c r="AK461">
        <v>3.3896478298949204</v>
      </c>
      <c r="AL461">
        <v>1.3813315371327441</v>
      </c>
      <c r="AM461">
        <f t="shared" si="14"/>
        <v>2.2750087696365249</v>
      </c>
      <c r="AN461">
        <f t="shared" si="15"/>
        <v>2.8110056691124021</v>
      </c>
      <c r="AP461" t="s">
        <v>565</v>
      </c>
      <c r="AQ461" t="s">
        <v>2394</v>
      </c>
      <c r="AR461" t="s">
        <v>2395</v>
      </c>
      <c r="AS461">
        <v>-0.30653877478698799</v>
      </c>
      <c r="AT461">
        <v>0.11803337062402799</v>
      </c>
      <c r="AU461">
        <v>0.47076545232724498</v>
      </c>
    </row>
    <row r="462" spans="1:47" x14ac:dyDescent="0.25">
      <c r="A462" t="s">
        <v>649</v>
      </c>
      <c r="B462">
        <v>155259.41874057741</v>
      </c>
      <c r="C462">
        <v>165198.0760832486</v>
      </c>
      <c r="D462">
        <v>199495.24124656653</v>
      </c>
      <c r="E462">
        <v>202477.8610977323</v>
      </c>
      <c r="F462">
        <v>107766.07529358465</v>
      </c>
      <c r="G462">
        <v>209399.26923587022</v>
      </c>
      <c r="H462">
        <v>223278.7776782907</v>
      </c>
      <c r="I462">
        <v>158388.65340963617</v>
      </c>
      <c r="J462">
        <v>215659.53755934545</v>
      </c>
      <c r="K462">
        <v>186340.827291158</v>
      </c>
      <c r="L462">
        <v>226628.64290562796</v>
      </c>
      <c r="M462">
        <v>116530.81931645637</v>
      </c>
      <c r="N462">
        <v>4</v>
      </c>
      <c r="O462">
        <v>3</v>
      </c>
      <c r="P462">
        <v>3</v>
      </c>
      <c r="Q462">
        <v>3</v>
      </c>
      <c r="R462">
        <v>4</v>
      </c>
      <c r="S462">
        <v>2</v>
      </c>
      <c r="T462">
        <v>4</v>
      </c>
      <c r="U462">
        <v>4</v>
      </c>
      <c r="V462">
        <v>3</v>
      </c>
      <c r="W462">
        <v>2</v>
      </c>
      <c r="X462">
        <v>2</v>
      </c>
      <c r="Y462">
        <v>2</v>
      </c>
      <c r="Z462">
        <v>2</v>
      </c>
      <c r="AA462">
        <v>2.9567410481506098</v>
      </c>
      <c r="AB462">
        <v>2.055584616171553</v>
      </c>
      <c r="AC462">
        <v>2.480424019655453</v>
      </c>
      <c r="AD462">
        <v>1.4831554662313067</v>
      </c>
      <c r="AE462">
        <v>1.4390855050221549</v>
      </c>
      <c r="AF462">
        <v>1.9969673343062515</v>
      </c>
      <c r="AG462">
        <v>2.4139301949437275</v>
      </c>
      <c r="AH462">
        <v>3.012859778503703</v>
      </c>
      <c r="AI462">
        <v>2.1988832873640649</v>
      </c>
      <c r="AJ462">
        <v>3.83616349329739</v>
      </c>
      <c r="AK462">
        <v>3.354930387501355</v>
      </c>
      <c r="AL462">
        <v>4.04698270917131</v>
      </c>
      <c r="AM462">
        <f t="shared" si="14"/>
        <v>2.5874606331575536</v>
      </c>
      <c r="AN462">
        <f t="shared" si="15"/>
        <v>2.6251573402289261</v>
      </c>
      <c r="AP462" t="s">
        <v>566</v>
      </c>
      <c r="AQ462" t="s">
        <v>2396</v>
      </c>
      <c r="AR462" t="s">
        <v>2397</v>
      </c>
      <c r="AS462">
        <v>-0.47989974063514002</v>
      </c>
      <c r="AT462">
        <v>0.119070985712818</v>
      </c>
      <c r="AU462">
        <v>0.47137697190892203</v>
      </c>
    </row>
    <row r="463" spans="1:47" x14ac:dyDescent="0.25">
      <c r="A463" t="s">
        <v>715</v>
      </c>
      <c r="B463">
        <v>1276006.0919649093</v>
      </c>
      <c r="C463">
        <v>1440219.7051464068</v>
      </c>
      <c r="D463">
        <v>2325052.8600557297</v>
      </c>
      <c r="E463">
        <v>1469607.4763469605</v>
      </c>
      <c r="F463">
        <v>850782.71075429895</v>
      </c>
      <c r="G463">
        <v>1701796.8432247899</v>
      </c>
      <c r="H463">
        <v>1368983.942294284</v>
      </c>
      <c r="I463">
        <v>805833.38303271087</v>
      </c>
      <c r="J463">
        <v>1518281.7088193677</v>
      </c>
      <c r="K463">
        <v>1221263.301362315</v>
      </c>
      <c r="L463">
        <v>1119702.8359210533</v>
      </c>
      <c r="M463">
        <v>1418404.361904734</v>
      </c>
      <c r="N463">
        <v>11</v>
      </c>
      <c r="O463">
        <v>7</v>
      </c>
      <c r="P463">
        <v>9</v>
      </c>
      <c r="Q463">
        <v>11</v>
      </c>
      <c r="R463">
        <v>8</v>
      </c>
      <c r="S463">
        <v>6</v>
      </c>
      <c r="T463">
        <v>9</v>
      </c>
      <c r="U463">
        <v>9</v>
      </c>
      <c r="V463">
        <v>7</v>
      </c>
      <c r="W463">
        <v>6</v>
      </c>
      <c r="X463">
        <v>6</v>
      </c>
      <c r="Y463">
        <v>3</v>
      </c>
      <c r="Z463">
        <v>9</v>
      </c>
      <c r="AA463">
        <v>2.6240715263424206</v>
      </c>
      <c r="AB463">
        <v>1.8477882724491883</v>
      </c>
      <c r="AC463">
        <v>2.4206745272643371</v>
      </c>
      <c r="AD463">
        <v>2.20974052039635</v>
      </c>
      <c r="AE463">
        <v>2.0654887323945985</v>
      </c>
      <c r="AF463">
        <v>3.0597909125575158</v>
      </c>
      <c r="AG463">
        <v>2.6931479619102436</v>
      </c>
      <c r="AH463">
        <v>2.2702985483222444</v>
      </c>
      <c r="AI463">
        <v>1.992705674559035</v>
      </c>
      <c r="AJ463">
        <v>3.827223610021615</v>
      </c>
      <c r="AK463">
        <v>3.16515912825726</v>
      </c>
      <c r="AL463">
        <v>2.9361012802097912</v>
      </c>
      <c r="AM463">
        <f t="shared" si="14"/>
        <v>2.6287090871990189</v>
      </c>
      <c r="AN463">
        <f t="shared" si="15"/>
        <v>2.5566560285817483</v>
      </c>
      <c r="AP463" t="s">
        <v>567</v>
      </c>
      <c r="AQ463" t="s">
        <v>2398</v>
      </c>
      <c r="AR463" t="s">
        <v>2399</v>
      </c>
      <c r="AS463">
        <v>1.03914513898492</v>
      </c>
      <c r="AT463">
        <v>0.184006445113443</v>
      </c>
      <c r="AU463">
        <v>0.471386506870144</v>
      </c>
    </row>
    <row r="464" spans="1:47" x14ac:dyDescent="0.25">
      <c r="A464" t="s">
        <v>1192</v>
      </c>
      <c r="B464">
        <v>831817.00093242468</v>
      </c>
      <c r="C464">
        <v>831457.45403639704</v>
      </c>
      <c r="D464">
        <v>1127445.0270702001</v>
      </c>
      <c r="E464">
        <v>1118433.7094611097</v>
      </c>
      <c r="F464">
        <v>865505.53837893391</v>
      </c>
      <c r="G464">
        <v>1120039.0512429229</v>
      </c>
      <c r="H464">
        <v>1141928.4697212151</v>
      </c>
      <c r="I464">
        <v>1167561.3689632518</v>
      </c>
      <c r="J464">
        <v>1927052.3515788063</v>
      </c>
      <c r="K464">
        <v>1686002.9043742563</v>
      </c>
      <c r="L464">
        <v>1638111.4920615153</v>
      </c>
      <c r="M464">
        <v>1706560.0123867653</v>
      </c>
      <c r="N464">
        <v>4</v>
      </c>
      <c r="O464">
        <v>3</v>
      </c>
      <c r="P464">
        <v>3</v>
      </c>
      <c r="Q464">
        <v>4</v>
      </c>
      <c r="R464">
        <v>4</v>
      </c>
      <c r="S464">
        <v>3</v>
      </c>
      <c r="T464">
        <v>3</v>
      </c>
      <c r="U464">
        <v>3</v>
      </c>
      <c r="V464">
        <v>3</v>
      </c>
      <c r="W464">
        <v>3</v>
      </c>
      <c r="X464">
        <v>4</v>
      </c>
      <c r="Y464">
        <v>3</v>
      </c>
      <c r="Z464">
        <v>4</v>
      </c>
      <c r="AA464">
        <v>3.2855280062018264</v>
      </c>
      <c r="AB464">
        <v>2.8512949849511866</v>
      </c>
      <c r="AC464">
        <v>2.5403316740327773</v>
      </c>
      <c r="AD464">
        <v>2.5967256963455916</v>
      </c>
      <c r="AE464">
        <v>2.9710145245595569</v>
      </c>
      <c r="AF464">
        <v>3.7631555150293301</v>
      </c>
      <c r="AG464">
        <v>4.2401324188686331</v>
      </c>
      <c r="AH464">
        <v>4.3346058865191894</v>
      </c>
      <c r="AI464">
        <v>2.4283997228896466</v>
      </c>
      <c r="AJ464">
        <v>3.5949856120437484</v>
      </c>
      <c r="AK464">
        <v>3.2803813905997998</v>
      </c>
      <c r="AL464">
        <v>3.8692464590712454</v>
      </c>
      <c r="AM464">
        <f t="shared" si="14"/>
        <v>3.0772825858580859</v>
      </c>
      <c r="AN464">
        <f t="shared" si="15"/>
        <v>3.5486843959940031</v>
      </c>
      <c r="AP464" t="s">
        <v>568</v>
      </c>
      <c r="AQ464" t="s">
        <v>1674</v>
      </c>
      <c r="AS464">
        <v>-0.61786982702654303</v>
      </c>
      <c r="AT464">
        <v>6.3292621451692399E-2</v>
      </c>
      <c r="AU464">
        <v>0.47192291306143702</v>
      </c>
    </row>
    <row r="465" spans="1:47" x14ac:dyDescent="0.25">
      <c r="A465" t="s">
        <v>389</v>
      </c>
      <c r="B465">
        <v>93466.491738912722</v>
      </c>
      <c r="C465">
        <v>49715.392594520919</v>
      </c>
      <c r="D465">
        <v>84389.610089477399</v>
      </c>
      <c r="E465">
        <v>27602.437321228019</v>
      </c>
      <c r="F465">
        <v>44777.934494049543</v>
      </c>
      <c r="G465">
        <v>205.36</v>
      </c>
      <c r="H465">
        <v>205.36</v>
      </c>
      <c r="I465">
        <v>40039.667965130931</v>
      </c>
      <c r="J465">
        <v>105592.51880490188</v>
      </c>
      <c r="K465">
        <v>167093.9575238603</v>
      </c>
      <c r="L465">
        <v>97685.937681895171</v>
      </c>
      <c r="M465">
        <v>163575.70961297411</v>
      </c>
      <c r="N465">
        <v>3</v>
      </c>
      <c r="O465">
        <v>2</v>
      </c>
      <c r="P465">
        <v>1</v>
      </c>
      <c r="Q465">
        <v>2</v>
      </c>
      <c r="R465">
        <v>1</v>
      </c>
      <c r="S465">
        <v>1</v>
      </c>
      <c r="T465">
        <v>0</v>
      </c>
      <c r="U465">
        <v>0</v>
      </c>
      <c r="V465">
        <v>1</v>
      </c>
      <c r="W465">
        <v>2</v>
      </c>
      <c r="X465">
        <v>2</v>
      </c>
      <c r="Y465">
        <v>2</v>
      </c>
      <c r="Z465">
        <v>3</v>
      </c>
      <c r="AA465">
        <v>2.777575757857615</v>
      </c>
      <c r="AB465">
        <v>3.4267982385244702</v>
      </c>
      <c r="AC465">
        <v>1.4186685522403399</v>
      </c>
      <c r="AD465">
        <v>3.1718384633746002</v>
      </c>
      <c r="AE465">
        <v>2.55904069494076</v>
      </c>
      <c r="AF465">
        <v>0</v>
      </c>
      <c r="AG465">
        <v>0</v>
      </c>
      <c r="AH465">
        <v>3.6972036440859699</v>
      </c>
      <c r="AI465">
        <v>1.0671045870516609</v>
      </c>
      <c r="AJ465">
        <v>1.6988200563856419</v>
      </c>
      <c r="AK465">
        <v>2.1986546577265198</v>
      </c>
      <c r="AL465">
        <v>2.7781722133257198</v>
      </c>
      <c r="AM465">
        <f t="shared" si="14"/>
        <v>1.7314945320099546</v>
      </c>
      <c r="AN465">
        <f t="shared" si="15"/>
        <v>2.4008182789089285</v>
      </c>
      <c r="AP465" t="s">
        <v>569</v>
      </c>
      <c r="AQ465" t="s">
        <v>2400</v>
      </c>
      <c r="AR465" t="s">
        <v>2401</v>
      </c>
      <c r="AS465">
        <v>0.47361922552936903</v>
      </c>
      <c r="AT465">
        <v>0.168921480224974</v>
      </c>
      <c r="AU465">
        <v>0.47254045277121898</v>
      </c>
    </row>
    <row r="466" spans="1:47" x14ac:dyDescent="0.25">
      <c r="A466" t="s">
        <v>812</v>
      </c>
      <c r="B466">
        <v>670416.17655252316</v>
      </c>
      <c r="C466">
        <v>1232351.8951491779</v>
      </c>
      <c r="D466">
        <v>1115041.1387434057</v>
      </c>
      <c r="E466">
        <v>425661.22063728533</v>
      </c>
      <c r="F466">
        <v>430724.87841241184</v>
      </c>
      <c r="G466">
        <v>349981.93563343881</v>
      </c>
      <c r="H466">
        <v>682842.7891095326</v>
      </c>
      <c r="I466">
        <v>604295.61827277183</v>
      </c>
      <c r="J466">
        <v>530226.31029727834</v>
      </c>
      <c r="K466">
        <v>464735.54109130084</v>
      </c>
      <c r="L466">
        <v>376288.03780819185</v>
      </c>
      <c r="M466">
        <v>348768.74901004502</v>
      </c>
      <c r="N466">
        <v>7</v>
      </c>
      <c r="O466">
        <v>6</v>
      </c>
      <c r="P466">
        <v>5</v>
      </c>
      <c r="Q466">
        <v>6</v>
      </c>
      <c r="R466">
        <v>4</v>
      </c>
      <c r="S466">
        <v>3</v>
      </c>
      <c r="T466">
        <v>3</v>
      </c>
      <c r="U466">
        <v>5</v>
      </c>
      <c r="V466">
        <v>6</v>
      </c>
      <c r="W466">
        <v>4</v>
      </c>
      <c r="X466">
        <v>5</v>
      </c>
      <c r="Y466">
        <v>3</v>
      </c>
      <c r="Z466">
        <v>3</v>
      </c>
      <c r="AA466">
        <v>2.6852491381531407</v>
      </c>
      <c r="AB466">
        <v>2.7863418438927772</v>
      </c>
      <c r="AC466">
        <v>2.8156147545307135</v>
      </c>
      <c r="AD466">
        <v>3.2770441614616148</v>
      </c>
      <c r="AE466">
        <v>2.4039999620963433</v>
      </c>
      <c r="AF466">
        <v>3.9383955867787095</v>
      </c>
      <c r="AG466">
        <v>1.917081620385948</v>
      </c>
      <c r="AH466">
        <v>2.7276393343300533</v>
      </c>
      <c r="AI466">
        <v>2.4631093354973972</v>
      </c>
      <c r="AJ466">
        <v>3.4242428540685119</v>
      </c>
      <c r="AK466">
        <v>2.8606356900688503</v>
      </c>
      <c r="AL466">
        <v>4.3540915399956166</v>
      </c>
      <c r="AM466">
        <f t="shared" si="14"/>
        <v>3.0188255854868751</v>
      </c>
      <c r="AN466">
        <f t="shared" si="15"/>
        <v>2.9234153847230715</v>
      </c>
      <c r="AP466" t="s">
        <v>570</v>
      </c>
      <c r="AQ466" t="s">
        <v>2402</v>
      </c>
      <c r="AR466" t="s">
        <v>2403</v>
      </c>
      <c r="AS466">
        <v>0.34218603446958301</v>
      </c>
      <c r="AT466">
        <v>0.12460756196316999</v>
      </c>
      <c r="AU466">
        <v>0.47276596795619102</v>
      </c>
    </row>
    <row r="467" spans="1:47" x14ac:dyDescent="0.25">
      <c r="A467" t="s">
        <v>1306</v>
      </c>
      <c r="B467">
        <v>208364.57829875601</v>
      </c>
      <c r="C467">
        <v>160102.83198102174</v>
      </c>
      <c r="D467">
        <v>471086.08589269785</v>
      </c>
      <c r="E467">
        <v>383079.33489513176</v>
      </c>
      <c r="F467">
        <v>486794.83684108732</v>
      </c>
      <c r="G467">
        <v>168727.882299141</v>
      </c>
      <c r="H467">
        <v>168992.50409158811</v>
      </c>
      <c r="I467">
        <v>359275.41902522498</v>
      </c>
      <c r="J467">
        <v>296004.54693566408</v>
      </c>
      <c r="K467">
        <v>652725.31562919565</v>
      </c>
      <c r="L467">
        <v>261385.3483987473</v>
      </c>
      <c r="M467">
        <v>361328.06582052965</v>
      </c>
      <c r="N467">
        <v>7</v>
      </c>
      <c r="O467">
        <v>3</v>
      </c>
      <c r="P467">
        <v>3</v>
      </c>
      <c r="Q467">
        <v>5</v>
      </c>
      <c r="R467">
        <v>6</v>
      </c>
      <c r="S467">
        <v>6</v>
      </c>
      <c r="T467">
        <v>3</v>
      </c>
      <c r="U467">
        <v>3</v>
      </c>
      <c r="V467">
        <v>4</v>
      </c>
      <c r="W467">
        <v>3</v>
      </c>
      <c r="X467">
        <v>6</v>
      </c>
      <c r="Y467">
        <v>4</v>
      </c>
      <c r="Z467">
        <v>5</v>
      </c>
      <c r="AA467">
        <v>2.5204126750451632</v>
      </c>
      <c r="AB467">
        <v>2.2450324350154229</v>
      </c>
      <c r="AC467">
        <v>3.1430429275501996</v>
      </c>
      <c r="AD467">
        <v>2.073170727286866</v>
      </c>
      <c r="AE467">
        <v>1.8444560931066316</v>
      </c>
      <c r="AF467">
        <v>2.2247562231400413</v>
      </c>
      <c r="AG467">
        <v>2.9041004575968201</v>
      </c>
      <c r="AH467">
        <v>2.734737441071835</v>
      </c>
      <c r="AI467">
        <v>2.3166554518182032</v>
      </c>
      <c r="AJ467">
        <v>3.5896325859632729</v>
      </c>
      <c r="AK467">
        <v>2.3440362836523798</v>
      </c>
      <c r="AL467">
        <v>3.0093822586975438</v>
      </c>
      <c r="AM467">
        <f t="shared" si="14"/>
        <v>2.6732553830887174</v>
      </c>
      <c r="AN467">
        <f t="shared" si="15"/>
        <v>2.4849805435686791</v>
      </c>
      <c r="AP467" t="s">
        <v>571</v>
      </c>
      <c r="AQ467" t="s">
        <v>2404</v>
      </c>
      <c r="AR467" t="s">
        <v>2405</v>
      </c>
      <c r="AS467">
        <v>-0.63198501312889299</v>
      </c>
      <c r="AT467">
        <v>0.12101935782786399</v>
      </c>
      <c r="AU467">
        <v>0.47497552204708698</v>
      </c>
    </row>
    <row r="468" spans="1:47" x14ac:dyDescent="0.25">
      <c r="A468" t="s">
        <v>893</v>
      </c>
      <c r="B468">
        <v>757738.74762141844</v>
      </c>
      <c r="C468">
        <v>977736.2967173889</v>
      </c>
      <c r="D468">
        <v>595017.0048952701</v>
      </c>
      <c r="E468">
        <v>909424.05985429883</v>
      </c>
      <c r="F468">
        <v>993700.03488129459</v>
      </c>
      <c r="G468">
        <v>164610.1346245489</v>
      </c>
      <c r="H468">
        <v>802947.46397856192</v>
      </c>
      <c r="I468">
        <v>1007739.9341225574</v>
      </c>
      <c r="J468">
        <v>838011.7821428898</v>
      </c>
      <c r="K468">
        <v>822616.31365139259</v>
      </c>
      <c r="L468">
        <v>800427.01935794216</v>
      </c>
      <c r="M468">
        <v>1024902.5018388723</v>
      </c>
      <c r="N468">
        <v>4</v>
      </c>
      <c r="O468">
        <v>4</v>
      </c>
      <c r="P468">
        <v>4</v>
      </c>
      <c r="Q468">
        <v>4</v>
      </c>
      <c r="R468">
        <v>4</v>
      </c>
      <c r="S468">
        <v>4</v>
      </c>
      <c r="T468">
        <v>2</v>
      </c>
      <c r="U468">
        <v>4</v>
      </c>
      <c r="V468">
        <v>4</v>
      </c>
      <c r="W468">
        <v>3</v>
      </c>
      <c r="X468">
        <v>4</v>
      </c>
      <c r="Y468">
        <v>3</v>
      </c>
      <c r="Z468">
        <v>4</v>
      </c>
      <c r="AA468">
        <v>3.6464960556644477</v>
      </c>
      <c r="AB468">
        <v>3.2247541109655327</v>
      </c>
      <c r="AC468">
        <v>3.5371911982467874</v>
      </c>
      <c r="AD468">
        <v>4.4657477873948324</v>
      </c>
      <c r="AE468">
        <v>3.6394678471909523</v>
      </c>
      <c r="AF468">
        <v>3.3784643677566297</v>
      </c>
      <c r="AG468">
        <v>4.6048088113769676</v>
      </c>
      <c r="AH468">
        <v>5.3124774791483693</v>
      </c>
      <c r="AI468">
        <v>3.2354781463181204</v>
      </c>
      <c r="AJ468">
        <v>4.3053444411619024</v>
      </c>
      <c r="AK468">
        <v>3.6668091840446433</v>
      </c>
      <c r="AL468">
        <v>3.1729880576546701</v>
      </c>
      <c r="AM468">
        <f t="shared" si="14"/>
        <v>3.5546213866855703</v>
      </c>
      <c r="AN468">
        <f t="shared" si="15"/>
        <v>4.1437165278017396</v>
      </c>
      <c r="AP468" t="s">
        <v>572</v>
      </c>
      <c r="AQ468" t="s">
        <v>2406</v>
      </c>
      <c r="AR468" t="s">
        <v>2407</v>
      </c>
      <c r="AS468">
        <v>0.38455129925091702</v>
      </c>
      <c r="AT468">
        <v>0.109907628193584</v>
      </c>
      <c r="AU468">
        <v>0.47592728402971901</v>
      </c>
    </row>
    <row r="469" spans="1:47" x14ac:dyDescent="0.25">
      <c r="A469" t="s">
        <v>596</v>
      </c>
      <c r="B469">
        <v>578846.39954143763</v>
      </c>
      <c r="C469">
        <v>642261.80311271083</v>
      </c>
      <c r="D469">
        <v>649008.06276996236</v>
      </c>
      <c r="E469">
        <v>440266.96853532776</v>
      </c>
      <c r="F469">
        <v>855890.3060920611</v>
      </c>
      <c r="G469">
        <v>776190.34918535047</v>
      </c>
      <c r="H469">
        <v>493241.72404527606</v>
      </c>
      <c r="I469">
        <v>613603.66007897921</v>
      </c>
      <c r="J469">
        <v>1063743.3214520847</v>
      </c>
      <c r="K469">
        <v>653427.27923136472</v>
      </c>
      <c r="L469">
        <v>747450.62582797045</v>
      </c>
      <c r="M469">
        <v>632193.82166368701</v>
      </c>
      <c r="N469">
        <v>7</v>
      </c>
      <c r="O469">
        <v>5</v>
      </c>
      <c r="P469">
        <v>5</v>
      </c>
      <c r="Q469">
        <v>6</v>
      </c>
      <c r="R469">
        <v>4</v>
      </c>
      <c r="S469">
        <v>6</v>
      </c>
      <c r="T469">
        <v>6</v>
      </c>
      <c r="U469">
        <v>5</v>
      </c>
      <c r="V469">
        <v>5</v>
      </c>
      <c r="W469">
        <v>5</v>
      </c>
      <c r="X469">
        <v>5</v>
      </c>
      <c r="Y469">
        <v>4</v>
      </c>
      <c r="Z469">
        <v>6</v>
      </c>
      <c r="AA469">
        <v>2.6170508985265837</v>
      </c>
      <c r="AB469">
        <v>2.6196612710623022</v>
      </c>
      <c r="AC469">
        <v>2.7803272479003582</v>
      </c>
      <c r="AD469">
        <v>3.1783868423664852</v>
      </c>
      <c r="AE469">
        <v>2.273199432596003</v>
      </c>
      <c r="AF469">
        <v>2.3863123005445916</v>
      </c>
      <c r="AG469">
        <v>3.1290192451283558</v>
      </c>
      <c r="AH469">
        <v>3.6959153294688223</v>
      </c>
      <c r="AI469">
        <v>2.4391223510037938</v>
      </c>
      <c r="AJ469">
        <v>3.7337503990606629</v>
      </c>
      <c r="AK469">
        <v>3.4162506928637351</v>
      </c>
      <c r="AL469">
        <v>2.8823726312376148</v>
      </c>
      <c r="AM469">
        <f t="shared" si="14"/>
        <v>2.7627040780163821</v>
      </c>
      <c r="AN469">
        <f t="shared" si="15"/>
        <v>3.0958573622768362</v>
      </c>
      <c r="AP469" t="s">
        <v>573</v>
      </c>
      <c r="AQ469" t="s">
        <v>2408</v>
      </c>
      <c r="AR469" t="s">
        <v>2409</v>
      </c>
      <c r="AS469">
        <v>0.327574141401894</v>
      </c>
      <c r="AT469">
        <v>0.23813008404548799</v>
      </c>
      <c r="AU469">
        <v>0.47762431154707302</v>
      </c>
    </row>
    <row r="470" spans="1:47" x14ac:dyDescent="0.25">
      <c r="A470" t="s">
        <v>1427</v>
      </c>
      <c r="B470">
        <v>313449.22579839086</v>
      </c>
      <c r="C470">
        <v>300945.38627306058</v>
      </c>
      <c r="D470">
        <v>284143.83405284589</v>
      </c>
      <c r="E470">
        <v>242355.60852683079</v>
      </c>
      <c r="F470">
        <v>173078.35909248001</v>
      </c>
      <c r="G470">
        <v>217630.43596203611</v>
      </c>
      <c r="H470">
        <v>284963.47054377367</v>
      </c>
      <c r="I470">
        <v>298829.91740930127</v>
      </c>
      <c r="J470">
        <v>473890.25646235986</v>
      </c>
      <c r="K470">
        <v>303108.73380324693</v>
      </c>
      <c r="L470">
        <v>507274.90656184079</v>
      </c>
      <c r="M470">
        <v>412568.01464429434</v>
      </c>
      <c r="N470">
        <v>3</v>
      </c>
      <c r="O470">
        <v>3</v>
      </c>
      <c r="P470">
        <v>3</v>
      </c>
      <c r="Q470">
        <v>3</v>
      </c>
      <c r="R470">
        <v>3</v>
      </c>
      <c r="S470">
        <v>2</v>
      </c>
      <c r="T470">
        <v>3</v>
      </c>
      <c r="U470">
        <v>3</v>
      </c>
      <c r="V470">
        <v>3</v>
      </c>
      <c r="W470">
        <v>2</v>
      </c>
      <c r="X470">
        <v>2</v>
      </c>
      <c r="Y470">
        <v>2</v>
      </c>
      <c r="Z470">
        <v>3</v>
      </c>
      <c r="AA470">
        <v>2.4019436222037167</v>
      </c>
      <c r="AB470">
        <v>2.8844468756846631</v>
      </c>
      <c r="AC470">
        <v>1.9177886170205101</v>
      </c>
      <c r="AD470">
        <v>2.4554330302710667</v>
      </c>
      <c r="AE470">
        <v>2.0916015776348549</v>
      </c>
      <c r="AF470">
        <v>1.2245089317241358</v>
      </c>
      <c r="AG470">
        <v>3.5009840982071894</v>
      </c>
      <c r="AH470">
        <v>3.3027702305503701</v>
      </c>
      <c r="AI470">
        <v>1.8788655527840898</v>
      </c>
      <c r="AJ470">
        <v>3.1936156336889749</v>
      </c>
      <c r="AK470">
        <v>2.3789790737458252</v>
      </c>
      <c r="AL470">
        <v>2.6016323326619601</v>
      </c>
      <c r="AM470">
        <f t="shared" si="14"/>
        <v>2.2501948721843483</v>
      </c>
      <c r="AN470">
        <f t="shared" si="15"/>
        <v>2.7219000571785443</v>
      </c>
      <c r="AP470" t="s">
        <v>574</v>
      </c>
      <c r="AQ470" t="s">
        <v>2410</v>
      </c>
      <c r="AR470" t="s">
        <v>2411</v>
      </c>
      <c r="AS470">
        <v>0.35094242333118902</v>
      </c>
      <c r="AT470">
        <v>6.6696170279526998E-2</v>
      </c>
      <c r="AU470">
        <v>0.47776751016443397</v>
      </c>
    </row>
    <row r="471" spans="1:47" x14ac:dyDescent="0.25">
      <c r="A471" t="s">
        <v>1359</v>
      </c>
      <c r="B471">
        <v>322391.30491749931</v>
      </c>
      <c r="C471">
        <v>281195.17926197284</v>
      </c>
      <c r="D471">
        <v>440954.43514962867</v>
      </c>
      <c r="E471">
        <v>167694.04537890464</v>
      </c>
      <c r="F471">
        <v>335991.67441661283</v>
      </c>
      <c r="G471">
        <v>380405.64876633656</v>
      </c>
      <c r="H471">
        <v>335453.09871059516</v>
      </c>
      <c r="I471">
        <v>335419.27193221077</v>
      </c>
      <c r="J471">
        <v>613516.33673010115</v>
      </c>
      <c r="K471">
        <v>485886.51253266475</v>
      </c>
      <c r="L471">
        <v>603992.75428449432</v>
      </c>
      <c r="M471">
        <v>408680.21061559394</v>
      </c>
      <c r="N471">
        <v>4</v>
      </c>
      <c r="O471">
        <v>3</v>
      </c>
      <c r="P471">
        <v>2</v>
      </c>
      <c r="Q471">
        <v>4</v>
      </c>
      <c r="R471">
        <v>2</v>
      </c>
      <c r="S471">
        <v>3</v>
      </c>
      <c r="T471">
        <v>3</v>
      </c>
      <c r="U471">
        <v>2</v>
      </c>
      <c r="V471">
        <v>3</v>
      </c>
      <c r="W471">
        <v>4</v>
      </c>
      <c r="X471">
        <v>4</v>
      </c>
      <c r="Y471">
        <v>3</v>
      </c>
      <c r="Z471">
        <v>3</v>
      </c>
      <c r="AA471">
        <v>1.9286834658512582</v>
      </c>
      <c r="AB471">
        <v>3.012765090049085</v>
      </c>
      <c r="AC471">
        <v>1.9982333118201621</v>
      </c>
      <c r="AD471">
        <v>2.7277880401665202</v>
      </c>
      <c r="AE471">
        <v>2.3751974950556201</v>
      </c>
      <c r="AF471">
        <v>2.4942707442830265</v>
      </c>
      <c r="AG471">
        <v>3.5862406079325551</v>
      </c>
      <c r="AH471">
        <v>2.7773351079394111</v>
      </c>
      <c r="AI471">
        <v>2.8872872252001147</v>
      </c>
      <c r="AJ471">
        <v>1.8908450073264187</v>
      </c>
      <c r="AK471">
        <v>2.3336370386851901</v>
      </c>
      <c r="AL471">
        <v>3.1719036384427497</v>
      </c>
      <c r="AM471">
        <f t="shared" si="14"/>
        <v>2.3686808074216779</v>
      </c>
      <c r="AN471">
        <f t="shared" si="15"/>
        <v>2.8286836547036742</v>
      </c>
      <c r="AP471" t="s">
        <v>575</v>
      </c>
      <c r="AQ471" t="s">
        <v>2412</v>
      </c>
      <c r="AR471" t="s">
        <v>2413</v>
      </c>
      <c r="AS471">
        <v>0.29192903641722101</v>
      </c>
      <c r="AT471">
        <v>2.4755772085311E-2</v>
      </c>
      <c r="AU471">
        <v>0.478256669798514</v>
      </c>
    </row>
    <row r="472" spans="1:47" x14ac:dyDescent="0.25">
      <c r="A472" t="s">
        <v>394</v>
      </c>
      <c r="B472">
        <v>191099.69102614772</v>
      </c>
      <c r="C472">
        <v>282944.50173428148</v>
      </c>
      <c r="D472">
        <v>151574.69643395138</v>
      </c>
      <c r="E472">
        <v>192449.89211950917</v>
      </c>
      <c r="F472">
        <v>94379.078157835538</v>
      </c>
      <c r="G472">
        <v>236101.3004838881</v>
      </c>
      <c r="H472">
        <v>253534.62640708109</v>
      </c>
      <c r="I472">
        <v>168702.23796451552</v>
      </c>
      <c r="J472">
        <v>361619.19760920072</v>
      </c>
      <c r="K472">
        <v>317916.58769792295</v>
      </c>
      <c r="L472">
        <v>352008.45764102932</v>
      </c>
      <c r="M472">
        <v>266277.96683777036</v>
      </c>
      <c r="N472">
        <v>5</v>
      </c>
      <c r="O472">
        <v>3</v>
      </c>
      <c r="P472">
        <v>4</v>
      </c>
      <c r="Q472">
        <v>3</v>
      </c>
      <c r="R472">
        <v>3</v>
      </c>
      <c r="S472">
        <v>2</v>
      </c>
      <c r="T472">
        <v>3</v>
      </c>
      <c r="U472">
        <v>4</v>
      </c>
      <c r="V472">
        <v>4</v>
      </c>
      <c r="W472">
        <v>4</v>
      </c>
      <c r="X472">
        <v>4</v>
      </c>
      <c r="Y472">
        <v>4</v>
      </c>
      <c r="Z472">
        <v>3</v>
      </c>
      <c r="AA472">
        <v>2.1648674340311667</v>
      </c>
      <c r="AB472">
        <v>2.0644721509562176</v>
      </c>
      <c r="AC472">
        <v>0.99726075548084436</v>
      </c>
      <c r="AD472">
        <v>1.8803688913121002</v>
      </c>
      <c r="AE472">
        <v>1.7694907404517699</v>
      </c>
      <c r="AF472">
        <v>2.8374887473373236</v>
      </c>
      <c r="AG472">
        <v>2.0397775174409638</v>
      </c>
      <c r="AH472">
        <v>1.9533894680984498</v>
      </c>
      <c r="AI472">
        <v>2.4476051472644627</v>
      </c>
      <c r="AJ472">
        <v>3.2026265707071526</v>
      </c>
      <c r="AK472">
        <v>2.6324958515678074</v>
      </c>
      <c r="AL472">
        <v>3.6021150147903938</v>
      </c>
      <c r="AM472">
        <f t="shared" si="14"/>
        <v>2.2857201342961946</v>
      </c>
      <c r="AN472">
        <f t="shared" si="15"/>
        <v>2.3129395806102475</v>
      </c>
      <c r="AP472" t="s">
        <v>576</v>
      </c>
      <c r="AQ472" t="s">
        <v>2414</v>
      </c>
      <c r="AR472" t="s">
        <v>2415</v>
      </c>
      <c r="AS472">
        <v>0.34932722062218402</v>
      </c>
      <c r="AT472">
        <v>0.114514266131476</v>
      </c>
      <c r="AU472">
        <v>0.47831159396407502</v>
      </c>
    </row>
    <row r="473" spans="1:47" x14ac:dyDescent="0.25">
      <c r="A473" t="s">
        <v>998</v>
      </c>
      <c r="B473">
        <v>284036.58453344804</v>
      </c>
      <c r="C473">
        <v>255483.83911527801</v>
      </c>
      <c r="D473">
        <v>251322.98536452421</v>
      </c>
      <c r="E473">
        <v>415299.37058990949</v>
      </c>
      <c r="F473">
        <v>301496.29460069403</v>
      </c>
      <c r="G473">
        <v>59643.889586067991</v>
      </c>
      <c r="H473">
        <v>276525.63713330188</v>
      </c>
      <c r="I473">
        <v>237251.74795407301</v>
      </c>
      <c r="J473">
        <v>515724.52903342334</v>
      </c>
      <c r="K473">
        <v>349301.26086326479</v>
      </c>
      <c r="L473">
        <v>651502.04318374465</v>
      </c>
      <c r="M473">
        <v>477704.91052762285</v>
      </c>
      <c r="N473">
        <v>5</v>
      </c>
      <c r="O473">
        <v>4</v>
      </c>
      <c r="P473">
        <v>3</v>
      </c>
      <c r="Q473">
        <v>4</v>
      </c>
      <c r="R473">
        <v>4</v>
      </c>
      <c r="S473">
        <v>4</v>
      </c>
      <c r="T473">
        <v>1</v>
      </c>
      <c r="U473">
        <v>3</v>
      </c>
      <c r="V473">
        <v>2</v>
      </c>
      <c r="W473">
        <v>2</v>
      </c>
      <c r="X473">
        <v>4</v>
      </c>
      <c r="Y473">
        <v>5</v>
      </c>
      <c r="Z473">
        <v>4</v>
      </c>
      <c r="AA473">
        <v>2.9536031945780103</v>
      </c>
      <c r="AB473">
        <v>1.4668909066438267</v>
      </c>
      <c r="AC473">
        <v>1.3695404107885571</v>
      </c>
      <c r="AD473">
        <v>2.5754390365939677</v>
      </c>
      <c r="AE473">
        <v>2.3183667208361869</v>
      </c>
      <c r="AF473">
        <v>3.96631264606774</v>
      </c>
      <c r="AG473">
        <v>1.7500687739795071</v>
      </c>
      <c r="AH473">
        <v>4.6676429028390647</v>
      </c>
      <c r="AI473">
        <v>2.8287820330914197</v>
      </c>
      <c r="AJ473">
        <v>2.5107242287254126</v>
      </c>
      <c r="AK473">
        <v>1.8760206809086508</v>
      </c>
      <c r="AL473">
        <v>2.4040789759123324</v>
      </c>
      <c r="AM473">
        <f t="shared" si="14"/>
        <v>2.5159755699824942</v>
      </c>
      <c r="AN473">
        <f t="shared" si="15"/>
        <v>2.5986028485116184</v>
      </c>
      <c r="AP473" t="s">
        <v>577</v>
      </c>
      <c r="AQ473" t="s">
        <v>2416</v>
      </c>
      <c r="AR473" t="s">
        <v>2417</v>
      </c>
      <c r="AS473">
        <v>0.51972348439527105</v>
      </c>
      <c r="AT473">
        <v>0.14386299339040601</v>
      </c>
      <c r="AU473">
        <v>0.47844740902112798</v>
      </c>
    </row>
    <row r="474" spans="1:47" x14ac:dyDescent="0.25">
      <c r="A474" t="s">
        <v>1181</v>
      </c>
      <c r="B474">
        <v>1095734.911813962</v>
      </c>
      <c r="C474">
        <v>1043853.1150475978</v>
      </c>
      <c r="D474">
        <v>871723.07572469814</v>
      </c>
      <c r="E474">
        <v>810060.27622116706</v>
      </c>
      <c r="F474">
        <v>768637.0594976166</v>
      </c>
      <c r="G474">
        <v>692484.25395666005</v>
      </c>
      <c r="H474">
        <v>871835.94126939843</v>
      </c>
      <c r="I474">
        <v>680032.91066024906</v>
      </c>
      <c r="J474">
        <v>1298481.3719748149</v>
      </c>
      <c r="K474">
        <v>1288032.3462338808</v>
      </c>
      <c r="L474">
        <v>1203565.0353340027</v>
      </c>
      <c r="M474">
        <v>1263798.5646275</v>
      </c>
      <c r="N474">
        <v>7</v>
      </c>
      <c r="O474">
        <v>7</v>
      </c>
      <c r="P474">
        <v>7</v>
      </c>
      <c r="Q474">
        <v>7</v>
      </c>
      <c r="R474">
        <v>7</v>
      </c>
      <c r="S474">
        <v>5</v>
      </c>
      <c r="T474">
        <v>5</v>
      </c>
      <c r="U474">
        <v>7</v>
      </c>
      <c r="V474">
        <v>5</v>
      </c>
      <c r="W474">
        <v>3</v>
      </c>
      <c r="X474">
        <v>7</v>
      </c>
      <c r="Y474">
        <v>3</v>
      </c>
      <c r="Z474">
        <v>7</v>
      </c>
      <c r="AA474">
        <v>3.1426319361788515</v>
      </c>
      <c r="AB474">
        <v>2.451934347948582</v>
      </c>
      <c r="AC474">
        <v>2.5617862704943444</v>
      </c>
      <c r="AD474">
        <v>2.3388648624632746</v>
      </c>
      <c r="AE474">
        <v>2.0843974641782541</v>
      </c>
      <c r="AF474">
        <v>3.4203532859044521</v>
      </c>
      <c r="AG474">
        <v>3.6559666949778813</v>
      </c>
      <c r="AH474">
        <v>3.45491394137226</v>
      </c>
      <c r="AI474">
        <v>3.2187125210767671</v>
      </c>
      <c r="AJ474">
        <v>3.2664309741875428</v>
      </c>
      <c r="AK474">
        <v>3.2463915180217402</v>
      </c>
      <c r="AL474">
        <v>2.8644828243970557</v>
      </c>
      <c r="AM474">
        <f t="shared" si="14"/>
        <v>3.0103082226317568</v>
      </c>
      <c r="AN474">
        <f t="shared" si="15"/>
        <v>2.9408362175684108</v>
      </c>
      <c r="AP474" t="s">
        <v>578</v>
      </c>
      <c r="AQ474" t="s">
        <v>2418</v>
      </c>
      <c r="AR474" t="s">
        <v>2419</v>
      </c>
      <c r="AS474">
        <v>-0.31493013028838202</v>
      </c>
      <c r="AT474">
        <v>0.132976445452859</v>
      </c>
      <c r="AU474">
        <v>0.47913602082902301</v>
      </c>
    </row>
    <row r="475" spans="1:47" x14ac:dyDescent="0.25">
      <c r="A475" t="s">
        <v>1194</v>
      </c>
      <c r="B475">
        <v>76141.39152638313</v>
      </c>
      <c r="C475">
        <v>205.36</v>
      </c>
      <c r="D475">
        <v>75527.11974586983</v>
      </c>
      <c r="E475">
        <v>94328.86363789576</v>
      </c>
      <c r="F475">
        <v>34971.874108167263</v>
      </c>
      <c r="G475">
        <v>205.36</v>
      </c>
      <c r="H475">
        <v>49551.546138720136</v>
      </c>
      <c r="I475">
        <v>88087.995606129014</v>
      </c>
      <c r="J475">
        <v>136312.64017718018</v>
      </c>
      <c r="K475">
        <v>109101.4127928477</v>
      </c>
      <c r="L475">
        <v>124491.2964416108</v>
      </c>
      <c r="M475">
        <v>34778.899221095657</v>
      </c>
      <c r="N475">
        <v>2</v>
      </c>
      <c r="O475">
        <v>2</v>
      </c>
      <c r="P475">
        <v>0</v>
      </c>
      <c r="Q475">
        <v>2</v>
      </c>
      <c r="R475">
        <v>2</v>
      </c>
      <c r="S475">
        <v>1</v>
      </c>
      <c r="T475">
        <v>0</v>
      </c>
      <c r="U475">
        <v>1</v>
      </c>
      <c r="V475">
        <v>2</v>
      </c>
      <c r="W475">
        <v>2</v>
      </c>
      <c r="X475">
        <v>2</v>
      </c>
      <c r="Y475">
        <v>2</v>
      </c>
      <c r="Z475">
        <v>1</v>
      </c>
      <c r="AA475">
        <v>3.849346015711685</v>
      </c>
      <c r="AB475">
        <v>0</v>
      </c>
      <c r="AC475">
        <v>1.7304064286194802</v>
      </c>
      <c r="AD475">
        <v>1.7045677267651531</v>
      </c>
      <c r="AE475">
        <v>2.5665712814752402</v>
      </c>
      <c r="AF475">
        <v>0</v>
      </c>
      <c r="AG475">
        <v>2.3192492686897301</v>
      </c>
      <c r="AH475">
        <v>2.8195124087496599</v>
      </c>
      <c r="AI475">
        <v>1.5323277160633348</v>
      </c>
      <c r="AJ475">
        <v>2.73219877807212</v>
      </c>
      <c r="AK475">
        <v>2.2647521912832698</v>
      </c>
      <c r="AL475">
        <v>1.17291321983754</v>
      </c>
      <c r="AM475">
        <f t="shared" si="14"/>
        <v>1.6407131564111033</v>
      </c>
      <c r="AN475">
        <f t="shared" si="15"/>
        <v>2.141261016133432</v>
      </c>
      <c r="AP475" t="s">
        <v>579</v>
      </c>
      <c r="AQ475" t="s">
        <v>2420</v>
      </c>
      <c r="AR475" t="s">
        <v>2421</v>
      </c>
      <c r="AS475">
        <v>6.5456238663936901</v>
      </c>
      <c r="AT475">
        <v>9.5437141789734295E-2</v>
      </c>
      <c r="AU475">
        <v>0.47931538814554497</v>
      </c>
    </row>
    <row r="476" spans="1:47" x14ac:dyDescent="0.25">
      <c r="A476" t="s">
        <v>1179</v>
      </c>
      <c r="B476">
        <v>818584.47351171833</v>
      </c>
      <c r="C476">
        <v>636344.89998992812</v>
      </c>
      <c r="D476">
        <v>1006308.3450646712</v>
      </c>
      <c r="E476">
        <v>832222.46876854997</v>
      </c>
      <c r="F476">
        <v>483433.72961335111</v>
      </c>
      <c r="G476">
        <v>786439.67907379137</v>
      </c>
      <c r="H476">
        <v>730866.7188318097</v>
      </c>
      <c r="I476">
        <v>856727.30240113055</v>
      </c>
      <c r="J476">
        <v>222192.99691333962</v>
      </c>
      <c r="K476">
        <v>565106.70607296971</v>
      </c>
      <c r="L476">
        <v>208388.6577264808</v>
      </c>
      <c r="M476">
        <v>423740.62170100847</v>
      </c>
      <c r="N476">
        <v>7</v>
      </c>
      <c r="O476">
        <v>4</v>
      </c>
      <c r="P476">
        <v>4</v>
      </c>
      <c r="Q476">
        <v>5</v>
      </c>
      <c r="R476">
        <v>4</v>
      </c>
      <c r="S476">
        <v>4</v>
      </c>
      <c r="T476">
        <v>4</v>
      </c>
      <c r="U476">
        <v>7</v>
      </c>
      <c r="V476">
        <v>4</v>
      </c>
      <c r="W476">
        <v>1</v>
      </c>
      <c r="X476">
        <v>3</v>
      </c>
      <c r="Y476">
        <v>2</v>
      </c>
      <c r="Z476">
        <v>2</v>
      </c>
      <c r="AA476">
        <v>2.8805287030226379</v>
      </c>
      <c r="AB476">
        <v>3.1137240470182204</v>
      </c>
      <c r="AC476">
        <v>3.3124084947443881</v>
      </c>
      <c r="AD476">
        <v>3.4713659785294699</v>
      </c>
      <c r="AE476">
        <v>2.9826426783001052</v>
      </c>
      <c r="AF476">
        <v>3.0069759824190028</v>
      </c>
      <c r="AG476">
        <v>2.1014530475328397</v>
      </c>
      <c r="AH476">
        <v>3.5492711032212201</v>
      </c>
      <c r="AI476">
        <v>2.87423881150825</v>
      </c>
      <c r="AJ476">
        <v>5.1617876427897231</v>
      </c>
      <c r="AK476">
        <v>2.975357190269095</v>
      </c>
      <c r="AL476">
        <v>4.0720952498585046</v>
      </c>
      <c r="AM476">
        <f t="shared" si="14"/>
        <v>3.3916106135837034</v>
      </c>
      <c r="AN476">
        <f t="shared" si="15"/>
        <v>3.1920308746185388</v>
      </c>
      <c r="AP476" t="s">
        <v>580</v>
      </c>
      <c r="AQ476" t="s">
        <v>2422</v>
      </c>
      <c r="AR476" t="s">
        <v>2423</v>
      </c>
      <c r="AS476">
        <v>-0.35351825395380299</v>
      </c>
      <c r="AT476">
        <v>0.19962475590623399</v>
      </c>
      <c r="AU476">
        <v>0.47946769535597</v>
      </c>
    </row>
    <row r="477" spans="1:47" x14ac:dyDescent="0.25">
      <c r="A477" t="s">
        <v>558</v>
      </c>
      <c r="B477">
        <v>72436.080872963736</v>
      </c>
      <c r="C477">
        <v>66319.459115753969</v>
      </c>
      <c r="D477">
        <v>124177.31875938532</v>
      </c>
      <c r="E477">
        <v>76288.534881506712</v>
      </c>
      <c r="F477">
        <v>99555.840892505104</v>
      </c>
      <c r="G477">
        <v>37249.434814078733</v>
      </c>
      <c r="H477">
        <v>124072.86958389822</v>
      </c>
      <c r="I477">
        <v>67572.818794018851</v>
      </c>
      <c r="J477">
        <v>266628.6889284908</v>
      </c>
      <c r="K477">
        <v>170358.0976402777</v>
      </c>
      <c r="L477">
        <v>397845.73089908919</v>
      </c>
      <c r="M477">
        <v>211079.8226476284</v>
      </c>
      <c r="N477">
        <v>1</v>
      </c>
      <c r="O477">
        <v>1</v>
      </c>
      <c r="P477">
        <v>1</v>
      </c>
      <c r="Q477">
        <v>1</v>
      </c>
      <c r="R477">
        <v>1</v>
      </c>
      <c r="S477">
        <v>1</v>
      </c>
      <c r="T477">
        <v>1</v>
      </c>
      <c r="U477">
        <v>1</v>
      </c>
      <c r="V477">
        <v>1</v>
      </c>
      <c r="W477">
        <v>1</v>
      </c>
      <c r="X477">
        <v>1</v>
      </c>
      <c r="Y477">
        <v>1</v>
      </c>
      <c r="Z477">
        <v>1</v>
      </c>
      <c r="AA477">
        <v>3.2924004285621602</v>
      </c>
      <c r="AB477">
        <v>2.9257696636551098</v>
      </c>
      <c r="AC477">
        <v>3.0235489200754202</v>
      </c>
      <c r="AD477">
        <v>3.0068457102826902</v>
      </c>
      <c r="AE477">
        <v>3.1188842722746801</v>
      </c>
      <c r="AF477">
        <v>2.4429093435131102</v>
      </c>
      <c r="AG477">
        <v>3.1799042977190002</v>
      </c>
      <c r="AH477">
        <v>2.6546172852113901</v>
      </c>
      <c r="AI477">
        <v>2.9219267405532099</v>
      </c>
      <c r="AJ477">
        <v>3.43543164284974</v>
      </c>
      <c r="AK477">
        <v>2.56120447544704</v>
      </c>
      <c r="AL477">
        <v>2.9041038605474201</v>
      </c>
      <c r="AM477">
        <f t="shared" si="14"/>
        <v>3.0069977898681248</v>
      </c>
      <c r="AN477">
        <f t="shared" si="15"/>
        <v>2.9042599835803702</v>
      </c>
      <c r="AP477" t="s">
        <v>581</v>
      </c>
      <c r="AQ477" t="s">
        <v>2424</v>
      </c>
      <c r="AR477" t="s">
        <v>2425</v>
      </c>
      <c r="AS477">
        <v>-0.54705907609582705</v>
      </c>
      <c r="AT477">
        <v>4.3743737723170098E-2</v>
      </c>
      <c r="AU477">
        <v>0.47949280654587401</v>
      </c>
    </row>
    <row r="478" spans="1:47" x14ac:dyDescent="0.25">
      <c r="A478" t="s">
        <v>736</v>
      </c>
      <c r="B478">
        <v>3223397.6430915892</v>
      </c>
      <c r="C478">
        <v>2682000.8635505312</v>
      </c>
      <c r="D478">
        <v>3480347.9941740809</v>
      </c>
      <c r="E478">
        <v>3371173.5004121913</v>
      </c>
      <c r="F478">
        <v>3441636.673029494</v>
      </c>
      <c r="G478">
        <v>3115708.8210391514</v>
      </c>
      <c r="H478">
        <v>3173908.7854705397</v>
      </c>
      <c r="I478">
        <v>3254148.9446558268</v>
      </c>
      <c r="J478">
        <v>4225485.3896615766</v>
      </c>
      <c r="K478">
        <v>3768815.0721539124</v>
      </c>
      <c r="L478">
        <v>3850412.1434072671</v>
      </c>
      <c r="M478">
        <v>3854154.9863049765</v>
      </c>
      <c r="N478">
        <v>8</v>
      </c>
      <c r="O478">
        <v>8</v>
      </c>
      <c r="P478">
        <v>8</v>
      </c>
      <c r="Q478">
        <v>8</v>
      </c>
      <c r="R478">
        <v>8</v>
      </c>
      <c r="S478">
        <v>8</v>
      </c>
      <c r="T478">
        <v>8</v>
      </c>
      <c r="U478">
        <v>8</v>
      </c>
      <c r="V478">
        <v>8</v>
      </c>
      <c r="W478">
        <v>8</v>
      </c>
      <c r="X478">
        <v>8</v>
      </c>
      <c r="Y478">
        <v>6</v>
      </c>
      <c r="Z478">
        <v>8</v>
      </c>
      <c r="AA478">
        <v>3.4482492012768655</v>
      </c>
      <c r="AB478">
        <v>3.288387168349975</v>
      </c>
      <c r="AC478">
        <v>3.8033267697840265</v>
      </c>
      <c r="AD478">
        <v>4.0031137385946725</v>
      </c>
      <c r="AE478">
        <v>4.1492274598640302</v>
      </c>
      <c r="AF478">
        <v>3.7342748821176652</v>
      </c>
      <c r="AG478">
        <v>4.792495029172879</v>
      </c>
      <c r="AH478">
        <v>2.8791115771186919</v>
      </c>
      <c r="AI478">
        <v>4.1396594436744873</v>
      </c>
      <c r="AJ478">
        <v>4.2283382062847465</v>
      </c>
      <c r="AK478">
        <v>4.0503274066380053</v>
      </c>
      <c r="AL478">
        <v>4.5457172083100374</v>
      </c>
      <c r="AM478">
        <f t="shared" si="14"/>
        <v>3.7737059452479613</v>
      </c>
      <c r="AN478">
        <f t="shared" si="15"/>
        <v>4.0699987366163866</v>
      </c>
      <c r="AP478" t="s">
        <v>582</v>
      </c>
      <c r="AQ478" t="s">
        <v>2426</v>
      </c>
      <c r="AR478" t="s">
        <v>2427</v>
      </c>
      <c r="AS478">
        <v>-0.20017131686234499</v>
      </c>
      <c r="AT478">
        <v>8.8321623939030994E-2</v>
      </c>
      <c r="AU478">
        <v>0.47955834758462001</v>
      </c>
    </row>
    <row r="479" spans="1:47" x14ac:dyDescent="0.25">
      <c r="A479" t="s">
        <v>1098</v>
      </c>
      <c r="B479">
        <v>346068.33896199107</v>
      </c>
      <c r="C479">
        <v>252657.45464150308</v>
      </c>
      <c r="D479">
        <v>410597.52174415259</v>
      </c>
      <c r="E479">
        <v>309824.69942050887</v>
      </c>
      <c r="F479">
        <v>100732.40371505522</v>
      </c>
      <c r="G479">
        <v>283145.81140604697</v>
      </c>
      <c r="H479">
        <v>403844.22323598765</v>
      </c>
      <c r="I479">
        <v>316418.15637139475</v>
      </c>
      <c r="J479">
        <v>543219.1465651464</v>
      </c>
      <c r="K479">
        <v>435740.06373568624</v>
      </c>
      <c r="L479">
        <v>543699.46397201961</v>
      </c>
      <c r="M479">
        <v>267090.12159705051</v>
      </c>
      <c r="N479">
        <v>4</v>
      </c>
      <c r="O479">
        <v>4</v>
      </c>
      <c r="P479">
        <v>3</v>
      </c>
      <c r="Q479">
        <v>4</v>
      </c>
      <c r="R479">
        <v>4</v>
      </c>
      <c r="S479">
        <v>2</v>
      </c>
      <c r="T479">
        <v>4</v>
      </c>
      <c r="U479">
        <v>4</v>
      </c>
      <c r="V479">
        <v>4</v>
      </c>
      <c r="W479">
        <v>3</v>
      </c>
      <c r="X479">
        <v>3</v>
      </c>
      <c r="Y479">
        <v>3</v>
      </c>
      <c r="Z479">
        <v>3</v>
      </c>
      <c r="AA479">
        <v>2.4208370732390874</v>
      </c>
      <c r="AB479">
        <v>2.2235842595135202</v>
      </c>
      <c r="AC479">
        <v>2.2155898386056898</v>
      </c>
      <c r="AD479">
        <v>2.8182474773614072</v>
      </c>
      <c r="AE479">
        <v>1.5612831480527416</v>
      </c>
      <c r="AF479">
        <v>1.9975705807343447</v>
      </c>
      <c r="AG479">
        <v>1.6374861355678672</v>
      </c>
      <c r="AH479">
        <v>2.5771663503311566</v>
      </c>
      <c r="AI479">
        <v>2.7200502289323798</v>
      </c>
      <c r="AJ479">
        <v>3.2334699969209466</v>
      </c>
      <c r="AK479">
        <v>1.7293024154531667</v>
      </c>
      <c r="AL479">
        <v>2.5264860210421403</v>
      </c>
      <c r="AM479">
        <f t="shared" si="14"/>
        <v>2.4685169963243281</v>
      </c>
      <c r="AN479">
        <f t="shared" si="15"/>
        <v>2.141661924634747</v>
      </c>
      <c r="AP479" t="s">
        <v>583</v>
      </c>
      <c r="AQ479" t="s">
        <v>2428</v>
      </c>
      <c r="AR479" t="s">
        <v>2429</v>
      </c>
      <c r="AS479">
        <v>-0.68064678776049703</v>
      </c>
      <c r="AT479">
        <v>0.21736168085015301</v>
      </c>
      <c r="AU479">
        <v>0.48056250831853797</v>
      </c>
    </row>
    <row r="480" spans="1:47" x14ac:dyDescent="0.25">
      <c r="A480" t="s">
        <v>1415</v>
      </c>
      <c r="B480">
        <v>1631508.8606265937</v>
      </c>
      <c r="C480">
        <v>1935755.7748858642</v>
      </c>
      <c r="D480">
        <v>1939140.0924408049</v>
      </c>
      <c r="E480">
        <v>1608627.6630163447</v>
      </c>
      <c r="F480">
        <v>1773140.0319783066</v>
      </c>
      <c r="G480">
        <v>1617914.5823794375</v>
      </c>
      <c r="H480">
        <v>1582663.2833974778</v>
      </c>
      <c r="I480">
        <v>1206929.0951096416</v>
      </c>
      <c r="J480">
        <v>1886758.8902116842</v>
      </c>
      <c r="K480">
        <v>1564752.8794778725</v>
      </c>
      <c r="L480">
        <v>1863535.5515904026</v>
      </c>
      <c r="M480">
        <v>1236216.5706495158</v>
      </c>
      <c r="N480">
        <v>5</v>
      </c>
      <c r="O480">
        <v>5</v>
      </c>
      <c r="P480">
        <v>5</v>
      </c>
      <c r="Q480">
        <v>5</v>
      </c>
      <c r="R480">
        <v>5</v>
      </c>
      <c r="S480">
        <v>4</v>
      </c>
      <c r="T480">
        <v>4</v>
      </c>
      <c r="U480">
        <v>2</v>
      </c>
      <c r="V480">
        <v>3</v>
      </c>
      <c r="W480">
        <v>5</v>
      </c>
      <c r="X480">
        <v>5</v>
      </c>
      <c r="Y480">
        <v>5</v>
      </c>
      <c r="Z480">
        <v>5</v>
      </c>
      <c r="AA480">
        <v>2.3906318553910078</v>
      </c>
      <c r="AB480">
        <v>1.9253086184375179</v>
      </c>
      <c r="AC480">
        <v>1.3654346441446297</v>
      </c>
      <c r="AD480">
        <v>2.7812841391210457</v>
      </c>
      <c r="AE480">
        <v>1.4173431825613625</v>
      </c>
      <c r="AF480">
        <v>1.5981151477671749</v>
      </c>
      <c r="AG480">
        <v>2.9598692513059346</v>
      </c>
      <c r="AH480">
        <v>2.8822316961660768</v>
      </c>
      <c r="AI480">
        <v>1.3579704917973765</v>
      </c>
      <c r="AJ480">
        <v>3.2736694612733586</v>
      </c>
      <c r="AK480">
        <v>3.2229139127805437</v>
      </c>
      <c r="AL480">
        <v>2.5228582632094141</v>
      </c>
      <c r="AM480">
        <f t="shared" si="14"/>
        <v>1.9851883698018442</v>
      </c>
      <c r="AN480">
        <f t="shared" si="15"/>
        <v>2.6310834075240628</v>
      </c>
      <c r="AP480" t="s">
        <v>175</v>
      </c>
      <c r="AQ480" t="s">
        <v>2430</v>
      </c>
      <c r="AR480" t="s">
        <v>2431</v>
      </c>
      <c r="AS480">
        <v>1.53220410390484</v>
      </c>
      <c r="AT480">
        <v>0.28287643071654001</v>
      </c>
      <c r="AU480">
        <v>0.480917241665614</v>
      </c>
    </row>
    <row r="481" spans="1:47" x14ac:dyDescent="0.25">
      <c r="A481" t="s">
        <v>1198</v>
      </c>
      <c r="B481">
        <v>587344.08107953507</v>
      </c>
      <c r="C481">
        <v>587841.8990352134</v>
      </c>
      <c r="D481">
        <v>838947.5286821191</v>
      </c>
      <c r="E481">
        <v>772583.80916810071</v>
      </c>
      <c r="F481">
        <v>720613.91857482411</v>
      </c>
      <c r="G481">
        <v>475011.53265174327</v>
      </c>
      <c r="H481">
        <v>531176.14161743887</v>
      </c>
      <c r="I481">
        <v>633299.26567946072</v>
      </c>
      <c r="J481">
        <v>817970.48888273654</v>
      </c>
      <c r="K481">
        <v>835252.1413452148</v>
      </c>
      <c r="L481">
        <v>889721.67388179561</v>
      </c>
      <c r="M481">
        <v>625113.86683460593</v>
      </c>
      <c r="N481">
        <v>5</v>
      </c>
      <c r="O481">
        <v>3</v>
      </c>
      <c r="P481">
        <v>3</v>
      </c>
      <c r="Q481">
        <v>4</v>
      </c>
      <c r="R481">
        <v>5</v>
      </c>
      <c r="S481">
        <v>4</v>
      </c>
      <c r="T481">
        <v>3</v>
      </c>
      <c r="U481">
        <v>3</v>
      </c>
      <c r="V481">
        <v>3</v>
      </c>
      <c r="W481">
        <v>2</v>
      </c>
      <c r="X481">
        <v>4</v>
      </c>
      <c r="Y481">
        <v>3</v>
      </c>
      <c r="Z481">
        <v>3</v>
      </c>
      <c r="AA481">
        <v>2.8146167234662705</v>
      </c>
      <c r="AB481">
        <v>2.9135112122282467</v>
      </c>
      <c r="AC481">
        <v>2.3079462830452324</v>
      </c>
      <c r="AD481">
        <v>2.7261417125749858</v>
      </c>
      <c r="AE481">
        <v>2.4512475131532803</v>
      </c>
      <c r="AF481">
        <v>2.6335961742134733</v>
      </c>
      <c r="AG481">
        <v>4.361957011018343</v>
      </c>
      <c r="AH481">
        <v>4.2923455105658626</v>
      </c>
      <c r="AI481">
        <v>2.8842797073447199</v>
      </c>
      <c r="AJ481">
        <v>2.4746748248634112</v>
      </c>
      <c r="AK481">
        <v>3.2153301814612369</v>
      </c>
      <c r="AL481">
        <v>2.71105328973271</v>
      </c>
      <c r="AM481">
        <f t="shared" si="14"/>
        <v>2.6714374875268923</v>
      </c>
      <c r="AN481">
        <f t="shared" si="15"/>
        <v>3.2930125364177365</v>
      </c>
      <c r="AP481" t="s">
        <v>584</v>
      </c>
      <c r="AQ481" t="s">
        <v>2432</v>
      </c>
      <c r="AR481" t="s">
        <v>2433</v>
      </c>
      <c r="AS481">
        <v>-0.34757853794020499</v>
      </c>
      <c r="AT481">
        <v>0.15320412539033601</v>
      </c>
      <c r="AU481">
        <v>0.48188949400324999</v>
      </c>
    </row>
    <row r="482" spans="1:47" x14ac:dyDescent="0.25">
      <c r="A482" t="s">
        <v>1024</v>
      </c>
      <c r="B482">
        <v>534719.35861841612</v>
      </c>
      <c r="C482">
        <v>395391.60746587859</v>
      </c>
      <c r="D482">
        <v>536720.8450145704</v>
      </c>
      <c r="E482">
        <v>453632.75460679684</v>
      </c>
      <c r="F482">
        <v>536090.39058906294</v>
      </c>
      <c r="G482">
        <v>368623.77102943423</v>
      </c>
      <c r="H482">
        <v>479872.74010434462</v>
      </c>
      <c r="I482">
        <v>478792.66740597697</v>
      </c>
      <c r="J482">
        <v>433894.83583693544</v>
      </c>
      <c r="K482">
        <v>638347.15610817389</v>
      </c>
      <c r="L482">
        <v>630042.31413210917</v>
      </c>
      <c r="M482">
        <v>596148.07051438722</v>
      </c>
      <c r="N482">
        <v>6</v>
      </c>
      <c r="O482">
        <v>6</v>
      </c>
      <c r="P482">
        <v>4</v>
      </c>
      <c r="Q482">
        <v>6</v>
      </c>
      <c r="R482">
        <v>6</v>
      </c>
      <c r="S482">
        <v>6</v>
      </c>
      <c r="T482">
        <v>5</v>
      </c>
      <c r="U482">
        <v>6</v>
      </c>
      <c r="V482">
        <v>6</v>
      </c>
      <c r="W482">
        <v>5</v>
      </c>
      <c r="X482">
        <v>6</v>
      </c>
      <c r="Y482">
        <v>6</v>
      </c>
      <c r="Z482">
        <v>5</v>
      </c>
      <c r="AA482">
        <v>3.18083815908131</v>
      </c>
      <c r="AB482">
        <v>1.9769792464390172</v>
      </c>
      <c r="AC482">
        <v>2.7319438587493967</v>
      </c>
      <c r="AD482">
        <v>2.5174546825136717</v>
      </c>
      <c r="AE482">
        <v>2.5215616473121183</v>
      </c>
      <c r="AF482">
        <v>2.3652389524431099</v>
      </c>
      <c r="AG482">
        <v>3.3296697281767784</v>
      </c>
      <c r="AH482">
        <v>2.6616438866969534</v>
      </c>
      <c r="AI482">
        <v>2.0063201177382024</v>
      </c>
      <c r="AJ482">
        <v>3.15810566087004</v>
      </c>
      <c r="AK482">
        <v>3.4857722936659581</v>
      </c>
      <c r="AL482">
        <v>3.2278977536299598</v>
      </c>
      <c r="AM482">
        <f t="shared" si="14"/>
        <v>2.5699043325535125</v>
      </c>
      <c r="AN482">
        <f t="shared" si="15"/>
        <v>2.9573333319992403</v>
      </c>
      <c r="AP482" t="s">
        <v>585</v>
      </c>
      <c r="AQ482" t="s">
        <v>2434</v>
      </c>
      <c r="AR482" t="s">
        <v>2435</v>
      </c>
      <c r="AS482">
        <v>-0.912962255027715</v>
      </c>
      <c r="AT482">
        <v>7.7015351588642297E-2</v>
      </c>
      <c r="AU482">
        <v>0.48199827360221198</v>
      </c>
    </row>
    <row r="483" spans="1:47" x14ac:dyDescent="0.25">
      <c r="A483" t="s">
        <v>1327</v>
      </c>
      <c r="B483">
        <v>163232.45640179093</v>
      </c>
      <c r="C483">
        <v>166559.74780733435</v>
      </c>
      <c r="D483">
        <v>244145.90358657058</v>
      </c>
      <c r="E483">
        <v>166556.75330027245</v>
      </c>
      <c r="F483">
        <v>69812.56538612186</v>
      </c>
      <c r="G483">
        <v>76581.595810877916</v>
      </c>
      <c r="H483">
        <v>64634.637253946174</v>
      </c>
      <c r="I483">
        <v>42795.432674764917</v>
      </c>
      <c r="J483">
        <v>177782.53263064087</v>
      </c>
      <c r="K483">
        <v>186329.76413484532</v>
      </c>
      <c r="L483">
        <v>183473.33702595904</v>
      </c>
      <c r="M483">
        <v>193112.53039792934</v>
      </c>
      <c r="N483">
        <v>4</v>
      </c>
      <c r="O483">
        <v>4</v>
      </c>
      <c r="P483">
        <v>4</v>
      </c>
      <c r="Q483">
        <v>4</v>
      </c>
      <c r="R483">
        <v>4</v>
      </c>
      <c r="S483">
        <v>2</v>
      </c>
      <c r="T483">
        <v>3</v>
      </c>
      <c r="U483">
        <v>1</v>
      </c>
      <c r="V483">
        <v>1</v>
      </c>
      <c r="W483">
        <v>2</v>
      </c>
      <c r="X483">
        <v>4</v>
      </c>
      <c r="Y483">
        <v>3</v>
      </c>
      <c r="Z483">
        <v>4</v>
      </c>
      <c r="AA483">
        <v>2.2920993252256925</v>
      </c>
      <c r="AB483">
        <v>2.86958551827599</v>
      </c>
      <c r="AC483">
        <v>3.5122668994438278</v>
      </c>
      <c r="AD483">
        <v>2.8828843136445101</v>
      </c>
      <c r="AE483">
        <v>1.7271440686189401</v>
      </c>
      <c r="AF483">
        <v>1.1264532213194574</v>
      </c>
      <c r="AG483">
        <v>1.8425657151871999</v>
      </c>
      <c r="AH483">
        <v>5.4002204839644996</v>
      </c>
      <c r="AI483">
        <v>3.11402071678671</v>
      </c>
      <c r="AJ483">
        <v>3.5304287088266251</v>
      </c>
      <c r="AK483">
        <v>4.054784844851727</v>
      </c>
      <c r="AL483">
        <v>2.8492945725604875</v>
      </c>
      <c r="AM483">
        <f t="shared" si="14"/>
        <v>2.7408090649797168</v>
      </c>
      <c r="AN483">
        <f t="shared" si="15"/>
        <v>3.1261489998045611</v>
      </c>
      <c r="AP483" t="s">
        <v>586</v>
      </c>
      <c r="AQ483" t="s">
        <v>2436</v>
      </c>
      <c r="AR483" t="s">
        <v>2437</v>
      </c>
      <c r="AS483">
        <v>-0.25665952788492202</v>
      </c>
      <c r="AT483">
        <v>4.8138966609803602E-2</v>
      </c>
      <c r="AU483">
        <v>0.482784003678286</v>
      </c>
    </row>
    <row r="484" spans="1:47" x14ac:dyDescent="0.25">
      <c r="A484" t="s">
        <v>1021</v>
      </c>
      <c r="B484">
        <v>269100.34992062795</v>
      </c>
      <c r="C484">
        <v>241439.97661025703</v>
      </c>
      <c r="D484">
        <v>125590.56488102078</v>
      </c>
      <c r="E484">
        <v>114298.61185302319</v>
      </c>
      <c r="F484">
        <v>173675.52576076961</v>
      </c>
      <c r="G484">
        <v>173841.53249522619</v>
      </c>
      <c r="H484">
        <v>357555.79512940813</v>
      </c>
      <c r="I484">
        <v>424819.11994260363</v>
      </c>
      <c r="J484">
        <v>293235.8436997605</v>
      </c>
      <c r="K484">
        <v>220829.17887358609</v>
      </c>
      <c r="L484">
        <v>410453.90543897683</v>
      </c>
      <c r="M484">
        <v>316823.92138109088</v>
      </c>
      <c r="N484">
        <v>5</v>
      </c>
      <c r="O484">
        <v>4</v>
      </c>
      <c r="P484">
        <v>2</v>
      </c>
      <c r="Q484">
        <v>1</v>
      </c>
      <c r="R484">
        <v>2</v>
      </c>
      <c r="S484">
        <v>2</v>
      </c>
      <c r="T484">
        <v>2</v>
      </c>
      <c r="U484">
        <v>4</v>
      </c>
      <c r="V484">
        <v>5</v>
      </c>
      <c r="W484">
        <v>3</v>
      </c>
      <c r="X484">
        <v>4</v>
      </c>
      <c r="Y484">
        <v>4</v>
      </c>
      <c r="Z484">
        <v>4</v>
      </c>
      <c r="AA484">
        <v>1.3170257073633773</v>
      </c>
      <c r="AB484">
        <v>1.966665468069335</v>
      </c>
      <c r="AC484">
        <v>2.2346189730428798</v>
      </c>
      <c r="AD484">
        <v>1.203357773940791</v>
      </c>
      <c r="AE484">
        <v>1.7848420497398201</v>
      </c>
      <c r="AF484">
        <v>1.92848033915948</v>
      </c>
      <c r="AG484">
        <v>1.9206531499721731</v>
      </c>
      <c r="AH484">
        <v>1.6934109383420597</v>
      </c>
      <c r="AI484">
        <v>1.8150417454584098</v>
      </c>
      <c r="AJ484">
        <v>2.0773292970487551</v>
      </c>
      <c r="AK484">
        <v>4.1034817236210088</v>
      </c>
      <c r="AL484">
        <v>4.0819489710834205</v>
      </c>
      <c r="AM484">
        <f t="shared" si="14"/>
        <v>1.8898602550237065</v>
      </c>
      <c r="AN484">
        <f t="shared" si="15"/>
        <v>2.4646157677832123</v>
      </c>
      <c r="AP484" t="s">
        <v>587</v>
      </c>
      <c r="AQ484" t="s">
        <v>2438</v>
      </c>
      <c r="AR484" t="s">
        <v>2439</v>
      </c>
      <c r="AS484">
        <v>0.36044727603344401</v>
      </c>
      <c r="AT484">
        <v>0.170235884120435</v>
      </c>
      <c r="AU484">
        <v>0.48515770466852298</v>
      </c>
    </row>
    <row r="485" spans="1:47" x14ac:dyDescent="0.25">
      <c r="A485" t="s">
        <v>1333</v>
      </c>
      <c r="B485">
        <v>481010.69850390684</v>
      </c>
      <c r="C485">
        <v>743366.39939683455</v>
      </c>
      <c r="D485">
        <v>446244.87874202937</v>
      </c>
      <c r="E485">
        <v>623676.2346863962</v>
      </c>
      <c r="F485">
        <v>174167.38858429005</v>
      </c>
      <c r="G485">
        <v>590961.81044671801</v>
      </c>
      <c r="H485">
        <v>397536.19072627457</v>
      </c>
      <c r="I485">
        <v>374241.01812016917</v>
      </c>
      <c r="J485">
        <v>748354.55479023478</v>
      </c>
      <c r="K485">
        <v>493675.36771585344</v>
      </c>
      <c r="L485">
        <v>896655.10721215315</v>
      </c>
      <c r="M485">
        <v>974704.14315568015</v>
      </c>
      <c r="N485">
        <v>8</v>
      </c>
      <c r="O485">
        <v>7</v>
      </c>
      <c r="P485">
        <v>4</v>
      </c>
      <c r="Q485">
        <v>5</v>
      </c>
      <c r="R485">
        <v>7</v>
      </c>
      <c r="S485">
        <v>3</v>
      </c>
      <c r="T485">
        <v>4</v>
      </c>
      <c r="U485">
        <v>4</v>
      </c>
      <c r="V485">
        <v>6</v>
      </c>
      <c r="W485">
        <v>3</v>
      </c>
      <c r="X485">
        <v>6</v>
      </c>
      <c r="Y485">
        <v>7</v>
      </c>
      <c r="Z485">
        <v>7</v>
      </c>
      <c r="AA485">
        <v>2.2462261124541762</v>
      </c>
      <c r="AB485">
        <v>2.7803063020777876</v>
      </c>
      <c r="AC485">
        <v>3.1968330783886572</v>
      </c>
      <c r="AD485">
        <v>3.0014490440867481</v>
      </c>
      <c r="AE485">
        <v>2.6112928747325532</v>
      </c>
      <c r="AF485">
        <v>4.0212690942106475</v>
      </c>
      <c r="AG485">
        <v>2.9074571651738954</v>
      </c>
      <c r="AH485">
        <v>3.0439811222978883</v>
      </c>
      <c r="AI485">
        <v>3.0293653488120498</v>
      </c>
      <c r="AJ485">
        <v>3.5984719762207518</v>
      </c>
      <c r="AK485">
        <v>2.5432179342903241</v>
      </c>
      <c r="AL485">
        <v>3.3513954100649661</v>
      </c>
      <c r="AM485">
        <f t="shared" si="14"/>
        <v>3.1454119853606781</v>
      </c>
      <c r="AN485">
        <f t="shared" si="15"/>
        <v>2.909798925107729</v>
      </c>
      <c r="AP485" t="s">
        <v>588</v>
      </c>
      <c r="AQ485" t="s">
        <v>2440</v>
      </c>
      <c r="AR485" t="s">
        <v>2441</v>
      </c>
      <c r="AS485">
        <v>0.38076997161031001</v>
      </c>
      <c r="AT485">
        <v>0.103187895607977</v>
      </c>
      <c r="AU485">
        <v>0.48555331282380898</v>
      </c>
    </row>
    <row r="486" spans="1:47" x14ac:dyDescent="0.25">
      <c r="A486" t="s">
        <v>1090</v>
      </c>
      <c r="B486">
        <v>102047.75828152485</v>
      </c>
      <c r="C486">
        <v>72326.563907423944</v>
      </c>
      <c r="D486">
        <v>75851.814996513946</v>
      </c>
      <c r="E486">
        <v>95806.709724052373</v>
      </c>
      <c r="F486">
        <v>40319.124686926538</v>
      </c>
      <c r="G486">
        <v>35231.965427081857</v>
      </c>
      <c r="H486">
        <v>111961.60829238921</v>
      </c>
      <c r="I486">
        <v>14932.32151938594</v>
      </c>
      <c r="J486">
        <v>205.36</v>
      </c>
      <c r="K486">
        <v>103874.29436226327</v>
      </c>
      <c r="L486">
        <v>8795.0086221980655</v>
      </c>
      <c r="M486">
        <v>98661.350683586337</v>
      </c>
      <c r="N486">
        <v>4</v>
      </c>
      <c r="O486">
        <v>3</v>
      </c>
      <c r="P486">
        <v>3</v>
      </c>
      <c r="Q486">
        <v>2</v>
      </c>
      <c r="R486">
        <v>2</v>
      </c>
      <c r="S486">
        <v>1</v>
      </c>
      <c r="T486">
        <v>1</v>
      </c>
      <c r="U486">
        <v>3</v>
      </c>
      <c r="V486">
        <v>2</v>
      </c>
      <c r="W486">
        <v>0</v>
      </c>
      <c r="X486">
        <v>2</v>
      </c>
      <c r="Y486">
        <v>1</v>
      </c>
      <c r="Z486">
        <v>3</v>
      </c>
      <c r="AA486">
        <v>2.89567613201495</v>
      </c>
      <c r="AB486">
        <v>1.8532878553351473</v>
      </c>
      <c r="AC486">
        <v>2.3533552661240948</v>
      </c>
      <c r="AD486">
        <v>3.6943455576416948</v>
      </c>
      <c r="AE486">
        <v>3.0127097902943398</v>
      </c>
      <c r="AF486">
        <v>0.826275090465036</v>
      </c>
      <c r="AG486">
        <v>2.2614392984498468</v>
      </c>
      <c r="AH486">
        <v>0.92718825464038046</v>
      </c>
      <c r="AI486">
        <v>0</v>
      </c>
      <c r="AJ486">
        <v>4.1496600112900701</v>
      </c>
      <c r="AK486">
        <v>0.73491101781847801</v>
      </c>
      <c r="AL486">
        <v>2.469311065263089</v>
      </c>
      <c r="AM486">
        <f t="shared" si="14"/>
        <v>2.0130423925382162</v>
      </c>
      <c r="AN486">
        <f t="shared" si="15"/>
        <v>2.1833174973513048</v>
      </c>
      <c r="AP486" t="s">
        <v>589</v>
      </c>
      <c r="AQ486" t="s">
        <v>2442</v>
      </c>
      <c r="AR486" t="s">
        <v>2443</v>
      </c>
      <c r="AS486">
        <v>-0.269625205036508</v>
      </c>
      <c r="AT486">
        <v>9.8467203246016793E-2</v>
      </c>
      <c r="AU486">
        <v>0.48630661008253601</v>
      </c>
    </row>
    <row r="487" spans="1:47" x14ac:dyDescent="0.25">
      <c r="A487" t="s">
        <v>1026</v>
      </c>
      <c r="B487">
        <v>39681.599780747412</v>
      </c>
      <c r="C487">
        <v>18392.85295668797</v>
      </c>
      <c r="D487">
        <v>23314.384828180777</v>
      </c>
      <c r="E487">
        <v>116832.99275185759</v>
      </c>
      <c r="F487">
        <v>76306.758122308689</v>
      </c>
      <c r="G487">
        <v>46311.083295638928</v>
      </c>
      <c r="H487">
        <v>25993.125643208368</v>
      </c>
      <c r="I487">
        <v>205.36</v>
      </c>
      <c r="J487">
        <v>113354.24276792146</v>
      </c>
      <c r="K487">
        <v>101212.34397690973</v>
      </c>
      <c r="L487">
        <v>205.36</v>
      </c>
      <c r="M487">
        <v>151045.02142325038</v>
      </c>
      <c r="N487">
        <v>3</v>
      </c>
      <c r="O487">
        <v>1</v>
      </c>
      <c r="P487">
        <v>1</v>
      </c>
      <c r="Q487">
        <v>1</v>
      </c>
      <c r="R487">
        <v>2</v>
      </c>
      <c r="S487">
        <v>2</v>
      </c>
      <c r="T487">
        <v>1</v>
      </c>
      <c r="U487">
        <v>2</v>
      </c>
      <c r="V487">
        <v>0</v>
      </c>
      <c r="W487">
        <v>1</v>
      </c>
      <c r="X487">
        <v>2</v>
      </c>
      <c r="Y487">
        <v>0</v>
      </c>
      <c r="Z487">
        <v>2</v>
      </c>
      <c r="AA487">
        <v>2.5154145145784401</v>
      </c>
      <c r="AB487">
        <v>2.69823333291684</v>
      </c>
      <c r="AC487">
        <v>2.0064818304636498</v>
      </c>
      <c r="AD487">
        <v>1.4234757364918131</v>
      </c>
      <c r="AE487">
        <v>3.0602038743614548</v>
      </c>
      <c r="AF487">
        <v>0.77437523755572601</v>
      </c>
      <c r="AG487">
        <v>2.51978775796147</v>
      </c>
      <c r="AH487">
        <v>0</v>
      </c>
      <c r="AI487">
        <v>2.1466134474852199</v>
      </c>
      <c r="AJ487">
        <v>2.6018962803543801</v>
      </c>
      <c r="AK487">
        <v>0</v>
      </c>
      <c r="AL487">
        <v>1.9724972447288418</v>
      </c>
      <c r="AM487">
        <f t="shared" si="14"/>
        <v>2.1238357738923761</v>
      </c>
      <c r="AN487">
        <f t="shared" si="15"/>
        <v>1.4959941022572634</v>
      </c>
      <c r="AP487" t="s">
        <v>590</v>
      </c>
      <c r="AQ487" t="s">
        <v>1512</v>
      </c>
      <c r="AR487" t="s">
        <v>2444</v>
      </c>
      <c r="AS487">
        <v>-0.28840235077413801</v>
      </c>
      <c r="AT487">
        <v>8.7429471133112002E-2</v>
      </c>
      <c r="AU487">
        <v>0.4866136277036</v>
      </c>
    </row>
    <row r="488" spans="1:47" x14ac:dyDescent="0.25">
      <c r="A488" t="s">
        <v>184</v>
      </c>
      <c r="B488">
        <v>626860.53380806767</v>
      </c>
      <c r="C488">
        <v>757597.01609662629</v>
      </c>
      <c r="D488">
        <v>655212.61702624627</v>
      </c>
      <c r="E488">
        <v>960732.59406612115</v>
      </c>
      <c r="F488">
        <v>904100.14872210997</v>
      </c>
      <c r="G488">
        <v>851508.4434751462</v>
      </c>
      <c r="H488">
        <v>865533.01710723178</v>
      </c>
      <c r="I488">
        <v>955786.34998030809</v>
      </c>
      <c r="J488">
        <v>478706.88212990883</v>
      </c>
      <c r="K488">
        <v>1011791.8318363848</v>
      </c>
      <c r="L488">
        <v>1287280.6917379485</v>
      </c>
      <c r="M488">
        <v>1203880.3821559299</v>
      </c>
      <c r="N488">
        <v>6</v>
      </c>
      <c r="O488">
        <v>5</v>
      </c>
      <c r="P488">
        <v>6</v>
      </c>
      <c r="Q488">
        <v>4</v>
      </c>
      <c r="R488">
        <v>6</v>
      </c>
      <c r="S488">
        <v>4</v>
      </c>
      <c r="T488">
        <v>5</v>
      </c>
      <c r="U488">
        <v>5</v>
      </c>
      <c r="V488">
        <v>6</v>
      </c>
      <c r="W488">
        <v>4</v>
      </c>
      <c r="X488">
        <v>5</v>
      </c>
      <c r="Y488">
        <v>5</v>
      </c>
      <c r="Z488">
        <v>5</v>
      </c>
      <c r="AA488">
        <v>2.9293183959868978</v>
      </c>
      <c r="AB488">
        <v>1.7869833308687653</v>
      </c>
      <c r="AC488">
        <v>2.3778047906972599</v>
      </c>
      <c r="AD488">
        <v>2.6944979266516653</v>
      </c>
      <c r="AE488">
        <v>2.9604432382660573</v>
      </c>
      <c r="AF488">
        <v>3.3258261862546119</v>
      </c>
      <c r="AG488">
        <v>2.5529568038980459</v>
      </c>
      <c r="AH488">
        <v>3.8866012855337182</v>
      </c>
      <c r="AI488">
        <v>2.7664986179948627</v>
      </c>
      <c r="AJ488">
        <v>3.2065136467458624</v>
      </c>
      <c r="AK488">
        <v>3.0941196278886838</v>
      </c>
      <c r="AL488">
        <v>3.5757863994102466</v>
      </c>
      <c r="AM488">
        <f t="shared" si="14"/>
        <v>2.7321574947580434</v>
      </c>
      <c r="AN488">
        <f t="shared" si="15"/>
        <v>3.1274008802747364</v>
      </c>
      <c r="AP488" t="s">
        <v>591</v>
      </c>
      <c r="AQ488" t="s">
        <v>2445</v>
      </c>
      <c r="AR488" t="s">
        <v>2446</v>
      </c>
      <c r="AS488">
        <v>-0.55514751130542195</v>
      </c>
      <c r="AT488">
        <v>3.9213494477361201E-2</v>
      </c>
      <c r="AU488">
        <v>0.486954456076585</v>
      </c>
    </row>
    <row r="489" spans="1:47" x14ac:dyDescent="0.25">
      <c r="A489" t="s">
        <v>432</v>
      </c>
      <c r="B489">
        <v>114909.96517709203</v>
      </c>
      <c r="C489">
        <v>255979.70262065297</v>
      </c>
      <c r="D489">
        <v>110034.64297901497</v>
      </c>
      <c r="E489">
        <v>428729.63305799378</v>
      </c>
      <c r="F489">
        <v>336324.92051902943</v>
      </c>
      <c r="G489">
        <v>101735.49585034551</v>
      </c>
      <c r="H489">
        <v>72881.533406153307</v>
      </c>
      <c r="I489">
        <v>82288.25175840265</v>
      </c>
      <c r="J489">
        <v>481669.9483872017</v>
      </c>
      <c r="K489">
        <v>476189.25563494745</v>
      </c>
      <c r="L489">
        <v>499353.91442798922</v>
      </c>
      <c r="M489">
        <v>377647.5183904834</v>
      </c>
      <c r="N489">
        <v>4</v>
      </c>
      <c r="O489">
        <v>2</v>
      </c>
      <c r="P489">
        <v>3</v>
      </c>
      <c r="Q489">
        <v>2</v>
      </c>
      <c r="R489">
        <v>2</v>
      </c>
      <c r="S489">
        <v>1</v>
      </c>
      <c r="T489">
        <v>2</v>
      </c>
      <c r="U489">
        <v>2</v>
      </c>
      <c r="V489">
        <v>1</v>
      </c>
      <c r="W489">
        <v>2</v>
      </c>
      <c r="X489">
        <v>2</v>
      </c>
      <c r="Y489">
        <v>2</v>
      </c>
      <c r="Z489">
        <v>2</v>
      </c>
      <c r="AA489">
        <v>1.3576133339142249</v>
      </c>
      <c r="AB489">
        <v>1.109462785846081</v>
      </c>
      <c r="AC489">
        <v>1.7997377624184749</v>
      </c>
      <c r="AD489">
        <v>1.5190486808182579</v>
      </c>
      <c r="AE489">
        <v>0.56267793820640499</v>
      </c>
      <c r="AF489">
        <v>1.7850825640825254</v>
      </c>
      <c r="AG489">
        <v>1.19422081439218</v>
      </c>
      <c r="AH489">
        <v>4.0709047260367397</v>
      </c>
      <c r="AI489">
        <v>1.9960775504070249</v>
      </c>
      <c r="AJ489">
        <v>2.7992137913062303</v>
      </c>
      <c r="AK489">
        <v>1.3558163694064511</v>
      </c>
      <c r="AL489">
        <v>3.6427748391693902</v>
      </c>
      <c r="AM489">
        <f t="shared" si="14"/>
        <v>1.8078646313290936</v>
      </c>
      <c r="AN489">
        <f t="shared" si="15"/>
        <v>2.0575738946715707</v>
      </c>
      <c r="AP489" t="s">
        <v>592</v>
      </c>
      <c r="AQ489" t="s">
        <v>1970</v>
      </c>
      <c r="AR489" t="s">
        <v>2447</v>
      </c>
      <c r="AS489">
        <v>-0.48891292465085001</v>
      </c>
      <c r="AT489">
        <v>0.31312526261962598</v>
      </c>
      <c r="AU489">
        <v>0.487167324081199</v>
      </c>
    </row>
    <row r="490" spans="1:47" x14ac:dyDescent="0.25">
      <c r="A490" t="s">
        <v>607</v>
      </c>
      <c r="B490">
        <v>157189.38541880716</v>
      </c>
      <c r="C490">
        <v>192981.23435359026</v>
      </c>
      <c r="D490">
        <v>140929.91406384044</v>
      </c>
      <c r="E490">
        <v>152241.23464153311</v>
      </c>
      <c r="F490">
        <v>190521.19156407245</v>
      </c>
      <c r="G490">
        <v>63204.748931359129</v>
      </c>
      <c r="H490">
        <v>144809.77897542124</v>
      </c>
      <c r="I490">
        <v>134370.04239828649</v>
      </c>
      <c r="J490">
        <v>252572.10720163776</v>
      </c>
      <c r="K490">
        <v>222171.02070610673</v>
      </c>
      <c r="L490">
        <v>269777.69275960606</v>
      </c>
      <c r="M490">
        <v>222258.94912579088</v>
      </c>
      <c r="N490">
        <v>4</v>
      </c>
      <c r="O490">
        <v>2</v>
      </c>
      <c r="P490">
        <v>2</v>
      </c>
      <c r="Q490">
        <v>2</v>
      </c>
      <c r="R490">
        <v>3</v>
      </c>
      <c r="S490">
        <v>3</v>
      </c>
      <c r="T490">
        <v>2</v>
      </c>
      <c r="U490">
        <v>1</v>
      </c>
      <c r="V490">
        <v>2</v>
      </c>
      <c r="W490">
        <v>1</v>
      </c>
      <c r="X490">
        <v>2</v>
      </c>
      <c r="Y490">
        <v>1</v>
      </c>
      <c r="Z490">
        <v>2</v>
      </c>
      <c r="AA490">
        <v>3.2610681872680347</v>
      </c>
      <c r="AB490">
        <v>2.7698285579543249</v>
      </c>
      <c r="AC490">
        <v>2.0591639118605354</v>
      </c>
      <c r="AD490">
        <v>2.8847326700195528</v>
      </c>
      <c r="AE490">
        <v>1.1481486767060289</v>
      </c>
      <c r="AF490">
        <v>3.1795748128255501</v>
      </c>
      <c r="AG490">
        <v>2.8017180416645799</v>
      </c>
      <c r="AH490">
        <v>1.8988815084366799</v>
      </c>
      <c r="AI490">
        <v>1.7113390613196799</v>
      </c>
      <c r="AJ490">
        <v>3.1254657876052852</v>
      </c>
      <c r="AK490">
        <v>4.4890176546091496</v>
      </c>
      <c r="AL490">
        <v>3.55371703889488</v>
      </c>
      <c r="AM490">
        <f t="shared" si="14"/>
        <v>2.6844067198055686</v>
      </c>
      <c r="AN490">
        <f t="shared" si="15"/>
        <v>2.796035931721812</v>
      </c>
      <c r="AP490" t="s">
        <v>593</v>
      </c>
      <c r="AQ490" t="s">
        <v>2448</v>
      </c>
      <c r="AR490" t="s">
        <v>2449</v>
      </c>
      <c r="AS490">
        <v>-0.422776852188671</v>
      </c>
      <c r="AT490">
        <v>0.15936920245580999</v>
      </c>
      <c r="AU490">
        <v>0.487375233394989</v>
      </c>
    </row>
    <row r="491" spans="1:47" x14ac:dyDescent="0.25">
      <c r="A491" t="s">
        <v>1076</v>
      </c>
      <c r="B491">
        <v>383432.11810500995</v>
      </c>
      <c r="C491">
        <v>262093.21774317126</v>
      </c>
      <c r="D491">
        <v>301849.01164739957</v>
      </c>
      <c r="E491">
        <v>310968.70015340985</v>
      </c>
      <c r="F491">
        <v>482303.87074308697</v>
      </c>
      <c r="G491">
        <v>335735.02185693197</v>
      </c>
      <c r="H491">
        <v>167209.55415683682</v>
      </c>
      <c r="I491">
        <v>313577.43936195719</v>
      </c>
      <c r="J491">
        <v>462412.16399557563</v>
      </c>
      <c r="K491">
        <v>395513.24517667579</v>
      </c>
      <c r="L491">
        <v>375201.5772095205</v>
      </c>
      <c r="M491">
        <v>417659.90910037019</v>
      </c>
      <c r="N491">
        <v>6</v>
      </c>
      <c r="O491">
        <v>6</v>
      </c>
      <c r="P491">
        <v>4</v>
      </c>
      <c r="Q491">
        <v>5</v>
      </c>
      <c r="R491">
        <v>5</v>
      </c>
      <c r="S491">
        <v>6</v>
      </c>
      <c r="T491">
        <v>5</v>
      </c>
      <c r="U491">
        <v>3</v>
      </c>
      <c r="V491">
        <v>5</v>
      </c>
      <c r="W491">
        <v>4</v>
      </c>
      <c r="X491">
        <v>5</v>
      </c>
      <c r="Y491">
        <v>4</v>
      </c>
      <c r="Z491">
        <v>4</v>
      </c>
      <c r="AA491">
        <v>2.7513805506867648</v>
      </c>
      <c r="AB491">
        <v>1.6582495959809607</v>
      </c>
      <c r="AC491">
        <v>3.1304653308461736</v>
      </c>
      <c r="AD491">
        <v>2.2214943579677611</v>
      </c>
      <c r="AE491">
        <v>2.0460082997991869</v>
      </c>
      <c r="AF491">
        <v>1.4799665736502727</v>
      </c>
      <c r="AG491">
        <v>2.326202148630887</v>
      </c>
      <c r="AH491">
        <v>2.863891441361635</v>
      </c>
      <c r="AI491">
        <v>2.2288750573855425</v>
      </c>
      <c r="AJ491">
        <v>2.6535890888854778</v>
      </c>
      <c r="AK491">
        <v>2.2793597651606876</v>
      </c>
      <c r="AL491">
        <v>2.8396119860582698</v>
      </c>
      <c r="AM491">
        <f t="shared" si="14"/>
        <v>2.3170876995725318</v>
      </c>
      <c r="AN491">
        <f t="shared" si="15"/>
        <v>2.4294279998297377</v>
      </c>
      <c r="AP491" t="s">
        <v>594</v>
      </c>
      <c r="AQ491" t="s">
        <v>2450</v>
      </c>
      <c r="AR491" t="s">
        <v>2451</v>
      </c>
      <c r="AS491">
        <v>-5.1383159948818804</v>
      </c>
      <c r="AT491">
        <v>5.1506955930546702E-2</v>
      </c>
      <c r="AU491">
        <v>0.48811112596038198</v>
      </c>
    </row>
    <row r="492" spans="1:47" x14ac:dyDescent="0.25">
      <c r="A492" t="s">
        <v>660</v>
      </c>
      <c r="B492">
        <v>176412.04761155896</v>
      </c>
      <c r="C492">
        <v>174318.18779409083</v>
      </c>
      <c r="D492">
        <v>208415.69599893448</v>
      </c>
      <c r="E492">
        <v>149337.20871089661</v>
      </c>
      <c r="F492">
        <v>177708.3197857604</v>
      </c>
      <c r="G492">
        <v>345901.03953399416</v>
      </c>
      <c r="H492">
        <v>177773.3739182977</v>
      </c>
      <c r="I492">
        <v>181054.92709768921</v>
      </c>
      <c r="J492">
        <v>203400.64007426475</v>
      </c>
      <c r="K492">
        <v>153297.71416819849</v>
      </c>
      <c r="L492">
        <v>258581.76031863951</v>
      </c>
      <c r="M492">
        <v>201259.8470278882</v>
      </c>
      <c r="N492">
        <v>4</v>
      </c>
      <c r="O492">
        <v>1</v>
      </c>
      <c r="P492">
        <v>2</v>
      </c>
      <c r="Q492">
        <v>2</v>
      </c>
      <c r="R492">
        <v>2</v>
      </c>
      <c r="S492">
        <v>2</v>
      </c>
      <c r="T492">
        <v>4</v>
      </c>
      <c r="U492">
        <v>1</v>
      </c>
      <c r="V492">
        <v>3</v>
      </c>
      <c r="W492">
        <v>1</v>
      </c>
      <c r="X492">
        <v>1</v>
      </c>
      <c r="Y492">
        <v>2</v>
      </c>
      <c r="Z492">
        <v>2</v>
      </c>
      <c r="AA492">
        <v>5.4465305654731901</v>
      </c>
      <c r="AB492">
        <v>2.9328426459039898</v>
      </c>
      <c r="AC492">
        <v>2.2165299392181752</v>
      </c>
      <c r="AD492">
        <v>4.1470439494848703</v>
      </c>
      <c r="AE492">
        <v>4.6469817476040749</v>
      </c>
      <c r="AF492">
        <v>2.2500819828322736</v>
      </c>
      <c r="AG492">
        <v>5.35659123759838</v>
      </c>
      <c r="AH492">
        <v>2.6657998712665578</v>
      </c>
      <c r="AI492">
        <v>3.6639064212600498</v>
      </c>
      <c r="AJ492">
        <v>5.6364900275947498</v>
      </c>
      <c r="AK492">
        <v>2.8544606861483599</v>
      </c>
      <c r="AL492">
        <v>3.945118432606975</v>
      </c>
      <c r="AM492">
        <f t="shared" si="14"/>
        <v>3.6910635970470711</v>
      </c>
      <c r="AN492">
        <f t="shared" si="15"/>
        <v>3.9359993207848696</v>
      </c>
      <c r="AP492" t="s">
        <v>595</v>
      </c>
      <c r="AQ492" t="s">
        <v>2452</v>
      </c>
      <c r="AR492" t="s">
        <v>2453</v>
      </c>
      <c r="AS492">
        <v>0.99441414085302104</v>
      </c>
      <c r="AT492">
        <v>3.5772632195192E-2</v>
      </c>
      <c r="AU492">
        <v>0.48831093526377001</v>
      </c>
    </row>
    <row r="493" spans="1:47" x14ac:dyDescent="0.25">
      <c r="A493" t="s">
        <v>643</v>
      </c>
      <c r="B493">
        <v>97248.301716056871</v>
      </c>
      <c r="C493">
        <v>107179.13805702305</v>
      </c>
      <c r="D493">
        <v>134079.30932471438</v>
      </c>
      <c r="E493">
        <v>105305.63603597361</v>
      </c>
      <c r="F493">
        <v>55123.492831475334</v>
      </c>
      <c r="G493">
        <v>109723.96233194631</v>
      </c>
      <c r="H493">
        <v>42391.473142790499</v>
      </c>
      <c r="I493">
        <v>113369.56264479089</v>
      </c>
      <c r="J493">
        <v>178068.66808912388</v>
      </c>
      <c r="K493">
        <v>120635.38175461152</v>
      </c>
      <c r="L493">
        <v>187438.54832120531</v>
      </c>
      <c r="M493">
        <v>116405.47540665897</v>
      </c>
      <c r="N493">
        <v>3</v>
      </c>
      <c r="O493">
        <v>2</v>
      </c>
      <c r="P493">
        <v>2</v>
      </c>
      <c r="Q493">
        <v>2</v>
      </c>
      <c r="R493">
        <v>2</v>
      </c>
      <c r="S493">
        <v>1</v>
      </c>
      <c r="T493">
        <v>2</v>
      </c>
      <c r="U493">
        <v>1</v>
      </c>
      <c r="V493">
        <v>2</v>
      </c>
      <c r="W493">
        <v>3</v>
      </c>
      <c r="X493">
        <v>3</v>
      </c>
      <c r="Y493">
        <v>3</v>
      </c>
      <c r="Z493">
        <v>3</v>
      </c>
      <c r="AA493">
        <v>1.5839165280565</v>
      </c>
      <c r="AB493">
        <v>0.77431146156679054</v>
      </c>
      <c r="AC493">
        <v>1.5868684789562599</v>
      </c>
      <c r="AD493">
        <v>1.94688324143382</v>
      </c>
      <c r="AE493">
        <v>0.57615279533442898</v>
      </c>
      <c r="AF493">
        <v>2.338629390941295</v>
      </c>
      <c r="AG493">
        <v>3.4753495116407098</v>
      </c>
      <c r="AH493">
        <v>1.4586676175956481</v>
      </c>
      <c r="AI493">
        <v>1.4393733650894951</v>
      </c>
      <c r="AJ493">
        <v>2.5303720359780466</v>
      </c>
      <c r="AK493">
        <v>1.7244111473511368</v>
      </c>
      <c r="AL493">
        <v>1.6094140466048337</v>
      </c>
      <c r="AM493">
        <f t="shared" si="14"/>
        <v>1.7089118767647313</v>
      </c>
      <c r="AN493">
        <f t="shared" si="15"/>
        <v>1.7984797266600963</v>
      </c>
      <c r="AP493" t="s">
        <v>596</v>
      </c>
      <c r="AQ493" t="s">
        <v>2454</v>
      </c>
      <c r="AR493" t="s">
        <v>2455</v>
      </c>
      <c r="AS493">
        <v>-0.34725735886665798</v>
      </c>
      <c r="AT493">
        <v>0.126036161657955</v>
      </c>
      <c r="AU493">
        <v>0.48933198439069098</v>
      </c>
    </row>
    <row r="494" spans="1:47" x14ac:dyDescent="0.25">
      <c r="A494" t="s">
        <v>1064</v>
      </c>
      <c r="B494">
        <v>314341.3878420557</v>
      </c>
      <c r="C494">
        <v>420094.04332314368</v>
      </c>
      <c r="D494">
        <v>277551.49263059354</v>
      </c>
      <c r="E494">
        <v>381460.76391679619</v>
      </c>
      <c r="F494">
        <v>379324.26483790478</v>
      </c>
      <c r="G494">
        <v>383209.02058994427</v>
      </c>
      <c r="H494">
        <v>358860.66517834191</v>
      </c>
      <c r="I494">
        <v>372457.56973120756</v>
      </c>
      <c r="J494">
        <v>284712.75010891136</v>
      </c>
      <c r="K494">
        <v>581038.49449360126</v>
      </c>
      <c r="L494">
        <v>269263.42075168889</v>
      </c>
      <c r="M494">
        <v>555480.01668558526</v>
      </c>
      <c r="N494">
        <v>5</v>
      </c>
      <c r="O494">
        <v>4</v>
      </c>
      <c r="P494">
        <v>5</v>
      </c>
      <c r="Q494">
        <v>3</v>
      </c>
      <c r="R494">
        <v>5</v>
      </c>
      <c r="S494">
        <v>5</v>
      </c>
      <c r="T494">
        <v>4</v>
      </c>
      <c r="U494">
        <v>4</v>
      </c>
      <c r="V494">
        <v>5</v>
      </c>
      <c r="W494">
        <v>3</v>
      </c>
      <c r="X494">
        <v>5</v>
      </c>
      <c r="Y494">
        <v>3</v>
      </c>
      <c r="Z494">
        <v>5</v>
      </c>
      <c r="AA494">
        <v>2.5748595050945222</v>
      </c>
      <c r="AB494">
        <v>2.0545624058339946</v>
      </c>
      <c r="AC494">
        <v>2.8345937695604868</v>
      </c>
      <c r="AD494">
        <v>2.7202209329384659</v>
      </c>
      <c r="AE494">
        <v>1.8821578628473037</v>
      </c>
      <c r="AF494">
        <v>2.2203619347834986</v>
      </c>
      <c r="AG494">
        <v>1.9998287683828546</v>
      </c>
      <c r="AH494">
        <v>2.7709828118072442</v>
      </c>
      <c r="AI494">
        <v>3.3903978451762598</v>
      </c>
      <c r="AJ494">
        <v>3.4239258929555363</v>
      </c>
      <c r="AK494">
        <v>3.4980091996848928</v>
      </c>
      <c r="AL494">
        <v>3.6259155091199902</v>
      </c>
      <c r="AM494">
        <f t="shared" si="14"/>
        <v>2.7497835589007167</v>
      </c>
      <c r="AN494">
        <f t="shared" si="15"/>
        <v>2.749519180796792</v>
      </c>
      <c r="AP494" t="s">
        <v>597</v>
      </c>
      <c r="AQ494" t="s">
        <v>2456</v>
      </c>
      <c r="AR494" t="s">
        <v>2457</v>
      </c>
      <c r="AS494">
        <v>1.96534446077599</v>
      </c>
      <c r="AT494">
        <v>0.11544328278344999</v>
      </c>
      <c r="AU494">
        <v>0.48948434863066598</v>
      </c>
    </row>
    <row r="495" spans="1:47" x14ac:dyDescent="0.25">
      <c r="A495" t="s">
        <v>203</v>
      </c>
      <c r="B495">
        <v>205.36</v>
      </c>
      <c r="C495">
        <v>205.36</v>
      </c>
      <c r="D495">
        <v>205.36</v>
      </c>
      <c r="E495">
        <v>205.36</v>
      </c>
      <c r="F495">
        <v>205.36</v>
      </c>
      <c r="G495">
        <v>205.36</v>
      </c>
      <c r="H495">
        <v>205.36</v>
      </c>
      <c r="I495">
        <v>205.36</v>
      </c>
      <c r="J495">
        <v>13100.709603627422</v>
      </c>
      <c r="K495">
        <v>205.36</v>
      </c>
      <c r="L495">
        <v>205.36</v>
      </c>
      <c r="M495">
        <v>205.36</v>
      </c>
      <c r="N495">
        <v>1</v>
      </c>
      <c r="O495">
        <v>0</v>
      </c>
      <c r="P495">
        <v>0</v>
      </c>
      <c r="Q495">
        <v>0</v>
      </c>
      <c r="R495">
        <v>0</v>
      </c>
      <c r="S495">
        <v>0</v>
      </c>
      <c r="T495">
        <v>0</v>
      </c>
      <c r="U495">
        <v>0</v>
      </c>
      <c r="V495">
        <v>0</v>
      </c>
      <c r="W495">
        <v>1</v>
      </c>
      <c r="X495">
        <v>0</v>
      </c>
      <c r="Y495">
        <v>0</v>
      </c>
      <c r="Z495">
        <v>0</v>
      </c>
      <c r="AA495">
        <v>0</v>
      </c>
      <c r="AB495">
        <v>0</v>
      </c>
      <c r="AC495">
        <v>0</v>
      </c>
      <c r="AD495">
        <v>0</v>
      </c>
      <c r="AE495">
        <v>0</v>
      </c>
      <c r="AF495">
        <v>0</v>
      </c>
      <c r="AG495">
        <v>0</v>
      </c>
      <c r="AH495">
        <v>0</v>
      </c>
      <c r="AI495">
        <v>2.0538185314571402</v>
      </c>
      <c r="AJ495">
        <v>0</v>
      </c>
      <c r="AK495">
        <v>0</v>
      </c>
      <c r="AL495">
        <v>0</v>
      </c>
      <c r="AM495">
        <f t="shared" si="14"/>
        <v>0.34230308857619002</v>
      </c>
      <c r="AN495">
        <f t="shared" si="15"/>
        <v>0</v>
      </c>
      <c r="AP495" t="s">
        <v>598</v>
      </c>
      <c r="AQ495" t="s">
        <v>2458</v>
      </c>
      <c r="AR495" t="s">
        <v>2459</v>
      </c>
      <c r="AS495">
        <v>0.99257562049560299</v>
      </c>
      <c r="AT495">
        <v>9.3330041398831706E-2</v>
      </c>
      <c r="AU495">
        <v>0.49014533597641902</v>
      </c>
    </row>
    <row r="496" spans="1:47" x14ac:dyDescent="0.25">
      <c r="A496" t="s">
        <v>838</v>
      </c>
      <c r="B496">
        <v>1890068.8213004167</v>
      </c>
      <c r="C496">
        <v>1775685.3439222889</v>
      </c>
      <c r="D496">
        <v>1943170.5210052892</v>
      </c>
      <c r="E496">
        <v>1509004.3325668823</v>
      </c>
      <c r="F496">
        <v>1470572.0622889178</v>
      </c>
      <c r="G496">
        <v>1620820.5213396819</v>
      </c>
      <c r="H496">
        <v>1840841.9998450698</v>
      </c>
      <c r="I496">
        <v>1666022.7451541373</v>
      </c>
      <c r="J496">
        <v>3102303.1496981215</v>
      </c>
      <c r="K496">
        <v>2277387.9974316768</v>
      </c>
      <c r="L496">
        <v>1853624.2818596296</v>
      </c>
      <c r="M496">
        <v>1917182.9041935278</v>
      </c>
      <c r="N496">
        <v>9</v>
      </c>
      <c r="O496">
        <v>9</v>
      </c>
      <c r="P496">
        <v>7</v>
      </c>
      <c r="Q496">
        <v>7</v>
      </c>
      <c r="R496">
        <v>7</v>
      </c>
      <c r="S496">
        <v>7</v>
      </c>
      <c r="T496">
        <v>7</v>
      </c>
      <c r="U496">
        <v>8</v>
      </c>
      <c r="V496">
        <v>7</v>
      </c>
      <c r="W496">
        <v>7</v>
      </c>
      <c r="X496">
        <v>7</v>
      </c>
      <c r="Y496">
        <v>6</v>
      </c>
      <c r="Z496">
        <v>7</v>
      </c>
      <c r="AA496">
        <v>2.8374501684263924</v>
      </c>
      <c r="AB496">
        <v>3.0017964718649184</v>
      </c>
      <c r="AC496">
        <v>3.2656002751491848</v>
      </c>
      <c r="AD496">
        <v>2.9053558799748416</v>
      </c>
      <c r="AE496">
        <v>2.825637116721901</v>
      </c>
      <c r="AF496">
        <v>3.5602819335282812</v>
      </c>
      <c r="AG496">
        <v>2.6115026524002656</v>
      </c>
      <c r="AH496">
        <v>3.050823624906049</v>
      </c>
      <c r="AI496">
        <v>2.490525914708408</v>
      </c>
      <c r="AJ496">
        <v>4.5281151159219393</v>
      </c>
      <c r="AK496">
        <v>3.0348258600865798</v>
      </c>
      <c r="AL496">
        <v>3.5920719275829329</v>
      </c>
      <c r="AM496">
        <f t="shared" si="14"/>
        <v>3.2806283132665208</v>
      </c>
      <c r="AN496">
        <f t="shared" si="15"/>
        <v>3.0033695102787621</v>
      </c>
      <c r="AP496" t="s">
        <v>599</v>
      </c>
      <c r="AQ496" t="s">
        <v>2460</v>
      </c>
      <c r="AR496" t="s">
        <v>2461</v>
      </c>
      <c r="AS496">
        <v>0.479570989315241</v>
      </c>
      <c r="AT496">
        <v>1.6831037598599701E-2</v>
      </c>
      <c r="AU496">
        <v>0.49128963737220199</v>
      </c>
    </row>
    <row r="497" spans="1:47" x14ac:dyDescent="0.25">
      <c r="A497" t="s">
        <v>645</v>
      </c>
      <c r="B497">
        <v>439002.99855363485</v>
      </c>
      <c r="C497">
        <v>309714.18182218517</v>
      </c>
      <c r="D497">
        <v>355823.50295912439</v>
      </c>
      <c r="E497">
        <v>510184.74435496842</v>
      </c>
      <c r="F497">
        <v>479993.95984018262</v>
      </c>
      <c r="G497">
        <v>531102.00609545596</v>
      </c>
      <c r="H497">
        <v>516361.05139909551</v>
      </c>
      <c r="I497">
        <v>463626.51763849228</v>
      </c>
      <c r="J497">
        <v>342591.59015010594</v>
      </c>
      <c r="K497">
        <v>274104.46580346092</v>
      </c>
      <c r="L497">
        <v>423184.34545217035</v>
      </c>
      <c r="M497">
        <v>310601.14714462875</v>
      </c>
      <c r="N497">
        <v>5</v>
      </c>
      <c r="O497">
        <v>4</v>
      </c>
      <c r="P497">
        <v>3</v>
      </c>
      <c r="Q497">
        <v>4</v>
      </c>
      <c r="R497">
        <v>4</v>
      </c>
      <c r="S497">
        <v>3</v>
      </c>
      <c r="T497">
        <v>4</v>
      </c>
      <c r="U497">
        <v>4</v>
      </c>
      <c r="V497">
        <v>4</v>
      </c>
      <c r="W497">
        <v>2</v>
      </c>
      <c r="X497">
        <v>1</v>
      </c>
      <c r="Y497">
        <v>3</v>
      </c>
      <c r="Z497">
        <v>2</v>
      </c>
      <c r="AA497">
        <v>3.1271440348600854</v>
      </c>
      <c r="AB497">
        <v>3.2452367820198051</v>
      </c>
      <c r="AC497">
        <v>2.4819563090372325</v>
      </c>
      <c r="AD497">
        <v>2.7599130211101874</v>
      </c>
      <c r="AE497">
        <v>2.3565506466443398</v>
      </c>
      <c r="AF497">
        <v>2.9267448768938276</v>
      </c>
      <c r="AG497">
        <v>2.9415344800038548</v>
      </c>
      <c r="AH497">
        <v>3.2117581752568052</v>
      </c>
      <c r="AI497">
        <v>2.381477569980365</v>
      </c>
      <c r="AJ497">
        <v>4.1756504006434101</v>
      </c>
      <c r="AK497">
        <v>2.3808967006781434</v>
      </c>
      <c r="AL497">
        <v>2.7492211083390998</v>
      </c>
      <c r="AM497">
        <f t="shared" si="14"/>
        <v>3.0563683289057875</v>
      </c>
      <c r="AN497">
        <f t="shared" si="15"/>
        <v>2.7333123553387382</v>
      </c>
      <c r="AP497" t="s">
        <v>600</v>
      </c>
      <c r="AQ497" t="s">
        <v>2462</v>
      </c>
      <c r="AR497" t="s">
        <v>2463</v>
      </c>
      <c r="AS497">
        <v>0.57818049164404295</v>
      </c>
      <c r="AT497">
        <v>7.1930894310921895E-2</v>
      </c>
      <c r="AU497">
        <v>0.49167234347091898</v>
      </c>
    </row>
    <row r="498" spans="1:47" x14ac:dyDescent="0.25">
      <c r="A498" t="s">
        <v>957</v>
      </c>
      <c r="B498">
        <v>1563064.6667113127</v>
      </c>
      <c r="C498">
        <v>1656835.3292665842</v>
      </c>
      <c r="D498">
        <v>1408443.8015490482</v>
      </c>
      <c r="E498">
        <v>1457810.4711141898</v>
      </c>
      <c r="F498">
        <v>1652284.9614275575</v>
      </c>
      <c r="G498">
        <v>1814365.165463279</v>
      </c>
      <c r="H498">
        <v>1802672.4399077476</v>
      </c>
      <c r="I498">
        <v>1562015.9978232295</v>
      </c>
      <c r="J498">
        <v>3569330.0515088481</v>
      </c>
      <c r="K498">
        <v>2539361.1331042922</v>
      </c>
      <c r="L498">
        <v>2949915.8086229144</v>
      </c>
      <c r="M498">
        <v>3037195.3374848533</v>
      </c>
      <c r="N498">
        <v>5</v>
      </c>
      <c r="O498">
        <v>5</v>
      </c>
      <c r="P498">
        <v>5</v>
      </c>
      <c r="Q498">
        <v>5</v>
      </c>
      <c r="R498">
        <v>5</v>
      </c>
      <c r="S498">
        <v>5</v>
      </c>
      <c r="T498">
        <v>5</v>
      </c>
      <c r="U498">
        <v>4</v>
      </c>
      <c r="V498">
        <v>5</v>
      </c>
      <c r="W498">
        <v>4</v>
      </c>
      <c r="X498">
        <v>5</v>
      </c>
      <c r="Y498">
        <v>4</v>
      </c>
      <c r="Z498">
        <v>5</v>
      </c>
      <c r="AA498">
        <v>2.7302351609018016</v>
      </c>
      <c r="AB498">
        <v>2.59121536851204</v>
      </c>
      <c r="AC498">
        <v>2.3795811828232818</v>
      </c>
      <c r="AD498">
        <v>3.635168659596232</v>
      </c>
      <c r="AE498">
        <v>2.5950626692169561</v>
      </c>
      <c r="AF498">
        <v>4.1844818592037312</v>
      </c>
      <c r="AG498">
        <v>4.396635632568902</v>
      </c>
      <c r="AH498">
        <v>4.2505338258671124</v>
      </c>
      <c r="AI498">
        <v>2.6363373764432474</v>
      </c>
      <c r="AJ498">
        <v>4.3568814944555276</v>
      </c>
      <c r="AK498">
        <v>3.681443869812278</v>
      </c>
      <c r="AL498">
        <v>3.9835454268733841</v>
      </c>
      <c r="AM498">
        <f t="shared" si="14"/>
        <v>3.1464554070566049</v>
      </c>
      <c r="AN498">
        <f t="shared" si="15"/>
        <v>3.7570650139891444</v>
      </c>
      <c r="AP498" t="s">
        <v>601</v>
      </c>
      <c r="AQ498" t="s">
        <v>2464</v>
      </c>
      <c r="AR498" t="s">
        <v>2465</v>
      </c>
      <c r="AS498">
        <v>-1.33641470091006</v>
      </c>
      <c r="AT498">
        <v>5.9012484017138503E-2</v>
      </c>
      <c r="AU498">
        <v>0.492899325695691</v>
      </c>
    </row>
    <row r="499" spans="1:47" x14ac:dyDescent="0.25">
      <c r="A499" t="s">
        <v>579</v>
      </c>
      <c r="B499">
        <v>4100048.946732678</v>
      </c>
      <c r="C499">
        <v>4357855.8095052242</v>
      </c>
      <c r="D499">
        <v>3401333.6501316749</v>
      </c>
      <c r="E499">
        <v>4016787.4574853121</v>
      </c>
      <c r="F499">
        <v>3290696.897348803</v>
      </c>
      <c r="G499">
        <v>3103278.0876006694</v>
      </c>
      <c r="H499">
        <v>3122700.1195709961</v>
      </c>
      <c r="I499">
        <v>2956189.490638704</v>
      </c>
      <c r="J499">
        <v>4242820.3730735146</v>
      </c>
      <c r="K499">
        <v>4113609.537626103</v>
      </c>
      <c r="L499">
        <v>4591656.4233732894</v>
      </c>
      <c r="M499">
        <v>3893069.0062226984</v>
      </c>
      <c r="N499">
        <v>6</v>
      </c>
      <c r="O499">
        <v>5</v>
      </c>
      <c r="P499">
        <v>5</v>
      </c>
      <c r="Q499">
        <v>5</v>
      </c>
      <c r="R499">
        <v>5</v>
      </c>
      <c r="S499">
        <v>6</v>
      </c>
      <c r="T499">
        <v>5</v>
      </c>
      <c r="U499">
        <v>6</v>
      </c>
      <c r="V499">
        <v>5</v>
      </c>
      <c r="W499">
        <v>5</v>
      </c>
      <c r="X499">
        <v>5</v>
      </c>
      <c r="Y499">
        <v>6</v>
      </c>
      <c r="Z499">
        <v>5</v>
      </c>
      <c r="AA499">
        <v>4.956083073785126</v>
      </c>
      <c r="AB499">
        <v>3.574277970665924</v>
      </c>
      <c r="AC499">
        <v>3.890568829033124</v>
      </c>
      <c r="AD499">
        <v>4.630059843648028</v>
      </c>
      <c r="AE499">
        <v>3.1610639580345068</v>
      </c>
      <c r="AF499">
        <v>4.7481661671221715</v>
      </c>
      <c r="AG499">
        <v>3.4308886661949813</v>
      </c>
      <c r="AH499">
        <v>4.6397538438105261</v>
      </c>
      <c r="AI499">
        <v>4.1904974758522675</v>
      </c>
      <c r="AJ499">
        <v>5.2553869402267921</v>
      </c>
      <c r="AK499">
        <v>4.4104503096926742</v>
      </c>
      <c r="AL499">
        <v>3.80433032736111</v>
      </c>
      <c r="AM499">
        <f t="shared" si="14"/>
        <v>4.4358300761142342</v>
      </c>
      <c r="AN499">
        <f t="shared" si="15"/>
        <v>4.0127578247903042</v>
      </c>
      <c r="AP499" t="s">
        <v>602</v>
      </c>
      <c r="AQ499" t="s">
        <v>2466</v>
      </c>
      <c r="AR499" t="s">
        <v>2467</v>
      </c>
      <c r="AS499">
        <v>0.25873250328396502</v>
      </c>
      <c r="AT499">
        <v>8.09632692056904E-2</v>
      </c>
      <c r="AU499">
        <v>0.49351500382503799</v>
      </c>
    </row>
    <row r="500" spans="1:47" x14ac:dyDescent="0.25">
      <c r="A500" t="s">
        <v>396</v>
      </c>
      <c r="B500">
        <v>49587.312776720864</v>
      </c>
      <c r="C500">
        <v>57290.32754260629</v>
      </c>
      <c r="D500">
        <v>65131.671665441798</v>
      </c>
      <c r="E500">
        <v>35058.738907341467</v>
      </c>
      <c r="F500">
        <v>60586.433103684511</v>
      </c>
      <c r="G500">
        <v>93388.128639817063</v>
      </c>
      <c r="H500">
        <v>71603.545225789945</v>
      </c>
      <c r="I500">
        <v>60438.636341145764</v>
      </c>
      <c r="J500">
        <v>205.36</v>
      </c>
      <c r="K500">
        <v>205.36</v>
      </c>
      <c r="L500">
        <v>205.36</v>
      </c>
      <c r="M500">
        <v>205.36</v>
      </c>
      <c r="N500">
        <v>1</v>
      </c>
      <c r="O500">
        <v>1</v>
      </c>
      <c r="P500">
        <v>1</v>
      </c>
      <c r="Q500">
        <v>1</v>
      </c>
      <c r="R500">
        <v>1</v>
      </c>
      <c r="S500">
        <v>1</v>
      </c>
      <c r="T500">
        <v>1</v>
      </c>
      <c r="U500">
        <v>1</v>
      </c>
      <c r="V500">
        <v>1</v>
      </c>
      <c r="W500">
        <v>0</v>
      </c>
      <c r="X500">
        <v>0</v>
      </c>
      <c r="Y500">
        <v>0</v>
      </c>
      <c r="Z500">
        <v>0</v>
      </c>
      <c r="AA500">
        <v>3.5107381669713398</v>
      </c>
      <c r="AB500">
        <v>3.36181699616137</v>
      </c>
      <c r="AC500">
        <v>2.7858856096185498</v>
      </c>
      <c r="AD500">
        <v>2.0364117582849302</v>
      </c>
      <c r="AE500">
        <v>4.7243341272702501</v>
      </c>
      <c r="AF500">
        <v>1.9889673929889999</v>
      </c>
      <c r="AG500">
        <v>3.7052961791055998</v>
      </c>
      <c r="AH500">
        <v>3.7957723248625599</v>
      </c>
      <c r="AI500">
        <v>0</v>
      </c>
      <c r="AJ500">
        <v>0</v>
      </c>
      <c r="AK500">
        <v>0</v>
      </c>
      <c r="AL500">
        <v>0</v>
      </c>
      <c r="AM500">
        <f t="shared" si="14"/>
        <v>1.9412346942900431</v>
      </c>
      <c r="AN500">
        <f t="shared" si="15"/>
        <v>2.3769690649205564</v>
      </c>
      <c r="AP500" t="s">
        <v>603</v>
      </c>
      <c r="AQ500" t="s">
        <v>2468</v>
      </c>
      <c r="AR500" t="s">
        <v>2469</v>
      </c>
      <c r="AS500">
        <v>1.80884893150336</v>
      </c>
      <c r="AT500">
        <v>0.30512695100525</v>
      </c>
      <c r="AU500">
        <v>0.49383627180957401</v>
      </c>
    </row>
    <row r="501" spans="1:47" x14ac:dyDescent="0.25">
      <c r="A501" t="s">
        <v>1332</v>
      </c>
      <c r="B501">
        <v>164598.07638806978</v>
      </c>
      <c r="C501">
        <v>487399.99753031461</v>
      </c>
      <c r="D501">
        <v>572122.2089677793</v>
      </c>
      <c r="E501">
        <v>468530.65067632578</v>
      </c>
      <c r="F501">
        <v>352433.37773621164</v>
      </c>
      <c r="G501">
        <v>433287.42000470229</v>
      </c>
      <c r="H501">
        <v>327981.82360763091</v>
      </c>
      <c r="I501">
        <v>481661.85108937003</v>
      </c>
      <c r="J501">
        <v>170706.23281413037</v>
      </c>
      <c r="K501">
        <v>370951.91732599441</v>
      </c>
      <c r="L501">
        <v>239896.67259654263</v>
      </c>
      <c r="M501">
        <v>363388.28943099425</v>
      </c>
      <c r="N501">
        <v>6</v>
      </c>
      <c r="O501">
        <v>3</v>
      </c>
      <c r="P501">
        <v>6</v>
      </c>
      <c r="Q501">
        <v>6</v>
      </c>
      <c r="R501">
        <v>6</v>
      </c>
      <c r="S501">
        <v>5</v>
      </c>
      <c r="T501">
        <v>5</v>
      </c>
      <c r="U501">
        <v>4</v>
      </c>
      <c r="V501">
        <v>6</v>
      </c>
      <c r="W501">
        <v>1</v>
      </c>
      <c r="X501">
        <v>4</v>
      </c>
      <c r="Y501">
        <v>2</v>
      </c>
      <c r="Z501">
        <v>4</v>
      </c>
      <c r="AA501">
        <v>3.0845072466271968</v>
      </c>
      <c r="AB501">
        <v>2.3516413575143549</v>
      </c>
      <c r="AC501">
        <v>3.5462628126434161</v>
      </c>
      <c r="AD501">
        <v>3.5911218028680132</v>
      </c>
      <c r="AE501">
        <v>3.4960659159475922</v>
      </c>
      <c r="AF501">
        <v>2.4971735269121118</v>
      </c>
      <c r="AG501">
        <v>2.9180717759240826</v>
      </c>
      <c r="AH501">
        <v>3.4668472371476589</v>
      </c>
      <c r="AI501">
        <v>3.1515212023249899</v>
      </c>
      <c r="AJ501">
        <v>2.8159651423810601</v>
      </c>
      <c r="AK501">
        <v>3.7774739311619601</v>
      </c>
      <c r="AL501">
        <v>2.8241719260556475</v>
      </c>
      <c r="AM501">
        <f t="shared" si="14"/>
        <v>2.9078452147338552</v>
      </c>
      <c r="AN501">
        <f t="shared" si="15"/>
        <v>3.3456254315174925</v>
      </c>
      <c r="AP501" t="s">
        <v>604</v>
      </c>
      <c r="AQ501" t="s">
        <v>2470</v>
      </c>
      <c r="AR501" t="s">
        <v>2471</v>
      </c>
      <c r="AS501">
        <v>-0.47148280511093799</v>
      </c>
      <c r="AT501">
        <v>6.8417229316029698E-3</v>
      </c>
      <c r="AU501">
        <v>0.49432108038934902</v>
      </c>
    </row>
    <row r="502" spans="1:47" x14ac:dyDescent="0.25">
      <c r="A502" t="s">
        <v>650</v>
      </c>
      <c r="B502">
        <v>380160.79629489739</v>
      </c>
      <c r="C502">
        <v>759571.10087715625</v>
      </c>
      <c r="D502">
        <v>904640.93448698416</v>
      </c>
      <c r="E502">
        <v>513764.54858753318</v>
      </c>
      <c r="F502">
        <v>547960.14136473241</v>
      </c>
      <c r="G502">
        <v>703255.50373832101</v>
      </c>
      <c r="H502">
        <v>502247.93503100949</v>
      </c>
      <c r="I502">
        <v>661131.77910115803</v>
      </c>
      <c r="J502">
        <v>587045.76981966244</v>
      </c>
      <c r="K502">
        <v>532439.7078687012</v>
      </c>
      <c r="L502">
        <v>532852.57975765679</v>
      </c>
      <c r="M502">
        <v>498410.77955904807</v>
      </c>
      <c r="N502">
        <v>4</v>
      </c>
      <c r="O502">
        <v>3</v>
      </c>
      <c r="P502">
        <v>4</v>
      </c>
      <c r="Q502">
        <v>4</v>
      </c>
      <c r="R502">
        <v>4</v>
      </c>
      <c r="S502">
        <v>3</v>
      </c>
      <c r="T502">
        <v>4</v>
      </c>
      <c r="U502">
        <v>2</v>
      </c>
      <c r="V502">
        <v>3</v>
      </c>
      <c r="W502">
        <v>2</v>
      </c>
      <c r="X502">
        <v>2</v>
      </c>
      <c r="Y502">
        <v>2</v>
      </c>
      <c r="Z502">
        <v>3</v>
      </c>
      <c r="AA502">
        <v>3.791930904178507</v>
      </c>
      <c r="AB502">
        <v>1.7869967314651505</v>
      </c>
      <c r="AC502">
        <v>2.3299845019078496</v>
      </c>
      <c r="AD502">
        <v>3.5073673062339572</v>
      </c>
      <c r="AE502">
        <v>2.3238334326166163</v>
      </c>
      <c r="AF502">
        <v>2.9154840816609227</v>
      </c>
      <c r="AG502">
        <v>4.7747030743656147</v>
      </c>
      <c r="AH502">
        <v>3.3115884387071368</v>
      </c>
      <c r="AI502">
        <v>2.9720242565960602</v>
      </c>
      <c r="AJ502">
        <v>5.0930252814838095</v>
      </c>
      <c r="AK502">
        <v>3.6807032658019496</v>
      </c>
      <c r="AL502">
        <v>2.6548632486486112</v>
      </c>
      <c r="AM502">
        <f t="shared" si="14"/>
        <v>3.1482409595487169</v>
      </c>
      <c r="AN502">
        <f t="shared" si="15"/>
        <v>3.3755097943956471</v>
      </c>
      <c r="AP502" t="s">
        <v>605</v>
      </c>
      <c r="AQ502" t="s">
        <v>2472</v>
      </c>
      <c r="AR502" t="s">
        <v>2473</v>
      </c>
      <c r="AS502">
        <v>1.94291171724937</v>
      </c>
      <c r="AT502">
        <v>7.5002050102791998E-2</v>
      </c>
      <c r="AU502">
        <v>0.495562417908186</v>
      </c>
    </row>
    <row r="503" spans="1:47" x14ac:dyDescent="0.25">
      <c r="A503" t="s">
        <v>903</v>
      </c>
      <c r="B503">
        <v>1345683.1237810524</v>
      </c>
      <c r="C503">
        <v>1396273.9110882385</v>
      </c>
      <c r="D503">
        <v>1404592.1288786638</v>
      </c>
      <c r="E503">
        <v>1114445.4801769867</v>
      </c>
      <c r="F503">
        <v>1268178.6845254425</v>
      </c>
      <c r="G503">
        <v>935471.85523087194</v>
      </c>
      <c r="H503">
        <v>1275845.2906045979</v>
      </c>
      <c r="I503">
        <v>893381.70025352261</v>
      </c>
      <c r="J503">
        <v>1712627.9877564262</v>
      </c>
      <c r="K503">
        <v>1643398.5197634734</v>
      </c>
      <c r="L503">
        <v>1722731.4145937178</v>
      </c>
      <c r="M503">
        <v>1356374.8697732538</v>
      </c>
      <c r="N503">
        <v>7</v>
      </c>
      <c r="O503">
        <v>7</v>
      </c>
      <c r="P503">
        <v>6</v>
      </c>
      <c r="Q503">
        <v>7</v>
      </c>
      <c r="R503">
        <v>7</v>
      </c>
      <c r="S503">
        <v>6</v>
      </c>
      <c r="T503">
        <v>5</v>
      </c>
      <c r="U503">
        <v>7</v>
      </c>
      <c r="V503">
        <v>6</v>
      </c>
      <c r="W503">
        <v>6</v>
      </c>
      <c r="X503">
        <v>6</v>
      </c>
      <c r="Y503">
        <v>5</v>
      </c>
      <c r="Z503">
        <v>7</v>
      </c>
      <c r="AA503">
        <v>2.8424906518959787</v>
      </c>
      <c r="AB503">
        <v>2.6106565852986598</v>
      </c>
      <c r="AC503">
        <v>2.9382517931534005</v>
      </c>
      <c r="AD503">
        <v>2.6357582273524298</v>
      </c>
      <c r="AE503">
        <v>2.8410638163043545</v>
      </c>
      <c r="AF503">
        <v>3.3025853996140784</v>
      </c>
      <c r="AG503">
        <v>3.180541669629759</v>
      </c>
      <c r="AH503">
        <v>3.8827805156896247</v>
      </c>
      <c r="AI503">
        <v>2.1860950831279418</v>
      </c>
      <c r="AJ503">
        <v>3.5211130774108761</v>
      </c>
      <c r="AK503">
        <v>3.3363756983013979</v>
      </c>
      <c r="AL503">
        <v>2.9847900927559894</v>
      </c>
      <c r="AM503">
        <f t="shared" si="14"/>
        <v>2.9001987650834895</v>
      </c>
      <c r="AN503">
        <f t="shared" si="15"/>
        <v>3.1435516700055923</v>
      </c>
      <c r="AP503" t="s">
        <v>606</v>
      </c>
      <c r="AQ503" t="s">
        <v>2474</v>
      </c>
      <c r="AR503" t="s">
        <v>2475</v>
      </c>
      <c r="AS503">
        <v>-0.192089494994888</v>
      </c>
      <c r="AT503">
        <v>0.12943895269647701</v>
      </c>
      <c r="AU503">
        <v>0.49609468314253802</v>
      </c>
    </row>
    <row r="504" spans="1:47" x14ac:dyDescent="0.25">
      <c r="A504" t="s">
        <v>1127</v>
      </c>
      <c r="B504">
        <v>5251150.363786404</v>
      </c>
      <c r="C504">
        <v>5751237.6840048069</v>
      </c>
      <c r="D504">
        <v>6095472.3030963773</v>
      </c>
      <c r="E504">
        <v>8334061.2235250976</v>
      </c>
      <c r="F504">
        <v>6325506.7078338899</v>
      </c>
      <c r="G504">
        <v>5954766.2116030073</v>
      </c>
      <c r="H504">
        <v>4924436.8283617664</v>
      </c>
      <c r="I504">
        <v>6699445.7613978861</v>
      </c>
      <c r="J504">
        <v>2958371.0868224818</v>
      </c>
      <c r="K504">
        <v>6438499.2269646516</v>
      </c>
      <c r="L504">
        <v>3353249.4205659274</v>
      </c>
      <c r="M504">
        <v>5627619.9063308677</v>
      </c>
      <c r="N504">
        <v>9</v>
      </c>
      <c r="O504">
        <v>7</v>
      </c>
      <c r="P504">
        <v>7</v>
      </c>
      <c r="Q504">
        <v>7</v>
      </c>
      <c r="R504">
        <v>7</v>
      </c>
      <c r="S504">
        <v>7</v>
      </c>
      <c r="T504">
        <v>7</v>
      </c>
      <c r="U504">
        <v>6</v>
      </c>
      <c r="V504">
        <v>7</v>
      </c>
      <c r="W504">
        <v>7</v>
      </c>
      <c r="X504">
        <v>7</v>
      </c>
      <c r="Y504">
        <v>5</v>
      </c>
      <c r="Z504">
        <v>9</v>
      </c>
      <c r="AA504">
        <v>4.2447749785031608</v>
      </c>
      <c r="AB504">
        <v>3.2583672600472888</v>
      </c>
      <c r="AC504">
        <v>3.3172703888109032</v>
      </c>
      <c r="AD504">
        <v>5.0358480139853947</v>
      </c>
      <c r="AE504">
        <v>3.6536805370173062</v>
      </c>
      <c r="AF504">
        <v>5.01422549935078</v>
      </c>
      <c r="AG504">
        <v>4.5035999547825982</v>
      </c>
      <c r="AH504">
        <v>4.737297104003547</v>
      </c>
      <c r="AI504">
        <v>1.9758512688947729</v>
      </c>
      <c r="AJ504">
        <v>5.5275215065406318</v>
      </c>
      <c r="AK504">
        <v>3.4171120196907578</v>
      </c>
      <c r="AL504">
        <v>3.3288174256133227</v>
      </c>
      <c r="AM504">
        <f t="shared" si="14"/>
        <v>3.8896684836912563</v>
      </c>
      <c r="AN504">
        <f t="shared" si="15"/>
        <v>4.1127258425154887</v>
      </c>
      <c r="AP504" t="s">
        <v>607</v>
      </c>
      <c r="AQ504" t="s">
        <v>2476</v>
      </c>
      <c r="AR504" t="s">
        <v>2477</v>
      </c>
      <c r="AS504">
        <v>-3.7236008810968402</v>
      </c>
      <c r="AT504">
        <v>9.4961755891815006E-2</v>
      </c>
      <c r="AU504">
        <v>0.49651951776196601</v>
      </c>
    </row>
    <row r="505" spans="1:47" x14ac:dyDescent="0.25">
      <c r="A505" t="s">
        <v>431</v>
      </c>
      <c r="B505">
        <v>225360.62509415546</v>
      </c>
      <c r="C505">
        <v>266908.98888304434</v>
      </c>
      <c r="D505">
        <v>346919.13048583677</v>
      </c>
      <c r="E505">
        <v>473789.26975074748</v>
      </c>
      <c r="F505">
        <v>513321.57381634304</v>
      </c>
      <c r="G505">
        <v>321275.79986543569</v>
      </c>
      <c r="H505">
        <v>301998.35947003349</v>
      </c>
      <c r="I505">
        <v>475810.34542333789</v>
      </c>
      <c r="J505">
        <v>170272.8459425919</v>
      </c>
      <c r="K505">
        <v>94612.957675675993</v>
      </c>
      <c r="L505">
        <v>250409.32186476517</v>
      </c>
      <c r="M505">
        <v>134350.08141417414</v>
      </c>
      <c r="N505">
        <v>4</v>
      </c>
      <c r="O505">
        <v>3</v>
      </c>
      <c r="P505">
        <v>4</v>
      </c>
      <c r="Q505">
        <v>4</v>
      </c>
      <c r="R505">
        <v>4</v>
      </c>
      <c r="S505">
        <v>4</v>
      </c>
      <c r="T505">
        <v>4</v>
      </c>
      <c r="U505">
        <v>3</v>
      </c>
      <c r="V505">
        <v>4</v>
      </c>
      <c r="W505">
        <v>1</v>
      </c>
      <c r="X505">
        <v>1</v>
      </c>
      <c r="Y505">
        <v>2</v>
      </c>
      <c r="Z505">
        <v>1</v>
      </c>
      <c r="AA505">
        <v>2.4621421126162435</v>
      </c>
      <c r="AB505">
        <v>2.3913045077252204</v>
      </c>
      <c r="AC505">
        <v>2.5418433302907602</v>
      </c>
      <c r="AD505">
        <v>2.4815716521635252</v>
      </c>
      <c r="AE505">
        <v>2.3059537479779855</v>
      </c>
      <c r="AF505">
        <v>2.2983276962144776</v>
      </c>
      <c r="AG505">
        <v>3.1654649479862265</v>
      </c>
      <c r="AH505">
        <v>3.9451829381531045</v>
      </c>
      <c r="AI505">
        <v>3.2418055963182799</v>
      </c>
      <c r="AJ505">
        <v>1.3937938225487401</v>
      </c>
      <c r="AK505">
        <v>2.3503839586778037</v>
      </c>
      <c r="AL505">
        <v>4.0624939380815004</v>
      </c>
      <c r="AM505">
        <f t="shared" si="14"/>
        <v>2.3882028442856202</v>
      </c>
      <c r="AN505">
        <f t="shared" si="15"/>
        <v>3.0518418638400235</v>
      </c>
      <c r="AP505" t="s">
        <v>608</v>
      </c>
      <c r="AQ505" t="s">
        <v>2478</v>
      </c>
      <c r="AR505" t="s">
        <v>2479</v>
      </c>
      <c r="AS505">
        <v>-0.36697504756542798</v>
      </c>
      <c r="AT505">
        <v>0.13685958564779399</v>
      </c>
      <c r="AU505">
        <v>0.49678092194495299</v>
      </c>
    </row>
    <row r="506" spans="1:47" x14ac:dyDescent="0.25">
      <c r="A506" t="s">
        <v>984</v>
      </c>
      <c r="B506">
        <v>350491.05382427399</v>
      </c>
      <c r="C506">
        <v>266269.12108212855</v>
      </c>
      <c r="D506">
        <v>343188.44242053613</v>
      </c>
      <c r="E506">
        <v>233259.40251565404</v>
      </c>
      <c r="F506">
        <v>300087.49879470113</v>
      </c>
      <c r="G506">
        <v>298313.92347203154</v>
      </c>
      <c r="H506">
        <v>270695.29971848964</v>
      </c>
      <c r="I506">
        <v>275450.95129031636</v>
      </c>
      <c r="J506">
        <v>166209.37340728813</v>
      </c>
      <c r="K506">
        <v>125838.26897450852</v>
      </c>
      <c r="L506">
        <v>351600.49941218633</v>
      </c>
      <c r="M506">
        <v>145919.43234451604</v>
      </c>
      <c r="N506">
        <v>5</v>
      </c>
      <c r="O506">
        <v>5</v>
      </c>
      <c r="P506">
        <v>4</v>
      </c>
      <c r="Q506">
        <v>3</v>
      </c>
      <c r="R506">
        <v>3</v>
      </c>
      <c r="S506">
        <v>3</v>
      </c>
      <c r="T506">
        <v>3</v>
      </c>
      <c r="U506">
        <v>3</v>
      </c>
      <c r="V506">
        <v>3</v>
      </c>
      <c r="W506">
        <v>1</v>
      </c>
      <c r="X506">
        <v>2</v>
      </c>
      <c r="Y506">
        <v>3</v>
      </c>
      <c r="Z506">
        <v>2</v>
      </c>
      <c r="AA506">
        <v>2.1636766514371741</v>
      </c>
      <c r="AB506">
        <v>1.2181880375124818</v>
      </c>
      <c r="AC506">
        <v>2.5127521144426868</v>
      </c>
      <c r="AD506">
        <v>2.1391076169387366</v>
      </c>
      <c r="AE506">
        <v>2.2655080695802767</v>
      </c>
      <c r="AF506">
        <v>2.3320492571029336</v>
      </c>
      <c r="AG506">
        <v>2.79341363334348</v>
      </c>
      <c r="AH506">
        <v>2.4102208041784903</v>
      </c>
      <c r="AI506">
        <v>3.0279331726003198</v>
      </c>
      <c r="AJ506">
        <v>2.529656685915465</v>
      </c>
      <c r="AK506">
        <v>2.6001111151445935</v>
      </c>
      <c r="AL506">
        <v>2.7028073884978152</v>
      </c>
      <c r="AM506">
        <f t="shared" si="14"/>
        <v>2.2973759865018439</v>
      </c>
      <c r="AN506">
        <f t="shared" si="15"/>
        <v>2.4851947712805655</v>
      </c>
      <c r="AP506" t="s">
        <v>609</v>
      </c>
      <c r="AQ506" t="s">
        <v>2480</v>
      </c>
      <c r="AR506" t="s">
        <v>2481</v>
      </c>
      <c r="AS506">
        <v>-0.41204693329831599</v>
      </c>
      <c r="AT506">
        <v>0.15030356874214901</v>
      </c>
      <c r="AU506">
        <v>0.49713824265676998</v>
      </c>
    </row>
    <row r="507" spans="1:47" x14ac:dyDescent="0.25">
      <c r="A507" t="s">
        <v>417</v>
      </c>
      <c r="B507">
        <v>557457.57297830237</v>
      </c>
      <c r="C507">
        <v>421015.4892050373</v>
      </c>
      <c r="D507">
        <v>505640.62516037503</v>
      </c>
      <c r="E507">
        <v>670639.36886483803</v>
      </c>
      <c r="F507">
        <v>655305.33245521097</v>
      </c>
      <c r="G507">
        <v>375358.73641447135</v>
      </c>
      <c r="H507">
        <v>323526.22594290128</v>
      </c>
      <c r="I507">
        <v>845898.48768602067</v>
      </c>
      <c r="J507">
        <v>486954.83352566767</v>
      </c>
      <c r="K507">
        <v>549275.59018246213</v>
      </c>
      <c r="L507">
        <v>543853.09417856112</v>
      </c>
      <c r="M507">
        <v>650154.5224765403</v>
      </c>
      <c r="N507">
        <v>8</v>
      </c>
      <c r="O507">
        <v>7</v>
      </c>
      <c r="P507">
        <v>5</v>
      </c>
      <c r="Q507">
        <v>6</v>
      </c>
      <c r="R507">
        <v>8</v>
      </c>
      <c r="S507">
        <v>5</v>
      </c>
      <c r="T507">
        <v>5</v>
      </c>
      <c r="U507">
        <v>5</v>
      </c>
      <c r="V507">
        <v>8</v>
      </c>
      <c r="W507">
        <v>5</v>
      </c>
      <c r="X507">
        <v>7</v>
      </c>
      <c r="Y507">
        <v>4</v>
      </c>
      <c r="Z507">
        <v>6</v>
      </c>
      <c r="AA507">
        <v>3.0365966385182097</v>
      </c>
      <c r="AB507">
        <v>2.485566702639082</v>
      </c>
      <c r="AC507">
        <v>2.6998756069269181</v>
      </c>
      <c r="AD507">
        <v>3.6462248415733063</v>
      </c>
      <c r="AE507">
        <v>2.8732133232929966</v>
      </c>
      <c r="AF507">
        <v>3.0998603403436822</v>
      </c>
      <c r="AG507">
        <v>3.0038055915580797</v>
      </c>
      <c r="AH507">
        <v>3.4239707854417634</v>
      </c>
      <c r="AI507">
        <v>2.7265531228603499</v>
      </c>
      <c r="AJ507">
        <v>3.6969531082481102</v>
      </c>
      <c r="AK507">
        <v>4.0540190454930505</v>
      </c>
      <c r="AL507">
        <v>3.1103477120510288</v>
      </c>
      <c r="AM507">
        <f t="shared" si="14"/>
        <v>2.9575675865893918</v>
      </c>
      <c r="AN507">
        <f t="shared" si="15"/>
        <v>3.3519302165683711</v>
      </c>
      <c r="AP507" t="s">
        <v>610</v>
      </c>
      <c r="AQ507" t="s">
        <v>2482</v>
      </c>
      <c r="AR507" t="s">
        <v>2483</v>
      </c>
      <c r="AS507">
        <v>-0.19875434477895801</v>
      </c>
      <c r="AT507">
        <v>0.107791043713032</v>
      </c>
      <c r="AU507">
        <v>0.49876701366448001</v>
      </c>
    </row>
    <row r="508" spans="1:47" x14ac:dyDescent="0.25">
      <c r="A508" t="s">
        <v>556</v>
      </c>
      <c r="B508">
        <v>161225.40624342076</v>
      </c>
      <c r="C508">
        <v>60171.842445012589</v>
      </c>
      <c r="D508">
        <v>177272.50215030654</v>
      </c>
      <c r="E508">
        <v>106382.82119182035</v>
      </c>
      <c r="F508">
        <v>73436.405438800633</v>
      </c>
      <c r="G508">
        <v>56203.16242654324</v>
      </c>
      <c r="H508">
        <v>7220.5336061035796</v>
      </c>
      <c r="I508">
        <v>157604.01328428532</v>
      </c>
      <c r="J508">
        <v>360729.7260178384</v>
      </c>
      <c r="K508">
        <v>352558.39330667764</v>
      </c>
      <c r="L508">
        <v>332261.1369492173</v>
      </c>
      <c r="M508">
        <v>257676.34284288494</v>
      </c>
      <c r="N508">
        <v>3</v>
      </c>
      <c r="O508">
        <v>2</v>
      </c>
      <c r="P508">
        <v>1</v>
      </c>
      <c r="Q508">
        <v>3</v>
      </c>
      <c r="R508">
        <v>3</v>
      </c>
      <c r="S508">
        <v>2</v>
      </c>
      <c r="T508">
        <v>1</v>
      </c>
      <c r="U508">
        <v>1</v>
      </c>
      <c r="V508">
        <v>2</v>
      </c>
      <c r="W508">
        <v>2</v>
      </c>
      <c r="X508">
        <v>3</v>
      </c>
      <c r="Y508">
        <v>3</v>
      </c>
      <c r="Z508">
        <v>3</v>
      </c>
      <c r="AA508">
        <v>3.1123436494777899</v>
      </c>
      <c r="AB508">
        <v>2.38740708872034</v>
      </c>
      <c r="AC508">
        <v>1.4131621543007824</v>
      </c>
      <c r="AD508">
        <v>2.4980248852710836</v>
      </c>
      <c r="AE508">
        <v>0.82180027598861349</v>
      </c>
      <c r="AF508">
        <v>0.70485233967632599</v>
      </c>
      <c r="AG508">
        <v>1.3577574608979199</v>
      </c>
      <c r="AH508">
        <v>3.38371944905191</v>
      </c>
      <c r="AI508">
        <v>2.5935887343862949</v>
      </c>
      <c r="AJ508">
        <v>3.206412209283156</v>
      </c>
      <c r="AK508">
        <v>2.30842049944579</v>
      </c>
      <c r="AL508">
        <v>2.2853076040105402</v>
      </c>
      <c r="AM508">
        <f t="shared" si="14"/>
        <v>2.2362943626407819</v>
      </c>
      <c r="AN508">
        <f t="shared" si="15"/>
        <v>2.109171695777643</v>
      </c>
      <c r="AP508" t="s">
        <v>611</v>
      </c>
      <c r="AQ508" t="s">
        <v>2484</v>
      </c>
      <c r="AR508" t="s">
        <v>2485</v>
      </c>
      <c r="AS508">
        <v>-0.34073262728542603</v>
      </c>
      <c r="AT508">
        <v>0.26701207728790399</v>
      </c>
      <c r="AU508">
        <v>0.49887006605878598</v>
      </c>
    </row>
    <row r="509" spans="1:47" x14ac:dyDescent="0.25">
      <c r="A509" t="s">
        <v>1151</v>
      </c>
      <c r="B509">
        <v>258616.26400773047</v>
      </c>
      <c r="C509">
        <v>161071.04885911001</v>
      </c>
      <c r="D509">
        <v>171044.56142811166</v>
      </c>
      <c r="E509">
        <v>209444.63136666079</v>
      </c>
      <c r="F509">
        <v>198710.74546876914</v>
      </c>
      <c r="G509">
        <v>151506.64765522827</v>
      </c>
      <c r="H509">
        <v>337295.74813199689</v>
      </c>
      <c r="I509">
        <v>196762.67161531144</v>
      </c>
      <c r="J509">
        <v>351182.56663013197</v>
      </c>
      <c r="K509">
        <v>196050.64383902861</v>
      </c>
      <c r="L509">
        <v>551234.53444270475</v>
      </c>
      <c r="M509">
        <v>263926.00534893246</v>
      </c>
      <c r="N509">
        <v>3</v>
      </c>
      <c r="O509">
        <v>3</v>
      </c>
      <c r="P509">
        <v>3</v>
      </c>
      <c r="Q509">
        <v>2</v>
      </c>
      <c r="R509">
        <v>3</v>
      </c>
      <c r="S509">
        <v>3</v>
      </c>
      <c r="T509">
        <v>3</v>
      </c>
      <c r="U509">
        <v>3</v>
      </c>
      <c r="V509">
        <v>3</v>
      </c>
      <c r="W509">
        <v>3</v>
      </c>
      <c r="X509">
        <v>3</v>
      </c>
      <c r="Y509">
        <v>3</v>
      </c>
      <c r="Z509">
        <v>2</v>
      </c>
      <c r="AA509">
        <v>3.9730198337484564</v>
      </c>
      <c r="AB509">
        <v>3.6037677801269368</v>
      </c>
      <c r="AC509">
        <v>4.1474713084792052</v>
      </c>
      <c r="AD509">
        <v>3.2144512851655338</v>
      </c>
      <c r="AE509">
        <v>2.0181386337166503</v>
      </c>
      <c r="AF509">
        <v>2.2943252983697491</v>
      </c>
      <c r="AG509">
        <v>2.9807664577002697</v>
      </c>
      <c r="AH509">
        <v>2.6904424768355799</v>
      </c>
      <c r="AI509">
        <v>3.1911083189026903</v>
      </c>
      <c r="AJ509">
        <v>2.9064033044641335</v>
      </c>
      <c r="AK509">
        <v>3.7207534340480835</v>
      </c>
      <c r="AL509">
        <v>3.5174753291797503</v>
      </c>
      <c r="AM509">
        <f t="shared" si="14"/>
        <v>3.3526826406818615</v>
      </c>
      <c r="AN509">
        <f t="shared" si="15"/>
        <v>3.0236712694409777</v>
      </c>
      <c r="AP509" t="s">
        <v>612</v>
      </c>
      <c r="AQ509" t="s">
        <v>2486</v>
      </c>
      <c r="AR509" t="s">
        <v>2487</v>
      </c>
      <c r="AS509">
        <v>-0.48012048791768103</v>
      </c>
      <c r="AT509">
        <v>0.28652384015976001</v>
      </c>
      <c r="AU509">
        <v>0.499873092634393</v>
      </c>
    </row>
    <row r="510" spans="1:47" x14ac:dyDescent="0.25">
      <c r="A510" t="s">
        <v>770</v>
      </c>
      <c r="B510">
        <v>296144.68539264612</v>
      </c>
      <c r="C510">
        <v>225337.77310615103</v>
      </c>
      <c r="D510">
        <v>273997.40098361386</v>
      </c>
      <c r="E510">
        <v>272926.4530001586</v>
      </c>
      <c r="F510">
        <v>305120.12281617109</v>
      </c>
      <c r="G510">
        <v>208907.53438529346</v>
      </c>
      <c r="H510">
        <v>250409.19933170109</v>
      </c>
      <c r="I510">
        <v>315822.93186527235</v>
      </c>
      <c r="J510">
        <v>407587.01924271387</v>
      </c>
      <c r="K510">
        <v>329468.7349549614</v>
      </c>
      <c r="L510">
        <v>388059.52546875615</v>
      </c>
      <c r="M510">
        <v>377696.65808669134</v>
      </c>
      <c r="N510">
        <v>5</v>
      </c>
      <c r="O510">
        <v>4</v>
      </c>
      <c r="P510">
        <v>4</v>
      </c>
      <c r="Q510">
        <v>3</v>
      </c>
      <c r="R510">
        <v>5</v>
      </c>
      <c r="S510">
        <v>4</v>
      </c>
      <c r="T510">
        <v>3</v>
      </c>
      <c r="U510">
        <v>4</v>
      </c>
      <c r="V510">
        <v>4</v>
      </c>
      <c r="W510">
        <v>3</v>
      </c>
      <c r="X510">
        <v>4</v>
      </c>
      <c r="Y510">
        <v>3</v>
      </c>
      <c r="Z510">
        <v>4</v>
      </c>
      <c r="AA510">
        <v>3.23181247159423</v>
      </c>
      <c r="AB510">
        <v>1.5189349996757162</v>
      </c>
      <c r="AC510">
        <v>2.8698490532694501</v>
      </c>
      <c r="AD510">
        <v>2.5288729898715898</v>
      </c>
      <c r="AE510">
        <v>2.7213912367656796</v>
      </c>
      <c r="AF510">
        <v>2.2718848480300702</v>
      </c>
      <c r="AG510">
        <v>2.2246580455651346</v>
      </c>
      <c r="AH510">
        <v>3.0553443446154303</v>
      </c>
      <c r="AI510">
        <v>3.1387267793841538</v>
      </c>
      <c r="AJ510">
        <v>2.8017393930065264</v>
      </c>
      <c r="AK510">
        <v>2.8295675399651956</v>
      </c>
      <c r="AL510">
        <v>2.6106352687301948</v>
      </c>
      <c r="AM510">
        <f t="shared" si="14"/>
        <v>2.6388245908266912</v>
      </c>
      <c r="AN510">
        <f t="shared" si="15"/>
        <v>2.6617449042522039</v>
      </c>
      <c r="AP510" t="s">
        <v>613</v>
      </c>
      <c r="AQ510" t="s">
        <v>2488</v>
      </c>
      <c r="AR510" t="s">
        <v>2489</v>
      </c>
      <c r="AS510">
        <v>0.43634925571081601</v>
      </c>
      <c r="AT510">
        <v>5.2266561018111501E-2</v>
      </c>
      <c r="AU510">
        <v>0.50032548094149898</v>
      </c>
    </row>
    <row r="511" spans="1:47" x14ac:dyDescent="0.25">
      <c r="A511" t="s">
        <v>769</v>
      </c>
      <c r="B511">
        <v>1460943.8368332663</v>
      </c>
      <c r="C511">
        <v>1356417.4911334259</v>
      </c>
      <c r="D511">
        <v>1852515.0909580749</v>
      </c>
      <c r="E511">
        <v>1551819.3007498113</v>
      </c>
      <c r="F511">
        <v>1538389.9368552845</v>
      </c>
      <c r="G511">
        <v>1746566.9781123949</v>
      </c>
      <c r="H511">
        <v>1546577.6887563057</v>
      </c>
      <c r="I511">
        <v>1793139.123578686</v>
      </c>
      <c r="J511">
        <v>1237766.6405131205</v>
      </c>
      <c r="K511">
        <v>1305770.5261767565</v>
      </c>
      <c r="L511">
        <v>1388722.735718942</v>
      </c>
      <c r="M511">
        <v>1744232.2518230109</v>
      </c>
      <c r="N511">
        <v>3</v>
      </c>
      <c r="O511">
        <v>3</v>
      </c>
      <c r="P511">
        <v>3</v>
      </c>
      <c r="Q511">
        <v>3</v>
      </c>
      <c r="R511">
        <v>3</v>
      </c>
      <c r="S511">
        <v>3</v>
      </c>
      <c r="T511">
        <v>2</v>
      </c>
      <c r="U511">
        <v>3</v>
      </c>
      <c r="V511">
        <v>3</v>
      </c>
      <c r="W511">
        <v>1</v>
      </c>
      <c r="X511">
        <v>3</v>
      </c>
      <c r="Y511">
        <v>2</v>
      </c>
      <c r="Z511">
        <v>1</v>
      </c>
      <c r="AA511">
        <v>3.0383751585809069</v>
      </c>
      <c r="AB511">
        <v>2.7679087971793668</v>
      </c>
      <c r="AC511">
        <v>4.4044162213002167</v>
      </c>
      <c r="AD511">
        <v>4.6008778428507497</v>
      </c>
      <c r="AE511">
        <v>3.1320034366257068</v>
      </c>
      <c r="AF511">
        <v>3.8434471366906</v>
      </c>
      <c r="AG511">
        <v>3.9762323936117006</v>
      </c>
      <c r="AH511">
        <v>3.9380500063807666</v>
      </c>
      <c r="AI511">
        <v>2.8069295419970501</v>
      </c>
      <c r="AJ511">
        <v>4.5756112744792228</v>
      </c>
      <c r="AK511">
        <v>3.7557547397336304</v>
      </c>
      <c r="AL511">
        <v>5.3717678732459602</v>
      </c>
      <c r="AM511">
        <f t="shared" si="14"/>
        <v>3.5727813550378933</v>
      </c>
      <c r="AN511">
        <f t="shared" si="15"/>
        <v>4.1291143820747527</v>
      </c>
      <c r="AP511" t="s">
        <v>614</v>
      </c>
      <c r="AQ511" t="s">
        <v>2490</v>
      </c>
      <c r="AR511" t="s">
        <v>2491</v>
      </c>
      <c r="AS511">
        <v>-0.26781745166737603</v>
      </c>
      <c r="AT511">
        <v>7.1188694969504904E-2</v>
      </c>
      <c r="AU511">
        <v>0.50092234854086704</v>
      </c>
    </row>
    <row r="512" spans="1:47" x14ac:dyDescent="0.25">
      <c r="A512" t="s">
        <v>872</v>
      </c>
      <c r="B512">
        <v>372506.21957208792</v>
      </c>
      <c r="C512">
        <v>327201.09866334696</v>
      </c>
      <c r="D512">
        <v>495845.70363972051</v>
      </c>
      <c r="E512">
        <v>375244.05610452784</v>
      </c>
      <c r="F512">
        <v>303697.58586407657</v>
      </c>
      <c r="G512">
        <v>410053.59571849293</v>
      </c>
      <c r="H512">
        <v>367534.33762822271</v>
      </c>
      <c r="I512">
        <v>423338.0303722964</v>
      </c>
      <c r="J512">
        <v>5799.4513337488715</v>
      </c>
      <c r="K512">
        <v>331508.5629749574</v>
      </c>
      <c r="L512">
        <v>154271.11071492831</v>
      </c>
      <c r="M512">
        <v>234186.75260404829</v>
      </c>
      <c r="N512">
        <v>5</v>
      </c>
      <c r="O512">
        <v>3</v>
      </c>
      <c r="P512">
        <v>3</v>
      </c>
      <c r="Q512">
        <v>5</v>
      </c>
      <c r="R512">
        <v>4</v>
      </c>
      <c r="S512">
        <v>3</v>
      </c>
      <c r="T512">
        <v>4</v>
      </c>
      <c r="U512">
        <v>4</v>
      </c>
      <c r="V512">
        <v>4</v>
      </c>
      <c r="W512">
        <v>1</v>
      </c>
      <c r="X512">
        <v>3</v>
      </c>
      <c r="Y512">
        <v>1</v>
      </c>
      <c r="Z512">
        <v>2</v>
      </c>
      <c r="AA512">
        <v>3.3747769798255796</v>
      </c>
      <c r="AB512">
        <v>2.3885737344594635</v>
      </c>
      <c r="AC512">
        <v>2.7632103599728386</v>
      </c>
      <c r="AD512">
        <v>2.9511525959305347</v>
      </c>
      <c r="AE512">
        <v>2.3729111937807565</v>
      </c>
      <c r="AF512">
        <v>2.5154239272138801</v>
      </c>
      <c r="AG512">
        <v>2.0897487402522308</v>
      </c>
      <c r="AH512">
        <v>2.6123032911535797</v>
      </c>
      <c r="AI512">
        <v>1.3425800548647799</v>
      </c>
      <c r="AJ512">
        <v>2.9333028461134631</v>
      </c>
      <c r="AK512">
        <v>2.0971982292995199</v>
      </c>
      <c r="AL512">
        <v>3.439198305885705</v>
      </c>
      <c r="AM512">
        <f t="shared" si="14"/>
        <v>2.5529779837416675</v>
      </c>
      <c r="AN512">
        <f t="shared" si="15"/>
        <v>2.5937520593837213</v>
      </c>
      <c r="AP512" t="s">
        <v>615</v>
      </c>
      <c r="AQ512" t="s">
        <v>2492</v>
      </c>
      <c r="AR512" t="s">
        <v>2493</v>
      </c>
      <c r="AS512">
        <v>-0.14170059381547001</v>
      </c>
      <c r="AT512">
        <v>4.10154116852516E-2</v>
      </c>
      <c r="AU512">
        <v>0.50122135460116102</v>
      </c>
    </row>
    <row r="513" spans="1:47" x14ac:dyDescent="0.25">
      <c r="A513" t="s">
        <v>482</v>
      </c>
      <c r="B513">
        <v>538765.00302866334</v>
      </c>
      <c r="C513">
        <v>479157.91616415803</v>
      </c>
      <c r="D513">
        <v>485736.79189103673</v>
      </c>
      <c r="E513">
        <v>529047.40163359849</v>
      </c>
      <c r="F513">
        <v>476908.29311697138</v>
      </c>
      <c r="G513">
        <v>343477.85810408648</v>
      </c>
      <c r="H513">
        <v>602523.71506789187</v>
      </c>
      <c r="I513">
        <v>479886.41451558995</v>
      </c>
      <c r="J513">
        <v>569393.3272286047</v>
      </c>
      <c r="K513">
        <v>639774.04590142309</v>
      </c>
      <c r="L513">
        <v>767624.22666629404</v>
      </c>
      <c r="M513">
        <v>644886.76249288628</v>
      </c>
      <c r="N513">
        <v>4</v>
      </c>
      <c r="O513">
        <v>4</v>
      </c>
      <c r="P513">
        <v>4</v>
      </c>
      <c r="Q513">
        <v>4</v>
      </c>
      <c r="R513">
        <v>4</v>
      </c>
      <c r="S513">
        <v>4</v>
      </c>
      <c r="T513">
        <v>3</v>
      </c>
      <c r="U513">
        <v>4</v>
      </c>
      <c r="V513">
        <v>3</v>
      </c>
      <c r="W513">
        <v>3</v>
      </c>
      <c r="X513">
        <v>3</v>
      </c>
      <c r="Y513">
        <v>3</v>
      </c>
      <c r="Z513">
        <v>3</v>
      </c>
      <c r="AA513">
        <v>3.8389347336599648</v>
      </c>
      <c r="AB513">
        <v>2.386407939656995</v>
      </c>
      <c r="AC513">
        <v>3.6911895508266501</v>
      </c>
      <c r="AD513">
        <v>3.9682269642064325</v>
      </c>
      <c r="AE513">
        <v>2.5362598833644974</v>
      </c>
      <c r="AF513">
        <v>2.4979573289330634</v>
      </c>
      <c r="AG513">
        <v>3.1740677642041097</v>
      </c>
      <c r="AH513">
        <v>3.8954567067569266</v>
      </c>
      <c r="AI513">
        <v>2.4737279392798399</v>
      </c>
      <c r="AJ513">
        <v>4.6746287362131067</v>
      </c>
      <c r="AK513">
        <v>3.1129324610905686</v>
      </c>
      <c r="AL513">
        <v>3.5627330151291403</v>
      </c>
      <c r="AM513">
        <f t="shared" si="14"/>
        <v>3.2604743714282698</v>
      </c>
      <c r="AN513">
        <f t="shared" si="15"/>
        <v>3.3749461324586125</v>
      </c>
      <c r="AP513" t="s">
        <v>616</v>
      </c>
      <c r="AQ513" t="s">
        <v>2494</v>
      </c>
      <c r="AR513" t="s">
        <v>2495</v>
      </c>
      <c r="AS513">
        <v>0.121561892313706</v>
      </c>
      <c r="AT513">
        <v>2.3433564696561599E-3</v>
      </c>
      <c r="AU513">
        <v>0.50182823502642604</v>
      </c>
    </row>
    <row r="514" spans="1:47" x14ac:dyDescent="0.25">
      <c r="A514" t="s">
        <v>278</v>
      </c>
      <c r="B514">
        <v>1504266.1995600213</v>
      </c>
      <c r="C514">
        <v>1376499.1772059614</v>
      </c>
      <c r="D514">
        <v>1825476.8063954629</v>
      </c>
      <c r="E514">
        <v>1096239.92195509</v>
      </c>
      <c r="F514">
        <v>1065603.6132715524</v>
      </c>
      <c r="G514">
        <v>980358.56683415</v>
      </c>
      <c r="H514">
        <v>824044.04833776853</v>
      </c>
      <c r="I514">
        <v>684484.30525243329</v>
      </c>
      <c r="J514">
        <v>92453.721422926508</v>
      </c>
      <c r="K514">
        <v>1565370.7384636614</v>
      </c>
      <c r="L514">
        <v>296535.00030557974</v>
      </c>
      <c r="M514">
        <v>627674.58032519999</v>
      </c>
      <c r="N514">
        <v>6</v>
      </c>
      <c r="O514">
        <v>4</v>
      </c>
      <c r="P514">
        <v>5</v>
      </c>
      <c r="Q514">
        <v>5</v>
      </c>
      <c r="R514">
        <v>4</v>
      </c>
      <c r="S514">
        <v>3</v>
      </c>
      <c r="T514">
        <v>4</v>
      </c>
      <c r="U514">
        <v>3</v>
      </c>
      <c r="V514">
        <v>3</v>
      </c>
      <c r="W514">
        <v>2</v>
      </c>
      <c r="X514">
        <v>4</v>
      </c>
      <c r="Y514">
        <v>4</v>
      </c>
      <c r="Z514">
        <v>4</v>
      </c>
      <c r="AA514">
        <v>3.1859617080520395</v>
      </c>
      <c r="AB514">
        <v>2.4192771007870819</v>
      </c>
      <c r="AC514">
        <v>2.799439206608676</v>
      </c>
      <c r="AD514">
        <v>3.5688899766946949</v>
      </c>
      <c r="AE514">
        <v>3.0238293333083033</v>
      </c>
      <c r="AF514">
        <v>3.2898646152608846</v>
      </c>
      <c r="AG514">
        <v>3.8187064138466034</v>
      </c>
      <c r="AH514">
        <v>3.8880613227836229</v>
      </c>
      <c r="AI514">
        <v>1.0038422444530646</v>
      </c>
      <c r="AJ514">
        <v>3.1814103678878203</v>
      </c>
      <c r="AK514">
        <v>2.2108934163934841</v>
      </c>
      <c r="AL514">
        <v>2.7597191093930054</v>
      </c>
      <c r="AM514">
        <f t="shared" si="14"/>
        <v>2.6466325405082611</v>
      </c>
      <c r="AN514">
        <f t="shared" si="15"/>
        <v>3.2116832620699527</v>
      </c>
      <c r="AP514" t="s">
        <v>617</v>
      </c>
      <c r="AQ514" t="s">
        <v>2496</v>
      </c>
      <c r="AR514" t="s">
        <v>2497</v>
      </c>
      <c r="AS514">
        <v>-0.47036446327036202</v>
      </c>
      <c r="AT514">
        <v>3.9111839281725201E-2</v>
      </c>
      <c r="AU514">
        <v>0.50223189922851597</v>
      </c>
    </row>
    <row r="515" spans="1:47" x14ac:dyDescent="0.25">
      <c r="A515" t="s">
        <v>503</v>
      </c>
      <c r="B515">
        <v>218483.97727775335</v>
      </c>
      <c r="C515">
        <v>205.36</v>
      </c>
      <c r="D515">
        <v>115833.93179338689</v>
      </c>
      <c r="E515">
        <v>259572.09073619801</v>
      </c>
      <c r="F515">
        <v>100231.91666518847</v>
      </c>
      <c r="G515">
        <v>171002.62759326078</v>
      </c>
      <c r="H515">
        <v>53702.881557909466</v>
      </c>
      <c r="I515">
        <v>206887.81612796438</v>
      </c>
      <c r="J515">
        <v>182944.88488817008</v>
      </c>
      <c r="K515">
        <v>315632.91007926979</v>
      </c>
      <c r="L515">
        <v>357108.47440834256</v>
      </c>
      <c r="M515">
        <v>292743.85553626588</v>
      </c>
      <c r="N515">
        <v>5</v>
      </c>
      <c r="O515">
        <v>4</v>
      </c>
      <c r="P515">
        <v>0</v>
      </c>
      <c r="Q515">
        <v>3</v>
      </c>
      <c r="R515">
        <v>5</v>
      </c>
      <c r="S515">
        <v>3</v>
      </c>
      <c r="T515">
        <v>4</v>
      </c>
      <c r="U515">
        <v>2</v>
      </c>
      <c r="V515">
        <v>4</v>
      </c>
      <c r="W515">
        <v>3</v>
      </c>
      <c r="X515">
        <v>5</v>
      </c>
      <c r="Y515">
        <v>3</v>
      </c>
      <c r="Z515">
        <v>3</v>
      </c>
      <c r="AA515">
        <v>2.3913549759086727</v>
      </c>
      <c r="AB515">
        <v>0</v>
      </c>
      <c r="AC515">
        <v>2.1150082985187102</v>
      </c>
      <c r="AD515">
        <v>3.0696752642251139</v>
      </c>
      <c r="AE515">
        <v>1.9241659625057934</v>
      </c>
      <c r="AF515">
        <v>2.8706697326815727</v>
      </c>
      <c r="AG515">
        <v>0.99721459475135599</v>
      </c>
      <c r="AH515">
        <v>2.9931552642282724</v>
      </c>
      <c r="AI515">
        <v>2.7459897951878696</v>
      </c>
      <c r="AJ515">
        <v>3.2356475844792056</v>
      </c>
      <c r="AK515">
        <v>2.8095847673554495</v>
      </c>
      <c r="AL515">
        <v>2.608756970280893</v>
      </c>
      <c r="AM515">
        <f t="shared" si="14"/>
        <v>2.2264450644626717</v>
      </c>
      <c r="AN515">
        <f t="shared" si="15"/>
        <v>2.400425470557813</v>
      </c>
      <c r="AP515" t="s">
        <v>618</v>
      </c>
      <c r="AQ515" t="s">
        <v>2498</v>
      </c>
      <c r="AR515" t="s">
        <v>2499</v>
      </c>
      <c r="AS515">
        <v>0.113105549694215</v>
      </c>
      <c r="AT515">
        <v>9.0761046730024005E-4</v>
      </c>
      <c r="AU515">
        <v>0.503341385270477</v>
      </c>
    </row>
    <row r="516" spans="1:47" x14ac:dyDescent="0.25">
      <c r="A516" t="s">
        <v>1392</v>
      </c>
      <c r="B516">
        <v>253362.73781712653</v>
      </c>
      <c r="C516">
        <v>363287.11899163696</v>
      </c>
      <c r="D516">
        <v>262989.14164502709</v>
      </c>
      <c r="E516">
        <v>295138.41582577414</v>
      </c>
      <c r="F516">
        <v>272447.84148975165</v>
      </c>
      <c r="G516">
        <v>136352.9536066718</v>
      </c>
      <c r="H516">
        <v>167605.19420688745</v>
      </c>
      <c r="I516">
        <v>330663.87026732025</v>
      </c>
      <c r="J516">
        <v>412875.35629412136</v>
      </c>
      <c r="K516">
        <v>359763.68327286042</v>
      </c>
      <c r="L516">
        <v>393988.24619660695</v>
      </c>
      <c r="M516">
        <v>285807.43653780839</v>
      </c>
      <c r="N516">
        <v>4</v>
      </c>
      <c r="O516">
        <v>2</v>
      </c>
      <c r="P516">
        <v>3</v>
      </c>
      <c r="Q516">
        <v>3</v>
      </c>
      <c r="R516">
        <v>3</v>
      </c>
      <c r="S516">
        <v>2</v>
      </c>
      <c r="T516">
        <v>1</v>
      </c>
      <c r="U516">
        <v>1</v>
      </c>
      <c r="V516">
        <v>3</v>
      </c>
      <c r="W516">
        <v>4</v>
      </c>
      <c r="X516">
        <v>4</v>
      </c>
      <c r="Y516">
        <v>3</v>
      </c>
      <c r="Z516">
        <v>2</v>
      </c>
      <c r="AA516">
        <v>2.119198310488525</v>
      </c>
      <c r="AB516">
        <v>1.3676174671338366</v>
      </c>
      <c r="AC516">
        <v>1.3299381686433576</v>
      </c>
      <c r="AD516">
        <v>2.3327485908434</v>
      </c>
      <c r="AE516">
        <v>2.3464062544868551</v>
      </c>
      <c r="AF516">
        <v>1.5832344168403001</v>
      </c>
      <c r="AG516">
        <v>2.8246393884094601</v>
      </c>
      <c r="AH516">
        <v>2.3992387339594399</v>
      </c>
      <c r="AI516">
        <v>1.7250985857661765</v>
      </c>
      <c r="AJ516">
        <v>2.817297021336425</v>
      </c>
      <c r="AK516">
        <v>3.7307216531393137</v>
      </c>
      <c r="AL516">
        <v>1.8423869254758101</v>
      </c>
      <c r="AM516">
        <f t="shared" si="14"/>
        <v>1.8237306617014368</v>
      </c>
      <c r="AN516">
        <f t="shared" si="15"/>
        <v>2.5793569243857131</v>
      </c>
      <c r="AP516" t="s">
        <v>619</v>
      </c>
      <c r="AQ516" t="s">
        <v>2500</v>
      </c>
      <c r="AR516" t="s">
        <v>2501</v>
      </c>
      <c r="AS516">
        <v>1.5694784528283301</v>
      </c>
      <c r="AT516">
        <v>0.50266386001317698</v>
      </c>
      <c r="AU516">
        <v>0.50389424144145001</v>
      </c>
    </row>
    <row r="517" spans="1:47" x14ac:dyDescent="0.25">
      <c r="A517" t="s">
        <v>297</v>
      </c>
      <c r="B517">
        <v>205.36</v>
      </c>
      <c r="C517">
        <v>205.36</v>
      </c>
      <c r="D517">
        <v>140462.14857669114</v>
      </c>
      <c r="E517">
        <v>27676.179108611355</v>
      </c>
      <c r="F517">
        <v>37286.329882956641</v>
      </c>
      <c r="G517">
        <v>205.36</v>
      </c>
      <c r="H517">
        <v>173423.61609115882</v>
      </c>
      <c r="I517">
        <v>199513.6309185279</v>
      </c>
      <c r="J517">
        <v>328292.68200688105</v>
      </c>
      <c r="K517">
        <v>17661.419279720103</v>
      </c>
      <c r="L517">
        <v>55324.754929222909</v>
      </c>
      <c r="M517">
        <v>325843.58375355828</v>
      </c>
      <c r="N517">
        <v>2</v>
      </c>
      <c r="O517">
        <v>0</v>
      </c>
      <c r="P517">
        <v>0</v>
      </c>
      <c r="Q517">
        <v>2</v>
      </c>
      <c r="R517">
        <v>1</v>
      </c>
      <c r="S517">
        <v>1</v>
      </c>
      <c r="T517">
        <v>0</v>
      </c>
      <c r="U517">
        <v>1</v>
      </c>
      <c r="V517">
        <v>2</v>
      </c>
      <c r="W517">
        <v>2</v>
      </c>
      <c r="X517">
        <v>1</v>
      </c>
      <c r="Y517">
        <v>1</v>
      </c>
      <c r="Z517">
        <v>2</v>
      </c>
      <c r="AA517">
        <v>0</v>
      </c>
      <c r="AB517">
        <v>0</v>
      </c>
      <c r="AC517">
        <v>2.1565588083575795</v>
      </c>
      <c r="AD517">
        <v>1.0596582687185301</v>
      </c>
      <c r="AE517">
        <v>2.6348689961558001</v>
      </c>
      <c r="AF517">
        <v>0</v>
      </c>
      <c r="AG517">
        <v>1.79882556536641</v>
      </c>
      <c r="AH517">
        <v>2.3780073681832601</v>
      </c>
      <c r="AI517">
        <v>1.604527303749965</v>
      </c>
      <c r="AJ517">
        <v>0.59235936891657404</v>
      </c>
      <c r="AK517">
        <v>2.47350588798649</v>
      </c>
      <c r="AL517">
        <v>3.5527758390062001</v>
      </c>
      <c r="AM517">
        <f t="shared" ref="AM517:AM580" si="16">AVERAGE(AA517:AC517,AF517,AI517,AJ517)</f>
        <v>0.72557424683735305</v>
      </c>
      <c r="AN517">
        <f t="shared" ref="AN517:AN580" si="17">AVERAGE(AD517:AE517,AG517,AH517,AK517,AL517)</f>
        <v>2.3162736542361153</v>
      </c>
      <c r="AP517" t="s">
        <v>620</v>
      </c>
      <c r="AQ517" t="s">
        <v>2502</v>
      </c>
      <c r="AR517" t="s">
        <v>2503</v>
      </c>
      <c r="AS517">
        <v>1.2173490960759601</v>
      </c>
      <c r="AT517">
        <v>0.206504052833093</v>
      </c>
      <c r="AU517">
        <v>0.50434705788081602</v>
      </c>
    </row>
    <row r="518" spans="1:47" x14ac:dyDescent="0.25">
      <c r="A518" t="s">
        <v>760</v>
      </c>
      <c r="B518">
        <v>289196.5386978836</v>
      </c>
      <c r="C518">
        <v>274877.31206824275</v>
      </c>
      <c r="D518">
        <v>276309.36801533581</v>
      </c>
      <c r="E518">
        <v>220356.06271611017</v>
      </c>
      <c r="F518">
        <v>274709.05705670093</v>
      </c>
      <c r="G518">
        <v>286320.99925903307</v>
      </c>
      <c r="H518">
        <v>248837.96717953437</v>
      </c>
      <c r="I518">
        <v>278165.6023249696</v>
      </c>
      <c r="J518">
        <v>245150.5917237885</v>
      </c>
      <c r="K518">
        <v>167937.77940043656</v>
      </c>
      <c r="L518">
        <v>275807.60005552782</v>
      </c>
      <c r="M518">
        <v>214921.94059810587</v>
      </c>
      <c r="N518">
        <v>4</v>
      </c>
      <c r="O518">
        <v>4</v>
      </c>
      <c r="P518">
        <v>3</v>
      </c>
      <c r="Q518">
        <v>4</v>
      </c>
      <c r="R518">
        <v>3</v>
      </c>
      <c r="S518">
        <v>3</v>
      </c>
      <c r="T518">
        <v>3</v>
      </c>
      <c r="U518">
        <v>3</v>
      </c>
      <c r="V518">
        <v>4</v>
      </c>
      <c r="W518">
        <v>3</v>
      </c>
      <c r="X518">
        <v>2</v>
      </c>
      <c r="Y518">
        <v>2</v>
      </c>
      <c r="Z518">
        <v>2</v>
      </c>
      <c r="AA518">
        <v>2.4065628684158087</v>
      </c>
      <c r="AB518">
        <v>2.82137146124118</v>
      </c>
      <c r="AC518">
        <v>2.8618438981059873</v>
      </c>
      <c r="AD518">
        <v>3.7725908855726602</v>
      </c>
      <c r="AE518">
        <v>2.7325941936165203</v>
      </c>
      <c r="AF518">
        <v>2.7740748428453799</v>
      </c>
      <c r="AG518">
        <v>3.3355876365907329</v>
      </c>
      <c r="AH518">
        <v>4.1125601852470943</v>
      </c>
      <c r="AI518">
        <v>1.6186948064199933</v>
      </c>
      <c r="AJ518">
        <v>3.3169426856002251</v>
      </c>
      <c r="AK518">
        <v>3.3553336822495003</v>
      </c>
      <c r="AL518">
        <v>3.8158528110920749</v>
      </c>
      <c r="AM518">
        <f t="shared" si="16"/>
        <v>2.6332484271047627</v>
      </c>
      <c r="AN518">
        <f t="shared" si="17"/>
        <v>3.5207532323947639</v>
      </c>
      <c r="AP518" t="s">
        <v>176</v>
      </c>
      <c r="AQ518" t="s">
        <v>2504</v>
      </c>
      <c r="AR518" t="s">
        <v>2505</v>
      </c>
      <c r="AS518">
        <v>0.65805455633652499</v>
      </c>
      <c r="AT518">
        <v>0.40962990352825801</v>
      </c>
      <c r="AU518">
        <v>0.50478389996279205</v>
      </c>
    </row>
    <row r="519" spans="1:47" x14ac:dyDescent="0.25">
      <c r="A519" t="s">
        <v>433</v>
      </c>
      <c r="B519">
        <v>181807.52579006343</v>
      </c>
      <c r="C519">
        <v>88116.903520012595</v>
      </c>
      <c r="D519">
        <v>162453.47763720585</v>
      </c>
      <c r="E519">
        <v>166595.69881741932</v>
      </c>
      <c r="F519">
        <v>125705.66764705064</v>
      </c>
      <c r="G519">
        <v>83200.731943308827</v>
      </c>
      <c r="H519">
        <v>140209.11048695407</v>
      </c>
      <c r="I519">
        <v>156999.88155198487</v>
      </c>
      <c r="J519">
        <v>205.36</v>
      </c>
      <c r="K519">
        <v>45224.214782047347</v>
      </c>
      <c r="L519">
        <v>17089.87132484551</v>
      </c>
      <c r="M519">
        <v>205.36</v>
      </c>
      <c r="N519">
        <v>2</v>
      </c>
      <c r="O519">
        <v>2</v>
      </c>
      <c r="P519">
        <v>1</v>
      </c>
      <c r="Q519">
        <v>2</v>
      </c>
      <c r="R519">
        <v>2</v>
      </c>
      <c r="S519">
        <v>2</v>
      </c>
      <c r="T519">
        <v>1</v>
      </c>
      <c r="U519">
        <v>1</v>
      </c>
      <c r="V519">
        <v>2</v>
      </c>
      <c r="W519">
        <v>0</v>
      </c>
      <c r="X519">
        <v>1</v>
      </c>
      <c r="Y519">
        <v>1</v>
      </c>
      <c r="Z519">
        <v>0</v>
      </c>
      <c r="AA519">
        <v>1.7565864744627233</v>
      </c>
      <c r="AB519">
        <v>1.3085648631929401</v>
      </c>
      <c r="AC519">
        <v>1.757228886528535</v>
      </c>
      <c r="AD519">
        <v>4.4093894897128649</v>
      </c>
      <c r="AE519">
        <v>2.1186519207204153</v>
      </c>
      <c r="AF519">
        <v>2.9367945767071202</v>
      </c>
      <c r="AG519">
        <v>3.5997103587477399</v>
      </c>
      <c r="AH519">
        <v>2.3578761310304919</v>
      </c>
      <c r="AI519">
        <v>0</v>
      </c>
      <c r="AJ519">
        <v>3.6388701666486098</v>
      </c>
      <c r="AK519">
        <v>0.92006366311839805</v>
      </c>
      <c r="AL519">
        <v>0</v>
      </c>
      <c r="AM519">
        <f t="shared" si="16"/>
        <v>1.899674161256655</v>
      </c>
      <c r="AN519">
        <f t="shared" si="17"/>
        <v>2.2342819272216521</v>
      </c>
      <c r="AP519" t="s">
        <v>621</v>
      </c>
      <c r="AQ519" t="s">
        <v>2506</v>
      </c>
      <c r="AR519" t="s">
        <v>2507</v>
      </c>
      <c r="AS519">
        <v>-0.27939749582298101</v>
      </c>
      <c r="AT519">
        <v>0.17408317716003199</v>
      </c>
      <c r="AU519">
        <v>0.50581170532132302</v>
      </c>
    </row>
    <row r="520" spans="1:47" x14ac:dyDescent="0.25">
      <c r="A520" t="s">
        <v>1199</v>
      </c>
      <c r="B520">
        <v>231393.77072789797</v>
      </c>
      <c r="C520">
        <v>352724.90421634447</v>
      </c>
      <c r="D520">
        <v>375644.32059468073</v>
      </c>
      <c r="E520">
        <v>351250.95972554438</v>
      </c>
      <c r="F520">
        <v>352928.90818107506</v>
      </c>
      <c r="G520">
        <v>350276.72383642674</v>
      </c>
      <c r="H520">
        <v>318519.03070217936</v>
      </c>
      <c r="I520">
        <v>326514.16704500141</v>
      </c>
      <c r="J520">
        <v>219532.58650163759</v>
      </c>
      <c r="K520">
        <v>177984.26557692938</v>
      </c>
      <c r="L520">
        <v>274123.28875761048</v>
      </c>
      <c r="M520">
        <v>201870.80982370264</v>
      </c>
      <c r="N520">
        <v>6</v>
      </c>
      <c r="O520">
        <v>5</v>
      </c>
      <c r="P520">
        <v>4</v>
      </c>
      <c r="Q520">
        <v>5</v>
      </c>
      <c r="R520">
        <v>5</v>
      </c>
      <c r="S520">
        <v>4</v>
      </c>
      <c r="T520">
        <v>4</v>
      </c>
      <c r="U520">
        <v>3</v>
      </c>
      <c r="V520">
        <v>5</v>
      </c>
      <c r="W520">
        <v>3</v>
      </c>
      <c r="X520">
        <v>2</v>
      </c>
      <c r="Y520">
        <v>3</v>
      </c>
      <c r="Z520">
        <v>3</v>
      </c>
      <c r="AA520">
        <v>3.9405937455915305</v>
      </c>
      <c r="AB520">
        <v>3.9431805648620353</v>
      </c>
      <c r="AC520">
        <v>2.8101838861141424</v>
      </c>
      <c r="AD520">
        <v>4.1353232028835851</v>
      </c>
      <c r="AE520">
        <v>3.6569136224514698</v>
      </c>
      <c r="AF520">
        <v>3.6577169740652802</v>
      </c>
      <c r="AG520">
        <v>5.3806057409116903</v>
      </c>
      <c r="AH520">
        <v>4.7568757971433202</v>
      </c>
      <c r="AI520">
        <v>3.898501923606247</v>
      </c>
      <c r="AJ520">
        <v>4.9918749365561501</v>
      </c>
      <c r="AK520">
        <v>2.7916820275623166</v>
      </c>
      <c r="AL520">
        <v>3.2923079840738829</v>
      </c>
      <c r="AM520">
        <f t="shared" si="16"/>
        <v>3.8736753384658975</v>
      </c>
      <c r="AN520">
        <f t="shared" si="17"/>
        <v>4.0022847291710439</v>
      </c>
      <c r="AP520" t="s">
        <v>622</v>
      </c>
      <c r="AQ520" t="s">
        <v>2508</v>
      </c>
      <c r="AR520" t="s">
        <v>2509</v>
      </c>
      <c r="AS520">
        <v>0.331311750024956</v>
      </c>
      <c r="AT520">
        <v>0.14640205657175001</v>
      </c>
      <c r="AU520">
        <v>0.50650831540939001</v>
      </c>
    </row>
    <row r="521" spans="1:47" x14ac:dyDescent="0.25">
      <c r="A521" t="s">
        <v>968</v>
      </c>
      <c r="B521">
        <v>389795.5264864795</v>
      </c>
      <c r="C521">
        <v>247665.54672569144</v>
      </c>
      <c r="D521">
        <v>352857.48758966388</v>
      </c>
      <c r="E521">
        <v>258131.62218846555</v>
      </c>
      <c r="F521">
        <v>286017.09930281033</v>
      </c>
      <c r="G521">
        <v>411083.16867587029</v>
      </c>
      <c r="H521">
        <v>328601.0252558653</v>
      </c>
      <c r="I521">
        <v>293474.40483703691</v>
      </c>
      <c r="J521">
        <v>205.36</v>
      </c>
      <c r="K521">
        <v>216524.76715406237</v>
      </c>
      <c r="L521">
        <v>205.36</v>
      </c>
      <c r="M521">
        <v>301712.98512445414</v>
      </c>
      <c r="N521">
        <v>1</v>
      </c>
      <c r="O521">
        <v>1</v>
      </c>
      <c r="P521">
        <v>1</v>
      </c>
      <c r="Q521">
        <v>1</v>
      </c>
      <c r="R521">
        <v>1</v>
      </c>
      <c r="S521">
        <v>1</v>
      </c>
      <c r="T521">
        <v>1</v>
      </c>
      <c r="U521">
        <v>1</v>
      </c>
      <c r="V521">
        <v>1</v>
      </c>
      <c r="W521">
        <v>0</v>
      </c>
      <c r="X521">
        <v>1</v>
      </c>
      <c r="Y521">
        <v>0</v>
      </c>
      <c r="Z521">
        <v>1</v>
      </c>
      <c r="AA521">
        <v>2.8697961680798598</v>
      </c>
      <c r="AB521">
        <v>1.4588688588807699</v>
      </c>
      <c r="AC521">
        <v>2.4776243641881899</v>
      </c>
      <c r="AD521">
        <v>3.7028807892541802</v>
      </c>
      <c r="AE521">
        <v>2.6453242668914898</v>
      </c>
      <c r="AF521">
        <v>3.8656841307107399</v>
      </c>
      <c r="AG521">
        <v>3.62344103498106</v>
      </c>
      <c r="AH521">
        <v>4.6199821616847201</v>
      </c>
      <c r="AI521">
        <v>0</v>
      </c>
      <c r="AJ521">
        <v>3.6923515127290298</v>
      </c>
      <c r="AK521">
        <v>0</v>
      </c>
      <c r="AL521">
        <v>4.6676606064800001</v>
      </c>
      <c r="AM521">
        <f t="shared" si="16"/>
        <v>2.3940541724314315</v>
      </c>
      <c r="AN521">
        <f t="shared" si="17"/>
        <v>3.2098814765485755</v>
      </c>
      <c r="AP521" t="s">
        <v>623</v>
      </c>
      <c r="AQ521" t="s">
        <v>2510</v>
      </c>
      <c r="AR521" t="s">
        <v>2511</v>
      </c>
      <c r="AS521">
        <v>-0.41139585313438998</v>
      </c>
      <c r="AT521">
        <v>0.13842788232891201</v>
      </c>
      <c r="AU521">
        <v>0.50719360546861603</v>
      </c>
    </row>
    <row r="522" spans="1:47" x14ac:dyDescent="0.25">
      <c r="A522" t="s">
        <v>1191</v>
      </c>
      <c r="B522">
        <v>601903.81394437957</v>
      </c>
      <c r="C522">
        <v>484565.65216683049</v>
      </c>
      <c r="D522">
        <v>503244.84553029638</v>
      </c>
      <c r="E522">
        <v>418064.71133880113</v>
      </c>
      <c r="F522">
        <v>250836.99800747875</v>
      </c>
      <c r="G522">
        <v>310378.53336652176</v>
      </c>
      <c r="H522">
        <v>525595.50019004685</v>
      </c>
      <c r="I522">
        <v>363693.2086487551</v>
      </c>
      <c r="J522">
        <v>564093.66953362967</v>
      </c>
      <c r="K522">
        <v>416416.24391540512</v>
      </c>
      <c r="L522">
        <v>463975.49030855787</v>
      </c>
      <c r="M522">
        <v>370047.40018358373</v>
      </c>
      <c r="N522">
        <v>4</v>
      </c>
      <c r="O522">
        <v>4</v>
      </c>
      <c r="P522">
        <v>3</v>
      </c>
      <c r="Q522">
        <v>4</v>
      </c>
      <c r="R522">
        <v>4</v>
      </c>
      <c r="S522">
        <v>3</v>
      </c>
      <c r="T522">
        <v>3</v>
      </c>
      <c r="U522">
        <v>3</v>
      </c>
      <c r="V522">
        <v>3</v>
      </c>
      <c r="W522">
        <v>4</v>
      </c>
      <c r="X522">
        <v>4</v>
      </c>
      <c r="Y522">
        <v>4</v>
      </c>
      <c r="Z522">
        <v>4</v>
      </c>
      <c r="AA522">
        <v>3.5224998769082752</v>
      </c>
      <c r="AB522">
        <v>2.4557399803765931</v>
      </c>
      <c r="AC522">
        <v>3.6727086047827298</v>
      </c>
      <c r="AD522">
        <v>3.0399480954431923</v>
      </c>
      <c r="AE522">
        <v>1.9123172716883967</v>
      </c>
      <c r="AF522">
        <v>2.714711601648117</v>
      </c>
      <c r="AG522">
        <v>3.9972276625476497</v>
      </c>
      <c r="AH522">
        <v>4.6380294176781964</v>
      </c>
      <c r="AI522">
        <v>2.9889583812132976</v>
      </c>
      <c r="AJ522">
        <v>3.8215327549731923</v>
      </c>
      <c r="AK522">
        <v>4.5465651987540499</v>
      </c>
      <c r="AL522">
        <v>4.1830906010595852</v>
      </c>
      <c r="AM522">
        <f t="shared" si="16"/>
        <v>3.1960251999837008</v>
      </c>
      <c r="AN522">
        <f t="shared" si="17"/>
        <v>3.7195297078618452</v>
      </c>
      <c r="AP522" t="s">
        <v>624</v>
      </c>
      <c r="AQ522" t="s">
        <v>2512</v>
      </c>
      <c r="AR522" t="s">
        <v>2513</v>
      </c>
      <c r="AS522">
        <v>0.39023541570105802</v>
      </c>
      <c r="AT522">
        <v>0.17952016290622799</v>
      </c>
      <c r="AU522">
        <v>0.507282808295204</v>
      </c>
    </row>
    <row r="523" spans="1:47" x14ac:dyDescent="0.25">
      <c r="A523" t="s">
        <v>1195</v>
      </c>
      <c r="B523">
        <v>342149.92921770056</v>
      </c>
      <c r="C523">
        <v>271265.82752102317</v>
      </c>
      <c r="D523">
        <v>289722.68808740698</v>
      </c>
      <c r="E523">
        <v>258906.15178628525</v>
      </c>
      <c r="F523">
        <v>146527.60478310921</v>
      </c>
      <c r="G523">
        <v>296778.80023057625</v>
      </c>
      <c r="H523">
        <v>137012.54209444131</v>
      </c>
      <c r="I523">
        <v>87036.90907096304</v>
      </c>
      <c r="J523">
        <v>772550.94792568346</v>
      </c>
      <c r="K523">
        <v>700433.28358396154</v>
      </c>
      <c r="L523">
        <v>632604.40625612508</v>
      </c>
      <c r="M523">
        <v>474071.07997436961</v>
      </c>
      <c r="N523">
        <v>4</v>
      </c>
      <c r="O523">
        <v>3</v>
      </c>
      <c r="P523">
        <v>3</v>
      </c>
      <c r="Q523">
        <v>3</v>
      </c>
      <c r="R523">
        <v>3</v>
      </c>
      <c r="S523">
        <v>2</v>
      </c>
      <c r="T523">
        <v>3</v>
      </c>
      <c r="U523">
        <v>1</v>
      </c>
      <c r="V523">
        <v>2</v>
      </c>
      <c r="W523">
        <v>3</v>
      </c>
      <c r="X523">
        <v>3</v>
      </c>
      <c r="Y523">
        <v>2</v>
      </c>
      <c r="Z523">
        <v>2</v>
      </c>
      <c r="AA523">
        <v>3.3854610749929464</v>
      </c>
      <c r="AB523">
        <v>1.3501460555765519</v>
      </c>
      <c r="AC523">
        <v>2.8808438815269404</v>
      </c>
      <c r="AD523">
        <v>3.0253020555089036</v>
      </c>
      <c r="AE523">
        <v>2.9322795257765648</v>
      </c>
      <c r="AF523">
        <v>1.493103445389264</v>
      </c>
      <c r="AG523">
        <v>4.9192906498906401</v>
      </c>
      <c r="AH523">
        <v>4.14994641103043</v>
      </c>
      <c r="AI523">
        <v>1.7552957927502277</v>
      </c>
      <c r="AJ523">
        <v>2.6795021379514004</v>
      </c>
      <c r="AK523">
        <v>2.582084483761145</v>
      </c>
      <c r="AL523">
        <v>1.9503238046941549</v>
      </c>
      <c r="AM523">
        <f t="shared" si="16"/>
        <v>2.2573920646978887</v>
      </c>
      <c r="AN523">
        <f t="shared" si="17"/>
        <v>3.2598711551103068</v>
      </c>
      <c r="AP523" t="s">
        <v>625</v>
      </c>
      <c r="AQ523" t="s">
        <v>2514</v>
      </c>
      <c r="AR523" t="s">
        <v>2515</v>
      </c>
      <c r="AS523">
        <v>-1.52437921080586</v>
      </c>
      <c r="AT523">
        <v>0.20583432529048201</v>
      </c>
      <c r="AU523">
        <v>0.50885081430338897</v>
      </c>
    </row>
    <row r="524" spans="1:47" x14ac:dyDescent="0.25">
      <c r="A524" t="s">
        <v>937</v>
      </c>
      <c r="B524">
        <v>276325.16496586561</v>
      </c>
      <c r="C524">
        <v>231405.369215549</v>
      </c>
      <c r="D524">
        <v>221047.10418966858</v>
      </c>
      <c r="E524">
        <v>262100.95366812163</v>
      </c>
      <c r="F524">
        <v>249672.04591471684</v>
      </c>
      <c r="G524">
        <v>203428.94268768525</v>
      </c>
      <c r="H524">
        <v>262873.64990902372</v>
      </c>
      <c r="I524">
        <v>268439.65607175493</v>
      </c>
      <c r="J524">
        <v>580955.99928057392</v>
      </c>
      <c r="K524">
        <v>449621.23810191028</v>
      </c>
      <c r="L524">
        <v>675606.01435359276</v>
      </c>
      <c r="M524">
        <v>592452.87110204273</v>
      </c>
      <c r="N524">
        <v>5</v>
      </c>
      <c r="O524">
        <v>4</v>
      </c>
      <c r="P524">
        <v>3</v>
      </c>
      <c r="Q524">
        <v>3</v>
      </c>
      <c r="R524">
        <v>4</v>
      </c>
      <c r="S524">
        <v>3</v>
      </c>
      <c r="T524">
        <v>3</v>
      </c>
      <c r="U524">
        <v>2</v>
      </c>
      <c r="V524">
        <v>5</v>
      </c>
      <c r="W524">
        <v>3</v>
      </c>
      <c r="X524">
        <v>3</v>
      </c>
      <c r="Y524">
        <v>3</v>
      </c>
      <c r="Z524">
        <v>4</v>
      </c>
      <c r="AA524">
        <v>3.0466321620421275</v>
      </c>
      <c r="AB524">
        <v>3.3374839477001932</v>
      </c>
      <c r="AC524">
        <v>3.2297109278291436</v>
      </c>
      <c r="AD524">
        <v>3.4357457995182825</v>
      </c>
      <c r="AE524">
        <v>3.3935773571953334</v>
      </c>
      <c r="AF524">
        <v>3.6887402711541539</v>
      </c>
      <c r="AG524">
        <v>4.337284537295</v>
      </c>
      <c r="AH524">
        <v>4.0865090599066187</v>
      </c>
      <c r="AI524">
        <v>2.9197454281555264</v>
      </c>
      <c r="AJ524">
        <v>3.4482156848592695</v>
      </c>
      <c r="AK524">
        <v>3.0019231646713833</v>
      </c>
      <c r="AL524">
        <v>3.4009693782476016</v>
      </c>
      <c r="AM524">
        <f t="shared" si="16"/>
        <v>3.278421403623403</v>
      </c>
      <c r="AN524">
        <f t="shared" si="17"/>
        <v>3.6093348828057028</v>
      </c>
      <c r="AP524" t="s">
        <v>626</v>
      </c>
      <c r="AQ524" t="s">
        <v>2516</v>
      </c>
      <c r="AR524" t="s">
        <v>2517</v>
      </c>
      <c r="AS524">
        <v>-0.333233248855695</v>
      </c>
      <c r="AT524">
        <v>1.14577105845653E-2</v>
      </c>
      <c r="AU524">
        <v>0.50969786393774597</v>
      </c>
    </row>
    <row r="525" spans="1:47" x14ac:dyDescent="0.25">
      <c r="A525" t="s">
        <v>528</v>
      </c>
      <c r="B525">
        <v>1294433.3618564741</v>
      </c>
      <c r="C525">
        <v>1355266.0814490693</v>
      </c>
      <c r="D525">
        <v>1386003.8436490325</v>
      </c>
      <c r="E525">
        <v>1187595.419263053</v>
      </c>
      <c r="F525">
        <v>1056426.9919488558</v>
      </c>
      <c r="G525">
        <v>1326129.0235959068</v>
      </c>
      <c r="H525">
        <v>1025583.9190080446</v>
      </c>
      <c r="I525">
        <v>1098002.4017853828</v>
      </c>
      <c r="J525">
        <v>897201.29773474962</v>
      </c>
      <c r="K525">
        <v>936243.75173540774</v>
      </c>
      <c r="L525">
        <v>836769.81141245842</v>
      </c>
      <c r="M525">
        <v>919973.78554556414</v>
      </c>
      <c r="N525">
        <v>7</v>
      </c>
      <c r="O525">
        <v>6</v>
      </c>
      <c r="P525">
        <v>7</v>
      </c>
      <c r="Q525">
        <v>7</v>
      </c>
      <c r="R525">
        <v>7</v>
      </c>
      <c r="S525">
        <v>7</v>
      </c>
      <c r="T525">
        <v>7</v>
      </c>
      <c r="U525">
        <v>7</v>
      </c>
      <c r="V525">
        <v>6</v>
      </c>
      <c r="W525">
        <v>6</v>
      </c>
      <c r="X525">
        <v>7</v>
      </c>
      <c r="Y525">
        <v>6</v>
      </c>
      <c r="Z525">
        <v>5</v>
      </c>
      <c r="AA525">
        <v>2.3345946973149414</v>
      </c>
      <c r="AB525">
        <v>2.7885589274691509</v>
      </c>
      <c r="AC525">
        <v>3.200420148992559</v>
      </c>
      <c r="AD525">
        <v>3.2370267335671143</v>
      </c>
      <c r="AE525">
        <v>2.2919282261961422</v>
      </c>
      <c r="AF525">
        <v>3.2714104277452085</v>
      </c>
      <c r="AG525">
        <v>2.5192820731654315</v>
      </c>
      <c r="AH525">
        <v>3.6113443141510131</v>
      </c>
      <c r="AI525">
        <v>2.965936269701448</v>
      </c>
      <c r="AJ525">
        <v>3.4464322201852831</v>
      </c>
      <c r="AK525">
        <v>3.135800023263748</v>
      </c>
      <c r="AL525">
        <v>2.3106771862584496</v>
      </c>
      <c r="AM525">
        <f t="shared" si="16"/>
        <v>3.0012254485680985</v>
      </c>
      <c r="AN525">
        <f t="shared" si="17"/>
        <v>2.8510097594336496</v>
      </c>
      <c r="AP525" t="s">
        <v>627</v>
      </c>
      <c r="AQ525" t="s">
        <v>2518</v>
      </c>
      <c r="AR525" t="s">
        <v>2519</v>
      </c>
      <c r="AS525">
        <v>-0.45252876578177298</v>
      </c>
      <c r="AT525">
        <v>4.82573755501663E-2</v>
      </c>
      <c r="AU525">
        <v>0.509753585615496</v>
      </c>
    </row>
    <row r="526" spans="1:47" x14ac:dyDescent="0.25">
      <c r="A526" t="s">
        <v>1310</v>
      </c>
      <c r="B526">
        <v>1168023.4943003869</v>
      </c>
      <c r="C526">
        <v>720992.6580441863</v>
      </c>
      <c r="D526">
        <v>1277620.6659880595</v>
      </c>
      <c r="E526">
        <v>894335.86817771173</v>
      </c>
      <c r="F526">
        <v>924622.82579171285</v>
      </c>
      <c r="G526">
        <v>889453.52769752452</v>
      </c>
      <c r="H526">
        <v>719080.29981484811</v>
      </c>
      <c r="I526">
        <v>816379.53023051377</v>
      </c>
      <c r="J526">
        <v>1493910.499833181</v>
      </c>
      <c r="K526">
        <v>847522.15551170555</v>
      </c>
      <c r="L526">
        <v>1344588.6189121988</v>
      </c>
      <c r="M526">
        <v>1046369.9556942773</v>
      </c>
      <c r="N526">
        <v>5</v>
      </c>
      <c r="O526">
        <v>5</v>
      </c>
      <c r="P526">
        <v>5</v>
      </c>
      <c r="Q526">
        <v>5</v>
      </c>
      <c r="R526">
        <v>5</v>
      </c>
      <c r="S526">
        <v>5</v>
      </c>
      <c r="T526">
        <v>4</v>
      </c>
      <c r="U526">
        <v>5</v>
      </c>
      <c r="V526">
        <v>3</v>
      </c>
      <c r="W526">
        <v>5</v>
      </c>
      <c r="X526">
        <v>5</v>
      </c>
      <c r="Y526">
        <v>4</v>
      </c>
      <c r="Z526">
        <v>4</v>
      </c>
      <c r="AA526">
        <v>2.2699597058003662</v>
      </c>
      <c r="AB526">
        <v>1.7436061323093788</v>
      </c>
      <c r="AC526">
        <v>2.1544267460818625</v>
      </c>
      <c r="AD526">
        <v>2.722513518222474</v>
      </c>
      <c r="AE526">
        <v>1.864056146175598</v>
      </c>
      <c r="AF526">
        <v>2.283532456847861</v>
      </c>
      <c r="AG526">
        <v>2.4159822502653538</v>
      </c>
      <c r="AH526">
        <v>3.31533327837999</v>
      </c>
      <c r="AI526">
        <v>1.8467050728523127</v>
      </c>
      <c r="AJ526">
        <v>2.8100059863165376</v>
      </c>
      <c r="AK526">
        <v>2.9532251820077153</v>
      </c>
      <c r="AL526">
        <v>3.4112271879731502</v>
      </c>
      <c r="AM526">
        <f t="shared" si="16"/>
        <v>2.1847060167013863</v>
      </c>
      <c r="AN526">
        <f t="shared" si="17"/>
        <v>2.7803895938373806</v>
      </c>
      <c r="AP526" t="s">
        <v>628</v>
      </c>
      <c r="AQ526" t="s">
        <v>2520</v>
      </c>
      <c r="AR526" t="s">
        <v>2521</v>
      </c>
      <c r="AS526">
        <v>0.55731292454258996</v>
      </c>
      <c r="AT526">
        <v>0.288861145601091</v>
      </c>
      <c r="AU526">
        <v>0.50986499280285602</v>
      </c>
    </row>
    <row r="527" spans="1:47" x14ac:dyDescent="0.25">
      <c r="A527" t="s">
        <v>384</v>
      </c>
      <c r="B527">
        <v>69609.231351956914</v>
      </c>
      <c r="C527">
        <v>14766.102294617162</v>
      </c>
      <c r="D527">
        <v>91512.172304159511</v>
      </c>
      <c r="E527">
        <v>76116.961297644331</v>
      </c>
      <c r="F527">
        <v>194738.01056217178</v>
      </c>
      <c r="G527">
        <v>106941.56687933627</v>
      </c>
      <c r="H527">
        <v>98776.237156491901</v>
      </c>
      <c r="I527">
        <v>60396.713974342361</v>
      </c>
      <c r="J527">
        <v>45666.605804346102</v>
      </c>
      <c r="K527">
        <v>53630.431806400353</v>
      </c>
      <c r="L527">
        <v>118846.99745584994</v>
      </c>
      <c r="M527">
        <v>74349.834636259897</v>
      </c>
      <c r="N527">
        <v>2</v>
      </c>
      <c r="O527">
        <v>1</v>
      </c>
      <c r="P527">
        <v>1</v>
      </c>
      <c r="Q527">
        <v>1</v>
      </c>
      <c r="R527">
        <v>1</v>
      </c>
      <c r="S527">
        <v>2</v>
      </c>
      <c r="T527">
        <v>1</v>
      </c>
      <c r="U527">
        <v>1</v>
      </c>
      <c r="V527">
        <v>1</v>
      </c>
      <c r="W527">
        <v>1</v>
      </c>
      <c r="X527">
        <v>1</v>
      </c>
      <c r="Y527">
        <v>2</v>
      </c>
      <c r="Z527">
        <v>1</v>
      </c>
      <c r="AA527">
        <v>2.9389340939483102</v>
      </c>
      <c r="AB527">
        <v>1.9373030891171801</v>
      </c>
      <c r="AC527">
        <v>2.4855164034601902</v>
      </c>
      <c r="AD527">
        <v>2.6428593547355002</v>
      </c>
      <c r="AE527">
        <v>1.2735459519272769</v>
      </c>
      <c r="AF527">
        <v>2.8703118623566701</v>
      </c>
      <c r="AG527">
        <v>2.4684170864925798</v>
      </c>
      <c r="AH527">
        <v>3.0177124422599402</v>
      </c>
      <c r="AI527">
        <v>0.87960013831031303</v>
      </c>
      <c r="AJ527">
        <v>1.05091610172654</v>
      </c>
      <c r="AK527">
        <v>1.0120339998206176</v>
      </c>
      <c r="AL527">
        <v>1.37151479676927</v>
      </c>
      <c r="AM527">
        <f t="shared" si="16"/>
        <v>2.0270969481532006</v>
      </c>
      <c r="AN527">
        <f t="shared" si="17"/>
        <v>1.9643472720008643</v>
      </c>
      <c r="AP527" t="s">
        <v>629</v>
      </c>
      <c r="AQ527" t="s">
        <v>2522</v>
      </c>
      <c r="AR527" t="s">
        <v>2523</v>
      </c>
      <c r="AS527">
        <v>6.1818178973429001</v>
      </c>
      <c r="AT527">
        <v>0.167626337229273</v>
      </c>
      <c r="AU527">
        <v>0.51004953769649397</v>
      </c>
    </row>
    <row r="528" spans="1:47" x14ac:dyDescent="0.25">
      <c r="A528" t="s">
        <v>702</v>
      </c>
      <c r="B528">
        <v>219090.5875554872</v>
      </c>
      <c r="C528">
        <v>175630.81434867642</v>
      </c>
      <c r="D528">
        <v>142904.16190363769</v>
      </c>
      <c r="E528">
        <v>192835.81149533129</v>
      </c>
      <c r="F528">
        <v>156067.57102301976</v>
      </c>
      <c r="G528">
        <v>104359.996438521</v>
      </c>
      <c r="H528">
        <v>69163.353098745793</v>
      </c>
      <c r="I528">
        <v>145101.61528455254</v>
      </c>
      <c r="J528">
        <v>116262.08022039743</v>
      </c>
      <c r="K528">
        <v>79278.242210343902</v>
      </c>
      <c r="L528">
        <v>89342.264983706162</v>
      </c>
      <c r="M528">
        <v>91539.198841652105</v>
      </c>
      <c r="N528">
        <v>4</v>
      </c>
      <c r="O528">
        <v>3</v>
      </c>
      <c r="P528">
        <v>3</v>
      </c>
      <c r="Q528">
        <v>2</v>
      </c>
      <c r="R528">
        <v>3</v>
      </c>
      <c r="S528">
        <v>3</v>
      </c>
      <c r="T528">
        <v>1</v>
      </c>
      <c r="U528">
        <v>2</v>
      </c>
      <c r="V528">
        <v>3</v>
      </c>
      <c r="W528">
        <v>2</v>
      </c>
      <c r="X528">
        <v>1</v>
      </c>
      <c r="Y528">
        <v>2</v>
      </c>
      <c r="Z528">
        <v>2</v>
      </c>
      <c r="AA528">
        <v>2.7079533250597798</v>
      </c>
      <c r="AB528">
        <v>1.8025725654220832</v>
      </c>
      <c r="AC528">
        <v>3.2163541894326202</v>
      </c>
      <c r="AD528">
        <v>3.9355076578689432</v>
      </c>
      <c r="AE528">
        <v>1.3780726096912599</v>
      </c>
      <c r="AF528">
        <v>4.4419406649749904</v>
      </c>
      <c r="AG528">
        <v>1.849348951755635</v>
      </c>
      <c r="AH528">
        <v>3.6667365146243269</v>
      </c>
      <c r="AI528">
        <v>3.4444548117828</v>
      </c>
      <c r="AJ528">
        <v>4.6306172715919898</v>
      </c>
      <c r="AK528">
        <v>3.7412553439037248</v>
      </c>
      <c r="AL528">
        <v>3.4614553759236504</v>
      </c>
      <c r="AM528">
        <f t="shared" si="16"/>
        <v>3.3739821380440436</v>
      </c>
      <c r="AN528">
        <f t="shared" si="17"/>
        <v>3.0053960756279232</v>
      </c>
      <c r="AP528" t="s">
        <v>630</v>
      </c>
      <c r="AQ528" t="s">
        <v>2524</v>
      </c>
      <c r="AR528" t="s">
        <v>2525</v>
      </c>
      <c r="AS528">
        <v>-0.31856911730468401</v>
      </c>
      <c r="AT528">
        <v>0.101011115059205</v>
      </c>
      <c r="AU528">
        <v>0.51073764671488597</v>
      </c>
    </row>
    <row r="529" spans="1:47" x14ac:dyDescent="0.25">
      <c r="A529" t="s">
        <v>491</v>
      </c>
      <c r="B529">
        <v>329285.4468485447</v>
      </c>
      <c r="C529">
        <v>368463.1579168053</v>
      </c>
      <c r="D529">
        <v>444121.77833944146</v>
      </c>
      <c r="E529">
        <v>355738.57692244608</v>
      </c>
      <c r="F529">
        <v>394323.64189069945</v>
      </c>
      <c r="G529">
        <v>403935.23819976859</v>
      </c>
      <c r="H529">
        <v>389150.23443042202</v>
      </c>
      <c r="I529">
        <v>268065.54741346685</v>
      </c>
      <c r="J529">
        <v>228738.42685273476</v>
      </c>
      <c r="K529">
        <v>269564.34286769992</v>
      </c>
      <c r="L529">
        <v>444247.67775239318</v>
      </c>
      <c r="M529">
        <v>493269.41549550463</v>
      </c>
      <c r="N529">
        <v>3</v>
      </c>
      <c r="O529">
        <v>2</v>
      </c>
      <c r="P529">
        <v>2</v>
      </c>
      <c r="Q529">
        <v>3</v>
      </c>
      <c r="R529">
        <v>3</v>
      </c>
      <c r="S529">
        <v>2</v>
      </c>
      <c r="T529">
        <v>2</v>
      </c>
      <c r="U529">
        <v>2</v>
      </c>
      <c r="V529">
        <v>2</v>
      </c>
      <c r="W529">
        <v>1</v>
      </c>
      <c r="X529">
        <v>2</v>
      </c>
      <c r="Y529">
        <v>2</v>
      </c>
      <c r="Z529">
        <v>3</v>
      </c>
      <c r="AA529">
        <v>2.2775937179293502</v>
      </c>
      <c r="AB529">
        <v>1.095732024892893</v>
      </c>
      <c r="AC529">
        <v>1.3830953987039853</v>
      </c>
      <c r="AD529">
        <v>1.9559417588335268</v>
      </c>
      <c r="AE529">
        <v>1.1920520159526689</v>
      </c>
      <c r="AF529">
        <v>2.101625214650245</v>
      </c>
      <c r="AG529">
        <v>2.5991007514810818</v>
      </c>
      <c r="AH529">
        <v>1.6254484690922</v>
      </c>
      <c r="AI529">
        <v>1.4358392746854001</v>
      </c>
      <c r="AJ529">
        <v>0.96133849297662488</v>
      </c>
      <c r="AK529">
        <v>1.505567580033726</v>
      </c>
      <c r="AL529">
        <v>1.8914091946978531</v>
      </c>
      <c r="AM529">
        <f t="shared" si="16"/>
        <v>1.5425373539730829</v>
      </c>
      <c r="AN529">
        <f t="shared" si="17"/>
        <v>1.794919961681843</v>
      </c>
      <c r="AP529" t="s">
        <v>631</v>
      </c>
      <c r="AQ529" t="s">
        <v>2526</v>
      </c>
      <c r="AR529" t="s">
        <v>2527</v>
      </c>
      <c r="AS529">
        <v>-1.76895390391469</v>
      </c>
      <c r="AT529">
        <v>0.10874521709833899</v>
      </c>
      <c r="AU529">
        <v>0.511994803890501</v>
      </c>
    </row>
    <row r="530" spans="1:47" x14ac:dyDescent="0.25">
      <c r="A530" t="s">
        <v>1087</v>
      </c>
      <c r="B530">
        <v>211025.07446954196</v>
      </c>
      <c r="C530">
        <v>162372.716653554</v>
      </c>
      <c r="D530">
        <v>200167.09847754086</v>
      </c>
      <c r="E530">
        <v>194714.82878496114</v>
      </c>
      <c r="F530">
        <v>183505.34997013491</v>
      </c>
      <c r="G530">
        <v>220766.45481282831</v>
      </c>
      <c r="H530">
        <v>136962.64265743058</v>
      </c>
      <c r="I530">
        <v>198688.41201164262</v>
      </c>
      <c r="J530">
        <v>232022.27409452019</v>
      </c>
      <c r="K530">
        <v>228778.41634633744</v>
      </c>
      <c r="L530">
        <v>232734.1670757253</v>
      </c>
      <c r="M530">
        <v>191219.79319865629</v>
      </c>
      <c r="N530">
        <v>3</v>
      </c>
      <c r="O530">
        <v>3</v>
      </c>
      <c r="P530">
        <v>2</v>
      </c>
      <c r="Q530">
        <v>3</v>
      </c>
      <c r="R530">
        <v>3</v>
      </c>
      <c r="S530">
        <v>3</v>
      </c>
      <c r="T530">
        <v>3</v>
      </c>
      <c r="U530">
        <v>2</v>
      </c>
      <c r="V530">
        <v>3</v>
      </c>
      <c r="W530">
        <v>1</v>
      </c>
      <c r="X530">
        <v>3</v>
      </c>
      <c r="Y530">
        <v>2</v>
      </c>
      <c r="Z530">
        <v>2</v>
      </c>
      <c r="AA530">
        <v>3.7904520022603969</v>
      </c>
      <c r="AB530">
        <v>3.5913045614243702</v>
      </c>
      <c r="AC530">
        <v>4.4928799957198331</v>
      </c>
      <c r="AD530">
        <v>3.2164295291884835</v>
      </c>
      <c r="AE530">
        <v>1.7029980671384533</v>
      </c>
      <c r="AF530">
        <v>2.8849441924606598</v>
      </c>
      <c r="AG530">
        <v>2.9208091575792299</v>
      </c>
      <c r="AH530">
        <v>4.1291527349232133</v>
      </c>
      <c r="AI530">
        <v>2.2725582608247001</v>
      </c>
      <c r="AJ530">
        <v>3.5088986310375998</v>
      </c>
      <c r="AK530">
        <v>3.0039407075765001</v>
      </c>
      <c r="AL530">
        <v>4.186013652402635</v>
      </c>
      <c r="AM530">
        <f t="shared" si="16"/>
        <v>3.4235062739545934</v>
      </c>
      <c r="AN530">
        <f t="shared" si="17"/>
        <v>3.1932239748014193</v>
      </c>
      <c r="AP530" t="s">
        <v>632</v>
      </c>
      <c r="AQ530" t="s">
        <v>2528</v>
      </c>
      <c r="AR530" t="s">
        <v>2529</v>
      </c>
      <c r="AS530">
        <v>-4.9078266416297103</v>
      </c>
      <c r="AT530">
        <v>0.177655223149532</v>
      </c>
      <c r="AU530">
        <v>0.51343422694917695</v>
      </c>
    </row>
    <row r="531" spans="1:47" x14ac:dyDescent="0.25">
      <c r="A531" t="s">
        <v>1009</v>
      </c>
      <c r="B531">
        <v>253928.11593922909</v>
      </c>
      <c r="C531">
        <v>330755.22963208234</v>
      </c>
      <c r="D531">
        <v>271201.91527656489</v>
      </c>
      <c r="E531">
        <v>157023.12474020076</v>
      </c>
      <c r="F531">
        <v>102886.15839517662</v>
      </c>
      <c r="G531">
        <v>211099.69431167084</v>
      </c>
      <c r="H531">
        <v>197601.80601019954</v>
      </c>
      <c r="I531">
        <v>183962.94867556699</v>
      </c>
      <c r="J531">
        <v>205.36</v>
      </c>
      <c r="K531">
        <v>3599.2235525375495</v>
      </c>
      <c r="L531">
        <v>3603.2823916845218</v>
      </c>
      <c r="M531">
        <v>141154.55488824483</v>
      </c>
      <c r="N531">
        <v>3</v>
      </c>
      <c r="O531">
        <v>2</v>
      </c>
      <c r="P531">
        <v>3</v>
      </c>
      <c r="Q531">
        <v>2</v>
      </c>
      <c r="R531">
        <v>2</v>
      </c>
      <c r="S531">
        <v>1</v>
      </c>
      <c r="T531">
        <v>2</v>
      </c>
      <c r="U531">
        <v>2</v>
      </c>
      <c r="V531">
        <v>2</v>
      </c>
      <c r="W531">
        <v>0</v>
      </c>
      <c r="X531">
        <v>1</v>
      </c>
      <c r="Y531">
        <v>1</v>
      </c>
      <c r="Z531">
        <v>1</v>
      </c>
      <c r="AA531">
        <v>4.00495170124998</v>
      </c>
      <c r="AB531">
        <v>3.5612471993882231</v>
      </c>
      <c r="AC531">
        <v>2.7970148211860799</v>
      </c>
      <c r="AD531">
        <v>5.0406288036497751</v>
      </c>
      <c r="AE531">
        <v>4.4468795067286297</v>
      </c>
      <c r="AF531">
        <v>3.1091456223916452</v>
      </c>
      <c r="AG531">
        <v>2.0929924873287562</v>
      </c>
      <c r="AH531">
        <v>4.2700027233053248</v>
      </c>
      <c r="AI531">
        <v>0</v>
      </c>
      <c r="AJ531">
        <v>2.0641317157793901</v>
      </c>
      <c r="AK531">
        <v>0.73246068447744095</v>
      </c>
      <c r="AL531">
        <v>3.6568430955536901</v>
      </c>
      <c r="AM531">
        <f t="shared" si="16"/>
        <v>2.5894151766658866</v>
      </c>
      <c r="AN531">
        <f t="shared" si="17"/>
        <v>3.3733012168406025</v>
      </c>
      <c r="AP531" t="s">
        <v>633</v>
      </c>
      <c r="AQ531" t="s">
        <v>2530</v>
      </c>
      <c r="AR531" t="s">
        <v>2531</v>
      </c>
      <c r="AS531">
        <v>-0.94090861074350196</v>
      </c>
      <c r="AT531">
        <v>0.36951665225856101</v>
      </c>
      <c r="AU531">
        <v>0.513976507848105</v>
      </c>
    </row>
    <row r="532" spans="1:47" x14ac:dyDescent="0.25">
      <c r="A532" t="s">
        <v>126</v>
      </c>
      <c r="B532">
        <v>365111.69782332092</v>
      </c>
      <c r="C532">
        <v>188663.71333077355</v>
      </c>
      <c r="D532">
        <v>409310.35174169816</v>
      </c>
      <c r="E532">
        <v>156475.93934633196</v>
      </c>
      <c r="F532">
        <v>299574.39308562421</v>
      </c>
      <c r="G532">
        <v>223010.23875516458</v>
      </c>
      <c r="H532">
        <v>127306.08750237078</v>
      </c>
      <c r="I532">
        <v>97278.810486594608</v>
      </c>
      <c r="J532">
        <v>351795.97280292021</v>
      </c>
      <c r="K532">
        <v>272656.61691069824</v>
      </c>
      <c r="L532">
        <v>293030.89750585501</v>
      </c>
      <c r="M532">
        <v>291545.66410191229</v>
      </c>
      <c r="N532">
        <v>4</v>
      </c>
      <c r="O532">
        <v>3</v>
      </c>
      <c r="P532">
        <v>2</v>
      </c>
      <c r="Q532">
        <v>3</v>
      </c>
      <c r="R532">
        <v>3</v>
      </c>
      <c r="S532">
        <v>3</v>
      </c>
      <c r="T532">
        <v>3</v>
      </c>
      <c r="U532">
        <v>2</v>
      </c>
      <c r="V532">
        <v>2</v>
      </c>
      <c r="W532">
        <v>3</v>
      </c>
      <c r="X532">
        <v>3</v>
      </c>
      <c r="Y532">
        <v>3</v>
      </c>
      <c r="Z532">
        <v>4</v>
      </c>
      <c r="AA532">
        <v>2.3695982556135999</v>
      </c>
      <c r="AB532">
        <v>2.2569418501659051</v>
      </c>
      <c r="AC532">
        <v>2.5969027609203668</v>
      </c>
      <c r="AD532">
        <v>2.386470005731089</v>
      </c>
      <c r="AE532">
        <v>2.6119958192164066</v>
      </c>
      <c r="AF532">
        <v>1.9778153154799101</v>
      </c>
      <c r="AG532">
        <v>3.0562648531504353</v>
      </c>
      <c r="AH532">
        <v>3.2834822074879697</v>
      </c>
      <c r="AI532">
        <v>2.3783670773224199</v>
      </c>
      <c r="AJ532">
        <v>3.1725888536202436</v>
      </c>
      <c r="AK532">
        <v>3.2724411361856269</v>
      </c>
      <c r="AL532">
        <v>2.6591459906334975</v>
      </c>
      <c r="AM532">
        <f t="shared" si="16"/>
        <v>2.4587023521870743</v>
      </c>
      <c r="AN532">
        <f t="shared" si="17"/>
        <v>2.8783000020675042</v>
      </c>
      <c r="AP532" t="s">
        <v>634</v>
      </c>
      <c r="AQ532" t="s">
        <v>2532</v>
      </c>
      <c r="AR532" t="s">
        <v>2533</v>
      </c>
      <c r="AS532">
        <v>-0.39225124774491599</v>
      </c>
      <c r="AT532">
        <v>5.6155701469029297E-2</v>
      </c>
      <c r="AU532">
        <v>0.51512287126733902</v>
      </c>
    </row>
    <row r="533" spans="1:47" x14ac:dyDescent="0.25">
      <c r="A533" t="s">
        <v>1313</v>
      </c>
      <c r="B533">
        <v>272288.53667056904</v>
      </c>
      <c r="C533">
        <v>252427.91304114414</v>
      </c>
      <c r="D533">
        <v>294162.94390504388</v>
      </c>
      <c r="E533">
        <v>178616.84774022302</v>
      </c>
      <c r="F533">
        <v>300660.64842535474</v>
      </c>
      <c r="G533">
        <v>269309.31483900157</v>
      </c>
      <c r="H533">
        <v>323254.43088418304</v>
      </c>
      <c r="I533">
        <v>238750.92621804113</v>
      </c>
      <c r="J533">
        <v>563246.19713136426</v>
      </c>
      <c r="K533">
        <v>347401.18523137638</v>
      </c>
      <c r="L533">
        <v>565706.49592316907</v>
      </c>
      <c r="M533">
        <v>355652.7519975102</v>
      </c>
      <c r="N533">
        <v>2</v>
      </c>
      <c r="O533">
        <v>2</v>
      </c>
      <c r="P533">
        <v>1</v>
      </c>
      <c r="Q533">
        <v>1</v>
      </c>
      <c r="R533">
        <v>1</v>
      </c>
      <c r="S533">
        <v>1</v>
      </c>
      <c r="T533">
        <v>2</v>
      </c>
      <c r="U533">
        <v>2</v>
      </c>
      <c r="V533">
        <v>2</v>
      </c>
      <c r="W533">
        <v>2</v>
      </c>
      <c r="X533">
        <v>2</v>
      </c>
      <c r="Y533">
        <v>2</v>
      </c>
      <c r="Z533">
        <v>2</v>
      </c>
      <c r="AA533">
        <v>3.76499145111802</v>
      </c>
      <c r="AB533">
        <v>2.7768925897382402</v>
      </c>
      <c r="AC533">
        <v>3.7975035823339001</v>
      </c>
      <c r="AD533">
        <v>1.9430344947510201</v>
      </c>
      <c r="AE533">
        <v>2.49111497556467</v>
      </c>
      <c r="AF533">
        <v>2.85733960710159</v>
      </c>
      <c r="AG533">
        <v>1.8749488074847476</v>
      </c>
      <c r="AH533">
        <v>2.99775726100233</v>
      </c>
      <c r="AI533">
        <v>1.71363757341057</v>
      </c>
      <c r="AJ533">
        <v>5.0682570349633451</v>
      </c>
      <c r="AK533">
        <v>3.5722983253601197</v>
      </c>
      <c r="AL533">
        <v>3.7150811020085199</v>
      </c>
      <c r="AM533">
        <f t="shared" si="16"/>
        <v>3.3297703064442774</v>
      </c>
      <c r="AN533">
        <f t="shared" si="17"/>
        <v>2.7657058276952342</v>
      </c>
      <c r="AP533" t="s">
        <v>635</v>
      </c>
      <c r="AQ533" t="s">
        <v>2534</v>
      </c>
      <c r="AR533" t="s">
        <v>2535</v>
      </c>
      <c r="AS533">
        <v>-1.6077779633957601</v>
      </c>
      <c r="AT533">
        <v>0.22805083939639401</v>
      </c>
      <c r="AU533">
        <v>0.516894226915104</v>
      </c>
    </row>
    <row r="534" spans="1:47" x14ac:dyDescent="0.25">
      <c r="A534" t="s">
        <v>1039</v>
      </c>
      <c r="B534">
        <v>529090.17034200986</v>
      </c>
      <c r="C534">
        <v>559071.69887356064</v>
      </c>
      <c r="D534">
        <v>553945.29485840804</v>
      </c>
      <c r="E534">
        <v>528799.4184218389</v>
      </c>
      <c r="F534">
        <v>584426.76606737729</v>
      </c>
      <c r="G534">
        <v>499448.17561633477</v>
      </c>
      <c r="H534">
        <v>540730.15241854673</v>
      </c>
      <c r="I534">
        <v>514867.64480806136</v>
      </c>
      <c r="J534">
        <v>320058.70187205792</v>
      </c>
      <c r="K534">
        <v>693737.53279054142</v>
      </c>
      <c r="L534">
        <v>323321.72254444443</v>
      </c>
      <c r="M534">
        <v>644869.81092231302</v>
      </c>
      <c r="N534">
        <v>3</v>
      </c>
      <c r="O534">
        <v>3</v>
      </c>
      <c r="P534">
        <v>3</v>
      </c>
      <c r="Q534">
        <v>3</v>
      </c>
      <c r="R534">
        <v>3</v>
      </c>
      <c r="S534">
        <v>3</v>
      </c>
      <c r="T534">
        <v>3</v>
      </c>
      <c r="U534">
        <v>3</v>
      </c>
      <c r="V534">
        <v>3</v>
      </c>
      <c r="W534">
        <v>2</v>
      </c>
      <c r="X534">
        <v>3</v>
      </c>
      <c r="Y534">
        <v>2</v>
      </c>
      <c r="Z534">
        <v>3</v>
      </c>
      <c r="AA534">
        <v>3.0036696942780736</v>
      </c>
      <c r="AB534">
        <v>3.2920672680083833</v>
      </c>
      <c r="AC534">
        <v>3.8025453726679164</v>
      </c>
      <c r="AD534">
        <v>2.1014545968010601</v>
      </c>
      <c r="AE534">
        <v>2.31318350958886</v>
      </c>
      <c r="AF534">
        <v>3.6672025726438107</v>
      </c>
      <c r="AG534">
        <v>3.9844581889477566</v>
      </c>
      <c r="AH534">
        <v>4.0772575615321767</v>
      </c>
      <c r="AI534">
        <v>2.9081118533234953</v>
      </c>
      <c r="AJ534">
        <v>4.5260009372073498</v>
      </c>
      <c r="AK534">
        <v>4.2672838665226749</v>
      </c>
      <c r="AL534">
        <v>4.5299927656085934</v>
      </c>
      <c r="AM534">
        <f t="shared" si="16"/>
        <v>3.5332662830215047</v>
      </c>
      <c r="AN534">
        <f t="shared" si="17"/>
        <v>3.5456050815001867</v>
      </c>
      <c r="AP534" t="s">
        <v>636</v>
      </c>
      <c r="AQ534" t="s">
        <v>2536</v>
      </c>
      <c r="AR534" t="s">
        <v>2537</v>
      </c>
      <c r="AS534">
        <v>-2.0848687566502</v>
      </c>
      <c r="AT534">
        <v>0.18038985946210601</v>
      </c>
      <c r="AU534">
        <v>0.51824440951191397</v>
      </c>
    </row>
    <row r="535" spans="1:47" x14ac:dyDescent="0.25">
      <c r="A535" t="s">
        <v>926</v>
      </c>
      <c r="B535">
        <v>724453.85977712541</v>
      </c>
      <c r="C535">
        <v>229031.58784325968</v>
      </c>
      <c r="D535">
        <v>647070.18726526899</v>
      </c>
      <c r="E535">
        <v>826019.40480435255</v>
      </c>
      <c r="F535">
        <v>779756.59184166091</v>
      </c>
      <c r="G535">
        <v>570496.3415518289</v>
      </c>
      <c r="H535">
        <v>570884.62693517783</v>
      </c>
      <c r="I535">
        <v>453859.56735178945</v>
      </c>
      <c r="J535">
        <v>668747.00813606125</v>
      </c>
      <c r="K535">
        <v>680799.4347232763</v>
      </c>
      <c r="L535">
        <v>442782.0557747932</v>
      </c>
      <c r="M535">
        <v>936201.65393465199</v>
      </c>
      <c r="N535">
        <v>5</v>
      </c>
      <c r="O535">
        <v>5</v>
      </c>
      <c r="P535">
        <v>1</v>
      </c>
      <c r="Q535">
        <v>5</v>
      </c>
      <c r="R535">
        <v>5</v>
      </c>
      <c r="S535">
        <v>4</v>
      </c>
      <c r="T535">
        <v>2</v>
      </c>
      <c r="U535">
        <v>3</v>
      </c>
      <c r="V535">
        <v>3</v>
      </c>
      <c r="W535">
        <v>3</v>
      </c>
      <c r="X535">
        <v>4</v>
      </c>
      <c r="Y535">
        <v>3</v>
      </c>
      <c r="Z535">
        <v>5</v>
      </c>
      <c r="AA535">
        <v>1.7985510723726332</v>
      </c>
      <c r="AB535">
        <v>3.2802558983585399</v>
      </c>
      <c r="AC535">
        <v>2.1693567072035309</v>
      </c>
      <c r="AD535">
        <v>2.4872392787912454</v>
      </c>
      <c r="AE535">
        <v>2.6061351831941209</v>
      </c>
      <c r="AF535">
        <v>4.5938305081874944</v>
      </c>
      <c r="AG535">
        <v>3.1752531305244216</v>
      </c>
      <c r="AH535">
        <v>2.6021221665206009</v>
      </c>
      <c r="AI535">
        <v>3.3567798072002635</v>
      </c>
      <c r="AJ535">
        <v>3.2528238953215949</v>
      </c>
      <c r="AK535">
        <v>2.3380693495721072</v>
      </c>
      <c r="AL535">
        <v>3.2161154723288901</v>
      </c>
      <c r="AM535">
        <f t="shared" si="16"/>
        <v>3.0752663147740091</v>
      </c>
      <c r="AN535">
        <f t="shared" si="17"/>
        <v>2.7374890968218977</v>
      </c>
      <c r="AP535" t="s">
        <v>637</v>
      </c>
      <c r="AQ535" t="s">
        <v>2538</v>
      </c>
      <c r="AR535" t="s">
        <v>2539</v>
      </c>
      <c r="AS535">
        <v>0.39013681601613598</v>
      </c>
      <c r="AT535">
        <v>8.3969943833737806E-2</v>
      </c>
      <c r="AU535">
        <v>0.51834686146168496</v>
      </c>
    </row>
    <row r="536" spans="1:47" x14ac:dyDescent="0.25">
      <c r="A536" t="s">
        <v>1081</v>
      </c>
      <c r="B536">
        <v>488559.94663646969</v>
      </c>
      <c r="C536">
        <v>418411.23341534135</v>
      </c>
      <c r="D536">
        <v>528133.4985315731</v>
      </c>
      <c r="E536">
        <v>476495.98527525313</v>
      </c>
      <c r="F536">
        <v>322367.27964829269</v>
      </c>
      <c r="G536">
        <v>470106.58443883853</v>
      </c>
      <c r="H536">
        <v>386464.80050185259</v>
      </c>
      <c r="I536">
        <v>462420.23081963352</v>
      </c>
      <c r="J536">
        <v>582651.66949433996</v>
      </c>
      <c r="K536">
        <v>655735.93281998287</v>
      </c>
      <c r="L536">
        <v>870383.74626432103</v>
      </c>
      <c r="M536">
        <v>629471.0655506812</v>
      </c>
      <c r="N536">
        <v>5</v>
      </c>
      <c r="O536">
        <v>5</v>
      </c>
      <c r="P536">
        <v>4</v>
      </c>
      <c r="Q536">
        <v>5</v>
      </c>
      <c r="R536">
        <v>5</v>
      </c>
      <c r="S536">
        <v>4</v>
      </c>
      <c r="T536">
        <v>4</v>
      </c>
      <c r="U536">
        <v>4</v>
      </c>
      <c r="V536">
        <v>5</v>
      </c>
      <c r="W536">
        <v>5</v>
      </c>
      <c r="X536">
        <v>5</v>
      </c>
      <c r="Y536">
        <v>5</v>
      </c>
      <c r="Z536">
        <v>5</v>
      </c>
      <c r="AA536">
        <v>2.6360655071274679</v>
      </c>
      <c r="AB536">
        <v>2.8666277777044402</v>
      </c>
      <c r="AC536">
        <v>3.0693453371155059</v>
      </c>
      <c r="AD536">
        <v>3.2510445084750037</v>
      </c>
      <c r="AE536">
        <v>2.913369574211425</v>
      </c>
      <c r="AF536">
        <v>3.0164938419489369</v>
      </c>
      <c r="AG536">
        <v>2.7239190222176397</v>
      </c>
      <c r="AH536">
        <v>3.4724334628005038</v>
      </c>
      <c r="AI536">
        <v>2.8005990071243141</v>
      </c>
      <c r="AJ536">
        <v>3.4709542480824522</v>
      </c>
      <c r="AK536">
        <v>3.7237969426222683</v>
      </c>
      <c r="AL536">
        <v>3.3380618358191256</v>
      </c>
      <c r="AM536">
        <f t="shared" si="16"/>
        <v>2.9766809531838523</v>
      </c>
      <c r="AN536">
        <f t="shared" si="17"/>
        <v>3.2371042243576613</v>
      </c>
      <c r="AP536" t="s">
        <v>638</v>
      </c>
      <c r="AQ536" t="s">
        <v>2540</v>
      </c>
      <c r="AR536" t="s">
        <v>2541</v>
      </c>
      <c r="AS536">
        <v>0.37633709492497203</v>
      </c>
      <c r="AT536">
        <v>6.1975853679634901E-2</v>
      </c>
      <c r="AU536">
        <v>0.51913855037483403</v>
      </c>
    </row>
    <row r="537" spans="1:47" x14ac:dyDescent="0.25">
      <c r="A537" t="s">
        <v>291</v>
      </c>
      <c r="B537">
        <v>62794.371627073233</v>
      </c>
      <c r="C537">
        <v>103813.36808137645</v>
      </c>
      <c r="D537">
        <v>78420.806326228951</v>
      </c>
      <c r="E537">
        <v>108507.5194193768</v>
      </c>
      <c r="F537">
        <v>205.36</v>
      </c>
      <c r="G537">
        <v>50154.957623446804</v>
      </c>
      <c r="H537">
        <v>54623.811087626258</v>
      </c>
      <c r="I537">
        <v>86665.578835507622</v>
      </c>
      <c r="J537">
        <v>247160.05922307927</v>
      </c>
      <c r="K537">
        <v>389516.85024034278</v>
      </c>
      <c r="L537">
        <v>285363.50500555977</v>
      </c>
      <c r="M537">
        <v>256766.70341066679</v>
      </c>
      <c r="N537">
        <v>5</v>
      </c>
      <c r="O537">
        <v>1</v>
      </c>
      <c r="P537">
        <v>2</v>
      </c>
      <c r="Q537">
        <v>2</v>
      </c>
      <c r="R537">
        <v>2</v>
      </c>
      <c r="S537">
        <v>0</v>
      </c>
      <c r="T537">
        <v>1</v>
      </c>
      <c r="U537">
        <v>1</v>
      </c>
      <c r="V537">
        <v>2</v>
      </c>
      <c r="W537">
        <v>3</v>
      </c>
      <c r="X537">
        <v>5</v>
      </c>
      <c r="Y537">
        <v>3</v>
      </c>
      <c r="Z537">
        <v>3</v>
      </c>
      <c r="AA537">
        <v>3.7681767055762299</v>
      </c>
      <c r="AB537">
        <v>2.0394529965896053</v>
      </c>
      <c r="AC537">
        <v>2.5697602026905755</v>
      </c>
      <c r="AD537">
        <v>1.2415939264898896</v>
      </c>
      <c r="AE537">
        <v>0</v>
      </c>
      <c r="AF537">
        <v>1.84055944769063</v>
      </c>
      <c r="AG537">
        <v>1.0019583393128999</v>
      </c>
      <c r="AH537">
        <v>2.6718388212651849</v>
      </c>
      <c r="AI537">
        <v>1.3481090672328471</v>
      </c>
      <c r="AJ537">
        <v>2.0623425897918866</v>
      </c>
      <c r="AK537">
        <v>2.5628918109637633</v>
      </c>
      <c r="AL537">
        <v>2.8321887900079266</v>
      </c>
      <c r="AM537">
        <f t="shared" si="16"/>
        <v>2.2714001682619624</v>
      </c>
      <c r="AN537">
        <f t="shared" si="17"/>
        <v>1.7184119480066107</v>
      </c>
      <c r="AP537" t="s">
        <v>639</v>
      </c>
      <c r="AQ537" t="s">
        <v>2542</v>
      </c>
      <c r="AR537" t="s">
        <v>2543</v>
      </c>
      <c r="AS537">
        <v>-0.33476102731692298</v>
      </c>
      <c r="AT537">
        <v>8.2638020933012805E-3</v>
      </c>
      <c r="AU537">
        <v>0.51956909849808497</v>
      </c>
    </row>
    <row r="538" spans="1:47" x14ac:dyDescent="0.25">
      <c r="A538" t="s">
        <v>1094</v>
      </c>
      <c r="B538">
        <v>431534.2649372897</v>
      </c>
      <c r="C538">
        <v>422930.64997301775</v>
      </c>
      <c r="D538">
        <v>466184.7637231719</v>
      </c>
      <c r="E538">
        <v>518923.44462256366</v>
      </c>
      <c r="F538">
        <v>1000115.2711650688</v>
      </c>
      <c r="G538">
        <v>408809.49355227733</v>
      </c>
      <c r="H538">
        <v>1039482.0350105442</v>
      </c>
      <c r="I538">
        <v>539269.13841980812</v>
      </c>
      <c r="J538">
        <v>443106.40153458738</v>
      </c>
      <c r="K538">
        <v>266809.8326881972</v>
      </c>
      <c r="L538">
        <v>536609.8857504715</v>
      </c>
      <c r="M538">
        <v>4330371.6025120458</v>
      </c>
      <c r="N538">
        <v>5</v>
      </c>
      <c r="O538">
        <v>4</v>
      </c>
      <c r="P538">
        <v>4</v>
      </c>
      <c r="Q538">
        <v>3</v>
      </c>
      <c r="R538">
        <v>3</v>
      </c>
      <c r="S538">
        <v>4</v>
      </c>
      <c r="T538">
        <v>4</v>
      </c>
      <c r="U538">
        <v>5</v>
      </c>
      <c r="V538">
        <v>3</v>
      </c>
      <c r="W538">
        <v>3</v>
      </c>
      <c r="X538">
        <v>3</v>
      </c>
      <c r="Y538">
        <v>3</v>
      </c>
      <c r="Z538">
        <v>5</v>
      </c>
      <c r="AA538">
        <v>2.6452979827876848</v>
      </c>
      <c r="AB538">
        <v>1.8812451098546901</v>
      </c>
      <c r="AC538">
        <v>4.4912070190327897</v>
      </c>
      <c r="AD538">
        <v>3.1060415735506766</v>
      </c>
      <c r="AE538">
        <v>2.3711188267488397</v>
      </c>
      <c r="AF538">
        <v>2.0797541930851313</v>
      </c>
      <c r="AG538">
        <v>2.4315328296070566</v>
      </c>
      <c r="AH538">
        <v>3.92525071599905</v>
      </c>
      <c r="AI538">
        <v>2.7916571276873197</v>
      </c>
      <c r="AJ538">
        <v>3.7261847898715366</v>
      </c>
      <c r="AK538">
        <v>2.3678191913607649</v>
      </c>
      <c r="AL538">
        <v>2.5080568206953999</v>
      </c>
      <c r="AM538">
        <f t="shared" si="16"/>
        <v>2.9358910370531919</v>
      </c>
      <c r="AN538">
        <f t="shared" si="17"/>
        <v>2.7849699929936311</v>
      </c>
      <c r="AP538" t="s">
        <v>640</v>
      </c>
      <c r="AQ538" t="s">
        <v>2544</v>
      </c>
      <c r="AR538" t="s">
        <v>2545</v>
      </c>
      <c r="AS538">
        <v>-1.70962636684617</v>
      </c>
      <c r="AT538">
        <v>0.11357593771913201</v>
      </c>
      <c r="AU538">
        <v>0.52005883438384903</v>
      </c>
    </row>
    <row r="539" spans="1:47" x14ac:dyDescent="0.25">
      <c r="A539" t="s">
        <v>357</v>
      </c>
      <c r="B539">
        <v>256217.04549663857</v>
      </c>
      <c r="C539">
        <v>83134.086718352832</v>
      </c>
      <c r="D539">
        <v>189018.01297075296</v>
      </c>
      <c r="E539">
        <v>141696.41537610695</v>
      </c>
      <c r="F539">
        <v>22206.143854785903</v>
      </c>
      <c r="G539">
        <v>57373.463072126593</v>
      </c>
      <c r="H539">
        <v>298813.86847440997</v>
      </c>
      <c r="I539">
        <v>137290.04367203219</v>
      </c>
      <c r="J539">
        <v>172132.20788026031</v>
      </c>
      <c r="K539">
        <v>221082.38774961411</v>
      </c>
      <c r="L539">
        <v>161732.19981795416</v>
      </c>
      <c r="M539">
        <v>168046.25199440971</v>
      </c>
      <c r="N539">
        <v>4</v>
      </c>
      <c r="O539">
        <v>4</v>
      </c>
      <c r="P539">
        <v>2</v>
      </c>
      <c r="Q539">
        <v>4</v>
      </c>
      <c r="R539">
        <v>4</v>
      </c>
      <c r="S539">
        <v>1</v>
      </c>
      <c r="T539">
        <v>1</v>
      </c>
      <c r="U539">
        <v>3</v>
      </c>
      <c r="V539">
        <v>3</v>
      </c>
      <c r="W539">
        <v>3</v>
      </c>
      <c r="X539">
        <v>4</v>
      </c>
      <c r="Y539">
        <v>4</v>
      </c>
      <c r="Z539">
        <v>4</v>
      </c>
      <c r="AA539">
        <v>2.6821436987158052</v>
      </c>
      <c r="AB539">
        <v>2.2669144108635901</v>
      </c>
      <c r="AC539">
        <v>2.7753867723563372</v>
      </c>
      <c r="AD539">
        <v>2.5217654489533272</v>
      </c>
      <c r="AE539">
        <v>2.68133588857392</v>
      </c>
      <c r="AF539">
        <v>0.96778635149073</v>
      </c>
      <c r="AG539">
        <v>1.6787594088474387</v>
      </c>
      <c r="AH539">
        <v>3.2565325198739399</v>
      </c>
      <c r="AI539">
        <v>3.3468015379578802</v>
      </c>
      <c r="AJ539">
        <v>3.5661749337666349</v>
      </c>
      <c r="AK539">
        <v>2.7834022908953173</v>
      </c>
      <c r="AL539">
        <v>3.068396227163082</v>
      </c>
      <c r="AM539">
        <f t="shared" si="16"/>
        <v>2.6008679508584964</v>
      </c>
      <c r="AN539">
        <f t="shared" si="17"/>
        <v>2.6650319640511708</v>
      </c>
      <c r="AP539" t="s">
        <v>641</v>
      </c>
      <c r="AQ539" t="s">
        <v>2546</v>
      </c>
      <c r="AR539" t="s">
        <v>2547</v>
      </c>
      <c r="AS539">
        <v>-0.32560848498256101</v>
      </c>
      <c r="AT539">
        <v>0.18494107692654599</v>
      </c>
      <c r="AU539">
        <v>0.52044742676078803</v>
      </c>
    </row>
    <row r="540" spans="1:47" x14ac:dyDescent="0.25">
      <c r="A540" t="s">
        <v>1330</v>
      </c>
      <c r="B540">
        <v>294218.91979606211</v>
      </c>
      <c r="C540">
        <v>313837.32901677763</v>
      </c>
      <c r="D540">
        <v>306726.98772705049</v>
      </c>
      <c r="E540">
        <v>373332.01623988402</v>
      </c>
      <c r="F540">
        <v>263322.4869502862</v>
      </c>
      <c r="G540">
        <v>231545.56379867112</v>
      </c>
      <c r="H540">
        <v>331916.90801888518</v>
      </c>
      <c r="I540">
        <v>374187.69172910141</v>
      </c>
      <c r="J540">
        <v>205.36</v>
      </c>
      <c r="K540">
        <v>244966.87306456402</v>
      </c>
      <c r="L540">
        <v>105991.84449683649</v>
      </c>
      <c r="M540">
        <v>264953.80323254078</v>
      </c>
      <c r="N540">
        <v>4</v>
      </c>
      <c r="O540">
        <v>3</v>
      </c>
      <c r="P540">
        <v>3</v>
      </c>
      <c r="Q540">
        <v>3</v>
      </c>
      <c r="R540">
        <v>4</v>
      </c>
      <c r="S540">
        <v>3</v>
      </c>
      <c r="T540">
        <v>2</v>
      </c>
      <c r="U540">
        <v>3</v>
      </c>
      <c r="V540">
        <v>4</v>
      </c>
      <c r="W540">
        <v>0</v>
      </c>
      <c r="X540">
        <v>3</v>
      </c>
      <c r="Y540">
        <v>1</v>
      </c>
      <c r="Z540">
        <v>3</v>
      </c>
      <c r="AA540">
        <v>4.1436814350516835</v>
      </c>
      <c r="AB540">
        <v>2.70078539931573</v>
      </c>
      <c r="AC540">
        <v>1.200219418212237</v>
      </c>
      <c r="AD540">
        <v>2.768535162872916</v>
      </c>
      <c r="AE540">
        <v>2.265984681195631</v>
      </c>
      <c r="AF540">
        <v>3.57175460470269</v>
      </c>
      <c r="AG540">
        <v>2.84320719711434</v>
      </c>
      <c r="AH540">
        <v>3.4584052023341845</v>
      </c>
      <c r="AI540">
        <v>0</v>
      </c>
      <c r="AJ540">
        <v>3.2722536643412674</v>
      </c>
      <c r="AK540">
        <v>4.6805426425143999</v>
      </c>
      <c r="AL540">
        <v>3.3921030592393002</v>
      </c>
      <c r="AM540">
        <f t="shared" si="16"/>
        <v>2.4814490869372681</v>
      </c>
      <c r="AN540">
        <f t="shared" si="17"/>
        <v>3.234796324211795</v>
      </c>
      <c r="AP540" t="s">
        <v>642</v>
      </c>
      <c r="AQ540" t="s">
        <v>2548</v>
      </c>
      <c r="AR540" t="s">
        <v>2549</v>
      </c>
      <c r="AS540">
        <v>-0.339546914496967</v>
      </c>
      <c r="AT540">
        <v>0.111333954759851</v>
      </c>
      <c r="AU540">
        <v>0.52056211377364103</v>
      </c>
    </row>
    <row r="541" spans="1:47" x14ac:dyDescent="0.25">
      <c r="A541" t="s">
        <v>1219</v>
      </c>
      <c r="B541">
        <v>1155626.6766297787</v>
      </c>
      <c r="C541">
        <v>1320127.8375591014</v>
      </c>
      <c r="D541">
        <v>1241508.5712364325</v>
      </c>
      <c r="E541">
        <v>1151288.9887074362</v>
      </c>
      <c r="F541">
        <v>1215220.6153598668</v>
      </c>
      <c r="G541">
        <v>1172245.3099522286</v>
      </c>
      <c r="H541">
        <v>1027473.0638775999</v>
      </c>
      <c r="I541">
        <v>1007363.5841253611</v>
      </c>
      <c r="J541">
        <v>933435.89090333483</v>
      </c>
      <c r="K541">
        <v>833247.17531716323</v>
      </c>
      <c r="L541">
        <v>1044527.3733381107</v>
      </c>
      <c r="M541">
        <v>708552.37863124209</v>
      </c>
      <c r="N541">
        <v>7</v>
      </c>
      <c r="O541">
        <v>3</v>
      </c>
      <c r="P541">
        <v>3</v>
      </c>
      <c r="Q541">
        <v>3</v>
      </c>
      <c r="R541">
        <v>3</v>
      </c>
      <c r="S541">
        <v>4</v>
      </c>
      <c r="T541">
        <v>5</v>
      </c>
      <c r="U541">
        <v>3</v>
      </c>
      <c r="V541">
        <v>3</v>
      </c>
      <c r="W541">
        <v>2</v>
      </c>
      <c r="X541">
        <v>2</v>
      </c>
      <c r="Y541">
        <v>1</v>
      </c>
      <c r="Z541">
        <v>2</v>
      </c>
      <c r="AA541">
        <v>4.1183488482995996</v>
      </c>
      <c r="AB541">
        <v>3.8056274757131665</v>
      </c>
      <c r="AC541">
        <v>3.9135657294921935</v>
      </c>
      <c r="AD541">
        <v>3.1441941408865728</v>
      </c>
      <c r="AE541">
        <v>1.8243652888862776</v>
      </c>
      <c r="AF541">
        <v>2.6165386183035038</v>
      </c>
      <c r="AG541">
        <v>2.9940012269027938</v>
      </c>
      <c r="AH541">
        <v>3.8591108690892035</v>
      </c>
      <c r="AI541">
        <v>1.4687763674773562</v>
      </c>
      <c r="AJ541">
        <v>3.8053674763290948</v>
      </c>
      <c r="AK541">
        <v>4.1196978794903103</v>
      </c>
      <c r="AL541">
        <v>2.3343812841371201</v>
      </c>
      <c r="AM541">
        <f t="shared" si="16"/>
        <v>3.2880374192691524</v>
      </c>
      <c r="AN541">
        <f t="shared" si="17"/>
        <v>3.0459584482320463</v>
      </c>
      <c r="AP541" t="s">
        <v>643</v>
      </c>
      <c r="AQ541" t="s">
        <v>2550</v>
      </c>
      <c r="AR541" t="s">
        <v>2551</v>
      </c>
      <c r="AS541">
        <v>0.38377850784039003</v>
      </c>
      <c r="AT541">
        <v>3.1904437058421602E-2</v>
      </c>
      <c r="AU541">
        <v>0.521007715668386</v>
      </c>
    </row>
    <row r="542" spans="1:47" x14ac:dyDescent="0.25">
      <c r="A542" t="s">
        <v>274</v>
      </c>
      <c r="B542">
        <v>587406.3113266353</v>
      </c>
      <c r="C542">
        <v>499210.00201161008</v>
      </c>
      <c r="D542">
        <v>585612.95261206233</v>
      </c>
      <c r="E542">
        <v>876958.6681822231</v>
      </c>
      <c r="F542">
        <v>843764.91124422406</v>
      </c>
      <c r="G542">
        <v>511063.30892890814</v>
      </c>
      <c r="H542">
        <v>1151830.8202085199</v>
      </c>
      <c r="I542">
        <v>685284.68595859967</v>
      </c>
      <c r="J542">
        <v>1531932.1125751729</v>
      </c>
      <c r="K542">
        <v>858075.94009924505</v>
      </c>
      <c r="L542">
        <v>1513636.365387345</v>
      </c>
      <c r="M542">
        <v>846672.43726755457</v>
      </c>
      <c r="N542">
        <v>4</v>
      </c>
      <c r="O542">
        <v>4</v>
      </c>
      <c r="P542">
        <v>3</v>
      </c>
      <c r="Q542">
        <v>3</v>
      </c>
      <c r="R542">
        <v>4</v>
      </c>
      <c r="S542">
        <v>4</v>
      </c>
      <c r="T542">
        <v>4</v>
      </c>
      <c r="U542">
        <v>4</v>
      </c>
      <c r="V542">
        <v>4</v>
      </c>
      <c r="W542">
        <v>3</v>
      </c>
      <c r="X542">
        <v>3</v>
      </c>
      <c r="Y542">
        <v>3</v>
      </c>
      <c r="Z542">
        <v>3</v>
      </c>
      <c r="AA542">
        <v>2.3273607350467524</v>
      </c>
      <c r="AB542">
        <v>2.74835125304595</v>
      </c>
      <c r="AC542">
        <v>4.4639296525022507</v>
      </c>
      <c r="AD542">
        <v>3.7785233423319999</v>
      </c>
      <c r="AE542">
        <v>2.2962195646733123</v>
      </c>
      <c r="AF542">
        <v>3.098428783162968</v>
      </c>
      <c r="AG542">
        <v>4.1336991719408331</v>
      </c>
      <c r="AH542">
        <v>3.1478146067174979</v>
      </c>
      <c r="AI542">
        <v>2.8561652709615202</v>
      </c>
      <c r="AJ542">
        <v>4.2848426206403936</v>
      </c>
      <c r="AK542">
        <v>3.9651735930597733</v>
      </c>
      <c r="AL542">
        <v>3.1833131657175628</v>
      </c>
      <c r="AM542">
        <f t="shared" si="16"/>
        <v>3.2965130525599728</v>
      </c>
      <c r="AN542">
        <f t="shared" si="17"/>
        <v>3.4174572407401631</v>
      </c>
      <c r="AP542" t="s">
        <v>644</v>
      </c>
      <c r="AQ542" t="s">
        <v>2552</v>
      </c>
      <c r="AR542" t="s">
        <v>2553</v>
      </c>
      <c r="AS542">
        <v>0.18443167416696199</v>
      </c>
      <c r="AT542">
        <v>6.3123076656490903E-2</v>
      </c>
      <c r="AU542">
        <v>0.52305296160552595</v>
      </c>
    </row>
    <row r="543" spans="1:47" x14ac:dyDescent="0.25">
      <c r="A543" t="s">
        <v>854</v>
      </c>
      <c r="B543">
        <v>669960.31964858854</v>
      </c>
      <c r="C543">
        <v>935637.05842458981</v>
      </c>
      <c r="D543">
        <v>1042159.7602323875</v>
      </c>
      <c r="E543">
        <v>963230.65424557077</v>
      </c>
      <c r="F543">
        <v>985664.38385086216</v>
      </c>
      <c r="G543">
        <v>913327.06577830086</v>
      </c>
      <c r="H543">
        <v>627079.18095753889</v>
      </c>
      <c r="I543">
        <v>966306.62720308197</v>
      </c>
      <c r="J543">
        <v>1392929.1175364547</v>
      </c>
      <c r="K543">
        <v>1442485.3696932977</v>
      </c>
      <c r="L543">
        <v>1300870.8864818045</v>
      </c>
      <c r="M543">
        <v>1279653.2164111971</v>
      </c>
      <c r="N543">
        <v>4</v>
      </c>
      <c r="O543">
        <v>3</v>
      </c>
      <c r="P543">
        <v>4</v>
      </c>
      <c r="Q543">
        <v>3</v>
      </c>
      <c r="R543">
        <v>3</v>
      </c>
      <c r="S543">
        <v>3</v>
      </c>
      <c r="T543">
        <v>3</v>
      </c>
      <c r="U543">
        <v>4</v>
      </c>
      <c r="V543">
        <v>4</v>
      </c>
      <c r="W543">
        <v>3</v>
      </c>
      <c r="X543">
        <v>3</v>
      </c>
      <c r="Y543">
        <v>3</v>
      </c>
      <c r="Z543">
        <v>4</v>
      </c>
      <c r="AA543">
        <v>3.2236084047755464</v>
      </c>
      <c r="AB543">
        <v>1.5697154498476276</v>
      </c>
      <c r="AC543">
        <v>3.8004771293634563</v>
      </c>
      <c r="AD543">
        <v>3.3804662787097932</v>
      </c>
      <c r="AE543">
        <v>2.6351144972529235</v>
      </c>
      <c r="AF543">
        <v>3.7367404319399498</v>
      </c>
      <c r="AG543">
        <v>3.1182752513027978</v>
      </c>
      <c r="AH543">
        <v>4.0207229796929997</v>
      </c>
      <c r="AI543">
        <v>1.6772605624008887</v>
      </c>
      <c r="AJ543">
        <v>4.6279532149852063</v>
      </c>
      <c r="AK543">
        <v>1.5171233957873094</v>
      </c>
      <c r="AL543">
        <v>2.6198308765591705</v>
      </c>
      <c r="AM543">
        <f t="shared" si="16"/>
        <v>3.1059591988854458</v>
      </c>
      <c r="AN543">
        <f t="shared" si="17"/>
        <v>2.8819222132174986</v>
      </c>
      <c r="AP543" t="s">
        <v>645</v>
      </c>
      <c r="AQ543" t="s">
        <v>2554</v>
      </c>
      <c r="AR543" t="s">
        <v>2555</v>
      </c>
      <c r="AS543">
        <v>0.20883501860480799</v>
      </c>
      <c r="AT543">
        <v>4.9740028823171599E-2</v>
      </c>
      <c r="AU543">
        <v>0.52513459281006103</v>
      </c>
    </row>
    <row r="544" spans="1:47" x14ac:dyDescent="0.25">
      <c r="A544" t="s">
        <v>117</v>
      </c>
      <c r="B544">
        <v>349037.52519593394</v>
      </c>
      <c r="C544">
        <v>297617.48804792576</v>
      </c>
      <c r="D544">
        <v>419579.34222163178</v>
      </c>
      <c r="E544">
        <v>577189.40432760841</v>
      </c>
      <c r="F544">
        <v>410864.60786009155</v>
      </c>
      <c r="G544">
        <v>375341.76032052696</v>
      </c>
      <c r="H544">
        <v>539054.33662062197</v>
      </c>
      <c r="I544">
        <v>647432.92115239776</v>
      </c>
      <c r="J544">
        <v>1224484.9980776047</v>
      </c>
      <c r="K544">
        <v>852420.51735103328</v>
      </c>
      <c r="L544">
        <v>1378046.8290924295</v>
      </c>
      <c r="M544">
        <v>1070771.5223448817</v>
      </c>
      <c r="N544">
        <v>4</v>
      </c>
      <c r="O544">
        <v>2</v>
      </c>
      <c r="P544">
        <v>3</v>
      </c>
      <c r="Q544">
        <v>2</v>
      </c>
      <c r="R544">
        <v>3</v>
      </c>
      <c r="S544">
        <v>3</v>
      </c>
      <c r="T544">
        <v>3</v>
      </c>
      <c r="U544">
        <v>2</v>
      </c>
      <c r="V544">
        <v>4</v>
      </c>
      <c r="W544">
        <v>3</v>
      </c>
      <c r="X544">
        <v>3</v>
      </c>
      <c r="Y544">
        <v>3</v>
      </c>
      <c r="Z544">
        <v>3</v>
      </c>
      <c r="AA544">
        <v>2.9313317861134101</v>
      </c>
      <c r="AB544">
        <v>2.5924037624179634</v>
      </c>
      <c r="AC544">
        <v>3.2379201603027301</v>
      </c>
      <c r="AD544">
        <v>3.3231683210923264</v>
      </c>
      <c r="AE544">
        <v>2.2943134426595533</v>
      </c>
      <c r="AF544">
        <v>2.4821660965984447</v>
      </c>
      <c r="AG544">
        <v>4.68964276705562</v>
      </c>
      <c r="AH544">
        <v>3.097899871396057</v>
      </c>
      <c r="AI544">
        <v>3.121722050870023</v>
      </c>
      <c r="AJ544">
        <v>4.0635095824171898</v>
      </c>
      <c r="AK544">
        <v>4.1736504099065739</v>
      </c>
      <c r="AL544">
        <v>4.8385071813311145</v>
      </c>
      <c r="AM544">
        <f t="shared" si="16"/>
        <v>3.0715089064532939</v>
      </c>
      <c r="AN544">
        <f t="shared" si="17"/>
        <v>3.7361969989068737</v>
      </c>
      <c r="AP544" t="s">
        <v>646</v>
      </c>
      <c r="AQ544" t="s">
        <v>2556</v>
      </c>
      <c r="AR544" t="s">
        <v>2557</v>
      </c>
      <c r="AS544">
        <v>-0.51542127054633802</v>
      </c>
      <c r="AT544">
        <v>0.13451104366539399</v>
      </c>
      <c r="AU544">
        <v>0.52619155998644496</v>
      </c>
    </row>
    <row r="545" spans="1:47" x14ac:dyDescent="0.25">
      <c r="A545" t="s">
        <v>106</v>
      </c>
      <c r="B545">
        <v>163211.71486083837</v>
      </c>
      <c r="C545">
        <v>26099.082203489939</v>
      </c>
      <c r="D545">
        <v>75550.522774690224</v>
      </c>
      <c r="E545">
        <v>232422.54878249468</v>
      </c>
      <c r="F545">
        <v>131930.69172232074</v>
      </c>
      <c r="G545">
        <v>16624.382550518872</v>
      </c>
      <c r="H545">
        <v>100595.36787287162</v>
      </c>
      <c r="I545">
        <v>98147.417839360729</v>
      </c>
      <c r="J545">
        <v>91307.387777832584</v>
      </c>
      <c r="K545">
        <v>50959.721358766306</v>
      </c>
      <c r="L545">
        <v>114340.98226801799</v>
      </c>
      <c r="M545">
        <v>94728.064716961191</v>
      </c>
      <c r="N545">
        <v>3</v>
      </c>
      <c r="O545">
        <v>3</v>
      </c>
      <c r="P545">
        <v>1</v>
      </c>
      <c r="Q545">
        <v>2</v>
      </c>
      <c r="R545">
        <v>3</v>
      </c>
      <c r="S545">
        <v>2</v>
      </c>
      <c r="T545">
        <v>1</v>
      </c>
      <c r="U545">
        <v>2</v>
      </c>
      <c r="V545">
        <v>2</v>
      </c>
      <c r="W545">
        <v>1</v>
      </c>
      <c r="X545">
        <v>1</v>
      </c>
      <c r="Y545">
        <v>1</v>
      </c>
      <c r="Z545">
        <v>1</v>
      </c>
      <c r="AA545">
        <v>2.7119027051742535</v>
      </c>
      <c r="AB545">
        <v>0.58623999835559404</v>
      </c>
      <c r="AC545">
        <v>2.5180609531555902</v>
      </c>
      <c r="AD545">
        <v>2.6311963422325366</v>
      </c>
      <c r="AE545">
        <v>1.2778018555752748</v>
      </c>
      <c r="AF545">
        <v>2.5101442164564101</v>
      </c>
      <c r="AG545">
        <v>2.826384152782135</v>
      </c>
      <c r="AH545">
        <v>3.6656858524401299</v>
      </c>
      <c r="AI545">
        <v>1.06013247502593</v>
      </c>
      <c r="AJ545">
        <v>4.0707940680776202</v>
      </c>
      <c r="AK545">
        <v>3.4211657296762099</v>
      </c>
      <c r="AL545">
        <v>3.52519908919311</v>
      </c>
      <c r="AM545">
        <f t="shared" si="16"/>
        <v>2.2428790693742333</v>
      </c>
      <c r="AN545">
        <f t="shared" si="17"/>
        <v>2.8912388369832325</v>
      </c>
      <c r="AP545" t="s">
        <v>647</v>
      </c>
      <c r="AQ545" t="s">
        <v>2558</v>
      </c>
      <c r="AR545" t="s">
        <v>2559</v>
      </c>
      <c r="AS545">
        <v>3.92253504711638</v>
      </c>
      <c r="AT545">
        <v>0.17286713045168101</v>
      </c>
      <c r="AU545">
        <v>0.527451928039253</v>
      </c>
    </row>
    <row r="546" spans="1:47" x14ac:dyDescent="0.25">
      <c r="A546" t="s">
        <v>1043</v>
      </c>
      <c r="B546">
        <v>51568.649137265304</v>
      </c>
      <c r="C546">
        <v>77483.846980849979</v>
      </c>
      <c r="D546">
        <v>74321.91115174767</v>
      </c>
      <c r="E546">
        <v>72218.35817245736</v>
      </c>
      <c r="F546">
        <v>50884.104126524253</v>
      </c>
      <c r="G546">
        <v>205.36</v>
      </c>
      <c r="H546">
        <v>49193.45790418244</v>
      </c>
      <c r="I546">
        <v>71991.23116420873</v>
      </c>
      <c r="J546">
        <v>205.36</v>
      </c>
      <c r="K546">
        <v>97326.312633845999</v>
      </c>
      <c r="L546">
        <v>43735.874601706892</v>
      </c>
      <c r="M546">
        <v>54405.526165130912</v>
      </c>
      <c r="N546">
        <v>3</v>
      </c>
      <c r="O546">
        <v>2</v>
      </c>
      <c r="P546">
        <v>3</v>
      </c>
      <c r="Q546">
        <v>2</v>
      </c>
      <c r="R546">
        <v>2</v>
      </c>
      <c r="S546">
        <v>1</v>
      </c>
      <c r="T546">
        <v>0</v>
      </c>
      <c r="U546">
        <v>1</v>
      </c>
      <c r="V546">
        <v>2</v>
      </c>
      <c r="W546">
        <v>0</v>
      </c>
      <c r="X546">
        <v>2</v>
      </c>
      <c r="Y546">
        <v>2</v>
      </c>
      <c r="Z546">
        <v>1</v>
      </c>
      <c r="AA546">
        <v>3.15424884556497</v>
      </c>
      <c r="AB546">
        <v>1.8657842071489299</v>
      </c>
      <c r="AC546">
        <v>3.0100299170968201</v>
      </c>
      <c r="AD546">
        <v>2.1288914133623829</v>
      </c>
      <c r="AE546">
        <v>2.8112237868474201</v>
      </c>
      <c r="AF546">
        <v>0</v>
      </c>
      <c r="AG546">
        <v>3.2948997129978501</v>
      </c>
      <c r="AH546">
        <v>3.26028541352937</v>
      </c>
      <c r="AI546">
        <v>0</v>
      </c>
      <c r="AJ546">
        <v>2.3264621707815101</v>
      </c>
      <c r="AK546">
        <v>2.8634063090146591</v>
      </c>
      <c r="AL546">
        <v>3.11734963633937</v>
      </c>
      <c r="AM546">
        <f t="shared" si="16"/>
        <v>1.7260875234320381</v>
      </c>
      <c r="AN546">
        <f t="shared" si="17"/>
        <v>2.9126760453485088</v>
      </c>
      <c r="AP546" t="s">
        <v>648</v>
      </c>
      <c r="AQ546" t="s">
        <v>2560</v>
      </c>
      <c r="AR546" t="s">
        <v>2561</v>
      </c>
      <c r="AS546">
        <v>-1.9759696696037701</v>
      </c>
      <c r="AT546">
        <v>8.9539042136204894E-2</v>
      </c>
      <c r="AU546">
        <v>0.52810662196576896</v>
      </c>
    </row>
    <row r="547" spans="1:47" x14ac:dyDescent="0.25">
      <c r="A547" t="s">
        <v>1344</v>
      </c>
      <c r="B547">
        <v>740800.38459145615</v>
      </c>
      <c r="C547">
        <v>731639.04287916271</v>
      </c>
      <c r="D547">
        <v>862543.08893060975</v>
      </c>
      <c r="E547">
        <v>879180.7649378347</v>
      </c>
      <c r="F547">
        <v>592045.2425097595</v>
      </c>
      <c r="G547">
        <v>1060315.2461688344</v>
      </c>
      <c r="H547">
        <v>915076.50772839866</v>
      </c>
      <c r="I547">
        <v>672900.01210345514</v>
      </c>
      <c r="J547">
        <v>632295.88462086732</v>
      </c>
      <c r="K547">
        <v>811141.54703065706</v>
      </c>
      <c r="L547">
        <v>712954.68090704072</v>
      </c>
      <c r="M547">
        <v>554775.70116730419</v>
      </c>
      <c r="N547">
        <v>4</v>
      </c>
      <c r="O547">
        <v>3</v>
      </c>
      <c r="P547">
        <v>3</v>
      </c>
      <c r="Q547">
        <v>4</v>
      </c>
      <c r="R547">
        <v>4</v>
      </c>
      <c r="S547">
        <v>3</v>
      </c>
      <c r="T547">
        <v>4</v>
      </c>
      <c r="U547">
        <v>3</v>
      </c>
      <c r="V547">
        <v>4</v>
      </c>
      <c r="W547">
        <v>2</v>
      </c>
      <c r="X547">
        <v>2</v>
      </c>
      <c r="Y547">
        <v>3</v>
      </c>
      <c r="Z547">
        <v>2</v>
      </c>
      <c r="AA547">
        <v>3.0838345461155465</v>
      </c>
      <c r="AB547">
        <v>2.1725009088694835</v>
      </c>
      <c r="AC547">
        <v>3.5155291220521376</v>
      </c>
      <c r="AD547">
        <v>2.9795551857432625</v>
      </c>
      <c r="AE547">
        <v>3.8931162580860161</v>
      </c>
      <c r="AF547">
        <v>3.2266129306966054</v>
      </c>
      <c r="AG547">
        <v>2.9537586922746364</v>
      </c>
      <c r="AH547">
        <v>2.8966557680265099</v>
      </c>
      <c r="AI547">
        <v>2.3319393407483151</v>
      </c>
      <c r="AJ547">
        <v>4.4026571536503152</v>
      </c>
      <c r="AK547">
        <v>1.4908064051828187</v>
      </c>
      <c r="AL547">
        <v>2.2857010881350801</v>
      </c>
      <c r="AM547">
        <f t="shared" si="16"/>
        <v>3.1221790003554006</v>
      </c>
      <c r="AN547">
        <f t="shared" si="17"/>
        <v>2.7499322329080536</v>
      </c>
      <c r="AP547" t="s">
        <v>649</v>
      </c>
      <c r="AQ547" t="s">
        <v>2562</v>
      </c>
      <c r="AR547" t="s">
        <v>2563</v>
      </c>
      <c r="AS547">
        <v>0.22583593765725701</v>
      </c>
      <c r="AT547">
        <v>0.156160180874996</v>
      </c>
      <c r="AU547">
        <v>0.529264393747366</v>
      </c>
    </row>
    <row r="548" spans="1:47" x14ac:dyDescent="0.25">
      <c r="A548" t="s">
        <v>626</v>
      </c>
      <c r="B548">
        <v>121513.09117008268</v>
      </c>
      <c r="C548">
        <v>97499.695586662579</v>
      </c>
      <c r="D548">
        <v>92516.020719267748</v>
      </c>
      <c r="E548">
        <v>83005.253354819506</v>
      </c>
      <c r="F548">
        <v>78315.460644226332</v>
      </c>
      <c r="G548">
        <v>43862.3370917469</v>
      </c>
      <c r="H548">
        <v>144394.63799788436</v>
      </c>
      <c r="I548">
        <v>74430.67724609471</v>
      </c>
      <c r="J548">
        <v>1795.565440161861</v>
      </c>
      <c r="K548">
        <v>175748.87308632708</v>
      </c>
      <c r="L548">
        <v>1706.7657544260476</v>
      </c>
      <c r="M548">
        <v>82389.143051429448</v>
      </c>
      <c r="N548">
        <v>1</v>
      </c>
      <c r="O548">
        <v>1</v>
      </c>
      <c r="P548">
        <v>1</v>
      </c>
      <c r="Q548">
        <v>1</v>
      </c>
      <c r="R548">
        <v>1</v>
      </c>
      <c r="S548">
        <v>1</v>
      </c>
      <c r="T548">
        <v>1</v>
      </c>
      <c r="U548">
        <v>1</v>
      </c>
      <c r="V548">
        <v>1</v>
      </c>
      <c r="W548">
        <v>1</v>
      </c>
      <c r="X548">
        <v>1</v>
      </c>
      <c r="Y548">
        <v>1</v>
      </c>
      <c r="Z548">
        <v>1</v>
      </c>
      <c r="AA548">
        <v>4.9830130082723203</v>
      </c>
      <c r="AB548">
        <v>3.3224732754691799</v>
      </c>
      <c r="AC548">
        <v>1.9730613408538999</v>
      </c>
      <c r="AD548">
        <v>5.0602070346401398</v>
      </c>
      <c r="AE548">
        <v>2.69131022049464</v>
      </c>
      <c r="AF548">
        <v>3.0032202702902202</v>
      </c>
      <c r="AG548">
        <v>4.5109642049138596</v>
      </c>
      <c r="AH548">
        <v>4.4225911486891301</v>
      </c>
      <c r="AI548">
        <v>1.28147016549087</v>
      </c>
      <c r="AJ548">
        <v>4.0182882430531199</v>
      </c>
      <c r="AK548">
        <v>2.4709612322930901</v>
      </c>
      <c r="AL548">
        <v>4.4662613450327404</v>
      </c>
      <c r="AM548">
        <f t="shared" si="16"/>
        <v>3.0969210505716016</v>
      </c>
      <c r="AN548">
        <f t="shared" si="17"/>
        <v>3.9370491976772666</v>
      </c>
      <c r="AP548" t="s">
        <v>650</v>
      </c>
      <c r="AQ548" t="s">
        <v>2564</v>
      </c>
      <c r="AR548" t="s">
        <v>2565</v>
      </c>
      <c r="AS548">
        <v>-0.31507343742636201</v>
      </c>
      <c r="AT548">
        <v>0.144484457972158</v>
      </c>
      <c r="AU548">
        <v>0.52931533392627295</v>
      </c>
    </row>
    <row r="549" spans="1:47" x14ac:dyDescent="0.25">
      <c r="A549" t="s">
        <v>1015</v>
      </c>
      <c r="B549">
        <v>141993.44273938565</v>
      </c>
      <c r="C549">
        <v>53504.895906963065</v>
      </c>
      <c r="D549">
        <v>65052.936399791521</v>
      </c>
      <c r="E549">
        <v>112906.19618136005</v>
      </c>
      <c r="F549">
        <v>36476.049554923535</v>
      </c>
      <c r="G549">
        <v>40056.508688674687</v>
      </c>
      <c r="H549">
        <v>104430.8490079226</v>
      </c>
      <c r="I549">
        <v>104996.88920986223</v>
      </c>
      <c r="J549">
        <v>132732.83205280412</v>
      </c>
      <c r="K549">
        <v>241667.15061258114</v>
      </c>
      <c r="L549">
        <v>149725.07361266599</v>
      </c>
      <c r="M549">
        <v>275331.13704008027</v>
      </c>
      <c r="N549">
        <v>5</v>
      </c>
      <c r="O549">
        <v>3</v>
      </c>
      <c r="P549">
        <v>1</v>
      </c>
      <c r="Q549">
        <v>2</v>
      </c>
      <c r="R549">
        <v>3</v>
      </c>
      <c r="S549">
        <v>1</v>
      </c>
      <c r="T549">
        <v>1</v>
      </c>
      <c r="U549">
        <v>2</v>
      </c>
      <c r="V549">
        <v>2</v>
      </c>
      <c r="W549">
        <v>1</v>
      </c>
      <c r="X549">
        <v>4</v>
      </c>
      <c r="Y549">
        <v>2</v>
      </c>
      <c r="Z549">
        <v>4</v>
      </c>
      <c r="AA549">
        <v>1.135580501734704</v>
      </c>
      <c r="AB549">
        <v>1.0735998045703701</v>
      </c>
      <c r="AC549">
        <v>1.6742210357191549</v>
      </c>
      <c r="AD549">
        <v>0.86649442959615497</v>
      </c>
      <c r="AE549">
        <v>0.61352325494855797</v>
      </c>
      <c r="AF549">
        <v>0.85391890567511097</v>
      </c>
      <c r="AG549">
        <v>1.2661639192843599</v>
      </c>
      <c r="AH549">
        <v>2.8284514964433503</v>
      </c>
      <c r="AI549">
        <v>1.0344553977633899</v>
      </c>
      <c r="AJ549">
        <v>2.3068204757410551</v>
      </c>
      <c r="AK549">
        <v>1.3122302926235601</v>
      </c>
      <c r="AL549">
        <v>1.2671058861853923</v>
      </c>
      <c r="AM549">
        <f t="shared" si="16"/>
        <v>1.3464326868672973</v>
      </c>
      <c r="AN549">
        <f t="shared" si="17"/>
        <v>1.358994879846896</v>
      </c>
      <c r="AP549" t="s">
        <v>651</v>
      </c>
      <c r="AQ549" t="s">
        <v>2566</v>
      </c>
      <c r="AR549" t="s">
        <v>2567</v>
      </c>
      <c r="AS549">
        <v>-0.15607223365324199</v>
      </c>
      <c r="AT549">
        <v>7.16552134688168E-2</v>
      </c>
      <c r="AU549">
        <v>0.53043997312680702</v>
      </c>
    </row>
    <row r="550" spans="1:47" x14ac:dyDescent="0.25">
      <c r="A550" t="s">
        <v>236</v>
      </c>
      <c r="B550">
        <v>29129.309693611031</v>
      </c>
      <c r="C550">
        <v>34750.419569739439</v>
      </c>
      <c r="D550">
        <v>39070.491570459468</v>
      </c>
      <c r="E550">
        <v>156284.19606270871</v>
      </c>
      <c r="F550">
        <v>39834.999163511922</v>
      </c>
      <c r="G550">
        <v>89955.306785694687</v>
      </c>
      <c r="H550">
        <v>32994.468616177706</v>
      </c>
      <c r="I550">
        <v>118992.27394270302</v>
      </c>
      <c r="J550">
        <v>52567.620210736561</v>
      </c>
      <c r="K550">
        <v>134341.75544972825</v>
      </c>
      <c r="L550">
        <v>261750.48503957034</v>
      </c>
      <c r="M550">
        <v>161531.6581669685</v>
      </c>
      <c r="N550">
        <v>2</v>
      </c>
      <c r="O550">
        <v>1</v>
      </c>
      <c r="P550">
        <v>1</v>
      </c>
      <c r="Q550">
        <v>1</v>
      </c>
      <c r="R550">
        <v>2</v>
      </c>
      <c r="S550">
        <v>1</v>
      </c>
      <c r="T550">
        <v>2</v>
      </c>
      <c r="U550">
        <v>1</v>
      </c>
      <c r="V550">
        <v>2</v>
      </c>
      <c r="W550">
        <v>2</v>
      </c>
      <c r="X550">
        <v>2</v>
      </c>
      <c r="Y550">
        <v>2</v>
      </c>
      <c r="Z550">
        <v>2</v>
      </c>
      <c r="AA550">
        <v>3.8349289284749402</v>
      </c>
      <c r="AB550">
        <v>1.3879911317631399</v>
      </c>
      <c r="AC550">
        <v>5.1996320678312902</v>
      </c>
      <c r="AD550">
        <v>2.5998890877327123</v>
      </c>
      <c r="AE550">
        <v>4.0717732160521196</v>
      </c>
      <c r="AF550">
        <v>1.5858721058058951</v>
      </c>
      <c r="AG550">
        <v>2.8860739023128801</v>
      </c>
      <c r="AH550">
        <v>3.3323095759016255</v>
      </c>
      <c r="AI550">
        <v>2.1738540445091354</v>
      </c>
      <c r="AJ550">
        <v>2.6489235883347302</v>
      </c>
      <c r="AK550">
        <v>3.768546841239075</v>
      </c>
      <c r="AL550">
        <v>3.2968165132699552</v>
      </c>
      <c r="AM550">
        <f t="shared" si="16"/>
        <v>2.8052003111198558</v>
      </c>
      <c r="AN550">
        <f t="shared" si="17"/>
        <v>3.3259015227513946</v>
      </c>
      <c r="AP550" t="s">
        <v>652</v>
      </c>
      <c r="AQ550" t="s">
        <v>2568</v>
      </c>
      <c r="AR550" t="s">
        <v>2569</v>
      </c>
      <c r="AS550">
        <v>5.2673791373999403</v>
      </c>
      <c r="AT550">
        <v>0.20969697480261901</v>
      </c>
      <c r="AU550">
        <v>0.53099554130092597</v>
      </c>
    </row>
    <row r="551" spans="1:47" x14ac:dyDescent="0.25">
      <c r="A551" t="s">
        <v>1255</v>
      </c>
      <c r="B551">
        <v>279658.34384277661</v>
      </c>
      <c r="C551">
        <v>286814.71182992152</v>
      </c>
      <c r="D551">
        <v>294226.07294613647</v>
      </c>
      <c r="E551">
        <v>395141.68602047564</v>
      </c>
      <c r="F551">
        <v>273388.6741276455</v>
      </c>
      <c r="G551">
        <v>280143.38706317759</v>
      </c>
      <c r="H551">
        <v>114402.269396681</v>
      </c>
      <c r="I551">
        <v>338382.95137004327</v>
      </c>
      <c r="J551">
        <v>175961.68431502799</v>
      </c>
      <c r="K551">
        <v>370046.71617396851</v>
      </c>
      <c r="L551">
        <v>233076.35983361129</v>
      </c>
      <c r="M551">
        <v>274842.79252088995</v>
      </c>
      <c r="N551">
        <v>4</v>
      </c>
      <c r="O551">
        <v>4</v>
      </c>
      <c r="P551">
        <v>4</v>
      </c>
      <c r="Q551">
        <v>3</v>
      </c>
      <c r="R551">
        <v>4</v>
      </c>
      <c r="S551">
        <v>4</v>
      </c>
      <c r="T551">
        <v>4</v>
      </c>
      <c r="U551">
        <v>3</v>
      </c>
      <c r="V551">
        <v>4</v>
      </c>
      <c r="W551">
        <v>1</v>
      </c>
      <c r="X551">
        <v>4</v>
      </c>
      <c r="Y551">
        <v>2</v>
      </c>
      <c r="Z551">
        <v>3</v>
      </c>
      <c r="AA551">
        <v>2.7172524677909129</v>
      </c>
      <c r="AB551">
        <v>2.0232671880350002</v>
      </c>
      <c r="AC551">
        <v>2.8144403808688634</v>
      </c>
      <c r="AD551">
        <v>2.0574296618252235</v>
      </c>
      <c r="AE551">
        <v>2.325060814792395</v>
      </c>
      <c r="AF551">
        <v>1.941870935258305</v>
      </c>
      <c r="AG551">
        <v>1.9298675922734567</v>
      </c>
      <c r="AH551">
        <v>3.4544250540336154</v>
      </c>
      <c r="AI551">
        <v>1.12118700199126</v>
      </c>
      <c r="AJ551">
        <v>2.7813141271783048</v>
      </c>
      <c r="AK551">
        <v>1.8141585675720184</v>
      </c>
      <c r="AL551">
        <v>1.7058029736425537</v>
      </c>
      <c r="AM551">
        <f t="shared" si="16"/>
        <v>2.2332220168537744</v>
      </c>
      <c r="AN551">
        <f t="shared" si="17"/>
        <v>2.2144574440232105</v>
      </c>
      <c r="AP551" t="s">
        <v>653</v>
      </c>
      <c r="AQ551" t="s">
        <v>2570</v>
      </c>
      <c r="AR551" t="s">
        <v>2571</v>
      </c>
      <c r="AS551">
        <v>-0.17584786862101601</v>
      </c>
      <c r="AT551">
        <v>2.0100197423881801E-2</v>
      </c>
      <c r="AU551">
        <v>0.53132308214990598</v>
      </c>
    </row>
    <row r="552" spans="1:47" x14ac:dyDescent="0.25">
      <c r="A552" t="s">
        <v>1387</v>
      </c>
      <c r="B552">
        <v>205.36</v>
      </c>
      <c r="C552">
        <v>205.36</v>
      </c>
      <c r="D552">
        <v>205.36</v>
      </c>
      <c r="E552">
        <v>51604.228748202477</v>
      </c>
      <c r="F552">
        <v>205.36</v>
      </c>
      <c r="G552">
        <v>53838.656727261514</v>
      </c>
      <c r="H552">
        <v>205.36</v>
      </c>
      <c r="I552">
        <v>71423.506254589141</v>
      </c>
      <c r="J552">
        <v>205.36</v>
      </c>
      <c r="K552">
        <v>205.36</v>
      </c>
      <c r="L552">
        <v>127342.13719506731</v>
      </c>
      <c r="M552">
        <v>205.36</v>
      </c>
      <c r="N552">
        <v>2</v>
      </c>
      <c r="O552">
        <v>0</v>
      </c>
      <c r="P552">
        <v>0</v>
      </c>
      <c r="Q552">
        <v>0</v>
      </c>
      <c r="R552">
        <v>1</v>
      </c>
      <c r="S552">
        <v>0</v>
      </c>
      <c r="T552">
        <v>1</v>
      </c>
      <c r="U552">
        <v>0</v>
      </c>
      <c r="V552">
        <v>1</v>
      </c>
      <c r="W552">
        <v>0</v>
      </c>
      <c r="X552">
        <v>0</v>
      </c>
      <c r="Y552">
        <v>2</v>
      </c>
      <c r="Z552">
        <v>0</v>
      </c>
      <c r="AA552">
        <v>0</v>
      </c>
      <c r="AB552">
        <v>0</v>
      </c>
      <c r="AC552">
        <v>0</v>
      </c>
      <c r="AD552">
        <v>3.16793991643664</v>
      </c>
      <c r="AE552">
        <v>0</v>
      </c>
      <c r="AF552">
        <v>3.1613732362549598</v>
      </c>
      <c r="AG552">
        <v>0</v>
      </c>
      <c r="AH552">
        <v>1.313022321222</v>
      </c>
      <c r="AI552">
        <v>0</v>
      </c>
      <c r="AJ552">
        <v>0</v>
      </c>
      <c r="AK552">
        <v>1.2813080930528551</v>
      </c>
      <c r="AL552">
        <v>0</v>
      </c>
      <c r="AM552">
        <f t="shared" si="16"/>
        <v>0.52689553937582667</v>
      </c>
      <c r="AN552">
        <f t="shared" si="17"/>
        <v>0.96037838845191592</v>
      </c>
      <c r="AP552" t="s">
        <v>654</v>
      </c>
      <c r="AQ552" t="s">
        <v>2572</v>
      </c>
      <c r="AR552" t="s">
        <v>2573</v>
      </c>
      <c r="AS552">
        <v>0.24266010217547301</v>
      </c>
      <c r="AT552">
        <v>5.3643515426742602E-2</v>
      </c>
      <c r="AU552">
        <v>0.53136533006266995</v>
      </c>
    </row>
    <row r="553" spans="1:47" x14ac:dyDescent="0.25">
      <c r="A553" t="s">
        <v>1080</v>
      </c>
      <c r="B553">
        <v>12105529.667040611</v>
      </c>
      <c r="C553">
        <v>8812533.8021915592</v>
      </c>
      <c r="D553">
        <v>11345558.919772213</v>
      </c>
      <c r="E553">
        <v>13598941.733321141</v>
      </c>
      <c r="F553">
        <v>9606985.9684786536</v>
      </c>
      <c r="G553">
        <v>9469628.3438849524</v>
      </c>
      <c r="H553">
        <v>10855431.624053145</v>
      </c>
      <c r="I553">
        <v>9937506.8515102547</v>
      </c>
      <c r="J553">
        <v>16257758.349175815</v>
      </c>
      <c r="K553">
        <v>15044024.084949397</v>
      </c>
      <c r="L553">
        <v>15350540.323610578</v>
      </c>
      <c r="M553">
        <v>17522594.382122505</v>
      </c>
      <c r="N553">
        <v>9</v>
      </c>
      <c r="O553">
        <v>8</v>
      </c>
      <c r="P553">
        <v>6</v>
      </c>
      <c r="Q553">
        <v>8</v>
      </c>
      <c r="R553">
        <v>8</v>
      </c>
      <c r="S553">
        <v>8</v>
      </c>
      <c r="T553">
        <v>9</v>
      </c>
      <c r="U553">
        <v>7</v>
      </c>
      <c r="V553">
        <v>7</v>
      </c>
      <c r="W553">
        <v>8</v>
      </c>
      <c r="X553">
        <v>9</v>
      </c>
      <c r="Y553">
        <v>8</v>
      </c>
      <c r="Z553">
        <v>9</v>
      </c>
      <c r="AA553">
        <v>4.1065439046750409</v>
      </c>
      <c r="AB553">
        <v>3.6258500167398817</v>
      </c>
      <c r="AC553">
        <v>3.8694735178525481</v>
      </c>
      <c r="AD553">
        <v>3.8186941751182162</v>
      </c>
      <c r="AE553">
        <v>3.9896997319975585</v>
      </c>
      <c r="AF553">
        <v>4.6682991902144142</v>
      </c>
      <c r="AG553">
        <v>4.1188518640616527</v>
      </c>
      <c r="AH553">
        <v>4.8970529933365698</v>
      </c>
      <c r="AI553">
        <v>3.3250557217553149</v>
      </c>
      <c r="AJ553">
        <v>4.3431571750571845</v>
      </c>
      <c r="AK553">
        <v>4.6591681643107608</v>
      </c>
      <c r="AL553">
        <v>3.7092184623606617</v>
      </c>
      <c r="AM553">
        <f t="shared" si="16"/>
        <v>3.9897299210490638</v>
      </c>
      <c r="AN553">
        <f t="shared" si="17"/>
        <v>4.1987808985309032</v>
      </c>
      <c r="AP553" t="s">
        <v>655</v>
      </c>
      <c r="AQ553" t="s">
        <v>2574</v>
      </c>
      <c r="AR553" t="s">
        <v>2575</v>
      </c>
      <c r="AS553">
        <v>-0.316723182328847</v>
      </c>
      <c r="AT553">
        <v>5.10864880441491E-2</v>
      </c>
      <c r="AU553">
        <v>0.53149664783207595</v>
      </c>
    </row>
    <row r="554" spans="1:47" x14ac:dyDescent="0.25">
      <c r="A554" t="s">
        <v>1160</v>
      </c>
      <c r="B554">
        <v>847804.45643590658</v>
      </c>
      <c r="C554">
        <v>1017267.9523689011</v>
      </c>
      <c r="D554">
        <v>402687.5628929899</v>
      </c>
      <c r="E554">
        <v>848522.45783266425</v>
      </c>
      <c r="F554">
        <v>683117.32110919966</v>
      </c>
      <c r="G554">
        <v>953751.87476894818</v>
      </c>
      <c r="H554">
        <v>615826.36657683889</v>
      </c>
      <c r="I554">
        <v>363037.6847766462</v>
      </c>
      <c r="J554">
        <v>651663.53202590568</v>
      </c>
      <c r="K554">
        <v>935071.50098924723</v>
      </c>
      <c r="L554">
        <v>825851.83780602308</v>
      </c>
      <c r="M554">
        <v>1090722.3288599728</v>
      </c>
      <c r="N554">
        <v>3</v>
      </c>
      <c r="O554">
        <v>3</v>
      </c>
      <c r="P554">
        <v>3</v>
      </c>
      <c r="Q554">
        <v>2</v>
      </c>
      <c r="R554">
        <v>3</v>
      </c>
      <c r="S554">
        <v>3</v>
      </c>
      <c r="T554">
        <v>3</v>
      </c>
      <c r="U554">
        <v>2</v>
      </c>
      <c r="V554">
        <v>2</v>
      </c>
      <c r="W554">
        <v>3</v>
      </c>
      <c r="X554">
        <v>3</v>
      </c>
      <c r="Y554">
        <v>3</v>
      </c>
      <c r="Z554">
        <v>3</v>
      </c>
      <c r="AA554">
        <v>2.7409129176845668</v>
      </c>
      <c r="AB554">
        <v>2.34141455077406</v>
      </c>
      <c r="AC554">
        <v>3.197515717760175</v>
      </c>
      <c r="AD554">
        <v>3.5215165738826233</v>
      </c>
      <c r="AE554">
        <v>3.1776617711177173</v>
      </c>
      <c r="AF554">
        <v>3.2751922771351634</v>
      </c>
      <c r="AG554">
        <v>4.3537079180672054</v>
      </c>
      <c r="AH554">
        <v>3.6136309481677249</v>
      </c>
      <c r="AI554">
        <v>2.6580074022048099</v>
      </c>
      <c r="AJ554">
        <v>4.0666861602726936</v>
      </c>
      <c r="AK554">
        <v>3.5812994503414632</v>
      </c>
      <c r="AL554">
        <v>3.6777463115017102</v>
      </c>
      <c r="AM554">
        <f t="shared" si="16"/>
        <v>3.0466215043052447</v>
      </c>
      <c r="AN554">
        <f t="shared" si="17"/>
        <v>3.6542604955130744</v>
      </c>
      <c r="AP554" t="s">
        <v>656</v>
      </c>
      <c r="AQ554" t="s">
        <v>2576</v>
      </c>
      <c r="AR554" t="s">
        <v>2577</v>
      </c>
      <c r="AS554">
        <v>-0.41039106835849298</v>
      </c>
      <c r="AT554">
        <v>2.5172540208124101E-2</v>
      </c>
      <c r="AU554">
        <v>0.531782073615509</v>
      </c>
    </row>
    <row r="555" spans="1:47" x14ac:dyDescent="0.25">
      <c r="A555" t="s">
        <v>137</v>
      </c>
      <c r="B555">
        <v>256754.24230144001</v>
      </c>
      <c r="C555">
        <v>104217.13876077342</v>
      </c>
      <c r="D555">
        <v>407851.07875535358</v>
      </c>
      <c r="E555">
        <v>290515.71701294451</v>
      </c>
      <c r="F555">
        <v>417592.68212558707</v>
      </c>
      <c r="G555">
        <v>195427.18716186637</v>
      </c>
      <c r="H555">
        <v>562656.26372170832</v>
      </c>
      <c r="I555">
        <v>239766.03296192974</v>
      </c>
      <c r="J555">
        <v>340835.22614388191</v>
      </c>
      <c r="K555">
        <v>186922.93755140924</v>
      </c>
      <c r="L555">
        <v>627976.97984825843</v>
      </c>
      <c r="M555">
        <v>519948.24197302276</v>
      </c>
      <c r="N555">
        <v>4</v>
      </c>
      <c r="O555">
        <v>3</v>
      </c>
      <c r="P555">
        <v>1</v>
      </c>
      <c r="Q555">
        <v>4</v>
      </c>
      <c r="R555">
        <v>3</v>
      </c>
      <c r="S555">
        <v>4</v>
      </c>
      <c r="T555">
        <v>2</v>
      </c>
      <c r="U555">
        <v>4</v>
      </c>
      <c r="V555">
        <v>2</v>
      </c>
      <c r="W555">
        <v>3</v>
      </c>
      <c r="X555">
        <v>2</v>
      </c>
      <c r="Y555">
        <v>4</v>
      </c>
      <c r="Z555">
        <v>3</v>
      </c>
      <c r="AA555">
        <v>2.7079507501330702</v>
      </c>
      <c r="AB555">
        <v>1.4829562832758401</v>
      </c>
      <c r="AC555">
        <v>1.4811876668809467</v>
      </c>
      <c r="AD555">
        <v>2.0312814765464706</v>
      </c>
      <c r="AE555">
        <v>1.4726752129964333</v>
      </c>
      <c r="AF555">
        <v>2.26398216129185</v>
      </c>
      <c r="AG555">
        <v>2.2107947446790526</v>
      </c>
      <c r="AH555">
        <v>3.6762011386428051</v>
      </c>
      <c r="AI555">
        <v>1.7744745338509753</v>
      </c>
      <c r="AJ555">
        <v>2.2401265520271569</v>
      </c>
      <c r="AK555">
        <v>1.5317138607164833</v>
      </c>
      <c r="AL555">
        <v>2.7458333517788631</v>
      </c>
      <c r="AM555">
        <f t="shared" si="16"/>
        <v>1.9917796579099731</v>
      </c>
      <c r="AN555">
        <f t="shared" si="17"/>
        <v>2.278083297560018</v>
      </c>
      <c r="AP555" t="s">
        <v>657</v>
      </c>
      <c r="AQ555" t="s">
        <v>2578</v>
      </c>
      <c r="AR555" t="s">
        <v>2579</v>
      </c>
      <c r="AS555">
        <v>-5.2509484731846197</v>
      </c>
      <c r="AT555">
        <v>0.29041141257661701</v>
      </c>
      <c r="AU555">
        <v>0.53243828675879601</v>
      </c>
    </row>
    <row r="556" spans="1:47" x14ac:dyDescent="0.25">
      <c r="A556" t="s">
        <v>1351</v>
      </c>
      <c r="B556">
        <v>161891.20918567528</v>
      </c>
      <c r="C556">
        <v>148955.0064515071</v>
      </c>
      <c r="D556">
        <v>187859.83577348388</v>
      </c>
      <c r="E556">
        <v>142544.36392972889</v>
      </c>
      <c r="F556">
        <v>134836.6496027167</v>
      </c>
      <c r="G556">
        <v>123316.97289066327</v>
      </c>
      <c r="H556">
        <v>142022.76948089793</v>
      </c>
      <c r="I556">
        <v>111138.64826639251</v>
      </c>
      <c r="J556">
        <v>132907.39583748867</v>
      </c>
      <c r="K556">
        <v>99283.571926940291</v>
      </c>
      <c r="L556">
        <v>138422.97549479158</v>
      </c>
      <c r="M556">
        <v>129535.67083725665</v>
      </c>
      <c r="N556">
        <v>4</v>
      </c>
      <c r="O556">
        <v>2</v>
      </c>
      <c r="P556">
        <v>3</v>
      </c>
      <c r="Q556">
        <v>2</v>
      </c>
      <c r="R556">
        <v>2</v>
      </c>
      <c r="S556">
        <v>3</v>
      </c>
      <c r="T556">
        <v>2</v>
      </c>
      <c r="U556">
        <v>2</v>
      </c>
      <c r="V556">
        <v>1</v>
      </c>
      <c r="W556">
        <v>1</v>
      </c>
      <c r="X556">
        <v>1</v>
      </c>
      <c r="Y556">
        <v>1</v>
      </c>
      <c r="Z556">
        <v>2</v>
      </c>
      <c r="AA556">
        <v>2.4927923822950202</v>
      </c>
      <c r="AB556">
        <v>1.7590474925088133</v>
      </c>
      <c r="AC556">
        <v>1.7286278467285152</v>
      </c>
      <c r="AD556">
        <v>3.3986029107186502</v>
      </c>
      <c r="AE556">
        <v>2.5357801767648365</v>
      </c>
      <c r="AF556">
        <v>1.9943161325804835</v>
      </c>
      <c r="AG556">
        <v>2.4796470290043198</v>
      </c>
      <c r="AH556">
        <v>4.2771448803467598</v>
      </c>
      <c r="AI556">
        <v>2.6661482553184501</v>
      </c>
      <c r="AJ556">
        <v>5.1963632837701201</v>
      </c>
      <c r="AK556">
        <v>4.2244254626476803</v>
      </c>
      <c r="AL556">
        <v>1.6241766873599279</v>
      </c>
      <c r="AM556">
        <f t="shared" si="16"/>
        <v>2.6395492322002339</v>
      </c>
      <c r="AN556">
        <f t="shared" si="17"/>
        <v>3.0899628578070288</v>
      </c>
      <c r="AP556" t="s">
        <v>658</v>
      </c>
      <c r="AQ556" t="s">
        <v>2580</v>
      </c>
      <c r="AR556" t="s">
        <v>2581</v>
      </c>
      <c r="AS556">
        <v>-0.22765190183272199</v>
      </c>
      <c r="AT556">
        <v>5.6596087116240097E-2</v>
      </c>
      <c r="AU556">
        <v>0.53252157098592601</v>
      </c>
    </row>
    <row r="557" spans="1:47" x14ac:dyDescent="0.25">
      <c r="A557" t="s">
        <v>496</v>
      </c>
      <c r="B557">
        <v>662637.08889946982</v>
      </c>
      <c r="C557">
        <v>666506.52579583495</v>
      </c>
      <c r="D557">
        <v>553597.425281025</v>
      </c>
      <c r="E557">
        <v>936309.10269691236</v>
      </c>
      <c r="F557">
        <v>903448.03301291761</v>
      </c>
      <c r="G557">
        <v>744743.49687334278</v>
      </c>
      <c r="H557">
        <v>913573.23531772592</v>
      </c>
      <c r="I557">
        <v>790976.62397155364</v>
      </c>
      <c r="J557">
        <v>390073.7757089067</v>
      </c>
      <c r="K557">
        <v>838008.76575417561</v>
      </c>
      <c r="L557">
        <v>329714.98669786839</v>
      </c>
      <c r="M557">
        <v>944688.74462318572</v>
      </c>
      <c r="N557">
        <v>5</v>
      </c>
      <c r="O557">
        <v>5</v>
      </c>
      <c r="P557">
        <v>5</v>
      </c>
      <c r="Q557">
        <v>4</v>
      </c>
      <c r="R557">
        <v>5</v>
      </c>
      <c r="S557">
        <v>5</v>
      </c>
      <c r="T557">
        <v>5</v>
      </c>
      <c r="U557">
        <v>5</v>
      </c>
      <c r="V557">
        <v>5</v>
      </c>
      <c r="W557">
        <v>3</v>
      </c>
      <c r="X557">
        <v>4</v>
      </c>
      <c r="Y557">
        <v>3</v>
      </c>
      <c r="Z557">
        <v>5</v>
      </c>
      <c r="AA557">
        <v>2.983947379942498</v>
      </c>
      <c r="AB557">
        <v>3.0395239318038878</v>
      </c>
      <c r="AC557">
        <v>3.6339144336070501</v>
      </c>
      <c r="AD557">
        <v>2.9219311622355306</v>
      </c>
      <c r="AE557">
        <v>3.065959494281862</v>
      </c>
      <c r="AF557">
        <v>3.5594236979353164</v>
      </c>
      <c r="AG557">
        <v>3.7223455865218744</v>
      </c>
      <c r="AH557">
        <v>4.3960610252038963</v>
      </c>
      <c r="AI557">
        <v>3.1142840048000342</v>
      </c>
      <c r="AJ557">
        <v>3.6074228834084474</v>
      </c>
      <c r="AK557">
        <v>3.3977163917929798</v>
      </c>
      <c r="AL557">
        <v>4.3156852393160481</v>
      </c>
      <c r="AM557">
        <f t="shared" si="16"/>
        <v>3.3230860552495387</v>
      </c>
      <c r="AN557">
        <f t="shared" si="17"/>
        <v>3.6366164832253651</v>
      </c>
      <c r="AP557" t="s">
        <v>659</v>
      </c>
      <c r="AQ557" t="s">
        <v>2582</v>
      </c>
      <c r="AR557" t="s">
        <v>2583</v>
      </c>
      <c r="AS557">
        <v>3.1892336319972601</v>
      </c>
      <c r="AT557">
        <v>0.28517581979828999</v>
      </c>
      <c r="AU557">
        <v>0.533013706882147</v>
      </c>
    </row>
    <row r="558" spans="1:47" x14ac:dyDescent="0.25">
      <c r="A558" t="s">
        <v>933</v>
      </c>
      <c r="B558">
        <v>202355.77334997701</v>
      </c>
      <c r="C558">
        <v>124686.01348162648</v>
      </c>
      <c r="D558">
        <v>182752.86185490107</v>
      </c>
      <c r="E558">
        <v>315573.07424857724</v>
      </c>
      <c r="F558">
        <v>92719.467405873234</v>
      </c>
      <c r="G558">
        <v>82531.725040134697</v>
      </c>
      <c r="H558">
        <v>30073.980500798629</v>
      </c>
      <c r="I558">
        <v>224440.71583516372</v>
      </c>
      <c r="J558">
        <v>37564.298467225475</v>
      </c>
      <c r="K558">
        <v>69593.705544003431</v>
      </c>
      <c r="L558">
        <v>56230.503945653865</v>
      </c>
      <c r="M558">
        <v>43229.958112033542</v>
      </c>
      <c r="N558">
        <v>3</v>
      </c>
      <c r="O558">
        <v>3</v>
      </c>
      <c r="P558">
        <v>2</v>
      </c>
      <c r="Q558">
        <v>3</v>
      </c>
      <c r="R558">
        <v>3</v>
      </c>
      <c r="S558">
        <v>2</v>
      </c>
      <c r="T558">
        <v>2</v>
      </c>
      <c r="U558">
        <v>1</v>
      </c>
      <c r="V558">
        <v>3</v>
      </c>
      <c r="W558">
        <v>2</v>
      </c>
      <c r="X558">
        <v>2</v>
      </c>
      <c r="Y558">
        <v>2</v>
      </c>
      <c r="Z558">
        <v>1</v>
      </c>
      <c r="AA558">
        <v>2.5888638801614703</v>
      </c>
      <c r="AB558">
        <v>1.3016722282180049</v>
      </c>
      <c r="AC558">
        <v>2.3467143154552534</v>
      </c>
      <c r="AD558">
        <v>2.4876062443703968</v>
      </c>
      <c r="AE558">
        <v>1.6898187483866751</v>
      </c>
      <c r="AF558">
        <v>1.6688963487553601</v>
      </c>
      <c r="AG558">
        <v>1.9614445919341701</v>
      </c>
      <c r="AH558">
        <v>3.5793805582956399</v>
      </c>
      <c r="AI558">
        <v>2.1019902133577348</v>
      </c>
      <c r="AJ558">
        <v>2.3242189260817852</v>
      </c>
      <c r="AK558">
        <v>2.7199179164110001</v>
      </c>
      <c r="AL558">
        <v>4.11594556489458</v>
      </c>
      <c r="AM558">
        <f t="shared" si="16"/>
        <v>2.0553926520049348</v>
      </c>
      <c r="AN558">
        <f t="shared" si="17"/>
        <v>2.759018937382077</v>
      </c>
      <c r="AP558" t="s">
        <v>660</v>
      </c>
      <c r="AQ558" t="s">
        <v>2584</v>
      </c>
      <c r="AR558" t="s">
        <v>2585</v>
      </c>
      <c r="AS558">
        <v>-0.19869663987288999</v>
      </c>
      <c r="AT558">
        <v>0.18533711831847999</v>
      </c>
      <c r="AU558">
        <v>0.53312058731913103</v>
      </c>
    </row>
    <row r="559" spans="1:47" x14ac:dyDescent="0.25">
      <c r="A559" t="s">
        <v>738</v>
      </c>
      <c r="B559">
        <v>69908.402710513707</v>
      </c>
      <c r="C559">
        <v>81962.410420406159</v>
      </c>
      <c r="D559">
        <v>205.36</v>
      </c>
      <c r="E559">
        <v>32492.541586670261</v>
      </c>
      <c r="F559">
        <v>66347.978742346517</v>
      </c>
      <c r="G559">
        <v>126101.35403930776</v>
      </c>
      <c r="H559">
        <v>205.36</v>
      </c>
      <c r="I559">
        <v>96058.457923624039</v>
      </c>
      <c r="J559">
        <v>145077.17095356245</v>
      </c>
      <c r="K559">
        <v>107662.51649152396</v>
      </c>
      <c r="L559">
        <v>163288.92882751746</v>
      </c>
      <c r="M559">
        <v>136333.5160964446</v>
      </c>
      <c r="N559">
        <v>1</v>
      </c>
      <c r="O559">
        <v>1</v>
      </c>
      <c r="P559">
        <v>1</v>
      </c>
      <c r="Q559">
        <v>0</v>
      </c>
      <c r="R559">
        <v>1</v>
      </c>
      <c r="S559">
        <v>1</v>
      </c>
      <c r="T559">
        <v>1</v>
      </c>
      <c r="U559">
        <v>0</v>
      </c>
      <c r="V559">
        <v>1</v>
      </c>
      <c r="W559">
        <v>1</v>
      </c>
      <c r="X559">
        <v>1</v>
      </c>
      <c r="Y559">
        <v>1</v>
      </c>
      <c r="Z559">
        <v>1</v>
      </c>
      <c r="AA559">
        <v>1.2531375773123701</v>
      </c>
      <c r="AB559">
        <v>1.4531020024019199</v>
      </c>
      <c r="AC559">
        <v>0</v>
      </c>
      <c r="AD559">
        <v>2.6930316852200802</v>
      </c>
      <c r="AE559">
        <v>0.84757255863207703</v>
      </c>
      <c r="AF559">
        <v>2.3328925435963499</v>
      </c>
      <c r="AG559">
        <v>0</v>
      </c>
      <c r="AH559">
        <v>1.77470819163895</v>
      </c>
      <c r="AI559">
        <v>1.81249271467531</v>
      </c>
      <c r="AJ559">
        <v>3.1359920785628401</v>
      </c>
      <c r="AK559">
        <v>0.77646792188036795</v>
      </c>
      <c r="AL559">
        <v>3.0682805760991601</v>
      </c>
      <c r="AM559">
        <f t="shared" si="16"/>
        <v>1.6646028194247984</v>
      </c>
      <c r="AN559">
        <f t="shared" si="17"/>
        <v>1.5266768222451059</v>
      </c>
      <c r="AP559" t="s">
        <v>661</v>
      </c>
      <c r="AQ559" t="s">
        <v>2586</v>
      </c>
      <c r="AR559" t="s">
        <v>2587</v>
      </c>
      <c r="AS559">
        <v>-0.191367811088063</v>
      </c>
      <c r="AT559">
        <v>1.9315694147331801E-2</v>
      </c>
      <c r="AU559">
        <v>0.53323278395609497</v>
      </c>
    </row>
    <row r="560" spans="1:47" x14ac:dyDescent="0.25">
      <c r="A560" t="s">
        <v>669</v>
      </c>
      <c r="B560">
        <v>5582504.4708821122</v>
      </c>
      <c r="C560">
        <v>5738651.5199971832</v>
      </c>
      <c r="D560">
        <v>5211509.0869542425</v>
      </c>
      <c r="E560">
        <v>5596796.5415369943</v>
      </c>
      <c r="F560">
        <v>9420030.0270566382</v>
      </c>
      <c r="G560">
        <v>4183099.1439711745</v>
      </c>
      <c r="H560">
        <v>4724297.0249636387</v>
      </c>
      <c r="I560">
        <v>8144085.130563139</v>
      </c>
      <c r="J560">
        <v>5704231.2799409777</v>
      </c>
      <c r="K560">
        <v>3149980.616002751</v>
      </c>
      <c r="L560">
        <v>5207203.810876566</v>
      </c>
      <c r="M560">
        <v>3868796.257906755</v>
      </c>
      <c r="N560">
        <v>5</v>
      </c>
      <c r="O560">
        <v>4</v>
      </c>
      <c r="P560">
        <v>4</v>
      </c>
      <c r="Q560">
        <v>4</v>
      </c>
      <c r="R560">
        <v>4</v>
      </c>
      <c r="S560">
        <v>4</v>
      </c>
      <c r="T560">
        <v>4</v>
      </c>
      <c r="U560">
        <v>4</v>
      </c>
      <c r="V560">
        <v>4</v>
      </c>
      <c r="W560">
        <v>4</v>
      </c>
      <c r="X560">
        <v>3</v>
      </c>
      <c r="Y560">
        <v>4</v>
      </c>
      <c r="Z560">
        <v>4</v>
      </c>
      <c r="AA560">
        <v>3.8228420654449451</v>
      </c>
      <c r="AB560">
        <v>3.1528331793523297</v>
      </c>
      <c r="AC560">
        <v>4.2029043006245246</v>
      </c>
      <c r="AD560">
        <v>3.4828634419491351</v>
      </c>
      <c r="AE560">
        <v>3.4550184073812926</v>
      </c>
      <c r="AF560">
        <v>4.88426200816936</v>
      </c>
      <c r="AG560">
        <v>4.6328526460621324</v>
      </c>
      <c r="AH560">
        <v>4.8721873716806048</v>
      </c>
      <c r="AI560">
        <v>2.3925962806332124</v>
      </c>
      <c r="AJ560">
        <v>4.3524164159843135</v>
      </c>
      <c r="AK560">
        <v>2.7858077862292019</v>
      </c>
      <c r="AL560">
        <v>3.6959378248287953</v>
      </c>
      <c r="AM560">
        <f t="shared" si="16"/>
        <v>3.8013090417014475</v>
      </c>
      <c r="AN560">
        <f t="shared" si="17"/>
        <v>3.8207779130218609</v>
      </c>
      <c r="AP560" t="s">
        <v>662</v>
      </c>
      <c r="AQ560" t="s">
        <v>2588</v>
      </c>
      <c r="AR560" t="s">
        <v>2589</v>
      </c>
      <c r="AS560">
        <v>0.52246811975645902</v>
      </c>
      <c r="AT560">
        <v>9.9252689582548001E-2</v>
      </c>
      <c r="AU560">
        <v>0.53325502031122896</v>
      </c>
    </row>
    <row r="561" spans="1:47" x14ac:dyDescent="0.25">
      <c r="A561" t="s">
        <v>158</v>
      </c>
      <c r="B561">
        <v>1091340.7744820365</v>
      </c>
      <c r="C561">
        <v>1180571.522555074</v>
      </c>
      <c r="D561">
        <v>1088105.7861276495</v>
      </c>
      <c r="E561">
        <v>899127.68010885525</v>
      </c>
      <c r="F561">
        <v>916529.8613465142</v>
      </c>
      <c r="G561">
        <v>1035322.1056131338</v>
      </c>
      <c r="H561">
        <v>890590.62504638557</v>
      </c>
      <c r="I561">
        <v>793480.10177568893</v>
      </c>
      <c r="J561">
        <v>1117733.9397902663</v>
      </c>
      <c r="K561">
        <v>995801.60596460046</v>
      </c>
      <c r="L561">
        <v>786007.43540528149</v>
      </c>
      <c r="M561">
        <v>841673.81487950752</v>
      </c>
      <c r="N561">
        <v>6</v>
      </c>
      <c r="O561">
        <v>6</v>
      </c>
      <c r="P561">
        <v>6</v>
      </c>
      <c r="Q561">
        <v>5</v>
      </c>
      <c r="R561">
        <v>6</v>
      </c>
      <c r="S561">
        <v>5</v>
      </c>
      <c r="T561">
        <v>6</v>
      </c>
      <c r="U561">
        <v>6</v>
      </c>
      <c r="V561">
        <v>6</v>
      </c>
      <c r="W561">
        <v>5</v>
      </c>
      <c r="X561">
        <v>4</v>
      </c>
      <c r="Y561">
        <v>4</v>
      </c>
      <c r="Z561">
        <v>4</v>
      </c>
      <c r="AA561">
        <v>3.8632559943637204</v>
      </c>
      <c r="AB561">
        <v>2.7871181012483599</v>
      </c>
      <c r="AC561">
        <v>2.9135441302992175</v>
      </c>
      <c r="AD561">
        <v>3.4492904296805285</v>
      </c>
      <c r="AE561">
        <v>2.3206292728762681</v>
      </c>
      <c r="AF561">
        <v>2.8732355586957099</v>
      </c>
      <c r="AG561">
        <v>3.2402053014416539</v>
      </c>
      <c r="AH561">
        <v>2.8872097364363256</v>
      </c>
      <c r="AI561">
        <v>2.1655469475676439</v>
      </c>
      <c r="AJ561">
        <v>4.2988633934048748</v>
      </c>
      <c r="AK561">
        <v>2.9033706462866351</v>
      </c>
      <c r="AL561">
        <v>3.553245569528622</v>
      </c>
      <c r="AM561">
        <f t="shared" si="16"/>
        <v>3.1502606875965875</v>
      </c>
      <c r="AN561">
        <f t="shared" si="17"/>
        <v>3.0589918260416717</v>
      </c>
      <c r="AP561" t="s">
        <v>663</v>
      </c>
      <c r="AQ561" t="s">
        <v>2590</v>
      </c>
      <c r="AR561" t="s">
        <v>2591</v>
      </c>
      <c r="AS561">
        <v>-0.60602457688393796</v>
      </c>
      <c r="AT561">
        <v>5.51428264970256E-2</v>
      </c>
      <c r="AU561">
        <v>0.53340263011789002</v>
      </c>
    </row>
    <row r="562" spans="1:47" x14ac:dyDescent="0.25">
      <c r="A562" t="s">
        <v>121</v>
      </c>
      <c r="B562">
        <v>186827.4432935412</v>
      </c>
      <c r="C562">
        <v>149718.38519886939</v>
      </c>
      <c r="D562">
        <v>144207.47848374175</v>
      </c>
      <c r="E562">
        <v>138163.89407995081</v>
      </c>
      <c r="F562">
        <v>104368.0156279955</v>
      </c>
      <c r="G562">
        <v>58408.348692751242</v>
      </c>
      <c r="H562">
        <v>127020.75307277177</v>
      </c>
      <c r="I562">
        <v>95321.714913335192</v>
      </c>
      <c r="J562">
        <v>168645.23117594354</v>
      </c>
      <c r="K562">
        <v>112097.48337708849</v>
      </c>
      <c r="L562">
        <v>206830.34803253011</v>
      </c>
      <c r="M562">
        <v>158469.4678989409</v>
      </c>
      <c r="N562">
        <v>5</v>
      </c>
      <c r="O562">
        <v>5</v>
      </c>
      <c r="P562">
        <v>2</v>
      </c>
      <c r="Q562">
        <v>2</v>
      </c>
      <c r="R562">
        <v>3</v>
      </c>
      <c r="S562">
        <v>2</v>
      </c>
      <c r="T562">
        <v>1</v>
      </c>
      <c r="U562">
        <v>4</v>
      </c>
      <c r="V562">
        <v>2</v>
      </c>
      <c r="W562">
        <v>2</v>
      </c>
      <c r="X562">
        <v>2</v>
      </c>
      <c r="Y562">
        <v>3</v>
      </c>
      <c r="Z562">
        <v>3</v>
      </c>
      <c r="AA562">
        <v>2.0694444519482742</v>
      </c>
      <c r="AB562">
        <v>3.3380854439287648</v>
      </c>
      <c r="AC562">
        <v>3.59755211052099</v>
      </c>
      <c r="AD562">
        <v>3.3431430652542438</v>
      </c>
      <c r="AE562">
        <v>2.6716090592693353</v>
      </c>
      <c r="AF562">
        <v>5.4853906979991303</v>
      </c>
      <c r="AG562">
        <v>1.35762667495899</v>
      </c>
      <c r="AH562">
        <v>2.6001242073622719</v>
      </c>
      <c r="AI562">
        <v>2.6764352031211978</v>
      </c>
      <c r="AJ562">
        <v>2.0209749275363045</v>
      </c>
      <c r="AK562">
        <v>3.07161419125454</v>
      </c>
      <c r="AL562">
        <v>3.8942852457786388</v>
      </c>
      <c r="AM562">
        <f t="shared" si="16"/>
        <v>3.1979804725091103</v>
      </c>
      <c r="AN562">
        <f t="shared" si="17"/>
        <v>2.8230670739796699</v>
      </c>
      <c r="AP562" t="s">
        <v>664</v>
      </c>
      <c r="AQ562" t="s">
        <v>2592</v>
      </c>
      <c r="AR562" t="s">
        <v>2593</v>
      </c>
      <c r="AS562">
        <v>-0.50723487839152404</v>
      </c>
      <c r="AT562">
        <v>7.9246029132100201E-2</v>
      </c>
      <c r="AU562">
        <v>0.53365667279886497</v>
      </c>
    </row>
    <row r="563" spans="1:47" x14ac:dyDescent="0.25">
      <c r="A563" t="s">
        <v>1020</v>
      </c>
      <c r="B563">
        <v>831379.34508482879</v>
      </c>
      <c r="C563">
        <v>739228.31660301983</v>
      </c>
      <c r="D563">
        <v>991277.12811137456</v>
      </c>
      <c r="E563">
        <v>717314.78849149693</v>
      </c>
      <c r="F563">
        <v>885838.59256023052</v>
      </c>
      <c r="G563">
        <v>812007.66630778741</v>
      </c>
      <c r="H563">
        <v>849407.59031644091</v>
      </c>
      <c r="I563">
        <v>993591.11711183842</v>
      </c>
      <c r="J563">
        <v>205.36</v>
      </c>
      <c r="K563">
        <v>934672.42544875259</v>
      </c>
      <c r="L563">
        <v>205.36</v>
      </c>
      <c r="M563">
        <v>888565.28575250355</v>
      </c>
      <c r="N563">
        <v>4</v>
      </c>
      <c r="O563">
        <v>4</v>
      </c>
      <c r="P563">
        <v>4</v>
      </c>
      <c r="Q563">
        <v>4</v>
      </c>
      <c r="R563">
        <v>3</v>
      </c>
      <c r="S563">
        <v>4</v>
      </c>
      <c r="T563">
        <v>4</v>
      </c>
      <c r="U563">
        <v>4</v>
      </c>
      <c r="V563">
        <v>4</v>
      </c>
      <c r="W563">
        <v>0</v>
      </c>
      <c r="X563">
        <v>3</v>
      </c>
      <c r="Y563">
        <v>0</v>
      </c>
      <c r="Z563">
        <v>3</v>
      </c>
      <c r="AA563">
        <v>2.7942305846963524</v>
      </c>
      <c r="AB563">
        <v>3.7299478427257551</v>
      </c>
      <c r="AC563">
        <v>4.06338579096691</v>
      </c>
      <c r="AD563">
        <v>4.1486151403599933</v>
      </c>
      <c r="AE563">
        <v>3.8874852046362225</v>
      </c>
      <c r="AF563">
        <v>2.6481838532429967</v>
      </c>
      <c r="AG563">
        <v>4.3325915828820873</v>
      </c>
      <c r="AH563">
        <v>3.8839518316221029</v>
      </c>
      <c r="AI563">
        <v>0</v>
      </c>
      <c r="AJ563">
        <v>4.2432867641923471</v>
      </c>
      <c r="AK563">
        <v>0</v>
      </c>
      <c r="AL563">
        <v>3.8242919801783137</v>
      </c>
      <c r="AM563">
        <f t="shared" si="16"/>
        <v>2.9131724726373935</v>
      </c>
      <c r="AN563">
        <f t="shared" si="17"/>
        <v>3.3461559566131194</v>
      </c>
      <c r="AP563" t="s">
        <v>665</v>
      </c>
      <c r="AQ563" t="s">
        <v>2594</v>
      </c>
      <c r="AR563" t="s">
        <v>2595</v>
      </c>
      <c r="AS563">
        <v>-0.28938038442937802</v>
      </c>
      <c r="AT563">
        <v>2.7151078998155199E-2</v>
      </c>
      <c r="AU563">
        <v>0.53457625319228597</v>
      </c>
    </row>
    <row r="564" spans="1:47" x14ac:dyDescent="0.25">
      <c r="A564" t="s">
        <v>420</v>
      </c>
      <c r="B564">
        <v>737766.49791097024</v>
      </c>
      <c r="C564">
        <v>642726.10946020391</v>
      </c>
      <c r="D564">
        <v>701758.75409653666</v>
      </c>
      <c r="E564">
        <v>492666.30734322965</v>
      </c>
      <c r="F564">
        <v>798920.53150774934</v>
      </c>
      <c r="G564">
        <v>505475.2615266795</v>
      </c>
      <c r="H564">
        <v>517818.8540931177</v>
      </c>
      <c r="I564">
        <v>713232.54034375772</v>
      </c>
      <c r="J564">
        <v>1062744.4362426267</v>
      </c>
      <c r="K564">
        <v>633684.64623860596</v>
      </c>
      <c r="L564">
        <v>689668.90147576598</v>
      </c>
      <c r="M564">
        <v>462696.43574942107</v>
      </c>
      <c r="N564">
        <v>3</v>
      </c>
      <c r="O564">
        <v>3</v>
      </c>
      <c r="P564">
        <v>2</v>
      </c>
      <c r="Q564">
        <v>3</v>
      </c>
      <c r="R564">
        <v>3</v>
      </c>
      <c r="S564">
        <v>3</v>
      </c>
      <c r="T564">
        <v>2</v>
      </c>
      <c r="U564">
        <v>2</v>
      </c>
      <c r="V564">
        <v>3</v>
      </c>
      <c r="W564">
        <v>3</v>
      </c>
      <c r="X564">
        <v>3</v>
      </c>
      <c r="Y564">
        <v>3</v>
      </c>
      <c r="Z564">
        <v>2</v>
      </c>
      <c r="AA564">
        <v>3.0917366541102282</v>
      </c>
      <c r="AB564">
        <v>3.3082748787210301</v>
      </c>
      <c r="AC564">
        <v>3.0520401181589669</v>
      </c>
      <c r="AD564">
        <v>2.3034885748966114</v>
      </c>
      <c r="AE564">
        <v>2.1057091411633184</v>
      </c>
      <c r="AF564">
        <v>3.7169318377542901</v>
      </c>
      <c r="AG564">
        <v>4.1550872209834653</v>
      </c>
      <c r="AH564">
        <v>3.5818487686491669</v>
      </c>
      <c r="AI564">
        <v>2.5559444182650402</v>
      </c>
      <c r="AJ564">
        <v>3.5746717909517467</v>
      </c>
      <c r="AK564">
        <v>2.9563359242054168</v>
      </c>
      <c r="AL564">
        <v>3.2140771681353897</v>
      </c>
      <c r="AM564">
        <f t="shared" si="16"/>
        <v>3.2165999496602171</v>
      </c>
      <c r="AN564">
        <f t="shared" si="17"/>
        <v>3.0527577996722286</v>
      </c>
      <c r="AP564" t="s">
        <v>666</v>
      </c>
      <c r="AQ564" t="s">
        <v>2596</v>
      </c>
      <c r="AR564" t="s">
        <v>2597</v>
      </c>
      <c r="AS564">
        <v>-0.42971634276673798</v>
      </c>
      <c r="AT564">
        <v>0.31155334263024298</v>
      </c>
      <c r="AU564">
        <v>0.53535858855232998</v>
      </c>
    </row>
    <row r="565" spans="1:47" x14ac:dyDescent="0.25">
      <c r="A565" t="s">
        <v>662</v>
      </c>
      <c r="B565">
        <v>817609.66824970185</v>
      </c>
      <c r="C565">
        <v>797969.23235284234</v>
      </c>
      <c r="D565">
        <v>953839.78630121355</v>
      </c>
      <c r="E565">
        <v>872920.47194852226</v>
      </c>
      <c r="F565">
        <v>656893.17322402797</v>
      </c>
      <c r="G565">
        <v>603730.76030269254</v>
      </c>
      <c r="H565">
        <v>511614.79104316124</v>
      </c>
      <c r="I565">
        <v>707435.82540468103</v>
      </c>
      <c r="J565">
        <v>95690.996813488993</v>
      </c>
      <c r="K565">
        <v>66760.81287397031</v>
      </c>
      <c r="L565">
        <v>306739.62055326358</v>
      </c>
      <c r="M565">
        <v>210968.831673832</v>
      </c>
      <c r="N565">
        <v>3</v>
      </c>
      <c r="O565">
        <v>2</v>
      </c>
      <c r="P565">
        <v>3</v>
      </c>
      <c r="Q565">
        <v>3</v>
      </c>
      <c r="R565">
        <v>3</v>
      </c>
      <c r="S565">
        <v>3</v>
      </c>
      <c r="T565">
        <v>3</v>
      </c>
      <c r="U565">
        <v>2</v>
      </c>
      <c r="V565">
        <v>2</v>
      </c>
      <c r="W565">
        <v>2</v>
      </c>
      <c r="X565">
        <v>1</v>
      </c>
      <c r="Y565">
        <v>2</v>
      </c>
      <c r="Z565">
        <v>3</v>
      </c>
      <c r="AA565">
        <v>4.8013844320709405</v>
      </c>
      <c r="AB565">
        <v>2.9503122457127446</v>
      </c>
      <c r="AC565">
        <v>3.8679611441147888</v>
      </c>
      <c r="AD565">
        <v>3.2205508011046859</v>
      </c>
      <c r="AE565">
        <v>3.7567704608839434</v>
      </c>
      <c r="AF565">
        <v>3.44053111336649</v>
      </c>
      <c r="AG565">
        <v>4.1919109963435943</v>
      </c>
      <c r="AH565">
        <v>3.0224785979295499</v>
      </c>
      <c r="AI565">
        <v>2.1460328091442147</v>
      </c>
      <c r="AJ565">
        <v>3.7184390430737499</v>
      </c>
      <c r="AK565">
        <v>2.3807325602409199</v>
      </c>
      <c r="AL565">
        <v>2.1332897810107538</v>
      </c>
      <c r="AM565">
        <f t="shared" si="16"/>
        <v>3.4874434645804882</v>
      </c>
      <c r="AN565">
        <f t="shared" si="17"/>
        <v>3.1176221995855742</v>
      </c>
      <c r="AP565" t="s">
        <v>667</v>
      </c>
      <c r="AQ565" t="s">
        <v>2598</v>
      </c>
      <c r="AR565" t="s">
        <v>2599</v>
      </c>
      <c r="AS565">
        <v>-0.56430396589916398</v>
      </c>
      <c r="AT565">
        <v>9.8943597884027401E-2</v>
      </c>
      <c r="AU565">
        <v>0.53707951014618405</v>
      </c>
    </row>
    <row r="566" spans="1:47" x14ac:dyDescent="0.25">
      <c r="A566" t="s">
        <v>1147</v>
      </c>
      <c r="B566">
        <v>175693.04707576198</v>
      </c>
      <c r="C566">
        <v>150699.31897823076</v>
      </c>
      <c r="D566">
        <v>107256.89055562309</v>
      </c>
      <c r="E566">
        <v>102972.37226746119</v>
      </c>
      <c r="F566">
        <v>46793.982030010964</v>
      </c>
      <c r="G566">
        <v>110811.75893683452</v>
      </c>
      <c r="H566">
        <v>148198.61817346475</v>
      </c>
      <c r="I566">
        <v>124344.72511912946</v>
      </c>
      <c r="J566">
        <v>239592.67866554551</v>
      </c>
      <c r="K566">
        <v>82359.729751958686</v>
      </c>
      <c r="L566">
        <v>242809.20354718986</v>
      </c>
      <c r="M566">
        <v>101138.28672964852</v>
      </c>
      <c r="N566">
        <v>3</v>
      </c>
      <c r="O566">
        <v>3</v>
      </c>
      <c r="P566">
        <v>3</v>
      </c>
      <c r="Q566">
        <v>2</v>
      </c>
      <c r="R566">
        <v>3</v>
      </c>
      <c r="S566">
        <v>1</v>
      </c>
      <c r="T566">
        <v>2</v>
      </c>
      <c r="U566">
        <v>2</v>
      </c>
      <c r="V566">
        <v>3</v>
      </c>
      <c r="W566">
        <v>2</v>
      </c>
      <c r="X566">
        <v>3</v>
      </c>
      <c r="Y566">
        <v>3</v>
      </c>
      <c r="Z566">
        <v>2</v>
      </c>
      <c r="AA566">
        <v>2.0475889581426965</v>
      </c>
      <c r="AB566">
        <v>2.1148970980722503</v>
      </c>
      <c r="AC566">
        <v>2.579886327964795</v>
      </c>
      <c r="AD566">
        <v>3.0800837901900295</v>
      </c>
      <c r="AE566">
        <v>2.2227349354033699</v>
      </c>
      <c r="AF566">
        <v>2.93190231689425</v>
      </c>
      <c r="AG566">
        <v>2.7158951652739551</v>
      </c>
      <c r="AH566">
        <v>2.95382137809912</v>
      </c>
      <c r="AI566">
        <v>2.8823241271118603</v>
      </c>
      <c r="AJ566">
        <v>2.58848489288971</v>
      </c>
      <c r="AK566">
        <v>3.3835696422881933</v>
      </c>
      <c r="AL566">
        <v>2.9405656204733353</v>
      </c>
      <c r="AM566">
        <f t="shared" si="16"/>
        <v>2.5241806201792603</v>
      </c>
      <c r="AN566">
        <f t="shared" si="17"/>
        <v>2.8827784219546668</v>
      </c>
      <c r="AP566" t="s">
        <v>668</v>
      </c>
      <c r="AQ566" t="s">
        <v>2600</v>
      </c>
      <c r="AR566" t="s">
        <v>2601</v>
      </c>
      <c r="AS566">
        <v>0.80927090413220604</v>
      </c>
      <c r="AT566">
        <v>0.13684941312452301</v>
      </c>
      <c r="AU566">
        <v>0.53774245656179498</v>
      </c>
    </row>
    <row r="567" spans="1:47" x14ac:dyDescent="0.25">
      <c r="A567" t="s">
        <v>541</v>
      </c>
      <c r="B567">
        <v>676661.27249173215</v>
      </c>
      <c r="C567">
        <v>413699.59299261949</v>
      </c>
      <c r="D567">
        <v>476566.60305572156</v>
      </c>
      <c r="E567">
        <v>421089.20266349608</v>
      </c>
      <c r="F567">
        <v>505400.4112293559</v>
      </c>
      <c r="G567">
        <v>411690.95286945259</v>
      </c>
      <c r="H567">
        <v>364911.31474129378</v>
      </c>
      <c r="I567">
        <v>513268.48970736488</v>
      </c>
      <c r="J567">
        <v>61782.077272315895</v>
      </c>
      <c r="K567">
        <v>189945.33177694507</v>
      </c>
      <c r="L567">
        <v>205.36</v>
      </c>
      <c r="M567">
        <v>201809.17178135493</v>
      </c>
      <c r="N567">
        <v>4</v>
      </c>
      <c r="O567">
        <v>4</v>
      </c>
      <c r="P567">
        <v>2</v>
      </c>
      <c r="Q567">
        <v>4</v>
      </c>
      <c r="R567">
        <v>3</v>
      </c>
      <c r="S567">
        <v>3</v>
      </c>
      <c r="T567">
        <v>3</v>
      </c>
      <c r="U567">
        <v>2</v>
      </c>
      <c r="V567">
        <v>4</v>
      </c>
      <c r="W567">
        <v>3</v>
      </c>
      <c r="X567">
        <v>2</v>
      </c>
      <c r="Y567">
        <v>0</v>
      </c>
      <c r="Z567">
        <v>3</v>
      </c>
      <c r="AA567">
        <v>2.7503151838778237</v>
      </c>
      <c r="AB567">
        <v>2.7020215568964652</v>
      </c>
      <c r="AC567">
        <v>2.8504294393380576</v>
      </c>
      <c r="AD567">
        <v>3.4299693090070229</v>
      </c>
      <c r="AE567">
        <v>2.7596848990209302</v>
      </c>
      <c r="AF567">
        <v>2.5412803334493037</v>
      </c>
      <c r="AG567">
        <v>3.6724716423370847</v>
      </c>
      <c r="AH567">
        <v>3.9591427771699177</v>
      </c>
      <c r="AI567">
        <v>2.3193380013204634</v>
      </c>
      <c r="AJ567">
        <v>4.0730078243104755</v>
      </c>
      <c r="AK567">
        <v>0</v>
      </c>
      <c r="AL567">
        <v>2.1121931464489272</v>
      </c>
      <c r="AM567">
        <f t="shared" si="16"/>
        <v>2.8727320565320986</v>
      </c>
      <c r="AN567">
        <f t="shared" si="17"/>
        <v>2.6555769623306471</v>
      </c>
      <c r="AP567" t="s">
        <v>669</v>
      </c>
      <c r="AQ567" t="s">
        <v>2602</v>
      </c>
      <c r="AR567" t="s">
        <v>2603</v>
      </c>
      <c r="AS567">
        <v>-0.314622769014476</v>
      </c>
      <c r="AT567">
        <v>0.172985697199036</v>
      </c>
      <c r="AU567">
        <v>0.53862228845594096</v>
      </c>
    </row>
    <row r="568" spans="1:47" x14ac:dyDescent="0.25">
      <c r="A568" t="s">
        <v>1063</v>
      </c>
      <c r="B568">
        <v>569080.6479614157</v>
      </c>
      <c r="C568">
        <v>665355.86077892256</v>
      </c>
      <c r="D568">
        <v>680770.96179822367</v>
      </c>
      <c r="E568">
        <v>717625.7456669336</v>
      </c>
      <c r="F568">
        <v>615392.58436967724</v>
      </c>
      <c r="G568">
        <v>796265.4934831463</v>
      </c>
      <c r="H568">
        <v>878597.2459692813</v>
      </c>
      <c r="I568">
        <v>818012.10982984747</v>
      </c>
      <c r="J568">
        <v>1163161.4463335704</v>
      </c>
      <c r="K568">
        <v>686970.93308292236</v>
      </c>
      <c r="L568">
        <v>945228.70842047094</v>
      </c>
      <c r="M568">
        <v>863517.26589430461</v>
      </c>
      <c r="N568">
        <v>3</v>
      </c>
      <c r="O568">
        <v>3</v>
      </c>
      <c r="P568">
        <v>3</v>
      </c>
      <c r="Q568">
        <v>3</v>
      </c>
      <c r="R568">
        <v>3</v>
      </c>
      <c r="S568">
        <v>3</v>
      </c>
      <c r="T568">
        <v>3</v>
      </c>
      <c r="U568">
        <v>3</v>
      </c>
      <c r="V568">
        <v>3</v>
      </c>
      <c r="W568">
        <v>3</v>
      </c>
      <c r="X568">
        <v>2</v>
      </c>
      <c r="Y568">
        <v>2</v>
      </c>
      <c r="Z568">
        <v>2</v>
      </c>
      <c r="AA568">
        <v>3.5961580887162135</v>
      </c>
      <c r="AB568">
        <v>2.5390081638848701</v>
      </c>
      <c r="AC568">
        <v>3.6240548205692473</v>
      </c>
      <c r="AD568">
        <v>4.490255563363057</v>
      </c>
      <c r="AE568">
        <v>2.6682743853274666</v>
      </c>
      <c r="AF568">
        <v>3.8547961305264367</v>
      </c>
      <c r="AG568">
        <v>2.8496374031438862</v>
      </c>
      <c r="AH568">
        <v>4.6334096219739465</v>
      </c>
      <c r="AI568">
        <v>2.2279747353429666</v>
      </c>
      <c r="AJ568">
        <v>4.5674739395007</v>
      </c>
      <c r="AK568">
        <v>3.73897278491792</v>
      </c>
      <c r="AL568">
        <v>4.5575311342221401</v>
      </c>
      <c r="AM568">
        <f t="shared" si="16"/>
        <v>3.4015776464234055</v>
      </c>
      <c r="AN568">
        <f t="shared" si="17"/>
        <v>3.823013482158069</v>
      </c>
      <c r="AP568" t="s">
        <v>670</v>
      </c>
      <c r="AQ568" t="s">
        <v>2604</v>
      </c>
      <c r="AR568" t="s">
        <v>2605</v>
      </c>
      <c r="AS568">
        <v>-1.64296405071121</v>
      </c>
      <c r="AT568">
        <v>8.65620700076946E-2</v>
      </c>
      <c r="AU568">
        <v>0.54046660134827396</v>
      </c>
    </row>
    <row r="569" spans="1:47" x14ac:dyDescent="0.25">
      <c r="A569" t="s">
        <v>90</v>
      </c>
      <c r="B569">
        <v>1171942.7872298229</v>
      </c>
      <c r="C569">
        <v>873657.55836624536</v>
      </c>
      <c r="D569">
        <v>1459554.206384999</v>
      </c>
      <c r="E569">
        <v>628372.0946082169</v>
      </c>
      <c r="F569">
        <v>847684.33803805406</v>
      </c>
      <c r="G569">
        <v>849440.61078469665</v>
      </c>
      <c r="H569">
        <v>624912.9575166828</v>
      </c>
      <c r="I569">
        <v>852541.73308918579</v>
      </c>
      <c r="J569">
        <v>1508781.8374886694</v>
      </c>
      <c r="K569">
        <v>1495841.6684558515</v>
      </c>
      <c r="L569">
        <v>920179.99454710784</v>
      </c>
      <c r="M569">
        <v>462462.73492552026</v>
      </c>
      <c r="N569">
        <v>5</v>
      </c>
      <c r="O569">
        <v>5</v>
      </c>
      <c r="P569">
        <v>4</v>
      </c>
      <c r="Q569">
        <v>5</v>
      </c>
      <c r="R569">
        <v>4</v>
      </c>
      <c r="S569">
        <v>4</v>
      </c>
      <c r="T569">
        <v>5</v>
      </c>
      <c r="U569">
        <v>4</v>
      </c>
      <c r="V569">
        <v>4</v>
      </c>
      <c r="W569">
        <v>4</v>
      </c>
      <c r="X569">
        <v>5</v>
      </c>
      <c r="Y569">
        <v>4</v>
      </c>
      <c r="Z569">
        <v>3</v>
      </c>
      <c r="AA569">
        <v>3.19024603155066</v>
      </c>
      <c r="AB569">
        <v>2.3887359837754722</v>
      </c>
      <c r="AC569">
        <v>2.1965194721102739</v>
      </c>
      <c r="AD569">
        <v>2.8883046884431001</v>
      </c>
      <c r="AE569">
        <v>1.7732951402490649</v>
      </c>
      <c r="AF569">
        <v>1.6417250278520097</v>
      </c>
      <c r="AG569">
        <v>2.4469174887414495</v>
      </c>
      <c r="AH569">
        <v>3.3786981284507451</v>
      </c>
      <c r="AI569">
        <v>2.58741015939624</v>
      </c>
      <c r="AJ569">
        <v>2.9188275492073017</v>
      </c>
      <c r="AK569">
        <v>2.2078189287642025</v>
      </c>
      <c r="AL569">
        <v>2.2102655151152866</v>
      </c>
      <c r="AM569">
        <f t="shared" si="16"/>
        <v>2.4872440373153264</v>
      </c>
      <c r="AN569">
        <f t="shared" si="17"/>
        <v>2.4842166482939749</v>
      </c>
      <c r="AP569" t="s">
        <v>671</v>
      </c>
      <c r="AQ569" t="s">
        <v>2606</v>
      </c>
      <c r="AR569" t="s">
        <v>2607</v>
      </c>
      <c r="AS569">
        <v>0.34763058768105298</v>
      </c>
      <c r="AT569">
        <v>0.17907770274113299</v>
      </c>
      <c r="AU569">
        <v>0.54138706547925597</v>
      </c>
    </row>
    <row r="570" spans="1:47" x14ac:dyDescent="0.25">
      <c r="A570" t="s">
        <v>1040</v>
      </c>
      <c r="B570">
        <v>327963.55463856045</v>
      </c>
      <c r="C570">
        <v>259096.77499606152</v>
      </c>
      <c r="D570">
        <v>251766.80059811269</v>
      </c>
      <c r="E570">
        <v>273630.89545309136</v>
      </c>
      <c r="F570">
        <v>266804.76921794307</v>
      </c>
      <c r="G570">
        <v>198104.37743643261</v>
      </c>
      <c r="H570">
        <v>271904.00136491627</v>
      </c>
      <c r="I570">
        <v>189834.81682165523</v>
      </c>
      <c r="J570">
        <v>457239.79822030396</v>
      </c>
      <c r="K570">
        <v>325534.22323229915</v>
      </c>
      <c r="L570">
        <v>462542.28941913432</v>
      </c>
      <c r="M570">
        <v>324409.01444051246</v>
      </c>
      <c r="N570">
        <v>3</v>
      </c>
      <c r="O570">
        <v>3</v>
      </c>
      <c r="P570">
        <v>2</v>
      </c>
      <c r="Q570">
        <v>2</v>
      </c>
      <c r="R570">
        <v>3</v>
      </c>
      <c r="S570">
        <v>1</v>
      </c>
      <c r="T570">
        <v>2</v>
      </c>
      <c r="U570">
        <v>2</v>
      </c>
      <c r="V570">
        <v>2</v>
      </c>
      <c r="W570">
        <v>3</v>
      </c>
      <c r="X570">
        <v>3</v>
      </c>
      <c r="Y570">
        <v>3</v>
      </c>
      <c r="Z570">
        <v>2</v>
      </c>
      <c r="AA570">
        <v>2.7017400683713562</v>
      </c>
      <c r="AB570">
        <v>2.6349988000625451</v>
      </c>
      <c r="AC570">
        <v>3.4450464614425851</v>
      </c>
      <c r="AD570">
        <v>2.9161865998237704</v>
      </c>
      <c r="AE570">
        <v>3.5844690682706202</v>
      </c>
      <c r="AF570">
        <v>2.99105830258938</v>
      </c>
      <c r="AG570">
        <v>2.5351613519590952</v>
      </c>
      <c r="AH570">
        <v>4.5631233410356007</v>
      </c>
      <c r="AI570">
        <v>2.2686205939720567</v>
      </c>
      <c r="AJ570">
        <v>3.1677425298777031</v>
      </c>
      <c r="AK570">
        <v>4.3447904451739134</v>
      </c>
      <c r="AL570">
        <v>2.429638951697485</v>
      </c>
      <c r="AM570">
        <f t="shared" si="16"/>
        <v>2.8682011260526044</v>
      </c>
      <c r="AN570">
        <f t="shared" si="17"/>
        <v>3.3955616263267472</v>
      </c>
      <c r="AP570" t="s">
        <v>672</v>
      </c>
      <c r="AQ570" t="s">
        <v>2608</v>
      </c>
      <c r="AR570" t="s">
        <v>2609</v>
      </c>
      <c r="AS570">
        <v>2.1872379174166401</v>
      </c>
      <c r="AT570">
        <v>0.11508355935326101</v>
      </c>
      <c r="AU570">
        <v>0.54218534534915197</v>
      </c>
    </row>
    <row r="571" spans="1:47" x14ac:dyDescent="0.25">
      <c r="A571" t="s">
        <v>1292</v>
      </c>
      <c r="B571">
        <v>760670.60622808745</v>
      </c>
      <c r="C571">
        <v>581093.40132083162</v>
      </c>
      <c r="D571">
        <v>795657.12229448848</v>
      </c>
      <c r="E571">
        <v>760271.01749024144</v>
      </c>
      <c r="F571">
        <v>650432.30015634466</v>
      </c>
      <c r="G571">
        <v>548217.45689542906</v>
      </c>
      <c r="H571">
        <v>565503.4679317486</v>
      </c>
      <c r="I571">
        <v>609917.44817504042</v>
      </c>
      <c r="J571">
        <v>237383.99072453371</v>
      </c>
      <c r="K571">
        <v>547644.1308473926</v>
      </c>
      <c r="L571">
        <v>302294.4608009751</v>
      </c>
      <c r="M571">
        <v>409728.45370887645</v>
      </c>
      <c r="N571">
        <v>5</v>
      </c>
      <c r="O571">
        <v>5</v>
      </c>
      <c r="P571">
        <v>5</v>
      </c>
      <c r="Q571">
        <v>5</v>
      </c>
      <c r="R571">
        <v>5</v>
      </c>
      <c r="S571">
        <v>5</v>
      </c>
      <c r="T571">
        <v>5</v>
      </c>
      <c r="U571">
        <v>5</v>
      </c>
      <c r="V571">
        <v>5</v>
      </c>
      <c r="W571">
        <v>2</v>
      </c>
      <c r="X571">
        <v>4</v>
      </c>
      <c r="Y571">
        <v>3</v>
      </c>
      <c r="Z571">
        <v>3</v>
      </c>
      <c r="AA571">
        <v>2.3529548253996877</v>
      </c>
      <c r="AB571">
        <v>2.7028171691607019</v>
      </c>
      <c r="AC571">
        <v>3.5770972737466797</v>
      </c>
      <c r="AD571">
        <v>3.4693743968759265</v>
      </c>
      <c r="AE571">
        <v>3.2883945554793037</v>
      </c>
      <c r="AF571">
        <v>3.6858805623886965</v>
      </c>
      <c r="AG571">
        <v>2.5689856071483264</v>
      </c>
      <c r="AH571">
        <v>3.062246398913012</v>
      </c>
      <c r="AI571">
        <v>1.8243364005683897</v>
      </c>
      <c r="AJ571">
        <v>3.751572157101295</v>
      </c>
      <c r="AK571">
        <v>3.5813424347013565</v>
      </c>
      <c r="AL571">
        <v>4.1436265735470332</v>
      </c>
      <c r="AM571">
        <f t="shared" si="16"/>
        <v>2.9824430647275748</v>
      </c>
      <c r="AN571">
        <f t="shared" si="17"/>
        <v>3.3523283277774927</v>
      </c>
      <c r="AP571" t="s">
        <v>2610</v>
      </c>
      <c r="AQ571" t="s">
        <v>2611</v>
      </c>
      <c r="AR571" t="s">
        <v>2612</v>
      </c>
      <c r="AS571">
        <v>2.4858207955195302</v>
      </c>
      <c r="AT571">
        <v>2.4297803940123801E-2</v>
      </c>
      <c r="AU571">
        <v>0.54311451186448101</v>
      </c>
    </row>
    <row r="572" spans="1:47" x14ac:dyDescent="0.25">
      <c r="A572" t="s">
        <v>1278</v>
      </c>
      <c r="B572">
        <v>272725.36763383285</v>
      </c>
      <c r="C572">
        <v>306196.36560190393</v>
      </c>
      <c r="D572">
        <v>269325.46962636884</v>
      </c>
      <c r="E572">
        <v>213179.4027903488</v>
      </c>
      <c r="F572">
        <v>296496.10181164922</v>
      </c>
      <c r="G572">
        <v>303763.72651190305</v>
      </c>
      <c r="H572">
        <v>321553.78817921743</v>
      </c>
      <c r="I572">
        <v>322513.04012294527</v>
      </c>
      <c r="J572">
        <v>408464.55236232851</v>
      </c>
      <c r="K572">
        <v>419566.11080058367</v>
      </c>
      <c r="L572">
        <v>413187.63843459502</v>
      </c>
      <c r="M572">
        <v>268238.08267551509</v>
      </c>
      <c r="N572">
        <v>3</v>
      </c>
      <c r="O572">
        <v>2</v>
      </c>
      <c r="P572">
        <v>2</v>
      </c>
      <c r="Q572">
        <v>2</v>
      </c>
      <c r="R572">
        <v>2</v>
      </c>
      <c r="S572">
        <v>2</v>
      </c>
      <c r="T572">
        <v>2</v>
      </c>
      <c r="U572">
        <v>2</v>
      </c>
      <c r="V572">
        <v>2</v>
      </c>
      <c r="W572">
        <v>1</v>
      </c>
      <c r="X572">
        <v>2</v>
      </c>
      <c r="Y572">
        <v>2</v>
      </c>
      <c r="Z572">
        <v>2</v>
      </c>
      <c r="AA572">
        <v>3.1866496482559903</v>
      </c>
      <c r="AB572">
        <v>2.6765590927925009</v>
      </c>
      <c r="AC572">
        <v>1.79167163766096</v>
      </c>
      <c r="AD572">
        <v>2.2143124899922348</v>
      </c>
      <c r="AE572">
        <v>2.7663217423578699</v>
      </c>
      <c r="AF572">
        <v>1.3975812307829776</v>
      </c>
      <c r="AG572">
        <v>3.6393845825135598</v>
      </c>
      <c r="AH572">
        <v>2.756358242005025</v>
      </c>
      <c r="AI572">
        <v>1.9829316144620499</v>
      </c>
      <c r="AJ572">
        <v>4.4164178311363953</v>
      </c>
      <c r="AK572">
        <v>2.1066698218657951</v>
      </c>
      <c r="AL572">
        <v>0.92409911350303942</v>
      </c>
      <c r="AM572">
        <f t="shared" si="16"/>
        <v>2.5753018425151457</v>
      </c>
      <c r="AN572">
        <f t="shared" si="17"/>
        <v>2.4011909987062539</v>
      </c>
      <c r="AP572" t="s">
        <v>673</v>
      </c>
      <c r="AQ572" t="s">
        <v>2613</v>
      </c>
      <c r="AR572" s="1">
        <v>42620</v>
      </c>
      <c r="AS572">
        <v>2.5354532043490399</v>
      </c>
      <c r="AT572">
        <v>0.13759179949792799</v>
      </c>
      <c r="AU572">
        <v>0.54323497505378604</v>
      </c>
    </row>
    <row r="573" spans="1:47" x14ac:dyDescent="0.25">
      <c r="A573" t="s">
        <v>910</v>
      </c>
      <c r="B573">
        <v>132230.31095944732</v>
      </c>
      <c r="C573">
        <v>96321.250302639179</v>
      </c>
      <c r="D573">
        <v>131089.44416104222</v>
      </c>
      <c r="E573">
        <v>78336.086424476322</v>
      </c>
      <c r="F573">
        <v>102783.69774374594</v>
      </c>
      <c r="G573">
        <v>134587.76038004583</v>
      </c>
      <c r="H573">
        <v>86782.648605915398</v>
      </c>
      <c r="I573">
        <v>85877.308538460202</v>
      </c>
      <c r="J573">
        <v>262086.82462993477</v>
      </c>
      <c r="K573">
        <v>126195.80371387083</v>
      </c>
      <c r="L573">
        <v>222614.96222151472</v>
      </c>
      <c r="M573">
        <v>205009.22151635712</v>
      </c>
      <c r="N573">
        <v>2</v>
      </c>
      <c r="O573">
        <v>1</v>
      </c>
      <c r="P573">
        <v>1</v>
      </c>
      <c r="Q573">
        <v>1</v>
      </c>
      <c r="R573">
        <v>1</v>
      </c>
      <c r="S573">
        <v>1</v>
      </c>
      <c r="T573">
        <v>1</v>
      </c>
      <c r="U573">
        <v>1</v>
      </c>
      <c r="V573">
        <v>2</v>
      </c>
      <c r="W573">
        <v>2</v>
      </c>
      <c r="X573">
        <v>1</v>
      </c>
      <c r="Y573">
        <v>2</v>
      </c>
      <c r="Z573">
        <v>2</v>
      </c>
      <c r="AA573">
        <v>2.7791940438378901</v>
      </c>
      <c r="AB573">
        <v>1.90821415908624</v>
      </c>
      <c r="AC573">
        <v>3.25254574661033</v>
      </c>
      <c r="AD573">
        <v>3.30551681727164</v>
      </c>
      <c r="AE573">
        <v>2.5764836219749001</v>
      </c>
      <c r="AF573">
        <v>1.5235827153702599</v>
      </c>
      <c r="AG573">
        <v>2.5044049691066399</v>
      </c>
      <c r="AH573">
        <v>2.3240902323731949</v>
      </c>
      <c r="AI573">
        <v>2.2373375582081412</v>
      </c>
      <c r="AJ573">
        <v>1.7451536671033201</v>
      </c>
      <c r="AK573">
        <v>2.2749541702615401</v>
      </c>
      <c r="AL573">
        <v>3.88487551146443</v>
      </c>
      <c r="AM573">
        <f t="shared" si="16"/>
        <v>2.2410046483693637</v>
      </c>
      <c r="AN573">
        <f t="shared" si="17"/>
        <v>2.8117208870753907</v>
      </c>
      <c r="AP573" t="s">
        <v>674</v>
      </c>
      <c r="AQ573" t="s">
        <v>2614</v>
      </c>
      <c r="AR573" t="s">
        <v>2615</v>
      </c>
      <c r="AS573">
        <v>-2.8052210373923701</v>
      </c>
      <c r="AT573">
        <v>0.119161698341922</v>
      </c>
      <c r="AU573">
        <v>0.54506354868696905</v>
      </c>
    </row>
    <row r="574" spans="1:47" x14ac:dyDescent="0.25">
      <c r="A574" t="s">
        <v>293</v>
      </c>
      <c r="B574">
        <v>108964.8162256771</v>
      </c>
      <c r="C574">
        <v>99976.189523195848</v>
      </c>
      <c r="D574">
        <v>100699.33486156748</v>
      </c>
      <c r="E574">
        <v>82814.302086577285</v>
      </c>
      <c r="F574">
        <v>84087.022588244537</v>
      </c>
      <c r="G574">
        <v>109424.31483844912</v>
      </c>
      <c r="H574">
        <v>95196.82317779983</v>
      </c>
      <c r="I574">
        <v>77953.801505701646</v>
      </c>
      <c r="J574">
        <v>3314.1872535448642</v>
      </c>
      <c r="K574">
        <v>76449.11483838773</v>
      </c>
      <c r="L574">
        <v>205.36</v>
      </c>
      <c r="M574">
        <v>45701.76006107092</v>
      </c>
      <c r="N574">
        <v>1</v>
      </c>
      <c r="O574">
        <v>1</v>
      </c>
      <c r="P574">
        <v>1</v>
      </c>
      <c r="Q574">
        <v>1</v>
      </c>
      <c r="R574">
        <v>1</v>
      </c>
      <c r="S574">
        <v>1</v>
      </c>
      <c r="T574">
        <v>1</v>
      </c>
      <c r="U574">
        <v>1</v>
      </c>
      <c r="V574">
        <v>1</v>
      </c>
      <c r="W574">
        <v>1</v>
      </c>
      <c r="X574">
        <v>1</v>
      </c>
      <c r="Y574">
        <v>0</v>
      </c>
      <c r="Z574">
        <v>1</v>
      </c>
      <c r="AA574">
        <v>4.7368335218276298</v>
      </c>
      <c r="AB574">
        <v>3.98847880930203</v>
      </c>
      <c r="AC574">
        <v>3.63545103357876</v>
      </c>
      <c r="AD574">
        <v>5.42775905720233</v>
      </c>
      <c r="AE574">
        <v>2.2958542316299901</v>
      </c>
      <c r="AF574">
        <v>5.1089290313202396</v>
      </c>
      <c r="AG574">
        <v>4.7461153811856596</v>
      </c>
      <c r="AH574">
        <v>3.5035889231446302</v>
      </c>
      <c r="AI574">
        <v>0.82512501298534502</v>
      </c>
      <c r="AJ574">
        <v>6.0221677003704803</v>
      </c>
      <c r="AK574">
        <v>0</v>
      </c>
      <c r="AL574">
        <v>5.1574334310951704</v>
      </c>
      <c r="AM574">
        <f t="shared" si="16"/>
        <v>4.0528308515640807</v>
      </c>
      <c r="AN574">
        <f t="shared" si="17"/>
        <v>3.5217918373762966</v>
      </c>
      <c r="AP574" t="s">
        <v>675</v>
      </c>
      <c r="AQ574" t="s">
        <v>2616</v>
      </c>
      <c r="AR574" t="s">
        <v>2617</v>
      </c>
      <c r="AS574">
        <v>-0.32530029499970597</v>
      </c>
      <c r="AT574">
        <v>6.01126898911334E-2</v>
      </c>
      <c r="AU574">
        <v>0.54555826877344604</v>
      </c>
    </row>
    <row r="575" spans="1:47" x14ac:dyDescent="0.25">
      <c r="A575" t="s">
        <v>975</v>
      </c>
      <c r="B575">
        <v>236004.95372631081</v>
      </c>
      <c r="C575">
        <v>205.36</v>
      </c>
      <c r="D575">
        <v>229916.46881288706</v>
      </c>
      <c r="E575">
        <v>211956.33378576525</v>
      </c>
      <c r="F575">
        <v>270405.45516630867</v>
      </c>
      <c r="G575">
        <v>237896.24373311541</v>
      </c>
      <c r="H575">
        <v>168247.27725085436</v>
      </c>
      <c r="I575">
        <v>178356.65210417501</v>
      </c>
      <c r="J575">
        <v>303473.18535315705</v>
      </c>
      <c r="K575">
        <v>282124.63040139974</v>
      </c>
      <c r="L575">
        <v>331285.72108045546</v>
      </c>
      <c r="M575">
        <v>272042.08041840116</v>
      </c>
      <c r="N575">
        <v>4</v>
      </c>
      <c r="O575">
        <v>4</v>
      </c>
      <c r="P575">
        <v>0</v>
      </c>
      <c r="Q575">
        <v>4</v>
      </c>
      <c r="R575">
        <v>4</v>
      </c>
      <c r="S575">
        <v>4</v>
      </c>
      <c r="T575">
        <v>3</v>
      </c>
      <c r="U575">
        <v>3</v>
      </c>
      <c r="V575">
        <v>3</v>
      </c>
      <c r="W575">
        <v>4</v>
      </c>
      <c r="X575">
        <v>4</v>
      </c>
      <c r="Y575">
        <v>4</v>
      </c>
      <c r="Z575">
        <v>4</v>
      </c>
      <c r="AA575">
        <v>2.2906524948511899</v>
      </c>
      <c r="AB575">
        <v>0</v>
      </c>
      <c r="AC575">
        <v>2.5050760269581649</v>
      </c>
      <c r="AD575">
        <v>3.4855027676279904</v>
      </c>
      <c r="AE575">
        <v>2.2385281342734564</v>
      </c>
      <c r="AF575">
        <v>2.5851380520822467</v>
      </c>
      <c r="AG575">
        <v>2.4769254505495035</v>
      </c>
      <c r="AH575">
        <v>2.246088620565907</v>
      </c>
      <c r="AI575">
        <v>1.882863983865815</v>
      </c>
      <c r="AJ575">
        <v>2.525755022015415</v>
      </c>
      <c r="AK575">
        <v>2.9349478985158051</v>
      </c>
      <c r="AL575">
        <v>3.0425318465778424</v>
      </c>
      <c r="AM575">
        <f t="shared" si="16"/>
        <v>1.9649142632954719</v>
      </c>
      <c r="AN575">
        <f t="shared" si="17"/>
        <v>2.7374207863517506</v>
      </c>
      <c r="AP575" t="s">
        <v>676</v>
      </c>
      <c r="AQ575" t="s">
        <v>2618</v>
      </c>
      <c r="AR575" t="s">
        <v>2619</v>
      </c>
      <c r="AS575">
        <v>0.42516242124342501</v>
      </c>
      <c r="AT575">
        <v>3.0134770058849299E-2</v>
      </c>
      <c r="AU575">
        <v>0.546684771372419</v>
      </c>
    </row>
    <row r="576" spans="1:47" x14ac:dyDescent="0.25">
      <c r="A576" t="s">
        <v>1323</v>
      </c>
      <c r="B576">
        <v>119588.50029720864</v>
      </c>
      <c r="C576">
        <v>152739.39569364375</v>
      </c>
      <c r="D576">
        <v>137402.20084489073</v>
      </c>
      <c r="E576">
        <v>100287.11926240138</v>
      </c>
      <c r="F576">
        <v>97383.110822426301</v>
      </c>
      <c r="G576">
        <v>139528.4734265577</v>
      </c>
      <c r="H576">
        <v>125410.58467192407</v>
      </c>
      <c r="I576">
        <v>95990.395480640989</v>
      </c>
      <c r="J576">
        <v>109961.86064782779</v>
      </c>
      <c r="K576">
        <v>110179.31990622026</v>
      </c>
      <c r="L576">
        <v>132838.91510164656</v>
      </c>
      <c r="M576">
        <v>47254.125224243435</v>
      </c>
      <c r="N576">
        <v>2</v>
      </c>
      <c r="O576">
        <v>2</v>
      </c>
      <c r="P576">
        <v>2</v>
      </c>
      <c r="Q576">
        <v>2</v>
      </c>
      <c r="R576">
        <v>2</v>
      </c>
      <c r="S576">
        <v>2</v>
      </c>
      <c r="T576">
        <v>2</v>
      </c>
      <c r="U576">
        <v>2</v>
      </c>
      <c r="V576">
        <v>2</v>
      </c>
      <c r="W576">
        <v>1</v>
      </c>
      <c r="X576">
        <v>2</v>
      </c>
      <c r="Y576">
        <v>2</v>
      </c>
      <c r="Z576">
        <v>2</v>
      </c>
      <c r="AA576">
        <v>2.4348271250477951</v>
      </c>
      <c r="AB576">
        <v>2.29940837753696</v>
      </c>
      <c r="AC576">
        <v>2.1626638886557199</v>
      </c>
      <c r="AD576">
        <v>1.8942845115438152</v>
      </c>
      <c r="AE576">
        <v>0.90075871530964302</v>
      </c>
      <c r="AF576">
        <v>1.69821720645117</v>
      </c>
      <c r="AG576">
        <v>1.6994131463273749</v>
      </c>
      <c r="AH576">
        <v>1.9824146444032902</v>
      </c>
      <c r="AI576">
        <v>2.5136868036636701</v>
      </c>
      <c r="AJ576">
        <v>2.4073014225720599</v>
      </c>
      <c r="AK576">
        <v>2.5779661610007949</v>
      </c>
      <c r="AL576">
        <v>2.4829199049681749</v>
      </c>
      <c r="AM576">
        <f t="shared" si="16"/>
        <v>2.252684137321229</v>
      </c>
      <c r="AN576">
        <f t="shared" si="17"/>
        <v>1.9229595139255153</v>
      </c>
      <c r="AP576" t="s">
        <v>2620</v>
      </c>
      <c r="AQ576" t="s">
        <v>1606</v>
      </c>
      <c r="AR576" t="s">
        <v>2621</v>
      </c>
      <c r="AS576">
        <v>-1.7983942865276801</v>
      </c>
      <c r="AT576">
        <v>0.520592150378827</v>
      </c>
      <c r="AU576">
        <v>0.54685615117541098</v>
      </c>
    </row>
    <row r="577" spans="1:47" x14ac:dyDescent="0.25">
      <c r="A577" t="s">
        <v>1101</v>
      </c>
      <c r="B577">
        <v>484010.05119764811</v>
      </c>
      <c r="C577">
        <v>448907.8505403712</v>
      </c>
      <c r="D577">
        <v>463189.63024687523</v>
      </c>
      <c r="E577">
        <v>307084.90676903422</v>
      </c>
      <c r="F577">
        <v>352744.9207124887</v>
      </c>
      <c r="G577">
        <v>90188.707136766941</v>
      </c>
      <c r="H577">
        <v>270633.15379471553</v>
      </c>
      <c r="I577">
        <v>370798.49429747323</v>
      </c>
      <c r="J577">
        <v>64433.541183746602</v>
      </c>
      <c r="K577">
        <v>401050.89860895631</v>
      </c>
      <c r="L577">
        <v>205.36</v>
      </c>
      <c r="M577">
        <v>490500.74487686268</v>
      </c>
      <c r="N577">
        <v>2</v>
      </c>
      <c r="O577">
        <v>2</v>
      </c>
      <c r="P577">
        <v>2</v>
      </c>
      <c r="Q577">
        <v>2</v>
      </c>
      <c r="R577">
        <v>2</v>
      </c>
      <c r="S577">
        <v>2</v>
      </c>
      <c r="T577">
        <v>1</v>
      </c>
      <c r="U577">
        <v>2</v>
      </c>
      <c r="V577">
        <v>2</v>
      </c>
      <c r="W577">
        <v>1</v>
      </c>
      <c r="X577">
        <v>2</v>
      </c>
      <c r="Y577">
        <v>0</v>
      </c>
      <c r="Z577">
        <v>2</v>
      </c>
      <c r="AA577">
        <v>3.4903457969468148</v>
      </c>
      <c r="AB577">
        <v>1.80841644644102</v>
      </c>
      <c r="AC577">
        <v>2.5553974832012099</v>
      </c>
      <c r="AD577">
        <v>5.3345858740242846</v>
      </c>
      <c r="AE577">
        <v>2.6280243841236102</v>
      </c>
      <c r="AF577">
        <v>3.69230849264058</v>
      </c>
      <c r="AG577">
        <v>1.8064477868997151</v>
      </c>
      <c r="AH577">
        <v>4.4122116016294548</v>
      </c>
      <c r="AI577">
        <v>1.2180363065105599</v>
      </c>
      <c r="AJ577">
        <v>3.834652494614335</v>
      </c>
      <c r="AK577">
        <v>0</v>
      </c>
      <c r="AL577">
        <v>3.7902130061043904</v>
      </c>
      <c r="AM577">
        <f t="shared" si="16"/>
        <v>2.7665261700590862</v>
      </c>
      <c r="AN577">
        <f t="shared" si="17"/>
        <v>2.9952471087969088</v>
      </c>
      <c r="AP577" t="s">
        <v>677</v>
      </c>
      <c r="AQ577" t="s">
        <v>2622</v>
      </c>
      <c r="AR577" t="s">
        <v>2623</v>
      </c>
      <c r="AS577">
        <v>1.7652777634177499</v>
      </c>
      <c r="AT577">
        <v>0.31961617860508601</v>
      </c>
      <c r="AU577">
        <v>0.54745987683778097</v>
      </c>
    </row>
    <row r="578" spans="1:47" x14ac:dyDescent="0.25">
      <c r="A578" t="s">
        <v>1377</v>
      </c>
      <c r="B578">
        <v>429803.9695017091</v>
      </c>
      <c r="C578">
        <v>387482.34729853412</v>
      </c>
      <c r="D578">
        <v>728470.50308352173</v>
      </c>
      <c r="E578">
        <v>490665.46456937632</v>
      </c>
      <c r="F578">
        <v>830298.46839741303</v>
      </c>
      <c r="G578">
        <v>310022.48687739176</v>
      </c>
      <c r="H578">
        <v>682444.60759021307</v>
      </c>
      <c r="I578">
        <v>1036173.11309945</v>
      </c>
      <c r="J578">
        <v>184330.70901108516</v>
      </c>
      <c r="K578">
        <v>619610.02325230476</v>
      </c>
      <c r="L578">
        <v>335906.34940325824</v>
      </c>
      <c r="M578">
        <v>546388.31356682885</v>
      </c>
      <c r="N578">
        <v>6</v>
      </c>
      <c r="O578">
        <v>4</v>
      </c>
      <c r="P578">
        <v>3</v>
      </c>
      <c r="Q578">
        <v>5</v>
      </c>
      <c r="R578">
        <v>4</v>
      </c>
      <c r="S578">
        <v>3</v>
      </c>
      <c r="T578">
        <v>3</v>
      </c>
      <c r="U578">
        <v>3</v>
      </c>
      <c r="V578">
        <v>3</v>
      </c>
      <c r="W578">
        <v>3</v>
      </c>
      <c r="X578">
        <v>5</v>
      </c>
      <c r="Y578">
        <v>5</v>
      </c>
      <c r="Z578">
        <v>5</v>
      </c>
      <c r="AA578">
        <v>3.1628963875966627</v>
      </c>
      <c r="AB578">
        <v>2.57637404637412</v>
      </c>
      <c r="AC578">
        <v>3.2878023458164556</v>
      </c>
      <c r="AD578">
        <v>3.0511747324949403</v>
      </c>
      <c r="AE578">
        <v>2.753357354033827</v>
      </c>
      <c r="AF578">
        <v>1.8628801933534664</v>
      </c>
      <c r="AG578">
        <v>2.8285657465352192</v>
      </c>
      <c r="AH578">
        <v>3.3281285740113131</v>
      </c>
      <c r="AI578">
        <v>2.3095474513082332</v>
      </c>
      <c r="AJ578">
        <v>3.2783899163839401</v>
      </c>
      <c r="AK578">
        <v>2.4807177145148955</v>
      </c>
      <c r="AL578">
        <v>1.9132865719664143</v>
      </c>
      <c r="AM578">
        <f t="shared" si="16"/>
        <v>2.7463150568054799</v>
      </c>
      <c r="AN578">
        <f t="shared" si="17"/>
        <v>2.7258717822594352</v>
      </c>
      <c r="AP578" t="s">
        <v>678</v>
      </c>
      <c r="AQ578" t="s">
        <v>2624</v>
      </c>
      <c r="AR578" t="s">
        <v>2625</v>
      </c>
      <c r="AS578">
        <v>0.444118287731331</v>
      </c>
      <c r="AT578">
        <v>0.147684656965788</v>
      </c>
      <c r="AU578">
        <v>0.54945242845071796</v>
      </c>
    </row>
    <row r="579" spans="1:47" x14ac:dyDescent="0.25">
      <c r="A579" t="s">
        <v>130</v>
      </c>
      <c r="B579">
        <v>400144.31203319755</v>
      </c>
      <c r="C579">
        <v>334258.78522491053</v>
      </c>
      <c r="D579">
        <v>446241.42896712921</v>
      </c>
      <c r="E579">
        <v>346319.74071789486</v>
      </c>
      <c r="F579">
        <v>283602.38677602459</v>
      </c>
      <c r="G579">
        <v>515414.61966144072</v>
      </c>
      <c r="H579">
        <v>382361.0290122446</v>
      </c>
      <c r="I579">
        <v>193385.05821042397</v>
      </c>
      <c r="J579">
        <v>648107.58961295895</v>
      </c>
      <c r="K579">
        <v>551810.95643005834</v>
      </c>
      <c r="L579">
        <v>555751.86018851248</v>
      </c>
      <c r="M579">
        <v>597844.58555928059</v>
      </c>
      <c r="N579">
        <v>3</v>
      </c>
      <c r="O579">
        <v>2</v>
      </c>
      <c r="P579">
        <v>2</v>
      </c>
      <c r="Q579">
        <v>2</v>
      </c>
      <c r="R579">
        <v>2</v>
      </c>
      <c r="S579">
        <v>2</v>
      </c>
      <c r="T579">
        <v>2</v>
      </c>
      <c r="U579">
        <v>2</v>
      </c>
      <c r="V579">
        <v>2</v>
      </c>
      <c r="W579">
        <v>2</v>
      </c>
      <c r="X579">
        <v>2</v>
      </c>
      <c r="Y579">
        <v>2</v>
      </c>
      <c r="Z579">
        <v>3</v>
      </c>
      <c r="AA579">
        <v>4.0376174424158497</v>
      </c>
      <c r="AB579">
        <v>2.1655823257402056</v>
      </c>
      <c r="AC579">
        <v>3.2510506833711901</v>
      </c>
      <c r="AD579">
        <v>3.4162498463165298</v>
      </c>
      <c r="AE579">
        <v>1.9924047208024849</v>
      </c>
      <c r="AF579">
        <v>2.2838967044690497</v>
      </c>
      <c r="AG579">
        <v>2.9419707481533601</v>
      </c>
      <c r="AH579">
        <v>3.6804761089044251</v>
      </c>
      <c r="AI579">
        <v>2.9211752098322501</v>
      </c>
      <c r="AJ579">
        <v>3.02253013796002</v>
      </c>
      <c r="AK579">
        <v>2.7280513708520249</v>
      </c>
      <c r="AL579">
        <v>2.1405962921972783</v>
      </c>
      <c r="AM579">
        <f t="shared" si="16"/>
        <v>2.9469754172980935</v>
      </c>
      <c r="AN579">
        <f t="shared" si="17"/>
        <v>2.8166248478710174</v>
      </c>
      <c r="AP579" t="s">
        <v>679</v>
      </c>
      <c r="AQ579" t="s">
        <v>2626</v>
      </c>
      <c r="AR579" t="s">
        <v>2627</v>
      </c>
      <c r="AS579">
        <v>0.270996699247879</v>
      </c>
      <c r="AT579">
        <v>0.16076612384097599</v>
      </c>
      <c r="AU579">
        <v>0.54949648418300401</v>
      </c>
    </row>
    <row r="580" spans="1:47" x14ac:dyDescent="0.25">
      <c r="A580" t="s">
        <v>1222</v>
      </c>
      <c r="B580">
        <v>1432758.2101961018</v>
      </c>
      <c r="C580">
        <v>1023129.1492905384</v>
      </c>
      <c r="D580">
        <v>1072517.7741746691</v>
      </c>
      <c r="E580">
        <v>1164740.9594291602</v>
      </c>
      <c r="F580">
        <v>1061489.4998112423</v>
      </c>
      <c r="G580">
        <v>1457735.3758265127</v>
      </c>
      <c r="H580">
        <v>1216462.0127608641</v>
      </c>
      <c r="I580">
        <v>1275268.3836439641</v>
      </c>
      <c r="J580">
        <v>68886.8935838248</v>
      </c>
      <c r="K580">
        <v>1255779.0366074964</v>
      </c>
      <c r="L580">
        <v>56693.806584636979</v>
      </c>
      <c r="M580">
        <v>1021218.3287020024</v>
      </c>
      <c r="N580">
        <v>5</v>
      </c>
      <c r="O580">
        <v>5</v>
      </c>
      <c r="P580">
        <v>5</v>
      </c>
      <c r="Q580">
        <v>5</v>
      </c>
      <c r="R580">
        <v>5</v>
      </c>
      <c r="S580">
        <v>5</v>
      </c>
      <c r="T580">
        <v>5</v>
      </c>
      <c r="U580">
        <v>5</v>
      </c>
      <c r="V580">
        <v>4</v>
      </c>
      <c r="W580">
        <v>1</v>
      </c>
      <c r="X580">
        <v>5</v>
      </c>
      <c r="Y580">
        <v>1</v>
      </c>
      <c r="Z580">
        <v>4</v>
      </c>
      <c r="AA580">
        <v>3.8620590877228942</v>
      </c>
      <c r="AB580">
        <v>2.4350156070295306</v>
      </c>
      <c r="AC580">
        <v>2.764579607347748</v>
      </c>
      <c r="AD580">
        <v>3.322508021758896</v>
      </c>
      <c r="AE580">
        <v>2.6246513338080963</v>
      </c>
      <c r="AF580">
        <v>3.9470212689770747</v>
      </c>
      <c r="AG580">
        <v>3.3311624493341574</v>
      </c>
      <c r="AH580">
        <v>3.1107782216651825</v>
      </c>
      <c r="AI580">
        <v>3.4365649092805</v>
      </c>
      <c r="AJ580">
        <v>3.4807853126055575</v>
      </c>
      <c r="AK580">
        <v>5.5387970771096002</v>
      </c>
      <c r="AL580">
        <v>3.7745607874884075</v>
      </c>
      <c r="AM580">
        <f t="shared" si="16"/>
        <v>3.3210042988272175</v>
      </c>
      <c r="AN580">
        <f t="shared" si="17"/>
        <v>3.6170763151940566</v>
      </c>
      <c r="AP580" t="s">
        <v>680</v>
      </c>
      <c r="AQ580" t="s">
        <v>2628</v>
      </c>
      <c r="AR580" t="s">
        <v>2629</v>
      </c>
      <c r="AS580">
        <v>-0.308823095090004</v>
      </c>
      <c r="AT580">
        <v>0.104056004275952</v>
      </c>
      <c r="AU580">
        <v>0.55006475667079102</v>
      </c>
    </row>
    <row r="581" spans="1:47" x14ac:dyDescent="0.25">
      <c r="A581" t="s">
        <v>1334</v>
      </c>
      <c r="B581">
        <v>103415.65931618541</v>
      </c>
      <c r="C581">
        <v>62401.5525318773</v>
      </c>
      <c r="D581">
        <v>103719.15848849375</v>
      </c>
      <c r="E581">
        <v>86014.158005764839</v>
      </c>
      <c r="F581">
        <v>138632.6835948643</v>
      </c>
      <c r="G581">
        <v>78658.844757617189</v>
      </c>
      <c r="H581">
        <v>132519.88695260187</v>
      </c>
      <c r="I581">
        <v>87446.007218305982</v>
      </c>
      <c r="J581">
        <v>286839.91139758151</v>
      </c>
      <c r="K581">
        <v>237757.93433313712</v>
      </c>
      <c r="L581">
        <v>319490.38518531673</v>
      </c>
      <c r="M581">
        <v>177539.4149251646</v>
      </c>
      <c r="N581">
        <v>3</v>
      </c>
      <c r="O581">
        <v>2</v>
      </c>
      <c r="P581">
        <v>1</v>
      </c>
      <c r="Q581">
        <v>2</v>
      </c>
      <c r="R581">
        <v>2</v>
      </c>
      <c r="S581">
        <v>3</v>
      </c>
      <c r="T581">
        <v>2</v>
      </c>
      <c r="U581">
        <v>3</v>
      </c>
      <c r="V581">
        <v>2</v>
      </c>
      <c r="W581">
        <v>3</v>
      </c>
      <c r="X581">
        <v>3</v>
      </c>
      <c r="Y581">
        <v>3</v>
      </c>
      <c r="Z581">
        <v>2</v>
      </c>
      <c r="AA581">
        <v>2.5365604261397099</v>
      </c>
      <c r="AB581">
        <v>3.30918428747075</v>
      </c>
      <c r="AC581">
        <v>1.5502271434079948</v>
      </c>
      <c r="AD581">
        <v>3.2754728143876948</v>
      </c>
      <c r="AE581">
        <v>1.6582499228568726</v>
      </c>
      <c r="AF581">
        <v>1.1883205490347559</v>
      </c>
      <c r="AG581">
        <v>2.4268963669839767</v>
      </c>
      <c r="AH581">
        <v>2.7209746272571249</v>
      </c>
      <c r="AI581">
        <v>2.24753857667032</v>
      </c>
      <c r="AJ581">
        <v>2.3806403801629998</v>
      </c>
      <c r="AK581">
        <v>3.1311557408507169</v>
      </c>
      <c r="AL581">
        <v>1.1985917142945506</v>
      </c>
      <c r="AM581">
        <f t="shared" ref="AM581:AM644" si="18">AVERAGE(AA581:AC581,AF581,AI581,AJ581)</f>
        <v>2.2020785604810884</v>
      </c>
      <c r="AN581">
        <f t="shared" ref="AN581:AN644" si="19">AVERAGE(AD581:AE581,AG581,AH581,AK581,AL581)</f>
        <v>2.4018901977718228</v>
      </c>
      <c r="AP581" t="s">
        <v>681</v>
      </c>
      <c r="AQ581" t="s">
        <v>2630</v>
      </c>
      <c r="AR581" t="s">
        <v>2631</v>
      </c>
      <c r="AS581">
        <v>0.49559962968606802</v>
      </c>
      <c r="AT581">
        <v>0.222575607907602</v>
      </c>
      <c r="AU581">
        <v>0.55168249596419205</v>
      </c>
    </row>
    <row r="582" spans="1:47" x14ac:dyDescent="0.25">
      <c r="A582" t="s">
        <v>339</v>
      </c>
      <c r="B582">
        <v>106118.121917253</v>
      </c>
      <c r="C582">
        <v>99368.510882722971</v>
      </c>
      <c r="D582">
        <v>58274.669619089145</v>
      </c>
      <c r="E582">
        <v>76244.258017500906</v>
      </c>
      <c r="F582">
        <v>29774.781619909165</v>
      </c>
      <c r="G582">
        <v>33728.592971293474</v>
      </c>
      <c r="H582">
        <v>205.36</v>
      </c>
      <c r="I582">
        <v>39763.854698080511</v>
      </c>
      <c r="J582">
        <v>205.36</v>
      </c>
      <c r="K582">
        <v>205.36</v>
      </c>
      <c r="L582">
        <v>205.36</v>
      </c>
      <c r="M582">
        <v>205.36</v>
      </c>
      <c r="N582">
        <v>3</v>
      </c>
      <c r="O582">
        <v>2</v>
      </c>
      <c r="P582">
        <v>2</v>
      </c>
      <c r="Q582">
        <v>1</v>
      </c>
      <c r="R582">
        <v>2</v>
      </c>
      <c r="S582">
        <v>1</v>
      </c>
      <c r="T582">
        <v>1</v>
      </c>
      <c r="U582">
        <v>0</v>
      </c>
      <c r="V582">
        <v>1</v>
      </c>
      <c r="W582">
        <v>0</v>
      </c>
      <c r="X582">
        <v>0</v>
      </c>
      <c r="Y582">
        <v>0</v>
      </c>
      <c r="Z582">
        <v>0</v>
      </c>
      <c r="AA582">
        <v>1.0457814903856966</v>
      </c>
      <c r="AB582">
        <v>1.7618642226353614</v>
      </c>
      <c r="AC582">
        <v>1.79444691182163</v>
      </c>
      <c r="AD582">
        <v>3.9387301314449452</v>
      </c>
      <c r="AE582">
        <v>1.3806933280604901</v>
      </c>
      <c r="AF582">
        <v>1.33989668723029</v>
      </c>
      <c r="AG582">
        <v>0</v>
      </c>
      <c r="AH582">
        <v>2.0026964514505301</v>
      </c>
      <c r="AI582">
        <v>0</v>
      </c>
      <c r="AJ582">
        <v>0</v>
      </c>
      <c r="AK582">
        <v>0</v>
      </c>
      <c r="AL582">
        <v>0</v>
      </c>
      <c r="AM582">
        <f t="shared" si="18"/>
        <v>0.99033155201216305</v>
      </c>
      <c r="AN582">
        <f t="shared" si="19"/>
        <v>1.2203533184926609</v>
      </c>
      <c r="AP582" t="s">
        <v>682</v>
      </c>
      <c r="AQ582" t="s">
        <v>2632</v>
      </c>
      <c r="AR582" t="s">
        <v>2633</v>
      </c>
      <c r="AS582">
        <v>-0.195673963668832</v>
      </c>
      <c r="AT582">
        <v>0.173943509180641</v>
      </c>
      <c r="AU582">
        <v>0.55190475954158702</v>
      </c>
    </row>
    <row r="583" spans="1:47" x14ac:dyDescent="0.25">
      <c r="A583" t="s">
        <v>739</v>
      </c>
      <c r="B583">
        <v>205.36</v>
      </c>
      <c r="C583">
        <v>205.36</v>
      </c>
      <c r="D583">
        <v>205.36</v>
      </c>
      <c r="E583">
        <v>205.36</v>
      </c>
      <c r="F583">
        <v>205.36</v>
      </c>
      <c r="G583">
        <v>30288.123261514829</v>
      </c>
      <c r="H583">
        <v>205.36</v>
      </c>
      <c r="I583">
        <v>205.36</v>
      </c>
      <c r="J583">
        <v>105798.27119498892</v>
      </c>
      <c r="K583">
        <v>79883.289902355726</v>
      </c>
      <c r="L583">
        <v>58248.02352547957</v>
      </c>
      <c r="M583">
        <v>95768.492331297384</v>
      </c>
      <c r="N583">
        <v>3</v>
      </c>
      <c r="O583">
        <v>0</v>
      </c>
      <c r="P583">
        <v>0</v>
      </c>
      <c r="Q583">
        <v>0</v>
      </c>
      <c r="R583">
        <v>0</v>
      </c>
      <c r="S583">
        <v>0</v>
      </c>
      <c r="T583">
        <v>1</v>
      </c>
      <c r="U583">
        <v>0</v>
      </c>
      <c r="V583">
        <v>0</v>
      </c>
      <c r="W583">
        <v>2</v>
      </c>
      <c r="X583">
        <v>2</v>
      </c>
      <c r="Y583">
        <v>1</v>
      </c>
      <c r="Z583">
        <v>3</v>
      </c>
      <c r="AA583">
        <v>0</v>
      </c>
      <c r="AB583">
        <v>0</v>
      </c>
      <c r="AC583">
        <v>0</v>
      </c>
      <c r="AD583">
        <v>0</v>
      </c>
      <c r="AE583">
        <v>0</v>
      </c>
      <c r="AF583">
        <v>1.20150906328677</v>
      </c>
      <c r="AG583">
        <v>0</v>
      </c>
      <c r="AH583">
        <v>0</v>
      </c>
      <c r="AI583">
        <v>1.088182373579019</v>
      </c>
      <c r="AJ583">
        <v>2.3698545512442948</v>
      </c>
      <c r="AK583">
        <v>0.63770641048242305</v>
      </c>
      <c r="AL583">
        <v>1.3371573138295867</v>
      </c>
      <c r="AM583">
        <f t="shared" si="18"/>
        <v>0.7765909980183473</v>
      </c>
      <c r="AN583">
        <f t="shared" si="19"/>
        <v>0.32914395405200164</v>
      </c>
      <c r="AP583" t="s">
        <v>683</v>
      </c>
      <c r="AQ583" t="s">
        <v>2634</v>
      </c>
      <c r="AR583" t="s">
        <v>2635</v>
      </c>
      <c r="AS583">
        <v>0.35357631538456402</v>
      </c>
      <c r="AT583">
        <v>0.17009490101423799</v>
      </c>
      <c r="AU583">
        <v>0.55218916959861797</v>
      </c>
    </row>
    <row r="584" spans="1:47" x14ac:dyDescent="0.25">
      <c r="A584" t="s">
        <v>1436</v>
      </c>
      <c r="B584">
        <v>402111.3105218095</v>
      </c>
      <c r="C584">
        <v>234097.66253360844</v>
      </c>
      <c r="D584">
        <v>441404.09109727986</v>
      </c>
      <c r="E584">
        <v>226997.18103401802</v>
      </c>
      <c r="F584">
        <v>413704.76977845898</v>
      </c>
      <c r="G584">
        <v>425642.63356955885</v>
      </c>
      <c r="H584">
        <v>463264.82776025694</v>
      </c>
      <c r="I584">
        <v>333303.17139818415</v>
      </c>
      <c r="J584">
        <v>401491.17599979817</v>
      </c>
      <c r="K584">
        <v>478058.70331845997</v>
      </c>
      <c r="L584">
        <v>411699.2358190029</v>
      </c>
      <c r="M584">
        <v>432421.98764500476</v>
      </c>
      <c r="N584">
        <v>3</v>
      </c>
      <c r="O584">
        <v>3</v>
      </c>
      <c r="P584">
        <v>2</v>
      </c>
      <c r="Q584">
        <v>3</v>
      </c>
      <c r="R584">
        <v>2</v>
      </c>
      <c r="S584">
        <v>3</v>
      </c>
      <c r="T584">
        <v>3</v>
      </c>
      <c r="U584">
        <v>3</v>
      </c>
      <c r="V584">
        <v>3</v>
      </c>
      <c r="W584">
        <v>2</v>
      </c>
      <c r="X584">
        <v>3</v>
      </c>
      <c r="Y584">
        <v>2</v>
      </c>
      <c r="Z584">
        <v>3</v>
      </c>
      <c r="AA584">
        <v>4.0768619506333126</v>
      </c>
      <c r="AB584">
        <v>3.08764439682755</v>
      </c>
      <c r="AC584">
        <v>3.8379550265963238</v>
      </c>
      <c r="AD584">
        <v>6.5340965533870845</v>
      </c>
      <c r="AE584">
        <v>2.9406786837314773</v>
      </c>
      <c r="AF584">
        <v>3.7146709654575836</v>
      </c>
      <c r="AG584">
        <v>4.2174363119053568</v>
      </c>
      <c r="AH584">
        <v>4.53430305248044</v>
      </c>
      <c r="AI584">
        <v>2.56977731546174</v>
      </c>
      <c r="AJ584">
        <v>4.479513950067247</v>
      </c>
      <c r="AK584">
        <v>4.8383245152986145</v>
      </c>
      <c r="AL584">
        <v>2.9131305143844268</v>
      </c>
      <c r="AM584">
        <f t="shared" si="18"/>
        <v>3.627737267507293</v>
      </c>
      <c r="AN584">
        <f t="shared" si="19"/>
        <v>4.3296616051978996</v>
      </c>
      <c r="AP584" t="s">
        <v>684</v>
      </c>
      <c r="AQ584" t="s">
        <v>2636</v>
      </c>
      <c r="AR584" t="s">
        <v>2637</v>
      </c>
      <c r="AS584">
        <v>-4.0174628716969902</v>
      </c>
      <c r="AT584">
        <v>0.114505980945229</v>
      </c>
      <c r="AU584">
        <v>0.55239672538087903</v>
      </c>
    </row>
    <row r="585" spans="1:47" x14ac:dyDescent="0.25">
      <c r="A585" t="s">
        <v>224</v>
      </c>
      <c r="B585">
        <v>250645.92503428314</v>
      </c>
      <c r="C585">
        <v>239951.51871527036</v>
      </c>
      <c r="D585">
        <v>283650.73324978689</v>
      </c>
      <c r="E585">
        <v>318009.38159864879</v>
      </c>
      <c r="F585">
        <v>362287.6092636009</v>
      </c>
      <c r="G585">
        <v>283644.77532704978</v>
      </c>
      <c r="H585">
        <v>261684.22890127232</v>
      </c>
      <c r="I585">
        <v>294777.4841334839</v>
      </c>
      <c r="J585">
        <v>186428.8834226302</v>
      </c>
      <c r="K585">
        <v>257651.55393633645</v>
      </c>
      <c r="L585">
        <v>173346.88177312451</v>
      </c>
      <c r="M585">
        <v>275728.30280412873</v>
      </c>
      <c r="N585">
        <v>3</v>
      </c>
      <c r="O585">
        <v>2</v>
      </c>
      <c r="P585">
        <v>2</v>
      </c>
      <c r="Q585">
        <v>2</v>
      </c>
      <c r="R585">
        <v>2</v>
      </c>
      <c r="S585">
        <v>2</v>
      </c>
      <c r="T585">
        <v>3</v>
      </c>
      <c r="U585">
        <v>2</v>
      </c>
      <c r="V585">
        <v>2</v>
      </c>
      <c r="W585">
        <v>1</v>
      </c>
      <c r="X585">
        <v>2</v>
      </c>
      <c r="Y585">
        <v>1</v>
      </c>
      <c r="Z585">
        <v>2</v>
      </c>
      <c r="AA585">
        <v>3.6801297508653255</v>
      </c>
      <c r="AB585">
        <v>3.0187013958997504</v>
      </c>
      <c r="AC585">
        <v>3.3729525410126699</v>
      </c>
      <c r="AD585">
        <v>4.2566037464540649</v>
      </c>
      <c r="AE585">
        <v>3.1749392836818302</v>
      </c>
      <c r="AF585">
        <v>3.2778094525135635</v>
      </c>
      <c r="AG585">
        <v>4.4586473027886804</v>
      </c>
      <c r="AH585">
        <v>5.0241143081800708</v>
      </c>
      <c r="AI585">
        <v>2.7590104307703101</v>
      </c>
      <c r="AJ585">
        <v>4.887657039446295</v>
      </c>
      <c r="AK585">
        <v>4.5887961483351498</v>
      </c>
      <c r="AL585">
        <v>4.3035965211271545</v>
      </c>
      <c r="AM585">
        <f t="shared" si="18"/>
        <v>3.4993767684179864</v>
      </c>
      <c r="AN585">
        <f t="shared" si="19"/>
        <v>4.3011162184278247</v>
      </c>
      <c r="AP585" t="s">
        <v>685</v>
      </c>
      <c r="AQ585" t="s">
        <v>2638</v>
      </c>
      <c r="AR585" t="s">
        <v>2639</v>
      </c>
      <c r="AS585">
        <v>0.45720849257673302</v>
      </c>
      <c r="AT585">
        <v>4.3238748620413298E-2</v>
      </c>
      <c r="AU585">
        <v>0.55406463871460099</v>
      </c>
    </row>
    <row r="586" spans="1:47" x14ac:dyDescent="0.25">
      <c r="A586" t="s">
        <v>584</v>
      </c>
      <c r="B586">
        <v>75522.540247830577</v>
      </c>
      <c r="C586">
        <v>31522.772510887928</v>
      </c>
      <c r="D586">
        <v>73992.647301341363</v>
      </c>
      <c r="E586">
        <v>83653.991972292381</v>
      </c>
      <c r="F586">
        <v>74055.075889605447</v>
      </c>
      <c r="G586">
        <v>205.36</v>
      </c>
      <c r="H586">
        <v>72003.074432069232</v>
      </c>
      <c r="I586">
        <v>83489.335792898855</v>
      </c>
      <c r="J586">
        <v>107674.16454062065</v>
      </c>
      <c r="K586">
        <v>105961.48973125256</v>
      </c>
      <c r="L586">
        <v>123336.84731050741</v>
      </c>
      <c r="M586">
        <v>62306.355466050154</v>
      </c>
      <c r="N586">
        <v>2</v>
      </c>
      <c r="O586">
        <v>2</v>
      </c>
      <c r="P586">
        <v>2</v>
      </c>
      <c r="Q586">
        <v>2</v>
      </c>
      <c r="R586">
        <v>2</v>
      </c>
      <c r="S586">
        <v>1</v>
      </c>
      <c r="T586">
        <v>0</v>
      </c>
      <c r="U586">
        <v>2</v>
      </c>
      <c r="V586">
        <v>2</v>
      </c>
      <c r="W586">
        <v>2</v>
      </c>
      <c r="X586">
        <v>2</v>
      </c>
      <c r="Y586">
        <v>2</v>
      </c>
      <c r="Z586">
        <v>1</v>
      </c>
      <c r="AA586">
        <v>2.4675935076729649</v>
      </c>
      <c r="AB586">
        <v>1.211250259525521</v>
      </c>
      <c r="AC586">
        <v>2.4205813440824802</v>
      </c>
      <c r="AD586">
        <v>3.5886757221728747</v>
      </c>
      <c r="AE586">
        <v>2.8984104726975399</v>
      </c>
      <c r="AF586">
        <v>0</v>
      </c>
      <c r="AG586">
        <v>2.071979030371025</v>
      </c>
      <c r="AH586">
        <v>3.0559179734294499</v>
      </c>
      <c r="AI586">
        <v>2.1800757010464702</v>
      </c>
      <c r="AJ586">
        <v>2.755168548359435</v>
      </c>
      <c r="AK586">
        <v>3.8262703788429251</v>
      </c>
      <c r="AL586">
        <v>2.8680632765554099</v>
      </c>
      <c r="AM586">
        <f t="shared" si="18"/>
        <v>1.8391115601144785</v>
      </c>
      <c r="AN586">
        <f t="shared" si="19"/>
        <v>3.0515528090115378</v>
      </c>
      <c r="AP586" t="s">
        <v>686</v>
      </c>
      <c r="AQ586" t="s">
        <v>2640</v>
      </c>
      <c r="AR586" t="s">
        <v>2641</v>
      </c>
      <c r="AS586">
        <v>0.37872087170171298</v>
      </c>
      <c r="AT586">
        <v>0.22502398338673399</v>
      </c>
      <c r="AU586">
        <v>0.554348867627523</v>
      </c>
    </row>
    <row r="587" spans="1:47" x14ac:dyDescent="0.25">
      <c r="A587" t="s">
        <v>962</v>
      </c>
      <c r="B587">
        <v>2051511.6614204557</v>
      </c>
      <c r="C587">
        <v>2127879.4552360801</v>
      </c>
      <c r="D587">
        <v>2298872.7357276543</v>
      </c>
      <c r="E587">
        <v>1961837.4614341347</v>
      </c>
      <c r="F587">
        <v>2093104.5324345122</v>
      </c>
      <c r="G587">
        <v>1972848.0609154284</v>
      </c>
      <c r="H587">
        <v>1933993.1781743476</v>
      </c>
      <c r="I587">
        <v>1686854.5096558153</v>
      </c>
      <c r="J587">
        <v>213482.6929458977</v>
      </c>
      <c r="K587">
        <v>738075.85215852293</v>
      </c>
      <c r="L587">
        <v>672901.59307345666</v>
      </c>
      <c r="M587">
        <v>683161.35071635526</v>
      </c>
      <c r="N587">
        <v>6</v>
      </c>
      <c r="O587">
        <v>6</v>
      </c>
      <c r="P587">
        <v>6</v>
      </c>
      <c r="Q587">
        <v>6</v>
      </c>
      <c r="R587">
        <v>6</v>
      </c>
      <c r="S587">
        <v>5</v>
      </c>
      <c r="T587">
        <v>5</v>
      </c>
      <c r="U587">
        <v>5</v>
      </c>
      <c r="V587">
        <v>5</v>
      </c>
      <c r="W587">
        <v>1</v>
      </c>
      <c r="X587">
        <v>4</v>
      </c>
      <c r="Y587">
        <v>2</v>
      </c>
      <c r="Z587">
        <v>5</v>
      </c>
      <c r="AA587">
        <v>3.4376426279382564</v>
      </c>
      <c r="AB587">
        <v>2.4964322144823901</v>
      </c>
      <c r="AC587">
        <v>2.9668668038048644</v>
      </c>
      <c r="AD587">
        <v>2.7617335536675784</v>
      </c>
      <c r="AE587">
        <v>3.1103154487883375</v>
      </c>
      <c r="AF587">
        <v>3.7022302278918295</v>
      </c>
      <c r="AG587">
        <v>3.6409174909690281</v>
      </c>
      <c r="AH587">
        <v>3.3710594845886477</v>
      </c>
      <c r="AI587">
        <v>2.6364818762670699</v>
      </c>
      <c r="AJ587">
        <v>3.0707260086586823</v>
      </c>
      <c r="AK587">
        <v>3.3185463072294601</v>
      </c>
      <c r="AL587">
        <v>1.7323801287165808</v>
      </c>
      <c r="AM587">
        <f t="shared" si="18"/>
        <v>3.051729959840515</v>
      </c>
      <c r="AN587">
        <f t="shared" si="19"/>
        <v>2.9891587356599385</v>
      </c>
      <c r="AP587" t="s">
        <v>687</v>
      </c>
      <c r="AQ587" t="s">
        <v>2642</v>
      </c>
      <c r="AR587" t="s">
        <v>2643</v>
      </c>
      <c r="AS587">
        <v>-0.92273442748802204</v>
      </c>
      <c r="AT587">
        <v>7.9632364172637998E-2</v>
      </c>
      <c r="AU587">
        <v>0.55441609559262095</v>
      </c>
    </row>
    <row r="588" spans="1:47" x14ac:dyDescent="0.25">
      <c r="A588" t="s">
        <v>1298</v>
      </c>
      <c r="B588">
        <v>128164.61855435412</v>
      </c>
      <c r="C588">
        <v>205.36</v>
      </c>
      <c r="D588">
        <v>101380.6795837838</v>
      </c>
      <c r="E588">
        <v>76384.223347566498</v>
      </c>
      <c r="F588">
        <v>205.36</v>
      </c>
      <c r="G588">
        <v>104453.59880401361</v>
      </c>
      <c r="H588">
        <v>91113.969015113093</v>
      </c>
      <c r="I588">
        <v>108881.64689528871</v>
      </c>
      <c r="J588">
        <v>49858.036829384087</v>
      </c>
      <c r="K588">
        <v>88737.982863684374</v>
      </c>
      <c r="L588">
        <v>205.36</v>
      </c>
      <c r="M588">
        <v>126574.40994326361</v>
      </c>
      <c r="N588">
        <v>2</v>
      </c>
      <c r="O588">
        <v>1</v>
      </c>
      <c r="P588">
        <v>0</v>
      </c>
      <c r="Q588">
        <v>1</v>
      </c>
      <c r="R588">
        <v>2</v>
      </c>
      <c r="S588">
        <v>0</v>
      </c>
      <c r="T588">
        <v>1</v>
      </c>
      <c r="U588">
        <v>1</v>
      </c>
      <c r="V588">
        <v>1</v>
      </c>
      <c r="W588">
        <v>1</v>
      </c>
      <c r="X588">
        <v>1</v>
      </c>
      <c r="Y588">
        <v>0</v>
      </c>
      <c r="Z588">
        <v>2</v>
      </c>
      <c r="AA588">
        <v>0.78759472023919597</v>
      </c>
      <c r="AB588">
        <v>0</v>
      </c>
      <c r="AC588">
        <v>0.98341952123704002</v>
      </c>
      <c r="AD588">
        <v>1.6007246741200185</v>
      </c>
      <c r="AE588">
        <v>0</v>
      </c>
      <c r="AF588">
        <v>0.96502198397778804</v>
      </c>
      <c r="AG588">
        <v>3.1321601624173598</v>
      </c>
      <c r="AH588">
        <v>0.52222843885542802</v>
      </c>
      <c r="AI588">
        <v>1.40980986676127</v>
      </c>
      <c r="AJ588">
        <v>2.7069903656866798</v>
      </c>
      <c r="AK588">
        <v>0</v>
      </c>
      <c r="AL588">
        <v>2.6037790132152949</v>
      </c>
      <c r="AM588">
        <f t="shared" si="18"/>
        <v>1.142139409650329</v>
      </c>
      <c r="AN588">
        <f t="shared" si="19"/>
        <v>1.3098153814346836</v>
      </c>
      <c r="AP588" t="s">
        <v>688</v>
      </c>
      <c r="AQ588" t="s">
        <v>2644</v>
      </c>
      <c r="AR588" t="s">
        <v>2645</v>
      </c>
      <c r="AS588">
        <v>-0.487223474286544</v>
      </c>
      <c r="AT588">
        <v>0.27456013031181398</v>
      </c>
      <c r="AU588">
        <v>0.55477559207900196</v>
      </c>
    </row>
    <row r="589" spans="1:47" x14ac:dyDescent="0.25">
      <c r="A589" t="s">
        <v>1045</v>
      </c>
      <c r="B589">
        <v>699039.91985094245</v>
      </c>
      <c r="C589">
        <v>548238.17556634825</v>
      </c>
      <c r="D589">
        <v>729927.36059651524</v>
      </c>
      <c r="E589">
        <v>650807.9957119833</v>
      </c>
      <c r="F589">
        <v>503062.23856517859</v>
      </c>
      <c r="G589">
        <v>586388.44858676672</v>
      </c>
      <c r="H589">
        <v>416677.55416018754</v>
      </c>
      <c r="I589">
        <v>648057.01697646</v>
      </c>
      <c r="J589">
        <v>541907.66610924399</v>
      </c>
      <c r="K589">
        <v>482938.54061062739</v>
      </c>
      <c r="L589">
        <v>562569.3583074112</v>
      </c>
      <c r="M589">
        <v>507453.61288229906</v>
      </c>
      <c r="N589">
        <v>5</v>
      </c>
      <c r="O589">
        <v>5</v>
      </c>
      <c r="P589">
        <v>5</v>
      </c>
      <c r="Q589">
        <v>5</v>
      </c>
      <c r="R589">
        <v>5</v>
      </c>
      <c r="S589">
        <v>5</v>
      </c>
      <c r="T589">
        <v>4</v>
      </c>
      <c r="U589">
        <v>5</v>
      </c>
      <c r="V589">
        <v>5</v>
      </c>
      <c r="W589">
        <v>3</v>
      </c>
      <c r="X589">
        <v>5</v>
      </c>
      <c r="Y589">
        <v>2</v>
      </c>
      <c r="Z589">
        <v>3</v>
      </c>
      <c r="AA589">
        <v>3.6551811040260183</v>
      </c>
      <c r="AB589">
        <v>4.9241180186647995</v>
      </c>
      <c r="AC589">
        <v>3.5853541647823519</v>
      </c>
      <c r="AD589">
        <v>3.4575603617966402</v>
      </c>
      <c r="AE589">
        <v>2.9943970501058899</v>
      </c>
      <c r="AF589">
        <v>2.9543689969097002</v>
      </c>
      <c r="AG589">
        <v>2.4693512370206738</v>
      </c>
      <c r="AH589">
        <v>3.4925141792020589</v>
      </c>
      <c r="AI589">
        <v>1.5492053680277837</v>
      </c>
      <c r="AJ589">
        <v>3.0262502727547678</v>
      </c>
      <c r="AK589">
        <v>3.52123960723234</v>
      </c>
      <c r="AL589">
        <v>4.0916697243481401</v>
      </c>
      <c r="AM589">
        <f t="shared" si="18"/>
        <v>3.2824129875275703</v>
      </c>
      <c r="AN589">
        <f t="shared" si="19"/>
        <v>3.3377886932842906</v>
      </c>
      <c r="AP589" t="s">
        <v>2646</v>
      </c>
      <c r="AQ589" t="s">
        <v>2647</v>
      </c>
      <c r="AR589" t="s">
        <v>2648</v>
      </c>
      <c r="AS589">
        <v>1.49896806223549</v>
      </c>
      <c r="AT589">
        <v>1.62909343245069E-2</v>
      </c>
      <c r="AU589">
        <v>0.55586964043730303</v>
      </c>
    </row>
    <row r="590" spans="1:47" x14ac:dyDescent="0.25">
      <c r="A590" t="s">
        <v>1375</v>
      </c>
      <c r="B590">
        <v>379828.00168013171</v>
      </c>
      <c r="C590">
        <v>397453.304310765</v>
      </c>
      <c r="D590">
        <v>303962.4937415623</v>
      </c>
      <c r="E590">
        <v>398566.36969050782</v>
      </c>
      <c r="F590">
        <v>379745.33617957076</v>
      </c>
      <c r="G590">
        <v>459973.78756158985</v>
      </c>
      <c r="H590">
        <v>399017.66959050263</v>
      </c>
      <c r="I590">
        <v>395141.71178456867</v>
      </c>
      <c r="J590">
        <v>543995.06607660465</v>
      </c>
      <c r="K590">
        <v>471838.10910770379</v>
      </c>
      <c r="L590">
        <v>554810.79735868191</v>
      </c>
      <c r="M590">
        <v>402277.0482672822</v>
      </c>
      <c r="N590">
        <v>3</v>
      </c>
      <c r="O590">
        <v>3</v>
      </c>
      <c r="P590">
        <v>3</v>
      </c>
      <c r="Q590">
        <v>2</v>
      </c>
      <c r="R590">
        <v>3</v>
      </c>
      <c r="S590">
        <v>2</v>
      </c>
      <c r="T590">
        <v>2</v>
      </c>
      <c r="U590">
        <v>2</v>
      </c>
      <c r="V590">
        <v>3</v>
      </c>
      <c r="W590">
        <v>3</v>
      </c>
      <c r="X590">
        <v>3</v>
      </c>
      <c r="Y590">
        <v>3</v>
      </c>
      <c r="Z590">
        <v>2</v>
      </c>
      <c r="AA590">
        <v>3.0332882528491005</v>
      </c>
      <c r="AB590">
        <v>2.3413382701886962</v>
      </c>
      <c r="AC590">
        <v>2.1735754493679096</v>
      </c>
      <c r="AD590">
        <v>3.1011240703076468</v>
      </c>
      <c r="AE590">
        <v>0.65171639000263248</v>
      </c>
      <c r="AF590">
        <v>2.9800555971366149</v>
      </c>
      <c r="AG590">
        <v>3.4362286919039802</v>
      </c>
      <c r="AH590">
        <v>3.0979367015326669</v>
      </c>
      <c r="AI590">
        <v>1.6994914170226201</v>
      </c>
      <c r="AJ590">
        <v>4.3616861502038509</v>
      </c>
      <c r="AK590">
        <v>2.8792023538371567</v>
      </c>
      <c r="AL590">
        <v>3.4325897611371849</v>
      </c>
      <c r="AM590">
        <f t="shared" si="18"/>
        <v>2.7649058561281326</v>
      </c>
      <c r="AN590">
        <f t="shared" si="19"/>
        <v>2.7664663281202113</v>
      </c>
      <c r="AP590" t="s">
        <v>689</v>
      </c>
      <c r="AQ590" t="s">
        <v>2649</v>
      </c>
      <c r="AR590" t="s">
        <v>2650</v>
      </c>
      <c r="AS590">
        <v>0.76095959394254697</v>
      </c>
      <c r="AT590">
        <v>4.5481096528999801E-2</v>
      </c>
      <c r="AU590">
        <v>0.55699099665487595</v>
      </c>
    </row>
    <row r="591" spans="1:47" x14ac:dyDescent="0.25">
      <c r="A591" t="s">
        <v>445</v>
      </c>
      <c r="B591">
        <v>381811.29070853582</v>
      </c>
      <c r="C591">
        <v>500107.5271453298</v>
      </c>
      <c r="D591">
        <v>650153.1405291995</v>
      </c>
      <c r="E591">
        <v>460682.6540396444</v>
      </c>
      <c r="F591">
        <v>456557.27560799214</v>
      </c>
      <c r="G591">
        <v>315495.82790134411</v>
      </c>
      <c r="H591">
        <v>453477.78607471532</v>
      </c>
      <c r="I591">
        <v>554489.18069321162</v>
      </c>
      <c r="J591">
        <v>730890.73244540929</v>
      </c>
      <c r="K591">
        <v>537067.08907908655</v>
      </c>
      <c r="L591">
        <v>622618.47556412022</v>
      </c>
      <c r="M591">
        <v>743361.1909565567</v>
      </c>
      <c r="N591">
        <v>3</v>
      </c>
      <c r="O591">
        <v>3</v>
      </c>
      <c r="P591">
        <v>3</v>
      </c>
      <c r="Q591">
        <v>3</v>
      </c>
      <c r="R591">
        <v>2</v>
      </c>
      <c r="S591">
        <v>3</v>
      </c>
      <c r="T591">
        <v>3</v>
      </c>
      <c r="U591">
        <v>3</v>
      </c>
      <c r="V591">
        <v>2</v>
      </c>
      <c r="W591">
        <v>1</v>
      </c>
      <c r="X591">
        <v>2</v>
      </c>
      <c r="Y591">
        <v>2</v>
      </c>
      <c r="Z591">
        <v>3</v>
      </c>
      <c r="AA591">
        <v>3.2269567685845431</v>
      </c>
      <c r="AB591">
        <v>2.5258248365132485</v>
      </c>
      <c r="AC591">
        <v>3.2267963439460501</v>
      </c>
      <c r="AD591">
        <v>3.17862052003801</v>
      </c>
      <c r="AE591">
        <v>2.7117221884619398</v>
      </c>
      <c r="AF591">
        <v>2.4109687970739304</v>
      </c>
      <c r="AG591">
        <v>2.5491508591552701</v>
      </c>
      <c r="AH591">
        <v>3.9688858597340801</v>
      </c>
      <c r="AI591">
        <v>3.4538374814685402</v>
      </c>
      <c r="AJ591">
        <v>3.4725297597519251</v>
      </c>
      <c r="AK591">
        <v>4.5801568200975451</v>
      </c>
      <c r="AL591">
        <v>3.6531186105632565</v>
      </c>
      <c r="AM591">
        <f t="shared" si="18"/>
        <v>3.0528189978897067</v>
      </c>
      <c r="AN591">
        <f t="shared" si="19"/>
        <v>3.440275809675017</v>
      </c>
      <c r="AP591" t="s">
        <v>690</v>
      </c>
      <c r="AQ591" t="s">
        <v>2651</v>
      </c>
      <c r="AR591" t="s">
        <v>2652</v>
      </c>
      <c r="AS591">
        <v>-2.0226742136872602</v>
      </c>
      <c r="AT591">
        <v>0.206615745832648</v>
      </c>
      <c r="AU591">
        <v>0.55718594232259699</v>
      </c>
    </row>
    <row r="592" spans="1:47" x14ac:dyDescent="0.25">
      <c r="A592" t="s">
        <v>1066</v>
      </c>
      <c r="B592">
        <v>397589.11324641493</v>
      </c>
      <c r="C592">
        <v>335578.5850425784</v>
      </c>
      <c r="D592">
        <v>419385.76247381995</v>
      </c>
      <c r="E592">
        <v>358055.53553165746</v>
      </c>
      <c r="F592">
        <v>343616.06667971628</v>
      </c>
      <c r="G592">
        <v>247319.72674083695</v>
      </c>
      <c r="H592">
        <v>269631.86112301575</v>
      </c>
      <c r="I592">
        <v>276243.30849111179</v>
      </c>
      <c r="J592">
        <v>593315.28698748734</v>
      </c>
      <c r="K592">
        <v>495385.5258140376</v>
      </c>
      <c r="L592">
        <v>558181.36220414366</v>
      </c>
      <c r="M592">
        <v>500409.97944216162</v>
      </c>
      <c r="N592">
        <v>5</v>
      </c>
      <c r="O592">
        <v>4</v>
      </c>
      <c r="P592">
        <v>3</v>
      </c>
      <c r="Q592">
        <v>5</v>
      </c>
      <c r="R592">
        <v>4</v>
      </c>
      <c r="S592">
        <v>3</v>
      </c>
      <c r="T592">
        <v>3</v>
      </c>
      <c r="U592">
        <v>3</v>
      </c>
      <c r="V592">
        <v>5</v>
      </c>
      <c r="W592">
        <v>4</v>
      </c>
      <c r="X592">
        <v>4</v>
      </c>
      <c r="Y592">
        <v>3</v>
      </c>
      <c r="Z592">
        <v>4</v>
      </c>
      <c r="AA592">
        <v>2.560143497547795</v>
      </c>
      <c r="AB592">
        <v>2.0543919612466532</v>
      </c>
      <c r="AC592">
        <v>1.0991075034291451</v>
      </c>
      <c r="AD592">
        <v>1.7897586112225881</v>
      </c>
      <c r="AE592">
        <v>2.0277392343962934</v>
      </c>
      <c r="AF592">
        <v>2.4918195020225942</v>
      </c>
      <c r="AG592">
        <v>2.3606631894779366</v>
      </c>
      <c r="AH592">
        <v>2.0182970376622356</v>
      </c>
      <c r="AI592">
        <v>1.8322284673021503</v>
      </c>
      <c r="AJ592">
        <v>2.4141154405421825</v>
      </c>
      <c r="AK592">
        <v>1.6391816301016597</v>
      </c>
      <c r="AL592">
        <v>2.5169239670928079</v>
      </c>
      <c r="AM592">
        <f t="shared" si="18"/>
        <v>2.0753010620150865</v>
      </c>
      <c r="AN592">
        <f t="shared" si="19"/>
        <v>2.0587606116589203</v>
      </c>
      <c r="AP592" t="s">
        <v>691</v>
      </c>
      <c r="AQ592" t="s">
        <v>2653</v>
      </c>
      <c r="AR592" t="s">
        <v>2654</v>
      </c>
      <c r="AS592">
        <v>-0.22468625135238199</v>
      </c>
      <c r="AT592">
        <v>9.6480179326822596E-2</v>
      </c>
      <c r="AU592">
        <v>0.55921195163469195</v>
      </c>
    </row>
    <row r="593" spans="1:47" x14ac:dyDescent="0.25">
      <c r="A593" t="s">
        <v>894</v>
      </c>
      <c r="B593">
        <v>474248.55270884576</v>
      </c>
      <c r="C593">
        <v>299935.04802440392</v>
      </c>
      <c r="D593">
        <v>617934.07462524611</v>
      </c>
      <c r="E593">
        <v>282625.71076750237</v>
      </c>
      <c r="F593">
        <v>232920.09700401619</v>
      </c>
      <c r="G593">
        <v>274839.61480268778</v>
      </c>
      <c r="H593">
        <v>331775.84529362404</v>
      </c>
      <c r="I593">
        <v>249335.12102571721</v>
      </c>
      <c r="J593">
        <v>351007.60423303192</v>
      </c>
      <c r="K593">
        <v>366757.08147007891</v>
      </c>
      <c r="L593">
        <v>438737.34820887994</v>
      </c>
      <c r="M593">
        <v>310553.04959069891</v>
      </c>
      <c r="N593">
        <v>5</v>
      </c>
      <c r="O593">
        <v>5</v>
      </c>
      <c r="P593">
        <v>3</v>
      </c>
      <c r="Q593">
        <v>5</v>
      </c>
      <c r="R593">
        <v>5</v>
      </c>
      <c r="S593">
        <v>3</v>
      </c>
      <c r="T593">
        <v>3</v>
      </c>
      <c r="U593">
        <v>4</v>
      </c>
      <c r="V593">
        <v>4</v>
      </c>
      <c r="W593">
        <v>3</v>
      </c>
      <c r="X593">
        <v>5</v>
      </c>
      <c r="Y593">
        <v>5</v>
      </c>
      <c r="Z593">
        <v>5</v>
      </c>
      <c r="AA593">
        <v>3.1974828221941385</v>
      </c>
      <c r="AB593">
        <v>3.3120790381626599</v>
      </c>
      <c r="AC593">
        <v>2.7605497267894097</v>
      </c>
      <c r="AD593">
        <v>3.5456413262618391</v>
      </c>
      <c r="AE593">
        <v>1.3366760871381935</v>
      </c>
      <c r="AF593">
        <v>3.0190344230314463</v>
      </c>
      <c r="AG593">
        <v>3.5808349989323198</v>
      </c>
      <c r="AH593">
        <v>3.7860518880802001</v>
      </c>
      <c r="AI593">
        <v>3.0608528047796728</v>
      </c>
      <c r="AJ593">
        <v>3.8794252731869059</v>
      </c>
      <c r="AK593">
        <v>3.192661613925734</v>
      </c>
      <c r="AL593">
        <v>3.4471006842169216</v>
      </c>
      <c r="AM593">
        <f t="shared" si="18"/>
        <v>3.204904014690706</v>
      </c>
      <c r="AN593">
        <f t="shared" si="19"/>
        <v>3.1481610997592013</v>
      </c>
      <c r="AP593" t="s">
        <v>692</v>
      </c>
      <c r="AQ593" t="s">
        <v>2655</v>
      </c>
      <c r="AR593" t="s">
        <v>2656</v>
      </c>
      <c r="AS593">
        <v>0.31345621621237701</v>
      </c>
      <c r="AT593">
        <v>7.2183708608683297E-2</v>
      </c>
      <c r="AU593">
        <v>0.55945761891312695</v>
      </c>
    </row>
    <row r="594" spans="1:47" x14ac:dyDescent="0.25">
      <c r="A594" t="s">
        <v>1379</v>
      </c>
      <c r="B594">
        <v>107808.02142410599</v>
      </c>
      <c r="C594">
        <v>60218.114448303051</v>
      </c>
      <c r="D594">
        <v>86992.123537024556</v>
      </c>
      <c r="E594">
        <v>100150.16803712267</v>
      </c>
      <c r="F594">
        <v>58352.734353163658</v>
      </c>
      <c r="G594">
        <v>51298.335052200586</v>
      </c>
      <c r="H594">
        <v>58001.645775162222</v>
      </c>
      <c r="I594">
        <v>126172.81066143452</v>
      </c>
      <c r="J594">
        <v>67858.044369504962</v>
      </c>
      <c r="K594">
        <v>127456.21613623957</v>
      </c>
      <c r="L594">
        <v>64990.477812787845</v>
      </c>
      <c r="M594">
        <v>98364.387255131442</v>
      </c>
      <c r="N594">
        <v>2</v>
      </c>
      <c r="O594">
        <v>2</v>
      </c>
      <c r="P594">
        <v>1</v>
      </c>
      <c r="Q594">
        <v>2</v>
      </c>
      <c r="R594">
        <v>2</v>
      </c>
      <c r="S594">
        <v>1</v>
      </c>
      <c r="T594">
        <v>1</v>
      </c>
      <c r="U594">
        <v>1</v>
      </c>
      <c r="V594">
        <v>2</v>
      </c>
      <c r="W594">
        <v>1</v>
      </c>
      <c r="X594">
        <v>2</v>
      </c>
      <c r="Y594">
        <v>1</v>
      </c>
      <c r="Z594">
        <v>2</v>
      </c>
      <c r="AA594">
        <v>2.4643722484741248</v>
      </c>
      <c r="AB594">
        <v>3.8569993674371199</v>
      </c>
      <c r="AC594">
        <v>2.1223048698092115</v>
      </c>
      <c r="AD594">
        <v>3.5670078572037203</v>
      </c>
      <c r="AE594">
        <v>1.9441437563230199</v>
      </c>
      <c r="AF594">
        <v>5.4598087077706996</v>
      </c>
      <c r="AG594">
        <v>2.8028620649304701</v>
      </c>
      <c r="AH594">
        <v>4.7570093742790247</v>
      </c>
      <c r="AI594">
        <v>2.6240786228708499</v>
      </c>
      <c r="AJ594">
        <v>4.8048554688601151</v>
      </c>
      <c r="AK594">
        <v>2.9387694519462202</v>
      </c>
      <c r="AL594">
        <v>3.415309913446765</v>
      </c>
      <c r="AM594">
        <f t="shared" si="18"/>
        <v>3.5554032142036864</v>
      </c>
      <c r="AN594">
        <f t="shared" si="19"/>
        <v>3.2375170696882041</v>
      </c>
      <c r="AP594" t="s">
        <v>693</v>
      </c>
      <c r="AQ594" t="s">
        <v>2657</v>
      </c>
      <c r="AR594" t="s">
        <v>2658</v>
      </c>
      <c r="AS594">
        <v>5.2176468038434001</v>
      </c>
      <c r="AT594">
        <v>0.13785713903033001</v>
      </c>
      <c r="AU594">
        <v>0.55980193968627201</v>
      </c>
    </row>
    <row r="595" spans="1:47" x14ac:dyDescent="0.25">
      <c r="A595" t="s">
        <v>257</v>
      </c>
      <c r="B595">
        <v>26259.464726112859</v>
      </c>
      <c r="C595">
        <v>9279.2493105130707</v>
      </c>
      <c r="D595">
        <v>205.36</v>
      </c>
      <c r="E595">
        <v>57042.330106464797</v>
      </c>
      <c r="F595">
        <v>16450.846432385006</v>
      </c>
      <c r="G595">
        <v>75150.89703225944</v>
      </c>
      <c r="H595">
        <v>205.36</v>
      </c>
      <c r="I595">
        <v>21378.335381420002</v>
      </c>
      <c r="J595">
        <v>205.36</v>
      </c>
      <c r="K595">
        <v>205.36</v>
      </c>
      <c r="L595">
        <v>14143.850285924913</v>
      </c>
      <c r="M595">
        <v>205.36</v>
      </c>
      <c r="N595">
        <v>3</v>
      </c>
      <c r="O595">
        <v>1</v>
      </c>
      <c r="P595">
        <v>1</v>
      </c>
      <c r="Q595">
        <v>0</v>
      </c>
      <c r="R595">
        <v>1</v>
      </c>
      <c r="S595">
        <v>1</v>
      </c>
      <c r="T595">
        <v>1</v>
      </c>
      <c r="U595">
        <v>0</v>
      </c>
      <c r="V595">
        <v>2</v>
      </c>
      <c r="W595">
        <v>0</v>
      </c>
      <c r="X595">
        <v>0</v>
      </c>
      <c r="Y595">
        <v>2</v>
      </c>
      <c r="Z595">
        <v>0</v>
      </c>
      <c r="AA595">
        <v>2.8020534190731499</v>
      </c>
      <c r="AB595">
        <v>1.82282722773376</v>
      </c>
      <c r="AC595">
        <v>0</v>
      </c>
      <c r="AD595">
        <v>1.3495044473712501</v>
      </c>
      <c r="AE595">
        <v>1.5703543907603501</v>
      </c>
      <c r="AF595">
        <v>1.0703833033271699</v>
      </c>
      <c r="AG595">
        <v>0</v>
      </c>
      <c r="AH595">
        <v>1.1676481605246249</v>
      </c>
      <c r="AI595">
        <v>0</v>
      </c>
      <c r="AJ595">
        <v>0</v>
      </c>
      <c r="AK595">
        <v>0.72488829901419749</v>
      </c>
      <c r="AL595">
        <v>0</v>
      </c>
      <c r="AM595">
        <f t="shared" si="18"/>
        <v>0.94921065835567997</v>
      </c>
      <c r="AN595">
        <f t="shared" si="19"/>
        <v>0.80206588294507053</v>
      </c>
      <c r="AP595" t="s">
        <v>694</v>
      </c>
      <c r="AQ595" t="s">
        <v>2659</v>
      </c>
      <c r="AR595" t="s">
        <v>2660</v>
      </c>
      <c r="AS595">
        <v>2.2360829224507799</v>
      </c>
      <c r="AT595">
        <v>6.1035453124251397E-2</v>
      </c>
      <c r="AU595">
        <v>0.56089122551391302</v>
      </c>
    </row>
    <row r="596" spans="1:47" x14ac:dyDescent="0.25">
      <c r="A596" t="s">
        <v>161</v>
      </c>
      <c r="B596">
        <v>58678.106794451698</v>
      </c>
      <c r="C596">
        <v>74117.905457861154</v>
      </c>
      <c r="D596">
        <v>132174.715791992</v>
      </c>
      <c r="E596">
        <v>284780.89578381763</v>
      </c>
      <c r="F596">
        <v>215611.81526615258</v>
      </c>
      <c r="G596">
        <v>36041.744528632189</v>
      </c>
      <c r="H596">
        <v>361515.88740997727</v>
      </c>
      <c r="I596">
        <v>243779.23168725052</v>
      </c>
      <c r="J596">
        <v>331146.23731287819</v>
      </c>
      <c r="K596">
        <v>66986.558965790144</v>
      </c>
      <c r="L596">
        <v>455029.79161911854</v>
      </c>
      <c r="M596">
        <v>392230.99521263776</v>
      </c>
      <c r="N596">
        <v>3</v>
      </c>
      <c r="O596">
        <v>2</v>
      </c>
      <c r="P596">
        <v>2</v>
      </c>
      <c r="Q596">
        <v>3</v>
      </c>
      <c r="R596">
        <v>3</v>
      </c>
      <c r="S596">
        <v>3</v>
      </c>
      <c r="T596">
        <v>1</v>
      </c>
      <c r="U596">
        <v>3</v>
      </c>
      <c r="V596">
        <v>3</v>
      </c>
      <c r="W596">
        <v>2</v>
      </c>
      <c r="X596">
        <v>1</v>
      </c>
      <c r="Y596">
        <v>3</v>
      </c>
      <c r="Z596">
        <v>2</v>
      </c>
      <c r="AA596">
        <v>2.1765305110554949</v>
      </c>
      <c r="AB596">
        <v>2.3388725872932046</v>
      </c>
      <c r="AC596">
        <v>1.7818178976855432</v>
      </c>
      <c r="AD596">
        <v>2.1697035636864976</v>
      </c>
      <c r="AE596">
        <v>1.5447474209304743</v>
      </c>
      <c r="AF596">
        <v>1.4895730078893601</v>
      </c>
      <c r="AG596">
        <v>2.2973904471948865</v>
      </c>
      <c r="AH596">
        <v>1.9406892177259267</v>
      </c>
      <c r="AI596">
        <v>2.5059172612531286</v>
      </c>
      <c r="AJ596">
        <v>3.6694097220329001</v>
      </c>
      <c r="AK596">
        <v>3.1871745686209572</v>
      </c>
      <c r="AL596">
        <v>3.1514424691088951</v>
      </c>
      <c r="AM596">
        <f t="shared" si="18"/>
        <v>2.3270201645349382</v>
      </c>
      <c r="AN596">
        <f t="shared" si="19"/>
        <v>2.3818579478779394</v>
      </c>
      <c r="AP596" t="s">
        <v>695</v>
      </c>
      <c r="AQ596" t="s">
        <v>2661</v>
      </c>
      <c r="AR596" t="s">
        <v>2662</v>
      </c>
      <c r="AS596">
        <v>-0.26691253357309602</v>
      </c>
      <c r="AT596">
        <v>4.5243085808652599E-2</v>
      </c>
      <c r="AU596">
        <v>0.56148405444267202</v>
      </c>
    </row>
    <row r="597" spans="1:47" x14ac:dyDescent="0.25">
      <c r="A597" t="s">
        <v>1130</v>
      </c>
      <c r="B597">
        <v>244374.94314537325</v>
      </c>
      <c r="C597">
        <v>167373.30903855155</v>
      </c>
      <c r="D597">
        <v>241485.85038128457</v>
      </c>
      <c r="E597">
        <v>246896.67176661501</v>
      </c>
      <c r="F597">
        <v>111101.72865039294</v>
      </c>
      <c r="G597">
        <v>137614.90529230589</v>
      </c>
      <c r="H597">
        <v>272207.76843554835</v>
      </c>
      <c r="I597">
        <v>172338.50791750191</v>
      </c>
      <c r="J597">
        <v>404511.26413908985</v>
      </c>
      <c r="K597">
        <v>346123.43306405953</v>
      </c>
      <c r="L597">
        <v>437034.790226752</v>
      </c>
      <c r="M597">
        <v>191948.2876760941</v>
      </c>
      <c r="N597">
        <v>4</v>
      </c>
      <c r="O597">
        <v>3</v>
      </c>
      <c r="P597">
        <v>2</v>
      </c>
      <c r="Q597">
        <v>3</v>
      </c>
      <c r="R597">
        <v>4</v>
      </c>
      <c r="S597">
        <v>2</v>
      </c>
      <c r="T597">
        <v>2</v>
      </c>
      <c r="U597">
        <v>4</v>
      </c>
      <c r="V597">
        <v>3</v>
      </c>
      <c r="W597">
        <v>4</v>
      </c>
      <c r="X597">
        <v>4</v>
      </c>
      <c r="Y597">
        <v>4</v>
      </c>
      <c r="Z597">
        <v>3</v>
      </c>
      <c r="AA597">
        <v>2.4922113965244468</v>
      </c>
      <c r="AB597">
        <v>2.7828602942424001</v>
      </c>
      <c r="AC597">
        <v>1.9296404377976561</v>
      </c>
      <c r="AD597">
        <v>2.170536565355591</v>
      </c>
      <c r="AE597">
        <v>1.054823232149672</v>
      </c>
      <c r="AF597">
        <v>2.0469453135190552</v>
      </c>
      <c r="AG597">
        <v>1.6302970980568596</v>
      </c>
      <c r="AH597">
        <v>2.30180224361983</v>
      </c>
      <c r="AI597">
        <v>1.6680456536701351</v>
      </c>
      <c r="AJ597">
        <v>2.5363826093412349</v>
      </c>
      <c r="AK597">
        <v>3.6079781967954223</v>
      </c>
      <c r="AL597">
        <v>2.8307595260393885</v>
      </c>
      <c r="AM597">
        <f t="shared" si="18"/>
        <v>2.2426809508491545</v>
      </c>
      <c r="AN597">
        <f t="shared" si="19"/>
        <v>2.2660328103361271</v>
      </c>
      <c r="AP597" t="s">
        <v>696</v>
      </c>
      <c r="AQ597" t="s">
        <v>2663</v>
      </c>
      <c r="AR597" t="s">
        <v>2664</v>
      </c>
      <c r="AS597">
        <v>0.38120115662343201</v>
      </c>
      <c r="AT597">
        <v>2.09671690664852E-2</v>
      </c>
      <c r="AU597">
        <v>0.56173623006023699</v>
      </c>
    </row>
    <row r="598" spans="1:47" x14ac:dyDescent="0.25">
      <c r="A598" t="s">
        <v>651</v>
      </c>
      <c r="B598">
        <v>1726670.527330979</v>
      </c>
      <c r="C598">
        <v>2066788.5877796337</v>
      </c>
      <c r="D598">
        <v>1879211.7382907232</v>
      </c>
      <c r="E598">
        <v>1528406.5024494596</v>
      </c>
      <c r="F598">
        <v>1664195.6254503189</v>
      </c>
      <c r="G598">
        <v>1783737.4188186855</v>
      </c>
      <c r="H598">
        <v>1817525.3315349037</v>
      </c>
      <c r="I598">
        <v>1352140.7715137196</v>
      </c>
      <c r="J598">
        <v>2398610.1792267654</v>
      </c>
      <c r="K598">
        <v>2065942.5376876739</v>
      </c>
      <c r="L598">
        <v>2375626.953318343</v>
      </c>
      <c r="M598">
        <v>1717984.6006962329</v>
      </c>
      <c r="N598">
        <v>5</v>
      </c>
      <c r="O598">
        <v>5</v>
      </c>
      <c r="P598">
        <v>5</v>
      </c>
      <c r="Q598">
        <v>5</v>
      </c>
      <c r="R598">
        <v>4</v>
      </c>
      <c r="S598">
        <v>4</v>
      </c>
      <c r="T598">
        <v>4</v>
      </c>
      <c r="U598">
        <v>5</v>
      </c>
      <c r="V598">
        <v>5</v>
      </c>
      <c r="W598">
        <v>4</v>
      </c>
      <c r="X598">
        <v>4</v>
      </c>
      <c r="Y598">
        <v>4</v>
      </c>
      <c r="Z598">
        <v>4</v>
      </c>
      <c r="AA598">
        <v>3.1460381135363762</v>
      </c>
      <c r="AB598">
        <v>2.5005177796707185</v>
      </c>
      <c r="AC598">
        <v>2.107524282152244</v>
      </c>
      <c r="AD598">
        <v>2.6942135485523488</v>
      </c>
      <c r="AE598">
        <v>2.6156383389847151</v>
      </c>
      <c r="AF598">
        <v>2.7284676540181327</v>
      </c>
      <c r="AG598">
        <v>3.7904546898559746</v>
      </c>
      <c r="AH598">
        <v>3.0588189570979862</v>
      </c>
      <c r="AI598">
        <v>2.7358078060832032</v>
      </c>
      <c r="AJ598">
        <v>5.2047502754888901</v>
      </c>
      <c r="AK598">
        <v>4.0902435809916948</v>
      </c>
      <c r="AL598">
        <v>3.5371531262167202</v>
      </c>
      <c r="AM598">
        <f t="shared" si="18"/>
        <v>3.0705176518249275</v>
      </c>
      <c r="AN598">
        <f t="shared" si="19"/>
        <v>3.2977537069499068</v>
      </c>
      <c r="AP598" t="s">
        <v>697</v>
      </c>
      <c r="AQ598" t="s">
        <v>2665</v>
      </c>
      <c r="AR598" t="s">
        <v>2666</v>
      </c>
      <c r="AS598">
        <v>1.0042525723215101</v>
      </c>
      <c r="AT598">
        <v>0.178399585822548</v>
      </c>
      <c r="AU598">
        <v>0.562840083330852</v>
      </c>
    </row>
    <row r="599" spans="1:47" x14ac:dyDescent="0.25">
      <c r="A599" t="s">
        <v>909</v>
      </c>
      <c r="B599">
        <v>250310.32866697619</v>
      </c>
      <c r="C599">
        <v>138854.9264228243</v>
      </c>
      <c r="D599">
        <v>257098.40651295538</v>
      </c>
      <c r="E599">
        <v>248697.89168567781</v>
      </c>
      <c r="F599">
        <v>281927.24474188895</v>
      </c>
      <c r="G599">
        <v>310552.06041342183</v>
      </c>
      <c r="H599">
        <v>172850.39418138177</v>
      </c>
      <c r="I599">
        <v>166893.02558005703</v>
      </c>
      <c r="J599">
        <v>386440.01127695758</v>
      </c>
      <c r="K599">
        <v>219907.4910952425</v>
      </c>
      <c r="L599">
        <v>496944.89691265445</v>
      </c>
      <c r="M599">
        <v>374207.80966227804</v>
      </c>
      <c r="N599">
        <v>3</v>
      </c>
      <c r="O599">
        <v>3</v>
      </c>
      <c r="P599">
        <v>2</v>
      </c>
      <c r="Q599">
        <v>3</v>
      </c>
      <c r="R599">
        <v>3</v>
      </c>
      <c r="S599">
        <v>3</v>
      </c>
      <c r="T599">
        <v>3</v>
      </c>
      <c r="U599">
        <v>2</v>
      </c>
      <c r="V599">
        <v>2</v>
      </c>
      <c r="W599">
        <v>3</v>
      </c>
      <c r="X599">
        <v>3</v>
      </c>
      <c r="Y599">
        <v>3</v>
      </c>
      <c r="Z599">
        <v>2</v>
      </c>
      <c r="AA599">
        <v>3.0702188399859254</v>
      </c>
      <c r="AB599">
        <v>0.89726922747827353</v>
      </c>
      <c r="AC599">
        <v>2.4921538215052732</v>
      </c>
      <c r="AD599">
        <v>2.0567602247708803</v>
      </c>
      <c r="AE599">
        <v>1.7894942125049464</v>
      </c>
      <c r="AF599">
        <v>1.6851787644685281</v>
      </c>
      <c r="AG599">
        <v>2.4038281186035801</v>
      </c>
      <c r="AH599">
        <v>3.0000955752134133</v>
      </c>
      <c r="AI599">
        <v>1.8150181217174042</v>
      </c>
      <c r="AJ599">
        <v>3.4303096491911833</v>
      </c>
      <c r="AK599">
        <v>2.0478132998220802</v>
      </c>
      <c r="AL599">
        <v>3.233729752560575</v>
      </c>
      <c r="AM599">
        <f t="shared" si="18"/>
        <v>2.2316914040577647</v>
      </c>
      <c r="AN599">
        <f t="shared" si="19"/>
        <v>2.4219535305792461</v>
      </c>
      <c r="AP599" t="s">
        <v>698</v>
      </c>
      <c r="AQ599" t="s">
        <v>2667</v>
      </c>
      <c r="AR599" t="s">
        <v>2668</v>
      </c>
      <c r="AS599">
        <v>0.45770787615452002</v>
      </c>
      <c r="AT599">
        <v>2.4705969599659101E-2</v>
      </c>
      <c r="AU599">
        <v>0.56433528036939296</v>
      </c>
    </row>
    <row r="600" spans="1:47" x14ac:dyDescent="0.25">
      <c r="A600" t="s">
        <v>1133</v>
      </c>
      <c r="B600">
        <v>135163.27117434851</v>
      </c>
      <c r="C600">
        <v>123610.85193082859</v>
      </c>
      <c r="D600">
        <v>150999.7644991932</v>
      </c>
      <c r="E600">
        <v>94317.469617147828</v>
      </c>
      <c r="F600">
        <v>90390.766610368126</v>
      </c>
      <c r="G600">
        <v>90924.928719393938</v>
      </c>
      <c r="H600">
        <v>167495.92885282612</v>
      </c>
      <c r="I600">
        <v>145584.65948112917</v>
      </c>
      <c r="J600">
        <v>252293.40378912969</v>
      </c>
      <c r="K600">
        <v>190219.72935284846</v>
      </c>
      <c r="L600">
        <v>222360.09089832209</v>
      </c>
      <c r="M600">
        <v>163918.74725004472</v>
      </c>
      <c r="N600">
        <v>3</v>
      </c>
      <c r="O600">
        <v>2</v>
      </c>
      <c r="P600">
        <v>2</v>
      </c>
      <c r="Q600">
        <v>3</v>
      </c>
      <c r="R600">
        <v>2</v>
      </c>
      <c r="S600">
        <v>1</v>
      </c>
      <c r="T600">
        <v>2</v>
      </c>
      <c r="U600">
        <v>2</v>
      </c>
      <c r="V600">
        <v>3</v>
      </c>
      <c r="W600">
        <v>2</v>
      </c>
      <c r="X600">
        <v>2</v>
      </c>
      <c r="Y600">
        <v>2</v>
      </c>
      <c r="Z600">
        <v>2</v>
      </c>
      <c r="AA600">
        <v>2.7967836980927299</v>
      </c>
      <c r="AB600">
        <v>3.41017630276002</v>
      </c>
      <c r="AC600">
        <v>1.725445193175456</v>
      </c>
      <c r="AD600">
        <v>3.93775001415958</v>
      </c>
      <c r="AE600">
        <v>3.9807196866178001</v>
      </c>
      <c r="AF600">
        <v>3.9207340517008946</v>
      </c>
      <c r="AG600">
        <v>4.2395073304163802</v>
      </c>
      <c r="AH600">
        <v>2.8780818386289191</v>
      </c>
      <c r="AI600">
        <v>3.3249230485493699</v>
      </c>
      <c r="AJ600">
        <v>3.9365325773040851</v>
      </c>
      <c r="AK600">
        <v>2.9227086033608947</v>
      </c>
      <c r="AL600">
        <v>3.1254244930488202</v>
      </c>
      <c r="AM600">
        <f t="shared" si="18"/>
        <v>3.1857658119304255</v>
      </c>
      <c r="AN600">
        <f t="shared" si="19"/>
        <v>3.5140319943720661</v>
      </c>
      <c r="AP600" t="s">
        <v>699</v>
      </c>
      <c r="AQ600" t="s">
        <v>1987</v>
      </c>
      <c r="AR600" t="s">
        <v>2669</v>
      </c>
      <c r="AS600">
        <v>1.2978850593820801</v>
      </c>
      <c r="AT600">
        <v>6.8706059457856197E-2</v>
      </c>
      <c r="AU600">
        <v>0.56459654265619497</v>
      </c>
    </row>
    <row r="601" spans="1:47" x14ac:dyDescent="0.25">
      <c r="A601" t="s">
        <v>718</v>
      </c>
      <c r="B601">
        <v>375137.90248253196</v>
      </c>
      <c r="C601">
        <v>284545.63116533251</v>
      </c>
      <c r="D601">
        <v>457174.44180977484</v>
      </c>
      <c r="E601">
        <v>316545.46145642246</v>
      </c>
      <c r="F601">
        <v>307864.53268033796</v>
      </c>
      <c r="G601">
        <v>371421.87408420991</v>
      </c>
      <c r="H601">
        <v>291404.0883069415</v>
      </c>
      <c r="I601">
        <v>259043.35138746901</v>
      </c>
      <c r="J601">
        <v>233401.07782335265</v>
      </c>
      <c r="K601">
        <v>166404.58791691723</v>
      </c>
      <c r="L601">
        <v>224124.44713619965</v>
      </c>
      <c r="M601">
        <v>157168.26437164505</v>
      </c>
      <c r="N601">
        <v>5</v>
      </c>
      <c r="O601">
        <v>4</v>
      </c>
      <c r="P601">
        <v>3</v>
      </c>
      <c r="Q601">
        <v>5</v>
      </c>
      <c r="R601">
        <v>5</v>
      </c>
      <c r="S601">
        <v>3</v>
      </c>
      <c r="T601">
        <v>5</v>
      </c>
      <c r="U601">
        <v>3</v>
      </c>
      <c r="V601">
        <v>4</v>
      </c>
      <c r="W601">
        <v>4</v>
      </c>
      <c r="X601">
        <v>3</v>
      </c>
      <c r="Y601">
        <v>4</v>
      </c>
      <c r="Z601">
        <v>3</v>
      </c>
      <c r="AA601">
        <v>2.5771651959532624</v>
      </c>
      <c r="AB601">
        <v>1.8483405420894101</v>
      </c>
      <c r="AC601">
        <v>3.4078807655172199</v>
      </c>
      <c r="AD601">
        <v>2.117842301908166</v>
      </c>
      <c r="AE601">
        <v>1.9100993323165298</v>
      </c>
      <c r="AF601">
        <v>2.203280341469076</v>
      </c>
      <c r="AG601">
        <v>2.9272688415891337</v>
      </c>
      <c r="AH601">
        <v>2.9593949532721213</v>
      </c>
      <c r="AI601">
        <v>1.5954041382029391</v>
      </c>
      <c r="AJ601">
        <v>3.0410702740755569</v>
      </c>
      <c r="AK601">
        <v>2.5871735379186021</v>
      </c>
      <c r="AL601">
        <v>2.1780273987574867</v>
      </c>
      <c r="AM601">
        <f t="shared" si="18"/>
        <v>2.4455235428845774</v>
      </c>
      <c r="AN601">
        <f t="shared" si="19"/>
        <v>2.4466343942936732</v>
      </c>
      <c r="AP601" t="s">
        <v>700</v>
      </c>
      <c r="AQ601" t="s">
        <v>2670</v>
      </c>
      <c r="AR601" t="s">
        <v>2671</v>
      </c>
      <c r="AS601">
        <v>-0.50365668595070301</v>
      </c>
      <c r="AT601">
        <v>9.9336649356669304E-2</v>
      </c>
      <c r="AU601">
        <v>0.56599612219397599</v>
      </c>
    </row>
    <row r="602" spans="1:47" x14ac:dyDescent="0.25">
      <c r="A602" t="s">
        <v>1052</v>
      </c>
      <c r="B602">
        <v>284584.89596836508</v>
      </c>
      <c r="C602">
        <v>194805.41726070151</v>
      </c>
      <c r="D602">
        <v>218564.86808296296</v>
      </c>
      <c r="E602">
        <v>177719.07229899123</v>
      </c>
      <c r="F602">
        <v>217984.66813217697</v>
      </c>
      <c r="G602">
        <v>215820.30005626971</v>
      </c>
      <c r="H602">
        <v>229100.72765175148</v>
      </c>
      <c r="I602">
        <v>241561.11071539886</v>
      </c>
      <c r="J602">
        <v>463073.33006858395</v>
      </c>
      <c r="K602">
        <v>341529.75470918987</v>
      </c>
      <c r="L602">
        <v>453111.92396444204</v>
      </c>
      <c r="M602">
        <v>279262.73632405594</v>
      </c>
      <c r="N602">
        <v>5</v>
      </c>
      <c r="O602">
        <v>5</v>
      </c>
      <c r="P602">
        <v>4</v>
      </c>
      <c r="Q602">
        <v>3</v>
      </c>
      <c r="R602">
        <v>3</v>
      </c>
      <c r="S602">
        <v>4</v>
      </c>
      <c r="T602">
        <v>3</v>
      </c>
      <c r="U602">
        <v>3</v>
      </c>
      <c r="V602">
        <v>4</v>
      </c>
      <c r="W602">
        <v>3</v>
      </c>
      <c r="X602">
        <v>4</v>
      </c>
      <c r="Y602">
        <v>4</v>
      </c>
      <c r="Z602">
        <v>3</v>
      </c>
      <c r="AA602">
        <v>1.769989485678104</v>
      </c>
      <c r="AB602">
        <v>1.8115638949155528</v>
      </c>
      <c r="AC602">
        <v>1.0180957985832937</v>
      </c>
      <c r="AD602">
        <v>1.6677049593488442</v>
      </c>
      <c r="AE602">
        <v>1.9630608173838677</v>
      </c>
      <c r="AF602">
        <v>1.6533484772718534</v>
      </c>
      <c r="AG602">
        <v>2.9762265160946466</v>
      </c>
      <c r="AH602">
        <v>2.2471693502835239</v>
      </c>
      <c r="AI602">
        <v>1.7050201269075433</v>
      </c>
      <c r="AJ602">
        <v>2.7025950182083527</v>
      </c>
      <c r="AK602">
        <v>2.5389369502137273</v>
      </c>
      <c r="AL602">
        <v>2.4378852211596134</v>
      </c>
      <c r="AM602">
        <f t="shared" si="18"/>
        <v>1.7767688002607833</v>
      </c>
      <c r="AN602">
        <f t="shared" si="19"/>
        <v>2.305163969080704</v>
      </c>
      <c r="AP602" t="s">
        <v>701</v>
      </c>
      <c r="AQ602" t="s">
        <v>2672</v>
      </c>
      <c r="AR602" t="s">
        <v>2673</v>
      </c>
      <c r="AS602">
        <v>-0.52910694365802802</v>
      </c>
      <c r="AT602">
        <v>8.9722876775235896E-2</v>
      </c>
      <c r="AU602">
        <v>0.56662152375938502</v>
      </c>
    </row>
    <row r="603" spans="1:47" x14ac:dyDescent="0.25">
      <c r="A603" t="s">
        <v>1093</v>
      </c>
      <c r="B603">
        <v>550562.83803959866</v>
      </c>
      <c r="C603">
        <v>395634.67717374285</v>
      </c>
      <c r="D603">
        <v>520979.92265601119</v>
      </c>
      <c r="E603">
        <v>423354.19555551064</v>
      </c>
      <c r="F603">
        <v>484949.8792135042</v>
      </c>
      <c r="G603">
        <v>543694.62927560357</v>
      </c>
      <c r="H603">
        <v>690556.11981611687</v>
      </c>
      <c r="I603">
        <v>565350.48168749805</v>
      </c>
      <c r="J603">
        <v>825339.44455608132</v>
      </c>
      <c r="K603">
        <v>804652.48704635992</v>
      </c>
      <c r="L603">
        <v>799826.66349654808</v>
      </c>
      <c r="M603">
        <v>625572.60713925608</v>
      </c>
      <c r="N603">
        <v>3</v>
      </c>
      <c r="O603">
        <v>3</v>
      </c>
      <c r="P603">
        <v>3</v>
      </c>
      <c r="Q603">
        <v>3</v>
      </c>
      <c r="R603">
        <v>3</v>
      </c>
      <c r="S603">
        <v>3</v>
      </c>
      <c r="T603">
        <v>3</v>
      </c>
      <c r="U603">
        <v>3</v>
      </c>
      <c r="V603">
        <v>3</v>
      </c>
      <c r="W603">
        <v>2</v>
      </c>
      <c r="X603">
        <v>3</v>
      </c>
      <c r="Y603">
        <v>2</v>
      </c>
      <c r="Z603">
        <v>2</v>
      </c>
      <c r="AA603">
        <v>4.6035036689183366</v>
      </c>
      <c r="AB603">
        <v>3.0889561765381632</v>
      </c>
      <c r="AC603">
        <v>4.0463750632253763</v>
      </c>
      <c r="AD603">
        <v>3.9446158759119103</v>
      </c>
      <c r="AE603">
        <v>2.9538456263923436</v>
      </c>
      <c r="AF603">
        <v>4.1085057670886229</v>
      </c>
      <c r="AG603">
        <v>4.4467283708893239</v>
      </c>
      <c r="AH603">
        <v>3.4399879817315835</v>
      </c>
      <c r="AI603">
        <v>4.0826481407776196</v>
      </c>
      <c r="AJ603">
        <v>4.5686604627090839</v>
      </c>
      <c r="AK603">
        <v>4.6943040244976952</v>
      </c>
      <c r="AL603">
        <v>3.9738900304165954</v>
      </c>
      <c r="AM603">
        <f t="shared" si="18"/>
        <v>4.0831082132095338</v>
      </c>
      <c r="AN603">
        <f t="shared" si="19"/>
        <v>3.9088953183065751</v>
      </c>
      <c r="AP603" t="s">
        <v>702</v>
      </c>
      <c r="AQ603" t="s">
        <v>2674</v>
      </c>
      <c r="AR603" t="s">
        <v>2675</v>
      </c>
      <c r="AS603">
        <v>2.86840113166827</v>
      </c>
      <c r="AT603">
        <v>0.28766205364653002</v>
      </c>
      <c r="AU603">
        <v>0.56676224162895095</v>
      </c>
    </row>
    <row r="604" spans="1:47" x14ac:dyDescent="0.25">
      <c r="A604" t="s">
        <v>1120</v>
      </c>
      <c r="B604">
        <v>820059.07029345969</v>
      </c>
      <c r="C604">
        <v>645504.64292701555</v>
      </c>
      <c r="D604">
        <v>710184.1981950698</v>
      </c>
      <c r="E604">
        <v>917246.17961522227</v>
      </c>
      <c r="F604">
        <v>786428.0818075639</v>
      </c>
      <c r="G604">
        <v>619060.96143113147</v>
      </c>
      <c r="H604">
        <v>595099.18399802526</v>
      </c>
      <c r="I604">
        <v>804903.2579465115</v>
      </c>
      <c r="J604">
        <v>156884.84167202617</v>
      </c>
      <c r="K604">
        <v>467452.43656450958</v>
      </c>
      <c r="L604">
        <v>209890.2883330746</v>
      </c>
      <c r="M604">
        <v>186748.70671080492</v>
      </c>
      <c r="N604">
        <v>4</v>
      </c>
      <c r="O604">
        <v>4</v>
      </c>
      <c r="P604">
        <v>4</v>
      </c>
      <c r="Q604">
        <v>3</v>
      </c>
      <c r="R604">
        <v>4</v>
      </c>
      <c r="S604">
        <v>4</v>
      </c>
      <c r="T604">
        <v>2</v>
      </c>
      <c r="U604">
        <v>3</v>
      </c>
      <c r="V604">
        <v>3</v>
      </c>
      <c r="W604">
        <v>2</v>
      </c>
      <c r="X604">
        <v>4</v>
      </c>
      <c r="Y604">
        <v>2</v>
      </c>
      <c r="Z604">
        <v>2</v>
      </c>
      <c r="AA604">
        <v>3.7157851544795024</v>
      </c>
      <c r="AB604">
        <v>3.1215777781062073</v>
      </c>
      <c r="AC604">
        <v>2.5404890498165664</v>
      </c>
      <c r="AD604">
        <v>2.3374014215309353</v>
      </c>
      <c r="AE604">
        <v>3.0720142250253977</v>
      </c>
      <c r="AF604">
        <v>4.6932523152513603</v>
      </c>
      <c r="AG604">
        <v>3.9731020176536069</v>
      </c>
      <c r="AH604">
        <v>2.8760245854300837</v>
      </c>
      <c r="AI604">
        <v>0.88525602744848453</v>
      </c>
      <c r="AJ604">
        <v>3.64997182024385</v>
      </c>
      <c r="AK604">
        <v>1.6686492015992076</v>
      </c>
      <c r="AL604">
        <v>2.6252750174093249</v>
      </c>
      <c r="AM604">
        <f t="shared" si="18"/>
        <v>3.1010553575576618</v>
      </c>
      <c r="AN604">
        <f t="shared" si="19"/>
        <v>2.7587444114414263</v>
      </c>
      <c r="AP604" t="s">
        <v>703</v>
      </c>
      <c r="AQ604" t="s">
        <v>2676</v>
      </c>
      <c r="AR604" t="s">
        <v>2677</v>
      </c>
      <c r="AS604">
        <v>0.30070356136873999</v>
      </c>
      <c r="AT604">
        <v>0.115445836374761</v>
      </c>
      <c r="AU604">
        <v>0.56707266919958799</v>
      </c>
    </row>
    <row r="605" spans="1:47" x14ac:dyDescent="0.25">
      <c r="A605" t="s">
        <v>1001</v>
      </c>
      <c r="B605">
        <v>205.36</v>
      </c>
      <c r="C605">
        <v>205.36</v>
      </c>
      <c r="D605">
        <v>34577.578247363228</v>
      </c>
      <c r="E605">
        <v>205.36</v>
      </c>
      <c r="F605">
        <v>205.36</v>
      </c>
      <c r="G605">
        <v>205.36</v>
      </c>
      <c r="H605">
        <v>56863.438623027891</v>
      </c>
      <c r="I605">
        <v>48497.841781647192</v>
      </c>
      <c r="J605">
        <v>205.36</v>
      </c>
      <c r="K605">
        <v>205.36</v>
      </c>
      <c r="L605">
        <v>56726.007673778062</v>
      </c>
      <c r="M605">
        <v>28706.292404026724</v>
      </c>
      <c r="N605">
        <v>2</v>
      </c>
      <c r="O605">
        <v>0</v>
      </c>
      <c r="P605">
        <v>0</v>
      </c>
      <c r="Q605">
        <v>1</v>
      </c>
      <c r="R605">
        <v>0</v>
      </c>
      <c r="S605">
        <v>0</v>
      </c>
      <c r="T605">
        <v>0</v>
      </c>
      <c r="U605">
        <v>1</v>
      </c>
      <c r="V605">
        <v>1</v>
      </c>
      <c r="W605">
        <v>0</v>
      </c>
      <c r="X605">
        <v>0</v>
      </c>
      <c r="Y605">
        <v>1</v>
      </c>
      <c r="Z605">
        <v>1</v>
      </c>
      <c r="AA605">
        <v>0</v>
      </c>
      <c r="AB605">
        <v>0</v>
      </c>
      <c r="AC605">
        <v>1.4215362981717901</v>
      </c>
      <c r="AD605">
        <v>0</v>
      </c>
      <c r="AE605">
        <v>0</v>
      </c>
      <c r="AF605">
        <v>0</v>
      </c>
      <c r="AG605">
        <v>0.55168969942319301</v>
      </c>
      <c r="AH605">
        <v>1.5348887673665399</v>
      </c>
      <c r="AI605">
        <v>0</v>
      </c>
      <c r="AJ605">
        <v>0</v>
      </c>
      <c r="AK605">
        <v>1.3166880914542001</v>
      </c>
      <c r="AL605">
        <v>1.96845334979929</v>
      </c>
      <c r="AM605">
        <f t="shared" si="18"/>
        <v>0.23692271636196502</v>
      </c>
      <c r="AN605">
        <f t="shared" si="19"/>
        <v>0.8952866513405372</v>
      </c>
      <c r="AP605" t="s">
        <v>704</v>
      </c>
      <c r="AQ605" t="s">
        <v>2678</v>
      </c>
      <c r="AR605" t="s">
        <v>2679</v>
      </c>
      <c r="AS605">
        <v>0.14450299779536899</v>
      </c>
      <c r="AT605">
        <v>2.6134571044676799E-2</v>
      </c>
      <c r="AU605">
        <v>0.56780634578138001</v>
      </c>
    </row>
    <row r="606" spans="1:47" x14ac:dyDescent="0.25">
      <c r="A606" t="s">
        <v>1353</v>
      </c>
      <c r="B606">
        <v>610976.58910276555</v>
      </c>
      <c r="C606">
        <v>600052.99900145282</v>
      </c>
      <c r="D606">
        <v>706524.59218111355</v>
      </c>
      <c r="E606">
        <v>694751.71194557112</v>
      </c>
      <c r="F606">
        <v>610658.66257010598</v>
      </c>
      <c r="G606">
        <v>735620.39833968913</v>
      </c>
      <c r="H606">
        <v>667117.09693662031</v>
      </c>
      <c r="I606">
        <v>566064.72102082637</v>
      </c>
      <c r="J606">
        <v>690864.81930591352</v>
      </c>
      <c r="K606">
        <v>795287.68480961421</v>
      </c>
      <c r="L606">
        <v>657536.21569581435</v>
      </c>
      <c r="M606">
        <v>992388.47465555975</v>
      </c>
      <c r="N606">
        <v>5</v>
      </c>
      <c r="O606">
        <v>5</v>
      </c>
      <c r="P606">
        <v>5</v>
      </c>
      <c r="Q606">
        <v>5</v>
      </c>
      <c r="R606">
        <v>5</v>
      </c>
      <c r="S606">
        <v>5</v>
      </c>
      <c r="T606">
        <v>5</v>
      </c>
      <c r="U606">
        <v>5</v>
      </c>
      <c r="V606">
        <v>5</v>
      </c>
      <c r="W606">
        <v>3</v>
      </c>
      <c r="X606">
        <v>4</v>
      </c>
      <c r="Y606">
        <v>3</v>
      </c>
      <c r="Z606">
        <v>3</v>
      </c>
      <c r="AA606">
        <v>3.4383666819439176</v>
      </c>
      <c r="AB606">
        <v>2.6980225129906397</v>
      </c>
      <c r="AC606">
        <v>2.8361773966306623</v>
      </c>
      <c r="AD606">
        <v>4.7570103070242507</v>
      </c>
      <c r="AE606">
        <v>3.4562506465874336</v>
      </c>
      <c r="AF606">
        <v>3.9755810918755801</v>
      </c>
      <c r="AG606">
        <v>4.2035448765304517</v>
      </c>
      <c r="AH606">
        <v>3.8937447398766141</v>
      </c>
      <c r="AI606">
        <v>2.7495114834001146</v>
      </c>
      <c r="AJ606">
        <v>4.3512544334054999</v>
      </c>
      <c r="AK606">
        <v>4.0794557310155737</v>
      </c>
      <c r="AL606">
        <v>4.1251883482139</v>
      </c>
      <c r="AM606">
        <f t="shared" si="18"/>
        <v>3.3414856000410684</v>
      </c>
      <c r="AN606">
        <f t="shared" si="19"/>
        <v>4.085865774874704</v>
      </c>
      <c r="AP606" t="s">
        <v>705</v>
      </c>
      <c r="AQ606" t="s">
        <v>2680</v>
      </c>
      <c r="AR606" t="s">
        <v>2681</v>
      </c>
      <c r="AS606">
        <v>-4.5841593495411503</v>
      </c>
      <c r="AT606">
        <v>0.19445759725161799</v>
      </c>
      <c r="AU606">
        <v>0.56813102137387494</v>
      </c>
    </row>
    <row r="607" spans="1:47" x14ac:dyDescent="0.25">
      <c r="A607" t="s">
        <v>400</v>
      </c>
      <c r="B607">
        <v>484756.5845129746</v>
      </c>
      <c r="C607">
        <v>508519.35236160061</v>
      </c>
      <c r="D607">
        <v>551810.38018579397</v>
      </c>
      <c r="E607">
        <v>672591.23158274277</v>
      </c>
      <c r="F607">
        <v>612207.32838581211</v>
      </c>
      <c r="G607">
        <v>508127.58237599651</v>
      </c>
      <c r="H607">
        <v>534780.9697995428</v>
      </c>
      <c r="I607">
        <v>587807.13048831467</v>
      </c>
      <c r="J607">
        <v>333377.80991621874</v>
      </c>
      <c r="K607">
        <v>474536.10061580985</v>
      </c>
      <c r="L607">
        <v>504440.0849408154</v>
      </c>
      <c r="M607">
        <v>289869.40761282627</v>
      </c>
      <c r="N607">
        <v>4</v>
      </c>
      <c r="O607">
        <v>4</v>
      </c>
      <c r="P607">
        <v>2</v>
      </c>
      <c r="Q607">
        <v>4</v>
      </c>
      <c r="R607">
        <v>4</v>
      </c>
      <c r="S607">
        <v>4</v>
      </c>
      <c r="T607">
        <v>4</v>
      </c>
      <c r="U607">
        <v>4</v>
      </c>
      <c r="V607">
        <v>4</v>
      </c>
      <c r="W607">
        <v>3</v>
      </c>
      <c r="X607">
        <v>4</v>
      </c>
      <c r="Y607">
        <v>3</v>
      </c>
      <c r="Z607">
        <v>3</v>
      </c>
      <c r="AA607">
        <v>4.3807221967450847</v>
      </c>
      <c r="AB607">
        <v>3.5273286390565399</v>
      </c>
      <c r="AC607">
        <v>3.7387669494587397</v>
      </c>
      <c r="AD607">
        <v>4.5218161927545149</v>
      </c>
      <c r="AE607">
        <v>1.7552789942719245</v>
      </c>
      <c r="AF607">
        <v>2.3449718123469347</v>
      </c>
      <c r="AG607">
        <v>3.5115346907036029</v>
      </c>
      <c r="AH607">
        <v>4.1217673224564724</v>
      </c>
      <c r="AI607">
        <v>4.5721156004172236</v>
      </c>
      <c r="AJ607">
        <v>4.1336632406930303</v>
      </c>
      <c r="AK607">
        <v>3.8582928123039295</v>
      </c>
      <c r="AL607">
        <v>3.0746768848587567</v>
      </c>
      <c r="AM607">
        <f t="shared" si="18"/>
        <v>3.7829280731195922</v>
      </c>
      <c r="AN607">
        <f t="shared" si="19"/>
        <v>3.4738944828915339</v>
      </c>
      <c r="AP607" t="s">
        <v>706</v>
      </c>
      <c r="AQ607" t="s">
        <v>2682</v>
      </c>
      <c r="AR607" t="s">
        <v>2683</v>
      </c>
      <c r="AS607">
        <v>-0.21557199589198001</v>
      </c>
      <c r="AT607">
        <v>4.7133554033951898E-2</v>
      </c>
      <c r="AU607">
        <v>0.56890716816625997</v>
      </c>
    </row>
    <row r="608" spans="1:47" x14ac:dyDescent="0.25">
      <c r="A608" t="s">
        <v>490</v>
      </c>
      <c r="B608">
        <v>243467.16966305271</v>
      </c>
      <c r="C608">
        <v>240914.06977484381</v>
      </c>
      <c r="D608">
        <v>244743.83309737252</v>
      </c>
      <c r="E608">
        <v>252007.46516306943</v>
      </c>
      <c r="F608">
        <v>106542.4554494443</v>
      </c>
      <c r="G608">
        <v>301419.97766684619</v>
      </c>
      <c r="H608">
        <v>259192.35709370809</v>
      </c>
      <c r="I608">
        <v>208335.32838132905</v>
      </c>
      <c r="J608">
        <v>416795.75977949548</v>
      </c>
      <c r="K608">
        <v>269854.74976585683</v>
      </c>
      <c r="L608">
        <v>365630.05431704671</v>
      </c>
      <c r="M608">
        <v>281338.70119493321</v>
      </c>
      <c r="N608">
        <v>3</v>
      </c>
      <c r="O608">
        <v>2</v>
      </c>
      <c r="P608">
        <v>2</v>
      </c>
      <c r="Q608">
        <v>2</v>
      </c>
      <c r="R608">
        <v>3</v>
      </c>
      <c r="S608">
        <v>1</v>
      </c>
      <c r="T608">
        <v>3</v>
      </c>
      <c r="U608">
        <v>2</v>
      </c>
      <c r="V608">
        <v>2</v>
      </c>
      <c r="W608">
        <v>3</v>
      </c>
      <c r="X608">
        <v>2</v>
      </c>
      <c r="Y608">
        <v>2</v>
      </c>
      <c r="Z608">
        <v>2</v>
      </c>
      <c r="AA608">
        <v>3.69659558493061</v>
      </c>
      <c r="AB608">
        <v>2.1465911351149698</v>
      </c>
      <c r="AC608">
        <v>2.3259935637640101</v>
      </c>
      <c r="AD608">
        <v>3.3246872272709531</v>
      </c>
      <c r="AE608">
        <v>3.0036322777540398</v>
      </c>
      <c r="AF608">
        <v>3.4111827351516468</v>
      </c>
      <c r="AG608">
        <v>2.8694993737411147</v>
      </c>
      <c r="AH608">
        <v>3.8266999891958497</v>
      </c>
      <c r="AI608">
        <v>1.8846725666701698</v>
      </c>
      <c r="AJ608">
        <v>4.6746960694226107</v>
      </c>
      <c r="AK608">
        <v>4.2648667170100198</v>
      </c>
      <c r="AL608">
        <v>3.7872808382710152</v>
      </c>
      <c r="AM608">
        <f t="shared" si="18"/>
        <v>3.0232886091756694</v>
      </c>
      <c r="AN608">
        <f t="shared" si="19"/>
        <v>3.5127777372071658</v>
      </c>
      <c r="AP608" t="s">
        <v>707</v>
      </c>
      <c r="AQ608" t="s">
        <v>2684</v>
      </c>
      <c r="AR608" t="s">
        <v>2685</v>
      </c>
      <c r="AS608">
        <v>-0.41795554595974099</v>
      </c>
      <c r="AT608">
        <v>6.2471055119151797E-2</v>
      </c>
      <c r="AU608">
        <v>0.571583248116878</v>
      </c>
    </row>
    <row r="609" spans="1:47" x14ac:dyDescent="0.25">
      <c r="A609" t="s">
        <v>1212</v>
      </c>
      <c r="B609">
        <v>121021.5105708826</v>
      </c>
      <c r="C609">
        <v>205.36</v>
      </c>
      <c r="D609">
        <v>26988.70876650561</v>
      </c>
      <c r="E609">
        <v>11458.088099108296</v>
      </c>
      <c r="F609">
        <v>42214.20448176541</v>
      </c>
      <c r="G609">
        <v>205.36</v>
      </c>
      <c r="H609">
        <v>61678.045155998996</v>
      </c>
      <c r="I609">
        <v>51572.728539403841</v>
      </c>
      <c r="J609">
        <v>132875.28159150752</v>
      </c>
      <c r="K609">
        <v>195156.58852893522</v>
      </c>
      <c r="L609">
        <v>94116.364879340719</v>
      </c>
      <c r="M609">
        <v>182031.37943184009</v>
      </c>
      <c r="N609">
        <v>4</v>
      </c>
      <c r="O609">
        <v>3</v>
      </c>
      <c r="P609">
        <v>0</v>
      </c>
      <c r="Q609">
        <v>1</v>
      </c>
      <c r="R609">
        <v>1</v>
      </c>
      <c r="S609">
        <v>1</v>
      </c>
      <c r="T609">
        <v>0</v>
      </c>
      <c r="U609">
        <v>1</v>
      </c>
      <c r="V609">
        <v>1</v>
      </c>
      <c r="W609">
        <v>1</v>
      </c>
      <c r="X609">
        <v>3</v>
      </c>
      <c r="Y609">
        <v>1</v>
      </c>
      <c r="Z609">
        <v>2</v>
      </c>
      <c r="AA609">
        <v>1.8443282947953163</v>
      </c>
      <c r="AB609">
        <v>0</v>
      </c>
      <c r="AC609">
        <v>1.5893157530933599</v>
      </c>
      <c r="AD609">
        <v>2.0651887056113298</v>
      </c>
      <c r="AE609">
        <v>1.7012448988403699</v>
      </c>
      <c r="AF609">
        <v>0</v>
      </c>
      <c r="AG609">
        <v>3.7076697534947298</v>
      </c>
      <c r="AH609">
        <v>3.1918802126472001</v>
      </c>
      <c r="AI609">
        <v>1.9743642461530699</v>
      </c>
      <c r="AJ609">
        <v>2.0497155615654368</v>
      </c>
      <c r="AK609">
        <v>2.9303573047284899</v>
      </c>
      <c r="AL609">
        <v>2.60439687911536</v>
      </c>
      <c r="AM609">
        <f t="shared" si="18"/>
        <v>1.2429539759345305</v>
      </c>
      <c r="AN609">
        <f t="shared" si="19"/>
        <v>2.7001229590729134</v>
      </c>
      <c r="AP609" t="s">
        <v>708</v>
      </c>
      <c r="AQ609" t="s">
        <v>2686</v>
      </c>
      <c r="AR609" t="s">
        <v>2687</v>
      </c>
      <c r="AS609">
        <v>-0.42124259027716698</v>
      </c>
      <c r="AT609">
        <v>8.0581460675638997E-2</v>
      </c>
      <c r="AU609">
        <v>0.57182536174785503</v>
      </c>
    </row>
    <row r="610" spans="1:47" x14ac:dyDescent="0.25">
      <c r="A610" t="s">
        <v>246</v>
      </c>
      <c r="B610">
        <v>426743.10382809403</v>
      </c>
      <c r="C610">
        <v>374680.22025726998</v>
      </c>
      <c r="D610">
        <v>487198.02362139506</v>
      </c>
      <c r="E610">
        <v>511505.86456866161</v>
      </c>
      <c r="F610">
        <v>342546.54698328493</v>
      </c>
      <c r="G610">
        <v>354258.79818578239</v>
      </c>
      <c r="H610">
        <v>518511.38018119143</v>
      </c>
      <c r="I610">
        <v>513236.33829470858</v>
      </c>
      <c r="J610">
        <v>468108.95940888789</v>
      </c>
      <c r="K610">
        <v>517414.34067125153</v>
      </c>
      <c r="L610">
        <v>572159.63784866349</v>
      </c>
      <c r="M610">
        <v>668030.49042605516</v>
      </c>
      <c r="N610">
        <v>5</v>
      </c>
      <c r="O610">
        <v>4</v>
      </c>
      <c r="P610">
        <v>5</v>
      </c>
      <c r="Q610">
        <v>5</v>
      </c>
      <c r="R610">
        <v>5</v>
      </c>
      <c r="S610">
        <v>4</v>
      </c>
      <c r="T610">
        <v>3</v>
      </c>
      <c r="U610">
        <v>5</v>
      </c>
      <c r="V610">
        <v>5</v>
      </c>
      <c r="W610">
        <v>3</v>
      </c>
      <c r="X610">
        <v>5</v>
      </c>
      <c r="Y610">
        <v>4</v>
      </c>
      <c r="Z610">
        <v>5</v>
      </c>
      <c r="AA610">
        <v>3.2699761402670102</v>
      </c>
      <c r="AB610">
        <v>1.8445487617203113</v>
      </c>
      <c r="AC610">
        <v>2.253781931445574</v>
      </c>
      <c r="AD610">
        <v>3.0619268074654995</v>
      </c>
      <c r="AE610">
        <v>1.7177802682384362</v>
      </c>
      <c r="AF610">
        <v>3.0623412094498796</v>
      </c>
      <c r="AG610">
        <v>3.5040834614135195</v>
      </c>
      <c r="AH610">
        <v>4.1646963312872556</v>
      </c>
      <c r="AI610">
        <v>1.8528653485889632</v>
      </c>
      <c r="AJ610">
        <v>2.8737813546156761</v>
      </c>
      <c r="AK610">
        <v>2.4101977827053749</v>
      </c>
      <c r="AL610">
        <v>3.7502803416804937</v>
      </c>
      <c r="AM610">
        <f t="shared" si="18"/>
        <v>2.5262157910145695</v>
      </c>
      <c r="AN610">
        <f t="shared" si="19"/>
        <v>3.1014941654650965</v>
      </c>
      <c r="AP610" t="s">
        <v>177</v>
      </c>
      <c r="AQ610" t="s">
        <v>2688</v>
      </c>
      <c r="AR610" t="s">
        <v>2689</v>
      </c>
      <c r="AS610">
        <v>-0.231114490152871</v>
      </c>
      <c r="AT610">
        <v>4.4644403170516399E-2</v>
      </c>
      <c r="AU610">
        <v>0.57219703980068803</v>
      </c>
    </row>
    <row r="611" spans="1:47" x14ac:dyDescent="0.25">
      <c r="A611" t="s">
        <v>334</v>
      </c>
      <c r="B611">
        <v>103391.66286190659</v>
      </c>
      <c r="C611">
        <v>205.36</v>
      </c>
      <c r="D611">
        <v>205.36</v>
      </c>
      <c r="E611">
        <v>205.36</v>
      </c>
      <c r="F611">
        <v>205.36</v>
      </c>
      <c r="G611">
        <v>205.36</v>
      </c>
      <c r="H611">
        <v>205.36</v>
      </c>
      <c r="I611">
        <v>281176.27931906143</v>
      </c>
      <c r="J611">
        <v>205.36</v>
      </c>
      <c r="K611">
        <v>628904.95040096133</v>
      </c>
      <c r="L611">
        <v>720622.10678672104</v>
      </c>
      <c r="M611">
        <v>550959.02783550788</v>
      </c>
      <c r="N611">
        <v>3</v>
      </c>
      <c r="O611">
        <v>3</v>
      </c>
      <c r="P611">
        <v>0</v>
      </c>
      <c r="Q611">
        <v>0</v>
      </c>
      <c r="R611">
        <v>0</v>
      </c>
      <c r="S611">
        <v>0</v>
      </c>
      <c r="T611">
        <v>0</v>
      </c>
      <c r="U611">
        <v>0</v>
      </c>
      <c r="V611">
        <v>1</v>
      </c>
      <c r="W611">
        <v>0</v>
      </c>
      <c r="X611">
        <v>3</v>
      </c>
      <c r="Y611">
        <v>3</v>
      </c>
      <c r="Z611">
        <v>3</v>
      </c>
      <c r="AA611">
        <v>1.8415287875454232</v>
      </c>
      <c r="AB611">
        <v>0</v>
      </c>
      <c r="AC611">
        <v>0</v>
      </c>
      <c r="AD611">
        <v>0</v>
      </c>
      <c r="AE611">
        <v>0</v>
      </c>
      <c r="AF611">
        <v>0</v>
      </c>
      <c r="AG611">
        <v>0</v>
      </c>
      <c r="AH611">
        <v>0.91448513195597503</v>
      </c>
      <c r="AI611">
        <v>0</v>
      </c>
      <c r="AJ611">
        <v>2.1168404310958402</v>
      </c>
      <c r="AK611">
        <v>1.1995906321975733</v>
      </c>
      <c r="AL611">
        <v>2.221284271794747</v>
      </c>
      <c r="AM611">
        <f t="shared" si="18"/>
        <v>0.6597282031068773</v>
      </c>
      <c r="AN611">
        <f t="shared" si="19"/>
        <v>0.72256000599138248</v>
      </c>
      <c r="AP611" t="s">
        <v>709</v>
      </c>
      <c r="AQ611" t="s">
        <v>2690</v>
      </c>
      <c r="AR611" t="s">
        <v>2691</v>
      </c>
      <c r="AS611">
        <v>-0.36149439526951999</v>
      </c>
      <c r="AT611">
        <v>0.116438368119198</v>
      </c>
      <c r="AU611">
        <v>0.57235287168795501</v>
      </c>
    </row>
    <row r="612" spans="1:47" x14ac:dyDescent="0.25">
      <c r="A612" t="s">
        <v>1441</v>
      </c>
      <c r="B612">
        <v>415022.80708485679</v>
      </c>
      <c r="C612">
        <v>355714.48593113926</v>
      </c>
      <c r="D612">
        <v>201667.05126847193</v>
      </c>
      <c r="E612">
        <v>182363.0684700275</v>
      </c>
      <c r="F612">
        <v>129533.72895965249</v>
      </c>
      <c r="G612">
        <v>205327.59951450612</v>
      </c>
      <c r="H612">
        <v>153273.4811864972</v>
      </c>
      <c r="I612">
        <v>81900.184339371306</v>
      </c>
      <c r="J612">
        <v>99677.18328380787</v>
      </c>
      <c r="K612">
        <v>181812.77896182417</v>
      </c>
      <c r="L612">
        <v>94534.600724829244</v>
      </c>
      <c r="M612">
        <v>156900.11895503444</v>
      </c>
      <c r="N612">
        <v>4</v>
      </c>
      <c r="O612">
        <v>4</v>
      </c>
      <c r="P612">
        <v>2</v>
      </c>
      <c r="Q612">
        <v>4</v>
      </c>
      <c r="R612">
        <v>3</v>
      </c>
      <c r="S612">
        <v>3</v>
      </c>
      <c r="T612">
        <v>2</v>
      </c>
      <c r="U612">
        <v>2</v>
      </c>
      <c r="V612">
        <v>1</v>
      </c>
      <c r="W612">
        <v>1</v>
      </c>
      <c r="X612">
        <v>2</v>
      </c>
      <c r="Y612">
        <v>2</v>
      </c>
      <c r="Z612">
        <v>2</v>
      </c>
      <c r="AA612">
        <v>3.5491014413075952</v>
      </c>
      <c r="AB612">
        <v>2.5986273866636589</v>
      </c>
      <c r="AC612">
        <v>3.27536479903325</v>
      </c>
      <c r="AD612">
        <v>3.262946887449953</v>
      </c>
      <c r="AE612">
        <v>0.88144120570191242</v>
      </c>
      <c r="AF612">
        <v>3.0430561728265202</v>
      </c>
      <c r="AG612">
        <v>3.81159658750129</v>
      </c>
      <c r="AH612">
        <v>4.7788420131954297</v>
      </c>
      <c r="AI612">
        <v>2.0903654624841401</v>
      </c>
      <c r="AJ612">
        <v>3.6059654308334004</v>
      </c>
      <c r="AK612">
        <v>3.0319294273730448</v>
      </c>
      <c r="AL612">
        <v>2.6139971981267851</v>
      </c>
      <c r="AM612">
        <f t="shared" si="18"/>
        <v>3.0270801155247611</v>
      </c>
      <c r="AN612">
        <f t="shared" si="19"/>
        <v>3.063458886558069</v>
      </c>
      <c r="AP612" t="s">
        <v>710</v>
      </c>
      <c r="AQ612" t="s">
        <v>2692</v>
      </c>
      <c r="AR612" t="s">
        <v>2693</v>
      </c>
      <c r="AS612">
        <v>0.50102131896081104</v>
      </c>
      <c r="AT612">
        <v>6.9582865520058199E-2</v>
      </c>
      <c r="AU612">
        <v>0.57290956082122801</v>
      </c>
    </row>
    <row r="613" spans="1:47" x14ac:dyDescent="0.25">
      <c r="A613" t="s">
        <v>749</v>
      </c>
      <c r="B613">
        <v>252927.66399698579</v>
      </c>
      <c r="C613">
        <v>424733.44882369728</v>
      </c>
      <c r="D613">
        <v>223454.61479256346</v>
      </c>
      <c r="E613">
        <v>247072.30064119629</v>
      </c>
      <c r="F613">
        <v>79061.694072583647</v>
      </c>
      <c r="G613">
        <v>161711.26013392161</v>
      </c>
      <c r="H613">
        <v>49137.388594585151</v>
      </c>
      <c r="I613">
        <v>185437.57314203048</v>
      </c>
      <c r="J613">
        <v>96765.252430796027</v>
      </c>
      <c r="K613">
        <v>186950.15579535204</v>
      </c>
      <c r="L613">
        <v>149462.75294391281</v>
      </c>
      <c r="M613">
        <v>134503.56117667205</v>
      </c>
      <c r="N613">
        <v>5</v>
      </c>
      <c r="O613">
        <v>3</v>
      </c>
      <c r="P613">
        <v>5</v>
      </c>
      <c r="Q613">
        <v>5</v>
      </c>
      <c r="R613">
        <v>3</v>
      </c>
      <c r="S613">
        <v>2</v>
      </c>
      <c r="T613">
        <v>2</v>
      </c>
      <c r="U613">
        <v>1</v>
      </c>
      <c r="V613">
        <v>2</v>
      </c>
      <c r="W613">
        <v>1</v>
      </c>
      <c r="X613">
        <v>3</v>
      </c>
      <c r="Y613">
        <v>3</v>
      </c>
      <c r="Z613">
        <v>2</v>
      </c>
      <c r="AA613">
        <v>2.2232590969828898</v>
      </c>
      <c r="AB613">
        <v>2.4654035060542059</v>
      </c>
      <c r="AC613">
        <v>1.6817120247022679</v>
      </c>
      <c r="AD613">
        <v>3.0630171940771205</v>
      </c>
      <c r="AE613">
        <v>3.1051383769019854</v>
      </c>
      <c r="AF613">
        <v>2.864652146593365</v>
      </c>
      <c r="AG613">
        <v>5.2283572645796603</v>
      </c>
      <c r="AH613">
        <v>2.5495602827903348</v>
      </c>
      <c r="AI613">
        <v>2.3769788872211501</v>
      </c>
      <c r="AJ613">
        <v>1.4311428135329465</v>
      </c>
      <c r="AK613">
        <v>1.6290572433894612</v>
      </c>
      <c r="AL613">
        <v>2.2005688649454069</v>
      </c>
      <c r="AM613">
        <f t="shared" si="18"/>
        <v>2.1738580791811377</v>
      </c>
      <c r="AN613">
        <f t="shared" si="19"/>
        <v>2.9626165377806615</v>
      </c>
      <c r="AP613" t="s">
        <v>711</v>
      </c>
      <c r="AQ613" t="s">
        <v>2694</v>
      </c>
      <c r="AR613" t="s">
        <v>2695</v>
      </c>
      <c r="AS613">
        <v>0.359056895564697</v>
      </c>
      <c r="AT613">
        <v>0.215466467786325</v>
      </c>
      <c r="AU613">
        <v>0.57291851246777203</v>
      </c>
    </row>
    <row r="614" spans="1:47" x14ac:dyDescent="0.25">
      <c r="A614" t="s">
        <v>495</v>
      </c>
      <c r="B614">
        <v>27402.787264397582</v>
      </c>
      <c r="C614">
        <v>46412.109232662697</v>
      </c>
      <c r="D614">
        <v>45914.486948985155</v>
      </c>
      <c r="E614">
        <v>47194.172589736074</v>
      </c>
      <c r="F614">
        <v>205.36</v>
      </c>
      <c r="G614">
        <v>205.36</v>
      </c>
      <c r="H614">
        <v>39632.424087956839</v>
      </c>
      <c r="I614">
        <v>38879.028313458439</v>
      </c>
      <c r="J614">
        <v>205.36</v>
      </c>
      <c r="K614">
        <v>33176.196710010838</v>
      </c>
      <c r="L614">
        <v>26627.176622240062</v>
      </c>
      <c r="M614">
        <v>38790.826029170741</v>
      </c>
      <c r="N614">
        <v>1</v>
      </c>
      <c r="O614">
        <v>1</v>
      </c>
      <c r="P614">
        <v>1</v>
      </c>
      <c r="Q614">
        <v>1</v>
      </c>
      <c r="R614">
        <v>1</v>
      </c>
      <c r="S614">
        <v>0</v>
      </c>
      <c r="T614">
        <v>0</v>
      </c>
      <c r="U614">
        <v>1</v>
      </c>
      <c r="V614">
        <v>1</v>
      </c>
      <c r="W614">
        <v>0</v>
      </c>
      <c r="X614">
        <v>1</v>
      </c>
      <c r="Y614">
        <v>1</v>
      </c>
      <c r="Z614">
        <v>1</v>
      </c>
      <c r="AA614">
        <v>3.86825607816355</v>
      </c>
      <c r="AB614">
        <v>2.6382784000077599</v>
      </c>
      <c r="AC614">
        <v>3.52376685656077</v>
      </c>
      <c r="AD614">
        <v>2.9203806938260999</v>
      </c>
      <c r="AE614">
        <v>0</v>
      </c>
      <c r="AF614">
        <v>0</v>
      </c>
      <c r="AG614">
        <v>3.3392617785251701</v>
      </c>
      <c r="AH614">
        <v>4.6496645914614998</v>
      </c>
      <c r="AI614">
        <v>0</v>
      </c>
      <c r="AJ614">
        <v>3.5359339138373902</v>
      </c>
      <c r="AK614">
        <v>5.4592965718766298</v>
      </c>
      <c r="AL614">
        <v>3.1904197815064199</v>
      </c>
      <c r="AM614">
        <f t="shared" si="18"/>
        <v>2.2610392080949118</v>
      </c>
      <c r="AN614">
        <f t="shared" si="19"/>
        <v>3.2598372361993033</v>
      </c>
      <c r="AP614" t="s">
        <v>712</v>
      </c>
      <c r="AQ614" t="s">
        <v>2696</v>
      </c>
      <c r="AR614" t="s">
        <v>2697</v>
      </c>
      <c r="AS614">
        <v>0.17016192758468099</v>
      </c>
      <c r="AT614">
        <v>4.1544185917184902E-2</v>
      </c>
      <c r="AU614">
        <v>0.574420620145628</v>
      </c>
    </row>
    <row r="615" spans="1:47" x14ac:dyDescent="0.25">
      <c r="A615" t="s">
        <v>72</v>
      </c>
      <c r="B615">
        <v>30184.910929670637</v>
      </c>
      <c r="C615">
        <v>40919.189128207123</v>
      </c>
      <c r="D615">
        <v>58653.80543637486</v>
      </c>
      <c r="E615">
        <v>842997.32188002788</v>
      </c>
      <c r="F615">
        <v>682001.93774281826</v>
      </c>
      <c r="G615">
        <v>63468.423462991581</v>
      </c>
      <c r="H615">
        <v>754469.80553278374</v>
      </c>
      <c r="I615">
        <v>827221.54510396346</v>
      </c>
      <c r="J615">
        <v>65452.314800978042</v>
      </c>
      <c r="K615">
        <v>59589.692177620273</v>
      </c>
      <c r="L615">
        <v>705377.64721084316</v>
      </c>
      <c r="M615">
        <v>673367.48745403381</v>
      </c>
      <c r="N615">
        <v>6</v>
      </c>
      <c r="O615">
        <v>2</v>
      </c>
      <c r="P615">
        <v>3</v>
      </c>
      <c r="Q615">
        <v>2</v>
      </c>
      <c r="R615">
        <v>6</v>
      </c>
      <c r="S615">
        <v>5</v>
      </c>
      <c r="T615">
        <v>3</v>
      </c>
      <c r="U615">
        <v>5</v>
      </c>
      <c r="V615">
        <v>5</v>
      </c>
      <c r="W615">
        <v>4</v>
      </c>
      <c r="X615">
        <v>5</v>
      </c>
      <c r="Y615">
        <v>5</v>
      </c>
      <c r="Z615">
        <v>6</v>
      </c>
      <c r="AA615">
        <v>1.5399647287818163</v>
      </c>
      <c r="AB615">
        <v>2.3854541663615731</v>
      </c>
      <c r="AC615">
        <v>2.3385920395402349</v>
      </c>
      <c r="AD615">
        <v>4.5565100745059697</v>
      </c>
      <c r="AE615">
        <v>3.6298544773435921</v>
      </c>
      <c r="AF615">
        <v>2.1767728500813432</v>
      </c>
      <c r="AG615">
        <v>3.0714738512500057</v>
      </c>
      <c r="AH615">
        <v>5.0139041915607523</v>
      </c>
      <c r="AI615">
        <v>1.8282602721936922</v>
      </c>
      <c r="AJ615">
        <v>1.9111531893031237</v>
      </c>
      <c r="AK615">
        <v>3.8807246421714945</v>
      </c>
      <c r="AL615">
        <v>4.5836716991624273</v>
      </c>
      <c r="AM615">
        <f t="shared" si="18"/>
        <v>2.0300328743769636</v>
      </c>
      <c r="AN615">
        <f t="shared" si="19"/>
        <v>4.1226898226657065</v>
      </c>
      <c r="AP615" t="s">
        <v>713</v>
      </c>
      <c r="AQ615" t="s">
        <v>2698</v>
      </c>
      <c r="AR615" t="s">
        <v>2699</v>
      </c>
      <c r="AS615">
        <v>-3.04379997866902</v>
      </c>
      <c r="AT615">
        <v>0.44130892698192198</v>
      </c>
      <c r="AU615">
        <v>0.57454951811681598</v>
      </c>
    </row>
    <row r="616" spans="1:47" x14ac:dyDescent="0.25">
      <c r="A616" t="s">
        <v>875</v>
      </c>
      <c r="B616">
        <v>443765.10716007801</v>
      </c>
      <c r="C616">
        <v>333273.00503337116</v>
      </c>
      <c r="D616">
        <v>470523.47459800122</v>
      </c>
      <c r="E616">
        <v>483745.40459833859</v>
      </c>
      <c r="F616">
        <v>336275.29344475456</v>
      </c>
      <c r="G616">
        <v>358888.42998782481</v>
      </c>
      <c r="H616">
        <v>464638.54713783023</v>
      </c>
      <c r="I616">
        <v>410148.88174310938</v>
      </c>
      <c r="J616">
        <v>594819.07812524354</v>
      </c>
      <c r="K616">
        <v>543807.80893573805</v>
      </c>
      <c r="L616">
        <v>772372.76098388445</v>
      </c>
      <c r="M616">
        <v>563258.62074900058</v>
      </c>
      <c r="N616">
        <v>3</v>
      </c>
      <c r="O616">
        <v>3</v>
      </c>
      <c r="P616">
        <v>2</v>
      </c>
      <c r="Q616">
        <v>3</v>
      </c>
      <c r="R616">
        <v>3</v>
      </c>
      <c r="S616">
        <v>3</v>
      </c>
      <c r="T616">
        <v>2</v>
      </c>
      <c r="U616">
        <v>2</v>
      </c>
      <c r="V616">
        <v>3</v>
      </c>
      <c r="W616">
        <v>3</v>
      </c>
      <c r="X616">
        <v>3</v>
      </c>
      <c r="Y616">
        <v>3</v>
      </c>
      <c r="Z616">
        <v>3</v>
      </c>
      <c r="AA616">
        <v>2.4972281146431032</v>
      </c>
      <c r="AB616">
        <v>2.7865471673560851</v>
      </c>
      <c r="AC616">
        <v>1.4927031598569276</v>
      </c>
      <c r="AD616">
        <v>2.3243824130466169</v>
      </c>
      <c r="AE616">
        <v>1.6021371193505409</v>
      </c>
      <c r="AF616">
        <v>2.7601150574660349</v>
      </c>
      <c r="AG616">
        <v>2.8429398536735757</v>
      </c>
      <c r="AH616">
        <v>2.5792663358013299</v>
      </c>
      <c r="AI616">
        <v>2.8194419436111668</v>
      </c>
      <c r="AJ616">
        <v>2.4105304255974969</v>
      </c>
      <c r="AK616">
        <v>3.6461321358931795</v>
      </c>
      <c r="AL616">
        <v>2.3636010171761668</v>
      </c>
      <c r="AM616">
        <f t="shared" si="18"/>
        <v>2.4610943114218027</v>
      </c>
      <c r="AN616">
        <f t="shared" si="19"/>
        <v>2.5597431458235684</v>
      </c>
      <c r="AP616" t="s">
        <v>714</v>
      </c>
      <c r="AQ616" t="s">
        <v>2700</v>
      </c>
      <c r="AR616" t="s">
        <v>2701</v>
      </c>
      <c r="AS616">
        <v>0.39573630518778002</v>
      </c>
      <c r="AT616">
        <v>9.5649754890760094E-2</v>
      </c>
      <c r="AU616">
        <v>0.57461723362883099</v>
      </c>
    </row>
    <row r="617" spans="1:47" x14ac:dyDescent="0.25">
      <c r="A617" t="s">
        <v>299</v>
      </c>
      <c r="B617">
        <v>81050.704926665159</v>
      </c>
      <c r="C617">
        <v>76105.853337003835</v>
      </c>
      <c r="D617">
        <v>103556.66963219528</v>
      </c>
      <c r="E617">
        <v>47011.744733038257</v>
      </c>
      <c r="F617">
        <v>59747.932403641018</v>
      </c>
      <c r="G617">
        <v>52426.709499549484</v>
      </c>
      <c r="H617">
        <v>205.36</v>
      </c>
      <c r="I617">
        <v>205.36</v>
      </c>
      <c r="J617">
        <v>205.36</v>
      </c>
      <c r="K617">
        <v>95293.979011837771</v>
      </c>
      <c r="L617">
        <v>72318.680103962746</v>
      </c>
      <c r="M617">
        <v>205.36</v>
      </c>
      <c r="N617">
        <v>2</v>
      </c>
      <c r="O617">
        <v>1</v>
      </c>
      <c r="P617">
        <v>1</v>
      </c>
      <c r="Q617">
        <v>1</v>
      </c>
      <c r="R617">
        <v>1</v>
      </c>
      <c r="S617">
        <v>2</v>
      </c>
      <c r="T617">
        <v>1</v>
      </c>
      <c r="U617">
        <v>0</v>
      </c>
      <c r="V617">
        <v>0</v>
      </c>
      <c r="W617">
        <v>0</v>
      </c>
      <c r="X617">
        <v>1</v>
      </c>
      <c r="Y617">
        <v>1</v>
      </c>
      <c r="Z617">
        <v>0</v>
      </c>
      <c r="AA617">
        <v>0.53811286229920996</v>
      </c>
      <c r="AB617">
        <v>1.4054125934867601</v>
      </c>
      <c r="AC617">
        <v>4.61219444770318</v>
      </c>
      <c r="AD617">
        <v>4.18343508749044</v>
      </c>
      <c r="AE617">
        <v>1.2821998958732779</v>
      </c>
      <c r="AF617">
        <v>2.6502013650777601</v>
      </c>
      <c r="AG617">
        <v>0</v>
      </c>
      <c r="AH617">
        <v>0</v>
      </c>
      <c r="AI617">
        <v>0</v>
      </c>
      <c r="AJ617">
        <v>1.2581443906391401</v>
      </c>
      <c r="AK617">
        <v>1.83091767175804</v>
      </c>
      <c r="AL617">
        <v>0</v>
      </c>
      <c r="AM617">
        <f t="shared" si="18"/>
        <v>1.7440109432010085</v>
      </c>
      <c r="AN617">
        <f t="shared" si="19"/>
        <v>1.2160921091869596</v>
      </c>
      <c r="AP617" t="s">
        <v>715</v>
      </c>
      <c r="AQ617" t="s">
        <v>2702</v>
      </c>
      <c r="AR617" t="s">
        <v>2703</v>
      </c>
      <c r="AS617">
        <v>-0.27141152702619997</v>
      </c>
      <c r="AT617">
        <v>0.120042842554099</v>
      </c>
      <c r="AU617">
        <v>0.57685140153117498</v>
      </c>
    </row>
    <row r="618" spans="1:47" x14ac:dyDescent="0.25">
      <c r="A618" t="s">
        <v>948</v>
      </c>
      <c r="B618">
        <v>1166117.0674911619</v>
      </c>
      <c r="C618">
        <v>726699.08498548891</v>
      </c>
      <c r="D618">
        <v>655122.68599141005</v>
      </c>
      <c r="E618">
        <v>1288899.2432815579</v>
      </c>
      <c r="F618">
        <v>523634.45654960256</v>
      </c>
      <c r="G618">
        <v>467082.55236613168</v>
      </c>
      <c r="H618">
        <v>594308.09062679007</v>
      </c>
      <c r="I618">
        <v>983246.5627329991</v>
      </c>
      <c r="J618">
        <v>635703.28362219408</v>
      </c>
      <c r="K618">
        <v>716439.31958853523</v>
      </c>
      <c r="L618">
        <v>585206.43035854341</v>
      </c>
      <c r="M618">
        <v>734235.68376534921</v>
      </c>
      <c r="N618">
        <v>6</v>
      </c>
      <c r="O618">
        <v>6</v>
      </c>
      <c r="P618">
        <v>4</v>
      </c>
      <c r="Q618">
        <v>3</v>
      </c>
      <c r="R618">
        <v>6</v>
      </c>
      <c r="S618">
        <v>3</v>
      </c>
      <c r="T618">
        <v>3</v>
      </c>
      <c r="U618">
        <v>3</v>
      </c>
      <c r="V618">
        <v>4</v>
      </c>
      <c r="W618">
        <v>5</v>
      </c>
      <c r="X618">
        <v>4</v>
      </c>
      <c r="Y618">
        <v>4</v>
      </c>
      <c r="Z618">
        <v>5</v>
      </c>
      <c r="AA618">
        <v>2.5956570506941445</v>
      </c>
      <c r="AB618">
        <v>2.8412961497572748</v>
      </c>
      <c r="AC618">
        <v>2.9864520759275792</v>
      </c>
      <c r="AD618">
        <v>2.6401251203959846</v>
      </c>
      <c r="AE618">
        <v>2.37753251615456</v>
      </c>
      <c r="AF618">
        <v>2.5383588244456434</v>
      </c>
      <c r="AG618">
        <v>2.62166564681073</v>
      </c>
      <c r="AH618">
        <v>3.3304367948332247</v>
      </c>
      <c r="AI618">
        <v>2.8042192621527557</v>
      </c>
      <c r="AJ618">
        <v>3.7735071661594697</v>
      </c>
      <c r="AK618">
        <v>2.9136480066517474</v>
      </c>
      <c r="AL618">
        <v>4.0003269969069679</v>
      </c>
      <c r="AM618">
        <f t="shared" si="18"/>
        <v>2.9232484215228109</v>
      </c>
      <c r="AN618">
        <f t="shared" si="19"/>
        <v>2.9806225136255358</v>
      </c>
      <c r="AP618" t="s">
        <v>716</v>
      </c>
      <c r="AQ618" t="s">
        <v>2704</v>
      </c>
      <c r="AR618" t="s">
        <v>2705</v>
      </c>
      <c r="AS618">
        <v>-0.35005886893523103</v>
      </c>
      <c r="AT618">
        <v>0.136906896953574</v>
      </c>
      <c r="AU618">
        <v>0.57712212010213304</v>
      </c>
    </row>
    <row r="619" spans="1:47" x14ac:dyDescent="0.25">
      <c r="A619" t="s">
        <v>974</v>
      </c>
      <c r="B619">
        <v>220054.21377175071</v>
      </c>
      <c r="C619">
        <v>134592.42913720713</v>
      </c>
      <c r="D619">
        <v>248996.02596487268</v>
      </c>
      <c r="E619">
        <v>149510.72714021866</v>
      </c>
      <c r="F619">
        <v>212594.39253662122</v>
      </c>
      <c r="G619">
        <v>169003.02287408931</v>
      </c>
      <c r="H619">
        <v>244440.71885956393</v>
      </c>
      <c r="I619">
        <v>217465.01207817966</v>
      </c>
      <c r="J619">
        <v>82541.922295365657</v>
      </c>
      <c r="K619">
        <v>106951.80499491483</v>
      </c>
      <c r="L619">
        <v>256141.59754523655</v>
      </c>
      <c r="M619">
        <v>195072.04776771236</v>
      </c>
      <c r="N619">
        <v>3</v>
      </c>
      <c r="O619">
        <v>3</v>
      </c>
      <c r="P619">
        <v>2</v>
      </c>
      <c r="Q619">
        <v>3</v>
      </c>
      <c r="R619">
        <v>3</v>
      </c>
      <c r="S619">
        <v>3</v>
      </c>
      <c r="T619">
        <v>3</v>
      </c>
      <c r="U619">
        <v>3</v>
      </c>
      <c r="V619">
        <v>3</v>
      </c>
      <c r="W619">
        <v>2</v>
      </c>
      <c r="X619">
        <v>2</v>
      </c>
      <c r="Y619">
        <v>3</v>
      </c>
      <c r="Z619">
        <v>3</v>
      </c>
      <c r="AA619">
        <v>3.0217633979253402</v>
      </c>
      <c r="AB619">
        <v>3.32450323779518</v>
      </c>
      <c r="AC619">
        <v>4.1670842565971</v>
      </c>
      <c r="AD619">
        <v>2.78726451248275</v>
      </c>
      <c r="AE619">
        <v>2.3826627765571602</v>
      </c>
      <c r="AF619">
        <v>2.6036777000571703</v>
      </c>
      <c r="AG619">
        <v>2.3191000498088266</v>
      </c>
      <c r="AH619">
        <v>2.6737719420663866</v>
      </c>
      <c r="AI619">
        <v>1.2204876719711151</v>
      </c>
      <c r="AJ619">
        <v>5.2763309241200105</v>
      </c>
      <c r="AK619">
        <v>3.1851848921230168</v>
      </c>
      <c r="AL619">
        <v>3.9445084894588036</v>
      </c>
      <c r="AM619">
        <f t="shared" si="18"/>
        <v>3.2689745314109864</v>
      </c>
      <c r="AN619">
        <f t="shared" si="19"/>
        <v>2.8820821104161571</v>
      </c>
      <c r="AP619" t="s">
        <v>717</v>
      </c>
      <c r="AQ619" t="s">
        <v>2706</v>
      </c>
      <c r="AR619" t="s">
        <v>2707</v>
      </c>
      <c r="AS619">
        <v>-0.44482948250302601</v>
      </c>
      <c r="AT619">
        <v>1.85014007731115E-2</v>
      </c>
      <c r="AU619">
        <v>0.578367088723023</v>
      </c>
    </row>
    <row r="620" spans="1:47" x14ac:dyDescent="0.25">
      <c r="A620" t="s">
        <v>977</v>
      </c>
      <c r="B620">
        <v>516935.354794955</v>
      </c>
      <c r="C620">
        <v>263871.66501803655</v>
      </c>
      <c r="D620">
        <v>500981.89070685988</v>
      </c>
      <c r="E620">
        <v>532011.71773570497</v>
      </c>
      <c r="F620">
        <v>546997.13089320343</v>
      </c>
      <c r="G620">
        <v>521755.05628279393</v>
      </c>
      <c r="H620">
        <v>573230.05861274258</v>
      </c>
      <c r="I620">
        <v>477051.21766565635</v>
      </c>
      <c r="J620">
        <v>558769.15128844779</v>
      </c>
      <c r="K620">
        <v>403931.877528677</v>
      </c>
      <c r="L620">
        <v>687748.51352551824</v>
      </c>
      <c r="M620">
        <v>490907.5706992544</v>
      </c>
      <c r="N620">
        <v>5</v>
      </c>
      <c r="O620">
        <v>5</v>
      </c>
      <c r="P620">
        <v>3</v>
      </c>
      <c r="Q620">
        <v>4</v>
      </c>
      <c r="R620">
        <v>4</v>
      </c>
      <c r="S620">
        <v>5</v>
      </c>
      <c r="T620">
        <v>5</v>
      </c>
      <c r="U620">
        <v>5</v>
      </c>
      <c r="V620">
        <v>4</v>
      </c>
      <c r="W620">
        <v>4</v>
      </c>
      <c r="X620">
        <v>4</v>
      </c>
      <c r="Y620">
        <v>4</v>
      </c>
      <c r="Z620">
        <v>5</v>
      </c>
      <c r="AA620">
        <v>2.7634193925437858</v>
      </c>
      <c r="AB620">
        <v>2.3292239923021598</v>
      </c>
      <c r="AC620">
        <v>1.5371681113374915</v>
      </c>
      <c r="AD620">
        <v>2.7585022957552443</v>
      </c>
      <c r="AE620">
        <v>2.2388974309250536</v>
      </c>
      <c r="AF620">
        <v>2.3176577590006167</v>
      </c>
      <c r="AG620">
        <v>2.8184271530731078</v>
      </c>
      <c r="AH620">
        <v>2.5797896223834744</v>
      </c>
      <c r="AI620">
        <v>2.4781214321354552</v>
      </c>
      <c r="AJ620">
        <v>3.5372358665131025</v>
      </c>
      <c r="AK620">
        <v>3.1016470959551574</v>
      </c>
      <c r="AL620">
        <v>3.0754547240456795</v>
      </c>
      <c r="AM620">
        <f t="shared" si="18"/>
        <v>2.4938044256387686</v>
      </c>
      <c r="AN620">
        <f t="shared" si="19"/>
        <v>2.7621197203562864</v>
      </c>
      <c r="AP620" t="s">
        <v>718</v>
      </c>
      <c r="AQ620" t="s">
        <v>2708</v>
      </c>
      <c r="AR620" t="s">
        <v>2709</v>
      </c>
      <c r="AS620">
        <v>-0.27689338859056301</v>
      </c>
      <c r="AT620">
        <v>0.21926412464755499</v>
      </c>
      <c r="AU620">
        <v>0.57947969879811101</v>
      </c>
    </row>
    <row r="621" spans="1:47" x14ac:dyDescent="0.25">
      <c r="A621" t="s">
        <v>356</v>
      </c>
      <c r="B621">
        <v>9858.0475309225476</v>
      </c>
      <c r="C621">
        <v>12510.421590060536</v>
      </c>
      <c r="D621">
        <v>104115.60887819315</v>
      </c>
      <c r="E621">
        <v>33589.563542439915</v>
      </c>
      <c r="F621">
        <v>30052.290380835901</v>
      </c>
      <c r="G621">
        <v>48535.329542789055</v>
      </c>
      <c r="H621">
        <v>80527.151546741181</v>
      </c>
      <c r="I621">
        <v>32514.454774643109</v>
      </c>
      <c r="J621">
        <v>218391.38385906065</v>
      </c>
      <c r="K621">
        <v>59817.977883699423</v>
      </c>
      <c r="L621">
        <v>196557.53304955401</v>
      </c>
      <c r="M621">
        <v>168911.28082096446</v>
      </c>
      <c r="N621">
        <v>3</v>
      </c>
      <c r="O621">
        <v>1</v>
      </c>
      <c r="P621">
        <v>1</v>
      </c>
      <c r="Q621">
        <v>2</v>
      </c>
      <c r="R621">
        <v>2</v>
      </c>
      <c r="S621">
        <v>1</v>
      </c>
      <c r="T621">
        <v>2</v>
      </c>
      <c r="U621">
        <v>1</v>
      </c>
      <c r="V621">
        <v>1</v>
      </c>
      <c r="W621">
        <v>2</v>
      </c>
      <c r="X621">
        <v>2</v>
      </c>
      <c r="Y621">
        <v>3</v>
      </c>
      <c r="Z621">
        <v>2</v>
      </c>
      <c r="AA621">
        <v>0.84187734235100997</v>
      </c>
      <c r="AB621">
        <v>1.5660082112089899</v>
      </c>
      <c r="AC621">
        <v>2.2828026542387025</v>
      </c>
      <c r="AD621">
        <v>1.1119146557213346</v>
      </c>
      <c r="AE621">
        <v>3.5608689360922701</v>
      </c>
      <c r="AF621">
        <v>1.1901486026274766</v>
      </c>
      <c r="AG621">
        <v>1.3640560619838</v>
      </c>
      <c r="AH621">
        <v>2.60491260864673</v>
      </c>
      <c r="AI621">
        <v>2.8581966522143301</v>
      </c>
      <c r="AJ621">
        <v>3.3518061367992251</v>
      </c>
      <c r="AK621">
        <v>2.35888016060118</v>
      </c>
      <c r="AL621">
        <v>1.862866279980071</v>
      </c>
      <c r="AM621">
        <f t="shared" si="18"/>
        <v>2.015139933239956</v>
      </c>
      <c r="AN621">
        <f t="shared" si="19"/>
        <v>2.1439164505042312</v>
      </c>
      <c r="AP621" t="s">
        <v>719</v>
      </c>
      <c r="AQ621" t="s">
        <v>2710</v>
      </c>
      <c r="AR621" t="s">
        <v>2711</v>
      </c>
      <c r="AS621">
        <v>-0.481387189908905</v>
      </c>
      <c r="AT621">
        <v>0.185623320521245</v>
      </c>
      <c r="AU621">
        <v>0.57949561937875704</v>
      </c>
    </row>
    <row r="622" spans="1:47" x14ac:dyDescent="0.25">
      <c r="A622" t="s">
        <v>927</v>
      </c>
      <c r="B622">
        <v>225397.43651987863</v>
      </c>
      <c r="C622">
        <v>341754.05399787374</v>
      </c>
      <c r="D622">
        <v>434847.03032292594</v>
      </c>
      <c r="E622">
        <v>309123.08805069549</v>
      </c>
      <c r="F622">
        <v>327234.4404194862</v>
      </c>
      <c r="G622">
        <v>282778.22918662144</v>
      </c>
      <c r="H622">
        <v>283019.98876983899</v>
      </c>
      <c r="I622">
        <v>280702.33707722533</v>
      </c>
      <c r="J622">
        <v>364179.62165883894</v>
      </c>
      <c r="K622">
        <v>305759.22795327805</v>
      </c>
      <c r="L622">
        <v>378629.0610127722</v>
      </c>
      <c r="M622">
        <v>237305.31945317419</v>
      </c>
      <c r="N622">
        <v>3</v>
      </c>
      <c r="O622">
        <v>2</v>
      </c>
      <c r="P622">
        <v>3</v>
      </c>
      <c r="Q622">
        <v>3</v>
      </c>
      <c r="R622">
        <v>3</v>
      </c>
      <c r="S622">
        <v>3</v>
      </c>
      <c r="T622">
        <v>3</v>
      </c>
      <c r="U622">
        <v>3</v>
      </c>
      <c r="V622">
        <v>3</v>
      </c>
      <c r="W622">
        <v>2</v>
      </c>
      <c r="X622">
        <v>2</v>
      </c>
      <c r="Y622">
        <v>2</v>
      </c>
      <c r="Z622">
        <v>3</v>
      </c>
      <c r="AA622">
        <v>2.4258010713720202</v>
      </c>
      <c r="AB622">
        <v>2.5311911851219033</v>
      </c>
      <c r="AC622">
        <v>3.2046388744165832</v>
      </c>
      <c r="AD622">
        <v>3.8153935262161336</v>
      </c>
      <c r="AE622">
        <v>3.2269980844118034</v>
      </c>
      <c r="AF622">
        <v>2.3604754901576168</v>
      </c>
      <c r="AG622">
        <v>2.6762310508373766</v>
      </c>
      <c r="AH622">
        <v>4.0488141102180002</v>
      </c>
      <c r="AI622">
        <v>1.9295799169852301</v>
      </c>
      <c r="AJ622">
        <v>4.238068935731615</v>
      </c>
      <c r="AK622">
        <v>2.973512595476155</v>
      </c>
      <c r="AL622">
        <v>2.727755792511465</v>
      </c>
      <c r="AM622">
        <f t="shared" si="18"/>
        <v>2.7816259122974949</v>
      </c>
      <c r="AN622">
        <f t="shared" si="19"/>
        <v>3.2447841932784893</v>
      </c>
      <c r="AP622" t="s">
        <v>720</v>
      </c>
      <c r="AQ622" t="s">
        <v>2712</v>
      </c>
      <c r="AR622" t="s">
        <v>2713</v>
      </c>
      <c r="AS622">
        <v>1.1947278909042001</v>
      </c>
      <c r="AT622">
        <v>5.8132708820989198E-2</v>
      </c>
      <c r="AU622">
        <v>0.57984316940897096</v>
      </c>
    </row>
    <row r="623" spans="1:47" x14ac:dyDescent="0.25">
      <c r="A623" t="s">
        <v>859</v>
      </c>
      <c r="B623">
        <v>38511.970176077761</v>
      </c>
      <c r="C623">
        <v>37351.326570889149</v>
      </c>
      <c r="D623">
        <v>39828.804207364286</v>
      </c>
      <c r="E623">
        <v>30530.67050392543</v>
      </c>
      <c r="F623">
        <v>32636.452823647869</v>
      </c>
      <c r="G623">
        <v>27976.256775976766</v>
      </c>
      <c r="H623">
        <v>205.36</v>
      </c>
      <c r="I623">
        <v>52926.745191729278</v>
      </c>
      <c r="J623">
        <v>205.36</v>
      </c>
      <c r="K623">
        <v>34803.891336060165</v>
      </c>
      <c r="L623">
        <v>205.36</v>
      </c>
      <c r="M623">
        <v>57269.057546036944</v>
      </c>
      <c r="N623">
        <v>1</v>
      </c>
      <c r="O623">
        <v>1</v>
      </c>
      <c r="P623">
        <v>1</v>
      </c>
      <c r="Q623">
        <v>1</v>
      </c>
      <c r="R623">
        <v>1</v>
      </c>
      <c r="S623">
        <v>1</v>
      </c>
      <c r="T623">
        <v>1</v>
      </c>
      <c r="U623">
        <v>0</v>
      </c>
      <c r="V623">
        <v>1</v>
      </c>
      <c r="W623">
        <v>0</v>
      </c>
      <c r="X623">
        <v>1</v>
      </c>
      <c r="Y623">
        <v>0</v>
      </c>
      <c r="Z623">
        <v>1</v>
      </c>
      <c r="AA623">
        <v>1.90166938374762</v>
      </c>
      <c r="AB623">
        <v>1.6540999532490801</v>
      </c>
      <c r="AC623">
        <v>2.4358326666707701</v>
      </c>
      <c r="AD623">
        <v>4.7440115611803</v>
      </c>
      <c r="AE623">
        <v>0.62116635240014195</v>
      </c>
      <c r="AF623">
        <v>1.69705015988404</v>
      </c>
      <c r="AG623">
        <v>0</v>
      </c>
      <c r="AH623">
        <v>4.2942795111155299</v>
      </c>
      <c r="AI623">
        <v>0</v>
      </c>
      <c r="AJ623">
        <v>2.8460669269982799</v>
      </c>
      <c r="AK623">
        <v>0</v>
      </c>
      <c r="AL623">
        <v>3.4720248454819602</v>
      </c>
      <c r="AM623">
        <f t="shared" si="18"/>
        <v>1.7557865150916319</v>
      </c>
      <c r="AN623">
        <f t="shared" si="19"/>
        <v>2.1885803783629889</v>
      </c>
      <c r="AP623" t="s">
        <v>721</v>
      </c>
      <c r="AQ623" t="s">
        <v>2714</v>
      </c>
      <c r="AR623" t="s">
        <v>2715</v>
      </c>
      <c r="AS623">
        <v>-0.20303127132457899</v>
      </c>
      <c r="AT623">
        <v>4.4035132532133203E-2</v>
      </c>
      <c r="AU623">
        <v>0.58070716233949604</v>
      </c>
    </row>
    <row r="624" spans="1:47" x14ac:dyDescent="0.25">
      <c r="A624" t="s">
        <v>91</v>
      </c>
      <c r="B624">
        <v>198874.97177168546</v>
      </c>
      <c r="C624">
        <v>143171.63479974025</v>
      </c>
      <c r="D624">
        <v>508207.12447692594</v>
      </c>
      <c r="E624">
        <v>87660.720424476327</v>
      </c>
      <c r="F624">
        <v>98041.219649198334</v>
      </c>
      <c r="G624">
        <v>189361.91307302739</v>
      </c>
      <c r="H624">
        <v>115700.83162821244</v>
      </c>
      <c r="I624">
        <v>77048.334779472236</v>
      </c>
      <c r="J624">
        <v>246422.50394851784</v>
      </c>
      <c r="K624">
        <v>286523.55495711643</v>
      </c>
      <c r="L624">
        <v>126244.45843110504</v>
      </c>
      <c r="M624">
        <v>93562.647642476601</v>
      </c>
      <c r="N624">
        <v>1</v>
      </c>
      <c r="O624">
        <v>1</v>
      </c>
      <c r="P624">
        <v>1</v>
      </c>
      <c r="Q624">
        <v>1</v>
      </c>
      <c r="R624">
        <v>1</v>
      </c>
      <c r="S624">
        <v>1</v>
      </c>
      <c r="T624">
        <v>1</v>
      </c>
      <c r="U624">
        <v>1</v>
      </c>
      <c r="V624">
        <v>1</v>
      </c>
      <c r="W624">
        <v>1</v>
      </c>
      <c r="X624">
        <v>1</v>
      </c>
      <c r="Y624">
        <v>1</v>
      </c>
      <c r="Z624">
        <v>1</v>
      </c>
      <c r="AA624">
        <v>2.14818297293403</v>
      </c>
      <c r="AB624">
        <v>2.8320650248022599</v>
      </c>
      <c r="AC624">
        <v>2.4253479964337599</v>
      </c>
      <c r="AD624">
        <v>3.83156846210791</v>
      </c>
      <c r="AE624">
        <v>2.3231422268689799</v>
      </c>
      <c r="AF624">
        <v>3.9516481968278501</v>
      </c>
      <c r="AG624">
        <v>3.5986018265384301</v>
      </c>
      <c r="AH624">
        <v>3.7623222516518302</v>
      </c>
      <c r="AI624">
        <v>5.3174270552547203</v>
      </c>
      <c r="AJ624">
        <v>5.3035584539476401</v>
      </c>
      <c r="AK624">
        <v>5.3819524975544999</v>
      </c>
      <c r="AL624">
        <v>3.9078263110567701</v>
      </c>
      <c r="AM624">
        <f t="shared" si="18"/>
        <v>3.6630382833667103</v>
      </c>
      <c r="AN624">
        <f t="shared" si="19"/>
        <v>3.8009022626297368</v>
      </c>
      <c r="AP624" t="s">
        <v>722</v>
      </c>
      <c r="AQ624" t="s">
        <v>2716</v>
      </c>
      <c r="AR624" t="s">
        <v>2717</v>
      </c>
      <c r="AS624">
        <v>-0.324896838065102</v>
      </c>
      <c r="AT624">
        <v>0.18661453367275499</v>
      </c>
      <c r="AU624">
        <v>0.58114810904825198</v>
      </c>
    </row>
    <row r="625" spans="1:47" x14ac:dyDescent="0.25">
      <c r="A625" t="s">
        <v>494</v>
      </c>
      <c r="B625">
        <v>104718.69508330429</v>
      </c>
      <c r="C625">
        <v>135224.71982042832</v>
      </c>
      <c r="D625">
        <v>163226.10679811961</v>
      </c>
      <c r="E625">
        <v>138849.16890013701</v>
      </c>
      <c r="F625">
        <v>82349.211931737285</v>
      </c>
      <c r="G625">
        <v>80537.926086579537</v>
      </c>
      <c r="H625">
        <v>76321.542009033394</v>
      </c>
      <c r="I625">
        <v>171480.25884669588</v>
      </c>
      <c r="J625">
        <v>257597.95692036083</v>
      </c>
      <c r="K625">
        <v>203747.32568639499</v>
      </c>
      <c r="L625">
        <v>284000.03227822739</v>
      </c>
      <c r="M625">
        <v>141501.73750355613</v>
      </c>
      <c r="N625">
        <v>5</v>
      </c>
      <c r="O625">
        <v>3</v>
      </c>
      <c r="P625">
        <v>3</v>
      </c>
      <c r="Q625">
        <v>5</v>
      </c>
      <c r="R625">
        <v>3</v>
      </c>
      <c r="S625">
        <v>3</v>
      </c>
      <c r="T625">
        <v>3</v>
      </c>
      <c r="U625">
        <v>3</v>
      </c>
      <c r="V625">
        <v>4</v>
      </c>
      <c r="W625">
        <v>3</v>
      </c>
      <c r="X625">
        <v>3</v>
      </c>
      <c r="Y625">
        <v>3</v>
      </c>
      <c r="Z625">
        <v>2</v>
      </c>
      <c r="AA625">
        <v>1.3950718000254938</v>
      </c>
      <c r="AB625">
        <v>1.2640580201798126</v>
      </c>
      <c r="AC625">
        <v>1.6073700706790288</v>
      </c>
      <c r="AD625">
        <v>1.7200632719952431</v>
      </c>
      <c r="AE625">
        <v>1.4432059496493166</v>
      </c>
      <c r="AF625">
        <v>1.6249930923016001</v>
      </c>
      <c r="AG625">
        <v>2.8509337103987336</v>
      </c>
      <c r="AH625">
        <v>2.7802480028706502</v>
      </c>
      <c r="AI625">
        <v>2.0394425872381867</v>
      </c>
      <c r="AJ625">
        <v>3.250903124702587</v>
      </c>
      <c r="AK625">
        <v>3.3104022473495562</v>
      </c>
      <c r="AL625">
        <v>3.6275597065220104</v>
      </c>
      <c r="AM625">
        <f t="shared" si="18"/>
        <v>1.8636397825211182</v>
      </c>
      <c r="AN625">
        <f t="shared" si="19"/>
        <v>2.622068814797585</v>
      </c>
      <c r="AP625" t="s">
        <v>723</v>
      </c>
      <c r="AQ625" t="s">
        <v>2718</v>
      </c>
      <c r="AR625" t="s">
        <v>2719</v>
      </c>
      <c r="AS625">
        <v>0.29730819414119702</v>
      </c>
      <c r="AT625">
        <v>7.9142688485368401E-2</v>
      </c>
      <c r="AU625">
        <v>0.58132775751633303</v>
      </c>
    </row>
    <row r="626" spans="1:47" x14ac:dyDescent="0.25">
      <c r="A626" t="s">
        <v>1149</v>
      </c>
      <c r="B626">
        <v>39029.680668754081</v>
      </c>
      <c r="C626">
        <v>205.36</v>
      </c>
      <c r="D626">
        <v>73093.565387506809</v>
      </c>
      <c r="E626">
        <v>29564.150590829973</v>
      </c>
      <c r="F626">
        <v>42236.380180056265</v>
      </c>
      <c r="G626">
        <v>51279.834136352387</v>
      </c>
      <c r="H626">
        <v>48388.790201822078</v>
      </c>
      <c r="I626">
        <v>58970.300602003008</v>
      </c>
      <c r="J626">
        <v>26372.59011755661</v>
      </c>
      <c r="K626">
        <v>56850.291105337121</v>
      </c>
      <c r="L626">
        <v>72198.295796728038</v>
      </c>
      <c r="M626">
        <v>205.36</v>
      </c>
      <c r="N626">
        <v>2</v>
      </c>
      <c r="O626">
        <v>2</v>
      </c>
      <c r="P626">
        <v>0</v>
      </c>
      <c r="Q626">
        <v>2</v>
      </c>
      <c r="R626">
        <v>1</v>
      </c>
      <c r="S626">
        <v>1</v>
      </c>
      <c r="T626">
        <v>1</v>
      </c>
      <c r="U626">
        <v>1</v>
      </c>
      <c r="V626">
        <v>1</v>
      </c>
      <c r="W626">
        <v>1</v>
      </c>
      <c r="X626">
        <v>1</v>
      </c>
      <c r="Y626">
        <v>2</v>
      </c>
      <c r="Z626">
        <v>0</v>
      </c>
      <c r="AA626">
        <v>0.9050389310679845</v>
      </c>
      <c r="AB626">
        <v>0</v>
      </c>
      <c r="AC626">
        <v>1.8764842553805399</v>
      </c>
      <c r="AD626">
        <v>1.0542933119967399</v>
      </c>
      <c r="AE626">
        <v>2.3215366424106101</v>
      </c>
      <c r="AF626">
        <v>1.26710058313715</v>
      </c>
      <c r="AG626">
        <v>2.0718906405487498</v>
      </c>
      <c r="AH626">
        <v>2.4569929512472601</v>
      </c>
      <c r="AI626">
        <v>1.92744181894533</v>
      </c>
      <c r="AJ626">
        <v>1.01617150823782</v>
      </c>
      <c r="AK626">
        <v>2.1398163689481899</v>
      </c>
      <c r="AL626">
        <v>0</v>
      </c>
      <c r="AM626">
        <f t="shared" si="18"/>
        <v>1.1653728494614708</v>
      </c>
      <c r="AN626">
        <f t="shared" si="19"/>
        <v>1.6740883191919249</v>
      </c>
      <c r="AP626" t="s">
        <v>724</v>
      </c>
      <c r="AQ626" t="s">
        <v>2720</v>
      </c>
      <c r="AR626" t="s">
        <v>2721</v>
      </c>
      <c r="AS626">
        <v>0.47301847588169998</v>
      </c>
      <c r="AT626">
        <v>0.557953641624369</v>
      </c>
      <c r="AU626">
        <v>0.58197187214966595</v>
      </c>
    </row>
    <row r="627" spans="1:47" x14ac:dyDescent="0.25">
      <c r="A627" t="s">
        <v>1096</v>
      </c>
      <c r="B627">
        <v>1449045.5880683647</v>
      </c>
      <c r="C627">
        <v>1140424.6863264469</v>
      </c>
      <c r="D627">
        <v>1334202.3038560045</v>
      </c>
      <c r="E627">
        <v>1234433.4397281411</v>
      </c>
      <c r="F627">
        <v>1189730.4907948787</v>
      </c>
      <c r="G627">
        <v>839587.66044410947</v>
      </c>
      <c r="H627">
        <v>1301257.1123588972</v>
      </c>
      <c r="I627">
        <v>969063.90056591912</v>
      </c>
      <c r="J627">
        <v>1748046.5331473295</v>
      </c>
      <c r="K627">
        <v>1793657.6202046466</v>
      </c>
      <c r="L627">
        <v>1547121.4818380205</v>
      </c>
      <c r="M627">
        <v>1027711.4697487614</v>
      </c>
      <c r="N627">
        <v>8</v>
      </c>
      <c r="O627">
        <v>8</v>
      </c>
      <c r="P627">
        <v>6</v>
      </c>
      <c r="Q627">
        <v>6</v>
      </c>
      <c r="R627">
        <v>8</v>
      </c>
      <c r="S627">
        <v>7</v>
      </c>
      <c r="T627">
        <v>4</v>
      </c>
      <c r="U627">
        <v>7</v>
      </c>
      <c r="V627">
        <v>5</v>
      </c>
      <c r="W627">
        <v>6</v>
      </c>
      <c r="X627">
        <v>8</v>
      </c>
      <c r="Y627">
        <v>6</v>
      </c>
      <c r="Z627">
        <v>5</v>
      </c>
      <c r="AA627">
        <v>2.2497124221568665</v>
      </c>
      <c r="AB627">
        <v>2.7771002652830585</v>
      </c>
      <c r="AC627">
        <v>2.9454058503171869</v>
      </c>
      <c r="AD627">
        <v>2.0900703377946597</v>
      </c>
      <c r="AE627">
        <v>2.374904663294469</v>
      </c>
      <c r="AF627">
        <v>3.3522157430299897</v>
      </c>
      <c r="AG627">
        <v>3.3109839440694095</v>
      </c>
      <c r="AH627">
        <v>2.7371194027794017</v>
      </c>
      <c r="AI627">
        <v>2.1953487947130248</v>
      </c>
      <c r="AJ627">
        <v>3.8133239448991438</v>
      </c>
      <c r="AK627">
        <v>2.8961168394751398</v>
      </c>
      <c r="AL627">
        <v>3.2537458066581757</v>
      </c>
      <c r="AM627">
        <f t="shared" si="18"/>
        <v>2.8888511700665451</v>
      </c>
      <c r="AN627">
        <f t="shared" si="19"/>
        <v>2.7771568323452094</v>
      </c>
      <c r="AP627" t="s">
        <v>725</v>
      </c>
      <c r="AQ627" t="s">
        <v>2722</v>
      </c>
      <c r="AR627" t="s">
        <v>2723</v>
      </c>
      <c r="AS627">
        <v>2.6635661166490401</v>
      </c>
      <c r="AT627">
        <v>7.8176014764665097E-2</v>
      </c>
      <c r="AU627">
        <v>0.58237346410879798</v>
      </c>
    </row>
    <row r="628" spans="1:47" x14ac:dyDescent="0.25">
      <c r="A628" t="s">
        <v>1131</v>
      </c>
      <c r="B628">
        <v>71973.393092554368</v>
      </c>
      <c r="C628">
        <v>49520.108298747786</v>
      </c>
      <c r="D628">
        <v>69737.114413178599</v>
      </c>
      <c r="E628">
        <v>61807.487052821511</v>
      </c>
      <c r="F628">
        <v>43387.62034581801</v>
      </c>
      <c r="G628">
        <v>205.36</v>
      </c>
      <c r="H628">
        <v>36067.865280315673</v>
      </c>
      <c r="I628">
        <v>33712.372534065697</v>
      </c>
      <c r="J628">
        <v>205.36</v>
      </c>
      <c r="K628">
        <v>6482.4953406773275</v>
      </c>
      <c r="L628">
        <v>205.36</v>
      </c>
      <c r="M628">
        <v>205.36</v>
      </c>
      <c r="N628">
        <v>3</v>
      </c>
      <c r="O628">
        <v>3</v>
      </c>
      <c r="P628">
        <v>2</v>
      </c>
      <c r="Q628">
        <v>3</v>
      </c>
      <c r="R628">
        <v>3</v>
      </c>
      <c r="S628">
        <v>2</v>
      </c>
      <c r="T628">
        <v>0</v>
      </c>
      <c r="U628">
        <v>2</v>
      </c>
      <c r="V628">
        <v>2</v>
      </c>
      <c r="W628">
        <v>0</v>
      </c>
      <c r="X628">
        <v>2</v>
      </c>
      <c r="Y628">
        <v>0</v>
      </c>
      <c r="Z628">
        <v>0</v>
      </c>
      <c r="AA628">
        <v>2.8249756619643329</v>
      </c>
      <c r="AB628">
        <v>3.7776221483417398</v>
      </c>
      <c r="AC628">
        <v>2.4038376873094625</v>
      </c>
      <c r="AD628">
        <v>3.4205554307590234</v>
      </c>
      <c r="AE628">
        <v>2.88831699650463</v>
      </c>
      <c r="AF628">
        <v>0</v>
      </c>
      <c r="AG628">
        <v>0.96333563765704</v>
      </c>
      <c r="AH628">
        <v>3.6255466391675299</v>
      </c>
      <c r="AI628">
        <v>0</v>
      </c>
      <c r="AJ628">
        <v>3.4021296248658301</v>
      </c>
      <c r="AK628">
        <v>0</v>
      </c>
      <c r="AL628">
        <v>0</v>
      </c>
      <c r="AM628">
        <f t="shared" si="18"/>
        <v>2.0680941870802276</v>
      </c>
      <c r="AN628">
        <f t="shared" si="19"/>
        <v>1.8162924506813705</v>
      </c>
      <c r="AP628" t="s">
        <v>726</v>
      </c>
      <c r="AQ628" t="s">
        <v>2724</v>
      </c>
      <c r="AR628" t="s">
        <v>2725</v>
      </c>
      <c r="AS628">
        <v>-0.16392166633743699</v>
      </c>
      <c r="AT628">
        <v>9.1126210033794994E-3</v>
      </c>
      <c r="AU628">
        <v>0.58257716768816503</v>
      </c>
    </row>
    <row r="629" spans="1:47" x14ac:dyDescent="0.25">
      <c r="A629" t="s">
        <v>1438</v>
      </c>
      <c r="B629">
        <v>519689.70299250085</v>
      </c>
      <c r="C629">
        <v>423047.73062234983</v>
      </c>
      <c r="D629">
        <v>401215.6314735653</v>
      </c>
      <c r="E629">
        <v>437907.87429998076</v>
      </c>
      <c r="F629">
        <v>389612.56068276439</v>
      </c>
      <c r="G629">
        <v>451320.41346911283</v>
      </c>
      <c r="H629">
        <v>439432.78873019165</v>
      </c>
      <c r="I629">
        <v>461999.09557183087</v>
      </c>
      <c r="J629">
        <v>670435.41932909796</v>
      </c>
      <c r="K629">
        <v>464005.70151507499</v>
      </c>
      <c r="L629">
        <v>682528.42220692767</v>
      </c>
      <c r="M629">
        <v>454878.0079808975</v>
      </c>
      <c r="N629">
        <v>6</v>
      </c>
      <c r="O629">
        <v>3</v>
      </c>
      <c r="P629">
        <v>2</v>
      </c>
      <c r="Q629">
        <v>2</v>
      </c>
      <c r="R629">
        <v>4</v>
      </c>
      <c r="S629">
        <v>2</v>
      </c>
      <c r="T629">
        <v>4</v>
      </c>
      <c r="U629">
        <v>3</v>
      </c>
      <c r="V629">
        <v>4</v>
      </c>
      <c r="W629">
        <v>4</v>
      </c>
      <c r="X629">
        <v>3</v>
      </c>
      <c r="Y629">
        <v>5</v>
      </c>
      <c r="Z629">
        <v>3</v>
      </c>
      <c r="AA629">
        <v>2.2865035081747096</v>
      </c>
      <c r="AB629">
        <v>2.2548955383905049</v>
      </c>
      <c r="AC629">
        <v>2.4178271427267202</v>
      </c>
      <c r="AD629">
        <v>2.1372117503483383</v>
      </c>
      <c r="AE629">
        <v>2.0732010667200798</v>
      </c>
      <c r="AF629">
        <v>2.6288475912714975</v>
      </c>
      <c r="AG629">
        <v>2.1100518322908535</v>
      </c>
      <c r="AH629">
        <v>2.35663274966522</v>
      </c>
      <c r="AI629">
        <v>2.1924260140176153</v>
      </c>
      <c r="AJ629">
        <v>3.0424677674906864</v>
      </c>
      <c r="AK629">
        <v>2.6130659633316498</v>
      </c>
      <c r="AL629">
        <v>3.7466395061045765</v>
      </c>
      <c r="AM629">
        <f t="shared" si="18"/>
        <v>2.4704945936786222</v>
      </c>
      <c r="AN629">
        <f t="shared" si="19"/>
        <v>2.5061338114101197</v>
      </c>
      <c r="AP629" t="s">
        <v>727</v>
      </c>
      <c r="AQ629" t="s">
        <v>2726</v>
      </c>
      <c r="AR629" t="s">
        <v>2727</v>
      </c>
      <c r="AS629">
        <v>0.91569469465824804</v>
      </c>
      <c r="AT629">
        <v>0.147423074662628</v>
      </c>
      <c r="AU629">
        <v>0.58296384171659499</v>
      </c>
    </row>
    <row r="630" spans="1:47" x14ac:dyDescent="0.25">
      <c r="A630" t="s">
        <v>1239</v>
      </c>
      <c r="B630">
        <v>84192.179291672961</v>
      </c>
      <c r="C630">
        <v>205.36</v>
      </c>
      <c r="D630">
        <v>152152.13911469668</v>
      </c>
      <c r="E630">
        <v>171728.98823719643</v>
      </c>
      <c r="F630">
        <v>112035.51708687888</v>
      </c>
      <c r="G630">
        <v>121934.51457913134</v>
      </c>
      <c r="H630">
        <v>150452.26157932193</v>
      </c>
      <c r="I630">
        <v>122960.0872387844</v>
      </c>
      <c r="J630">
        <v>185035.36211393098</v>
      </c>
      <c r="K630">
        <v>194360.37024504945</v>
      </c>
      <c r="L630">
        <v>125114.81798236909</v>
      </c>
      <c r="M630">
        <v>216465.90421475237</v>
      </c>
      <c r="N630">
        <v>3</v>
      </c>
      <c r="O630">
        <v>3</v>
      </c>
      <c r="P630">
        <v>0</v>
      </c>
      <c r="Q630">
        <v>3</v>
      </c>
      <c r="R630">
        <v>3</v>
      </c>
      <c r="S630">
        <v>2</v>
      </c>
      <c r="T630">
        <v>2</v>
      </c>
      <c r="U630">
        <v>3</v>
      </c>
      <c r="V630">
        <v>2</v>
      </c>
      <c r="W630">
        <v>2</v>
      </c>
      <c r="X630">
        <v>3</v>
      </c>
      <c r="Y630">
        <v>1</v>
      </c>
      <c r="Z630">
        <v>3</v>
      </c>
      <c r="AA630">
        <v>0.95313331679172675</v>
      </c>
      <c r="AB630">
        <v>0</v>
      </c>
      <c r="AC630">
        <v>1.9858709374309866</v>
      </c>
      <c r="AD630">
        <v>2.5001793257064899</v>
      </c>
      <c r="AE630">
        <v>2.2538597849055346</v>
      </c>
      <c r="AF630">
        <v>4.6586369464486301</v>
      </c>
      <c r="AG630">
        <v>1.530019355166558</v>
      </c>
      <c r="AH630">
        <v>1.1603129992001711</v>
      </c>
      <c r="AI630">
        <v>2.6085586246015899</v>
      </c>
      <c r="AJ630">
        <v>3.3986149736528866</v>
      </c>
      <c r="AK630">
        <v>2.3337504335054402</v>
      </c>
      <c r="AL630">
        <v>2.1516162158728265</v>
      </c>
      <c r="AM630">
        <f t="shared" si="18"/>
        <v>2.2674691331543033</v>
      </c>
      <c r="AN630">
        <f t="shared" si="19"/>
        <v>1.98828968572617</v>
      </c>
      <c r="AP630" t="s">
        <v>728</v>
      </c>
      <c r="AQ630" t="s">
        <v>2728</v>
      </c>
      <c r="AR630" t="s">
        <v>2729</v>
      </c>
      <c r="AS630">
        <v>2.5835635464225799</v>
      </c>
      <c r="AT630">
        <v>0.221577729427441</v>
      </c>
      <c r="AU630">
        <v>0.58444729549392305</v>
      </c>
    </row>
    <row r="631" spans="1:47" x14ac:dyDescent="0.25">
      <c r="A631" t="s">
        <v>1144</v>
      </c>
      <c r="B631">
        <v>972787.20447046019</v>
      </c>
      <c r="C631">
        <v>786866.00313747325</v>
      </c>
      <c r="D631">
        <v>972903.8542158528</v>
      </c>
      <c r="E631">
        <v>830965.33853902016</v>
      </c>
      <c r="F631">
        <v>766042.85582314886</v>
      </c>
      <c r="G631">
        <v>727856.63980919891</v>
      </c>
      <c r="H631">
        <v>1018812.0675524906</v>
      </c>
      <c r="I631">
        <v>737503.9317264827</v>
      </c>
      <c r="J631">
        <v>576125.0320767354</v>
      </c>
      <c r="K631">
        <v>469462.72524721135</v>
      </c>
      <c r="L631">
        <v>586710.86227819242</v>
      </c>
      <c r="M631">
        <v>310811.7418635416</v>
      </c>
      <c r="N631">
        <v>5</v>
      </c>
      <c r="O631">
        <v>4</v>
      </c>
      <c r="P631">
        <v>3</v>
      </c>
      <c r="Q631">
        <v>5</v>
      </c>
      <c r="R631">
        <v>5</v>
      </c>
      <c r="S631">
        <v>4</v>
      </c>
      <c r="T631">
        <v>3</v>
      </c>
      <c r="U631">
        <v>5</v>
      </c>
      <c r="V631">
        <v>4</v>
      </c>
      <c r="W631">
        <v>3</v>
      </c>
      <c r="X631">
        <v>4</v>
      </c>
      <c r="Y631">
        <v>3</v>
      </c>
      <c r="Z631">
        <v>3</v>
      </c>
      <c r="AA631">
        <v>3.5784022136856173</v>
      </c>
      <c r="AB631">
        <v>1.3628559143034706</v>
      </c>
      <c r="AC631">
        <v>2.4556319269438918</v>
      </c>
      <c r="AD631">
        <v>2.4379487171480281</v>
      </c>
      <c r="AE631">
        <v>2.5095434389169826</v>
      </c>
      <c r="AF631">
        <v>2.7546891130673337</v>
      </c>
      <c r="AG631">
        <v>2.7112550995221207</v>
      </c>
      <c r="AH631">
        <v>3.2040345704713071</v>
      </c>
      <c r="AI631">
        <v>1.2604358337921111</v>
      </c>
      <c r="AJ631">
        <v>2.0917709721618767</v>
      </c>
      <c r="AK631">
        <v>2.8749737791422731</v>
      </c>
      <c r="AL631">
        <v>2.1508908594102301</v>
      </c>
      <c r="AM631">
        <f t="shared" si="18"/>
        <v>2.2506309956590504</v>
      </c>
      <c r="AN631">
        <f t="shared" si="19"/>
        <v>2.6481077441018237</v>
      </c>
      <c r="AP631" t="s">
        <v>729</v>
      </c>
      <c r="AQ631" t="s">
        <v>2730</v>
      </c>
      <c r="AR631" t="s">
        <v>2731</v>
      </c>
      <c r="AS631">
        <v>-2.6375684510319801</v>
      </c>
      <c r="AT631">
        <v>9.6678853888119795E-2</v>
      </c>
      <c r="AU631">
        <v>0.58531017929737095</v>
      </c>
    </row>
    <row r="632" spans="1:47" x14ac:dyDescent="0.25">
      <c r="A632" t="s">
        <v>89</v>
      </c>
      <c r="B632">
        <v>40720.455838045826</v>
      </c>
      <c r="C632">
        <v>48833.266419243919</v>
      </c>
      <c r="D632">
        <v>79679.757241080501</v>
      </c>
      <c r="E632">
        <v>99574.643971435362</v>
      </c>
      <c r="F632">
        <v>158545.75175378477</v>
      </c>
      <c r="G632">
        <v>42942.016839486423</v>
      </c>
      <c r="H632">
        <v>159523.17101299923</v>
      </c>
      <c r="I632">
        <v>91005.130427733267</v>
      </c>
      <c r="J632">
        <v>211975.97908084307</v>
      </c>
      <c r="K632">
        <v>43142.817397957231</v>
      </c>
      <c r="L632">
        <v>252835.98366776702</v>
      </c>
      <c r="M632">
        <v>248476.25510469548</v>
      </c>
      <c r="N632">
        <v>3</v>
      </c>
      <c r="O632">
        <v>1</v>
      </c>
      <c r="P632">
        <v>1</v>
      </c>
      <c r="Q632">
        <v>1</v>
      </c>
      <c r="R632">
        <v>1</v>
      </c>
      <c r="S632">
        <v>2</v>
      </c>
      <c r="T632">
        <v>1</v>
      </c>
      <c r="U632">
        <v>2</v>
      </c>
      <c r="V632">
        <v>1</v>
      </c>
      <c r="W632">
        <v>2</v>
      </c>
      <c r="X632">
        <v>1</v>
      </c>
      <c r="Y632">
        <v>3</v>
      </c>
      <c r="Z632">
        <v>3</v>
      </c>
      <c r="AA632">
        <v>2.71195184462352</v>
      </c>
      <c r="AB632">
        <v>1.3060425658343799</v>
      </c>
      <c r="AC632">
        <v>2.1320144696688001</v>
      </c>
      <c r="AD632">
        <v>2.78224199622057</v>
      </c>
      <c r="AE632">
        <v>0.93013093098855792</v>
      </c>
      <c r="AF632">
        <v>2.6664291588926901</v>
      </c>
      <c r="AG632">
        <v>1.3992996227033134</v>
      </c>
      <c r="AH632">
        <v>1.3566712548000399</v>
      </c>
      <c r="AI632">
        <v>0.85759489208811446</v>
      </c>
      <c r="AJ632">
        <v>1.5451746250686</v>
      </c>
      <c r="AK632">
        <v>1.7929385666646909</v>
      </c>
      <c r="AL632">
        <v>2.2163357673215867</v>
      </c>
      <c r="AM632">
        <f t="shared" si="18"/>
        <v>1.8698679260293509</v>
      </c>
      <c r="AN632">
        <f t="shared" si="19"/>
        <v>1.7462696897831265</v>
      </c>
      <c r="AP632" t="s">
        <v>730</v>
      </c>
      <c r="AQ632" t="s">
        <v>2732</v>
      </c>
      <c r="AR632" t="s">
        <v>2733</v>
      </c>
      <c r="AS632">
        <v>-3.1630961689809798</v>
      </c>
      <c r="AT632">
        <v>0.10290252451347701</v>
      </c>
      <c r="AU632">
        <v>0.58765211825849595</v>
      </c>
    </row>
    <row r="633" spans="1:47" x14ac:dyDescent="0.25">
      <c r="A633" t="s">
        <v>1429</v>
      </c>
      <c r="B633">
        <v>1689783.6183088743</v>
      </c>
      <c r="C633">
        <v>1870264.4130824471</v>
      </c>
      <c r="D633">
        <v>1882759.8322477362</v>
      </c>
      <c r="E633">
        <v>2202804.7457497637</v>
      </c>
      <c r="F633">
        <v>1623654.2348441889</v>
      </c>
      <c r="G633">
        <v>2605232.3318258417</v>
      </c>
      <c r="H633">
        <v>1622693.4099874191</v>
      </c>
      <c r="I633">
        <v>1814025.9096945014</v>
      </c>
      <c r="J633">
        <v>936551.09175808169</v>
      </c>
      <c r="K633">
        <v>1717758.7872615701</v>
      </c>
      <c r="L633">
        <v>1634046.1249432685</v>
      </c>
      <c r="M633">
        <v>1968462.8656069536</v>
      </c>
      <c r="N633">
        <v>7</v>
      </c>
      <c r="O633">
        <v>7</v>
      </c>
      <c r="P633">
        <v>7</v>
      </c>
      <c r="Q633">
        <v>7</v>
      </c>
      <c r="R633">
        <v>7</v>
      </c>
      <c r="S633">
        <v>7</v>
      </c>
      <c r="T633">
        <v>7</v>
      </c>
      <c r="U633">
        <v>7</v>
      </c>
      <c r="V633">
        <v>7</v>
      </c>
      <c r="W633">
        <v>4</v>
      </c>
      <c r="X633">
        <v>6</v>
      </c>
      <c r="Y633">
        <v>6</v>
      </c>
      <c r="Z633">
        <v>6</v>
      </c>
      <c r="AA633">
        <v>4.3734368149710381</v>
      </c>
      <c r="AB633">
        <v>2.7442372779623057</v>
      </c>
      <c r="AC633">
        <v>3.1890431410688889</v>
      </c>
      <c r="AD633">
        <v>4.7405798968285309</v>
      </c>
      <c r="AE633">
        <v>3.6605634068549615</v>
      </c>
      <c r="AF633">
        <v>4.0366736738506983</v>
      </c>
      <c r="AG633">
        <v>3.6990215714520516</v>
      </c>
      <c r="AH633">
        <v>4.5426709528687281</v>
      </c>
      <c r="AI633">
        <v>3.9658542131134902</v>
      </c>
      <c r="AJ633">
        <v>4.9818827964460075</v>
      </c>
      <c r="AK633">
        <v>4.9377892539503563</v>
      </c>
      <c r="AL633">
        <v>5.4680977645941562</v>
      </c>
      <c r="AM633">
        <f t="shared" si="18"/>
        <v>3.8818546529020712</v>
      </c>
      <c r="AN633">
        <f t="shared" si="19"/>
        <v>4.5081204744247971</v>
      </c>
      <c r="AP633" t="s">
        <v>731</v>
      </c>
      <c r="AQ633" t="s">
        <v>2734</v>
      </c>
      <c r="AR633" t="s">
        <v>2735</v>
      </c>
      <c r="AS633">
        <v>-1.2337237658275799</v>
      </c>
      <c r="AT633">
        <v>0.261204535322272</v>
      </c>
      <c r="AU633">
        <v>0.58987903628473104</v>
      </c>
    </row>
    <row r="634" spans="1:47" x14ac:dyDescent="0.25">
      <c r="A634" t="s">
        <v>796</v>
      </c>
      <c r="B634">
        <v>43134.874394663719</v>
      </c>
      <c r="C634">
        <v>62974.634928989311</v>
      </c>
      <c r="D634">
        <v>53520.451874674982</v>
      </c>
      <c r="E634">
        <v>55900.337675683491</v>
      </c>
      <c r="F634">
        <v>44029.926144844838</v>
      </c>
      <c r="G634">
        <v>205.36</v>
      </c>
      <c r="H634">
        <v>205.36</v>
      </c>
      <c r="I634">
        <v>55018.442377841609</v>
      </c>
      <c r="J634">
        <v>77720.55726449989</v>
      </c>
      <c r="K634">
        <v>55344.172659997414</v>
      </c>
      <c r="L634">
        <v>99682.003328247563</v>
      </c>
      <c r="M634">
        <v>48340.301405785351</v>
      </c>
      <c r="N634">
        <v>2</v>
      </c>
      <c r="O634">
        <v>1</v>
      </c>
      <c r="P634">
        <v>2</v>
      </c>
      <c r="Q634">
        <v>2</v>
      </c>
      <c r="R634">
        <v>2</v>
      </c>
      <c r="S634">
        <v>2</v>
      </c>
      <c r="T634">
        <v>0</v>
      </c>
      <c r="U634">
        <v>0</v>
      </c>
      <c r="V634">
        <v>2</v>
      </c>
      <c r="W634">
        <v>2</v>
      </c>
      <c r="X634">
        <v>2</v>
      </c>
      <c r="Y634">
        <v>2</v>
      </c>
      <c r="Z634">
        <v>2</v>
      </c>
      <c r="AA634">
        <v>2.9639835098501202</v>
      </c>
      <c r="AB634">
        <v>2.1577157193740977</v>
      </c>
      <c r="AC634">
        <v>0.73148772820656793</v>
      </c>
      <c r="AD634">
        <v>2.8685415362817848</v>
      </c>
      <c r="AE634">
        <v>1.24116210310688</v>
      </c>
      <c r="AF634">
        <v>0</v>
      </c>
      <c r="AG634">
        <v>0</v>
      </c>
      <c r="AH634">
        <v>2.6801714139868951</v>
      </c>
      <c r="AI634">
        <v>2.8893092713373498</v>
      </c>
      <c r="AJ634">
        <v>2.18174908616745</v>
      </c>
      <c r="AK634">
        <v>2.4207812413117251</v>
      </c>
      <c r="AL634">
        <v>4.0791757216387099</v>
      </c>
      <c r="AM634">
        <f t="shared" si="18"/>
        <v>1.8207075524892644</v>
      </c>
      <c r="AN634">
        <f t="shared" si="19"/>
        <v>2.2149720027209994</v>
      </c>
      <c r="AP634" t="s">
        <v>732</v>
      </c>
      <c r="AQ634" t="s">
        <v>2736</v>
      </c>
      <c r="AR634" t="s">
        <v>2737</v>
      </c>
      <c r="AS634">
        <v>-0.250703447514949</v>
      </c>
      <c r="AT634">
        <v>9.1115699860469496E-2</v>
      </c>
      <c r="AU634">
        <v>0.59020482470047797</v>
      </c>
    </row>
    <row r="635" spans="1:47" x14ac:dyDescent="0.25">
      <c r="A635" t="s">
        <v>1137</v>
      </c>
      <c r="B635">
        <v>28860.634591717982</v>
      </c>
      <c r="C635">
        <v>205.36</v>
      </c>
      <c r="D635">
        <v>41316.632261735576</v>
      </c>
      <c r="E635">
        <v>27634.295163538227</v>
      </c>
      <c r="F635">
        <v>40733.108277287647</v>
      </c>
      <c r="G635">
        <v>205.36</v>
      </c>
      <c r="H635">
        <v>25468.24383935818</v>
      </c>
      <c r="I635">
        <v>4705.4959856246687</v>
      </c>
      <c r="J635">
        <v>85377.11709345186</v>
      </c>
      <c r="K635">
        <v>51934.315094169462</v>
      </c>
      <c r="L635">
        <v>6636.9313453500681</v>
      </c>
      <c r="M635">
        <v>20995.976358281525</v>
      </c>
      <c r="N635">
        <v>3</v>
      </c>
      <c r="O635">
        <v>1</v>
      </c>
      <c r="P635">
        <v>0</v>
      </c>
      <c r="Q635">
        <v>1</v>
      </c>
      <c r="R635">
        <v>1</v>
      </c>
      <c r="S635">
        <v>2</v>
      </c>
      <c r="T635">
        <v>0</v>
      </c>
      <c r="U635">
        <v>1</v>
      </c>
      <c r="V635">
        <v>1</v>
      </c>
      <c r="W635">
        <v>1</v>
      </c>
      <c r="X635">
        <v>1</v>
      </c>
      <c r="Y635">
        <v>1</v>
      </c>
      <c r="Z635">
        <v>1</v>
      </c>
      <c r="AA635">
        <v>3.0340079760454199</v>
      </c>
      <c r="AB635">
        <v>0</v>
      </c>
      <c r="AC635">
        <v>4.2777476333007396</v>
      </c>
      <c r="AD635">
        <v>4.6121572160942499</v>
      </c>
      <c r="AE635">
        <v>1.9798050221171166</v>
      </c>
      <c r="AF635">
        <v>0</v>
      </c>
      <c r="AG635">
        <v>1.53892216706047</v>
      </c>
      <c r="AH635">
        <v>2.45143013420111</v>
      </c>
      <c r="AI635">
        <v>1.4211617321172201</v>
      </c>
      <c r="AJ635">
        <v>0.65760292767205597</v>
      </c>
      <c r="AK635">
        <v>6.3305388891963901</v>
      </c>
      <c r="AL635">
        <v>2.3723012628310101</v>
      </c>
      <c r="AM635">
        <f t="shared" si="18"/>
        <v>1.5650867115225724</v>
      </c>
      <c r="AN635">
        <f t="shared" si="19"/>
        <v>3.214192448583391</v>
      </c>
      <c r="AP635" t="s">
        <v>733</v>
      </c>
      <c r="AQ635" t="s">
        <v>2738</v>
      </c>
      <c r="AR635" t="s">
        <v>2739</v>
      </c>
      <c r="AS635">
        <v>2.2372345912577201</v>
      </c>
      <c r="AT635">
        <v>0.19231668384498601</v>
      </c>
      <c r="AU635">
        <v>0.59109179075832596</v>
      </c>
    </row>
    <row r="636" spans="1:47" x14ac:dyDescent="0.25">
      <c r="A636" t="s">
        <v>374</v>
      </c>
      <c r="B636">
        <v>257439.03954731431</v>
      </c>
      <c r="C636">
        <v>350147.21039741387</v>
      </c>
      <c r="D636">
        <v>127883.05300692146</v>
      </c>
      <c r="E636">
        <v>361600.35059958138</v>
      </c>
      <c r="F636">
        <v>108646.91552952089</v>
      </c>
      <c r="G636">
        <v>205.36</v>
      </c>
      <c r="H636">
        <v>416686.52876150474</v>
      </c>
      <c r="I636">
        <v>287627.83359252178</v>
      </c>
      <c r="J636">
        <v>418230.12764052622</v>
      </c>
      <c r="K636">
        <v>426268.31892763107</v>
      </c>
      <c r="L636">
        <v>307923.27937134914</v>
      </c>
      <c r="M636">
        <v>286011.39422679303</v>
      </c>
      <c r="N636">
        <v>3</v>
      </c>
      <c r="O636">
        <v>3</v>
      </c>
      <c r="P636">
        <v>3</v>
      </c>
      <c r="Q636">
        <v>2</v>
      </c>
      <c r="R636">
        <v>3</v>
      </c>
      <c r="S636">
        <v>1</v>
      </c>
      <c r="T636">
        <v>0</v>
      </c>
      <c r="U636">
        <v>3</v>
      </c>
      <c r="V636">
        <v>3</v>
      </c>
      <c r="W636">
        <v>2</v>
      </c>
      <c r="X636">
        <v>3</v>
      </c>
      <c r="Y636">
        <v>2</v>
      </c>
      <c r="Z636">
        <v>2</v>
      </c>
      <c r="AA636">
        <v>2.8477581775897067</v>
      </c>
      <c r="AB636">
        <v>2.44590464215492</v>
      </c>
      <c r="AC636">
        <v>2.7264925583281698</v>
      </c>
      <c r="AD636">
        <v>3.0923782075807136</v>
      </c>
      <c r="AE636">
        <v>3.9604034521008802</v>
      </c>
      <c r="AF636">
        <v>0</v>
      </c>
      <c r="AG636">
        <v>3.2117671528379765</v>
      </c>
      <c r="AH636">
        <v>2.5313067548793335</v>
      </c>
      <c r="AI636">
        <v>2.0507701134599152</v>
      </c>
      <c r="AJ636">
        <v>3.7446955162032434</v>
      </c>
      <c r="AK636">
        <v>3.6597485918244201</v>
      </c>
      <c r="AL636">
        <v>2.8920110742008251</v>
      </c>
      <c r="AM636">
        <f t="shared" si="18"/>
        <v>2.302603501289326</v>
      </c>
      <c r="AN636">
        <f t="shared" si="19"/>
        <v>3.2246025389040249</v>
      </c>
      <c r="AP636" t="s">
        <v>734</v>
      </c>
      <c r="AQ636" t="s">
        <v>2740</v>
      </c>
      <c r="AR636" t="s">
        <v>2741</v>
      </c>
      <c r="AS636">
        <v>-1.4866543343074301</v>
      </c>
      <c r="AT636">
        <v>0.49687892666146899</v>
      </c>
      <c r="AU636">
        <v>0.591722867050963</v>
      </c>
    </row>
    <row r="637" spans="1:47" x14ac:dyDescent="0.25">
      <c r="A637" t="s">
        <v>1237</v>
      </c>
      <c r="B637">
        <v>205.36</v>
      </c>
      <c r="C637">
        <v>94388.75203771099</v>
      </c>
      <c r="D637">
        <v>90672.047406930535</v>
      </c>
      <c r="E637">
        <v>142684.23963714144</v>
      </c>
      <c r="F637">
        <v>132099.14319827303</v>
      </c>
      <c r="G637">
        <v>58747.188010764381</v>
      </c>
      <c r="H637">
        <v>45528.09527881931</v>
      </c>
      <c r="I637">
        <v>73925.549503234361</v>
      </c>
      <c r="J637">
        <v>143679.02088466892</v>
      </c>
      <c r="K637">
        <v>144146.20494436618</v>
      </c>
      <c r="L637">
        <v>109698.23972997341</v>
      </c>
      <c r="M637">
        <v>77217.263105361344</v>
      </c>
      <c r="N637">
        <v>2</v>
      </c>
      <c r="O637">
        <v>0</v>
      </c>
      <c r="P637">
        <v>2</v>
      </c>
      <c r="Q637">
        <v>1</v>
      </c>
      <c r="R637">
        <v>2</v>
      </c>
      <c r="S637">
        <v>2</v>
      </c>
      <c r="T637">
        <v>1</v>
      </c>
      <c r="U637">
        <v>1</v>
      </c>
      <c r="V637">
        <v>1</v>
      </c>
      <c r="W637">
        <v>2</v>
      </c>
      <c r="X637">
        <v>2</v>
      </c>
      <c r="Y637">
        <v>1</v>
      </c>
      <c r="Z637">
        <v>1</v>
      </c>
      <c r="AA637">
        <v>0</v>
      </c>
      <c r="AB637">
        <v>1.66403131285098</v>
      </c>
      <c r="AC637">
        <v>2.2926628499774901</v>
      </c>
      <c r="AD637">
        <v>2.0764458857526269</v>
      </c>
      <c r="AE637">
        <v>1.2945271212736809</v>
      </c>
      <c r="AF637">
        <v>3.7449628322947799</v>
      </c>
      <c r="AG637">
        <v>1.31951229882901</v>
      </c>
      <c r="AH637">
        <v>3.90392627019276</v>
      </c>
      <c r="AI637">
        <v>0.73892669398852251</v>
      </c>
      <c r="AJ637">
        <v>2.7497215890423301</v>
      </c>
      <c r="AK637">
        <v>3.0163018097341801</v>
      </c>
      <c r="AL637">
        <v>2.7656510902206501</v>
      </c>
      <c r="AM637">
        <f t="shared" si="18"/>
        <v>1.8650508796923504</v>
      </c>
      <c r="AN637">
        <f t="shared" si="19"/>
        <v>2.3960607460004848</v>
      </c>
      <c r="AP637" t="s">
        <v>735</v>
      </c>
      <c r="AQ637" t="s">
        <v>1674</v>
      </c>
      <c r="AR637" t="s">
        <v>2742</v>
      </c>
      <c r="AS637">
        <v>0.40551865278575799</v>
      </c>
      <c r="AT637">
        <v>3.9136200130379203E-2</v>
      </c>
      <c r="AU637">
        <v>0.59181349090519497</v>
      </c>
    </row>
    <row r="638" spans="1:47" x14ac:dyDescent="0.25">
      <c r="A638" t="s">
        <v>766</v>
      </c>
      <c r="B638">
        <v>179129.42749873723</v>
      </c>
      <c r="C638">
        <v>212598.48309875323</v>
      </c>
      <c r="D638">
        <v>219477.0387394712</v>
      </c>
      <c r="E638">
        <v>196062.43586554032</v>
      </c>
      <c r="F638">
        <v>174754.41029900993</v>
      </c>
      <c r="G638">
        <v>146658.72535832308</v>
      </c>
      <c r="H638">
        <v>208435.85176304495</v>
      </c>
      <c r="I638">
        <v>181099.95372095006</v>
      </c>
      <c r="J638">
        <v>227311.95954561891</v>
      </c>
      <c r="K638">
        <v>163031.52024069158</v>
      </c>
      <c r="L638">
        <v>225174.97098484298</v>
      </c>
      <c r="M638">
        <v>204512.68466329458</v>
      </c>
      <c r="N638">
        <v>4</v>
      </c>
      <c r="O638">
        <v>3</v>
      </c>
      <c r="P638">
        <v>3</v>
      </c>
      <c r="Q638">
        <v>2</v>
      </c>
      <c r="R638">
        <v>2</v>
      </c>
      <c r="S638">
        <v>2</v>
      </c>
      <c r="T638">
        <v>3</v>
      </c>
      <c r="U638">
        <v>2</v>
      </c>
      <c r="V638">
        <v>2</v>
      </c>
      <c r="W638">
        <v>2</v>
      </c>
      <c r="X638">
        <v>3</v>
      </c>
      <c r="Y638">
        <v>2</v>
      </c>
      <c r="Z638">
        <v>3</v>
      </c>
      <c r="AA638">
        <v>1.874334144311306</v>
      </c>
      <c r="AB638">
        <v>1.8769719719439841</v>
      </c>
      <c r="AC638">
        <v>2.19634692875632</v>
      </c>
      <c r="AD638">
        <v>3.0327108179287547</v>
      </c>
      <c r="AE638">
        <v>2.773519205529535</v>
      </c>
      <c r="AF638">
        <v>2.42510813058324</v>
      </c>
      <c r="AG638">
        <v>2.2715169008497802</v>
      </c>
      <c r="AH638">
        <v>2.4897776255005599</v>
      </c>
      <c r="AI638">
        <v>1.7353882394973801</v>
      </c>
      <c r="AJ638">
        <v>2.9068049388098665</v>
      </c>
      <c r="AK638">
        <v>1.9949166113592152</v>
      </c>
      <c r="AL638">
        <v>2.3829368353634579</v>
      </c>
      <c r="AM638">
        <f t="shared" si="18"/>
        <v>2.1691590589836829</v>
      </c>
      <c r="AN638">
        <f t="shared" si="19"/>
        <v>2.4908963327552169</v>
      </c>
      <c r="AP638" t="s">
        <v>736</v>
      </c>
      <c r="AQ638" t="s">
        <v>2743</v>
      </c>
      <c r="AR638" t="s">
        <v>2744</v>
      </c>
      <c r="AS638">
        <v>0.30936226090287</v>
      </c>
      <c r="AT638">
        <v>0.216998814568968</v>
      </c>
      <c r="AU638">
        <v>0.591918528541442</v>
      </c>
    </row>
    <row r="639" spans="1:47" x14ac:dyDescent="0.25">
      <c r="A639" t="s">
        <v>1058</v>
      </c>
      <c r="B639">
        <v>293525.71424176788</v>
      </c>
      <c r="C639">
        <v>318127.95481582731</v>
      </c>
      <c r="D639">
        <v>242948.84916858849</v>
      </c>
      <c r="E639">
        <v>269787.81375645334</v>
      </c>
      <c r="F639">
        <v>347155.47008184693</v>
      </c>
      <c r="G639">
        <v>315480.63660289079</v>
      </c>
      <c r="H639">
        <v>84397.835700109368</v>
      </c>
      <c r="I639">
        <v>309204.30708539276</v>
      </c>
      <c r="J639">
        <v>104074.42186249407</v>
      </c>
      <c r="K639">
        <v>141427.14455103345</v>
      </c>
      <c r="L639">
        <v>104049.77517832594</v>
      </c>
      <c r="M639">
        <v>117540.06421009966</v>
      </c>
      <c r="N639">
        <v>2</v>
      </c>
      <c r="O639">
        <v>2</v>
      </c>
      <c r="P639">
        <v>2</v>
      </c>
      <c r="Q639">
        <v>1</v>
      </c>
      <c r="R639">
        <v>2</v>
      </c>
      <c r="S639">
        <v>2</v>
      </c>
      <c r="T639">
        <v>1</v>
      </c>
      <c r="U639">
        <v>1</v>
      </c>
      <c r="V639">
        <v>2</v>
      </c>
      <c r="W639">
        <v>1</v>
      </c>
      <c r="X639">
        <v>2</v>
      </c>
      <c r="Y639">
        <v>1</v>
      </c>
      <c r="Z639">
        <v>1</v>
      </c>
      <c r="AA639">
        <v>1.39707266696415</v>
      </c>
      <c r="AB639">
        <v>2.14761575361974</v>
      </c>
      <c r="AC639">
        <v>1.97144861196457</v>
      </c>
      <c r="AD639">
        <v>2.7642491706883998</v>
      </c>
      <c r="AE639">
        <v>1.972235734984235</v>
      </c>
      <c r="AF639">
        <v>0.76744506996626605</v>
      </c>
      <c r="AG639">
        <v>1.40566343026217</v>
      </c>
      <c r="AH639">
        <v>2.9096045889628348</v>
      </c>
      <c r="AI639">
        <v>1.70720323310196</v>
      </c>
      <c r="AJ639">
        <v>2.1747410298252969</v>
      </c>
      <c r="AK639">
        <v>3.4942196666513201</v>
      </c>
      <c r="AL639">
        <v>3.42091953003241</v>
      </c>
      <c r="AM639">
        <f t="shared" si="18"/>
        <v>1.6942543942403308</v>
      </c>
      <c r="AN639">
        <f t="shared" si="19"/>
        <v>2.6611486869302281</v>
      </c>
      <c r="AP639" t="s">
        <v>737</v>
      </c>
      <c r="AQ639" t="s">
        <v>2745</v>
      </c>
      <c r="AR639" t="s">
        <v>2746</v>
      </c>
      <c r="AS639">
        <v>3.7232249689608001</v>
      </c>
      <c r="AT639">
        <v>0.24612396916596699</v>
      </c>
      <c r="AU639">
        <v>0.59302579136650801</v>
      </c>
    </row>
    <row r="640" spans="1:47" x14ac:dyDescent="0.25">
      <c r="A640" t="s">
        <v>618</v>
      </c>
      <c r="B640">
        <v>477743.39678343985</v>
      </c>
      <c r="C640">
        <v>437530.27555746597</v>
      </c>
      <c r="D640">
        <v>496419.83112326072</v>
      </c>
      <c r="E640">
        <v>434845.24281363282</v>
      </c>
      <c r="F640">
        <v>496511.99402065593</v>
      </c>
      <c r="G640">
        <v>489839.34688922233</v>
      </c>
      <c r="H640">
        <v>723677.74101872393</v>
      </c>
      <c r="I640">
        <v>380896.88667246181</v>
      </c>
      <c r="J640">
        <v>821490.65116362483</v>
      </c>
      <c r="K640">
        <v>685101.21097919566</v>
      </c>
      <c r="L640">
        <v>940926.13253401488</v>
      </c>
      <c r="M640">
        <v>543051.34568181785</v>
      </c>
      <c r="N640">
        <v>1</v>
      </c>
      <c r="O640">
        <v>1</v>
      </c>
      <c r="P640">
        <v>1</v>
      </c>
      <c r="Q640">
        <v>1</v>
      </c>
      <c r="R640">
        <v>1</v>
      </c>
      <c r="S640">
        <v>1</v>
      </c>
      <c r="T640">
        <v>1</v>
      </c>
      <c r="U640">
        <v>1</v>
      </c>
      <c r="V640">
        <v>1</v>
      </c>
      <c r="W640">
        <v>1</v>
      </c>
      <c r="X640">
        <v>1</v>
      </c>
      <c r="Y640">
        <v>1</v>
      </c>
      <c r="Z640">
        <v>1</v>
      </c>
      <c r="AA640">
        <v>2.9155871643779299</v>
      </c>
      <c r="AB640">
        <v>1.36723770361236</v>
      </c>
      <c r="AC640">
        <v>3.7822039690535898</v>
      </c>
      <c r="AD640">
        <v>2.56102288738954</v>
      </c>
      <c r="AE640">
        <v>2.8630638787850899</v>
      </c>
      <c r="AF640">
        <v>2.7356984134589499</v>
      </c>
      <c r="AG640">
        <v>3.85437659099959</v>
      </c>
      <c r="AH640">
        <v>2.06572026010027</v>
      </c>
      <c r="AI640">
        <v>0.971596963712689</v>
      </c>
      <c r="AJ640">
        <v>3.0000270033816001</v>
      </c>
      <c r="AK640">
        <v>1.3256234715637301</v>
      </c>
      <c r="AL640">
        <v>4.2666944039898196</v>
      </c>
      <c r="AM640">
        <f t="shared" si="18"/>
        <v>2.4620585362661864</v>
      </c>
      <c r="AN640">
        <f t="shared" si="19"/>
        <v>2.8227502488046738</v>
      </c>
      <c r="AP640" t="s">
        <v>738</v>
      </c>
      <c r="AQ640" t="s">
        <v>1606</v>
      </c>
      <c r="AR640" t="s">
        <v>2747</v>
      </c>
      <c r="AS640">
        <v>-0.32686700926185602</v>
      </c>
      <c r="AT640">
        <v>0.31830393545791003</v>
      </c>
      <c r="AU640">
        <v>0.59353536865152001</v>
      </c>
    </row>
    <row r="641" spans="1:47" x14ac:dyDescent="0.25">
      <c r="A641" t="s">
        <v>1002</v>
      </c>
      <c r="B641">
        <v>378178.62385793787</v>
      </c>
      <c r="C641">
        <v>249732.69488997725</v>
      </c>
      <c r="D641">
        <v>331840.56983593025</v>
      </c>
      <c r="E641">
        <v>259752.43954535006</v>
      </c>
      <c r="F641">
        <v>270165.69667924079</v>
      </c>
      <c r="G641">
        <v>242981.53549214438</v>
      </c>
      <c r="H641">
        <v>317316.00416818581</v>
      </c>
      <c r="I641">
        <v>309217.20326093968</v>
      </c>
      <c r="J641">
        <v>152730.7249052423</v>
      </c>
      <c r="K641">
        <v>265973.75125630613</v>
      </c>
      <c r="L641">
        <v>93541.366368094925</v>
      </c>
      <c r="M641">
        <v>131716.90181718834</v>
      </c>
      <c r="N641">
        <v>4</v>
      </c>
      <c r="O641">
        <v>4</v>
      </c>
      <c r="P641">
        <v>4</v>
      </c>
      <c r="Q641">
        <v>4</v>
      </c>
      <c r="R641">
        <v>4</v>
      </c>
      <c r="S641">
        <v>4</v>
      </c>
      <c r="T641">
        <v>3</v>
      </c>
      <c r="U641">
        <v>3</v>
      </c>
      <c r="V641">
        <v>4</v>
      </c>
      <c r="W641">
        <v>4</v>
      </c>
      <c r="X641">
        <v>3</v>
      </c>
      <c r="Y641">
        <v>1</v>
      </c>
      <c r="Z641">
        <v>2</v>
      </c>
      <c r="AA641">
        <v>3.6740594775003519</v>
      </c>
      <c r="AB641">
        <v>3.3489876180616527</v>
      </c>
      <c r="AC641">
        <v>2.6897876958513471</v>
      </c>
      <c r="AD641">
        <v>2.7733266741745002</v>
      </c>
      <c r="AE641">
        <v>2.3305565127022358</v>
      </c>
      <c r="AF641">
        <v>3.0064290554681432</v>
      </c>
      <c r="AG641">
        <v>2.6234928389447933</v>
      </c>
      <c r="AH641">
        <v>3.3377311936357552</v>
      </c>
      <c r="AI641">
        <v>1.3160479512333141</v>
      </c>
      <c r="AJ641">
        <v>4.6794399262249398</v>
      </c>
      <c r="AK641">
        <v>3.0067640488057199</v>
      </c>
      <c r="AL641">
        <v>3.3846601372106702</v>
      </c>
      <c r="AM641">
        <f t="shared" si="18"/>
        <v>3.119125287389958</v>
      </c>
      <c r="AN641">
        <f t="shared" si="19"/>
        <v>2.9094219009122795</v>
      </c>
      <c r="AP641" t="s">
        <v>739</v>
      </c>
      <c r="AQ641" t="s">
        <v>2748</v>
      </c>
      <c r="AR641" t="s">
        <v>2749</v>
      </c>
      <c r="AS641">
        <v>-0.60037097692474595</v>
      </c>
      <c r="AT641">
        <v>9.8983330125332294E-2</v>
      </c>
      <c r="AU641">
        <v>0.59545448743974005</v>
      </c>
    </row>
    <row r="642" spans="1:47" x14ac:dyDescent="0.25">
      <c r="A642" t="s">
        <v>1138</v>
      </c>
      <c r="B642">
        <v>368282.64343737758</v>
      </c>
      <c r="C642">
        <v>334414.87814601749</v>
      </c>
      <c r="D642">
        <v>489414.70284032135</v>
      </c>
      <c r="E642">
        <v>353865.30213723739</v>
      </c>
      <c r="F642">
        <v>409688.8152020931</v>
      </c>
      <c r="G642">
        <v>401377.85351565172</v>
      </c>
      <c r="H642">
        <v>366302.36324634234</v>
      </c>
      <c r="I642">
        <v>299458.49628369685</v>
      </c>
      <c r="J642">
        <v>262104.7982284053</v>
      </c>
      <c r="K642">
        <v>267057.8155264869</v>
      </c>
      <c r="L642">
        <v>323512.7458456789</v>
      </c>
      <c r="M642">
        <v>233915.14698253048</v>
      </c>
      <c r="N642">
        <v>3</v>
      </c>
      <c r="O642">
        <v>2</v>
      </c>
      <c r="P642">
        <v>2</v>
      </c>
      <c r="Q642">
        <v>3</v>
      </c>
      <c r="R642">
        <v>3</v>
      </c>
      <c r="S642">
        <v>3</v>
      </c>
      <c r="T642">
        <v>3</v>
      </c>
      <c r="U642">
        <v>3</v>
      </c>
      <c r="V642">
        <v>2</v>
      </c>
      <c r="W642">
        <v>1</v>
      </c>
      <c r="X642">
        <v>2</v>
      </c>
      <c r="Y642">
        <v>1</v>
      </c>
      <c r="Z642">
        <v>1</v>
      </c>
      <c r="AA642">
        <v>3.5975330346799499</v>
      </c>
      <c r="AB642">
        <v>3.3012658018511201</v>
      </c>
      <c r="AC642">
        <v>3.0987767120846033</v>
      </c>
      <c r="AD642">
        <v>3.0394132003896535</v>
      </c>
      <c r="AE642">
        <v>2.191156848052263</v>
      </c>
      <c r="AF642">
        <v>3.1391337928115957</v>
      </c>
      <c r="AG642">
        <v>3.3011945960189499</v>
      </c>
      <c r="AH642">
        <v>4.961922292285295</v>
      </c>
      <c r="AI642">
        <v>2.6469898183532101</v>
      </c>
      <c r="AJ642">
        <v>4.9519452206906642</v>
      </c>
      <c r="AK642">
        <v>3.5554817601896498</v>
      </c>
      <c r="AL642">
        <v>4.3122165367867504</v>
      </c>
      <c r="AM642">
        <f t="shared" si="18"/>
        <v>3.4559407300785239</v>
      </c>
      <c r="AN642">
        <f t="shared" si="19"/>
        <v>3.5602308722870935</v>
      </c>
      <c r="AP642" t="s">
        <v>740</v>
      </c>
      <c r="AQ642" t="s">
        <v>2750</v>
      </c>
      <c r="AR642" t="s">
        <v>2751</v>
      </c>
      <c r="AS642">
        <v>-0.57157235342287405</v>
      </c>
      <c r="AT642">
        <v>0.131600851904011</v>
      </c>
      <c r="AU642">
        <v>0.59624651201581802</v>
      </c>
    </row>
    <row r="643" spans="1:47" x14ac:dyDescent="0.25">
      <c r="A643" t="s">
        <v>1289</v>
      </c>
      <c r="B643">
        <v>353319.89922871609</v>
      </c>
      <c r="C643">
        <v>232705.04867485244</v>
      </c>
      <c r="D643">
        <v>287248.78340275888</v>
      </c>
      <c r="E643">
        <v>307036.84196340968</v>
      </c>
      <c r="F643">
        <v>265705.38990853092</v>
      </c>
      <c r="G643">
        <v>358761.33307332807</v>
      </c>
      <c r="H643">
        <v>358478.90958457981</v>
      </c>
      <c r="I643">
        <v>123449.45295567141</v>
      </c>
      <c r="J643">
        <v>686921.27413941082</v>
      </c>
      <c r="K643">
        <v>462838.97899929894</v>
      </c>
      <c r="L643">
        <v>701066.59497073095</v>
      </c>
      <c r="M643">
        <v>527454.90825375949</v>
      </c>
      <c r="N643">
        <v>3</v>
      </c>
      <c r="O643">
        <v>3</v>
      </c>
      <c r="P643">
        <v>2</v>
      </c>
      <c r="Q643">
        <v>3</v>
      </c>
      <c r="R643">
        <v>3</v>
      </c>
      <c r="S643">
        <v>2</v>
      </c>
      <c r="T643">
        <v>3</v>
      </c>
      <c r="U643">
        <v>3</v>
      </c>
      <c r="V643">
        <v>1</v>
      </c>
      <c r="W643">
        <v>3</v>
      </c>
      <c r="X643">
        <v>3</v>
      </c>
      <c r="Y643">
        <v>3</v>
      </c>
      <c r="Z643">
        <v>3</v>
      </c>
      <c r="AA643">
        <v>2.9600233641620632</v>
      </c>
      <c r="AB643">
        <v>1.637756989656755</v>
      </c>
      <c r="AC643">
        <v>2.2915806280594331</v>
      </c>
      <c r="AD643">
        <v>2.8826295054436195</v>
      </c>
      <c r="AE643">
        <v>2.0754719358352105</v>
      </c>
      <c r="AF643">
        <v>2.2396076100223783</v>
      </c>
      <c r="AG643">
        <v>3.0060663382171704</v>
      </c>
      <c r="AH643">
        <v>3.8223634756190799</v>
      </c>
      <c r="AI643">
        <v>2.7221945930880032</v>
      </c>
      <c r="AJ643">
        <v>4.0400784915576269</v>
      </c>
      <c r="AK643">
        <v>3.6319455135315999</v>
      </c>
      <c r="AL643">
        <v>3.6038736286023032</v>
      </c>
      <c r="AM643">
        <f t="shared" si="18"/>
        <v>2.6485402794243771</v>
      </c>
      <c r="AN643">
        <f t="shared" si="19"/>
        <v>3.1703917328748301</v>
      </c>
      <c r="AP643" t="s">
        <v>741</v>
      </c>
      <c r="AQ643" t="s">
        <v>2752</v>
      </c>
      <c r="AR643" t="s">
        <v>2753</v>
      </c>
      <c r="AS643">
        <v>-0.39977394586251203</v>
      </c>
      <c r="AT643">
        <v>5.9711863799873498E-2</v>
      </c>
      <c r="AU643">
        <v>0.59631445521354598</v>
      </c>
    </row>
    <row r="644" spans="1:47" x14ac:dyDescent="0.25">
      <c r="A644" t="s">
        <v>1027</v>
      </c>
      <c r="B644">
        <v>12110.962939807096</v>
      </c>
      <c r="C644">
        <v>205.36</v>
      </c>
      <c r="D644">
        <v>205.36</v>
      </c>
      <c r="E644">
        <v>17077.421687643367</v>
      </c>
      <c r="F644">
        <v>205.36</v>
      </c>
      <c r="G644">
        <v>205.36</v>
      </c>
      <c r="H644">
        <v>5613.6287319973399</v>
      </c>
      <c r="I644">
        <v>43572.37551499041</v>
      </c>
      <c r="J644">
        <v>9933.363018438502</v>
      </c>
      <c r="K644">
        <v>10193.283714343548</v>
      </c>
      <c r="L644">
        <v>205.36</v>
      </c>
      <c r="M644">
        <v>28097.252436297673</v>
      </c>
      <c r="N644">
        <v>2</v>
      </c>
      <c r="O644">
        <v>1</v>
      </c>
      <c r="P644">
        <v>0</v>
      </c>
      <c r="Q644">
        <v>0</v>
      </c>
      <c r="R644">
        <v>1</v>
      </c>
      <c r="S644">
        <v>0</v>
      </c>
      <c r="T644">
        <v>0</v>
      </c>
      <c r="U644">
        <v>1</v>
      </c>
      <c r="V644">
        <v>2</v>
      </c>
      <c r="W644">
        <v>1</v>
      </c>
      <c r="X644">
        <v>1</v>
      </c>
      <c r="Y644">
        <v>0</v>
      </c>
      <c r="Z644">
        <v>2</v>
      </c>
      <c r="AA644">
        <v>1.8184601614898099</v>
      </c>
      <c r="AB644">
        <v>0</v>
      </c>
      <c r="AC644">
        <v>0</v>
      </c>
      <c r="AD644">
        <v>1.3601864755962301</v>
      </c>
      <c r="AE644">
        <v>0</v>
      </c>
      <c r="AF644">
        <v>0</v>
      </c>
      <c r="AG644">
        <v>3.0657383071588802</v>
      </c>
      <c r="AH644">
        <v>1.1771102918924701</v>
      </c>
      <c r="AI644">
        <v>1.66020805939775</v>
      </c>
      <c r="AJ644">
        <v>2.2138782369790801</v>
      </c>
      <c r="AK644">
        <v>0</v>
      </c>
      <c r="AL644">
        <v>1.6780935155129386</v>
      </c>
      <c r="AM644">
        <f t="shared" si="18"/>
        <v>0.94875774297777327</v>
      </c>
      <c r="AN644">
        <f t="shared" si="19"/>
        <v>1.21352143169342</v>
      </c>
      <c r="AP644" t="s">
        <v>742</v>
      </c>
      <c r="AQ644" t="s">
        <v>2754</v>
      </c>
      <c r="AR644" t="s">
        <v>2755</v>
      </c>
      <c r="AS644">
        <v>-0.341205889609349</v>
      </c>
      <c r="AT644">
        <v>0.10193903988478099</v>
      </c>
      <c r="AU644">
        <v>0.59718935769596104</v>
      </c>
    </row>
    <row r="645" spans="1:47" x14ac:dyDescent="0.25">
      <c r="A645" t="s">
        <v>604</v>
      </c>
      <c r="B645">
        <v>175898.25733753844</v>
      </c>
      <c r="C645">
        <v>83654.083595534175</v>
      </c>
      <c r="D645">
        <v>185178.13682185099</v>
      </c>
      <c r="E645">
        <v>162510.66860105898</v>
      </c>
      <c r="F645">
        <v>137939.46414515123</v>
      </c>
      <c r="G645">
        <v>40308.95899443268</v>
      </c>
      <c r="H645">
        <v>49605.400380195264</v>
      </c>
      <c r="I645">
        <v>161398.95504841299</v>
      </c>
      <c r="J645">
        <v>241411.80943345008</v>
      </c>
      <c r="K645">
        <v>139107.97352583599</v>
      </c>
      <c r="L645">
        <v>183866.05913058424</v>
      </c>
      <c r="M645">
        <v>225589.59180508181</v>
      </c>
      <c r="N645">
        <v>2</v>
      </c>
      <c r="O645">
        <v>2</v>
      </c>
      <c r="P645">
        <v>1</v>
      </c>
      <c r="Q645">
        <v>2</v>
      </c>
      <c r="R645">
        <v>2</v>
      </c>
      <c r="S645">
        <v>2</v>
      </c>
      <c r="T645">
        <v>1</v>
      </c>
      <c r="U645">
        <v>1</v>
      </c>
      <c r="V645">
        <v>2</v>
      </c>
      <c r="W645">
        <v>1</v>
      </c>
      <c r="X645">
        <v>1</v>
      </c>
      <c r="Y645">
        <v>1</v>
      </c>
      <c r="Z645">
        <v>2</v>
      </c>
      <c r="AA645">
        <v>2.3377146162297251</v>
      </c>
      <c r="AB645">
        <v>2.1571162954382399</v>
      </c>
      <c r="AC645">
        <v>1.593138859749039</v>
      </c>
      <c r="AD645">
        <v>2.4117789322172651</v>
      </c>
      <c r="AE645">
        <v>1.802555490337225</v>
      </c>
      <c r="AF645">
        <v>2.7931105222744601</v>
      </c>
      <c r="AG645">
        <v>3.5970236074597399</v>
      </c>
      <c r="AH645">
        <v>4.2002779840714854</v>
      </c>
      <c r="AI645">
        <v>2.2277466581521201</v>
      </c>
      <c r="AJ645">
        <v>0.68173338411801998</v>
      </c>
      <c r="AK645">
        <v>1.3032717404807299</v>
      </c>
      <c r="AL645">
        <v>2.2390162779809955</v>
      </c>
      <c r="AM645">
        <f t="shared" ref="AM645:AM708" si="20">AVERAGE(AA645:AC645,AF645,AI645,AJ645)</f>
        <v>1.9650933893269338</v>
      </c>
      <c r="AN645">
        <f t="shared" ref="AN645:AN708" si="21">AVERAGE(AD645:AE645,AG645,AH645,AK645,AL645)</f>
        <v>2.59232067209124</v>
      </c>
      <c r="AP645" t="s">
        <v>743</v>
      </c>
      <c r="AQ645" t="s">
        <v>2756</v>
      </c>
      <c r="AR645" t="s">
        <v>2757</v>
      </c>
      <c r="AS645">
        <v>1.10117556604059</v>
      </c>
      <c r="AT645">
        <v>0.17785522447018101</v>
      </c>
      <c r="AU645">
        <v>0.59944776940525402</v>
      </c>
    </row>
    <row r="646" spans="1:47" x14ac:dyDescent="0.25">
      <c r="A646" t="s">
        <v>1059</v>
      </c>
      <c r="B646">
        <v>272754.54074414511</v>
      </c>
      <c r="C646">
        <v>205096.13188238931</v>
      </c>
      <c r="D646">
        <v>533540.13966142363</v>
      </c>
      <c r="E646">
        <v>528972.87116931204</v>
      </c>
      <c r="F646">
        <v>568613.09549490071</v>
      </c>
      <c r="G646">
        <v>591446.09126829484</v>
      </c>
      <c r="H646">
        <v>644098.95459587441</v>
      </c>
      <c r="I646">
        <v>632723.93568117975</v>
      </c>
      <c r="J646">
        <v>414377.53802902182</v>
      </c>
      <c r="K646">
        <v>339348.12375987641</v>
      </c>
      <c r="L646">
        <v>440897.19387031352</v>
      </c>
      <c r="M646">
        <v>392131.14919581573</v>
      </c>
      <c r="N646">
        <v>4</v>
      </c>
      <c r="O646">
        <v>2</v>
      </c>
      <c r="P646">
        <v>2</v>
      </c>
      <c r="Q646">
        <v>3</v>
      </c>
      <c r="R646">
        <v>3</v>
      </c>
      <c r="S646">
        <v>3</v>
      </c>
      <c r="T646">
        <v>3</v>
      </c>
      <c r="U646">
        <v>3</v>
      </c>
      <c r="V646">
        <v>3</v>
      </c>
      <c r="W646">
        <v>3</v>
      </c>
      <c r="X646">
        <v>3</v>
      </c>
      <c r="Y646">
        <v>2</v>
      </c>
      <c r="Z646">
        <v>2</v>
      </c>
      <c r="AA646">
        <v>3.481699143165025</v>
      </c>
      <c r="AB646">
        <v>2.7750638066353299</v>
      </c>
      <c r="AC646">
        <v>2.60669452688742</v>
      </c>
      <c r="AD646">
        <v>2.0705315410156202</v>
      </c>
      <c r="AE646">
        <v>2.2408283861764136</v>
      </c>
      <c r="AF646">
        <v>2.7833831213708113</v>
      </c>
      <c r="AG646">
        <v>2.9410619132237925</v>
      </c>
      <c r="AH646">
        <v>3.4525463738358435</v>
      </c>
      <c r="AI646">
        <v>1.852108280084763</v>
      </c>
      <c r="AJ646">
        <v>3.1855897743719903</v>
      </c>
      <c r="AK646">
        <v>3.415982398048095</v>
      </c>
      <c r="AL646">
        <v>3.1705118460681598</v>
      </c>
      <c r="AM646">
        <f t="shared" si="20"/>
        <v>2.7807564420858899</v>
      </c>
      <c r="AN646">
        <f t="shared" si="21"/>
        <v>2.8819104097279875</v>
      </c>
      <c r="AP646" t="s">
        <v>744</v>
      </c>
      <c r="AQ646" t="s">
        <v>1606</v>
      </c>
      <c r="AR646" t="s">
        <v>2758</v>
      </c>
      <c r="AS646">
        <v>-0.321966887603921</v>
      </c>
      <c r="AT646">
        <v>0.110464989706553</v>
      </c>
      <c r="AU646">
        <v>0.60132519376696902</v>
      </c>
    </row>
    <row r="647" spans="1:47" x14ac:dyDescent="0.25">
      <c r="A647" t="s">
        <v>275</v>
      </c>
      <c r="B647">
        <v>94912.521038446939</v>
      </c>
      <c r="C647">
        <v>51935.205857021538</v>
      </c>
      <c r="D647">
        <v>23896.992302338967</v>
      </c>
      <c r="E647">
        <v>37656.526756770603</v>
      </c>
      <c r="F647">
        <v>27378.782097875104</v>
      </c>
      <c r="G647">
        <v>39815.643591471176</v>
      </c>
      <c r="H647">
        <v>97876.369673121662</v>
      </c>
      <c r="I647">
        <v>18545.191594805783</v>
      </c>
      <c r="J647">
        <v>247923.33395696853</v>
      </c>
      <c r="K647">
        <v>169408.35584307546</v>
      </c>
      <c r="L647">
        <v>179519.62153313568</v>
      </c>
      <c r="M647">
        <v>179791.94973273377</v>
      </c>
      <c r="N647">
        <v>4</v>
      </c>
      <c r="O647">
        <v>3</v>
      </c>
      <c r="P647">
        <v>2</v>
      </c>
      <c r="Q647">
        <v>1</v>
      </c>
      <c r="R647">
        <v>2</v>
      </c>
      <c r="S647">
        <v>1</v>
      </c>
      <c r="T647">
        <v>2</v>
      </c>
      <c r="U647">
        <v>3</v>
      </c>
      <c r="V647">
        <v>1</v>
      </c>
      <c r="W647">
        <v>3</v>
      </c>
      <c r="X647">
        <v>3</v>
      </c>
      <c r="Y647">
        <v>2</v>
      </c>
      <c r="Z647">
        <v>3</v>
      </c>
      <c r="AA647">
        <v>1.9097468752618765</v>
      </c>
      <c r="AB647">
        <v>3.017896274373745</v>
      </c>
      <c r="AC647">
        <v>6.8103243835580001</v>
      </c>
      <c r="AD647">
        <v>0.92774090524830799</v>
      </c>
      <c r="AE647">
        <v>2.6113180334370298</v>
      </c>
      <c r="AF647">
        <v>1.4823374139087617</v>
      </c>
      <c r="AG647">
        <v>1.1507464307133284</v>
      </c>
      <c r="AH647">
        <v>0.54800951855458102</v>
      </c>
      <c r="AI647">
        <v>2.2226514351501399</v>
      </c>
      <c r="AJ647">
        <v>2.8908512497249839</v>
      </c>
      <c r="AK647">
        <v>2.8629382455954899</v>
      </c>
      <c r="AL647">
        <v>3.1593798137412268</v>
      </c>
      <c r="AM647">
        <f t="shared" si="20"/>
        <v>3.0556346053295851</v>
      </c>
      <c r="AN647">
        <f t="shared" si="21"/>
        <v>1.8766888245483273</v>
      </c>
      <c r="AP647" t="s">
        <v>745</v>
      </c>
      <c r="AQ647" t="s">
        <v>2759</v>
      </c>
      <c r="AR647" t="s">
        <v>2760</v>
      </c>
      <c r="AS647">
        <v>0.35873584899726002</v>
      </c>
      <c r="AT647">
        <v>7.3888412227711794E-2</v>
      </c>
      <c r="AU647">
        <v>0.60222184388078404</v>
      </c>
    </row>
    <row r="648" spans="1:47" x14ac:dyDescent="0.25">
      <c r="A648" t="s">
        <v>241</v>
      </c>
      <c r="B648">
        <v>647439.98796631466</v>
      </c>
      <c r="C648">
        <v>596009.49667842174</v>
      </c>
      <c r="D648">
        <v>473528.70172602008</v>
      </c>
      <c r="E648">
        <v>430118.08245260193</v>
      </c>
      <c r="F648">
        <v>491317.64498648117</v>
      </c>
      <c r="G648">
        <v>416317.90794331813</v>
      </c>
      <c r="H648">
        <v>440483.78383974888</v>
      </c>
      <c r="I648">
        <v>438017.98348276172</v>
      </c>
      <c r="J648">
        <v>855767.79303098551</v>
      </c>
      <c r="K648">
        <v>594633.44713707</v>
      </c>
      <c r="L648">
        <v>689964.56428480661</v>
      </c>
      <c r="M648">
        <v>492495.7082362338</v>
      </c>
      <c r="N648">
        <v>3</v>
      </c>
      <c r="O648">
        <v>3</v>
      </c>
      <c r="P648">
        <v>3</v>
      </c>
      <c r="Q648">
        <v>2</v>
      </c>
      <c r="R648">
        <v>3</v>
      </c>
      <c r="S648">
        <v>3</v>
      </c>
      <c r="T648">
        <v>3</v>
      </c>
      <c r="U648">
        <v>3</v>
      </c>
      <c r="V648">
        <v>3</v>
      </c>
      <c r="W648">
        <v>3</v>
      </c>
      <c r="X648">
        <v>2</v>
      </c>
      <c r="Y648">
        <v>2</v>
      </c>
      <c r="Z648">
        <v>3</v>
      </c>
      <c r="AA648">
        <v>3.0984298789987932</v>
      </c>
      <c r="AB648">
        <v>3.2403515527926969</v>
      </c>
      <c r="AC648">
        <v>3.4701567454053803</v>
      </c>
      <c r="AD648">
        <v>3.6839180305578636</v>
      </c>
      <c r="AE648">
        <v>3.6980493032989834</v>
      </c>
      <c r="AF648">
        <v>3.4866481455422704</v>
      </c>
      <c r="AG648">
        <v>3.4335787488916267</v>
      </c>
      <c r="AH648">
        <v>4.6521642234189136</v>
      </c>
      <c r="AI648">
        <v>2.1462005425900332</v>
      </c>
      <c r="AJ648">
        <v>4.4063803512712347</v>
      </c>
      <c r="AK648">
        <v>4.1188824603837144</v>
      </c>
      <c r="AL648">
        <v>2.7743661135694002</v>
      </c>
      <c r="AM648">
        <f t="shared" si="20"/>
        <v>3.3080278694334013</v>
      </c>
      <c r="AN648">
        <f t="shared" si="21"/>
        <v>3.7268264800200832</v>
      </c>
      <c r="AP648" t="s">
        <v>746</v>
      </c>
      <c r="AQ648" t="s">
        <v>2761</v>
      </c>
      <c r="AR648" s="1">
        <v>42615</v>
      </c>
      <c r="AS648">
        <v>-1.37730868619793</v>
      </c>
      <c r="AT648">
        <v>3.54687233655398E-2</v>
      </c>
      <c r="AU648">
        <v>0.60291274299846398</v>
      </c>
    </row>
    <row r="649" spans="1:47" x14ac:dyDescent="0.25">
      <c r="A649" t="s">
        <v>757</v>
      </c>
      <c r="B649">
        <v>109286.07234485942</v>
      </c>
      <c r="C649">
        <v>57555.196269900829</v>
      </c>
      <c r="D649">
        <v>160972.70983187229</v>
      </c>
      <c r="E649">
        <v>125614.45377499329</v>
      </c>
      <c r="F649">
        <v>87075.355340554801</v>
      </c>
      <c r="G649">
        <v>125917.68680670222</v>
      </c>
      <c r="H649">
        <v>32397.840624987941</v>
      </c>
      <c r="I649">
        <v>86782.863890037261</v>
      </c>
      <c r="J649">
        <v>250843.92188098922</v>
      </c>
      <c r="K649">
        <v>185877.65471096474</v>
      </c>
      <c r="L649">
        <v>160129.69539792588</v>
      </c>
      <c r="M649">
        <v>151976.75578299526</v>
      </c>
      <c r="N649">
        <v>2</v>
      </c>
      <c r="O649">
        <v>2</v>
      </c>
      <c r="P649">
        <v>1</v>
      </c>
      <c r="Q649">
        <v>1</v>
      </c>
      <c r="R649">
        <v>1</v>
      </c>
      <c r="S649">
        <v>1</v>
      </c>
      <c r="T649">
        <v>1</v>
      </c>
      <c r="U649">
        <v>1</v>
      </c>
      <c r="V649">
        <v>2</v>
      </c>
      <c r="W649">
        <v>2</v>
      </c>
      <c r="X649">
        <v>1</v>
      </c>
      <c r="Y649">
        <v>1</v>
      </c>
      <c r="Z649">
        <v>2</v>
      </c>
      <c r="AA649">
        <v>2.7214854028957447</v>
      </c>
      <c r="AB649">
        <v>1.4546980657084201</v>
      </c>
      <c r="AC649">
        <v>2.4922442294556699</v>
      </c>
      <c r="AD649">
        <v>1.73177550394031</v>
      </c>
      <c r="AE649">
        <v>0.677087440550599</v>
      </c>
      <c r="AF649">
        <v>2.4440611813950199</v>
      </c>
      <c r="AG649">
        <v>3.61736678029725</v>
      </c>
      <c r="AH649">
        <v>2.727537686594725</v>
      </c>
      <c r="AI649">
        <v>1.8619948163208084</v>
      </c>
      <c r="AJ649">
        <v>6.3153620181712604</v>
      </c>
      <c r="AK649">
        <v>3.1286994567600299</v>
      </c>
      <c r="AL649">
        <v>3.5932343163692853</v>
      </c>
      <c r="AM649">
        <f t="shared" si="20"/>
        <v>2.8816409523244872</v>
      </c>
      <c r="AN649">
        <f t="shared" si="21"/>
        <v>2.5792835307520332</v>
      </c>
      <c r="AP649" t="s">
        <v>747</v>
      </c>
      <c r="AQ649" t="s">
        <v>2762</v>
      </c>
      <c r="AR649" t="s">
        <v>2763</v>
      </c>
      <c r="AS649">
        <v>0.32890047396107103</v>
      </c>
      <c r="AT649">
        <v>0.172562378887193</v>
      </c>
      <c r="AU649">
        <v>0.60398204583595805</v>
      </c>
    </row>
    <row r="650" spans="1:47" x14ac:dyDescent="0.25">
      <c r="A650" t="s">
        <v>1260</v>
      </c>
      <c r="B650">
        <v>117996.57330173302</v>
      </c>
      <c r="C650">
        <v>205.36</v>
      </c>
      <c r="D650">
        <v>134140.86496370781</v>
      </c>
      <c r="E650">
        <v>115431.18503578479</v>
      </c>
      <c r="F650">
        <v>205.36</v>
      </c>
      <c r="G650">
        <v>74949.724447205954</v>
      </c>
      <c r="H650">
        <v>205.36</v>
      </c>
      <c r="I650">
        <v>205.36</v>
      </c>
      <c r="J650">
        <v>205.36</v>
      </c>
      <c r="K650">
        <v>205.36</v>
      </c>
      <c r="L650">
        <v>205.36</v>
      </c>
      <c r="M650">
        <v>205.36</v>
      </c>
      <c r="N650">
        <v>1</v>
      </c>
      <c r="O650">
        <v>1</v>
      </c>
      <c r="P650">
        <v>0</v>
      </c>
      <c r="Q650">
        <v>1</v>
      </c>
      <c r="R650">
        <v>1</v>
      </c>
      <c r="S650">
        <v>0</v>
      </c>
      <c r="T650">
        <v>1</v>
      </c>
      <c r="U650">
        <v>0</v>
      </c>
      <c r="V650">
        <v>0</v>
      </c>
      <c r="W650">
        <v>0</v>
      </c>
      <c r="X650">
        <v>0</v>
      </c>
      <c r="Y650">
        <v>0</v>
      </c>
      <c r="Z650">
        <v>0</v>
      </c>
      <c r="AA650">
        <v>1.4213593639839299</v>
      </c>
      <c r="AB650">
        <v>0</v>
      </c>
      <c r="AC650">
        <v>2.0330027430421298</v>
      </c>
      <c r="AD650">
        <v>1.7805517734424201</v>
      </c>
      <c r="AE650">
        <v>0</v>
      </c>
      <c r="AF650">
        <v>1.8241387482904501</v>
      </c>
      <c r="AG650">
        <v>0</v>
      </c>
      <c r="AH650">
        <v>0</v>
      </c>
      <c r="AI650">
        <v>0</v>
      </c>
      <c r="AJ650">
        <v>0</v>
      </c>
      <c r="AK650">
        <v>0</v>
      </c>
      <c r="AL650">
        <v>0</v>
      </c>
      <c r="AM650">
        <f t="shared" si="20"/>
        <v>0.87975014255275175</v>
      </c>
      <c r="AN650">
        <f t="shared" si="21"/>
        <v>0.29675862890707</v>
      </c>
      <c r="AP650" t="s">
        <v>748</v>
      </c>
      <c r="AQ650" t="s">
        <v>2764</v>
      </c>
      <c r="AR650" t="s">
        <v>2765</v>
      </c>
      <c r="AS650">
        <v>-0.233214623360952</v>
      </c>
      <c r="AT650">
        <v>1.1304081249053801E-2</v>
      </c>
      <c r="AU650">
        <v>0.60717023406876702</v>
      </c>
    </row>
    <row r="651" spans="1:47" x14ac:dyDescent="0.25">
      <c r="A651" t="s">
        <v>245</v>
      </c>
      <c r="B651">
        <v>130112.1186963635</v>
      </c>
      <c r="C651">
        <v>95988.926509109209</v>
      </c>
      <c r="D651">
        <v>133030.89240933207</v>
      </c>
      <c r="E651">
        <v>13141.381043520629</v>
      </c>
      <c r="F651">
        <v>126782.04722546505</v>
      </c>
      <c r="G651">
        <v>127885.16421179415</v>
      </c>
      <c r="H651">
        <v>90381.652021790389</v>
      </c>
      <c r="I651">
        <v>29148.301495700653</v>
      </c>
      <c r="J651">
        <v>170982.08947557365</v>
      </c>
      <c r="K651">
        <v>123928.76989281394</v>
      </c>
      <c r="L651">
        <v>177320.48433343938</v>
      </c>
      <c r="M651">
        <v>205.36</v>
      </c>
      <c r="N651">
        <v>2</v>
      </c>
      <c r="O651">
        <v>2</v>
      </c>
      <c r="P651">
        <v>2</v>
      </c>
      <c r="Q651">
        <v>2</v>
      </c>
      <c r="R651">
        <v>1</v>
      </c>
      <c r="S651">
        <v>1</v>
      </c>
      <c r="T651">
        <v>1</v>
      </c>
      <c r="U651">
        <v>1</v>
      </c>
      <c r="V651">
        <v>1</v>
      </c>
      <c r="W651">
        <v>1</v>
      </c>
      <c r="X651">
        <v>2</v>
      </c>
      <c r="Y651">
        <v>1</v>
      </c>
      <c r="Z651">
        <v>0</v>
      </c>
      <c r="AA651">
        <v>1.8334209317432251</v>
      </c>
      <c r="AB651">
        <v>2.1765371152136099</v>
      </c>
      <c r="AC651">
        <v>1.5249959140827256</v>
      </c>
      <c r="AD651">
        <v>2.55119107578316</v>
      </c>
      <c r="AE651">
        <v>1.9155704350899001</v>
      </c>
      <c r="AF651">
        <v>2.1994398072469798</v>
      </c>
      <c r="AG651">
        <v>1.14057225981845</v>
      </c>
      <c r="AH651">
        <v>3.0475699260622</v>
      </c>
      <c r="AI651">
        <v>1.8202618882836401</v>
      </c>
      <c r="AJ651">
        <v>2.7319227278049603</v>
      </c>
      <c r="AK651">
        <v>2.3263387453136999</v>
      </c>
      <c r="AL651">
        <v>0</v>
      </c>
      <c r="AM651">
        <f t="shared" si="20"/>
        <v>2.0477630640625235</v>
      </c>
      <c r="AN651">
        <f t="shared" si="21"/>
        <v>1.8302070736779017</v>
      </c>
      <c r="AP651" t="s">
        <v>749</v>
      </c>
      <c r="AQ651" t="s">
        <v>2766</v>
      </c>
      <c r="AR651" t="s">
        <v>2767</v>
      </c>
      <c r="AS651">
        <v>0.97294716503896395</v>
      </c>
      <c r="AT651">
        <v>6.8501986842465196E-2</v>
      </c>
      <c r="AU651">
        <v>0.60767694798650296</v>
      </c>
    </row>
    <row r="652" spans="1:47" x14ac:dyDescent="0.25">
      <c r="A652" t="s">
        <v>526</v>
      </c>
      <c r="B652">
        <v>37354.974558500224</v>
      </c>
      <c r="C652">
        <v>58471.906038579</v>
      </c>
      <c r="D652">
        <v>60520.681983937553</v>
      </c>
      <c r="E652">
        <v>44369.285012425054</v>
      </c>
      <c r="F652">
        <v>205.36</v>
      </c>
      <c r="G652">
        <v>52936.272477118771</v>
      </c>
      <c r="H652">
        <v>205.36</v>
      </c>
      <c r="I652">
        <v>44595.83686451018</v>
      </c>
      <c r="J652">
        <v>205.36</v>
      </c>
      <c r="K652">
        <v>205.36</v>
      </c>
      <c r="L652">
        <v>41966.104117339266</v>
      </c>
      <c r="M652">
        <v>39533.628210210489</v>
      </c>
      <c r="N652">
        <v>1</v>
      </c>
      <c r="O652">
        <v>1</v>
      </c>
      <c r="P652">
        <v>1</v>
      </c>
      <c r="Q652">
        <v>1</v>
      </c>
      <c r="R652">
        <v>1</v>
      </c>
      <c r="S652">
        <v>0</v>
      </c>
      <c r="T652">
        <v>1</v>
      </c>
      <c r="U652">
        <v>0</v>
      </c>
      <c r="V652">
        <v>1</v>
      </c>
      <c r="W652">
        <v>0</v>
      </c>
      <c r="X652">
        <v>0</v>
      </c>
      <c r="Y652">
        <v>1</v>
      </c>
      <c r="Z652">
        <v>1</v>
      </c>
      <c r="AA652">
        <v>2.14305652909851</v>
      </c>
      <c r="AB652">
        <v>2.4133024873000899</v>
      </c>
      <c r="AC652">
        <v>1.61884658077518</v>
      </c>
      <c r="AD652">
        <v>1.2321839888163999</v>
      </c>
      <c r="AE652">
        <v>0</v>
      </c>
      <c r="AF652">
        <v>1.70372351276905</v>
      </c>
      <c r="AG652">
        <v>0</v>
      </c>
      <c r="AH652">
        <v>1.1364449997891499</v>
      </c>
      <c r="AI652">
        <v>0</v>
      </c>
      <c r="AJ652">
        <v>0</v>
      </c>
      <c r="AK652">
        <v>2.63618145162833</v>
      </c>
      <c r="AL652">
        <v>3.8688461512540901</v>
      </c>
      <c r="AM652">
        <f t="shared" si="20"/>
        <v>1.3131548516571385</v>
      </c>
      <c r="AN652">
        <f t="shared" si="21"/>
        <v>1.478942765247995</v>
      </c>
      <c r="AP652" t="s">
        <v>750</v>
      </c>
      <c r="AQ652" t="s">
        <v>2768</v>
      </c>
      <c r="AR652" t="s">
        <v>2769</v>
      </c>
      <c r="AS652">
        <v>-0.994698643408923</v>
      </c>
      <c r="AT652">
        <v>2.9372272557295E-2</v>
      </c>
      <c r="AU652">
        <v>0.60801253399115196</v>
      </c>
    </row>
    <row r="653" spans="1:47" x14ac:dyDescent="0.25">
      <c r="A653" t="s">
        <v>451</v>
      </c>
      <c r="B653">
        <v>53151.467056713002</v>
      </c>
      <c r="C653">
        <v>87613.13839010807</v>
      </c>
      <c r="D653">
        <v>205.36</v>
      </c>
      <c r="E653">
        <v>205.36</v>
      </c>
      <c r="F653">
        <v>59399.020860267861</v>
      </c>
      <c r="G653">
        <v>205.36</v>
      </c>
      <c r="H653">
        <v>205.36</v>
      </c>
      <c r="I653">
        <v>205.36</v>
      </c>
      <c r="J653">
        <v>110184.93440897537</v>
      </c>
      <c r="K653">
        <v>140356.77577540936</v>
      </c>
      <c r="L653">
        <v>143252.31401373047</v>
      </c>
      <c r="M653">
        <v>93580.741513229441</v>
      </c>
      <c r="N653">
        <v>2</v>
      </c>
      <c r="O653">
        <v>1</v>
      </c>
      <c r="P653">
        <v>1</v>
      </c>
      <c r="Q653">
        <v>0</v>
      </c>
      <c r="R653">
        <v>0</v>
      </c>
      <c r="S653">
        <v>1</v>
      </c>
      <c r="T653">
        <v>0</v>
      </c>
      <c r="U653">
        <v>0</v>
      </c>
      <c r="V653">
        <v>0</v>
      </c>
      <c r="W653">
        <v>1</v>
      </c>
      <c r="X653">
        <v>2</v>
      </c>
      <c r="Y653">
        <v>2</v>
      </c>
      <c r="Z653">
        <v>1</v>
      </c>
      <c r="AA653">
        <v>1.5569814269589799</v>
      </c>
      <c r="AB653">
        <v>1.4262997536956299</v>
      </c>
      <c r="AC653">
        <v>0</v>
      </c>
      <c r="AD653">
        <v>0</v>
      </c>
      <c r="AE653">
        <v>1.13632202153726</v>
      </c>
      <c r="AF653">
        <v>0</v>
      </c>
      <c r="AG653">
        <v>0</v>
      </c>
      <c r="AH653">
        <v>0</v>
      </c>
      <c r="AI653">
        <v>0.694669346130666</v>
      </c>
      <c r="AJ653">
        <v>1.95655721592997</v>
      </c>
      <c r="AK653">
        <v>1.392112923842044</v>
      </c>
      <c r="AL653">
        <v>2.0889562821865102</v>
      </c>
      <c r="AM653">
        <f t="shared" si="20"/>
        <v>0.93908462378587432</v>
      </c>
      <c r="AN653">
        <f t="shared" si="21"/>
        <v>0.76956520459430244</v>
      </c>
      <c r="AP653" t="s">
        <v>751</v>
      </c>
      <c r="AQ653" t="s">
        <v>1762</v>
      </c>
      <c r="AR653" t="s">
        <v>2770</v>
      </c>
      <c r="AS653">
        <v>0.78438028450229502</v>
      </c>
      <c r="AT653">
        <v>3.0998164560016399E-2</v>
      </c>
      <c r="AU653">
        <v>0.60836402153175695</v>
      </c>
    </row>
    <row r="654" spans="1:47" x14ac:dyDescent="0.25">
      <c r="A654" t="s">
        <v>1404</v>
      </c>
      <c r="B654">
        <v>511500.12709754694</v>
      </c>
      <c r="C654">
        <v>524371.50193256326</v>
      </c>
      <c r="D654">
        <v>518341.39404865436</v>
      </c>
      <c r="E654">
        <v>502029.99011080223</v>
      </c>
      <c r="F654">
        <v>578347.20497844601</v>
      </c>
      <c r="G654">
        <v>463404.03279077756</v>
      </c>
      <c r="H654">
        <v>473736.82499898475</v>
      </c>
      <c r="I654">
        <v>473195.38939715055</v>
      </c>
      <c r="J654">
        <v>496605.66189711302</v>
      </c>
      <c r="K654">
        <v>535153.76529543928</v>
      </c>
      <c r="L654">
        <v>667165.84009419091</v>
      </c>
      <c r="M654">
        <v>468228.40511246154</v>
      </c>
      <c r="N654">
        <v>2</v>
      </c>
      <c r="O654">
        <v>2</v>
      </c>
      <c r="P654">
        <v>1</v>
      </c>
      <c r="Q654">
        <v>2</v>
      </c>
      <c r="R654">
        <v>2</v>
      </c>
      <c r="S654">
        <v>2</v>
      </c>
      <c r="T654">
        <v>2</v>
      </c>
      <c r="U654">
        <v>2</v>
      </c>
      <c r="V654">
        <v>2</v>
      </c>
      <c r="W654">
        <v>1</v>
      </c>
      <c r="X654">
        <v>2</v>
      </c>
      <c r="Y654">
        <v>2</v>
      </c>
      <c r="Z654">
        <v>2</v>
      </c>
      <c r="AA654">
        <v>1.0617431696314026</v>
      </c>
      <c r="AB654">
        <v>2.1067214798552598</v>
      </c>
      <c r="AC654">
        <v>3.7575516406165503</v>
      </c>
      <c r="AD654">
        <v>2.7659742119019501</v>
      </c>
      <c r="AE654">
        <v>2.4965970533025299</v>
      </c>
      <c r="AF654">
        <v>3.6484736422327551</v>
      </c>
      <c r="AG654">
        <v>3.3959169274884804</v>
      </c>
      <c r="AH654">
        <v>3.9499101540341699</v>
      </c>
      <c r="AI654">
        <v>2.5066958153924102</v>
      </c>
      <c r="AJ654">
        <v>4.6208000695036997</v>
      </c>
      <c r="AK654">
        <v>3.0093630078432847</v>
      </c>
      <c r="AL654">
        <v>3.964363253213615</v>
      </c>
      <c r="AM654">
        <f t="shared" si="20"/>
        <v>2.9503309695386797</v>
      </c>
      <c r="AN654">
        <f t="shared" si="21"/>
        <v>3.2636874346306719</v>
      </c>
      <c r="AP654" t="s">
        <v>752</v>
      </c>
      <c r="AQ654" t="s">
        <v>2771</v>
      </c>
      <c r="AR654" t="s">
        <v>2772</v>
      </c>
      <c r="AS654">
        <v>0.64002187300353197</v>
      </c>
      <c r="AT654">
        <v>0.23617929220835801</v>
      </c>
      <c r="AU654">
        <v>0.60898182279535296</v>
      </c>
    </row>
    <row r="655" spans="1:47" x14ac:dyDescent="0.25">
      <c r="A655" t="s">
        <v>88</v>
      </c>
      <c r="B655">
        <v>265574.98224101838</v>
      </c>
      <c r="C655">
        <v>253889.23159227474</v>
      </c>
      <c r="D655">
        <v>392360.89620992704</v>
      </c>
      <c r="E655">
        <v>132647.13885176354</v>
      </c>
      <c r="F655">
        <v>151702.76938955442</v>
      </c>
      <c r="G655">
        <v>216589.42543084611</v>
      </c>
      <c r="H655">
        <v>170006.19358588182</v>
      </c>
      <c r="I655">
        <v>76917.287288909953</v>
      </c>
      <c r="J655">
        <v>130435.13502267441</v>
      </c>
      <c r="K655">
        <v>434364.84734738851</v>
      </c>
      <c r="L655">
        <v>202604.1182242301</v>
      </c>
      <c r="M655">
        <v>218852.55756982666</v>
      </c>
      <c r="N655">
        <v>3</v>
      </c>
      <c r="O655">
        <v>3</v>
      </c>
      <c r="P655">
        <v>3</v>
      </c>
      <c r="Q655">
        <v>3</v>
      </c>
      <c r="R655">
        <v>3</v>
      </c>
      <c r="S655">
        <v>3</v>
      </c>
      <c r="T655">
        <v>3</v>
      </c>
      <c r="U655">
        <v>3</v>
      </c>
      <c r="V655">
        <v>2</v>
      </c>
      <c r="W655">
        <v>2</v>
      </c>
      <c r="X655">
        <v>3</v>
      </c>
      <c r="Y655">
        <v>3</v>
      </c>
      <c r="Z655">
        <v>3</v>
      </c>
      <c r="AA655">
        <v>3.0398235620881233</v>
      </c>
      <c r="AB655">
        <v>3.250252481102553</v>
      </c>
      <c r="AC655">
        <v>3.5432710685263302</v>
      </c>
      <c r="AD655">
        <v>3.7348739810126332</v>
      </c>
      <c r="AE655">
        <v>2.7506644808544132</v>
      </c>
      <c r="AF655">
        <v>2.8028069754625933</v>
      </c>
      <c r="AG655">
        <v>2.5625550137276263</v>
      </c>
      <c r="AH655">
        <v>3.4463313856092102</v>
      </c>
      <c r="AI655">
        <v>2.2360369830325402</v>
      </c>
      <c r="AJ655">
        <v>3.3802644735364602</v>
      </c>
      <c r="AK655">
        <v>2.5152760093331499</v>
      </c>
      <c r="AL655">
        <v>1.74589467663763</v>
      </c>
      <c r="AM655">
        <f t="shared" si="20"/>
        <v>3.0420759239580999</v>
      </c>
      <c r="AN655">
        <f t="shared" si="21"/>
        <v>2.7925992578624435</v>
      </c>
      <c r="AP655" t="s">
        <v>753</v>
      </c>
      <c r="AQ655" t="s">
        <v>2773</v>
      </c>
      <c r="AR655" t="s">
        <v>2774</v>
      </c>
      <c r="AS655">
        <v>-0.76331722328776297</v>
      </c>
      <c r="AT655">
        <v>0.30638079265611901</v>
      </c>
      <c r="AU655">
        <v>0.61030814214440898</v>
      </c>
    </row>
    <row r="656" spans="1:47" x14ac:dyDescent="0.25">
      <c r="A656" t="s">
        <v>1010</v>
      </c>
      <c r="B656">
        <v>306999.2170918918</v>
      </c>
      <c r="C656">
        <v>308265.59691655415</v>
      </c>
      <c r="D656">
        <v>376135.70282976551</v>
      </c>
      <c r="E656">
        <v>399291.53472927638</v>
      </c>
      <c r="F656">
        <v>206706.84282881231</v>
      </c>
      <c r="G656">
        <v>279992.95841445605</v>
      </c>
      <c r="H656">
        <v>251758.47311563752</v>
      </c>
      <c r="I656">
        <v>327443.87614226004</v>
      </c>
      <c r="J656">
        <v>430381.62149849592</v>
      </c>
      <c r="K656">
        <v>326560.46054334083</v>
      </c>
      <c r="L656">
        <v>392326.30763563135</v>
      </c>
      <c r="M656">
        <v>323898.26402679022</v>
      </c>
      <c r="N656">
        <v>4</v>
      </c>
      <c r="O656">
        <v>4</v>
      </c>
      <c r="P656">
        <v>4</v>
      </c>
      <c r="Q656">
        <v>4</v>
      </c>
      <c r="R656">
        <v>4</v>
      </c>
      <c r="S656">
        <v>3</v>
      </c>
      <c r="T656">
        <v>4</v>
      </c>
      <c r="U656">
        <v>3</v>
      </c>
      <c r="V656">
        <v>4</v>
      </c>
      <c r="W656">
        <v>3</v>
      </c>
      <c r="X656">
        <v>2</v>
      </c>
      <c r="Y656">
        <v>3</v>
      </c>
      <c r="Z656">
        <v>3</v>
      </c>
      <c r="AA656">
        <v>3.7497481418219794</v>
      </c>
      <c r="AB656">
        <v>2.384578082769913</v>
      </c>
      <c r="AC656">
        <v>4.4503432691215998</v>
      </c>
      <c r="AD656">
        <v>3.46361868127032</v>
      </c>
      <c r="AE656">
        <v>3.3079402403417899</v>
      </c>
      <c r="AF656">
        <v>4.1000264840427754</v>
      </c>
      <c r="AG656">
        <v>2.6392649642615966</v>
      </c>
      <c r="AH656">
        <v>3.0546802969613864</v>
      </c>
      <c r="AI656">
        <v>2.8436930003593539</v>
      </c>
      <c r="AJ656">
        <v>4.0072493663001101</v>
      </c>
      <c r="AK656">
        <v>4.1225360698631901</v>
      </c>
      <c r="AL656">
        <v>4.6151565241877135</v>
      </c>
      <c r="AM656">
        <f t="shared" si="20"/>
        <v>3.5892730574026217</v>
      </c>
      <c r="AN656">
        <f t="shared" si="21"/>
        <v>3.5338661294809999</v>
      </c>
      <c r="AP656" t="s">
        <v>754</v>
      </c>
      <c r="AQ656" t="s">
        <v>2775</v>
      </c>
      <c r="AR656" t="s">
        <v>2776</v>
      </c>
      <c r="AS656">
        <v>-0.48155535068395899</v>
      </c>
      <c r="AT656">
        <v>0.21401079008972601</v>
      </c>
      <c r="AU656">
        <v>0.61104270040761799</v>
      </c>
    </row>
    <row r="657" spans="1:47" x14ac:dyDescent="0.25">
      <c r="A657" t="s">
        <v>514</v>
      </c>
      <c r="B657">
        <v>209158.5285219939</v>
      </c>
      <c r="C657">
        <v>161956.1908234052</v>
      </c>
      <c r="D657">
        <v>217111.06988659326</v>
      </c>
      <c r="E657">
        <v>261297.45200169657</v>
      </c>
      <c r="F657">
        <v>238483.54408305648</v>
      </c>
      <c r="G657">
        <v>207076.97230960656</v>
      </c>
      <c r="H657">
        <v>204248.94927145005</v>
      </c>
      <c r="I657">
        <v>118126.63345363509</v>
      </c>
      <c r="J657">
        <v>150809.0919487621</v>
      </c>
      <c r="K657">
        <v>212418.54956384352</v>
      </c>
      <c r="L657">
        <v>65626.612200197327</v>
      </c>
      <c r="M657">
        <v>159943.13498913852</v>
      </c>
      <c r="N657">
        <v>5</v>
      </c>
      <c r="O657">
        <v>4</v>
      </c>
      <c r="P657">
        <v>3</v>
      </c>
      <c r="Q657">
        <v>4</v>
      </c>
      <c r="R657">
        <v>5</v>
      </c>
      <c r="S657">
        <v>4</v>
      </c>
      <c r="T657">
        <v>3</v>
      </c>
      <c r="U657">
        <v>3</v>
      </c>
      <c r="V657">
        <v>2</v>
      </c>
      <c r="W657">
        <v>3</v>
      </c>
      <c r="X657">
        <v>4</v>
      </c>
      <c r="Y657">
        <v>2</v>
      </c>
      <c r="Z657">
        <v>3</v>
      </c>
      <c r="AA657">
        <v>3.193770859417485</v>
      </c>
      <c r="AB657">
        <v>2.7244309238376765</v>
      </c>
      <c r="AC657">
        <v>2.8706062003342727</v>
      </c>
      <c r="AD657">
        <v>3.3521467711328894</v>
      </c>
      <c r="AE657">
        <v>2.4741670852242379</v>
      </c>
      <c r="AF657">
        <v>3.2855192047477266</v>
      </c>
      <c r="AG657">
        <v>3.2587144600999634</v>
      </c>
      <c r="AH657">
        <v>2.8633036830439149</v>
      </c>
      <c r="AI657">
        <v>1.620113034821008</v>
      </c>
      <c r="AJ657">
        <v>3.6717265456865951</v>
      </c>
      <c r="AK657">
        <v>1.4184288421101798</v>
      </c>
      <c r="AL657">
        <v>2.2340646453209332</v>
      </c>
      <c r="AM657">
        <f t="shared" si="20"/>
        <v>2.8943611281407939</v>
      </c>
      <c r="AN657">
        <f t="shared" si="21"/>
        <v>2.6001375811553529</v>
      </c>
      <c r="AP657" t="s">
        <v>755</v>
      </c>
      <c r="AQ657" t="s">
        <v>2777</v>
      </c>
      <c r="AR657" t="s">
        <v>2778</v>
      </c>
      <c r="AS657">
        <v>-0.35674831667010998</v>
      </c>
      <c r="AT657">
        <v>0.33901630122437798</v>
      </c>
      <c r="AU657">
        <v>0.61140979474037505</v>
      </c>
    </row>
    <row r="658" spans="1:47" x14ac:dyDescent="0.25">
      <c r="A658" t="s">
        <v>1067</v>
      </c>
      <c r="B658">
        <v>1415107.7800948182</v>
      </c>
      <c r="C658">
        <v>1160363.4244671378</v>
      </c>
      <c r="D658">
        <v>1442503.3942773298</v>
      </c>
      <c r="E658">
        <v>1140249.2549763243</v>
      </c>
      <c r="F658">
        <v>1111928.4345665523</v>
      </c>
      <c r="G658">
        <v>1264444.4949086958</v>
      </c>
      <c r="H658">
        <v>1011727.0858414224</v>
      </c>
      <c r="I658">
        <v>1247315.3034793723</v>
      </c>
      <c r="J658">
        <v>831657.92221554962</v>
      </c>
      <c r="K658">
        <v>662652.15733141545</v>
      </c>
      <c r="L658">
        <v>899725.46103165846</v>
      </c>
      <c r="M658">
        <v>589677.38759344094</v>
      </c>
      <c r="N658">
        <v>8</v>
      </c>
      <c r="O658">
        <v>8</v>
      </c>
      <c r="P658">
        <v>8</v>
      </c>
      <c r="Q658">
        <v>8</v>
      </c>
      <c r="R658">
        <v>8</v>
      </c>
      <c r="S658">
        <v>8</v>
      </c>
      <c r="T658">
        <v>8</v>
      </c>
      <c r="U658">
        <v>5</v>
      </c>
      <c r="V658">
        <v>8</v>
      </c>
      <c r="W658">
        <v>6</v>
      </c>
      <c r="X658">
        <v>7</v>
      </c>
      <c r="Y658">
        <v>6</v>
      </c>
      <c r="Z658">
        <v>7</v>
      </c>
      <c r="AA658">
        <v>3.472547203798336</v>
      </c>
      <c r="AB658">
        <v>2.5605805577417815</v>
      </c>
      <c r="AC658">
        <v>2.4817031806252601</v>
      </c>
      <c r="AD658">
        <v>3.5939803679490989</v>
      </c>
      <c r="AE658">
        <v>2.8449204265268997</v>
      </c>
      <c r="AF658">
        <v>3.363772097027399</v>
      </c>
      <c r="AG658">
        <v>3.6991668621155682</v>
      </c>
      <c r="AH658">
        <v>3.3249257119195477</v>
      </c>
      <c r="AI658">
        <v>2.6434842771961051</v>
      </c>
      <c r="AJ658">
        <v>2.9171587788876958</v>
      </c>
      <c r="AK658">
        <v>3.56872644758921</v>
      </c>
      <c r="AL658">
        <v>3.4701990757938845</v>
      </c>
      <c r="AM658">
        <f t="shared" si="20"/>
        <v>2.9065410158794296</v>
      </c>
      <c r="AN658">
        <f t="shared" si="21"/>
        <v>3.4169864819823683</v>
      </c>
      <c r="AP658" t="s">
        <v>756</v>
      </c>
      <c r="AQ658" t="s">
        <v>2779</v>
      </c>
      <c r="AR658" t="s">
        <v>2780</v>
      </c>
      <c r="AS658">
        <v>-0.21984984425898199</v>
      </c>
      <c r="AT658">
        <v>0.124912168096386</v>
      </c>
      <c r="AU658">
        <v>0.61168058696111105</v>
      </c>
    </row>
    <row r="659" spans="1:47" x14ac:dyDescent="0.25">
      <c r="A659" t="s">
        <v>1106</v>
      </c>
      <c r="B659">
        <v>387190.83420188294</v>
      </c>
      <c r="C659">
        <v>309395.85943291121</v>
      </c>
      <c r="D659">
        <v>392974.38791047683</v>
      </c>
      <c r="E659">
        <v>268532.39222673461</v>
      </c>
      <c r="F659">
        <v>296781.270763518</v>
      </c>
      <c r="G659">
        <v>406104.82688676217</v>
      </c>
      <c r="H659">
        <v>320693.84499161044</v>
      </c>
      <c r="I659">
        <v>337554.90186747297</v>
      </c>
      <c r="J659">
        <v>413309.74018190691</v>
      </c>
      <c r="K659">
        <v>445060.34639076906</v>
      </c>
      <c r="L659">
        <v>369304.27816546021</v>
      </c>
      <c r="M659">
        <v>526893.1580443756</v>
      </c>
      <c r="N659">
        <v>3</v>
      </c>
      <c r="O659">
        <v>3</v>
      </c>
      <c r="P659">
        <v>2</v>
      </c>
      <c r="Q659">
        <v>3</v>
      </c>
      <c r="R659">
        <v>3</v>
      </c>
      <c r="S659">
        <v>2</v>
      </c>
      <c r="T659">
        <v>3</v>
      </c>
      <c r="U659">
        <v>2</v>
      </c>
      <c r="V659">
        <v>3</v>
      </c>
      <c r="W659">
        <v>2</v>
      </c>
      <c r="X659">
        <v>3</v>
      </c>
      <c r="Y659">
        <v>2</v>
      </c>
      <c r="Z659">
        <v>3</v>
      </c>
      <c r="AA659">
        <v>2.6679624344212769</v>
      </c>
      <c r="AB659">
        <v>2.2767336963816298</v>
      </c>
      <c r="AC659">
        <v>1.7777327223499499</v>
      </c>
      <c r="AD659">
        <v>2.3141983805588766</v>
      </c>
      <c r="AE659">
        <v>2.179182208657485</v>
      </c>
      <c r="AF659">
        <v>1.0550747101846103</v>
      </c>
      <c r="AG659">
        <v>2.2615800489666702</v>
      </c>
      <c r="AH659">
        <v>1.8801077413229947</v>
      </c>
      <c r="AI659">
        <v>1.9543272770416509</v>
      </c>
      <c r="AJ659">
        <v>3.1689734828281</v>
      </c>
      <c r="AK659">
        <v>2.4260303587583349</v>
      </c>
      <c r="AL659">
        <v>2.8134404400273332</v>
      </c>
      <c r="AM659">
        <f t="shared" si="20"/>
        <v>2.1501340538678697</v>
      </c>
      <c r="AN659">
        <f t="shared" si="21"/>
        <v>2.3124231963819493</v>
      </c>
      <c r="AP659" t="s">
        <v>757</v>
      </c>
      <c r="AQ659" t="s">
        <v>2781</v>
      </c>
      <c r="AR659" t="s">
        <v>2782</v>
      </c>
      <c r="AS659">
        <v>-3.4180251838471301</v>
      </c>
      <c r="AT659">
        <v>0.30000068136476599</v>
      </c>
      <c r="AU659">
        <v>0.61192624557450703</v>
      </c>
    </row>
    <row r="660" spans="1:47" x14ac:dyDescent="0.25">
      <c r="A660" t="s">
        <v>1297</v>
      </c>
      <c r="B660">
        <v>2963819.557932863</v>
      </c>
      <c r="C660">
        <v>2921513.3383789165</v>
      </c>
      <c r="D660">
        <v>2257830.3054082496</v>
      </c>
      <c r="E660">
        <v>3055983.8975580358</v>
      </c>
      <c r="F660">
        <v>2092331.024443727</v>
      </c>
      <c r="G660">
        <v>2970447.3746335385</v>
      </c>
      <c r="H660">
        <v>2329170.0797964823</v>
      </c>
      <c r="I660">
        <v>2071539.1047416145</v>
      </c>
      <c r="J660">
        <v>603205.68819661578</v>
      </c>
      <c r="K660">
        <v>1524385.9403747837</v>
      </c>
      <c r="L660">
        <v>698296.90439100517</v>
      </c>
      <c r="M660">
        <v>1963896.6413750518</v>
      </c>
      <c r="N660">
        <v>5</v>
      </c>
      <c r="O660">
        <v>3</v>
      </c>
      <c r="P660">
        <v>3</v>
      </c>
      <c r="Q660">
        <v>3</v>
      </c>
      <c r="R660">
        <v>3</v>
      </c>
      <c r="S660">
        <v>3</v>
      </c>
      <c r="T660">
        <v>3</v>
      </c>
      <c r="U660">
        <v>3</v>
      </c>
      <c r="V660">
        <v>3</v>
      </c>
      <c r="W660">
        <v>1</v>
      </c>
      <c r="X660">
        <v>2</v>
      </c>
      <c r="Y660">
        <v>2</v>
      </c>
      <c r="Z660">
        <v>4</v>
      </c>
      <c r="AA660">
        <v>3.3690774782516635</v>
      </c>
      <c r="AB660">
        <v>2.5239145884388732</v>
      </c>
      <c r="AC660">
        <v>3.863039159499877</v>
      </c>
      <c r="AD660">
        <v>4.0477275078372061</v>
      </c>
      <c r="AE660">
        <v>2.6494799135399636</v>
      </c>
      <c r="AF660">
        <v>4.6096987581123097</v>
      </c>
      <c r="AG660">
        <v>4.3609160604476367</v>
      </c>
      <c r="AH660">
        <v>5.03329343804206</v>
      </c>
      <c r="AI660">
        <v>1.8864377296513799</v>
      </c>
      <c r="AJ660">
        <v>4.8138759564789098</v>
      </c>
      <c r="AK660">
        <v>1.8323176352916284</v>
      </c>
      <c r="AL660">
        <v>2.7678429834918177</v>
      </c>
      <c r="AM660">
        <f t="shared" si="20"/>
        <v>3.5110072784055024</v>
      </c>
      <c r="AN660">
        <f t="shared" si="21"/>
        <v>3.4485962564417183</v>
      </c>
      <c r="AP660" t="s">
        <v>758</v>
      </c>
      <c r="AQ660" t="s">
        <v>2783</v>
      </c>
      <c r="AR660" t="s">
        <v>2784</v>
      </c>
      <c r="AS660">
        <v>-0.66545807244075705</v>
      </c>
      <c r="AT660">
        <v>0.35222703146673201</v>
      </c>
      <c r="AU660">
        <v>0.61267662332903805</v>
      </c>
    </row>
    <row r="661" spans="1:47" x14ac:dyDescent="0.25">
      <c r="A661" t="s">
        <v>449</v>
      </c>
      <c r="B661">
        <v>418827.53287994856</v>
      </c>
      <c r="C661">
        <v>506376.89712629624</v>
      </c>
      <c r="D661">
        <v>520444.33547528228</v>
      </c>
      <c r="E661">
        <v>408464.27654835145</v>
      </c>
      <c r="F661">
        <v>435572.61084451142</v>
      </c>
      <c r="G661">
        <v>423401.68616809283</v>
      </c>
      <c r="H661">
        <v>416241.93133979366</v>
      </c>
      <c r="I661">
        <v>465027.40820738015</v>
      </c>
      <c r="J661">
        <v>744313.57809078065</v>
      </c>
      <c r="K661">
        <v>539883.83995805366</v>
      </c>
      <c r="L661">
        <v>565095.2291342247</v>
      </c>
      <c r="M661">
        <v>473680.19763513491</v>
      </c>
      <c r="N661">
        <v>2</v>
      </c>
      <c r="O661">
        <v>2</v>
      </c>
      <c r="P661">
        <v>2</v>
      </c>
      <c r="Q661">
        <v>2</v>
      </c>
      <c r="R661">
        <v>2</v>
      </c>
      <c r="S661">
        <v>2</v>
      </c>
      <c r="T661">
        <v>2</v>
      </c>
      <c r="U661">
        <v>2</v>
      </c>
      <c r="V661">
        <v>2</v>
      </c>
      <c r="W661">
        <v>2</v>
      </c>
      <c r="X661">
        <v>2</v>
      </c>
      <c r="Y661">
        <v>2</v>
      </c>
      <c r="Z661">
        <v>2</v>
      </c>
      <c r="AA661">
        <v>3.6619210975844547</v>
      </c>
      <c r="AB661">
        <v>3.5929849840240751</v>
      </c>
      <c r="AC661">
        <v>3.1331141001771852</v>
      </c>
      <c r="AD661">
        <v>3.2634775972205796</v>
      </c>
      <c r="AE661">
        <v>2.6446955054876851</v>
      </c>
      <c r="AF661">
        <v>3.6531369017940198</v>
      </c>
      <c r="AG661">
        <v>3.1738641646374051</v>
      </c>
      <c r="AH661">
        <v>5.3008362034528904</v>
      </c>
      <c r="AI661">
        <v>1.560122434414885</v>
      </c>
      <c r="AJ661">
        <v>4.5564357005048297</v>
      </c>
      <c r="AK661">
        <v>2.923148871422045</v>
      </c>
      <c r="AL661">
        <v>2.6023272336123</v>
      </c>
      <c r="AM661">
        <f t="shared" si="20"/>
        <v>3.3596192030832412</v>
      </c>
      <c r="AN661">
        <f t="shared" si="21"/>
        <v>3.3180582626388175</v>
      </c>
      <c r="AP661" t="s">
        <v>759</v>
      </c>
      <c r="AQ661" t="s">
        <v>2785</v>
      </c>
      <c r="AR661" t="s">
        <v>2786</v>
      </c>
      <c r="AS661">
        <v>-0.27834931721344902</v>
      </c>
      <c r="AT661">
        <v>0.12629301994891101</v>
      </c>
      <c r="AU661">
        <v>0.61338882088050795</v>
      </c>
    </row>
    <row r="662" spans="1:47" x14ac:dyDescent="0.25">
      <c r="A662" t="s">
        <v>552</v>
      </c>
      <c r="B662">
        <v>3581358.5999580808</v>
      </c>
      <c r="C662">
        <v>3957509.1799689424</v>
      </c>
      <c r="D662">
        <v>4508349.9018904567</v>
      </c>
      <c r="E662">
        <v>4637933.7718149601</v>
      </c>
      <c r="F662">
        <v>3627934.6353297285</v>
      </c>
      <c r="G662">
        <v>4482920.0338972313</v>
      </c>
      <c r="H662">
        <v>3791837.4471468246</v>
      </c>
      <c r="I662">
        <v>4427404.0223320108</v>
      </c>
      <c r="J662">
        <v>492613.32481483085</v>
      </c>
      <c r="K662">
        <v>2109158.933793698</v>
      </c>
      <c r="L662">
        <v>420020.29924544343</v>
      </c>
      <c r="M662">
        <v>3181669.5343595543</v>
      </c>
      <c r="N662">
        <v>7</v>
      </c>
      <c r="O662">
        <v>6</v>
      </c>
      <c r="P662">
        <v>5</v>
      </c>
      <c r="Q662">
        <v>7</v>
      </c>
      <c r="R662">
        <v>5</v>
      </c>
      <c r="S662">
        <v>5</v>
      </c>
      <c r="T662">
        <v>5</v>
      </c>
      <c r="U662">
        <v>6</v>
      </c>
      <c r="V662">
        <v>7</v>
      </c>
      <c r="W662">
        <v>4</v>
      </c>
      <c r="X662">
        <v>5</v>
      </c>
      <c r="Y662">
        <v>4</v>
      </c>
      <c r="Z662">
        <v>4</v>
      </c>
      <c r="AA662">
        <v>3.327862785727961</v>
      </c>
      <c r="AB662">
        <v>2.2599266476848938</v>
      </c>
      <c r="AC662">
        <v>3.4146711590218168</v>
      </c>
      <c r="AD662">
        <v>2.9164523546734378</v>
      </c>
      <c r="AE662">
        <v>3.9385776989972037</v>
      </c>
      <c r="AF662">
        <v>3.82348719896178</v>
      </c>
      <c r="AG662">
        <v>3.0495017650602985</v>
      </c>
      <c r="AH662">
        <v>2.9488959793779719</v>
      </c>
      <c r="AI662">
        <v>1.9407274650075923</v>
      </c>
      <c r="AJ662">
        <v>2.9559246171309059</v>
      </c>
      <c r="AK662">
        <v>3.3221828972857774</v>
      </c>
      <c r="AL662">
        <v>3.3009730402550299</v>
      </c>
      <c r="AM662">
        <f t="shared" si="20"/>
        <v>2.9537666455891585</v>
      </c>
      <c r="AN662">
        <f t="shared" si="21"/>
        <v>3.2460972892749531</v>
      </c>
      <c r="AP662" t="s">
        <v>760</v>
      </c>
      <c r="AQ662" t="s">
        <v>2787</v>
      </c>
      <c r="AR662" t="s">
        <v>2788</v>
      </c>
      <c r="AS662">
        <v>0.59638972190250295</v>
      </c>
      <c r="AT662">
        <v>5.46937729163453E-2</v>
      </c>
      <c r="AU662">
        <v>0.61359366547093297</v>
      </c>
    </row>
    <row r="663" spans="1:47" x14ac:dyDescent="0.25">
      <c r="A663" t="s">
        <v>1272</v>
      </c>
      <c r="B663">
        <v>5865950.5465162117</v>
      </c>
      <c r="C663">
        <v>2578168.8279526373</v>
      </c>
      <c r="D663">
        <v>5446768.9118423788</v>
      </c>
      <c r="E663">
        <v>3034418.4777057385</v>
      </c>
      <c r="F663">
        <v>6352611.734353439</v>
      </c>
      <c r="G663">
        <v>5337095.0857636882</v>
      </c>
      <c r="H663">
        <v>5804854.7289617015</v>
      </c>
      <c r="I663">
        <v>5101023.3191557983</v>
      </c>
      <c r="J663">
        <v>3431683.9207491376</v>
      </c>
      <c r="K663">
        <v>4857559.7244865028</v>
      </c>
      <c r="L663">
        <v>3916336.050945715</v>
      </c>
      <c r="M663">
        <v>2785529.1593435174</v>
      </c>
      <c r="N663">
        <v>3</v>
      </c>
      <c r="O663">
        <v>3</v>
      </c>
      <c r="P663">
        <v>1</v>
      </c>
      <c r="Q663">
        <v>3</v>
      </c>
      <c r="R663">
        <v>2</v>
      </c>
      <c r="S663">
        <v>3</v>
      </c>
      <c r="T663">
        <v>2</v>
      </c>
      <c r="U663">
        <v>3</v>
      </c>
      <c r="V663">
        <v>3</v>
      </c>
      <c r="W663">
        <v>2</v>
      </c>
      <c r="X663">
        <v>3</v>
      </c>
      <c r="Y663">
        <v>2</v>
      </c>
      <c r="Z663">
        <v>2</v>
      </c>
      <c r="AA663">
        <v>2.9555587985050096</v>
      </c>
      <c r="AB663">
        <v>2.1969325721658599</v>
      </c>
      <c r="AC663">
        <v>2.7695490089729469</v>
      </c>
      <c r="AD663">
        <v>2.7950521612514097</v>
      </c>
      <c r="AE663">
        <v>1.5786739768783355</v>
      </c>
      <c r="AF663">
        <v>3.0151532365216198</v>
      </c>
      <c r="AG663">
        <v>3.5731826218751337</v>
      </c>
      <c r="AH663">
        <v>3.2511680837414438</v>
      </c>
      <c r="AI663">
        <v>1.9308168359336</v>
      </c>
      <c r="AJ663">
        <v>2.1324671459547373</v>
      </c>
      <c r="AK663">
        <v>4.0041829684257095</v>
      </c>
      <c r="AL663">
        <v>2.9207990099067347</v>
      </c>
      <c r="AM663">
        <f t="shared" si="20"/>
        <v>2.5000795996756291</v>
      </c>
      <c r="AN663">
        <f t="shared" si="21"/>
        <v>3.0205098036797948</v>
      </c>
      <c r="AP663" t="s">
        <v>761</v>
      </c>
      <c r="AQ663" t="s">
        <v>2789</v>
      </c>
      <c r="AR663" t="s">
        <v>2790</v>
      </c>
      <c r="AS663">
        <v>3.5785107917719201</v>
      </c>
      <c r="AT663">
        <v>0.14102138547999901</v>
      </c>
      <c r="AU663">
        <v>0.61381217393738396</v>
      </c>
    </row>
    <row r="664" spans="1:47" x14ac:dyDescent="0.25">
      <c r="A664" t="s">
        <v>328</v>
      </c>
      <c r="B664">
        <v>205.36</v>
      </c>
      <c r="C664">
        <v>205.36</v>
      </c>
      <c r="D664">
        <v>205.36</v>
      </c>
      <c r="E664">
        <v>205.36</v>
      </c>
      <c r="F664">
        <v>205.36</v>
      </c>
      <c r="G664">
        <v>13187.30367470316</v>
      </c>
      <c r="H664">
        <v>205.36</v>
      </c>
      <c r="I664">
        <v>205.36</v>
      </c>
      <c r="J664">
        <v>49203.616980427461</v>
      </c>
      <c r="K664">
        <v>205.36</v>
      </c>
      <c r="L664">
        <v>45482.175389328324</v>
      </c>
      <c r="M664">
        <v>34467.780957478913</v>
      </c>
      <c r="N664">
        <v>2</v>
      </c>
      <c r="O664">
        <v>0</v>
      </c>
      <c r="P664">
        <v>0</v>
      </c>
      <c r="Q664">
        <v>0</v>
      </c>
      <c r="R664">
        <v>0</v>
      </c>
      <c r="S664">
        <v>0</v>
      </c>
      <c r="T664">
        <v>1</v>
      </c>
      <c r="U664">
        <v>0</v>
      </c>
      <c r="V664">
        <v>0</v>
      </c>
      <c r="W664">
        <v>1</v>
      </c>
      <c r="X664">
        <v>0</v>
      </c>
      <c r="Y664">
        <v>1</v>
      </c>
      <c r="Z664">
        <v>1</v>
      </c>
      <c r="AA664">
        <v>0</v>
      </c>
      <c r="AB664">
        <v>0</v>
      </c>
      <c r="AC664">
        <v>0</v>
      </c>
      <c r="AD664">
        <v>0</v>
      </c>
      <c r="AE664">
        <v>0</v>
      </c>
      <c r="AF664">
        <v>2.9572633862464701</v>
      </c>
      <c r="AG664">
        <v>0</v>
      </c>
      <c r="AH664">
        <v>0</v>
      </c>
      <c r="AI664">
        <v>1.3550803968681799</v>
      </c>
      <c r="AJ664">
        <v>0</v>
      </c>
      <c r="AK664">
        <v>1.97022237597016</v>
      </c>
      <c r="AL664">
        <v>1.70565206695856</v>
      </c>
      <c r="AM664">
        <f t="shared" si="20"/>
        <v>0.71872396385244164</v>
      </c>
      <c r="AN664">
        <f t="shared" si="21"/>
        <v>0.61264574048811993</v>
      </c>
      <c r="AP664" t="s">
        <v>762</v>
      </c>
      <c r="AQ664" t="s">
        <v>2791</v>
      </c>
      <c r="AR664" t="s">
        <v>2792</v>
      </c>
      <c r="AS664">
        <v>0.30460271919889997</v>
      </c>
      <c r="AT664">
        <v>5.7617194345135202E-2</v>
      </c>
      <c r="AU664">
        <v>0.61502829057973096</v>
      </c>
    </row>
    <row r="665" spans="1:47" x14ac:dyDescent="0.25">
      <c r="A665" t="s">
        <v>892</v>
      </c>
      <c r="B665">
        <v>408090.96325871145</v>
      </c>
      <c r="C665">
        <v>483568.13847219967</v>
      </c>
      <c r="D665">
        <v>376280.00188824919</v>
      </c>
      <c r="E665">
        <v>510123.98250185209</v>
      </c>
      <c r="F665">
        <v>387111.47749339632</v>
      </c>
      <c r="G665">
        <v>396150.89986725478</v>
      </c>
      <c r="H665">
        <v>316413.84214860597</v>
      </c>
      <c r="I665">
        <v>360265.23348606279</v>
      </c>
      <c r="J665">
        <v>335353.55915233243</v>
      </c>
      <c r="K665">
        <v>350730.76418276591</v>
      </c>
      <c r="L665">
        <v>402814.71702189284</v>
      </c>
      <c r="M665">
        <v>351325.54587206017</v>
      </c>
      <c r="N665">
        <v>3</v>
      </c>
      <c r="O665">
        <v>3</v>
      </c>
      <c r="P665">
        <v>3</v>
      </c>
      <c r="Q665">
        <v>3</v>
      </c>
      <c r="R665">
        <v>3</v>
      </c>
      <c r="S665">
        <v>3</v>
      </c>
      <c r="T665">
        <v>3</v>
      </c>
      <c r="U665">
        <v>3</v>
      </c>
      <c r="V665">
        <v>3</v>
      </c>
      <c r="W665">
        <v>3</v>
      </c>
      <c r="X665">
        <v>3</v>
      </c>
      <c r="Y665">
        <v>3</v>
      </c>
      <c r="Z665">
        <v>3</v>
      </c>
      <c r="AA665">
        <v>3.1330365046485902</v>
      </c>
      <c r="AB665">
        <v>2.1391554146523699</v>
      </c>
      <c r="AC665">
        <v>1.8807239043541066</v>
      </c>
      <c r="AD665">
        <v>3.2114554818337466</v>
      </c>
      <c r="AE665">
        <v>2.89276666948283</v>
      </c>
      <c r="AF665">
        <v>2.4487174089569632</v>
      </c>
      <c r="AG665">
        <v>3.7200196442659093</v>
      </c>
      <c r="AH665">
        <v>3.5430790866454203</v>
      </c>
      <c r="AI665">
        <v>3.9288613606510459</v>
      </c>
      <c r="AJ665">
        <v>4.4600920226659762</v>
      </c>
      <c r="AK665">
        <v>3.7710970668087569</v>
      </c>
      <c r="AL665">
        <v>2.9456627147761565</v>
      </c>
      <c r="AM665">
        <f t="shared" si="20"/>
        <v>2.9984311026548425</v>
      </c>
      <c r="AN665">
        <f t="shared" si="21"/>
        <v>3.3473467773021368</v>
      </c>
      <c r="AP665" t="s">
        <v>763</v>
      </c>
      <c r="AQ665" t="s">
        <v>2793</v>
      </c>
      <c r="AR665" t="s">
        <v>2794</v>
      </c>
      <c r="AS665">
        <v>-0.51328130355546198</v>
      </c>
      <c r="AT665">
        <v>0.20916465007902099</v>
      </c>
      <c r="AU665">
        <v>0.61646482537087099</v>
      </c>
    </row>
    <row r="666" spans="1:47" x14ac:dyDescent="0.25">
      <c r="A666" t="s">
        <v>564</v>
      </c>
      <c r="B666">
        <v>115041.81691037034</v>
      </c>
      <c r="C666">
        <v>81752.047722406918</v>
      </c>
      <c r="D666">
        <v>102414.95432127469</v>
      </c>
      <c r="E666">
        <v>88372.263961650722</v>
      </c>
      <c r="F666">
        <v>71844.894951835362</v>
      </c>
      <c r="G666">
        <v>89543.942322731164</v>
      </c>
      <c r="H666">
        <v>77107.831003194064</v>
      </c>
      <c r="I666">
        <v>86438.21370085924</v>
      </c>
      <c r="J666">
        <v>3342.2302639179356</v>
      </c>
      <c r="K666">
        <v>2724.209673214119</v>
      </c>
      <c r="L666">
        <v>3269.0746418399126</v>
      </c>
      <c r="M666">
        <v>3183.9330240084923</v>
      </c>
      <c r="N666">
        <v>3</v>
      </c>
      <c r="O666">
        <v>3</v>
      </c>
      <c r="P666">
        <v>2</v>
      </c>
      <c r="Q666">
        <v>2</v>
      </c>
      <c r="R666">
        <v>3</v>
      </c>
      <c r="S666">
        <v>1</v>
      </c>
      <c r="T666">
        <v>2</v>
      </c>
      <c r="U666">
        <v>2</v>
      </c>
      <c r="V666">
        <v>1</v>
      </c>
      <c r="W666">
        <v>2</v>
      </c>
      <c r="X666">
        <v>1</v>
      </c>
      <c r="Y666">
        <v>1</v>
      </c>
      <c r="Z666">
        <v>2</v>
      </c>
      <c r="AA666">
        <v>3.4093665918565996</v>
      </c>
      <c r="AB666">
        <v>4.4665845404541145</v>
      </c>
      <c r="AC666">
        <v>4.0800614622887501</v>
      </c>
      <c r="AD666">
        <v>2.6682836667318703</v>
      </c>
      <c r="AE666">
        <v>3.7316151896738101</v>
      </c>
      <c r="AF666">
        <v>3.0063722299591848</v>
      </c>
      <c r="AG666">
        <v>3.6933559030243446</v>
      </c>
      <c r="AH666">
        <v>1.23661685113548</v>
      </c>
      <c r="AI666">
        <v>1.1119418223121265</v>
      </c>
      <c r="AJ666">
        <v>1.0190740806821501</v>
      </c>
      <c r="AK666">
        <v>2.2237155106407398</v>
      </c>
      <c r="AL666">
        <v>1.0822422103110951</v>
      </c>
      <c r="AM666">
        <f t="shared" si="20"/>
        <v>2.8489001212588208</v>
      </c>
      <c r="AN666">
        <f t="shared" si="21"/>
        <v>2.4393048885862236</v>
      </c>
      <c r="AP666" t="s">
        <v>764</v>
      </c>
      <c r="AQ666" t="s">
        <v>2795</v>
      </c>
      <c r="AR666" t="s">
        <v>2796</v>
      </c>
      <c r="AS666">
        <v>-0.27023278076909901</v>
      </c>
      <c r="AT666">
        <v>0.141038970242162</v>
      </c>
      <c r="AU666">
        <v>0.61869542405423905</v>
      </c>
    </row>
    <row r="667" spans="1:47" x14ac:dyDescent="0.25">
      <c r="A667" t="s">
        <v>801</v>
      </c>
      <c r="B667">
        <v>162876.96713699499</v>
      </c>
      <c r="C667">
        <v>111845.20197066033</v>
      </c>
      <c r="D667">
        <v>107443.83045587465</v>
      </c>
      <c r="E667">
        <v>126864.86170498958</v>
      </c>
      <c r="F667">
        <v>61747.29134207491</v>
      </c>
      <c r="G667">
        <v>67183.956402045791</v>
      </c>
      <c r="H667">
        <v>53160.736455724109</v>
      </c>
      <c r="I667">
        <v>114492.29234668033</v>
      </c>
      <c r="J667">
        <v>281496.35534537438</v>
      </c>
      <c r="K667">
        <v>219437.12713217229</v>
      </c>
      <c r="L667">
        <v>295897.57169666176</v>
      </c>
      <c r="M667">
        <v>87350.638339090699</v>
      </c>
      <c r="N667">
        <v>3</v>
      </c>
      <c r="O667">
        <v>3</v>
      </c>
      <c r="P667">
        <v>2</v>
      </c>
      <c r="Q667">
        <v>2</v>
      </c>
      <c r="R667">
        <v>3</v>
      </c>
      <c r="S667">
        <v>1</v>
      </c>
      <c r="T667">
        <v>1</v>
      </c>
      <c r="U667">
        <v>1</v>
      </c>
      <c r="V667">
        <v>2</v>
      </c>
      <c r="W667">
        <v>2</v>
      </c>
      <c r="X667">
        <v>2</v>
      </c>
      <c r="Y667">
        <v>3</v>
      </c>
      <c r="Z667">
        <v>1</v>
      </c>
      <c r="AA667">
        <v>2.2040067988131833</v>
      </c>
      <c r="AB667">
        <v>1.7887834708238448</v>
      </c>
      <c r="AC667">
        <v>0.92363376297894551</v>
      </c>
      <c r="AD667">
        <v>1.97541448472826</v>
      </c>
      <c r="AE667">
        <v>0.99643774088568504</v>
      </c>
      <c r="AF667">
        <v>3.5554860741233201</v>
      </c>
      <c r="AG667">
        <v>2.6672230129118302</v>
      </c>
      <c r="AH667">
        <v>1.7233919205053452</v>
      </c>
      <c r="AI667">
        <v>2.7631221195448248</v>
      </c>
      <c r="AJ667">
        <v>3.321674477713235</v>
      </c>
      <c r="AK667">
        <v>2.4759130992304335</v>
      </c>
      <c r="AL667">
        <v>2.7352834796630998</v>
      </c>
      <c r="AM667">
        <f t="shared" si="20"/>
        <v>2.4261177839995587</v>
      </c>
      <c r="AN667">
        <f t="shared" si="21"/>
        <v>2.0956106229874423</v>
      </c>
      <c r="AP667" t="s">
        <v>765</v>
      </c>
      <c r="AQ667" t="s">
        <v>2797</v>
      </c>
      <c r="AR667" t="s">
        <v>2798</v>
      </c>
      <c r="AS667">
        <v>0.44038959844157599</v>
      </c>
      <c r="AT667">
        <v>0.16150815230111401</v>
      </c>
      <c r="AU667">
        <v>0.61873346262149098</v>
      </c>
    </row>
    <row r="668" spans="1:47" x14ac:dyDescent="0.25">
      <c r="A668" t="s">
        <v>216</v>
      </c>
      <c r="B668">
        <v>205.36</v>
      </c>
      <c r="C668">
        <v>205.36</v>
      </c>
      <c r="D668">
        <v>205.36</v>
      </c>
      <c r="E668">
        <v>205.36</v>
      </c>
      <c r="F668">
        <v>205.36</v>
      </c>
      <c r="G668">
        <v>205.36</v>
      </c>
      <c r="H668">
        <v>205.36</v>
      </c>
      <c r="I668">
        <v>205.36</v>
      </c>
      <c r="J668">
        <v>27312.071776090714</v>
      </c>
      <c r="K668">
        <v>205.36</v>
      </c>
      <c r="L668">
        <v>205.36</v>
      </c>
      <c r="M668">
        <v>20289.258457061267</v>
      </c>
      <c r="N668">
        <v>1</v>
      </c>
      <c r="O668">
        <v>0</v>
      </c>
      <c r="P668">
        <v>0</v>
      </c>
      <c r="Q668">
        <v>0</v>
      </c>
      <c r="R668">
        <v>0</v>
      </c>
      <c r="S668">
        <v>0</v>
      </c>
      <c r="T668">
        <v>0</v>
      </c>
      <c r="U668">
        <v>0</v>
      </c>
      <c r="V668">
        <v>0</v>
      </c>
      <c r="W668">
        <v>1</v>
      </c>
      <c r="X668">
        <v>0</v>
      </c>
      <c r="Y668">
        <v>0</v>
      </c>
      <c r="Z668">
        <v>1</v>
      </c>
      <c r="AA668">
        <v>0</v>
      </c>
      <c r="AB668">
        <v>0</v>
      </c>
      <c r="AC668">
        <v>0</v>
      </c>
      <c r="AD668">
        <v>0</v>
      </c>
      <c r="AE668">
        <v>0</v>
      </c>
      <c r="AF668">
        <v>0</v>
      </c>
      <c r="AG668">
        <v>0</v>
      </c>
      <c r="AH668">
        <v>0</v>
      </c>
      <c r="AI668">
        <v>2.18262298436191</v>
      </c>
      <c r="AJ668">
        <v>0</v>
      </c>
      <c r="AK668">
        <v>0</v>
      </c>
      <c r="AL668">
        <v>0.94404460101703402</v>
      </c>
      <c r="AM668">
        <f t="shared" si="20"/>
        <v>0.36377049739365169</v>
      </c>
      <c r="AN668">
        <f t="shared" si="21"/>
        <v>0.15734076683617235</v>
      </c>
      <c r="AP668" t="s">
        <v>766</v>
      </c>
      <c r="AQ668" t="s">
        <v>2799</v>
      </c>
      <c r="AR668" t="s">
        <v>2800</v>
      </c>
      <c r="AS668">
        <v>0.18590197840276099</v>
      </c>
      <c r="AT668">
        <v>2.9659757339023599E-2</v>
      </c>
      <c r="AU668">
        <v>0.61999207162052306</v>
      </c>
    </row>
    <row r="669" spans="1:47" x14ac:dyDescent="0.25">
      <c r="A669" t="s">
        <v>478</v>
      </c>
      <c r="B669">
        <v>140056.21735530676</v>
      </c>
      <c r="C669">
        <v>129509.78952650822</v>
      </c>
      <c r="D669">
        <v>77251.74429086021</v>
      </c>
      <c r="E669">
        <v>76605.671504846599</v>
      </c>
      <c r="F669">
        <v>96359.839173450731</v>
      </c>
      <c r="G669">
        <v>118289.37533165912</v>
      </c>
      <c r="H669">
        <v>99436.290952697134</v>
      </c>
      <c r="I669">
        <v>86984.81595329821</v>
      </c>
      <c r="J669">
        <v>58989.294616523504</v>
      </c>
      <c r="K669">
        <v>63991.395132040692</v>
      </c>
      <c r="L669">
        <v>62601.984828005705</v>
      </c>
      <c r="M669">
        <v>71057.846880737023</v>
      </c>
      <c r="N669">
        <v>3</v>
      </c>
      <c r="O669">
        <v>3</v>
      </c>
      <c r="P669">
        <v>3</v>
      </c>
      <c r="Q669">
        <v>2</v>
      </c>
      <c r="R669">
        <v>2</v>
      </c>
      <c r="S669">
        <v>2</v>
      </c>
      <c r="T669">
        <v>2</v>
      </c>
      <c r="U669">
        <v>2</v>
      </c>
      <c r="V669">
        <v>2</v>
      </c>
      <c r="W669">
        <v>1</v>
      </c>
      <c r="X669">
        <v>2</v>
      </c>
      <c r="Y669">
        <v>2</v>
      </c>
      <c r="Z669">
        <v>2</v>
      </c>
      <c r="AA669">
        <v>2.8702900393096797</v>
      </c>
      <c r="AB669">
        <v>2.0409680356566033</v>
      </c>
      <c r="AC669">
        <v>2.8547423345110197</v>
      </c>
      <c r="AD669">
        <v>1.5409397494750272</v>
      </c>
      <c r="AE669">
        <v>2.6791675707613303</v>
      </c>
      <c r="AF669">
        <v>2.1345216062686649</v>
      </c>
      <c r="AG669">
        <v>2.1638705300771601</v>
      </c>
      <c r="AH669">
        <v>2.1175728713295179</v>
      </c>
      <c r="AI669">
        <v>1.8556510809625899</v>
      </c>
      <c r="AJ669">
        <v>3.4150883040461149</v>
      </c>
      <c r="AK669">
        <v>2.508651036338275</v>
      </c>
      <c r="AL669">
        <v>1.9855139002411522</v>
      </c>
      <c r="AM669">
        <f t="shared" si="20"/>
        <v>2.5285435667924454</v>
      </c>
      <c r="AN669">
        <f t="shared" si="21"/>
        <v>2.1659526097037438</v>
      </c>
      <c r="AP669" t="s">
        <v>767</v>
      </c>
      <c r="AQ669" t="s">
        <v>2801</v>
      </c>
      <c r="AR669" t="s">
        <v>2802</v>
      </c>
      <c r="AS669">
        <v>0.63551059098171303</v>
      </c>
      <c r="AT669">
        <v>9.9198944719888105E-2</v>
      </c>
      <c r="AU669">
        <v>0.62101062393367901</v>
      </c>
    </row>
    <row r="670" spans="1:47" x14ac:dyDescent="0.25">
      <c r="A670" t="s">
        <v>1349</v>
      </c>
      <c r="B670">
        <v>300537.27585726697</v>
      </c>
      <c r="C670">
        <v>58310.900983519357</v>
      </c>
      <c r="D670">
        <v>112294.71433747513</v>
      </c>
      <c r="E670">
        <v>64072.912504600805</v>
      </c>
      <c r="F670">
        <v>100158.51602320647</v>
      </c>
      <c r="G670">
        <v>56469.307669387475</v>
      </c>
      <c r="H670">
        <v>31608.860114194929</v>
      </c>
      <c r="I670">
        <v>96716.264764438543</v>
      </c>
      <c r="J670">
        <v>205.36</v>
      </c>
      <c r="K670">
        <v>22245.076398466488</v>
      </c>
      <c r="L670">
        <v>205.36</v>
      </c>
      <c r="M670">
        <v>205.36</v>
      </c>
      <c r="N670">
        <v>3</v>
      </c>
      <c r="O670">
        <v>2</v>
      </c>
      <c r="P670">
        <v>2</v>
      </c>
      <c r="Q670">
        <v>2</v>
      </c>
      <c r="R670">
        <v>2</v>
      </c>
      <c r="S670">
        <v>2</v>
      </c>
      <c r="T670">
        <v>2</v>
      </c>
      <c r="U670">
        <v>1</v>
      </c>
      <c r="V670">
        <v>2</v>
      </c>
      <c r="W670">
        <v>0</v>
      </c>
      <c r="X670">
        <v>1</v>
      </c>
      <c r="Y670">
        <v>0</v>
      </c>
      <c r="Z670">
        <v>0</v>
      </c>
      <c r="AA670">
        <v>1.3783788787438069</v>
      </c>
      <c r="AB670">
        <v>2.4262638383107999</v>
      </c>
      <c r="AC670">
        <v>3.1588637193670897</v>
      </c>
      <c r="AD670">
        <v>3.2826125815496598</v>
      </c>
      <c r="AE670">
        <v>2.8217443935295501</v>
      </c>
      <c r="AF670">
        <v>2.0758354094123841</v>
      </c>
      <c r="AG670">
        <v>1.1188476908211999</v>
      </c>
      <c r="AH670">
        <v>2.4944203932657052</v>
      </c>
      <c r="AI670">
        <v>0</v>
      </c>
      <c r="AJ670">
        <v>2.08444541357682</v>
      </c>
      <c r="AK670">
        <v>0</v>
      </c>
      <c r="AL670">
        <v>0</v>
      </c>
      <c r="AM670">
        <f t="shared" si="20"/>
        <v>1.8539645432351499</v>
      </c>
      <c r="AN670">
        <f t="shared" si="21"/>
        <v>1.6196041765276856</v>
      </c>
      <c r="AP670" t="s">
        <v>768</v>
      </c>
      <c r="AQ670" t="s">
        <v>2803</v>
      </c>
      <c r="AR670" t="s">
        <v>2804</v>
      </c>
      <c r="AS670">
        <v>-1.7887276083028301</v>
      </c>
      <c r="AT670">
        <v>8.6482973227774804E-2</v>
      </c>
      <c r="AU670">
        <v>0.62112489100479995</v>
      </c>
    </row>
    <row r="671" spans="1:47" x14ac:dyDescent="0.25">
      <c r="A671" t="s">
        <v>1345</v>
      </c>
      <c r="B671">
        <v>226333.64575569329</v>
      </c>
      <c r="C671">
        <v>280330.82509199734</v>
      </c>
      <c r="D671">
        <v>329893.84453839361</v>
      </c>
      <c r="E671">
        <v>157705.67928588702</v>
      </c>
      <c r="F671">
        <v>160994.02888908537</v>
      </c>
      <c r="G671">
        <v>216791.73837895415</v>
      </c>
      <c r="H671">
        <v>250847.35592773571</v>
      </c>
      <c r="I671">
        <v>149125.44621771353</v>
      </c>
      <c r="J671">
        <v>172774.67736588683</v>
      </c>
      <c r="K671">
        <v>122649.11215537431</v>
      </c>
      <c r="L671">
        <v>22072.838093890783</v>
      </c>
      <c r="M671">
        <v>120709.23985564345</v>
      </c>
      <c r="N671">
        <v>3</v>
      </c>
      <c r="O671">
        <v>2</v>
      </c>
      <c r="P671">
        <v>3</v>
      </c>
      <c r="Q671">
        <v>3</v>
      </c>
      <c r="R671">
        <v>2</v>
      </c>
      <c r="S671">
        <v>2</v>
      </c>
      <c r="T671">
        <v>2</v>
      </c>
      <c r="U671">
        <v>2</v>
      </c>
      <c r="V671">
        <v>1</v>
      </c>
      <c r="W671">
        <v>1</v>
      </c>
      <c r="X671">
        <v>1</v>
      </c>
      <c r="Y671">
        <v>1</v>
      </c>
      <c r="Z671">
        <v>1</v>
      </c>
      <c r="AA671">
        <v>2.2263739815573347</v>
      </c>
      <c r="AB671">
        <v>2.0516952911433068</v>
      </c>
      <c r="AC671">
        <v>2.4184074441905703</v>
      </c>
      <c r="AD671">
        <v>1.5681392459376351</v>
      </c>
      <c r="AE671">
        <v>2.11684638537651</v>
      </c>
      <c r="AF671">
        <v>2.3976884130985199</v>
      </c>
      <c r="AG671">
        <v>1.9288703441754973</v>
      </c>
      <c r="AH671">
        <v>3.6632877417211298</v>
      </c>
      <c r="AI671">
        <v>1.01272425560829</v>
      </c>
      <c r="AJ671">
        <v>1.921099317848</v>
      </c>
      <c r="AK671">
        <v>1.02478464747964</v>
      </c>
      <c r="AL671">
        <v>1.0970106368597901</v>
      </c>
      <c r="AM671">
        <f t="shared" si="20"/>
        <v>2.0046647839076703</v>
      </c>
      <c r="AN671">
        <f t="shared" si="21"/>
        <v>1.8998231669250336</v>
      </c>
      <c r="AP671" t="s">
        <v>769</v>
      </c>
      <c r="AQ671" t="s">
        <v>2805</v>
      </c>
      <c r="AR671" t="s">
        <v>2806</v>
      </c>
      <c r="AS671">
        <v>-1.4548052582017901</v>
      </c>
      <c r="AT671">
        <v>0.104882513737522</v>
      </c>
      <c r="AU671">
        <v>0.62169973327009798</v>
      </c>
    </row>
    <row r="672" spans="1:47" x14ac:dyDescent="0.25">
      <c r="A672" t="s">
        <v>565</v>
      </c>
      <c r="B672">
        <v>156609.65525750065</v>
      </c>
      <c r="C672">
        <v>155066.20652330935</v>
      </c>
      <c r="D672">
        <v>113408.40500588791</v>
      </c>
      <c r="E672">
        <v>103969.43691278342</v>
      </c>
      <c r="F672">
        <v>146362.27932342581</v>
      </c>
      <c r="G672">
        <v>110301.81405286367</v>
      </c>
      <c r="H672">
        <v>65685.339464441713</v>
      </c>
      <c r="I672">
        <v>83030.083626766893</v>
      </c>
      <c r="J672">
        <v>301340.20870602725</v>
      </c>
      <c r="K672">
        <v>283002.0306300103</v>
      </c>
      <c r="L672">
        <v>107235.61011799499</v>
      </c>
      <c r="M672">
        <v>147200.66086425039</v>
      </c>
      <c r="N672">
        <v>4</v>
      </c>
      <c r="O672">
        <v>2</v>
      </c>
      <c r="P672">
        <v>3</v>
      </c>
      <c r="Q672">
        <v>2</v>
      </c>
      <c r="R672">
        <v>2</v>
      </c>
      <c r="S672">
        <v>2</v>
      </c>
      <c r="T672">
        <v>2</v>
      </c>
      <c r="U672">
        <v>1</v>
      </c>
      <c r="V672">
        <v>2</v>
      </c>
      <c r="W672">
        <v>2</v>
      </c>
      <c r="X672">
        <v>4</v>
      </c>
      <c r="Y672">
        <v>2</v>
      </c>
      <c r="Z672">
        <v>2</v>
      </c>
      <c r="AA672">
        <v>1.1989733425219584</v>
      </c>
      <c r="AB672">
        <v>1.3365359568646937</v>
      </c>
      <c r="AC672">
        <v>2.0316063887356051</v>
      </c>
      <c r="AD672">
        <v>1.1573889745336079</v>
      </c>
      <c r="AE672">
        <v>1.3508948819321764</v>
      </c>
      <c r="AF672">
        <v>2.258459428008575</v>
      </c>
      <c r="AG672">
        <v>3.2760323730382801</v>
      </c>
      <c r="AH672">
        <v>2.7489329909871505</v>
      </c>
      <c r="AI672">
        <v>2.2268483230371601</v>
      </c>
      <c r="AJ672">
        <v>2.368265877030705</v>
      </c>
      <c r="AK672">
        <v>1.3246067705262115</v>
      </c>
      <c r="AL672">
        <v>3.3750981209015749</v>
      </c>
      <c r="AM672">
        <f t="shared" si="20"/>
        <v>1.9034482193664495</v>
      </c>
      <c r="AN672">
        <f t="shared" si="21"/>
        <v>2.2054923519865</v>
      </c>
      <c r="AP672" t="s">
        <v>770</v>
      </c>
      <c r="AQ672" t="s">
        <v>2807</v>
      </c>
      <c r="AR672" t="s">
        <v>2808</v>
      </c>
      <c r="AS672">
        <v>0.24781691239319201</v>
      </c>
      <c r="AT672">
        <v>0.19179317265093801</v>
      </c>
      <c r="AU672">
        <v>0.62240782460961297</v>
      </c>
    </row>
    <row r="673" spans="1:47" x14ac:dyDescent="0.25">
      <c r="A673" t="s">
        <v>608</v>
      </c>
      <c r="B673">
        <v>631648.31344655249</v>
      </c>
      <c r="C673">
        <v>536337.38255021092</v>
      </c>
      <c r="D673">
        <v>468639.30909813527</v>
      </c>
      <c r="E673">
        <v>276037.55916795152</v>
      </c>
      <c r="F673">
        <v>435757.46181181713</v>
      </c>
      <c r="G673">
        <v>276936.07349040889</v>
      </c>
      <c r="H673">
        <v>366635.16235817719</v>
      </c>
      <c r="I673">
        <v>394457.53716471075</v>
      </c>
      <c r="J673">
        <v>448492.04337563494</v>
      </c>
      <c r="K673">
        <v>373367.06709237746</v>
      </c>
      <c r="L673">
        <v>436809.15147011698</v>
      </c>
      <c r="M673">
        <v>180964.5532658122</v>
      </c>
      <c r="N673">
        <v>4</v>
      </c>
      <c r="O673">
        <v>4</v>
      </c>
      <c r="P673">
        <v>3</v>
      </c>
      <c r="Q673">
        <v>4</v>
      </c>
      <c r="R673">
        <v>3</v>
      </c>
      <c r="S673">
        <v>4</v>
      </c>
      <c r="T673">
        <v>3</v>
      </c>
      <c r="U673">
        <v>3</v>
      </c>
      <c r="V673">
        <v>4</v>
      </c>
      <c r="W673">
        <v>3</v>
      </c>
      <c r="X673">
        <v>2</v>
      </c>
      <c r="Y673">
        <v>3</v>
      </c>
      <c r="Z673">
        <v>2</v>
      </c>
      <c r="AA673">
        <v>2.855637992990375</v>
      </c>
      <c r="AB673">
        <v>2.9612201335212869</v>
      </c>
      <c r="AC673">
        <v>2.874751284554697</v>
      </c>
      <c r="AD673">
        <v>3.6589227863023965</v>
      </c>
      <c r="AE673">
        <v>2.39082529071481</v>
      </c>
      <c r="AF673">
        <v>2.65096653358877</v>
      </c>
      <c r="AG673">
        <v>3.3579306679930565</v>
      </c>
      <c r="AH673">
        <v>3.6139926310268802</v>
      </c>
      <c r="AI673">
        <v>2.2478594743597999</v>
      </c>
      <c r="AJ673">
        <v>3.3126293874068251</v>
      </c>
      <c r="AK673">
        <v>2.5547638325400563</v>
      </c>
      <c r="AL673">
        <v>4.1022850476530657</v>
      </c>
      <c r="AM673">
        <f t="shared" si="20"/>
        <v>2.817177467736959</v>
      </c>
      <c r="AN673">
        <f t="shared" si="21"/>
        <v>3.2797867093717108</v>
      </c>
      <c r="AP673" t="s">
        <v>771</v>
      </c>
      <c r="AQ673" t="s">
        <v>2809</v>
      </c>
      <c r="AR673" t="s">
        <v>2810</v>
      </c>
      <c r="AS673">
        <v>-0.97801702042166105</v>
      </c>
      <c r="AT673">
        <v>7.2885263909029593E-2</v>
      </c>
      <c r="AU673">
        <v>0.62296685974088295</v>
      </c>
    </row>
    <row r="674" spans="1:47" x14ac:dyDescent="0.25">
      <c r="A674" t="s">
        <v>1165</v>
      </c>
      <c r="B674">
        <v>338683.31409111765</v>
      </c>
      <c r="C674">
        <v>325503.52314386342</v>
      </c>
      <c r="D674">
        <v>204387.97542172705</v>
      </c>
      <c r="E674">
        <v>104673.47975128553</v>
      </c>
      <c r="F674">
        <v>375389.0764881394</v>
      </c>
      <c r="G674">
        <v>208094.23258765848</v>
      </c>
      <c r="H674">
        <v>253564.92814593643</v>
      </c>
      <c r="I674">
        <v>198550.32494096321</v>
      </c>
      <c r="J674">
        <v>505290.38034437515</v>
      </c>
      <c r="K674">
        <v>395752.04993062076</v>
      </c>
      <c r="L674">
        <v>531998.7882618045</v>
      </c>
      <c r="M674">
        <v>391541.42198570742</v>
      </c>
      <c r="N674">
        <v>5</v>
      </c>
      <c r="O674">
        <v>5</v>
      </c>
      <c r="P674">
        <v>4</v>
      </c>
      <c r="Q674">
        <v>3</v>
      </c>
      <c r="R674">
        <v>3</v>
      </c>
      <c r="S674">
        <v>4</v>
      </c>
      <c r="T674">
        <v>4</v>
      </c>
      <c r="U674">
        <v>3</v>
      </c>
      <c r="V674">
        <v>4</v>
      </c>
      <c r="W674">
        <v>5</v>
      </c>
      <c r="X674">
        <v>5</v>
      </c>
      <c r="Y674">
        <v>4</v>
      </c>
      <c r="Z674">
        <v>5</v>
      </c>
      <c r="AA674">
        <v>2.8805099099412259</v>
      </c>
      <c r="AB674">
        <v>1.6604694561133717</v>
      </c>
      <c r="AC674">
        <v>3.6416675557548106</v>
      </c>
      <c r="AD674">
        <v>2.9692713465117855</v>
      </c>
      <c r="AE674">
        <v>2.6050321244804127</v>
      </c>
      <c r="AF674">
        <v>1.8015905294128807</v>
      </c>
      <c r="AG674">
        <v>2.5593902689982317</v>
      </c>
      <c r="AH674">
        <v>2.8449293672635276</v>
      </c>
      <c r="AI674">
        <v>2.2802875502628703</v>
      </c>
      <c r="AJ674">
        <v>3.3209368966617001</v>
      </c>
      <c r="AK674">
        <v>2.7582546446937726</v>
      </c>
      <c r="AL674">
        <v>2.7129566914818741</v>
      </c>
      <c r="AM674">
        <f t="shared" si="20"/>
        <v>2.5975769830244761</v>
      </c>
      <c r="AN674">
        <f t="shared" si="21"/>
        <v>2.7416390739049343</v>
      </c>
      <c r="AP674" t="s">
        <v>772</v>
      </c>
      <c r="AQ674" t="s">
        <v>2811</v>
      </c>
      <c r="AR674" t="s">
        <v>2812</v>
      </c>
      <c r="AS674">
        <v>-0.288339584033864</v>
      </c>
      <c r="AT674">
        <v>0.18920277523442</v>
      </c>
      <c r="AU674">
        <v>0.62332878232201905</v>
      </c>
    </row>
    <row r="675" spans="1:47" x14ac:dyDescent="0.25">
      <c r="A675" t="s">
        <v>521</v>
      </c>
      <c r="B675">
        <v>245301.94829598247</v>
      </c>
      <c r="C675">
        <v>217519.61602162605</v>
      </c>
      <c r="D675">
        <v>348446.55888762552</v>
      </c>
      <c r="E675">
        <v>152794.42030644894</v>
      </c>
      <c r="F675">
        <v>198453.64888578292</v>
      </c>
      <c r="G675">
        <v>261713.58454515136</v>
      </c>
      <c r="H675">
        <v>211844.65719461592</v>
      </c>
      <c r="I675">
        <v>245504.92856843522</v>
      </c>
      <c r="J675">
        <v>561440.00585654157</v>
      </c>
      <c r="K675">
        <v>420923.24546101049</v>
      </c>
      <c r="L675">
        <v>459911.45029819384</v>
      </c>
      <c r="M675">
        <v>362240.84060243808</v>
      </c>
      <c r="N675">
        <v>3</v>
      </c>
      <c r="O675">
        <v>3</v>
      </c>
      <c r="P675">
        <v>3</v>
      </c>
      <c r="Q675">
        <v>3</v>
      </c>
      <c r="R675">
        <v>2</v>
      </c>
      <c r="S675">
        <v>2</v>
      </c>
      <c r="T675">
        <v>3</v>
      </c>
      <c r="U675">
        <v>2</v>
      </c>
      <c r="V675">
        <v>3</v>
      </c>
      <c r="W675">
        <v>3</v>
      </c>
      <c r="X675">
        <v>3</v>
      </c>
      <c r="Y675">
        <v>3</v>
      </c>
      <c r="Z675">
        <v>3</v>
      </c>
      <c r="AA675">
        <v>3.2694483911836971</v>
      </c>
      <c r="AB675">
        <v>1.7507551740836265</v>
      </c>
      <c r="AC675">
        <v>2.1436089643662868</v>
      </c>
      <c r="AD675">
        <v>3.4929461582884853</v>
      </c>
      <c r="AE675">
        <v>1.95296315435626</v>
      </c>
      <c r="AF675">
        <v>3.0385111630369299</v>
      </c>
      <c r="AG675">
        <v>2.542859143437795</v>
      </c>
      <c r="AH675">
        <v>3.1900624439297833</v>
      </c>
      <c r="AI675">
        <v>2.4287101806785656</v>
      </c>
      <c r="AJ675">
        <v>3.9916928114269701</v>
      </c>
      <c r="AK675">
        <v>3.5289808255191737</v>
      </c>
      <c r="AL675">
        <v>3.8782071980277304</v>
      </c>
      <c r="AM675">
        <f t="shared" si="20"/>
        <v>2.7704544474626793</v>
      </c>
      <c r="AN675">
        <f t="shared" si="21"/>
        <v>3.0976698205932043</v>
      </c>
      <c r="AP675" t="s">
        <v>773</v>
      </c>
      <c r="AQ675" t="s">
        <v>2813</v>
      </c>
      <c r="AR675" t="s">
        <v>2814</v>
      </c>
      <c r="AS675">
        <v>0.28429558326523402</v>
      </c>
      <c r="AT675">
        <v>1.9699595901939999E-2</v>
      </c>
      <c r="AU675">
        <v>0.62507166048135698</v>
      </c>
    </row>
    <row r="676" spans="1:47" x14ac:dyDescent="0.25">
      <c r="A676" t="s">
        <v>700</v>
      </c>
      <c r="B676">
        <v>99824.69257463525</v>
      </c>
      <c r="C676">
        <v>77369.253470251118</v>
      </c>
      <c r="D676">
        <v>94206.962529121825</v>
      </c>
      <c r="E676">
        <v>71192.613744955757</v>
      </c>
      <c r="F676">
        <v>82501.351328551027</v>
      </c>
      <c r="G676">
        <v>205.36</v>
      </c>
      <c r="H676">
        <v>83167.709401714441</v>
      </c>
      <c r="I676">
        <v>67939.981935907461</v>
      </c>
      <c r="J676">
        <v>125648.93246162886</v>
      </c>
      <c r="K676">
        <v>74856.18524171802</v>
      </c>
      <c r="L676">
        <v>116258.66678016764</v>
      </c>
      <c r="M676">
        <v>190969.48179939081</v>
      </c>
      <c r="N676">
        <v>2</v>
      </c>
      <c r="O676">
        <v>2</v>
      </c>
      <c r="P676">
        <v>1</v>
      </c>
      <c r="Q676">
        <v>1</v>
      </c>
      <c r="R676">
        <v>2</v>
      </c>
      <c r="S676">
        <v>1</v>
      </c>
      <c r="T676">
        <v>0</v>
      </c>
      <c r="U676">
        <v>1</v>
      </c>
      <c r="V676">
        <v>1</v>
      </c>
      <c r="W676">
        <v>1</v>
      </c>
      <c r="X676">
        <v>1</v>
      </c>
      <c r="Y676">
        <v>1</v>
      </c>
      <c r="Z676">
        <v>2</v>
      </c>
      <c r="AA676">
        <v>2.1494091893506848</v>
      </c>
      <c r="AB676">
        <v>1.80497909299809</v>
      </c>
      <c r="AC676">
        <v>2.26944550853286</v>
      </c>
      <c r="AD676">
        <v>2.1362966094891651</v>
      </c>
      <c r="AE676">
        <v>2.3374486041350901</v>
      </c>
      <c r="AF676">
        <v>0</v>
      </c>
      <c r="AG676">
        <v>1.84629244509614</v>
      </c>
      <c r="AH676">
        <v>1.59560312429826</v>
      </c>
      <c r="AI676">
        <v>1.48981921765005</v>
      </c>
      <c r="AJ676">
        <v>3.8257641236078999</v>
      </c>
      <c r="AK676">
        <v>2.3289861595834802</v>
      </c>
      <c r="AL676">
        <v>1.8438923648304699</v>
      </c>
      <c r="AM676">
        <f t="shared" si="20"/>
        <v>1.9232361886899307</v>
      </c>
      <c r="AN676">
        <f t="shared" si="21"/>
        <v>2.0147532179054344</v>
      </c>
      <c r="AP676" t="s">
        <v>774</v>
      </c>
      <c r="AQ676" t="s">
        <v>2815</v>
      </c>
      <c r="AR676" t="s">
        <v>2816</v>
      </c>
      <c r="AS676">
        <v>0.55133980425291396</v>
      </c>
      <c r="AT676">
        <v>0.243083194710181</v>
      </c>
      <c r="AU676">
        <v>0.62515774182654504</v>
      </c>
    </row>
    <row r="677" spans="1:47" x14ac:dyDescent="0.25">
      <c r="A677" t="s">
        <v>774</v>
      </c>
      <c r="B677">
        <v>237902.25923946913</v>
      </c>
      <c r="C677">
        <v>87899.911184661658</v>
      </c>
      <c r="D677">
        <v>108517.30486682401</v>
      </c>
      <c r="E677">
        <v>219995.74480935858</v>
      </c>
      <c r="F677">
        <v>199644.31366514118</v>
      </c>
      <c r="G677">
        <v>278649.46726966591</v>
      </c>
      <c r="H677">
        <v>214166.31550954303</v>
      </c>
      <c r="I677">
        <v>264083.97312944982</v>
      </c>
      <c r="J677">
        <v>205.36</v>
      </c>
      <c r="K677">
        <v>236013.83175355929</v>
      </c>
      <c r="L677">
        <v>205.36</v>
      </c>
      <c r="M677">
        <v>205.36</v>
      </c>
      <c r="N677">
        <v>2</v>
      </c>
      <c r="O677">
        <v>2</v>
      </c>
      <c r="P677">
        <v>1</v>
      </c>
      <c r="Q677">
        <v>1</v>
      </c>
      <c r="R677">
        <v>2</v>
      </c>
      <c r="S677">
        <v>2</v>
      </c>
      <c r="T677">
        <v>2</v>
      </c>
      <c r="U677">
        <v>2</v>
      </c>
      <c r="V677">
        <v>2</v>
      </c>
      <c r="W677">
        <v>0</v>
      </c>
      <c r="X677">
        <v>2</v>
      </c>
      <c r="Y677">
        <v>0</v>
      </c>
      <c r="Z677">
        <v>0</v>
      </c>
      <c r="AA677">
        <v>4.722447321449625</v>
      </c>
      <c r="AB677">
        <v>2.9879995053336401</v>
      </c>
      <c r="AC677">
        <v>5.7173407654683803</v>
      </c>
      <c r="AD677">
        <v>3.3214427354814902</v>
      </c>
      <c r="AE677">
        <v>3.5882506516066202</v>
      </c>
      <c r="AF677">
        <v>4.0271512086432004</v>
      </c>
      <c r="AG677">
        <v>1.6657035850945277</v>
      </c>
      <c r="AH677">
        <v>2.93969374174752</v>
      </c>
      <c r="AI677">
        <v>0</v>
      </c>
      <c r="AJ677">
        <v>5.1755334055795092</v>
      </c>
      <c r="AK677">
        <v>0</v>
      </c>
      <c r="AL677">
        <v>0</v>
      </c>
      <c r="AM677">
        <f t="shared" si="20"/>
        <v>3.7717453677457251</v>
      </c>
      <c r="AN677">
        <f t="shared" si="21"/>
        <v>1.9191817856550264</v>
      </c>
      <c r="AP677" t="s">
        <v>775</v>
      </c>
      <c r="AQ677" t="s">
        <v>2817</v>
      </c>
      <c r="AR677" t="s">
        <v>2818</v>
      </c>
      <c r="AS677">
        <v>-2.4376794701218398</v>
      </c>
      <c r="AT677">
        <v>5.5183946501482603E-2</v>
      </c>
      <c r="AU677">
        <v>0.62569394011643997</v>
      </c>
    </row>
    <row r="678" spans="1:47" x14ac:dyDescent="0.25">
      <c r="A678" t="s">
        <v>1386</v>
      </c>
      <c r="B678">
        <v>113039.25786618618</v>
      </c>
      <c r="C678">
        <v>96251.856461437274</v>
      </c>
      <c r="D678">
        <v>242252.98521686537</v>
      </c>
      <c r="E678">
        <v>164040.6250943458</v>
      </c>
      <c r="F678">
        <v>183999.26944106858</v>
      </c>
      <c r="G678">
        <v>158796.65276942903</v>
      </c>
      <c r="H678">
        <v>75794.444801428312</v>
      </c>
      <c r="I678">
        <v>91429.749714057602</v>
      </c>
      <c r="J678">
        <v>72302.141967366319</v>
      </c>
      <c r="K678">
        <v>205.36</v>
      </c>
      <c r="L678">
        <v>95995.208886765569</v>
      </c>
      <c r="M678">
        <v>205.36</v>
      </c>
      <c r="N678">
        <v>2</v>
      </c>
      <c r="O678">
        <v>1</v>
      </c>
      <c r="P678">
        <v>1</v>
      </c>
      <c r="Q678">
        <v>2</v>
      </c>
      <c r="R678">
        <v>2</v>
      </c>
      <c r="S678">
        <v>2</v>
      </c>
      <c r="T678">
        <v>2</v>
      </c>
      <c r="U678">
        <v>1</v>
      </c>
      <c r="V678">
        <v>1</v>
      </c>
      <c r="W678">
        <v>1</v>
      </c>
      <c r="X678">
        <v>0</v>
      </c>
      <c r="Y678">
        <v>1</v>
      </c>
      <c r="Z678">
        <v>0</v>
      </c>
      <c r="AA678">
        <v>2.5894855008843001</v>
      </c>
      <c r="AB678">
        <v>3.5961069808883002</v>
      </c>
      <c r="AC678">
        <v>2.70467703154603</v>
      </c>
      <c r="AD678">
        <v>2.7956385936009553</v>
      </c>
      <c r="AE678">
        <v>1.1873043012868059</v>
      </c>
      <c r="AF678">
        <v>0.99505809498712039</v>
      </c>
      <c r="AG678">
        <v>1.64730249944089</v>
      </c>
      <c r="AH678">
        <v>2.29266575803842</v>
      </c>
      <c r="AI678">
        <v>2.2181465278282801</v>
      </c>
      <c r="AJ678">
        <v>0</v>
      </c>
      <c r="AK678">
        <v>2.7153310010057901</v>
      </c>
      <c r="AL678">
        <v>0</v>
      </c>
      <c r="AM678">
        <f t="shared" si="20"/>
        <v>2.0172456893556716</v>
      </c>
      <c r="AN678">
        <f t="shared" si="21"/>
        <v>1.7730403588954768</v>
      </c>
      <c r="AP678" t="s">
        <v>776</v>
      </c>
      <c r="AQ678" t="s">
        <v>2819</v>
      </c>
      <c r="AR678" t="s">
        <v>2820</v>
      </c>
      <c r="AS678">
        <v>-2.2422877008698099</v>
      </c>
      <c r="AT678">
        <v>0.14695192664742299</v>
      </c>
      <c r="AU678">
        <v>0.62634449673582604</v>
      </c>
    </row>
    <row r="679" spans="1:47" x14ac:dyDescent="0.25">
      <c r="A679" t="s">
        <v>1201</v>
      </c>
      <c r="B679">
        <v>86222.002746335056</v>
      </c>
      <c r="C679">
        <v>128540.13944809619</v>
      </c>
      <c r="D679">
        <v>177580.13595458888</v>
      </c>
      <c r="E679">
        <v>156737.93902546915</v>
      </c>
      <c r="F679">
        <v>134856.74929904001</v>
      </c>
      <c r="G679">
        <v>127461.2883523193</v>
      </c>
      <c r="H679">
        <v>138577.14907583257</v>
      </c>
      <c r="I679">
        <v>108377.73610944577</v>
      </c>
      <c r="J679">
        <v>77844.740405240795</v>
      </c>
      <c r="K679">
        <v>44409.644770868486</v>
      </c>
      <c r="L679">
        <v>19844.457328947381</v>
      </c>
      <c r="M679">
        <v>71951.230280900796</v>
      </c>
      <c r="N679">
        <v>3</v>
      </c>
      <c r="O679">
        <v>1</v>
      </c>
      <c r="P679">
        <v>2</v>
      </c>
      <c r="Q679">
        <v>3</v>
      </c>
      <c r="R679">
        <v>3</v>
      </c>
      <c r="S679">
        <v>1</v>
      </c>
      <c r="T679">
        <v>1</v>
      </c>
      <c r="U679">
        <v>2</v>
      </c>
      <c r="V679">
        <v>2</v>
      </c>
      <c r="W679">
        <v>1</v>
      </c>
      <c r="X679">
        <v>2</v>
      </c>
      <c r="Y679">
        <v>1</v>
      </c>
      <c r="Z679">
        <v>2</v>
      </c>
      <c r="AA679">
        <v>2.4996939843027</v>
      </c>
      <c r="AB679">
        <v>1.4672715899728195</v>
      </c>
      <c r="AC679">
        <v>2.3789272686976566</v>
      </c>
      <c r="AD679">
        <v>2.5037090473568502</v>
      </c>
      <c r="AE679">
        <v>2.6008102329579099</v>
      </c>
      <c r="AF679">
        <v>2.3726298146391298</v>
      </c>
      <c r="AG679">
        <v>2.5616297923786249</v>
      </c>
      <c r="AH679">
        <v>2.0810158949478348</v>
      </c>
      <c r="AI679">
        <v>1.3033600621456101</v>
      </c>
      <c r="AJ679">
        <v>3.2810732939221552</v>
      </c>
      <c r="AK679">
        <v>1.3701725811352701</v>
      </c>
      <c r="AL679">
        <v>1.184542727087436</v>
      </c>
      <c r="AM679">
        <f t="shared" si="20"/>
        <v>2.2171593356133452</v>
      </c>
      <c r="AN679">
        <f t="shared" si="21"/>
        <v>2.050313379310654</v>
      </c>
      <c r="AP679" t="s">
        <v>777</v>
      </c>
      <c r="AQ679" t="s">
        <v>2821</v>
      </c>
      <c r="AR679" t="s">
        <v>2822</v>
      </c>
      <c r="AS679">
        <v>1.3035310148911901</v>
      </c>
      <c r="AT679">
        <v>0.105918060538056</v>
      </c>
      <c r="AU679">
        <v>0.62674755652362302</v>
      </c>
    </row>
    <row r="680" spans="1:47" x14ac:dyDescent="0.25">
      <c r="A680" t="s">
        <v>809</v>
      </c>
      <c r="B680">
        <v>61406.52297936182</v>
      </c>
      <c r="C680">
        <v>63566.810876874559</v>
      </c>
      <c r="D680">
        <v>77363.042154387702</v>
      </c>
      <c r="E680">
        <v>61302.358560383793</v>
      </c>
      <c r="F680">
        <v>205.36</v>
      </c>
      <c r="G680">
        <v>62843.007254343363</v>
      </c>
      <c r="H680">
        <v>59578.336189112255</v>
      </c>
      <c r="I680">
        <v>53368.064261917301</v>
      </c>
      <c r="J680">
        <v>128935.19032419963</v>
      </c>
      <c r="K680">
        <v>153293.73341643214</v>
      </c>
      <c r="L680">
        <v>170901.62669757026</v>
      </c>
      <c r="M680">
        <v>132433.0682938456</v>
      </c>
      <c r="N680">
        <v>1</v>
      </c>
      <c r="O680">
        <v>1</v>
      </c>
      <c r="P680">
        <v>1</v>
      </c>
      <c r="Q680">
        <v>1</v>
      </c>
      <c r="R680">
        <v>1</v>
      </c>
      <c r="S680">
        <v>0</v>
      </c>
      <c r="T680">
        <v>1</v>
      </c>
      <c r="U680">
        <v>1</v>
      </c>
      <c r="V680">
        <v>1</v>
      </c>
      <c r="W680">
        <v>1</v>
      </c>
      <c r="X680">
        <v>1</v>
      </c>
      <c r="Y680">
        <v>1</v>
      </c>
      <c r="Z680">
        <v>1</v>
      </c>
      <c r="AA680">
        <v>3.3439199232280998</v>
      </c>
      <c r="AB680">
        <v>1.96516389753488</v>
      </c>
      <c r="AC680">
        <v>2.3714505964877701</v>
      </c>
      <c r="AD680">
        <v>2.8643849080614801</v>
      </c>
      <c r="AE680">
        <v>0</v>
      </c>
      <c r="AF680">
        <v>0.74127562154549298</v>
      </c>
      <c r="AG680">
        <v>0.696397290276769</v>
      </c>
      <c r="AH680">
        <v>1.6607905924523001</v>
      </c>
      <c r="AI680">
        <v>2.8832318036195801</v>
      </c>
      <c r="AJ680">
        <v>2.7719309335562801</v>
      </c>
      <c r="AK680">
        <v>2.87399535006749</v>
      </c>
      <c r="AL680">
        <v>2.7902687455362201</v>
      </c>
      <c r="AM680">
        <f t="shared" si="20"/>
        <v>2.3461621293286838</v>
      </c>
      <c r="AN680">
        <f t="shared" si="21"/>
        <v>1.8143061477323768</v>
      </c>
      <c r="AP680" t="s">
        <v>778</v>
      </c>
      <c r="AQ680" t="s">
        <v>2823</v>
      </c>
      <c r="AR680" t="s">
        <v>2824</v>
      </c>
      <c r="AS680">
        <v>-0.25931474309385899</v>
      </c>
      <c r="AT680">
        <v>0.15512528949458501</v>
      </c>
      <c r="AU680">
        <v>0.628678646825791</v>
      </c>
    </row>
    <row r="681" spans="1:47" x14ac:dyDescent="0.25">
      <c r="A681" t="s">
        <v>1430</v>
      </c>
      <c r="B681">
        <v>213187.8207165316</v>
      </c>
      <c r="C681">
        <v>244530.37002599213</v>
      </c>
      <c r="D681">
        <v>247570.55964735904</v>
      </c>
      <c r="E681">
        <v>315395.22569388634</v>
      </c>
      <c r="F681">
        <v>261429.17983117752</v>
      </c>
      <c r="G681">
        <v>310157.17443379422</v>
      </c>
      <c r="H681">
        <v>562893.6901996719</v>
      </c>
      <c r="I681">
        <v>383206.28113887372</v>
      </c>
      <c r="J681">
        <v>232445.62785437712</v>
      </c>
      <c r="K681">
        <v>192460.20011736586</v>
      </c>
      <c r="L681">
        <v>279416.66367127397</v>
      </c>
      <c r="M681">
        <v>265337.73267213668</v>
      </c>
      <c r="N681">
        <v>3</v>
      </c>
      <c r="O681">
        <v>3</v>
      </c>
      <c r="P681">
        <v>3</v>
      </c>
      <c r="Q681">
        <v>2</v>
      </c>
      <c r="R681">
        <v>3</v>
      </c>
      <c r="S681">
        <v>2</v>
      </c>
      <c r="T681">
        <v>2</v>
      </c>
      <c r="U681">
        <v>3</v>
      </c>
      <c r="V681">
        <v>3</v>
      </c>
      <c r="W681">
        <v>2</v>
      </c>
      <c r="X681">
        <v>2</v>
      </c>
      <c r="Y681">
        <v>2</v>
      </c>
      <c r="Z681">
        <v>2</v>
      </c>
      <c r="AA681">
        <v>3.0786884301953865</v>
      </c>
      <c r="AB681">
        <v>3.2530776784697664</v>
      </c>
      <c r="AC681">
        <v>3.258008819736395</v>
      </c>
      <c r="AD681">
        <v>3.5318327582793168</v>
      </c>
      <c r="AE681">
        <v>3.3342722657267299</v>
      </c>
      <c r="AF681">
        <v>3.8691272174549347</v>
      </c>
      <c r="AG681">
        <v>3.0101113406953135</v>
      </c>
      <c r="AH681">
        <v>3.8942155302055439</v>
      </c>
      <c r="AI681">
        <v>3.3666035013959803</v>
      </c>
      <c r="AJ681">
        <v>4.4620108163997294</v>
      </c>
      <c r="AK681">
        <v>4.1927356047716948</v>
      </c>
      <c r="AL681">
        <v>4.6267814212541847</v>
      </c>
      <c r="AM681">
        <f t="shared" si="20"/>
        <v>3.5479194106086989</v>
      </c>
      <c r="AN681">
        <f t="shared" si="21"/>
        <v>3.7649914868221308</v>
      </c>
      <c r="AP681" t="s">
        <v>779</v>
      </c>
      <c r="AQ681" t="s">
        <v>2825</v>
      </c>
      <c r="AR681" t="s">
        <v>2826</v>
      </c>
      <c r="AS681">
        <v>0.34781490554398797</v>
      </c>
      <c r="AT681">
        <v>0.14787505969753401</v>
      </c>
      <c r="AU681">
        <v>0.62877390733459704</v>
      </c>
    </row>
    <row r="682" spans="1:47" x14ac:dyDescent="0.25">
      <c r="A682" t="s">
        <v>1211</v>
      </c>
      <c r="B682">
        <v>25758.137114674464</v>
      </c>
      <c r="C682">
        <v>134545.50284596978</v>
      </c>
      <c r="D682">
        <v>25838.235541272094</v>
      </c>
      <c r="E682">
        <v>154695.17072371318</v>
      </c>
      <c r="F682">
        <v>23287.213894450684</v>
      </c>
      <c r="G682">
        <v>19846.857129321656</v>
      </c>
      <c r="H682">
        <v>148746.74276255732</v>
      </c>
      <c r="I682">
        <v>123901.06029346937</v>
      </c>
      <c r="J682">
        <v>50752.170626971507</v>
      </c>
      <c r="K682">
        <v>142240.71484803868</v>
      </c>
      <c r="L682">
        <v>218029.86547313115</v>
      </c>
      <c r="M682">
        <v>189257.78993857722</v>
      </c>
      <c r="N682">
        <v>2</v>
      </c>
      <c r="O682">
        <v>1</v>
      </c>
      <c r="P682">
        <v>2</v>
      </c>
      <c r="Q682">
        <v>1</v>
      </c>
      <c r="R682">
        <v>2</v>
      </c>
      <c r="S682">
        <v>1</v>
      </c>
      <c r="T682">
        <v>1</v>
      </c>
      <c r="U682">
        <v>2</v>
      </c>
      <c r="V682">
        <v>2</v>
      </c>
      <c r="W682">
        <v>1</v>
      </c>
      <c r="X682">
        <v>2</v>
      </c>
      <c r="Y682">
        <v>2</v>
      </c>
      <c r="Z682">
        <v>2</v>
      </c>
      <c r="AA682">
        <v>2.7367093309304602</v>
      </c>
      <c r="AB682">
        <v>1.8177401042224548</v>
      </c>
      <c r="AC682">
        <v>3.5786222827170699</v>
      </c>
      <c r="AD682">
        <v>3.2593184621370348</v>
      </c>
      <c r="AE682">
        <v>1.30026916147524</v>
      </c>
      <c r="AF682">
        <v>3.04951290257954</v>
      </c>
      <c r="AG682">
        <v>2.4836140146152048</v>
      </c>
      <c r="AH682">
        <v>3.73052813002383</v>
      </c>
      <c r="AI682">
        <v>1.3216227462235699</v>
      </c>
      <c r="AJ682">
        <v>3.62486337434891</v>
      </c>
      <c r="AK682">
        <v>4.0582411221603696</v>
      </c>
      <c r="AL682">
        <v>3.5923686039303</v>
      </c>
      <c r="AM682">
        <f t="shared" si="20"/>
        <v>2.6881784568370009</v>
      </c>
      <c r="AN682">
        <f t="shared" si="21"/>
        <v>3.0707232490569965</v>
      </c>
      <c r="AP682" t="s">
        <v>780</v>
      </c>
      <c r="AQ682" t="s">
        <v>2827</v>
      </c>
      <c r="AR682" t="s">
        <v>2828</v>
      </c>
      <c r="AS682">
        <v>-0.94107218050026398</v>
      </c>
      <c r="AT682">
        <v>4.1645171942625597E-2</v>
      </c>
      <c r="AU682">
        <v>0.62883013773123497</v>
      </c>
    </row>
    <row r="683" spans="1:47" x14ac:dyDescent="0.25">
      <c r="A683" t="s">
        <v>833</v>
      </c>
      <c r="B683">
        <v>709216.10675865936</v>
      </c>
      <c r="C683">
        <v>561490.89930826833</v>
      </c>
      <c r="D683">
        <v>690844.9722215503</v>
      </c>
      <c r="E683">
        <v>852345.02274093172</v>
      </c>
      <c r="F683">
        <v>580341.52817704901</v>
      </c>
      <c r="G683">
        <v>685845.09139359125</v>
      </c>
      <c r="H683">
        <v>582498.29663756141</v>
      </c>
      <c r="I683">
        <v>727478.85457946081</v>
      </c>
      <c r="J683">
        <v>599019.39452671388</v>
      </c>
      <c r="K683">
        <v>403170.00757564255</v>
      </c>
      <c r="L683">
        <v>677519.28999515611</v>
      </c>
      <c r="M683">
        <v>503828.69112836482</v>
      </c>
      <c r="N683">
        <v>3</v>
      </c>
      <c r="O683">
        <v>3</v>
      </c>
      <c r="P683">
        <v>2</v>
      </c>
      <c r="Q683">
        <v>2</v>
      </c>
      <c r="R683">
        <v>3</v>
      </c>
      <c r="S683">
        <v>3</v>
      </c>
      <c r="T683">
        <v>3</v>
      </c>
      <c r="U683">
        <v>3</v>
      </c>
      <c r="V683">
        <v>3</v>
      </c>
      <c r="W683">
        <v>1</v>
      </c>
      <c r="X683">
        <v>1</v>
      </c>
      <c r="Y683">
        <v>1</v>
      </c>
      <c r="Z683">
        <v>1</v>
      </c>
      <c r="AA683">
        <v>3.0760720402911303</v>
      </c>
      <c r="AB683">
        <v>2.5307088750447448</v>
      </c>
      <c r="AC683">
        <v>2.8059557696551751</v>
      </c>
      <c r="AD683">
        <v>3.6110653910755968</v>
      </c>
      <c r="AE683">
        <v>3.1399927946502166</v>
      </c>
      <c r="AF683">
        <v>3.3384769902781133</v>
      </c>
      <c r="AG683">
        <v>3.1465183256951366</v>
      </c>
      <c r="AH683">
        <v>3.9637128707267366</v>
      </c>
      <c r="AI683">
        <v>2.1872091881590099</v>
      </c>
      <c r="AJ683">
        <v>4.8471754941940697</v>
      </c>
      <c r="AK683">
        <v>3.7077593129310098</v>
      </c>
      <c r="AL683">
        <v>4.68175314732727</v>
      </c>
      <c r="AM683">
        <f t="shared" si="20"/>
        <v>3.130933059603707</v>
      </c>
      <c r="AN683">
        <f t="shared" si="21"/>
        <v>3.7084669737343279</v>
      </c>
      <c r="AP683" t="s">
        <v>781</v>
      </c>
      <c r="AQ683" t="s">
        <v>2829</v>
      </c>
      <c r="AR683" t="s">
        <v>2830</v>
      </c>
      <c r="AS683">
        <v>-0.36273218231709897</v>
      </c>
      <c r="AT683">
        <v>5.4774914343381199E-2</v>
      </c>
      <c r="AU683">
        <v>0.62895918425503194</v>
      </c>
    </row>
    <row r="684" spans="1:47" x14ac:dyDescent="0.25">
      <c r="A684" t="s">
        <v>1176</v>
      </c>
      <c r="B684">
        <v>96053.629002106245</v>
      </c>
      <c r="C684">
        <v>205.36</v>
      </c>
      <c r="D684">
        <v>41724.125011649252</v>
      </c>
      <c r="E684">
        <v>45377.640621902101</v>
      </c>
      <c r="F684">
        <v>54849.374040279705</v>
      </c>
      <c r="G684">
        <v>205.36</v>
      </c>
      <c r="H684">
        <v>118922.2566769094</v>
      </c>
      <c r="I684">
        <v>59552.513707418984</v>
      </c>
      <c r="J684">
        <v>128724.01901433124</v>
      </c>
      <c r="K684">
        <v>56832.290586533272</v>
      </c>
      <c r="L684">
        <v>53747.373828424905</v>
      </c>
      <c r="M684">
        <v>101674.95721979406</v>
      </c>
      <c r="N684">
        <v>3</v>
      </c>
      <c r="O684">
        <v>2</v>
      </c>
      <c r="P684">
        <v>0</v>
      </c>
      <c r="Q684">
        <v>1</v>
      </c>
      <c r="R684">
        <v>1</v>
      </c>
      <c r="S684">
        <v>1</v>
      </c>
      <c r="T684">
        <v>0</v>
      </c>
      <c r="U684">
        <v>2</v>
      </c>
      <c r="V684">
        <v>1</v>
      </c>
      <c r="W684">
        <v>2</v>
      </c>
      <c r="X684">
        <v>2</v>
      </c>
      <c r="Y684">
        <v>1</v>
      </c>
      <c r="Z684">
        <v>2</v>
      </c>
      <c r="AA684">
        <v>2.1716560166916903</v>
      </c>
      <c r="AB684">
        <v>0</v>
      </c>
      <c r="AC684">
        <v>2.2544989410468399</v>
      </c>
      <c r="AD684">
        <v>2.2158038531312898</v>
      </c>
      <c r="AE684">
        <v>0.66283632239104595</v>
      </c>
      <c r="AF684">
        <v>0</v>
      </c>
      <c r="AG684">
        <v>1.788958171710475</v>
      </c>
      <c r="AH684">
        <v>4.0439689056427497</v>
      </c>
      <c r="AI684">
        <v>1.8229634026532189</v>
      </c>
      <c r="AJ684">
        <v>3.1539750439382503</v>
      </c>
      <c r="AK684">
        <v>3.31264108525234</v>
      </c>
      <c r="AL684">
        <v>3.2067937972786051</v>
      </c>
      <c r="AM684">
        <f t="shared" si="20"/>
        <v>1.5671822340550001</v>
      </c>
      <c r="AN684">
        <f t="shared" si="21"/>
        <v>2.5385003559010841</v>
      </c>
      <c r="AP684" t="s">
        <v>782</v>
      </c>
      <c r="AQ684" t="s">
        <v>2831</v>
      </c>
      <c r="AR684" t="s">
        <v>2832</v>
      </c>
      <c r="AS684">
        <v>0.50135322584091002</v>
      </c>
      <c r="AT684">
        <v>0.21895031020671801</v>
      </c>
      <c r="AU684">
        <v>0.63040931246225795</v>
      </c>
    </row>
    <row r="685" spans="1:47" x14ac:dyDescent="0.25">
      <c r="A685" t="s">
        <v>947</v>
      </c>
      <c r="B685">
        <v>1450476.4502217858</v>
      </c>
      <c r="C685">
        <v>1138412.4598888892</v>
      </c>
      <c r="D685">
        <v>1502444.6435075561</v>
      </c>
      <c r="E685">
        <v>1171780.8490956479</v>
      </c>
      <c r="F685">
        <v>1158962.1648723145</v>
      </c>
      <c r="G685">
        <v>1018026.8704477791</v>
      </c>
      <c r="H685">
        <v>1243054.8328199964</v>
      </c>
      <c r="I685">
        <v>1059349.4795406144</v>
      </c>
      <c r="J685">
        <v>2239480.6272126599</v>
      </c>
      <c r="K685">
        <v>1918149.8885743676</v>
      </c>
      <c r="L685">
        <v>2515819.7291239491</v>
      </c>
      <c r="M685">
        <v>1219165.2369254099</v>
      </c>
      <c r="N685">
        <v>5</v>
      </c>
      <c r="O685">
        <v>4</v>
      </c>
      <c r="P685">
        <v>4</v>
      </c>
      <c r="Q685">
        <v>4</v>
      </c>
      <c r="R685">
        <v>4</v>
      </c>
      <c r="S685">
        <v>4</v>
      </c>
      <c r="T685">
        <v>4</v>
      </c>
      <c r="U685">
        <v>4</v>
      </c>
      <c r="V685">
        <v>4</v>
      </c>
      <c r="W685">
        <v>4</v>
      </c>
      <c r="X685">
        <v>5</v>
      </c>
      <c r="Y685">
        <v>4</v>
      </c>
      <c r="Z685">
        <v>3</v>
      </c>
      <c r="AA685">
        <v>3.7558149672819772</v>
      </c>
      <c r="AB685">
        <v>3.0520638980240173</v>
      </c>
      <c r="AC685">
        <v>3.0635539542138899</v>
      </c>
      <c r="AD685">
        <v>5.3725433476541795</v>
      </c>
      <c r="AE685">
        <v>3.2303775934119323</v>
      </c>
      <c r="AF685">
        <v>3.5283965504455925</v>
      </c>
      <c r="AG685">
        <v>4.0765703183662456</v>
      </c>
      <c r="AH685">
        <v>3.4954995705170826</v>
      </c>
      <c r="AI685">
        <v>2.9715490118395627</v>
      </c>
      <c r="AJ685">
        <v>3.626471718626386</v>
      </c>
      <c r="AK685">
        <v>3.8097046787995552</v>
      </c>
      <c r="AL685">
        <v>2.0749391178790701</v>
      </c>
      <c r="AM685">
        <f t="shared" si="20"/>
        <v>3.3329750167385712</v>
      </c>
      <c r="AN685">
        <f t="shared" si="21"/>
        <v>3.6766057711046773</v>
      </c>
      <c r="AP685" t="s">
        <v>783</v>
      </c>
      <c r="AQ685" t="s">
        <v>2833</v>
      </c>
      <c r="AR685" t="s">
        <v>2834</v>
      </c>
      <c r="AS685">
        <v>-0.76420643966166502</v>
      </c>
      <c r="AT685">
        <v>3.6456772981914201E-2</v>
      </c>
      <c r="AU685">
        <v>0.630465447197463</v>
      </c>
    </row>
    <row r="686" spans="1:47" x14ac:dyDescent="0.25">
      <c r="A686" t="s">
        <v>1368</v>
      </c>
      <c r="B686">
        <v>753535.14742088469</v>
      </c>
      <c r="C686">
        <v>1003567.8641767594</v>
      </c>
      <c r="D686">
        <v>536642.73439207533</v>
      </c>
      <c r="E686">
        <v>923220.38215652527</v>
      </c>
      <c r="F686">
        <v>978336.63397335098</v>
      </c>
      <c r="G686">
        <v>89357.936245765755</v>
      </c>
      <c r="H686">
        <v>974606.83600038337</v>
      </c>
      <c r="I686">
        <v>392110.23985670059</v>
      </c>
      <c r="J686">
        <v>1252469.1860714201</v>
      </c>
      <c r="K686">
        <v>1047500.0279602109</v>
      </c>
      <c r="L686">
        <v>1187420.608657538</v>
      </c>
      <c r="M686">
        <v>1039709.2235355064</v>
      </c>
      <c r="N686">
        <v>6</v>
      </c>
      <c r="O686">
        <v>4</v>
      </c>
      <c r="P686">
        <v>4</v>
      </c>
      <c r="Q686">
        <v>3</v>
      </c>
      <c r="R686">
        <v>4</v>
      </c>
      <c r="S686">
        <v>4</v>
      </c>
      <c r="T686">
        <v>1</v>
      </c>
      <c r="U686">
        <v>5</v>
      </c>
      <c r="V686">
        <v>3</v>
      </c>
      <c r="W686">
        <v>5</v>
      </c>
      <c r="X686">
        <v>5</v>
      </c>
      <c r="Y686">
        <v>5</v>
      </c>
      <c r="Z686">
        <v>4</v>
      </c>
      <c r="AA686">
        <v>2.0744650936271225</v>
      </c>
      <c r="AB686">
        <v>1.6450552768318887</v>
      </c>
      <c r="AC686">
        <v>1.7178963923618003</v>
      </c>
      <c r="AD686">
        <v>2.2816940668030652</v>
      </c>
      <c r="AE686">
        <v>1.7736560598527173</v>
      </c>
      <c r="AF686">
        <v>1.2836541938550601</v>
      </c>
      <c r="AG686">
        <v>2.0267590248248402</v>
      </c>
      <c r="AH686">
        <v>2.8277336894178133</v>
      </c>
      <c r="AI686">
        <v>1.519151913633547</v>
      </c>
      <c r="AJ686">
        <v>3.4027848871168738</v>
      </c>
      <c r="AK686">
        <v>2.9142508615973459</v>
      </c>
      <c r="AL686">
        <v>3.2374708020067775</v>
      </c>
      <c r="AM686">
        <f t="shared" si="20"/>
        <v>1.9405012929043821</v>
      </c>
      <c r="AN686">
        <f t="shared" si="21"/>
        <v>2.5102607507504264</v>
      </c>
      <c r="AP686" t="s">
        <v>784</v>
      </c>
      <c r="AQ686" t="s">
        <v>2835</v>
      </c>
      <c r="AR686" t="s">
        <v>2836</v>
      </c>
      <c r="AS686">
        <v>0.39354975478127102</v>
      </c>
      <c r="AT686">
        <v>3.0909770709377199E-2</v>
      </c>
      <c r="AU686">
        <v>0.63168008038935897</v>
      </c>
    </row>
    <row r="687" spans="1:47" x14ac:dyDescent="0.25">
      <c r="A687" t="s">
        <v>930</v>
      </c>
      <c r="B687">
        <v>66120.21568965858</v>
      </c>
      <c r="C687">
        <v>176858.19163399676</v>
      </c>
      <c r="D687">
        <v>123579.67794303469</v>
      </c>
      <c r="E687">
        <v>57925.209034999541</v>
      </c>
      <c r="F687">
        <v>205.36</v>
      </c>
      <c r="G687">
        <v>74106.839242149203</v>
      </c>
      <c r="H687">
        <v>80925.86612401293</v>
      </c>
      <c r="I687">
        <v>111728.60462117245</v>
      </c>
      <c r="J687">
        <v>234550.6330251722</v>
      </c>
      <c r="K687">
        <v>234151.9216032784</v>
      </c>
      <c r="L687">
        <v>267217.38068196824</v>
      </c>
      <c r="M687">
        <v>155119.93206382854</v>
      </c>
      <c r="N687">
        <v>3</v>
      </c>
      <c r="O687">
        <v>1</v>
      </c>
      <c r="P687">
        <v>3</v>
      </c>
      <c r="Q687">
        <v>2</v>
      </c>
      <c r="R687">
        <v>1</v>
      </c>
      <c r="S687">
        <v>0</v>
      </c>
      <c r="T687">
        <v>1</v>
      </c>
      <c r="U687">
        <v>1</v>
      </c>
      <c r="V687">
        <v>3</v>
      </c>
      <c r="W687">
        <v>1</v>
      </c>
      <c r="X687">
        <v>2</v>
      </c>
      <c r="Y687">
        <v>2</v>
      </c>
      <c r="Z687">
        <v>1</v>
      </c>
      <c r="AA687">
        <v>0.96730000525942195</v>
      </c>
      <c r="AB687">
        <v>2.4876288347193167</v>
      </c>
      <c r="AC687">
        <v>2.18359517725021</v>
      </c>
      <c r="AD687">
        <v>3.29167051442555</v>
      </c>
      <c r="AE687">
        <v>0</v>
      </c>
      <c r="AF687">
        <v>2.6317693898605898</v>
      </c>
      <c r="AG687">
        <v>4.9942604292849202</v>
      </c>
      <c r="AH687">
        <v>3.0209194869867004</v>
      </c>
      <c r="AI687">
        <v>2.7959277254794999</v>
      </c>
      <c r="AJ687">
        <v>3.4820051840232047</v>
      </c>
      <c r="AK687">
        <v>2.6025714878236048</v>
      </c>
      <c r="AL687">
        <v>3.4795286749678702</v>
      </c>
      <c r="AM687">
        <f t="shared" si="20"/>
        <v>2.4247043860987074</v>
      </c>
      <c r="AN687">
        <f t="shared" si="21"/>
        <v>2.8981584322481075</v>
      </c>
      <c r="AP687" t="s">
        <v>785</v>
      </c>
      <c r="AQ687" t="s">
        <v>2837</v>
      </c>
      <c r="AR687" t="s">
        <v>2838</v>
      </c>
      <c r="AS687">
        <v>0.377632599273382</v>
      </c>
      <c r="AT687">
        <v>0.13852147972909101</v>
      </c>
      <c r="AU687">
        <v>0.63315346860643895</v>
      </c>
    </row>
    <row r="688" spans="1:47" x14ac:dyDescent="0.25">
      <c r="A688" t="s">
        <v>408</v>
      </c>
      <c r="B688">
        <v>108912.70877855735</v>
      </c>
      <c r="C688">
        <v>64064.558863960054</v>
      </c>
      <c r="D688">
        <v>167141.91853494136</v>
      </c>
      <c r="E688">
        <v>99115.1811516577</v>
      </c>
      <c r="F688">
        <v>109737.43909979319</v>
      </c>
      <c r="G688">
        <v>5318.6878280642477</v>
      </c>
      <c r="H688">
        <v>108002.96172511144</v>
      </c>
      <c r="I688">
        <v>100100.92730610781</v>
      </c>
      <c r="J688">
        <v>251024.05999220014</v>
      </c>
      <c r="K688">
        <v>237367.33965587398</v>
      </c>
      <c r="L688">
        <v>236195.5745474422</v>
      </c>
      <c r="M688">
        <v>182115.21447565901</v>
      </c>
      <c r="N688">
        <v>3</v>
      </c>
      <c r="O688">
        <v>3</v>
      </c>
      <c r="P688">
        <v>2</v>
      </c>
      <c r="Q688">
        <v>3</v>
      </c>
      <c r="R688">
        <v>3</v>
      </c>
      <c r="S688">
        <v>3</v>
      </c>
      <c r="T688">
        <v>1</v>
      </c>
      <c r="U688">
        <v>3</v>
      </c>
      <c r="V688">
        <v>3</v>
      </c>
      <c r="W688">
        <v>3</v>
      </c>
      <c r="X688">
        <v>3</v>
      </c>
      <c r="Y688">
        <v>3</v>
      </c>
      <c r="Z688">
        <v>3</v>
      </c>
      <c r="AA688">
        <v>2.8641940554414766</v>
      </c>
      <c r="AB688">
        <v>2.9837249263903898</v>
      </c>
      <c r="AC688">
        <v>2.8269387279511431</v>
      </c>
      <c r="AD688">
        <v>3.1258707451099599</v>
      </c>
      <c r="AE688">
        <v>1.6593727980226081</v>
      </c>
      <c r="AF688">
        <v>1.3200163613634199</v>
      </c>
      <c r="AG688">
        <v>2.4760653413508966</v>
      </c>
      <c r="AH688">
        <v>2.7898981540829602</v>
      </c>
      <c r="AI688">
        <v>1.9187859384067234</v>
      </c>
      <c r="AJ688">
        <v>2.9898690903712897</v>
      </c>
      <c r="AK688">
        <v>3.0474914722474367</v>
      </c>
      <c r="AL688">
        <v>2.5398677621460499</v>
      </c>
      <c r="AM688">
        <f t="shared" si="20"/>
        <v>2.4839215166540733</v>
      </c>
      <c r="AN688">
        <f t="shared" si="21"/>
        <v>2.6064277121599853</v>
      </c>
      <c r="AP688" t="s">
        <v>786</v>
      </c>
      <c r="AQ688" t="s">
        <v>2839</v>
      </c>
      <c r="AR688" t="s">
        <v>2840</v>
      </c>
      <c r="AS688">
        <v>-0.438988398127164</v>
      </c>
      <c r="AT688">
        <v>0.196979930046251</v>
      </c>
      <c r="AU688">
        <v>0.63471512970325505</v>
      </c>
    </row>
    <row r="689" spans="1:47" x14ac:dyDescent="0.25">
      <c r="A689" t="s">
        <v>1119</v>
      </c>
      <c r="B689">
        <v>262795.46565731149</v>
      </c>
      <c r="C689">
        <v>276615.45643351931</v>
      </c>
      <c r="D689">
        <v>348565.66966998467</v>
      </c>
      <c r="E689">
        <v>263394.23066647479</v>
      </c>
      <c r="F689">
        <v>327000.49564073794</v>
      </c>
      <c r="G689">
        <v>282490.31346209958</v>
      </c>
      <c r="H689">
        <v>165690.3925289672</v>
      </c>
      <c r="I689">
        <v>239356.5096947588</v>
      </c>
      <c r="J689">
        <v>248789.64971314752</v>
      </c>
      <c r="K689">
        <v>242222.18961711283</v>
      </c>
      <c r="L689">
        <v>329479.06234069122</v>
      </c>
      <c r="M689">
        <v>204330.40124046663</v>
      </c>
      <c r="N689">
        <v>2</v>
      </c>
      <c r="O689">
        <v>2</v>
      </c>
      <c r="P689">
        <v>1</v>
      </c>
      <c r="Q689">
        <v>2</v>
      </c>
      <c r="R689">
        <v>1</v>
      </c>
      <c r="S689">
        <v>2</v>
      </c>
      <c r="T689">
        <v>1</v>
      </c>
      <c r="U689">
        <v>1</v>
      </c>
      <c r="V689">
        <v>1</v>
      </c>
      <c r="W689">
        <v>1</v>
      </c>
      <c r="X689">
        <v>1</v>
      </c>
      <c r="Y689">
        <v>1</v>
      </c>
      <c r="Z689">
        <v>1</v>
      </c>
      <c r="AA689">
        <v>2.6904805387967947</v>
      </c>
      <c r="AB689">
        <v>3.4346886368754301</v>
      </c>
      <c r="AC689">
        <v>1.9025391738873352</v>
      </c>
      <c r="AD689">
        <v>2.7284886769940102</v>
      </c>
      <c r="AE689">
        <v>1.4527540098401599</v>
      </c>
      <c r="AF689">
        <v>2.3751062358639201</v>
      </c>
      <c r="AG689">
        <v>2.6851183766082798</v>
      </c>
      <c r="AH689">
        <v>4.53131082664998</v>
      </c>
      <c r="AI689">
        <v>2.72863571682376</v>
      </c>
      <c r="AJ689">
        <v>5.1502559904234397</v>
      </c>
      <c r="AK689">
        <v>3.0232378404485201</v>
      </c>
      <c r="AL689">
        <v>4.0393197471488103</v>
      </c>
      <c r="AM689">
        <f t="shared" si="20"/>
        <v>3.0469510487784466</v>
      </c>
      <c r="AN689">
        <f t="shared" si="21"/>
        <v>3.0767049129482928</v>
      </c>
      <c r="AP689" t="s">
        <v>787</v>
      </c>
      <c r="AQ689" t="s">
        <v>2841</v>
      </c>
      <c r="AR689" t="s">
        <v>2842</v>
      </c>
      <c r="AS689">
        <v>2.2304450077728899</v>
      </c>
      <c r="AT689">
        <v>0.283776980045987</v>
      </c>
      <c r="AU689">
        <v>0.63476924822390002</v>
      </c>
    </row>
    <row r="690" spans="1:47" x14ac:dyDescent="0.25">
      <c r="A690" t="s">
        <v>1425</v>
      </c>
      <c r="B690">
        <v>188406.42183549367</v>
      </c>
      <c r="C690">
        <v>149199.93879451713</v>
      </c>
      <c r="D690">
        <v>138968.83831703139</v>
      </c>
      <c r="E690">
        <v>62983.274221961467</v>
      </c>
      <c r="F690">
        <v>163242.64821524307</v>
      </c>
      <c r="G690">
        <v>107527.01906939253</v>
      </c>
      <c r="H690">
        <v>104099.30799546302</v>
      </c>
      <c r="I690">
        <v>155235.71708490761</v>
      </c>
      <c r="J690">
        <v>96218.987196583621</v>
      </c>
      <c r="K690">
        <v>65381.632719176661</v>
      </c>
      <c r="L690">
        <v>80725.423204614999</v>
      </c>
      <c r="M690">
        <v>48786.52114416533</v>
      </c>
      <c r="N690">
        <v>2</v>
      </c>
      <c r="O690">
        <v>2</v>
      </c>
      <c r="P690">
        <v>2</v>
      </c>
      <c r="Q690">
        <v>2</v>
      </c>
      <c r="R690">
        <v>1</v>
      </c>
      <c r="S690">
        <v>2</v>
      </c>
      <c r="T690">
        <v>2</v>
      </c>
      <c r="U690">
        <v>2</v>
      </c>
      <c r="V690">
        <v>2</v>
      </c>
      <c r="W690">
        <v>1</v>
      </c>
      <c r="X690">
        <v>1</v>
      </c>
      <c r="Y690">
        <v>1</v>
      </c>
      <c r="Z690">
        <v>1</v>
      </c>
      <c r="AA690">
        <v>5.1293486588667401</v>
      </c>
      <c r="AB690">
        <v>2.3480960239654665</v>
      </c>
      <c r="AC690">
        <v>2.4242642375857102</v>
      </c>
      <c r="AD690">
        <v>2.8849318114706199</v>
      </c>
      <c r="AE690">
        <v>3.0470082972364354</v>
      </c>
      <c r="AF690">
        <v>3.3885170637201298</v>
      </c>
      <c r="AG690">
        <v>2.5355920970117949</v>
      </c>
      <c r="AH690">
        <v>3.6145016222564852</v>
      </c>
      <c r="AI690">
        <v>1.40175256814503</v>
      </c>
      <c r="AJ690">
        <v>2.3495747352897101</v>
      </c>
      <c r="AK690">
        <v>4.2600075396771002</v>
      </c>
      <c r="AL690">
        <v>1.51303658459277</v>
      </c>
      <c r="AM690">
        <f t="shared" si="20"/>
        <v>2.8402588812621308</v>
      </c>
      <c r="AN690">
        <f t="shared" si="21"/>
        <v>2.9758463253742007</v>
      </c>
      <c r="AP690" t="s">
        <v>788</v>
      </c>
      <c r="AQ690" t="s">
        <v>2843</v>
      </c>
      <c r="AR690" t="s">
        <v>2844</v>
      </c>
      <c r="AS690">
        <v>-0.39140228396961502</v>
      </c>
      <c r="AT690">
        <v>0.15460018570536599</v>
      </c>
      <c r="AU690">
        <v>0.63493381129262305</v>
      </c>
    </row>
    <row r="691" spans="1:47" x14ac:dyDescent="0.25">
      <c r="A691" t="s">
        <v>1114</v>
      </c>
      <c r="B691">
        <v>71681.155906097745</v>
      </c>
      <c r="C691">
        <v>15338.753169662521</v>
      </c>
      <c r="D691">
        <v>126153.45612057956</v>
      </c>
      <c r="E691">
        <v>105203.30761312801</v>
      </c>
      <c r="F691">
        <v>11619.117371402463</v>
      </c>
      <c r="G691">
        <v>35295.973476544394</v>
      </c>
      <c r="H691">
        <v>13146.931626447726</v>
      </c>
      <c r="I691">
        <v>116339.98618384566</v>
      </c>
      <c r="J691">
        <v>216815.80211357475</v>
      </c>
      <c r="K691">
        <v>148238.52772595276</v>
      </c>
      <c r="L691">
        <v>151984.45402320748</v>
      </c>
      <c r="M691">
        <v>160229.47125779453</v>
      </c>
      <c r="N691">
        <v>3</v>
      </c>
      <c r="O691">
        <v>1</v>
      </c>
      <c r="P691">
        <v>1</v>
      </c>
      <c r="Q691">
        <v>3</v>
      </c>
      <c r="R691">
        <v>3</v>
      </c>
      <c r="S691">
        <v>1</v>
      </c>
      <c r="T691">
        <v>1</v>
      </c>
      <c r="U691">
        <v>1</v>
      </c>
      <c r="V691">
        <v>2</v>
      </c>
      <c r="W691">
        <v>3</v>
      </c>
      <c r="X691">
        <v>2</v>
      </c>
      <c r="Y691">
        <v>2</v>
      </c>
      <c r="Z691">
        <v>2</v>
      </c>
      <c r="AA691">
        <v>0.72242310405855803</v>
      </c>
      <c r="AB691">
        <v>0.69675268769548604</v>
      </c>
      <c r="AC691">
        <v>1.5010350167948154</v>
      </c>
      <c r="AD691">
        <v>2.1030479053401834</v>
      </c>
      <c r="AE691">
        <v>1.9657789377468899</v>
      </c>
      <c r="AF691">
        <v>3.3978381540255902</v>
      </c>
      <c r="AG691">
        <v>3.7784371473053802</v>
      </c>
      <c r="AH691">
        <v>3.3363258888697001</v>
      </c>
      <c r="AI691">
        <v>2.6264115664732599</v>
      </c>
      <c r="AJ691">
        <v>4.0067339524627252</v>
      </c>
      <c r="AK691">
        <v>2.9373925811966402</v>
      </c>
      <c r="AL691">
        <v>2.8126036462770698</v>
      </c>
      <c r="AM691">
        <f t="shared" si="20"/>
        <v>2.1585324135850725</v>
      </c>
      <c r="AN691">
        <f t="shared" si="21"/>
        <v>2.822264351122644</v>
      </c>
      <c r="AP691" t="s">
        <v>789</v>
      </c>
      <c r="AQ691" t="s">
        <v>2845</v>
      </c>
      <c r="AR691" t="s">
        <v>2846</v>
      </c>
      <c r="AS691">
        <v>0.44099274294569502</v>
      </c>
      <c r="AT691">
        <v>5.77905020801842E-2</v>
      </c>
      <c r="AU691">
        <v>0.63577853769862003</v>
      </c>
    </row>
    <row r="692" spans="1:47" x14ac:dyDescent="0.25">
      <c r="A692" t="s">
        <v>666</v>
      </c>
      <c r="B692">
        <v>864934.28074629011</v>
      </c>
      <c r="C692">
        <v>797614.71094332798</v>
      </c>
      <c r="D692">
        <v>819134.74611562002</v>
      </c>
      <c r="E692">
        <v>576465.09664486209</v>
      </c>
      <c r="F692">
        <v>550294.6460291273</v>
      </c>
      <c r="G692">
        <v>761047.49976611056</v>
      </c>
      <c r="H692">
        <v>893312.87775563903</v>
      </c>
      <c r="I692">
        <v>638377.16041311063</v>
      </c>
      <c r="J692">
        <v>742370.80495507887</v>
      </c>
      <c r="K692">
        <v>861226.3511668198</v>
      </c>
      <c r="L692">
        <v>688914.77075793163</v>
      </c>
      <c r="M692">
        <v>942627.58771762939</v>
      </c>
      <c r="N692">
        <v>5</v>
      </c>
      <c r="O692">
        <v>3</v>
      </c>
      <c r="P692">
        <v>4</v>
      </c>
      <c r="Q692">
        <v>4</v>
      </c>
      <c r="R692">
        <v>4</v>
      </c>
      <c r="S692">
        <v>3</v>
      </c>
      <c r="T692">
        <v>3</v>
      </c>
      <c r="U692">
        <v>4</v>
      </c>
      <c r="V692">
        <v>4</v>
      </c>
      <c r="W692">
        <v>3</v>
      </c>
      <c r="X692">
        <v>4</v>
      </c>
      <c r="Y692">
        <v>3</v>
      </c>
      <c r="Z692">
        <v>4</v>
      </c>
      <c r="AA692">
        <v>2.6041030830678498</v>
      </c>
      <c r="AB692">
        <v>2.3160704919579351</v>
      </c>
      <c r="AC692">
        <v>1.6286016305961599</v>
      </c>
      <c r="AD692">
        <v>2.9648434631115825</v>
      </c>
      <c r="AE692">
        <v>1.8070681610089163</v>
      </c>
      <c r="AF692">
        <v>2.8060965811717131</v>
      </c>
      <c r="AG692">
        <v>3.1060919218952874</v>
      </c>
      <c r="AH692">
        <v>2.8351605097038828</v>
      </c>
      <c r="AI692">
        <v>2.6295821111635065</v>
      </c>
      <c r="AJ692">
        <v>3.2443261993746075</v>
      </c>
      <c r="AK692">
        <v>2.9665739665409165</v>
      </c>
      <c r="AL692">
        <v>2.5575725973234675</v>
      </c>
      <c r="AM692">
        <f t="shared" si="20"/>
        <v>2.5381300162219618</v>
      </c>
      <c r="AN692">
        <f t="shared" si="21"/>
        <v>2.7062184365973425</v>
      </c>
      <c r="AP692" t="s">
        <v>790</v>
      </c>
      <c r="AQ692" t="s">
        <v>2847</v>
      </c>
      <c r="AR692" t="s">
        <v>2848</v>
      </c>
      <c r="AS692">
        <v>0.46512859490967601</v>
      </c>
      <c r="AT692">
        <v>7.2086428853311804E-2</v>
      </c>
      <c r="AU692">
        <v>0.63641111286494301</v>
      </c>
    </row>
    <row r="693" spans="1:47" x14ac:dyDescent="0.25">
      <c r="A693" t="s">
        <v>1373</v>
      </c>
      <c r="B693">
        <v>1684936.1234160946</v>
      </c>
      <c r="C693">
        <v>1596717.6858482698</v>
      </c>
      <c r="D693">
        <v>1320258.1529999461</v>
      </c>
      <c r="E693">
        <v>1609944.1704365099</v>
      </c>
      <c r="F693">
        <v>1127972.213639487</v>
      </c>
      <c r="G693">
        <v>1229593.2785616596</v>
      </c>
      <c r="H693">
        <v>1298674.9226232059</v>
      </c>
      <c r="I693">
        <v>1543118.2248417297</v>
      </c>
      <c r="J693">
        <v>635470.57407061267</v>
      </c>
      <c r="K693">
        <v>1342411.5229171896</v>
      </c>
      <c r="L693">
        <v>775552.8955980743</v>
      </c>
      <c r="M693">
        <v>1275154.6582957765</v>
      </c>
      <c r="N693">
        <v>3</v>
      </c>
      <c r="O693">
        <v>3</v>
      </c>
      <c r="P693">
        <v>3</v>
      </c>
      <c r="Q693">
        <v>3</v>
      </c>
      <c r="R693">
        <v>3</v>
      </c>
      <c r="S693">
        <v>3</v>
      </c>
      <c r="T693">
        <v>3</v>
      </c>
      <c r="U693">
        <v>3</v>
      </c>
      <c r="V693">
        <v>3</v>
      </c>
      <c r="W693">
        <v>2</v>
      </c>
      <c r="X693">
        <v>3</v>
      </c>
      <c r="Y693">
        <v>3</v>
      </c>
      <c r="Z693">
        <v>3</v>
      </c>
      <c r="AA693">
        <v>4.3741662004430291</v>
      </c>
      <c r="AB693">
        <v>4.1405036966541102</v>
      </c>
      <c r="AC693">
        <v>3.9604818899363932</v>
      </c>
      <c r="AD693">
        <v>3.2138305693903768</v>
      </c>
      <c r="AE693">
        <v>3.4496348396340664</v>
      </c>
      <c r="AF693">
        <v>3.9997906763477733</v>
      </c>
      <c r="AG693">
        <v>4.317903097180773</v>
      </c>
      <c r="AH693">
        <v>4.9858128531592136</v>
      </c>
      <c r="AI693">
        <v>2.3629892522456499</v>
      </c>
      <c r="AJ693">
        <v>5.01905578197045</v>
      </c>
      <c r="AK693">
        <v>2.7534761117558877</v>
      </c>
      <c r="AL693">
        <v>4.9415552566211298</v>
      </c>
      <c r="AM693">
        <f t="shared" si="20"/>
        <v>3.9761645829329009</v>
      </c>
      <c r="AN693">
        <f t="shared" si="21"/>
        <v>3.9437021212902414</v>
      </c>
      <c r="AP693" t="s">
        <v>791</v>
      </c>
      <c r="AQ693" t="s">
        <v>2849</v>
      </c>
      <c r="AR693" t="s">
        <v>2850</v>
      </c>
      <c r="AS693">
        <v>-0.482897855147225</v>
      </c>
      <c r="AT693">
        <v>1.50231880999544E-2</v>
      </c>
      <c r="AU693">
        <v>0.63649288118110003</v>
      </c>
    </row>
    <row r="694" spans="1:47" x14ac:dyDescent="0.25">
      <c r="A694" t="s">
        <v>477</v>
      </c>
      <c r="B694">
        <v>1084898.9441732678</v>
      </c>
      <c r="C694">
        <v>985639.34221437469</v>
      </c>
      <c r="D694">
        <v>940606.21132028743</v>
      </c>
      <c r="E694">
        <v>813448.26229358872</v>
      </c>
      <c r="F694">
        <v>1026696.8785926418</v>
      </c>
      <c r="G694">
        <v>707990.41587034822</v>
      </c>
      <c r="H694">
        <v>879181.2634759628</v>
      </c>
      <c r="I694">
        <v>665268.80290427676</v>
      </c>
      <c r="J694">
        <v>1254479.4127935127</v>
      </c>
      <c r="K694">
        <v>1115097.2955863632</v>
      </c>
      <c r="L694">
        <v>1110104.8231405797</v>
      </c>
      <c r="M694">
        <v>743145.76581240143</v>
      </c>
      <c r="N694">
        <v>4</v>
      </c>
      <c r="O694">
        <v>4</v>
      </c>
      <c r="P694">
        <v>3</v>
      </c>
      <c r="Q694">
        <v>4</v>
      </c>
      <c r="R694">
        <v>4</v>
      </c>
      <c r="S694">
        <v>4</v>
      </c>
      <c r="T694">
        <v>4</v>
      </c>
      <c r="U694">
        <v>4</v>
      </c>
      <c r="V694">
        <v>3</v>
      </c>
      <c r="W694">
        <v>3</v>
      </c>
      <c r="X694">
        <v>4</v>
      </c>
      <c r="Y694">
        <v>3</v>
      </c>
      <c r="Z694">
        <v>4</v>
      </c>
      <c r="AA694">
        <v>3.854669479631935</v>
      </c>
      <c r="AB694">
        <v>3.3733282086549199</v>
      </c>
      <c r="AC694">
        <v>3.4389251327980901</v>
      </c>
      <c r="AD694">
        <v>3.2990141787577301</v>
      </c>
      <c r="AE694">
        <v>3.0448463330015496</v>
      </c>
      <c r="AF694">
        <v>3.4841998876431202</v>
      </c>
      <c r="AG694">
        <v>4.6011394986657974</v>
      </c>
      <c r="AH694">
        <v>4.3842734091936739</v>
      </c>
      <c r="AI694">
        <v>2.6217604657366436</v>
      </c>
      <c r="AJ694">
        <v>4.1048278478957352</v>
      </c>
      <c r="AK694">
        <v>3.3423907856611965</v>
      </c>
      <c r="AL694">
        <v>2.9600741392484453</v>
      </c>
      <c r="AM694">
        <f t="shared" si="20"/>
        <v>3.4796185037267406</v>
      </c>
      <c r="AN694">
        <f t="shared" si="21"/>
        <v>3.605289724088065</v>
      </c>
      <c r="AP694" t="s">
        <v>792</v>
      </c>
      <c r="AQ694" t="s">
        <v>2851</v>
      </c>
      <c r="AR694" t="s">
        <v>2852</v>
      </c>
      <c r="AS694">
        <v>0.23392109868282099</v>
      </c>
      <c r="AT694">
        <v>0.11052799260290699</v>
      </c>
      <c r="AU694">
        <v>0.63654801613919698</v>
      </c>
    </row>
    <row r="695" spans="1:47" x14ac:dyDescent="0.25">
      <c r="A695" t="s">
        <v>934</v>
      </c>
      <c r="B695">
        <v>238178.82018866856</v>
      </c>
      <c r="C695">
        <v>226098.46450972627</v>
      </c>
      <c r="D695">
        <v>216400.03176499304</v>
      </c>
      <c r="E695">
        <v>175895.19284736001</v>
      </c>
      <c r="F695">
        <v>109748.97380663727</v>
      </c>
      <c r="G695">
        <v>91929.284833674901</v>
      </c>
      <c r="H695">
        <v>129536.11335073991</v>
      </c>
      <c r="I695">
        <v>368502.939020427</v>
      </c>
      <c r="J695">
        <v>236971.70716441466</v>
      </c>
      <c r="K695">
        <v>360760.91185843083</v>
      </c>
      <c r="L695">
        <v>72633.036461783529</v>
      </c>
      <c r="M695">
        <v>266621.79774882185</v>
      </c>
      <c r="N695">
        <v>3</v>
      </c>
      <c r="O695">
        <v>3</v>
      </c>
      <c r="P695">
        <v>2</v>
      </c>
      <c r="Q695">
        <v>2</v>
      </c>
      <c r="R695">
        <v>2</v>
      </c>
      <c r="S695">
        <v>1</v>
      </c>
      <c r="T695">
        <v>1</v>
      </c>
      <c r="U695">
        <v>1</v>
      </c>
      <c r="V695">
        <v>3</v>
      </c>
      <c r="W695">
        <v>1</v>
      </c>
      <c r="X695">
        <v>3</v>
      </c>
      <c r="Y695">
        <v>2</v>
      </c>
      <c r="Z695">
        <v>3</v>
      </c>
      <c r="AA695">
        <v>2.697268144407527</v>
      </c>
      <c r="AB695">
        <v>2.6202357370494154</v>
      </c>
      <c r="AC695">
        <v>2.812939410686305</v>
      </c>
      <c r="AD695">
        <v>2.7843654109679301</v>
      </c>
      <c r="AE695">
        <v>4.2416298387179898</v>
      </c>
      <c r="AF695">
        <v>3.60607675139953</v>
      </c>
      <c r="AG695">
        <v>3.7518757337917501</v>
      </c>
      <c r="AH695">
        <v>2.7498188546441855</v>
      </c>
      <c r="AI695">
        <v>2.9339004364547199</v>
      </c>
      <c r="AJ695">
        <v>3.0495383709251267</v>
      </c>
      <c r="AK695">
        <v>1.21777112252843</v>
      </c>
      <c r="AL695">
        <v>2.8470336864741603</v>
      </c>
      <c r="AM695">
        <f t="shared" si="20"/>
        <v>2.9533264751537711</v>
      </c>
      <c r="AN695">
        <f t="shared" si="21"/>
        <v>2.9320824411874074</v>
      </c>
      <c r="AP695" t="s">
        <v>793</v>
      </c>
      <c r="AQ695" t="s">
        <v>2853</v>
      </c>
      <c r="AR695" t="s">
        <v>2854</v>
      </c>
      <c r="AS695">
        <v>0.26308394512868299</v>
      </c>
      <c r="AT695">
        <v>6.5106938245722001E-2</v>
      </c>
      <c r="AU695">
        <v>0.63743885108687104</v>
      </c>
    </row>
    <row r="696" spans="1:47" x14ac:dyDescent="0.25">
      <c r="A696" t="s">
        <v>1056</v>
      </c>
      <c r="B696">
        <v>553556.32292758068</v>
      </c>
      <c r="C696">
        <v>553683.91506544896</v>
      </c>
      <c r="D696">
        <v>676486.36355996889</v>
      </c>
      <c r="E696">
        <v>591718.42893542431</v>
      </c>
      <c r="F696">
        <v>590540.42623457091</v>
      </c>
      <c r="G696">
        <v>568773.37302225619</v>
      </c>
      <c r="H696">
        <v>481022.7457620335</v>
      </c>
      <c r="I696">
        <v>449397.22754324472</v>
      </c>
      <c r="J696">
        <v>341822.09482643328</v>
      </c>
      <c r="K696">
        <v>471473.19755394157</v>
      </c>
      <c r="L696">
        <v>576039.44534111058</v>
      </c>
      <c r="M696">
        <v>209813.43920870131</v>
      </c>
      <c r="N696">
        <v>3</v>
      </c>
      <c r="O696">
        <v>2</v>
      </c>
      <c r="P696">
        <v>2</v>
      </c>
      <c r="Q696">
        <v>2</v>
      </c>
      <c r="R696">
        <v>3</v>
      </c>
      <c r="S696">
        <v>2</v>
      </c>
      <c r="T696">
        <v>2</v>
      </c>
      <c r="U696">
        <v>2</v>
      </c>
      <c r="V696">
        <v>2</v>
      </c>
      <c r="W696">
        <v>2</v>
      </c>
      <c r="X696">
        <v>3</v>
      </c>
      <c r="Y696">
        <v>2</v>
      </c>
      <c r="Z696">
        <v>2</v>
      </c>
      <c r="AA696">
        <v>4.4650463280727797</v>
      </c>
      <c r="AB696">
        <v>3.7993466030347696</v>
      </c>
      <c r="AC696">
        <v>2.8815134129773199</v>
      </c>
      <c r="AD696">
        <v>3.4784873683347066</v>
      </c>
      <c r="AE696">
        <v>2.9071289802319802</v>
      </c>
      <c r="AF696">
        <v>3.5054339601295696</v>
      </c>
      <c r="AG696">
        <v>4.5501771210110498</v>
      </c>
      <c r="AH696">
        <v>4.5138883685998499</v>
      </c>
      <c r="AI696">
        <v>1.9373688098900601</v>
      </c>
      <c r="AJ696">
        <v>2.6420588184488167</v>
      </c>
      <c r="AK696">
        <v>3.6338234768136601</v>
      </c>
      <c r="AL696">
        <v>2.3654278815220251</v>
      </c>
      <c r="AM696">
        <f t="shared" si="20"/>
        <v>3.2051279887588859</v>
      </c>
      <c r="AN696">
        <f t="shared" si="21"/>
        <v>3.5748221994188785</v>
      </c>
      <c r="AP696" t="s">
        <v>794</v>
      </c>
      <c r="AQ696" t="s">
        <v>2855</v>
      </c>
      <c r="AR696" t="s">
        <v>2856</v>
      </c>
      <c r="AS696">
        <v>0.83834953519871402</v>
      </c>
      <c r="AT696">
        <v>0.14668959917015001</v>
      </c>
      <c r="AU696">
        <v>0.63873398544609705</v>
      </c>
    </row>
    <row r="697" spans="1:47" x14ac:dyDescent="0.25">
      <c r="A697" t="s">
        <v>327</v>
      </c>
      <c r="B697">
        <v>151320.86360057344</v>
      </c>
      <c r="C697">
        <v>64735.90065296799</v>
      </c>
      <c r="D697">
        <v>81547.475077737618</v>
      </c>
      <c r="E697">
        <v>45941.583889934605</v>
      </c>
      <c r="F697">
        <v>51938.674015494274</v>
      </c>
      <c r="G697">
        <v>205.36</v>
      </c>
      <c r="H697">
        <v>79877.72950237419</v>
      </c>
      <c r="I697">
        <v>67646.319011882646</v>
      </c>
      <c r="J697">
        <v>37290.406118287174</v>
      </c>
      <c r="K697">
        <v>151166.49417559284</v>
      </c>
      <c r="L697">
        <v>109855.75989919403</v>
      </c>
      <c r="M697">
        <v>135265.39782122266</v>
      </c>
      <c r="N697">
        <v>4</v>
      </c>
      <c r="O697">
        <v>2</v>
      </c>
      <c r="P697">
        <v>1</v>
      </c>
      <c r="Q697">
        <v>1</v>
      </c>
      <c r="R697">
        <v>1</v>
      </c>
      <c r="S697">
        <v>1</v>
      </c>
      <c r="T697">
        <v>0</v>
      </c>
      <c r="U697">
        <v>1</v>
      </c>
      <c r="V697">
        <v>1</v>
      </c>
      <c r="W697">
        <v>1</v>
      </c>
      <c r="X697">
        <v>2</v>
      </c>
      <c r="Y697">
        <v>2</v>
      </c>
      <c r="Z697">
        <v>2</v>
      </c>
      <c r="AA697">
        <v>1.6888861971278351</v>
      </c>
      <c r="AB697">
        <v>2.1610965881086499</v>
      </c>
      <c r="AC697">
        <v>4.4966530170964001</v>
      </c>
      <c r="AD697">
        <v>6.5727911954197404</v>
      </c>
      <c r="AE697">
        <v>1.3482704434766799</v>
      </c>
      <c r="AF697">
        <v>0</v>
      </c>
      <c r="AG697">
        <v>2.3372117290015599</v>
      </c>
      <c r="AH697">
        <v>1.9348086857914399</v>
      </c>
      <c r="AI697">
        <v>0.76531349401001103</v>
      </c>
      <c r="AJ697">
        <v>3.5088362549216998</v>
      </c>
      <c r="AK697">
        <v>2.5518714637227653</v>
      </c>
      <c r="AL697">
        <v>2.597931889340785</v>
      </c>
      <c r="AM697">
        <f t="shared" si="20"/>
        <v>2.1034642585440992</v>
      </c>
      <c r="AN697">
        <f t="shared" si="21"/>
        <v>2.8904809011254948</v>
      </c>
      <c r="AP697" t="s">
        <v>795</v>
      </c>
      <c r="AQ697" t="s">
        <v>2857</v>
      </c>
      <c r="AR697" t="s">
        <v>2858</v>
      </c>
      <c r="AS697">
        <v>0.87730822855325197</v>
      </c>
      <c r="AT697">
        <v>5.0235916265898302E-2</v>
      </c>
      <c r="AU697">
        <v>0.63909304212595597</v>
      </c>
    </row>
    <row r="698" spans="1:47" x14ac:dyDescent="0.25">
      <c r="A698" t="s">
        <v>1128</v>
      </c>
      <c r="B698">
        <v>277059.1322088287</v>
      </c>
      <c r="C698">
        <v>496142.27211140143</v>
      </c>
      <c r="D698">
        <v>591754.64814369648</v>
      </c>
      <c r="E698">
        <v>250156.26630799237</v>
      </c>
      <c r="F698">
        <v>181287.17928803674</v>
      </c>
      <c r="G698">
        <v>403363.06316003652</v>
      </c>
      <c r="H698">
        <v>478037.87085698126</v>
      </c>
      <c r="I698">
        <v>303550.47291442245</v>
      </c>
      <c r="J698">
        <v>281781.93570466113</v>
      </c>
      <c r="K698">
        <v>237479.42391001421</v>
      </c>
      <c r="L698">
        <v>293569.24716356036</v>
      </c>
      <c r="M698">
        <v>221291.11456132235</v>
      </c>
      <c r="N698">
        <v>2</v>
      </c>
      <c r="O698">
        <v>1</v>
      </c>
      <c r="P698">
        <v>2</v>
      </c>
      <c r="Q698">
        <v>2</v>
      </c>
      <c r="R698">
        <v>1</v>
      </c>
      <c r="S698">
        <v>1</v>
      </c>
      <c r="T698">
        <v>2</v>
      </c>
      <c r="U698">
        <v>2</v>
      </c>
      <c r="V698">
        <v>1</v>
      </c>
      <c r="W698">
        <v>1</v>
      </c>
      <c r="X698">
        <v>1</v>
      </c>
      <c r="Y698">
        <v>1</v>
      </c>
      <c r="Z698">
        <v>1</v>
      </c>
      <c r="AA698">
        <v>2.9683620742575898</v>
      </c>
      <c r="AB698">
        <v>2.061349382651505</v>
      </c>
      <c r="AC698">
        <v>2.078065577624765</v>
      </c>
      <c r="AD698">
        <v>1.80879557569112</v>
      </c>
      <c r="AE698">
        <v>0.84196462297331098</v>
      </c>
      <c r="AF698">
        <v>2.60355428290414</v>
      </c>
      <c r="AG698">
        <v>0.80150959267412747</v>
      </c>
      <c r="AH698">
        <v>4.3250888693098704</v>
      </c>
      <c r="AI698">
        <v>0.55552814721639199</v>
      </c>
      <c r="AJ698">
        <v>4.1068884513344504</v>
      </c>
      <c r="AK698">
        <v>4.1111878755085298</v>
      </c>
      <c r="AL698">
        <v>0.53900504098848201</v>
      </c>
      <c r="AM698">
        <f t="shared" si="20"/>
        <v>2.3956246526648068</v>
      </c>
      <c r="AN698">
        <f t="shared" si="21"/>
        <v>2.0712585961909067</v>
      </c>
      <c r="AP698" t="s">
        <v>796</v>
      </c>
      <c r="AQ698" t="s">
        <v>2859</v>
      </c>
      <c r="AR698" t="s">
        <v>2860</v>
      </c>
      <c r="AS698">
        <v>-0.42258653553330999</v>
      </c>
      <c r="AT698">
        <v>7.3750592034876994E-2</v>
      </c>
      <c r="AU698">
        <v>0.64190706445302503</v>
      </c>
    </row>
    <row r="699" spans="1:47" x14ac:dyDescent="0.25">
      <c r="A699" t="s">
        <v>500</v>
      </c>
      <c r="B699">
        <v>114410.83922377443</v>
      </c>
      <c r="C699">
        <v>94370.437404171505</v>
      </c>
      <c r="D699">
        <v>137789.67768375925</v>
      </c>
      <c r="E699">
        <v>108420.29000641189</v>
      </c>
      <c r="F699">
        <v>89696.378847956235</v>
      </c>
      <c r="G699">
        <v>119107.00356233741</v>
      </c>
      <c r="H699">
        <v>78237.146420480887</v>
      </c>
      <c r="I699">
        <v>92796.042854420579</v>
      </c>
      <c r="J699">
        <v>205.36</v>
      </c>
      <c r="K699">
        <v>144696.77635344729</v>
      </c>
      <c r="L699">
        <v>205.36</v>
      </c>
      <c r="M699">
        <v>119275.4124102614</v>
      </c>
      <c r="N699">
        <v>2</v>
      </c>
      <c r="O699">
        <v>1</v>
      </c>
      <c r="P699">
        <v>1</v>
      </c>
      <c r="Q699">
        <v>2</v>
      </c>
      <c r="R699">
        <v>1</v>
      </c>
      <c r="S699">
        <v>1</v>
      </c>
      <c r="T699">
        <v>1</v>
      </c>
      <c r="U699">
        <v>1</v>
      </c>
      <c r="V699">
        <v>1</v>
      </c>
      <c r="W699">
        <v>0</v>
      </c>
      <c r="X699">
        <v>1</v>
      </c>
      <c r="Y699">
        <v>0</v>
      </c>
      <c r="Z699">
        <v>1</v>
      </c>
      <c r="AA699">
        <v>3.8739259236395802</v>
      </c>
      <c r="AB699">
        <v>2.3667147087610498</v>
      </c>
      <c r="AC699">
        <v>3.2813402801478802</v>
      </c>
      <c r="AD699">
        <v>4.2551705653612704</v>
      </c>
      <c r="AE699">
        <v>2.3614965107649102</v>
      </c>
      <c r="AF699">
        <v>4.0022736459259001</v>
      </c>
      <c r="AG699">
        <v>3.70953219115433</v>
      </c>
      <c r="AH699">
        <v>4.6737900915681001</v>
      </c>
      <c r="AI699">
        <v>0</v>
      </c>
      <c r="AJ699">
        <v>4.6611117290071702</v>
      </c>
      <c r="AK699">
        <v>0</v>
      </c>
      <c r="AL699">
        <v>2.6338596415980202</v>
      </c>
      <c r="AM699">
        <f t="shared" si="20"/>
        <v>3.0308943812469304</v>
      </c>
      <c r="AN699">
        <f t="shared" si="21"/>
        <v>2.9389748334077717</v>
      </c>
      <c r="AP699" t="s">
        <v>797</v>
      </c>
      <c r="AQ699" t="s">
        <v>2861</v>
      </c>
      <c r="AR699" t="s">
        <v>2862</v>
      </c>
      <c r="AS699">
        <v>-0.48649881291784702</v>
      </c>
      <c r="AT699">
        <v>7.2809321721973005E-2</v>
      </c>
      <c r="AU699">
        <v>0.64227709727031301</v>
      </c>
    </row>
    <row r="700" spans="1:47" x14ac:dyDescent="0.25">
      <c r="A700" t="s">
        <v>169</v>
      </c>
      <c r="B700">
        <v>329658.46055610711</v>
      </c>
      <c r="C700">
        <v>263878.61492969387</v>
      </c>
      <c r="D700">
        <v>327718.48488614307</v>
      </c>
      <c r="E700">
        <v>200408.90156723387</v>
      </c>
      <c r="F700">
        <v>258878.87241802196</v>
      </c>
      <c r="G700">
        <v>262110.83833874643</v>
      </c>
      <c r="H700">
        <v>215562.41395966549</v>
      </c>
      <c r="I700">
        <v>309721.22596232023</v>
      </c>
      <c r="J700">
        <v>407203.01652209408</v>
      </c>
      <c r="K700">
        <v>320716.37861309352</v>
      </c>
      <c r="L700">
        <v>171585.88973565324</v>
      </c>
      <c r="M700">
        <v>299980.03651764657</v>
      </c>
      <c r="N700">
        <v>4</v>
      </c>
      <c r="O700">
        <v>4</v>
      </c>
      <c r="P700">
        <v>4</v>
      </c>
      <c r="Q700">
        <v>3</v>
      </c>
      <c r="R700">
        <v>3</v>
      </c>
      <c r="S700">
        <v>3</v>
      </c>
      <c r="T700">
        <v>2</v>
      </c>
      <c r="U700">
        <v>2</v>
      </c>
      <c r="V700">
        <v>3</v>
      </c>
      <c r="W700">
        <v>2</v>
      </c>
      <c r="X700">
        <v>2</v>
      </c>
      <c r="Y700">
        <v>2</v>
      </c>
      <c r="Z700">
        <v>3</v>
      </c>
      <c r="AA700">
        <v>2.7545165291300426</v>
      </c>
      <c r="AB700">
        <v>1.8442353465632682</v>
      </c>
      <c r="AC700">
        <v>2.7456976872591565</v>
      </c>
      <c r="AD700">
        <v>3.1332931552408265</v>
      </c>
      <c r="AE700">
        <v>2.8956278633857533</v>
      </c>
      <c r="AF700">
        <v>2.852503115201475</v>
      </c>
      <c r="AG700">
        <v>2.8481497295397351</v>
      </c>
      <c r="AH700">
        <v>2.8463987382952971</v>
      </c>
      <c r="AI700">
        <v>3.44746395439702</v>
      </c>
      <c r="AJ700">
        <v>3.1774486933327148</v>
      </c>
      <c r="AK700">
        <v>2.2439955681076098</v>
      </c>
      <c r="AL700">
        <v>2.7864470416243194</v>
      </c>
      <c r="AM700">
        <f t="shared" si="20"/>
        <v>2.8036442209806132</v>
      </c>
      <c r="AN700">
        <f t="shared" si="21"/>
        <v>2.7923186826989235</v>
      </c>
      <c r="AP700" t="s">
        <v>798</v>
      </c>
      <c r="AQ700" t="s">
        <v>2863</v>
      </c>
      <c r="AR700" t="s">
        <v>2864</v>
      </c>
      <c r="AS700">
        <v>-0.71629122048423699</v>
      </c>
      <c r="AT700">
        <v>9.0453097862893701E-3</v>
      </c>
      <c r="AU700">
        <v>0.64541249043870397</v>
      </c>
    </row>
    <row r="701" spans="1:47" x14ac:dyDescent="0.25">
      <c r="A701" t="s">
        <v>128</v>
      </c>
      <c r="B701">
        <v>251604.09547037486</v>
      </c>
      <c r="C701">
        <v>188083.60859772924</v>
      </c>
      <c r="D701">
        <v>183517.90022007123</v>
      </c>
      <c r="E701">
        <v>94577.230969600074</v>
      </c>
      <c r="F701">
        <v>65295.719261725004</v>
      </c>
      <c r="G701">
        <v>205.36</v>
      </c>
      <c r="H701">
        <v>9843.3394359512731</v>
      </c>
      <c r="I701">
        <v>125685.03641700881</v>
      </c>
      <c r="J701">
        <v>126457.08005472193</v>
      </c>
      <c r="K701">
        <v>129790.08206569687</v>
      </c>
      <c r="L701">
        <v>85805.160843693375</v>
      </c>
      <c r="M701">
        <v>93707.385481226927</v>
      </c>
      <c r="N701">
        <v>3</v>
      </c>
      <c r="O701">
        <v>2</v>
      </c>
      <c r="P701">
        <v>2</v>
      </c>
      <c r="Q701">
        <v>3</v>
      </c>
      <c r="R701">
        <v>2</v>
      </c>
      <c r="S701">
        <v>1</v>
      </c>
      <c r="T701">
        <v>0</v>
      </c>
      <c r="U701">
        <v>1</v>
      </c>
      <c r="V701">
        <v>2</v>
      </c>
      <c r="W701">
        <v>2</v>
      </c>
      <c r="X701">
        <v>2</v>
      </c>
      <c r="Y701">
        <v>2</v>
      </c>
      <c r="Z701">
        <v>2</v>
      </c>
      <c r="AA701">
        <v>4.6425788816209801</v>
      </c>
      <c r="AB701">
        <v>2.0770262279422913</v>
      </c>
      <c r="AC701">
        <v>2.4351427845884577</v>
      </c>
      <c r="AD701">
        <v>3.6041869365957302</v>
      </c>
      <c r="AE701">
        <v>1.43042338248818</v>
      </c>
      <c r="AF701">
        <v>0</v>
      </c>
      <c r="AG701">
        <v>3.89713934439721</v>
      </c>
      <c r="AH701">
        <v>3.0499997682280853</v>
      </c>
      <c r="AI701">
        <v>1.0558343050355874</v>
      </c>
      <c r="AJ701">
        <v>2.83352105243589</v>
      </c>
      <c r="AK701">
        <v>0.95054907815850154</v>
      </c>
      <c r="AL701">
        <v>1.7352467616712866</v>
      </c>
      <c r="AM701">
        <f t="shared" si="20"/>
        <v>2.1740172086038676</v>
      </c>
      <c r="AN701">
        <f t="shared" si="21"/>
        <v>2.4445908785898323</v>
      </c>
      <c r="AP701" t="s">
        <v>799</v>
      </c>
      <c r="AQ701" t="s">
        <v>2865</v>
      </c>
      <c r="AR701" t="s">
        <v>2866</v>
      </c>
      <c r="AS701">
        <v>0.91511883764276603</v>
      </c>
      <c r="AT701">
        <v>6.5526629373110698E-2</v>
      </c>
      <c r="AU701">
        <v>0.64624892058385097</v>
      </c>
    </row>
    <row r="702" spans="1:47" x14ac:dyDescent="0.25">
      <c r="A702" t="s">
        <v>834</v>
      </c>
      <c r="B702">
        <v>127539.29423048634</v>
      </c>
      <c r="C702">
        <v>138226.02766194384</v>
      </c>
      <c r="D702">
        <v>151550.22551992521</v>
      </c>
      <c r="E702">
        <v>121831.97107110132</v>
      </c>
      <c r="F702">
        <v>143717.49186181376</v>
      </c>
      <c r="G702">
        <v>111828.15869033533</v>
      </c>
      <c r="H702">
        <v>114914.01675321181</v>
      </c>
      <c r="I702">
        <v>146928.66701104949</v>
      </c>
      <c r="J702">
        <v>279375.38638222171</v>
      </c>
      <c r="K702">
        <v>208441.97589339939</v>
      </c>
      <c r="L702">
        <v>298715.13835434034</v>
      </c>
      <c r="M702">
        <v>159416.95018295557</v>
      </c>
      <c r="N702">
        <v>2</v>
      </c>
      <c r="O702">
        <v>2</v>
      </c>
      <c r="P702">
        <v>2</v>
      </c>
      <c r="Q702">
        <v>2</v>
      </c>
      <c r="R702">
        <v>2</v>
      </c>
      <c r="S702">
        <v>2</v>
      </c>
      <c r="T702">
        <v>1</v>
      </c>
      <c r="U702">
        <v>1</v>
      </c>
      <c r="V702">
        <v>2</v>
      </c>
      <c r="W702">
        <v>2</v>
      </c>
      <c r="X702">
        <v>2</v>
      </c>
      <c r="Y702">
        <v>2</v>
      </c>
      <c r="Z702">
        <v>2</v>
      </c>
      <c r="AA702">
        <v>2.9974504492754201</v>
      </c>
      <c r="AB702">
        <v>2.4094250101541919</v>
      </c>
      <c r="AC702">
        <v>3.4204936123819851</v>
      </c>
      <c r="AD702">
        <v>2.9760934348901102</v>
      </c>
      <c r="AE702">
        <v>1.8572327046049448</v>
      </c>
      <c r="AF702">
        <v>1.40825726042321</v>
      </c>
      <c r="AG702">
        <v>0.92251807090981497</v>
      </c>
      <c r="AH702">
        <v>2.6557849908990949</v>
      </c>
      <c r="AI702">
        <v>1.2202063527471552</v>
      </c>
      <c r="AJ702">
        <v>2.6240405107596949</v>
      </c>
      <c r="AK702">
        <v>3.2611067212749099</v>
      </c>
      <c r="AL702">
        <v>2.3317193835558649</v>
      </c>
      <c r="AM702">
        <f t="shared" si="20"/>
        <v>2.3466455326236098</v>
      </c>
      <c r="AN702">
        <f t="shared" si="21"/>
        <v>2.3340758843557903</v>
      </c>
      <c r="AP702" t="s">
        <v>800</v>
      </c>
      <c r="AQ702" t="s">
        <v>2867</v>
      </c>
      <c r="AR702" t="s">
        <v>2868</v>
      </c>
      <c r="AS702">
        <v>0.294770571255495</v>
      </c>
      <c r="AT702">
        <v>0.189150259429024</v>
      </c>
      <c r="AU702">
        <v>0.64628354678004896</v>
      </c>
    </row>
    <row r="703" spans="1:47" x14ac:dyDescent="0.25">
      <c r="A703" t="s">
        <v>1312</v>
      </c>
      <c r="B703">
        <v>474345.83297207527</v>
      </c>
      <c r="C703">
        <v>254828.87290188784</v>
      </c>
      <c r="D703">
        <v>522299.96388932673</v>
      </c>
      <c r="E703">
        <v>212151.54847201792</v>
      </c>
      <c r="F703">
        <v>427447.04369391216</v>
      </c>
      <c r="G703">
        <v>409658.6418135945</v>
      </c>
      <c r="H703">
        <v>140957.39454325906</v>
      </c>
      <c r="I703">
        <v>202581.26841813501</v>
      </c>
      <c r="J703">
        <v>52578.499507935114</v>
      </c>
      <c r="K703">
        <v>57410.15180729347</v>
      </c>
      <c r="L703">
        <v>28492.167158040535</v>
      </c>
      <c r="M703">
        <v>78526.215889796513</v>
      </c>
      <c r="N703">
        <v>4</v>
      </c>
      <c r="O703">
        <v>3</v>
      </c>
      <c r="P703">
        <v>2</v>
      </c>
      <c r="Q703">
        <v>3</v>
      </c>
      <c r="R703">
        <v>3</v>
      </c>
      <c r="S703">
        <v>3</v>
      </c>
      <c r="T703">
        <v>3</v>
      </c>
      <c r="U703">
        <v>4</v>
      </c>
      <c r="V703">
        <v>3</v>
      </c>
      <c r="W703">
        <v>2</v>
      </c>
      <c r="X703">
        <v>2</v>
      </c>
      <c r="Y703">
        <v>1</v>
      </c>
      <c r="Z703">
        <v>2</v>
      </c>
      <c r="AA703">
        <v>3.9856529637472597</v>
      </c>
      <c r="AB703">
        <v>1.4015322636852912</v>
      </c>
      <c r="AC703">
        <v>4.0222148645893769</v>
      </c>
      <c r="AD703">
        <v>3.9922874097522403</v>
      </c>
      <c r="AE703">
        <v>3.134664953720852</v>
      </c>
      <c r="AF703">
        <v>2.520130855556836</v>
      </c>
      <c r="AG703">
        <v>1.9420583974604573</v>
      </c>
      <c r="AH703">
        <v>3.1097140396140568</v>
      </c>
      <c r="AI703">
        <v>2.1100794240048302</v>
      </c>
      <c r="AJ703">
        <v>3.4208676559910298</v>
      </c>
      <c r="AK703">
        <v>3.4637031456784602</v>
      </c>
      <c r="AL703">
        <v>5.2772726066150994</v>
      </c>
      <c r="AM703">
        <f t="shared" si="20"/>
        <v>2.9100796712624373</v>
      </c>
      <c r="AN703">
        <f t="shared" si="21"/>
        <v>3.4866167588068606</v>
      </c>
      <c r="AP703" t="s">
        <v>801</v>
      </c>
      <c r="AQ703" t="s">
        <v>2869</v>
      </c>
      <c r="AR703" t="s">
        <v>2870</v>
      </c>
      <c r="AS703">
        <v>-0.59088653694857296</v>
      </c>
      <c r="AT703">
        <v>6.8340591880139606E-2</v>
      </c>
      <c r="AU703">
        <v>0.64694463104118105</v>
      </c>
    </row>
    <row r="704" spans="1:47" x14ac:dyDescent="0.25">
      <c r="A704" t="s">
        <v>358</v>
      </c>
      <c r="B704">
        <v>57451.834353835307</v>
      </c>
      <c r="C704">
        <v>44873.728490774789</v>
      </c>
      <c r="D704">
        <v>138857.35320951606</v>
      </c>
      <c r="E704">
        <v>113982.89292239811</v>
      </c>
      <c r="F704">
        <v>22537.867351050503</v>
      </c>
      <c r="G704">
        <v>133006.86273128382</v>
      </c>
      <c r="H704">
        <v>147854.98600348522</v>
      </c>
      <c r="I704">
        <v>155270.19551561348</v>
      </c>
      <c r="J704">
        <v>146408.15199077356</v>
      </c>
      <c r="K704">
        <v>120893.69336859617</v>
      </c>
      <c r="L704">
        <v>168378.57891362385</v>
      </c>
      <c r="M704">
        <v>133877.64977733293</v>
      </c>
      <c r="N704">
        <v>2</v>
      </c>
      <c r="O704">
        <v>1</v>
      </c>
      <c r="P704">
        <v>1</v>
      </c>
      <c r="Q704">
        <v>2</v>
      </c>
      <c r="R704">
        <v>2</v>
      </c>
      <c r="S704">
        <v>1</v>
      </c>
      <c r="T704">
        <v>2</v>
      </c>
      <c r="U704">
        <v>2</v>
      </c>
      <c r="V704">
        <v>2</v>
      </c>
      <c r="W704">
        <v>2</v>
      </c>
      <c r="X704">
        <v>2</v>
      </c>
      <c r="Y704">
        <v>2</v>
      </c>
      <c r="Z704">
        <v>2</v>
      </c>
      <c r="AA704">
        <v>4.2472501392148603</v>
      </c>
      <c r="AB704">
        <v>1.9277960315232301</v>
      </c>
      <c r="AC704">
        <v>2.6921802831639452</v>
      </c>
      <c r="AD704">
        <v>1.8622561950858401</v>
      </c>
      <c r="AE704">
        <v>1.6443283440723599</v>
      </c>
      <c r="AF704">
        <v>2.0379887121416003</v>
      </c>
      <c r="AG704">
        <v>1.8668176632890991</v>
      </c>
      <c r="AH704">
        <v>3.5788276523904798</v>
      </c>
      <c r="AI704">
        <v>2.5937306204872499</v>
      </c>
      <c r="AJ704">
        <v>3.7153602288251899</v>
      </c>
      <c r="AK704">
        <v>3.4690399432538901</v>
      </c>
      <c r="AL704">
        <v>2.3613920205705301</v>
      </c>
      <c r="AM704">
        <f t="shared" si="20"/>
        <v>2.8690510025593459</v>
      </c>
      <c r="AN704">
        <f t="shared" si="21"/>
        <v>2.4637769697770331</v>
      </c>
      <c r="AP704" t="s">
        <v>802</v>
      </c>
      <c r="AQ704" t="s">
        <v>2871</v>
      </c>
      <c r="AR704" t="s">
        <v>2872</v>
      </c>
      <c r="AS704">
        <v>1.35773509337644</v>
      </c>
      <c r="AT704">
        <v>2.0790809960634399E-2</v>
      </c>
      <c r="AU704">
        <v>0.65037830862085999</v>
      </c>
    </row>
    <row r="705" spans="1:47" x14ac:dyDescent="0.25">
      <c r="A705" t="s">
        <v>963</v>
      </c>
      <c r="B705">
        <v>288735.22062520287</v>
      </c>
      <c r="C705">
        <v>200303.54608543165</v>
      </c>
      <c r="D705">
        <v>271110.90991794219</v>
      </c>
      <c r="E705">
        <v>219799.07776661738</v>
      </c>
      <c r="F705">
        <v>222882.96975149185</v>
      </c>
      <c r="G705">
        <v>148306.48244807468</v>
      </c>
      <c r="H705">
        <v>196280.21841775774</v>
      </c>
      <c r="I705">
        <v>286845.18519892567</v>
      </c>
      <c r="J705">
        <v>102694.54882608238</v>
      </c>
      <c r="K705">
        <v>277795.00983956183</v>
      </c>
      <c r="L705">
        <v>90740.199697340635</v>
      </c>
      <c r="M705">
        <v>125252.71540978436</v>
      </c>
      <c r="N705">
        <v>3</v>
      </c>
      <c r="O705">
        <v>3</v>
      </c>
      <c r="P705">
        <v>2</v>
      </c>
      <c r="Q705">
        <v>3</v>
      </c>
      <c r="R705">
        <v>2</v>
      </c>
      <c r="S705">
        <v>3</v>
      </c>
      <c r="T705">
        <v>2</v>
      </c>
      <c r="U705">
        <v>2</v>
      </c>
      <c r="V705">
        <v>3</v>
      </c>
      <c r="W705">
        <v>2</v>
      </c>
      <c r="X705">
        <v>3</v>
      </c>
      <c r="Y705">
        <v>2</v>
      </c>
      <c r="Z705">
        <v>2</v>
      </c>
      <c r="AA705">
        <v>3.0734024400520266</v>
      </c>
      <c r="AB705">
        <v>2.39825407871353</v>
      </c>
      <c r="AC705">
        <v>2.5100555033811403</v>
      </c>
      <c r="AD705">
        <v>3.6613033277072851</v>
      </c>
      <c r="AE705">
        <v>2.2638015526135598</v>
      </c>
      <c r="AF705">
        <v>2.9521753501588801</v>
      </c>
      <c r="AG705">
        <v>2.3447313198280302</v>
      </c>
      <c r="AH705">
        <v>2.6850315512114267</v>
      </c>
      <c r="AI705">
        <v>2.5684839570201001</v>
      </c>
      <c r="AJ705">
        <v>2.9915753958542335</v>
      </c>
      <c r="AK705">
        <v>1.829017919429855</v>
      </c>
      <c r="AL705">
        <v>2.1252869572388198</v>
      </c>
      <c r="AM705">
        <f t="shared" si="20"/>
        <v>2.7489911208633182</v>
      </c>
      <c r="AN705">
        <f t="shared" si="21"/>
        <v>2.484862104671496</v>
      </c>
      <c r="AP705" t="s">
        <v>803</v>
      </c>
      <c r="AQ705" t="s">
        <v>2873</v>
      </c>
      <c r="AR705" t="s">
        <v>2874</v>
      </c>
      <c r="AS705">
        <v>-0.39343255370845498</v>
      </c>
      <c r="AT705">
        <v>4.2048598729065599E-2</v>
      </c>
      <c r="AU705">
        <v>0.65141867229723704</v>
      </c>
    </row>
    <row r="706" spans="1:47" x14ac:dyDescent="0.25">
      <c r="A706" t="s">
        <v>1111</v>
      </c>
      <c r="B706">
        <v>225890.99697008615</v>
      </c>
      <c r="C706">
        <v>254216.27417717961</v>
      </c>
      <c r="D706">
        <v>259906.93308248886</v>
      </c>
      <c r="E706">
        <v>230861.1054171185</v>
      </c>
      <c r="F706">
        <v>264921.34628928185</v>
      </c>
      <c r="G706">
        <v>205795.66568227744</v>
      </c>
      <c r="H706">
        <v>230517.79482969112</v>
      </c>
      <c r="I706">
        <v>208835.01617403727</v>
      </c>
      <c r="J706">
        <v>400721.77624048589</v>
      </c>
      <c r="K706">
        <v>304625.86289821955</v>
      </c>
      <c r="L706">
        <v>387243.70361706906</v>
      </c>
      <c r="M706">
        <v>243229.45512494305</v>
      </c>
      <c r="N706">
        <v>2</v>
      </c>
      <c r="O706">
        <v>2</v>
      </c>
      <c r="P706">
        <v>2</v>
      </c>
      <c r="Q706">
        <v>2</v>
      </c>
      <c r="R706">
        <v>2</v>
      </c>
      <c r="S706">
        <v>2</v>
      </c>
      <c r="T706">
        <v>2</v>
      </c>
      <c r="U706">
        <v>2</v>
      </c>
      <c r="V706">
        <v>2</v>
      </c>
      <c r="W706">
        <v>2</v>
      </c>
      <c r="X706">
        <v>2</v>
      </c>
      <c r="Y706">
        <v>2</v>
      </c>
      <c r="Z706">
        <v>2</v>
      </c>
      <c r="AA706">
        <v>3.46254427419675</v>
      </c>
      <c r="AB706">
        <v>4.0585232819509001</v>
      </c>
      <c r="AC706">
        <v>3.1449060052479449</v>
      </c>
      <c r="AD706">
        <v>3.9442377667457249</v>
      </c>
      <c r="AE706">
        <v>4.1343004669350449</v>
      </c>
      <c r="AF706">
        <v>3.9005798560348399</v>
      </c>
      <c r="AG706">
        <v>5.0776704746253598</v>
      </c>
      <c r="AH706">
        <v>4.1449044896884351</v>
      </c>
      <c r="AI706">
        <v>2.2819125447682698</v>
      </c>
      <c r="AJ706">
        <v>3.5584621185282601</v>
      </c>
      <c r="AK706">
        <v>3.4359085899114148</v>
      </c>
      <c r="AL706">
        <v>2.9472502970286101</v>
      </c>
      <c r="AM706">
        <f t="shared" si="20"/>
        <v>3.4011546801211612</v>
      </c>
      <c r="AN706">
        <f t="shared" si="21"/>
        <v>3.9473786808224318</v>
      </c>
      <c r="AP706" t="s">
        <v>804</v>
      </c>
      <c r="AQ706" t="s">
        <v>2875</v>
      </c>
      <c r="AR706" t="s">
        <v>2876</v>
      </c>
      <c r="AS706">
        <v>-0.85192446428442603</v>
      </c>
      <c r="AT706">
        <v>0.15557189115721201</v>
      </c>
      <c r="AU706">
        <v>0.65362195077432605</v>
      </c>
    </row>
    <row r="707" spans="1:47" x14ac:dyDescent="0.25">
      <c r="A707" t="s">
        <v>1242</v>
      </c>
      <c r="B707">
        <v>166535.07389702706</v>
      </c>
      <c r="C707">
        <v>157985.35083438564</v>
      </c>
      <c r="D707">
        <v>181616.15488960315</v>
      </c>
      <c r="E707">
        <v>129642.34738192834</v>
      </c>
      <c r="F707">
        <v>164345.69592770326</v>
      </c>
      <c r="G707">
        <v>91272.985738789284</v>
      </c>
      <c r="H707">
        <v>158555.30788582907</v>
      </c>
      <c r="I707">
        <v>121411.27299274369</v>
      </c>
      <c r="J707">
        <v>235947.26073347515</v>
      </c>
      <c r="K707">
        <v>232534.16111646988</v>
      </c>
      <c r="L707">
        <v>270274.22496510937</v>
      </c>
      <c r="M707">
        <v>228727.68232717228</v>
      </c>
      <c r="N707">
        <v>2</v>
      </c>
      <c r="O707">
        <v>2</v>
      </c>
      <c r="P707">
        <v>2</v>
      </c>
      <c r="Q707">
        <v>2</v>
      </c>
      <c r="R707">
        <v>2</v>
      </c>
      <c r="S707">
        <v>2</v>
      </c>
      <c r="T707">
        <v>1</v>
      </c>
      <c r="U707">
        <v>2</v>
      </c>
      <c r="V707">
        <v>2</v>
      </c>
      <c r="W707">
        <v>1</v>
      </c>
      <c r="X707">
        <v>2</v>
      </c>
      <c r="Y707">
        <v>2</v>
      </c>
      <c r="Z707">
        <v>2</v>
      </c>
      <c r="AA707">
        <v>2.8015245347690954</v>
      </c>
      <c r="AB707">
        <v>1.9653263755015751</v>
      </c>
      <c r="AC707">
        <v>3.5259305315831648</v>
      </c>
      <c r="AD707">
        <v>3.3790339268470149</v>
      </c>
      <c r="AE707">
        <v>3.3608277609252148</v>
      </c>
      <c r="AF707">
        <v>1.4304699310278799</v>
      </c>
      <c r="AG707">
        <v>3.9992583630733352</v>
      </c>
      <c r="AH707">
        <v>2.66064156726795</v>
      </c>
      <c r="AI707">
        <v>2.3027441173679501</v>
      </c>
      <c r="AJ707">
        <v>3.651591308453745</v>
      </c>
      <c r="AK707">
        <v>2.6859696247986502</v>
      </c>
      <c r="AL707">
        <v>5.1925356785892305</v>
      </c>
      <c r="AM707">
        <f t="shared" si="20"/>
        <v>2.6129311331172347</v>
      </c>
      <c r="AN707">
        <f t="shared" si="21"/>
        <v>3.5463778202502323</v>
      </c>
      <c r="AP707" t="s">
        <v>805</v>
      </c>
      <c r="AQ707" t="s">
        <v>2877</v>
      </c>
      <c r="AR707" t="s">
        <v>2878</v>
      </c>
      <c r="AS707">
        <v>2.1795815129208602</v>
      </c>
      <c r="AT707">
        <v>0.186259152976613</v>
      </c>
      <c r="AU707">
        <v>0.65444380950945202</v>
      </c>
    </row>
    <row r="708" spans="1:47" x14ac:dyDescent="0.25">
      <c r="A708" t="s">
        <v>889</v>
      </c>
      <c r="B708">
        <v>225214.99448796516</v>
      </c>
      <c r="C708">
        <v>182666.57130203137</v>
      </c>
      <c r="D708">
        <v>141737.14716163557</v>
      </c>
      <c r="E708">
        <v>236105.41666430607</v>
      </c>
      <c r="F708">
        <v>246282.16035237018</v>
      </c>
      <c r="G708">
        <v>89241.268428642041</v>
      </c>
      <c r="H708">
        <v>175577.66482460342</v>
      </c>
      <c r="I708">
        <v>151133.69145837004</v>
      </c>
      <c r="J708">
        <v>356518.49226552574</v>
      </c>
      <c r="K708">
        <v>244343.76426128318</v>
      </c>
      <c r="L708">
        <v>334744.61833100213</v>
      </c>
      <c r="M708">
        <v>281950.57592765125</v>
      </c>
      <c r="N708">
        <v>3</v>
      </c>
      <c r="O708">
        <v>3</v>
      </c>
      <c r="P708">
        <v>2</v>
      </c>
      <c r="Q708">
        <v>2</v>
      </c>
      <c r="R708">
        <v>3</v>
      </c>
      <c r="S708">
        <v>2</v>
      </c>
      <c r="T708">
        <v>1</v>
      </c>
      <c r="U708">
        <v>2</v>
      </c>
      <c r="V708">
        <v>2</v>
      </c>
      <c r="W708">
        <v>2</v>
      </c>
      <c r="X708">
        <v>2</v>
      </c>
      <c r="Y708">
        <v>2</v>
      </c>
      <c r="Z708">
        <v>2</v>
      </c>
      <c r="AA708">
        <v>2.9407185011253465</v>
      </c>
      <c r="AB708">
        <v>2.72872058642051</v>
      </c>
      <c r="AC708">
        <v>3.2455678281848552</v>
      </c>
      <c r="AD708">
        <v>2.6043500798622747</v>
      </c>
      <c r="AE708">
        <v>2.892024877666175</v>
      </c>
      <c r="AF708">
        <v>4.9286756602508204</v>
      </c>
      <c r="AG708">
        <v>2.5069037259066502</v>
      </c>
      <c r="AH708">
        <v>2.4100676222240822</v>
      </c>
      <c r="AI708">
        <v>2.0123932075050148</v>
      </c>
      <c r="AJ708">
        <v>3.9897962874945452</v>
      </c>
      <c r="AK708">
        <v>3.6155492695285902</v>
      </c>
      <c r="AL708">
        <v>3.1328765879654252</v>
      </c>
      <c r="AM708">
        <f t="shared" si="20"/>
        <v>3.307645345163515</v>
      </c>
      <c r="AN708">
        <f t="shared" si="21"/>
        <v>2.8602953605255323</v>
      </c>
      <c r="AP708" t="s">
        <v>806</v>
      </c>
      <c r="AQ708" t="s">
        <v>2879</v>
      </c>
      <c r="AR708" t="s">
        <v>2880</v>
      </c>
      <c r="AS708">
        <v>-1.2307374542048199</v>
      </c>
      <c r="AT708">
        <v>0.19123079046924801</v>
      </c>
      <c r="AU708">
        <v>0.65455278656747595</v>
      </c>
    </row>
    <row r="709" spans="1:47" x14ac:dyDescent="0.25">
      <c r="A709" t="s">
        <v>921</v>
      </c>
      <c r="B709">
        <v>79917.539386622098</v>
      </c>
      <c r="C709">
        <v>88992.881464462087</v>
      </c>
      <c r="D709">
        <v>75833.294566792596</v>
      </c>
      <c r="E709">
        <v>50710.0517835602</v>
      </c>
      <c r="F709">
        <v>66115.38309677603</v>
      </c>
      <c r="G709">
        <v>48884.770800644612</v>
      </c>
      <c r="H709">
        <v>50614.565533900015</v>
      </c>
      <c r="I709">
        <v>71423.022096277928</v>
      </c>
      <c r="J709">
        <v>70090.323248143832</v>
      </c>
      <c r="K709">
        <v>63592.977498603912</v>
      </c>
      <c r="L709">
        <v>69649.822172299915</v>
      </c>
      <c r="M709">
        <v>58875.675231144596</v>
      </c>
      <c r="N709">
        <v>1</v>
      </c>
      <c r="O709">
        <v>1</v>
      </c>
      <c r="P709">
        <v>1</v>
      </c>
      <c r="Q709">
        <v>1</v>
      </c>
      <c r="R709">
        <v>1</v>
      </c>
      <c r="S709">
        <v>1</v>
      </c>
      <c r="T709">
        <v>1</v>
      </c>
      <c r="U709">
        <v>1</v>
      </c>
      <c r="V709">
        <v>1</v>
      </c>
      <c r="W709">
        <v>1</v>
      </c>
      <c r="X709">
        <v>1</v>
      </c>
      <c r="Y709">
        <v>1</v>
      </c>
      <c r="Z709">
        <v>1</v>
      </c>
      <c r="AA709">
        <v>2.7123208187101802</v>
      </c>
      <c r="AB709">
        <v>1.7267361527854499</v>
      </c>
      <c r="AC709">
        <v>2.0900048457391902</v>
      </c>
      <c r="AD709">
        <v>2.3871240208629501</v>
      </c>
      <c r="AE709">
        <v>1.2690734774102399</v>
      </c>
      <c r="AF709">
        <v>2.04043505092725</v>
      </c>
      <c r="AG709">
        <v>1.3694587741927799</v>
      </c>
      <c r="AH709">
        <v>1.4663853708043799</v>
      </c>
      <c r="AI709">
        <v>1.4520546081694701</v>
      </c>
      <c r="AJ709">
        <v>2.7957751359399801</v>
      </c>
      <c r="AK709">
        <v>3.2754521526390499</v>
      </c>
      <c r="AL709">
        <v>2.9632809779458502</v>
      </c>
      <c r="AM709">
        <f t="shared" ref="AM709:AM772" si="22">AVERAGE(AA709:AC709,AF709,AI709,AJ709)</f>
        <v>2.1362211020452535</v>
      </c>
      <c r="AN709">
        <f t="shared" ref="AN709:AN772" si="23">AVERAGE(AD709:AE709,AG709,AH709,AK709,AL709)</f>
        <v>2.1217957956425413</v>
      </c>
      <c r="AP709" t="s">
        <v>807</v>
      </c>
      <c r="AQ709" t="s">
        <v>2881</v>
      </c>
      <c r="AR709" t="s">
        <v>2882</v>
      </c>
      <c r="AS709">
        <v>2.86093433986143</v>
      </c>
      <c r="AT709">
        <v>0.10787474186533701</v>
      </c>
      <c r="AU709">
        <v>0.65502052697222901</v>
      </c>
    </row>
    <row r="710" spans="1:47" x14ac:dyDescent="0.25">
      <c r="A710" t="s">
        <v>1439</v>
      </c>
      <c r="B710">
        <v>616942.24628225528</v>
      </c>
      <c r="C710">
        <v>520540.7008991433</v>
      </c>
      <c r="D710">
        <v>561787.29133471998</v>
      </c>
      <c r="E710">
        <v>514801.50525026838</v>
      </c>
      <c r="F710">
        <v>460993.70896077022</v>
      </c>
      <c r="G710">
        <v>529204.3668567586</v>
      </c>
      <c r="H710">
        <v>703465.97041316272</v>
      </c>
      <c r="I710">
        <v>720594.21431885089</v>
      </c>
      <c r="J710">
        <v>153209.14506547392</v>
      </c>
      <c r="K710">
        <v>611934.38888770272</v>
      </c>
      <c r="L710">
        <v>153450.9839734055</v>
      </c>
      <c r="M710">
        <v>515985.22277060145</v>
      </c>
      <c r="N710">
        <v>3</v>
      </c>
      <c r="O710">
        <v>2</v>
      </c>
      <c r="P710">
        <v>2</v>
      </c>
      <c r="Q710">
        <v>3</v>
      </c>
      <c r="R710">
        <v>3</v>
      </c>
      <c r="S710">
        <v>2</v>
      </c>
      <c r="T710">
        <v>2</v>
      </c>
      <c r="U710">
        <v>3</v>
      </c>
      <c r="V710">
        <v>3</v>
      </c>
      <c r="W710">
        <v>1</v>
      </c>
      <c r="X710">
        <v>3</v>
      </c>
      <c r="Y710">
        <v>1</v>
      </c>
      <c r="Z710">
        <v>3</v>
      </c>
      <c r="AA710">
        <v>2.8700995182155551</v>
      </c>
      <c r="AB710">
        <v>2.761663346197285</v>
      </c>
      <c r="AC710">
        <v>2.6899384565753954</v>
      </c>
      <c r="AD710">
        <v>3.7347768484711099</v>
      </c>
      <c r="AE710">
        <v>2.1573866978063299</v>
      </c>
      <c r="AF710">
        <v>3.3112252200440651</v>
      </c>
      <c r="AG710">
        <v>3.1611470646376336</v>
      </c>
      <c r="AH710">
        <v>2.7453345626765029</v>
      </c>
      <c r="AI710">
        <v>0.52261349824320902</v>
      </c>
      <c r="AJ710">
        <v>3.2980055571518534</v>
      </c>
      <c r="AK710">
        <v>2.86878434004797</v>
      </c>
      <c r="AL710">
        <v>3.1629848730360699</v>
      </c>
      <c r="AM710">
        <f t="shared" si="22"/>
        <v>2.5755909327378936</v>
      </c>
      <c r="AN710">
        <f t="shared" si="23"/>
        <v>2.9717357311126023</v>
      </c>
      <c r="AP710" t="s">
        <v>808</v>
      </c>
      <c r="AQ710" t="s">
        <v>2883</v>
      </c>
      <c r="AR710" t="s">
        <v>2884</v>
      </c>
      <c r="AS710">
        <v>-0.54218721589987096</v>
      </c>
      <c r="AT710">
        <v>0.32375623263444803</v>
      </c>
      <c r="AU710">
        <v>0.65536503102638599</v>
      </c>
    </row>
    <row r="711" spans="1:47" x14ac:dyDescent="0.25">
      <c r="A711" t="s">
        <v>950</v>
      </c>
      <c r="B711">
        <v>101612.41308083441</v>
      </c>
      <c r="C711">
        <v>135710.94955867241</v>
      </c>
      <c r="D711">
        <v>156878.59643261344</v>
      </c>
      <c r="E711">
        <v>168495.50682136611</v>
      </c>
      <c r="F711">
        <v>67539.394647551264</v>
      </c>
      <c r="G711">
        <v>88107.873567897943</v>
      </c>
      <c r="H711">
        <v>80601.307976273398</v>
      </c>
      <c r="I711">
        <v>130944.88965374151</v>
      </c>
      <c r="J711">
        <v>176643.80962684669</v>
      </c>
      <c r="K711">
        <v>148300.82494886851</v>
      </c>
      <c r="L711">
        <v>140789.13263811733</v>
      </c>
      <c r="M711">
        <v>132010.81112967365</v>
      </c>
      <c r="N711">
        <v>3</v>
      </c>
      <c r="O711">
        <v>2</v>
      </c>
      <c r="P711">
        <v>3</v>
      </c>
      <c r="Q711">
        <v>3</v>
      </c>
      <c r="R711">
        <v>3</v>
      </c>
      <c r="S711">
        <v>2</v>
      </c>
      <c r="T711">
        <v>2</v>
      </c>
      <c r="U711">
        <v>2</v>
      </c>
      <c r="V711">
        <v>2</v>
      </c>
      <c r="W711">
        <v>3</v>
      </c>
      <c r="X711">
        <v>3</v>
      </c>
      <c r="Y711">
        <v>3</v>
      </c>
      <c r="Z711">
        <v>3</v>
      </c>
      <c r="AA711">
        <v>1.4563219862541286</v>
      </c>
      <c r="AB711">
        <v>2.3146809994603914</v>
      </c>
      <c r="AC711">
        <v>2.4244421734442905</v>
      </c>
      <c r="AD711">
        <v>2.8384753786305801</v>
      </c>
      <c r="AE711">
        <v>3.1864045009571549</v>
      </c>
      <c r="AF711">
        <v>3.795988162251565</v>
      </c>
      <c r="AG711">
        <v>2.3214084992698902</v>
      </c>
      <c r="AH711">
        <v>2.3215042611202898</v>
      </c>
      <c r="AI711">
        <v>2.3792232630791568</v>
      </c>
      <c r="AJ711">
        <v>2.4901859116223366</v>
      </c>
      <c r="AK711">
        <v>3.6833801053323136</v>
      </c>
      <c r="AL711">
        <v>3.1368714133427633</v>
      </c>
      <c r="AM711">
        <f t="shared" si="22"/>
        <v>2.4768070826853115</v>
      </c>
      <c r="AN711">
        <f t="shared" si="23"/>
        <v>2.9146740264421651</v>
      </c>
      <c r="AP711" t="s">
        <v>809</v>
      </c>
      <c r="AQ711" t="s">
        <v>2885</v>
      </c>
      <c r="AR711" t="s">
        <v>2886</v>
      </c>
      <c r="AS711">
        <v>0.55123085316896103</v>
      </c>
      <c r="AT711">
        <v>6.03508324623575E-2</v>
      </c>
      <c r="AU711">
        <v>0.655392057689971</v>
      </c>
    </row>
    <row r="712" spans="1:47" x14ac:dyDescent="0.25">
      <c r="A712" t="s">
        <v>870</v>
      </c>
      <c r="B712">
        <v>460251.3326917559</v>
      </c>
      <c r="C712">
        <v>428081.70630062296</v>
      </c>
      <c r="D712">
        <v>526577.03433809127</v>
      </c>
      <c r="E712">
        <v>460749.41229272954</v>
      </c>
      <c r="F712">
        <v>386050.74564370298</v>
      </c>
      <c r="G712">
        <v>308148.58459444367</v>
      </c>
      <c r="H712">
        <v>364097.34114333091</v>
      </c>
      <c r="I712">
        <v>407841.1206133113</v>
      </c>
      <c r="J712">
        <v>205.36</v>
      </c>
      <c r="K712">
        <v>494672.40504006523</v>
      </c>
      <c r="L712">
        <v>30777.018274532242</v>
      </c>
      <c r="M712">
        <v>522830.80040532118</v>
      </c>
      <c r="N712">
        <v>3</v>
      </c>
      <c r="O712">
        <v>3</v>
      </c>
      <c r="P712">
        <v>3</v>
      </c>
      <c r="Q712">
        <v>3</v>
      </c>
      <c r="R712">
        <v>3</v>
      </c>
      <c r="S712">
        <v>3</v>
      </c>
      <c r="T712">
        <v>1</v>
      </c>
      <c r="U712">
        <v>2</v>
      </c>
      <c r="V712">
        <v>3</v>
      </c>
      <c r="W712">
        <v>0</v>
      </c>
      <c r="X712">
        <v>3</v>
      </c>
      <c r="Y712">
        <v>1</v>
      </c>
      <c r="Z712">
        <v>3</v>
      </c>
      <c r="AA712">
        <v>3.1513997311102764</v>
      </c>
      <c r="AB712">
        <v>2.0835689133057467</v>
      </c>
      <c r="AC712">
        <v>3.3265481507991801</v>
      </c>
      <c r="AD712">
        <v>2.8393668253523798</v>
      </c>
      <c r="AE712">
        <v>0.92357806172625334</v>
      </c>
      <c r="AF712">
        <v>4.37781224704149</v>
      </c>
      <c r="AG712">
        <v>3.0332532718801648</v>
      </c>
      <c r="AH712">
        <v>3.8500595719790298</v>
      </c>
      <c r="AI712">
        <v>0</v>
      </c>
      <c r="AJ712">
        <v>3.5422118656312467</v>
      </c>
      <c r="AK712">
        <v>1.32382235950222</v>
      </c>
      <c r="AL712">
        <v>2.7985133562350804</v>
      </c>
      <c r="AM712">
        <f t="shared" si="22"/>
        <v>2.74692348464799</v>
      </c>
      <c r="AN712">
        <f t="shared" si="23"/>
        <v>2.4614322411125213</v>
      </c>
      <c r="AP712" t="s">
        <v>810</v>
      </c>
      <c r="AQ712" t="s">
        <v>2887</v>
      </c>
      <c r="AR712" t="s">
        <v>2888</v>
      </c>
      <c r="AS712">
        <v>-0.14538722495734899</v>
      </c>
      <c r="AT712">
        <v>0.178954761208797</v>
      </c>
      <c r="AU712">
        <v>0.65551641674668804</v>
      </c>
    </row>
    <row r="713" spans="1:47" x14ac:dyDescent="0.25">
      <c r="A713" t="s">
        <v>585</v>
      </c>
      <c r="B713">
        <v>168146.55793496696</v>
      </c>
      <c r="C713">
        <v>104638.07797927635</v>
      </c>
      <c r="D713">
        <v>160018.13274083566</v>
      </c>
      <c r="E713">
        <v>140579.13683461733</v>
      </c>
      <c r="F713">
        <v>244056.37884997952</v>
      </c>
      <c r="G713">
        <v>148845.77335938529</v>
      </c>
      <c r="H713">
        <v>178425.20957503226</v>
      </c>
      <c r="I713">
        <v>115232.84507024992</v>
      </c>
      <c r="J713">
        <v>292642.91595861671</v>
      </c>
      <c r="K713">
        <v>293817.61045127077</v>
      </c>
      <c r="L713">
        <v>381534.0558336692</v>
      </c>
      <c r="M713">
        <v>261609.43794187615</v>
      </c>
      <c r="N713">
        <v>4</v>
      </c>
      <c r="O713">
        <v>2</v>
      </c>
      <c r="P713">
        <v>1</v>
      </c>
      <c r="Q713">
        <v>2</v>
      </c>
      <c r="R713">
        <v>2</v>
      </c>
      <c r="S713">
        <v>4</v>
      </c>
      <c r="T713">
        <v>2</v>
      </c>
      <c r="U713">
        <v>2</v>
      </c>
      <c r="V713">
        <v>2</v>
      </c>
      <c r="W713">
        <v>2</v>
      </c>
      <c r="X713">
        <v>2</v>
      </c>
      <c r="Y713">
        <v>2</v>
      </c>
      <c r="Z713">
        <v>4</v>
      </c>
      <c r="AA713">
        <v>2.2572070541007898</v>
      </c>
      <c r="AB713">
        <v>0.75352407893088702</v>
      </c>
      <c r="AC713">
        <v>2.770350127253955</v>
      </c>
      <c r="AD713">
        <v>2.7990633780900946</v>
      </c>
      <c r="AE713">
        <v>0.7066323563821757</v>
      </c>
      <c r="AF713">
        <v>3.3004480204915101</v>
      </c>
      <c r="AG713">
        <v>1.3487606950352804</v>
      </c>
      <c r="AH713">
        <v>2.6480158226867152</v>
      </c>
      <c r="AI713">
        <v>2.9216265232365402</v>
      </c>
      <c r="AJ713">
        <v>3.7375211373714903</v>
      </c>
      <c r="AK713">
        <v>3.68361157415938</v>
      </c>
      <c r="AL713">
        <v>1.9938906134264025</v>
      </c>
      <c r="AM713">
        <f t="shared" si="22"/>
        <v>2.6234461568975287</v>
      </c>
      <c r="AN713">
        <f t="shared" si="23"/>
        <v>2.1966624066300078</v>
      </c>
      <c r="AP713" t="s">
        <v>811</v>
      </c>
      <c r="AQ713" t="s">
        <v>2889</v>
      </c>
      <c r="AR713" t="s">
        <v>2890</v>
      </c>
      <c r="AS713">
        <v>0.275569628105581</v>
      </c>
      <c r="AT713">
        <v>0.12615820685093501</v>
      </c>
      <c r="AU713">
        <v>0.65552748824798601</v>
      </c>
    </row>
    <row r="714" spans="1:47" x14ac:dyDescent="0.25">
      <c r="A714" t="s">
        <v>1125</v>
      </c>
      <c r="B714">
        <v>697632.58773561195</v>
      </c>
      <c r="C714">
        <v>689087.55803584063</v>
      </c>
      <c r="D714">
        <v>798454.43953198113</v>
      </c>
      <c r="E714">
        <v>735363.96085863025</v>
      </c>
      <c r="F714">
        <v>666380.81961489504</v>
      </c>
      <c r="G714">
        <v>319677.40279010078</v>
      </c>
      <c r="H714">
        <v>925638.11451263423</v>
      </c>
      <c r="I714">
        <v>660540.30127893842</v>
      </c>
      <c r="J714">
        <v>1009186.3989268277</v>
      </c>
      <c r="K714">
        <v>850006.58498614281</v>
      </c>
      <c r="L714">
        <v>1062880.9168917576</v>
      </c>
      <c r="M714">
        <v>622011.66171402542</v>
      </c>
      <c r="N714">
        <v>4</v>
      </c>
      <c r="O714">
        <v>3</v>
      </c>
      <c r="P714">
        <v>2</v>
      </c>
      <c r="Q714">
        <v>2</v>
      </c>
      <c r="R714">
        <v>4</v>
      </c>
      <c r="S714">
        <v>2</v>
      </c>
      <c r="T714">
        <v>2</v>
      </c>
      <c r="U714">
        <v>4</v>
      </c>
      <c r="V714">
        <v>4</v>
      </c>
      <c r="W714">
        <v>4</v>
      </c>
      <c r="X714">
        <v>3</v>
      </c>
      <c r="Y714">
        <v>3</v>
      </c>
      <c r="Z714">
        <v>3</v>
      </c>
      <c r="AA714">
        <v>2.9481469471489739</v>
      </c>
      <c r="AB714">
        <v>4.048352999696295</v>
      </c>
      <c r="AC714">
        <v>3.5077224986423596</v>
      </c>
      <c r="AD714">
        <v>2.4784000500514023</v>
      </c>
      <c r="AE714">
        <v>3.2615938959818798</v>
      </c>
      <c r="AF714">
        <v>4.0623125234661153</v>
      </c>
      <c r="AG714">
        <v>2.4793426763406892</v>
      </c>
      <c r="AH714">
        <v>3.2621895755897796</v>
      </c>
      <c r="AI714">
        <v>1.971180663380395</v>
      </c>
      <c r="AJ714">
        <v>3.7602601177083801</v>
      </c>
      <c r="AK714">
        <v>3.0974897511334465</v>
      </c>
      <c r="AL714">
        <v>3.7389016207984263</v>
      </c>
      <c r="AM714">
        <f t="shared" si="22"/>
        <v>3.3829959583404197</v>
      </c>
      <c r="AN714">
        <f t="shared" si="23"/>
        <v>3.0529862616492704</v>
      </c>
      <c r="AP714" t="s">
        <v>812</v>
      </c>
      <c r="AQ714" t="s">
        <v>2891</v>
      </c>
      <c r="AR714" t="s">
        <v>2892</v>
      </c>
      <c r="AS714">
        <v>-0.27796800157652901</v>
      </c>
      <c r="AT714">
        <v>0.15454537745418201</v>
      </c>
      <c r="AU714">
        <v>0.65570227879043097</v>
      </c>
    </row>
    <row r="715" spans="1:47" x14ac:dyDescent="0.25">
      <c r="A715" t="s">
        <v>1322</v>
      </c>
      <c r="B715">
        <v>318704.80484244903</v>
      </c>
      <c r="C715">
        <v>287828.7821710378</v>
      </c>
      <c r="D715">
        <v>255755.59355141263</v>
      </c>
      <c r="E715">
        <v>254132.27997269228</v>
      </c>
      <c r="F715">
        <v>336927.75223615894</v>
      </c>
      <c r="G715">
        <v>217501.22014513958</v>
      </c>
      <c r="H715">
        <v>260383.28795464415</v>
      </c>
      <c r="I715">
        <v>280815.30952667701</v>
      </c>
      <c r="J715">
        <v>502261.98136010155</v>
      </c>
      <c r="K715">
        <v>398855.80778637843</v>
      </c>
      <c r="L715">
        <v>427734.85884392861</v>
      </c>
      <c r="M715">
        <v>386086.36102501728</v>
      </c>
      <c r="N715">
        <v>3</v>
      </c>
      <c r="O715">
        <v>3</v>
      </c>
      <c r="P715">
        <v>3</v>
      </c>
      <c r="Q715">
        <v>2</v>
      </c>
      <c r="R715">
        <v>3</v>
      </c>
      <c r="S715">
        <v>3</v>
      </c>
      <c r="T715">
        <v>2</v>
      </c>
      <c r="U715">
        <v>2</v>
      </c>
      <c r="V715">
        <v>3</v>
      </c>
      <c r="W715">
        <v>3</v>
      </c>
      <c r="X715">
        <v>2</v>
      </c>
      <c r="Y715">
        <v>2</v>
      </c>
      <c r="Z715">
        <v>2</v>
      </c>
      <c r="AA715">
        <v>2.2551314770419335</v>
      </c>
      <c r="AB715">
        <v>2.2342382308985136</v>
      </c>
      <c r="AC715">
        <v>2.3481789395004751</v>
      </c>
      <c r="AD715">
        <v>2.9027102187262366</v>
      </c>
      <c r="AE715">
        <v>1.7552121511080241</v>
      </c>
      <c r="AF715">
        <v>1.0509669775851349</v>
      </c>
      <c r="AG715">
        <v>3.7318987324981951</v>
      </c>
      <c r="AH715">
        <v>2.9621283917951771</v>
      </c>
      <c r="AI715">
        <v>1.4661179419612882</v>
      </c>
      <c r="AJ715">
        <v>4.3525173550897396</v>
      </c>
      <c r="AK715">
        <v>3.892024389031985</v>
      </c>
      <c r="AL715">
        <v>2.4643071989185201</v>
      </c>
      <c r="AM715">
        <f t="shared" si="22"/>
        <v>2.2845251536795144</v>
      </c>
      <c r="AN715">
        <f t="shared" si="23"/>
        <v>2.9513801803463564</v>
      </c>
      <c r="AP715" t="s">
        <v>813</v>
      </c>
      <c r="AQ715" t="s">
        <v>2893</v>
      </c>
      <c r="AR715" t="s">
        <v>2894</v>
      </c>
      <c r="AS715">
        <v>2.0392811531002399</v>
      </c>
      <c r="AT715">
        <v>3.9247707375377298E-2</v>
      </c>
      <c r="AU715">
        <v>0.65579995098506305</v>
      </c>
    </row>
    <row r="716" spans="1:47" x14ac:dyDescent="0.25">
      <c r="A716" t="s">
        <v>159</v>
      </c>
      <c r="B716">
        <v>673317.82814009453</v>
      </c>
      <c r="C716">
        <v>545667.81733256916</v>
      </c>
      <c r="D716">
        <v>588559.96771828562</v>
      </c>
      <c r="E716">
        <v>466598.03061536903</v>
      </c>
      <c r="F716">
        <v>497656.25411675143</v>
      </c>
      <c r="G716">
        <v>647630.70255006454</v>
      </c>
      <c r="H716">
        <v>404971.19289088011</v>
      </c>
      <c r="I716">
        <v>417606.82581237931</v>
      </c>
      <c r="J716">
        <v>756991.77804271132</v>
      </c>
      <c r="K716">
        <v>600031.96865524212</v>
      </c>
      <c r="L716">
        <v>585135.75330092642</v>
      </c>
      <c r="M716">
        <v>689326.3466212732</v>
      </c>
      <c r="N716">
        <v>4</v>
      </c>
      <c r="O716">
        <v>4</v>
      </c>
      <c r="P716">
        <v>3</v>
      </c>
      <c r="Q716">
        <v>3</v>
      </c>
      <c r="R716">
        <v>3</v>
      </c>
      <c r="S716">
        <v>3</v>
      </c>
      <c r="T716">
        <v>4</v>
      </c>
      <c r="U716">
        <v>3</v>
      </c>
      <c r="V716">
        <v>3</v>
      </c>
      <c r="W716">
        <v>3</v>
      </c>
      <c r="X716">
        <v>3</v>
      </c>
      <c r="Y716">
        <v>3</v>
      </c>
      <c r="Z716">
        <v>3</v>
      </c>
      <c r="AA716">
        <v>2.8888509868916499</v>
      </c>
      <c r="AB716">
        <v>2.6351501117526968</v>
      </c>
      <c r="AC716">
        <v>3.189256878727273</v>
      </c>
      <c r="AD716">
        <v>3.6839351301203003</v>
      </c>
      <c r="AE716">
        <v>2.2564942297791002</v>
      </c>
      <c r="AF716">
        <v>2.7681187754474479</v>
      </c>
      <c r="AG716">
        <v>2.6289245652130568</v>
      </c>
      <c r="AH716">
        <v>2.9365385442852237</v>
      </c>
      <c r="AI716">
        <v>2.7213878324894396</v>
      </c>
      <c r="AJ716">
        <v>4.0118123793830263</v>
      </c>
      <c r="AK716">
        <v>3.433608202353613</v>
      </c>
      <c r="AL716">
        <v>3.2278615601035665</v>
      </c>
      <c r="AM716">
        <f t="shared" si="22"/>
        <v>3.0357628274485884</v>
      </c>
      <c r="AN716">
        <f t="shared" si="23"/>
        <v>3.0278937053091433</v>
      </c>
      <c r="AP716" t="s">
        <v>814</v>
      </c>
      <c r="AQ716" t="s">
        <v>2895</v>
      </c>
      <c r="AR716" t="s">
        <v>2896</v>
      </c>
      <c r="AS716">
        <v>0.40154107242043002</v>
      </c>
      <c r="AT716">
        <v>0.233081610633951</v>
      </c>
      <c r="AU716">
        <v>0.65614755743187902</v>
      </c>
    </row>
    <row r="717" spans="1:47" x14ac:dyDescent="0.25">
      <c r="A717" t="s">
        <v>139</v>
      </c>
      <c r="B717">
        <v>524118.58513129217</v>
      </c>
      <c r="C717">
        <v>431699.25898981094</v>
      </c>
      <c r="D717">
        <v>525789.20910432737</v>
      </c>
      <c r="E717">
        <v>299468.24010393501</v>
      </c>
      <c r="F717">
        <v>333719.8296751263</v>
      </c>
      <c r="G717">
        <v>482905.48261922813</v>
      </c>
      <c r="H717">
        <v>407305.88231682772</v>
      </c>
      <c r="I717">
        <v>430293.51995744056</v>
      </c>
      <c r="J717">
        <v>452521.4448303344</v>
      </c>
      <c r="K717">
        <v>479578.59651856078</v>
      </c>
      <c r="L717">
        <v>271786.52455101284</v>
      </c>
      <c r="M717">
        <v>443023.44756976492</v>
      </c>
      <c r="N717">
        <v>4</v>
      </c>
      <c r="O717">
        <v>4</v>
      </c>
      <c r="P717">
        <v>3</v>
      </c>
      <c r="Q717">
        <v>3</v>
      </c>
      <c r="R717">
        <v>3</v>
      </c>
      <c r="S717">
        <v>3</v>
      </c>
      <c r="T717">
        <v>4</v>
      </c>
      <c r="U717">
        <v>3</v>
      </c>
      <c r="V717">
        <v>3</v>
      </c>
      <c r="W717">
        <v>3</v>
      </c>
      <c r="X717">
        <v>3</v>
      </c>
      <c r="Y717">
        <v>2</v>
      </c>
      <c r="Z717">
        <v>3</v>
      </c>
      <c r="AA717">
        <v>2.3549627479585076</v>
      </c>
      <c r="AB717">
        <v>1.9325180259480199</v>
      </c>
      <c r="AC717">
        <v>2.79472536660611</v>
      </c>
      <c r="AD717">
        <v>2.071041085335787</v>
      </c>
      <c r="AE717">
        <v>3.21133696684808</v>
      </c>
      <c r="AF717">
        <v>1.974570986737155</v>
      </c>
      <c r="AG717">
        <v>3.6278077799612269</v>
      </c>
      <c r="AH717">
        <v>3.2725273128953436</v>
      </c>
      <c r="AI717">
        <v>2.7359893662198567</v>
      </c>
      <c r="AJ717">
        <v>5.0940162677456398</v>
      </c>
      <c r="AK717">
        <v>3.8509978604394002</v>
      </c>
      <c r="AL717">
        <v>4.0866342280928931</v>
      </c>
      <c r="AM717">
        <f t="shared" si="22"/>
        <v>2.8144637935358809</v>
      </c>
      <c r="AN717">
        <f t="shared" si="23"/>
        <v>3.3533908722621217</v>
      </c>
      <c r="AP717" t="s">
        <v>815</v>
      </c>
      <c r="AQ717" t="s">
        <v>2897</v>
      </c>
      <c r="AS717">
        <v>0.48835822691529401</v>
      </c>
      <c r="AT717">
        <v>0.113241039533424</v>
      </c>
      <c r="AU717">
        <v>0.65643510476570399</v>
      </c>
    </row>
    <row r="718" spans="1:47" x14ac:dyDescent="0.25">
      <c r="A718" t="s">
        <v>1296</v>
      </c>
      <c r="B718">
        <v>189159.67899779076</v>
      </c>
      <c r="C718">
        <v>103582.78502830859</v>
      </c>
      <c r="D718">
        <v>69789.934502891527</v>
      </c>
      <c r="E718">
        <v>170342.14253550392</v>
      </c>
      <c r="F718">
        <v>63879.499983533075</v>
      </c>
      <c r="G718">
        <v>63393.23789786706</v>
      </c>
      <c r="H718">
        <v>40834.134649881853</v>
      </c>
      <c r="I718">
        <v>129924.90548687342</v>
      </c>
      <c r="J718">
        <v>222867.24145861898</v>
      </c>
      <c r="K718">
        <v>159628.56863510984</v>
      </c>
      <c r="L718">
        <v>185879.12684200666</v>
      </c>
      <c r="M718">
        <v>112434.56725946568</v>
      </c>
      <c r="N718">
        <v>4</v>
      </c>
      <c r="O718">
        <v>3</v>
      </c>
      <c r="P718">
        <v>3</v>
      </c>
      <c r="Q718">
        <v>1</v>
      </c>
      <c r="R718">
        <v>4</v>
      </c>
      <c r="S718">
        <v>2</v>
      </c>
      <c r="T718">
        <v>1</v>
      </c>
      <c r="U718">
        <v>1</v>
      </c>
      <c r="V718">
        <v>3</v>
      </c>
      <c r="W718">
        <v>3</v>
      </c>
      <c r="X718">
        <v>3</v>
      </c>
      <c r="Y718">
        <v>3</v>
      </c>
      <c r="Z718">
        <v>2</v>
      </c>
      <c r="AA718">
        <v>2.3769974596752164</v>
      </c>
      <c r="AB718">
        <v>1.5350644171620071</v>
      </c>
      <c r="AC718">
        <v>0.67573494966345504</v>
      </c>
      <c r="AD718">
        <v>1.7362995695250183</v>
      </c>
      <c r="AE718">
        <v>0.72686678381482106</v>
      </c>
      <c r="AF718">
        <v>1.6568998514512301</v>
      </c>
      <c r="AG718">
        <v>1.1312992330231599</v>
      </c>
      <c r="AH718">
        <v>2.033864163488317</v>
      </c>
      <c r="AI718">
        <v>1.5517911515883902</v>
      </c>
      <c r="AJ718">
        <v>2.7483780159066034</v>
      </c>
      <c r="AK718">
        <v>2.8767582411407235</v>
      </c>
      <c r="AL718">
        <v>2.0304664972293018</v>
      </c>
      <c r="AM718">
        <f t="shared" si="22"/>
        <v>1.7574776409078172</v>
      </c>
      <c r="AN718">
        <f t="shared" si="23"/>
        <v>1.7559257480368904</v>
      </c>
      <c r="AP718" t="s">
        <v>816</v>
      </c>
      <c r="AQ718" t="s">
        <v>2898</v>
      </c>
      <c r="AR718" t="s">
        <v>2899</v>
      </c>
      <c r="AS718">
        <v>2.27894157953045</v>
      </c>
      <c r="AT718">
        <v>0.23320444615032701</v>
      </c>
      <c r="AU718">
        <v>0.65808439087591797</v>
      </c>
    </row>
    <row r="719" spans="1:47" x14ac:dyDescent="0.25">
      <c r="A719" t="s">
        <v>302</v>
      </c>
      <c r="B719">
        <v>281204.71762503614</v>
      </c>
      <c r="C719">
        <v>326220.23868456599</v>
      </c>
      <c r="D719">
        <v>180988.75953688708</v>
      </c>
      <c r="E719">
        <v>169439.45664449531</v>
      </c>
      <c r="F719">
        <v>130768.22798496282</v>
      </c>
      <c r="G719">
        <v>60663.406281465912</v>
      </c>
      <c r="H719">
        <v>84525.937743719915</v>
      </c>
      <c r="I719">
        <v>139385.2290364801</v>
      </c>
      <c r="J719">
        <v>354920.77855317638</v>
      </c>
      <c r="K719">
        <v>163417.30921329671</v>
      </c>
      <c r="L719">
        <v>128098.6186843813</v>
      </c>
      <c r="M719">
        <v>119001.15213572371</v>
      </c>
      <c r="N719">
        <v>3</v>
      </c>
      <c r="O719">
        <v>3</v>
      </c>
      <c r="P719">
        <v>3</v>
      </c>
      <c r="Q719">
        <v>2</v>
      </c>
      <c r="R719">
        <v>3</v>
      </c>
      <c r="S719">
        <v>2</v>
      </c>
      <c r="T719">
        <v>1</v>
      </c>
      <c r="U719">
        <v>2</v>
      </c>
      <c r="V719">
        <v>2</v>
      </c>
      <c r="W719">
        <v>3</v>
      </c>
      <c r="X719">
        <v>2</v>
      </c>
      <c r="Y719">
        <v>2</v>
      </c>
      <c r="Z719">
        <v>2</v>
      </c>
      <c r="AA719">
        <v>1.6982602592706721</v>
      </c>
      <c r="AB719">
        <v>1.586170533456893</v>
      </c>
      <c r="AC719">
        <v>2.3419458933595898</v>
      </c>
      <c r="AD719">
        <v>2.6441108744870632</v>
      </c>
      <c r="AE719">
        <v>1.996210281060655</v>
      </c>
      <c r="AF719">
        <v>0.92518972854338399</v>
      </c>
      <c r="AG719">
        <v>1.65555461796221</v>
      </c>
      <c r="AH719">
        <v>2.3609515499708849</v>
      </c>
      <c r="AI719">
        <v>2.2959484568535102</v>
      </c>
      <c r="AJ719">
        <v>3.25194312809329</v>
      </c>
      <c r="AK719">
        <v>2.5863028176153651</v>
      </c>
      <c r="AL719">
        <v>1.6307742006132044</v>
      </c>
      <c r="AM719">
        <f t="shared" si="22"/>
        <v>2.0165763332628899</v>
      </c>
      <c r="AN719">
        <f t="shared" si="23"/>
        <v>2.1456507236182305</v>
      </c>
      <c r="AP719" t="s">
        <v>817</v>
      </c>
      <c r="AQ719" t="s">
        <v>2900</v>
      </c>
      <c r="AR719" t="s">
        <v>2901</v>
      </c>
      <c r="AS719">
        <v>-0.33031807037841598</v>
      </c>
      <c r="AT719">
        <v>4.7611541482048603E-2</v>
      </c>
      <c r="AU719">
        <v>0.65877017719842101</v>
      </c>
    </row>
    <row r="720" spans="1:47" x14ac:dyDescent="0.25">
      <c r="A720" t="s">
        <v>1187</v>
      </c>
      <c r="B720">
        <v>320169.26526185841</v>
      </c>
      <c r="C720">
        <v>201214.77617252598</v>
      </c>
      <c r="D720">
        <v>221124.99825111468</v>
      </c>
      <c r="E720">
        <v>172062.33305159508</v>
      </c>
      <c r="F720">
        <v>245648.39479700185</v>
      </c>
      <c r="G720">
        <v>205268.145930364</v>
      </c>
      <c r="H720">
        <v>263276.07161354064</v>
      </c>
      <c r="I720">
        <v>266634.48506753531</v>
      </c>
      <c r="J720">
        <v>205.36</v>
      </c>
      <c r="K720">
        <v>252545.9977369651</v>
      </c>
      <c r="L720">
        <v>205.36</v>
      </c>
      <c r="M720">
        <v>334977.54809106706</v>
      </c>
      <c r="N720">
        <v>2</v>
      </c>
      <c r="O720">
        <v>2</v>
      </c>
      <c r="P720">
        <v>2</v>
      </c>
      <c r="Q720">
        <v>2</v>
      </c>
      <c r="R720">
        <v>2</v>
      </c>
      <c r="S720">
        <v>2</v>
      </c>
      <c r="T720">
        <v>2</v>
      </c>
      <c r="U720">
        <v>2</v>
      </c>
      <c r="V720">
        <v>2</v>
      </c>
      <c r="W720">
        <v>0</v>
      </c>
      <c r="X720">
        <v>1</v>
      </c>
      <c r="Y720">
        <v>0</v>
      </c>
      <c r="Z720">
        <v>2</v>
      </c>
      <c r="AA720">
        <v>3.3395604098548102</v>
      </c>
      <c r="AB720">
        <v>2.269661748055035</v>
      </c>
      <c r="AC720">
        <v>2.8337403635364349</v>
      </c>
      <c r="AD720">
        <v>3.8267505319039152</v>
      </c>
      <c r="AE720">
        <v>3.5268188407403449</v>
      </c>
      <c r="AF720">
        <v>2.4827860873463101</v>
      </c>
      <c r="AG720">
        <v>4.1759775406151549</v>
      </c>
      <c r="AH720">
        <v>2.3256141778588448</v>
      </c>
      <c r="AI720">
        <v>0</v>
      </c>
      <c r="AJ720">
        <v>4.47100770467347</v>
      </c>
      <c r="AK720">
        <v>0</v>
      </c>
      <c r="AL720">
        <v>2.1051866392799647</v>
      </c>
      <c r="AM720">
        <f t="shared" si="22"/>
        <v>2.5661260522443432</v>
      </c>
      <c r="AN720">
        <f t="shared" si="23"/>
        <v>2.660057955066371</v>
      </c>
      <c r="AP720" t="s">
        <v>178</v>
      </c>
      <c r="AQ720" t="s">
        <v>2902</v>
      </c>
      <c r="AR720" t="s">
        <v>2903</v>
      </c>
      <c r="AS720">
        <v>0.58011873285548798</v>
      </c>
      <c r="AT720">
        <v>0.38017959279880198</v>
      </c>
      <c r="AU720">
        <v>0.65954402282255398</v>
      </c>
    </row>
    <row r="721" spans="1:47" x14ac:dyDescent="0.25">
      <c r="A721" t="s">
        <v>1095</v>
      </c>
      <c r="B721">
        <v>359565.11366090254</v>
      </c>
      <c r="C721">
        <v>367473.42024183314</v>
      </c>
      <c r="D721">
        <v>338582.21786981617</v>
      </c>
      <c r="E721">
        <v>331215.76894779643</v>
      </c>
      <c r="F721">
        <v>407551.81775351864</v>
      </c>
      <c r="G721">
        <v>281833.71569060761</v>
      </c>
      <c r="H721">
        <v>318595.07315382158</v>
      </c>
      <c r="I721">
        <v>422021.11458611971</v>
      </c>
      <c r="J721">
        <v>119503.43541563446</v>
      </c>
      <c r="K721">
        <v>207431.72427750914</v>
      </c>
      <c r="L721">
        <v>103239.7479442856</v>
      </c>
      <c r="M721">
        <v>261618.1479154627</v>
      </c>
      <c r="N721">
        <v>3</v>
      </c>
      <c r="O721">
        <v>3</v>
      </c>
      <c r="P721">
        <v>3</v>
      </c>
      <c r="Q721">
        <v>3</v>
      </c>
      <c r="R721">
        <v>3</v>
      </c>
      <c r="S721">
        <v>3</v>
      </c>
      <c r="T721">
        <v>2</v>
      </c>
      <c r="U721">
        <v>3</v>
      </c>
      <c r="V721">
        <v>3</v>
      </c>
      <c r="W721">
        <v>1</v>
      </c>
      <c r="X721">
        <v>2</v>
      </c>
      <c r="Y721">
        <v>1</v>
      </c>
      <c r="Z721">
        <v>2</v>
      </c>
      <c r="AA721">
        <v>3.8378334453088367</v>
      </c>
      <c r="AB721">
        <v>2.477277485255803</v>
      </c>
      <c r="AC721">
        <v>4.0907340650204409</v>
      </c>
      <c r="AD721">
        <v>3.3174672224463335</v>
      </c>
      <c r="AE721">
        <v>2.3082276009769642</v>
      </c>
      <c r="AF721">
        <v>4.4277813164367803</v>
      </c>
      <c r="AG721">
        <v>3.18323509928755</v>
      </c>
      <c r="AH721">
        <v>3.4550900275612197</v>
      </c>
      <c r="AI721">
        <v>1.26609767253933</v>
      </c>
      <c r="AJ721">
        <v>3.9299340120867701</v>
      </c>
      <c r="AK721">
        <v>3.9605441364060301</v>
      </c>
      <c r="AL721">
        <v>2.6567243614921647</v>
      </c>
      <c r="AM721">
        <f t="shared" si="22"/>
        <v>3.3382763327746603</v>
      </c>
      <c r="AN721">
        <f t="shared" si="23"/>
        <v>3.1468814080283765</v>
      </c>
      <c r="AP721" t="s">
        <v>818</v>
      </c>
      <c r="AQ721" t="s">
        <v>2904</v>
      </c>
      <c r="AR721" t="s">
        <v>2905</v>
      </c>
      <c r="AS721">
        <v>-0.59069574465956598</v>
      </c>
      <c r="AT721">
        <v>7.1677338743246694E-2</v>
      </c>
      <c r="AU721">
        <v>0.66015955627242595</v>
      </c>
    </row>
    <row r="722" spans="1:47" x14ac:dyDescent="0.25">
      <c r="A722" t="s">
        <v>410</v>
      </c>
      <c r="B722">
        <v>962451.70846942789</v>
      </c>
      <c r="C722">
        <v>1090841.7589865441</v>
      </c>
      <c r="D722">
        <v>989670.58527106163</v>
      </c>
      <c r="E722">
        <v>749508.98427980056</v>
      </c>
      <c r="F722">
        <v>523227.48778803722</v>
      </c>
      <c r="G722">
        <v>523910.27403970197</v>
      </c>
      <c r="H722">
        <v>826649.60060276149</v>
      </c>
      <c r="I722">
        <v>446149.69405623968</v>
      </c>
      <c r="J722">
        <v>898650.47503708012</v>
      </c>
      <c r="K722">
        <v>868584.74857894285</v>
      </c>
      <c r="L722">
        <v>1023435.6568834176</v>
      </c>
      <c r="M722">
        <v>668121.05599094974</v>
      </c>
      <c r="N722">
        <v>4</v>
      </c>
      <c r="O722">
        <v>4</v>
      </c>
      <c r="P722">
        <v>4</v>
      </c>
      <c r="Q722">
        <v>4</v>
      </c>
      <c r="R722">
        <v>4</v>
      </c>
      <c r="S722">
        <v>3</v>
      </c>
      <c r="T722">
        <v>3</v>
      </c>
      <c r="U722">
        <v>4</v>
      </c>
      <c r="V722">
        <v>3</v>
      </c>
      <c r="W722">
        <v>3</v>
      </c>
      <c r="X722">
        <v>4</v>
      </c>
      <c r="Y722">
        <v>3</v>
      </c>
      <c r="Z722">
        <v>3</v>
      </c>
      <c r="AA722">
        <v>2.7098630133467476</v>
      </c>
      <c r="AB722">
        <v>2.4717906854002774</v>
      </c>
      <c r="AC722">
        <v>2.0064588328986876</v>
      </c>
      <c r="AD722">
        <v>2.3722361531663401</v>
      </c>
      <c r="AE722">
        <v>3.0769346455337803</v>
      </c>
      <c r="AF722">
        <v>2.5902653770748834</v>
      </c>
      <c r="AG722">
        <v>2.6542410326857722</v>
      </c>
      <c r="AH722">
        <v>3.1808489771916797</v>
      </c>
      <c r="AI722">
        <v>3.1669904480463269</v>
      </c>
      <c r="AJ722">
        <v>3.137775010037525</v>
      </c>
      <c r="AK722">
        <v>3.0543110113558298</v>
      </c>
      <c r="AL722">
        <v>3.3088788356307433</v>
      </c>
      <c r="AM722">
        <f t="shared" si="22"/>
        <v>2.6805238944674081</v>
      </c>
      <c r="AN722">
        <f t="shared" si="23"/>
        <v>2.9412417759273572</v>
      </c>
      <c r="AP722" t="s">
        <v>819</v>
      </c>
      <c r="AQ722" t="s">
        <v>2906</v>
      </c>
      <c r="AR722" t="s">
        <v>2907</v>
      </c>
      <c r="AS722">
        <v>-0.26684970929103502</v>
      </c>
      <c r="AT722">
        <v>5.5550485535367303E-2</v>
      </c>
      <c r="AU722">
        <v>0.66107515209770995</v>
      </c>
    </row>
    <row r="723" spans="1:47" x14ac:dyDescent="0.25">
      <c r="A723" t="s">
        <v>535</v>
      </c>
      <c r="B723">
        <v>78360.86857410935</v>
      </c>
      <c r="C723">
        <v>39392.96639911853</v>
      </c>
      <c r="D723">
        <v>145515.01602651839</v>
      </c>
      <c r="E723">
        <v>99211.150222199401</v>
      </c>
      <c r="F723">
        <v>137840.61316756715</v>
      </c>
      <c r="G723">
        <v>56565.332838503353</v>
      </c>
      <c r="H723">
        <v>120714.67526107423</v>
      </c>
      <c r="I723">
        <v>32154.173273648135</v>
      </c>
      <c r="J723">
        <v>182421.77719705843</v>
      </c>
      <c r="K723">
        <v>141102.7906777258</v>
      </c>
      <c r="L723">
        <v>179940.39258633665</v>
      </c>
      <c r="M723">
        <v>162837.60651757036</v>
      </c>
      <c r="N723">
        <v>2</v>
      </c>
      <c r="O723">
        <v>1</v>
      </c>
      <c r="P723">
        <v>1</v>
      </c>
      <c r="Q723">
        <v>2</v>
      </c>
      <c r="R723">
        <v>2</v>
      </c>
      <c r="S723">
        <v>2</v>
      </c>
      <c r="T723">
        <v>1</v>
      </c>
      <c r="U723">
        <v>2</v>
      </c>
      <c r="V723">
        <v>1</v>
      </c>
      <c r="W723">
        <v>2</v>
      </c>
      <c r="X723">
        <v>2</v>
      </c>
      <c r="Y723">
        <v>2</v>
      </c>
      <c r="Z723">
        <v>2</v>
      </c>
      <c r="AA723">
        <v>2.3652387439051998</v>
      </c>
      <c r="AB723">
        <v>1.0105265252095501</v>
      </c>
      <c r="AC723">
        <v>1.0625609357863814</v>
      </c>
      <c r="AD723">
        <v>2.1699588895246902</v>
      </c>
      <c r="AE723">
        <v>2.1334769861225849</v>
      </c>
      <c r="AF723">
        <v>1.31140252373084</v>
      </c>
      <c r="AG723">
        <v>2.6466113897398951</v>
      </c>
      <c r="AH723">
        <v>2.5976224007665998</v>
      </c>
      <c r="AI723">
        <v>2.6509249135060147</v>
      </c>
      <c r="AJ723">
        <v>2.770176970496375</v>
      </c>
      <c r="AK723">
        <v>4.024294984151755</v>
      </c>
      <c r="AL723">
        <v>3.2065682658681949</v>
      </c>
      <c r="AM723">
        <f t="shared" si="22"/>
        <v>1.8618051021057269</v>
      </c>
      <c r="AN723">
        <f t="shared" si="23"/>
        <v>2.7964221526956199</v>
      </c>
      <c r="AP723" t="s">
        <v>820</v>
      </c>
      <c r="AQ723" t="s">
        <v>2908</v>
      </c>
      <c r="AR723" t="s">
        <v>2909</v>
      </c>
      <c r="AS723">
        <v>0.31392853836255602</v>
      </c>
      <c r="AT723">
        <v>4.4861930616928503E-2</v>
      </c>
      <c r="AU723">
        <v>0.66239636840133498</v>
      </c>
    </row>
    <row r="724" spans="1:47" x14ac:dyDescent="0.25">
      <c r="A724" t="s">
        <v>1291</v>
      </c>
      <c r="B724">
        <v>148301.09345222317</v>
      </c>
      <c r="C724">
        <v>218478.23236591555</v>
      </c>
      <c r="D724">
        <v>187771.21325784578</v>
      </c>
      <c r="E724">
        <v>181788.92848479052</v>
      </c>
      <c r="F724">
        <v>132521.88904819448</v>
      </c>
      <c r="G724">
        <v>165956.29497783337</v>
      </c>
      <c r="H724">
        <v>193822.73309296049</v>
      </c>
      <c r="I724">
        <v>145835.23036232631</v>
      </c>
      <c r="J724">
        <v>228445.23181663995</v>
      </c>
      <c r="K724">
        <v>188995.70175625224</v>
      </c>
      <c r="L724">
        <v>227224.66127310132</v>
      </c>
      <c r="M724">
        <v>178001.69037260255</v>
      </c>
      <c r="N724">
        <v>2</v>
      </c>
      <c r="O724">
        <v>2</v>
      </c>
      <c r="P724">
        <v>2</v>
      </c>
      <c r="Q724">
        <v>2</v>
      </c>
      <c r="R724">
        <v>2</v>
      </c>
      <c r="S724">
        <v>1</v>
      </c>
      <c r="T724">
        <v>2</v>
      </c>
      <c r="U724">
        <v>2</v>
      </c>
      <c r="V724">
        <v>1</v>
      </c>
      <c r="W724">
        <v>2</v>
      </c>
      <c r="X724">
        <v>1</v>
      </c>
      <c r="Y724">
        <v>2</v>
      </c>
      <c r="Z724">
        <v>2</v>
      </c>
      <c r="AA724">
        <v>1.8173914025297055</v>
      </c>
      <c r="AB724">
        <v>2.87362719351961</v>
      </c>
      <c r="AC724">
        <v>3.3929431590950401</v>
      </c>
      <c r="AD724">
        <v>2.548896848302896</v>
      </c>
      <c r="AE724">
        <v>2.4548478950064401</v>
      </c>
      <c r="AF724">
        <v>3.8098886910141454</v>
      </c>
      <c r="AG724">
        <v>2.8713858117324382</v>
      </c>
      <c r="AH724">
        <v>4.0200770177780196</v>
      </c>
      <c r="AI724">
        <v>2.595105794517889</v>
      </c>
      <c r="AJ724">
        <v>6.3743508133404498</v>
      </c>
      <c r="AK724">
        <v>2.7421793572195043</v>
      </c>
      <c r="AL724">
        <v>3.5506519093850999</v>
      </c>
      <c r="AM724">
        <f t="shared" si="22"/>
        <v>3.4772178423361395</v>
      </c>
      <c r="AN724">
        <f t="shared" si="23"/>
        <v>3.0313398065707329</v>
      </c>
      <c r="AP724" t="s">
        <v>821</v>
      </c>
      <c r="AQ724" t="s">
        <v>2910</v>
      </c>
      <c r="AR724" t="s">
        <v>2911</v>
      </c>
      <c r="AS724">
        <v>-2.7110785251819798</v>
      </c>
      <c r="AT724">
        <v>0.163842214587128</v>
      </c>
      <c r="AU724">
        <v>0.66305986059379296</v>
      </c>
    </row>
    <row r="725" spans="1:47" x14ac:dyDescent="0.25">
      <c r="A725" t="s">
        <v>821</v>
      </c>
      <c r="B725">
        <v>179142.29676349129</v>
      </c>
      <c r="C725">
        <v>210685.15681254977</v>
      </c>
      <c r="D725">
        <v>225069.33182678669</v>
      </c>
      <c r="E725">
        <v>236649.1008251867</v>
      </c>
      <c r="F725">
        <v>173338.01637114771</v>
      </c>
      <c r="G725">
        <v>220545.00771666886</v>
      </c>
      <c r="H725">
        <v>244276.40457087342</v>
      </c>
      <c r="I725">
        <v>169989.57768828221</v>
      </c>
      <c r="J725">
        <v>71387.693310019327</v>
      </c>
      <c r="K725">
        <v>68414.121872418342</v>
      </c>
      <c r="L725">
        <v>63040.248331099669</v>
      </c>
      <c r="M725">
        <v>84580.503440953922</v>
      </c>
      <c r="N725">
        <v>3</v>
      </c>
      <c r="O725">
        <v>1</v>
      </c>
      <c r="P725">
        <v>1</v>
      </c>
      <c r="Q725">
        <v>3</v>
      </c>
      <c r="R725">
        <v>3</v>
      </c>
      <c r="S725">
        <v>1</v>
      </c>
      <c r="T725">
        <v>1</v>
      </c>
      <c r="U725">
        <v>3</v>
      </c>
      <c r="V725">
        <v>1</v>
      </c>
      <c r="W725">
        <v>2</v>
      </c>
      <c r="X725">
        <v>2</v>
      </c>
      <c r="Y725">
        <v>2</v>
      </c>
      <c r="Z725">
        <v>2</v>
      </c>
      <c r="AA725">
        <v>4.38365342035189</v>
      </c>
      <c r="AB725">
        <v>2.5148854116648098</v>
      </c>
      <c r="AC725">
        <v>1.9587655351787401</v>
      </c>
      <c r="AD725">
        <v>1.7673505232762201</v>
      </c>
      <c r="AE725">
        <v>2.3307779015755199</v>
      </c>
      <c r="AF725">
        <v>4.2921910091626501</v>
      </c>
      <c r="AG725">
        <v>1.83648297407938</v>
      </c>
      <c r="AH725">
        <v>2.82409811521276</v>
      </c>
      <c r="AI725">
        <v>2.75517788368703</v>
      </c>
      <c r="AJ725">
        <v>2.4779053786834</v>
      </c>
      <c r="AK725">
        <v>2.76929695976603</v>
      </c>
      <c r="AL725">
        <v>2.7797339326075701</v>
      </c>
      <c r="AM725">
        <f t="shared" si="22"/>
        <v>3.0637631064547528</v>
      </c>
      <c r="AN725">
        <f t="shared" si="23"/>
        <v>2.3846234010862468</v>
      </c>
      <c r="AP725" t="s">
        <v>822</v>
      </c>
      <c r="AQ725" t="s">
        <v>2912</v>
      </c>
      <c r="AR725" t="s">
        <v>2913</v>
      </c>
      <c r="AS725">
        <v>0.95692992547470501</v>
      </c>
      <c r="AT725">
        <v>0.114430334937941</v>
      </c>
      <c r="AU725">
        <v>0.66341860579968204</v>
      </c>
    </row>
    <row r="726" spans="1:47" x14ac:dyDescent="0.25">
      <c r="A726" t="s">
        <v>178</v>
      </c>
      <c r="B726">
        <v>205.36</v>
      </c>
      <c r="C726">
        <v>205.36</v>
      </c>
      <c r="D726">
        <v>205.36</v>
      </c>
      <c r="E726">
        <v>45934.092123098846</v>
      </c>
      <c r="F726">
        <v>93237.294642162771</v>
      </c>
      <c r="G726">
        <v>205.36</v>
      </c>
      <c r="H726">
        <v>93711.373414363916</v>
      </c>
      <c r="I726">
        <v>205.36</v>
      </c>
      <c r="J726">
        <v>58953.85071802423</v>
      </c>
      <c r="K726">
        <v>38420.723709355916</v>
      </c>
      <c r="L726">
        <v>150553.25486745962</v>
      </c>
      <c r="M726">
        <v>94592.923641749585</v>
      </c>
      <c r="N726">
        <v>3</v>
      </c>
      <c r="O726">
        <v>0</v>
      </c>
      <c r="P726">
        <v>0</v>
      </c>
      <c r="Q726">
        <v>0</v>
      </c>
      <c r="R726">
        <v>1</v>
      </c>
      <c r="S726">
        <v>2</v>
      </c>
      <c r="T726">
        <v>0</v>
      </c>
      <c r="U726">
        <v>3</v>
      </c>
      <c r="V726">
        <v>0</v>
      </c>
      <c r="W726">
        <v>1</v>
      </c>
      <c r="X726">
        <v>1</v>
      </c>
      <c r="Y726">
        <v>2</v>
      </c>
      <c r="Z726">
        <v>2</v>
      </c>
      <c r="AA726">
        <v>0</v>
      </c>
      <c r="AB726">
        <v>0</v>
      </c>
      <c r="AC726">
        <v>0</v>
      </c>
      <c r="AD726">
        <v>1.01458886037438</v>
      </c>
      <c r="AE726">
        <v>1.12734857890631</v>
      </c>
      <c r="AF726">
        <v>0</v>
      </c>
      <c r="AG726">
        <v>1.4770101015426735</v>
      </c>
      <c r="AH726">
        <v>0</v>
      </c>
      <c r="AI726">
        <v>0.69859766400620804</v>
      </c>
      <c r="AJ726">
        <v>0.62125542818500001</v>
      </c>
      <c r="AK726">
        <v>2.4017086073288052</v>
      </c>
      <c r="AL726">
        <v>1.81291542648313</v>
      </c>
      <c r="AM726">
        <f t="shared" si="22"/>
        <v>0.21997551536520135</v>
      </c>
      <c r="AN726">
        <f t="shared" si="23"/>
        <v>1.3055952624392164</v>
      </c>
      <c r="AP726" t="s">
        <v>823</v>
      </c>
      <c r="AQ726" t="s">
        <v>2914</v>
      </c>
      <c r="AR726" t="s">
        <v>2915</v>
      </c>
      <c r="AS726">
        <v>0.45758896776124702</v>
      </c>
      <c r="AT726">
        <v>9.9610952335263594E-3</v>
      </c>
      <c r="AU726">
        <v>0.66546026712477102</v>
      </c>
    </row>
    <row r="727" spans="1:47" x14ac:dyDescent="0.25">
      <c r="A727" t="s">
        <v>531</v>
      </c>
      <c r="B727">
        <v>93000.791564874206</v>
      </c>
      <c r="C727">
        <v>205.36</v>
      </c>
      <c r="D727">
        <v>24518.78498072322</v>
      </c>
      <c r="E727">
        <v>205.36</v>
      </c>
      <c r="F727">
        <v>205.36</v>
      </c>
      <c r="G727">
        <v>36675.458155311717</v>
      </c>
      <c r="H727">
        <v>205.36</v>
      </c>
      <c r="I727">
        <v>205.36</v>
      </c>
      <c r="J727">
        <v>205.36</v>
      </c>
      <c r="K727">
        <v>205.36</v>
      </c>
      <c r="L727">
        <v>17894.879385103497</v>
      </c>
      <c r="M727">
        <v>205.36</v>
      </c>
      <c r="N727">
        <v>2</v>
      </c>
      <c r="O727">
        <v>2</v>
      </c>
      <c r="P727">
        <v>0</v>
      </c>
      <c r="Q727">
        <v>1</v>
      </c>
      <c r="R727">
        <v>0</v>
      </c>
      <c r="S727">
        <v>0</v>
      </c>
      <c r="T727">
        <v>1</v>
      </c>
      <c r="U727">
        <v>0</v>
      </c>
      <c r="V727">
        <v>0</v>
      </c>
      <c r="W727">
        <v>0</v>
      </c>
      <c r="X727">
        <v>0</v>
      </c>
      <c r="Y727">
        <v>1</v>
      </c>
      <c r="Z727">
        <v>0</v>
      </c>
      <c r="AA727">
        <v>1.6914399529660651</v>
      </c>
      <c r="AB727">
        <v>0</v>
      </c>
      <c r="AC727">
        <v>2.6256394434892201</v>
      </c>
      <c r="AD727">
        <v>0</v>
      </c>
      <c r="AE727">
        <v>0</v>
      </c>
      <c r="AF727">
        <v>1.35465427636785</v>
      </c>
      <c r="AG727">
        <v>0</v>
      </c>
      <c r="AH727">
        <v>0</v>
      </c>
      <c r="AI727">
        <v>0</v>
      </c>
      <c r="AJ727">
        <v>0</v>
      </c>
      <c r="AK727">
        <v>1.2724648258476501</v>
      </c>
      <c r="AL727">
        <v>0</v>
      </c>
      <c r="AM727">
        <f t="shared" si="22"/>
        <v>0.94528894547052256</v>
      </c>
      <c r="AN727">
        <f t="shared" si="23"/>
        <v>0.21207747097460836</v>
      </c>
      <c r="AP727" t="s">
        <v>824</v>
      </c>
      <c r="AQ727" t="s">
        <v>2916</v>
      </c>
      <c r="AR727" t="s">
        <v>2917</v>
      </c>
      <c r="AS727">
        <v>-0.32374550575948602</v>
      </c>
      <c r="AT727">
        <v>0.140722250583668</v>
      </c>
      <c r="AU727">
        <v>0.665533756292229</v>
      </c>
    </row>
    <row r="728" spans="1:47" x14ac:dyDescent="0.25">
      <c r="A728" t="s">
        <v>529</v>
      </c>
      <c r="B728">
        <v>388534.30700801336</v>
      </c>
      <c r="C728">
        <v>496416.57834913785</v>
      </c>
      <c r="D728">
        <v>595994.54162348399</v>
      </c>
      <c r="E728">
        <v>373128.62202585232</v>
      </c>
      <c r="F728">
        <v>493568.29091010324</v>
      </c>
      <c r="G728">
        <v>481153.19768329506</v>
      </c>
      <c r="H728">
        <v>661611.08814399876</v>
      </c>
      <c r="I728">
        <v>490777.23132859514</v>
      </c>
      <c r="J728">
        <v>399240.98214832548</v>
      </c>
      <c r="K728">
        <v>354200.55614357459</v>
      </c>
      <c r="L728">
        <v>748590.17591742799</v>
      </c>
      <c r="M728">
        <v>509219.83755740919</v>
      </c>
      <c r="N728">
        <v>4</v>
      </c>
      <c r="O728">
        <v>3</v>
      </c>
      <c r="P728">
        <v>3</v>
      </c>
      <c r="Q728">
        <v>4</v>
      </c>
      <c r="R728">
        <v>4</v>
      </c>
      <c r="S728">
        <v>3</v>
      </c>
      <c r="T728">
        <v>3</v>
      </c>
      <c r="U728">
        <v>4</v>
      </c>
      <c r="V728">
        <v>4</v>
      </c>
      <c r="W728">
        <v>2</v>
      </c>
      <c r="X728">
        <v>3</v>
      </c>
      <c r="Y728">
        <v>4</v>
      </c>
      <c r="Z728">
        <v>4</v>
      </c>
      <c r="AA728">
        <v>2.65920489917993</v>
      </c>
      <c r="AB728">
        <v>1.6465100918255133</v>
      </c>
      <c r="AC728">
        <v>2.5250231526855225</v>
      </c>
      <c r="AD728">
        <v>2.3812512081067152</v>
      </c>
      <c r="AE728">
        <v>1.8492268268029335</v>
      </c>
      <c r="AF728">
        <v>2.4763792859194766</v>
      </c>
      <c r="AG728">
        <v>2.9798457905752676</v>
      </c>
      <c r="AH728">
        <v>3.6509018878716653</v>
      </c>
      <c r="AI728">
        <v>1.7328422914369801</v>
      </c>
      <c r="AJ728">
        <v>3.7193631862450829</v>
      </c>
      <c r="AK728">
        <v>3.2909500701852279</v>
      </c>
      <c r="AL728">
        <v>2.9721890789692496</v>
      </c>
      <c r="AM728">
        <f t="shared" si="22"/>
        <v>2.4598871512154172</v>
      </c>
      <c r="AN728">
        <f t="shared" si="23"/>
        <v>2.8540608104185101</v>
      </c>
      <c r="AP728" t="s">
        <v>179</v>
      </c>
      <c r="AQ728" t="s">
        <v>2918</v>
      </c>
      <c r="AR728" t="s">
        <v>2919</v>
      </c>
      <c r="AS728">
        <v>-0.47982727583422202</v>
      </c>
      <c r="AT728">
        <v>0.152808610425058</v>
      </c>
      <c r="AU728">
        <v>0.66814546944723097</v>
      </c>
    </row>
    <row r="729" spans="1:47" x14ac:dyDescent="0.25">
      <c r="A729" t="s">
        <v>601</v>
      </c>
      <c r="B729">
        <v>281818.5676958054</v>
      </c>
      <c r="C729">
        <v>239399.81965138426</v>
      </c>
      <c r="D729">
        <v>300145.90619853995</v>
      </c>
      <c r="E729">
        <v>171095.30555004024</v>
      </c>
      <c r="F729">
        <v>108985.38678843387</v>
      </c>
      <c r="G729">
        <v>230612.62372665142</v>
      </c>
      <c r="H729">
        <v>219145.30211818841</v>
      </c>
      <c r="I729">
        <v>249735.97676476566</v>
      </c>
      <c r="J729">
        <v>42299.373141322467</v>
      </c>
      <c r="K729">
        <v>7843.9888664037662</v>
      </c>
      <c r="L729">
        <v>65181.311512531895</v>
      </c>
      <c r="M729">
        <v>205.36</v>
      </c>
      <c r="N729">
        <v>3</v>
      </c>
      <c r="O729">
        <v>3</v>
      </c>
      <c r="P729">
        <v>2</v>
      </c>
      <c r="Q729">
        <v>3</v>
      </c>
      <c r="R729">
        <v>3</v>
      </c>
      <c r="S729">
        <v>1</v>
      </c>
      <c r="T729">
        <v>3</v>
      </c>
      <c r="U729">
        <v>3</v>
      </c>
      <c r="V729">
        <v>3</v>
      </c>
      <c r="W729">
        <v>1</v>
      </c>
      <c r="X729">
        <v>1</v>
      </c>
      <c r="Y729">
        <v>1</v>
      </c>
      <c r="Z729">
        <v>0</v>
      </c>
      <c r="AA729">
        <v>2.9534388139010868</v>
      </c>
      <c r="AB729">
        <v>2.6318052763279649</v>
      </c>
      <c r="AC729">
        <v>1.9909873852601134</v>
      </c>
      <c r="AD729">
        <v>2.349496155512687</v>
      </c>
      <c r="AE729">
        <v>4.4929579357056904</v>
      </c>
      <c r="AF729">
        <v>2.6254971585501292</v>
      </c>
      <c r="AG729">
        <v>2.7557888494117999</v>
      </c>
      <c r="AH729">
        <v>4.2027988886926364</v>
      </c>
      <c r="AI729">
        <v>1.56132948386361</v>
      </c>
      <c r="AJ729">
        <v>0.80377722659994899</v>
      </c>
      <c r="AK729">
        <v>1.0045536992846</v>
      </c>
      <c r="AL729">
        <v>0</v>
      </c>
      <c r="AM729">
        <f t="shared" si="22"/>
        <v>2.0944725574171423</v>
      </c>
      <c r="AN729">
        <f t="shared" si="23"/>
        <v>2.4675992547679022</v>
      </c>
      <c r="AP729" t="s">
        <v>825</v>
      </c>
      <c r="AQ729" t="s">
        <v>2920</v>
      </c>
      <c r="AR729" t="s">
        <v>2921</v>
      </c>
      <c r="AS729">
        <v>1.9044266793132201</v>
      </c>
      <c r="AT729">
        <v>5.7308774270272499E-2</v>
      </c>
      <c r="AU729">
        <v>0.66928113000465295</v>
      </c>
    </row>
    <row r="730" spans="1:47" x14ac:dyDescent="0.25">
      <c r="A730" t="s">
        <v>725</v>
      </c>
      <c r="B730">
        <v>211095.03537645118</v>
      </c>
      <c r="C730">
        <v>191456.55826239454</v>
      </c>
      <c r="D730">
        <v>216578.30552603226</v>
      </c>
      <c r="E730">
        <v>187992.26503975081</v>
      </c>
      <c r="F730">
        <v>31199.599153459199</v>
      </c>
      <c r="G730">
        <v>173961.59420678249</v>
      </c>
      <c r="H730">
        <v>62530.104398822339</v>
      </c>
      <c r="I730">
        <v>162286.13013658125</v>
      </c>
      <c r="J730">
        <v>329947.28593824507</v>
      </c>
      <c r="K730">
        <v>236699.71724789156</v>
      </c>
      <c r="L730">
        <v>393502.51529063052</v>
      </c>
      <c r="M730">
        <v>254958.74152990972</v>
      </c>
      <c r="N730">
        <v>2</v>
      </c>
      <c r="O730">
        <v>2</v>
      </c>
      <c r="P730">
        <v>2</v>
      </c>
      <c r="Q730">
        <v>2</v>
      </c>
      <c r="R730">
        <v>2</v>
      </c>
      <c r="S730">
        <v>1</v>
      </c>
      <c r="T730">
        <v>2</v>
      </c>
      <c r="U730">
        <v>1</v>
      </c>
      <c r="V730">
        <v>2</v>
      </c>
      <c r="W730">
        <v>2</v>
      </c>
      <c r="X730">
        <v>2</v>
      </c>
      <c r="Y730">
        <v>2</v>
      </c>
      <c r="Z730">
        <v>2</v>
      </c>
      <c r="AA730">
        <v>3.7210638155256399</v>
      </c>
      <c r="AB730">
        <v>2.5429536092400249</v>
      </c>
      <c r="AC730">
        <v>1.5354315300745651</v>
      </c>
      <c r="AD730">
        <v>2.6471279101370802</v>
      </c>
      <c r="AE730">
        <v>0.52984190817840704</v>
      </c>
      <c r="AF730">
        <v>3.1468466272394502</v>
      </c>
      <c r="AG730">
        <v>3.2473686880623802</v>
      </c>
      <c r="AH730">
        <v>2.086741101560313</v>
      </c>
      <c r="AI730">
        <v>2.040159520521605</v>
      </c>
      <c r="AJ730">
        <v>3.46356905250722</v>
      </c>
      <c r="AK730">
        <v>2.94023942739237</v>
      </c>
      <c r="AL730">
        <v>2.4990501657232951</v>
      </c>
      <c r="AM730">
        <f t="shared" si="22"/>
        <v>2.7416706925180843</v>
      </c>
      <c r="AN730">
        <f t="shared" si="23"/>
        <v>2.3250615335089742</v>
      </c>
      <c r="AP730" t="s">
        <v>826</v>
      </c>
      <c r="AQ730" t="s">
        <v>2922</v>
      </c>
      <c r="AR730" t="s">
        <v>2923</v>
      </c>
      <c r="AS730">
        <v>1.5614064041348199</v>
      </c>
      <c r="AT730">
        <v>1.8327177063316099E-2</v>
      </c>
      <c r="AU730">
        <v>0.66952435736180105</v>
      </c>
    </row>
    <row r="731" spans="1:47" x14ac:dyDescent="0.25">
      <c r="A731" t="s">
        <v>1309</v>
      </c>
      <c r="B731">
        <v>857571.68904204993</v>
      </c>
      <c r="C731">
        <v>904202.68064018979</v>
      </c>
      <c r="D731">
        <v>883618.20713486802</v>
      </c>
      <c r="E731">
        <v>699150.17781606934</v>
      </c>
      <c r="F731">
        <v>270220.58088472887</v>
      </c>
      <c r="G731">
        <v>776973.81893868907</v>
      </c>
      <c r="H731">
        <v>853335.69337947248</v>
      </c>
      <c r="I731">
        <v>613501.45742723555</v>
      </c>
      <c r="J731">
        <v>386113.45190370001</v>
      </c>
      <c r="K731">
        <v>447334.39395351097</v>
      </c>
      <c r="L731">
        <v>403777.58530537522</v>
      </c>
      <c r="M731">
        <v>350504.12372145924</v>
      </c>
      <c r="N731">
        <v>3</v>
      </c>
      <c r="O731">
        <v>2</v>
      </c>
      <c r="P731">
        <v>2</v>
      </c>
      <c r="Q731">
        <v>3</v>
      </c>
      <c r="R731">
        <v>2</v>
      </c>
      <c r="S731">
        <v>2</v>
      </c>
      <c r="T731">
        <v>2</v>
      </c>
      <c r="U731">
        <v>2</v>
      </c>
      <c r="V731">
        <v>2</v>
      </c>
      <c r="W731">
        <v>2</v>
      </c>
      <c r="X731">
        <v>3</v>
      </c>
      <c r="Y731">
        <v>2</v>
      </c>
      <c r="Z731">
        <v>3</v>
      </c>
      <c r="AA731">
        <v>4.1425858347324098</v>
      </c>
      <c r="AB731">
        <v>2.9015770297427101</v>
      </c>
      <c r="AC731">
        <v>2.4814458075777464</v>
      </c>
      <c r="AD731">
        <v>2.6001148115301302</v>
      </c>
      <c r="AE731">
        <v>2.510880172376345</v>
      </c>
      <c r="AF731">
        <v>4.4127139964704298</v>
      </c>
      <c r="AG731">
        <v>4.1297587789509045</v>
      </c>
      <c r="AH731">
        <v>1.6152809038859486</v>
      </c>
      <c r="AI731">
        <v>3.7762408289301299</v>
      </c>
      <c r="AJ731">
        <v>3.2037689549253732</v>
      </c>
      <c r="AK731">
        <v>4.513486672728825</v>
      </c>
      <c r="AL731">
        <v>3.8677258732779634</v>
      </c>
      <c r="AM731">
        <f t="shared" si="22"/>
        <v>3.486388742063133</v>
      </c>
      <c r="AN731">
        <f t="shared" si="23"/>
        <v>3.2062078687916862</v>
      </c>
      <c r="AP731" t="s">
        <v>827</v>
      </c>
      <c r="AQ731" t="s">
        <v>2924</v>
      </c>
      <c r="AR731" t="s">
        <v>2925</v>
      </c>
      <c r="AS731">
        <v>-1.0422048959657499</v>
      </c>
      <c r="AT731">
        <v>7.9408451348983694E-2</v>
      </c>
      <c r="AU731">
        <v>0.67007937146437102</v>
      </c>
    </row>
    <row r="732" spans="1:47" x14ac:dyDescent="0.25">
      <c r="A732" t="s">
        <v>266</v>
      </c>
      <c r="B732">
        <v>171650.96756726739</v>
      </c>
      <c r="C732">
        <v>252641.16230037276</v>
      </c>
      <c r="D732">
        <v>517444.66031196684</v>
      </c>
      <c r="E732">
        <v>84668.051013657212</v>
      </c>
      <c r="F732">
        <v>13130.708151766468</v>
      </c>
      <c r="G732">
        <v>201747.82992552785</v>
      </c>
      <c r="H732">
        <v>83563.419250669918</v>
      </c>
      <c r="I732">
        <v>105698.02804403006</v>
      </c>
      <c r="J732">
        <v>205.36</v>
      </c>
      <c r="K732">
        <v>69558.695709650958</v>
      </c>
      <c r="L732">
        <v>26214.095727146105</v>
      </c>
      <c r="M732">
        <v>33642.711392375022</v>
      </c>
      <c r="N732">
        <v>3</v>
      </c>
      <c r="O732">
        <v>2</v>
      </c>
      <c r="P732">
        <v>2</v>
      </c>
      <c r="Q732">
        <v>3</v>
      </c>
      <c r="R732">
        <v>1</v>
      </c>
      <c r="S732">
        <v>1</v>
      </c>
      <c r="T732">
        <v>2</v>
      </c>
      <c r="U732">
        <v>2</v>
      </c>
      <c r="V732">
        <v>1</v>
      </c>
      <c r="W732">
        <v>0</v>
      </c>
      <c r="X732">
        <v>2</v>
      </c>
      <c r="Y732">
        <v>1</v>
      </c>
      <c r="Z732">
        <v>1</v>
      </c>
      <c r="AA732">
        <v>4.27540624129057</v>
      </c>
      <c r="AB732">
        <v>2.45399877184231</v>
      </c>
      <c r="AC732">
        <v>3.5944558160662101</v>
      </c>
      <c r="AD732">
        <v>3.2586000869674399</v>
      </c>
      <c r="AE732">
        <v>1.49974372432001</v>
      </c>
      <c r="AF732">
        <v>2.6437974615511699</v>
      </c>
      <c r="AG732">
        <v>1.8058077729309625</v>
      </c>
      <c r="AH732">
        <v>4.79242655378882</v>
      </c>
      <c r="AI732">
        <v>0</v>
      </c>
      <c r="AJ732">
        <v>1.9804888572272206</v>
      </c>
      <c r="AK732">
        <v>1.58915954394432</v>
      </c>
      <c r="AL732">
        <v>1.9884725563702299</v>
      </c>
      <c r="AM732">
        <f t="shared" si="22"/>
        <v>2.4913578579962468</v>
      </c>
      <c r="AN732">
        <f t="shared" si="23"/>
        <v>2.4890350397202972</v>
      </c>
      <c r="AP732" t="s">
        <v>828</v>
      </c>
      <c r="AQ732" t="s">
        <v>2926</v>
      </c>
      <c r="AR732" t="s">
        <v>2927</v>
      </c>
      <c r="AS732">
        <v>-0.27015550990522103</v>
      </c>
      <c r="AT732">
        <v>7.2451964320232903E-2</v>
      </c>
      <c r="AU732">
        <v>0.67038209248896696</v>
      </c>
    </row>
    <row r="733" spans="1:47" x14ac:dyDescent="0.25">
      <c r="A733" t="s">
        <v>914</v>
      </c>
      <c r="B733">
        <v>122450.77460015427</v>
      </c>
      <c r="C733">
        <v>91935.976902248556</v>
      </c>
      <c r="D733">
        <v>98695.738196202481</v>
      </c>
      <c r="E733">
        <v>119905.81343879104</v>
      </c>
      <c r="F733">
        <v>111980.68335978191</v>
      </c>
      <c r="G733">
        <v>68060.780885912274</v>
      </c>
      <c r="H733">
        <v>90072.018269839449</v>
      </c>
      <c r="I733">
        <v>79146.884296742384</v>
      </c>
      <c r="J733">
        <v>19910.350006557481</v>
      </c>
      <c r="K733">
        <v>139488.61585981603</v>
      </c>
      <c r="L733">
        <v>205.36</v>
      </c>
      <c r="M733">
        <v>69812.318037474091</v>
      </c>
      <c r="N733">
        <v>2</v>
      </c>
      <c r="O733">
        <v>2</v>
      </c>
      <c r="P733">
        <v>1</v>
      </c>
      <c r="Q733">
        <v>1</v>
      </c>
      <c r="R733">
        <v>2</v>
      </c>
      <c r="S733">
        <v>2</v>
      </c>
      <c r="T733">
        <v>1</v>
      </c>
      <c r="U733">
        <v>1</v>
      </c>
      <c r="V733">
        <v>1</v>
      </c>
      <c r="W733">
        <v>1</v>
      </c>
      <c r="X733">
        <v>2</v>
      </c>
      <c r="Y733">
        <v>0</v>
      </c>
      <c r="Z733">
        <v>1</v>
      </c>
      <c r="AA733">
        <v>1.1994904772378445</v>
      </c>
      <c r="AB733">
        <v>3.6474770417650699</v>
      </c>
      <c r="AC733">
        <v>3.0180107674487902</v>
      </c>
      <c r="AD733">
        <v>3.1141075104033451</v>
      </c>
      <c r="AE733">
        <v>2.54341698672919</v>
      </c>
      <c r="AF733">
        <v>3.8377095313537701</v>
      </c>
      <c r="AG733">
        <v>3.4549772394804199</v>
      </c>
      <c r="AH733">
        <v>3.10991391213601</v>
      </c>
      <c r="AI733">
        <v>0.81941429153939704</v>
      </c>
      <c r="AJ733">
        <v>2.3658741336534952</v>
      </c>
      <c r="AK733">
        <v>0</v>
      </c>
      <c r="AL733">
        <v>5.4983550340945104</v>
      </c>
      <c r="AM733">
        <f t="shared" si="22"/>
        <v>2.4813293738330615</v>
      </c>
      <c r="AN733">
        <f t="shared" si="23"/>
        <v>2.9534617804739125</v>
      </c>
      <c r="AP733" t="s">
        <v>829</v>
      </c>
      <c r="AQ733" t="s">
        <v>2928</v>
      </c>
      <c r="AR733" t="s">
        <v>2929</v>
      </c>
      <c r="AS733">
        <v>-0.37697705430563999</v>
      </c>
      <c r="AT733">
        <v>0.150256194388664</v>
      </c>
      <c r="AU733">
        <v>0.67094283960216705</v>
      </c>
    </row>
    <row r="734" spans="1:47" x14ac:dyDescent="0.25">
      <c r="A734" t="s">
        <v>276</v>
      </c>
      <c r="B734">
        <v>207045.648739141</v>
      </c>
      <c r="C734">
        <v>148831.5548825209</v>
      </c>
      <c r="D734">
        <v>221886.42328652399</v>
      </c>
      <c r="E734">
        <v>318361.80661595927</v>
      </c>
      <c r="F734">
        <v>245372.08161238438</v>
      </c>
      <c r="G734">
        <v>235028.02879501888</v>
      </c>
      <c r="H734">
        <v>172695.0420802859</v>
      </c>
      <c r="I734">
        <v>282615.71212598117</v>
      </c>
      <c r="J734">
        <v>380491.78669439396</v>
      </c>
      <c r="K734">
        <v>312670.1884810506</v>
      </c>
      <c r="L734">
        <v>394069.46135164343</v>
      </c>
      <c r="M734">
        <v>392189.68920147914</v>
      </c>
      <c r="N734">
        <v>2</v>
      </c>
      <c r="O734">
        <v>2</v>
      </c>
      <c r="P734">
        <v>1</v>
      </c>
      <c r="Q734">
        <v>1</v>
      </c>
      <c r="R734">
        <v>2</v>
      </c>
      <c r="S734">
        <v>1</v>
      </c>
      <c r="T734">
        <v>2</v>
      </c>
      <c r="U734">
        <v>2</v>
      </c>
      <c r="V734">
        <v>2</v>
      </c>
      <c r="W734">
        <v>2</v>
      </c>
      <c r="X734">
        <v>2</v>
      </c>
      <c r="Y734">
        <v>2</v>
      </c>
      <c r="Z734">
        <v>2</v>
      </c>
      <c r="AA734">
        <v>2.8367162780586703</v>
      </c>
      <c r="AB734">
        <v>0.52842943193700598</v>
      </c>
      <c r="AC734">
        <v>2.88090173219158</v>
      </c>
      <c r="AD734">
        <v>3.347054507922405</v>
      </c>
      <c r="AE734">
        <v>2.4623993129704802</v>
      </c>
      <c r="AF734">
        <v>2.4078905753709599</v>
      </c>
      <c r="AG734">
        <v>3.4815843630468613</v>
      </c>
      <c r="AH734">
        <v>4.0772698630081301</v>
      </c>
      <c r="AI734">
        <v>2.28468200492591</v>
      </c>
      <c r="AJ734">
        <v>3.8988724986737946</v>
      </c>
      <c r="AK734">
        <v>3.1249927527569152</v>
      </c>
      <c r="AL734">
        <v>3.6264134911066099</v>
      </c>
      <c r="AM734">
        <f t="shared" si="22"/>
        <v>2.472915420192987</v>
      </c>
      <c r="AN734">
        <f t="shared" si="23"/>
        <v>3.3532857151352338</v>
      </c>
      <c r="AP734" t="s">
        <v>830</v>
      </c>
      <c r="AQ734" t="s">
        <v>2930</v>
      </c>
      <c r="AR734" t="s">
        <v>2931</v>
      </c>
      <c r="AS734">
        <v>0.25180098367373799</v>
      </c>
      <c r="AT734">
        <v>2.0063930306040902E-2</v>
      </c>
      <c r="AU734">
        <v>0.67222074290726597</v>
      </c>
    </row>
    <row r="735" spans="1:47" x14ac:dyDescent="0.25">
      <c r="A735" t="s">
        <v>756</v>
      </c>
      <c r="B735">
        <v>2192399.976263165</v>
      </c>
      <c r="C735">
        <v>1846229.5883650442</v>
      </c>
      <c r="D735">
        <v>2111174.5980161126</v>
      </c>
      <c r="E735">
        <v>2252748.0978687014</v>
      </c>
      <c r="F735">
        <v>1508549.2089670775</v>
      </c>
      <c r="G735">
        <v>1626322.0886520282</v>
      </c>
      <c r="H735">
        <v>2251100.4149820548</v>
      </c>
      <c r="I735">
        <v>1658187.101705367</v>
      </c>
      <c r="J735">
        <v>2631281.6879320564</v>
      </c>
      <c r="K735">
        <v>1704140.1627419221</v>
      </c>
      <c r="L735">
        <v>1148876.5929828424</v>
      </c>
      <c r="M735">
        <v>2107370.5386572755</v>
      </c>
      <c r="N735">
        <v>5</v>
      </c>
      <c r="O735">
        <v>5</v>
      </c>
      <c r="P735">
        <v>4</v>
      </c>
      <c r="Q735">
        <v>5</v>
      </c>
      <c r="R735">
        <v>5</v>
      </c>
      <c r="S735">
        <v>3</v>
      </c>
      <c r="T735">
        <v>3</v>
      </c>
      <c r="U735">
        <v>5</v>
      </c>
      <c r="V735">
        <v>4</v>
      </c>
      <c r="W735">
        <v>2</v>
      </c>
      <c r="X735">
        <v>3</v>
      </c>
      <c r="Y735">
        <v>1</v>
      </c>
      <c r="Z735">
        <v>3</v>
      </c>
      <c r="AA735">
        <v>3.9390382981215901</v>
      </c>
      <c r="AB735">
        <v>3.578406781900707</v>
      </c>
      <c r="AC735">
        <v>2.9858224630166021</v>
      </c>
      <c r="AD735">
        <v>3.3460261503914794</v>
      </c>
      <c r="AE735">
        <v>3.2791219483772132</v>
      </c>
      <c r="AF735">
        <v>4.0495932539490669</v>
      </c>
      <c r="AG735">
        <v>3.2420191539322998</v>
      </c>
      <c r="AH735">
        <v>3.3214958679989408</v>
      </c>
      <c r="AI735">
        <v>2.02744118012067</v>
      </c>
      <c r="AJ735">
        <v>3.0445833513190763</v>
      </c>
      <c r="AK735">
        <v>4.00224667186896</v>
      </c>
      <c r="AL735">
        <v>3.9350594957874439</v>
      </c>
      <c r="AM735">
        <f t="shared" si="22"/>
        <v>3.2708142214046183</v>
      </c>
      <c r="AN735">
        <f t="shared" si="23"/>
        <v>3.5209948813927228</v>
      </c>
      <c r="AP735" t="s">
        <v>831</v>
      </c>
      <c r="AQ735" t="s">
        <v>2932</v>
      </c>
      <c r="AR735" t="s">
        <v>2933</v>
      </c>
      <c r="AS735">
        <v>-0.30902662404558101</v>
      </c>
      <c r="AT735">
        <v>0.20357567887478201</v>
      </c>
      <c r="AU735">
        <v>0.67300378744665301</v>
      </c>
    </row>
    <row r="736" spans="1:47" x14ac:dyDescent="0.25">
      <c r="A736" t="s">
        <v>1314</v>
      </c>
      <c r="B736">
        <v>269425.86191587721</v>
      </c>
      <c r="C736">
        <v>181598.21789396694</v>
      </c>
      <c r="D736">
        <v>294148.55573836382</v>
      </c>
      <c r="E736">
        <v>242254.7376438083</v>
      </c>
      <c r="F736">
        <v>198677.45060777402</v>
      </c>
      <c r="G736">
        <v>320937.78286616318</v>
      </c>
      <c r="H736">
        <v>274126.99007405445</v>
      </c>
      <c r="I736">
        <v>252986.72492054559</v>
      </c>
      <c r="J736">
        <v>312749.1789030151</v>
      </c>
      <c r="K736">
        <v>326403.90286149643</v>
      </c>
      <c r="L736">
        <v>350121.38290035893</v>
      </c>
      <c r="M736">
        <v>371436.3418221887</v>
      </c>
      <c r="N736">
        <v>3</v>
      </c>
      <c r="O736">
        <v>3</v>
      </c>
      <c r="P736">
        <v>3</v>
      </c>
      <c r="Q736">
        <v>3</v>
      </c>
      <c r="R736">
        <v>3</v>
      </c>
      <c r="S736">
        <v>2</v>
      </c>
      <c r="T736">
        <v>3</v>
      </c>
      <c r="U736">
        <v>3</v>
      </c>
      <c r="V736">
        <v>3</v>
      </c>
      <c r="W736">
        <v>2</v>
      </c>
      <c r="X736">
        <v>3</v>
      </c>
      <c r="Y736">
        <v>3</v>
      </c>
      <c r="Z736">
        <v>3</v>
      </c>
      <c r="AA736">
        <v>2.6138313020208499</v>
      </c>
      <c r="AB736">
        <v>3.1525111364580831</v>
      </c>
      <c r="AC736">
        <v>2.9007998886259934</v>
      </c>
      <c r="AD736">
        <v>4.1657431949273267</v>
      </c>
      <c r="AE736">
        <v>3.0385968520700302</v>
      </c>
      <c r="AF736">
        <v>3.25063268888908</v>
      </c>
      <c r="AG736">
        <v>3.2244665793502763</v>
      </c>
      <c r="AH736">
        <v>2.40757547169579</v>
      </c>
      <c r="AI736">
        <v>3.0969684368971402</v>
      </c>
      <c r="AJ736">
        <v>2.612980617265249</v>
      </c>
      <c r="AK736">
        <v>2.9772697991286932</v>
      </c>
      <c r="AL736">
        <v>3.3621224785220534</v>
      </c>
      <c r="AM736">
        <f t="shared" si="22"/>
        <v>2.937954011692733</v>
      </c>
      <c r="AN736">
        <f t="shared" si="23"/>
        <v>3.195962395949028</v>
      </c>
      <c r="AP736" t="s">
        <v>832</v>
      </c>
      <c r="AQ736" t="s">
        <v>2934</v>
      </c>
      <c r="AR736" t="s">
        <v>2935</v>
      </c>
      <c r="AS736">
        <v>-0.83467020709379802</v>
      </c>
      <c r="AT736">
        <v>0.11739180636288001</v>
      </c>
      <c r="AU736">
        <v>0.67346648361296302</v>
      </c>
    </row>
    <row r="737" spans="1:47" x14ac:dyDescent="0.25">
      <c r="A737" t="s">
        <v>928</v>
      </c>
      <c r="B737">
        <v>101084.91047378839</v>
      </c>
      <c r="C737">
        <v>68393.550501860169</v>
      </c>
      <c r="D737">
        <v>14725.818120148966</v>
      </c>
      <c r="E737">
        <v>44231.806494034769</v>
      </c>
      <c r="F737">
        <v>205.36</v>
      </c>
      <c r="G737">
        <v>44364.197266202515</v>
      </c>
      <c r="H737">
        <v>205.36</v>
      </c>
      <c r="I737">
        <v>85856.036400233512</v>
      </c>
      <c r="J737">
        <v>113090.37863019676</v>
      </c>
      <c r="K737">
        <v>122444.11967979421</v>
      </c>
      <c r="L737">
        <v>136378.5434292065</v>
      </c>
      <c r="M737">
        <v>81590.654542069227</v>
      </c>
      <c r="N737">
        <v>3</v>
      </c>
      <c r="O737">
        <v>3</v>
      </c>
      <c r="P737">
        <v>2</v>
      </c>
      <c r="Q737">
        <v>2</v>
      </c>
      <c r="R737">
        <v>1</v>
      </c>
      <c r="S737">
        <v>0</v>
      </c>
      <c r="T737">
        <v>1</v>
      </c>
      <c r="U737">
        <v>0</v>
      </c>
      <c r="V737">
        <v>3</v>
      </c>
      <c r="W737">
        <v>1</v>
      </c>
      <c r="X737">
        <v>2</v>
      </c>
      <c r="Y737">
        <v>2</v>
      </c>
      <c r="Z737">
        <v>1</v>
      </c>
      <c r="AA737">
        <v>2.5023919469275557</v>
      </c>
      <c r="AB737">
        <v>1.32809860097799</v>
      </c>
      <c r="AC737">
        <v>1.8279951191501</v>
      </c>
      <c r="AD737">
        <v>3.2304240388244798</v>
      </c>
      <c r="AE737">
        <v>0</v>
      </c>
      <c r="AF737">
        <v>0.67096907634151304</v>
      </c>
      <c r="AG737">
        <v>0</v>
      </c>
      <c r="AH737">
        <v>1.2207787623962789</v>
      </c>
      <c r="AI737">
        <v>2.0811762625414501</v>
      </c>
      <c r="AJ737">
        <v>3.2122670140389933</v>
      </c>
      <c r="AK737">
        <v>2.06364938899485</v>
      </c>
      <c r="AL737">
        <v>3.9830413498668</v>
      </c>
      <c r="AM737">
        <f t="shared" si="22"/>
        <v>1.9371496699962669</v>
      </c>
      <c r="AN737">
        <f t="shared" si="23"/>
        <v>1.749648923347068</v>
      </c>
      <c r="AP737" t="s">
        <v>833</v>
      </c>
      <c r="AQ737" t="s">
        <v>2936</v>
      </c>
      <c r="AR737" t="s">
        <v>2937</v>
      </c>
      <c r="AS737">
        <v>1.3305990711217801</v>
      </c>
      <c r="AT737">
        <v>5.3429496733111599E-2</v>
      </c>
      <c r="AU737">
        <v>0.67357454311941101</v>
      </c>
    </row>
    <row r="738" spans="1:47" x14ac:dyDescent="0.25">
      <c r="A738" t="s">
        <v>694</v>
      </c>
      <c r="B738">
        <v>59387.276986819372</v>
      </c>
      <c r="C738">
        <v>66909.764889806509</v>
      </c>
      <c r="D738">
        <v>115524.8866399734</v>
      </c>
      <c r="E738">
        <v>54336.139672222969</v>
      </c>
      <c r="F738">
        <v>40648.019181876036</v>
      </c>
      <c r="G738">
        <v>68984.228897270543</v>
      </c>
      <c r="H738">
        <v>50643.442527611864</v>
      </c>
      <c r="I738">
        <v>72645.757772799829</v>
      </c>
      <c r="J738">
        <v>205.36</v>
      </c>
      <c r="K738">
        <v>15187.950646826243</v>
      </c>
      <c r="L738">
        <v>205.36</v>
      </c>
      <c r="M738">
        <v>55627.858969704874</v>
      </c>
      <c r="N738">
        <v>2</v>
      </c>
      <c r="O738">
        <v>1</v>
      </c>
      <c r="P738">
        <v>1</v>
      </c>
      <c r="Q738">
        <v>2</v>
      </c>
      <c r="R738">
        <v>1</v>
      </c>
      <c r="S738">
        <v>1</v>
      </c>
      <c r="T738">
        <v>1</v>
      </c>
      <c r="U738">
        <v>1</v>
      </c>
      <c r="V738">
        <v>1</v>
      </c>
      <c r="W738">
        <v>0</v>
      </c>
      <c r="X738">
        <v>1</v>
      </c>
      <c r="Y738">
        <v>0</v>
      </c>
      <c r="Z738">
        <v>2</v>
      </c>
      <c r="AA738">
        <v>2.72202943637211</v>
      </c>
      <c r="AB738">
        <v>1.6019635745585501</v>
      </c>
      <c r="AC738">
        <v>1.175960595258545</v>
      </c>
      <c r="AD738">
        <v>3.2293901549236099</v>
      </c>
      <c r="AE738">
        <v>1.81337745918528</v>
      </c>
      <c r="AF738">
        <v>2.8514616033585898</v>
      </c>
      <c r="AG738">
        <v>3.6652964814273301</v>
      </c>
      <c r="AH738">
        <v>3.4714523246136602</v>
      </c>
      <c r="AI738">
        <v>0</v>
      </c>
      <c r="AJ738">
        <v>1.3760046663778001</v>
      </c>
      <c r="AK738">
        <v>0</v>
      </c>
      <c r="AL738">
        <v>1.454156769652136</v>
      </c>
      <c r="AM738">
        <f t="shared" si="22"/>
        <v>1.6212366459875991</v>
      </c>
      <c r="AN738">
        <f t="shared" si="23"/>
        <v>2.2722788649670025</v>
      </c>
      <c r="AP738" t="s">
        <v>834</v>
      </c>
      <c r="AQ738" t="s">
        <v>2938</v>
      </c>
      <c r="AR738" t="s">
        <v>2939</v>
      </c>
      <c r="AS738">
        <v>-0.20291783882936601</v>
      </c>
      <c r="AT738">
        <v>0.11076763482383099</v>
      </c>
      <c r="AU738">
        <v>0.67559362163703995</v>
      </c>
    </row>
    <row r="739" spans="1:47" x14ac:dyDescent="0.25">
      <c r="A739" t="s">
        <v>264</v>
      </c>
      <c r="B739">
        <v>239200.12576212367</v>
      </c>
      <c r="C739">
        <v>239335.83594014341</v>
      </c>
      <c r="D739">
        <v>248515.80442482268</v>
      </c>
      <c r="E739">
        <v>201006.18970721509</v>
      </c>
      <c r="F739">
        <v>191228.78257563271</v>
      </c>
      <c r="G739">
        <v>173912.38816119049</v>
      </c>
      <c r="H739">
        <v>128429.90575141239</v>
      </c>
      <c r="I739">
        <v>125062.01155182578</v>
      </c>
      <c r="J739">
        <v>270864.14033263776</v>
      </c>
      <c r="K739">
        <v>231882.03313490009</v>
      </c>
      <c r="L739">
        <v>283411.46226682723</v>
      </c>
      <c r="M739">
        <v>167153.20523819429</v>
      </c>
      <c r="N739">
        <v>3</v>
      </c>
      <c r="O739">
        <v>3</v>
      </c>
      <c r="P739">
        <v>3</v>
      </c>
      <c r="Q739">
        <v>3</v>
      </c>
      <c r="R739">
        <v>3</v>
      </c>
      <c r="S739">
        <v>3</v>
      </c>
      <c r="T739">
        <v>2</v>
      </c>
      <c r="U739">
        <v>3</v>
      </c>
      <c r="V739">
        <v>3</v>
      </c>
      <c r="W739">
        <v>3</v>
      </c>
      <c r="X739">
        <v>3</v>
      </c>
      <c r="Y739">
        <v>3</v>
      </c>
      <c r="Z739">
        <v>3</v>
      </c>
      <c r="AA739">
        <v>2.8546694200002301</v>
      </c>
      <c r="AB739">
        <v>2.9147302556895567</v>
      </c>
      <c r="AC739">
        <v>2.1224578989087699</v>
      </c>
      <c r="AD739">
        <v>1.5889613339068431</v>
      </c>
      <c r="AE739">
        <v>1.9827585932201119</v>
      </c>
      <c r="AF739">
        <v>4.0895629372665203</v>
      </c>
      <c r="AG739">
        <v>3.1414703195782234</v>
      </c>
      <c r="AH739">
        <v>1.4346625626443299</v>
      </c>
      <c r="AI739">
        <v>2.0411767736277198</v>
      </c>
      <c r="AJ739">
        <v>4.611419417205437</v>
      </c>
      <c r="AK739">
        <v>2.2242615001577066</v>
      </c>
      <c r="AL739">
        <v>3.4702344176761231</v>
      </c>
      <c r="AM739">
        <f t="shared" si="22"/>
        <v>3.1056694504497062</v>
      </c>
      <c r="AN739">
        <f t="shared" si="23"/>
        <v>2.307058121197223</v>
      </c>
      <c r="AP739" t="s">
        <v>835</v>
      </c>
      <c r="AQ739" t="s">
        <v>2940</v>
      </c>
      <c r="AR739" t="s">
        <v>2941</v>
      </c>
      <c r="AS739">
        <v>-0.25535003969068598</v>
      </c>
      <c r="AT739">
        <v>2.5943836672500799E-2</v>
      </c>
      <c r="AU739">
        <v>0.67715103159412404</v>
      </c>
    </row>
    <row r="740" spans="1:47" x14ac:dyDescent="0.25">
      <c r="A740" t="s">
        <v>331</v>
      </c>
      <c r="B740">
        <v>298400.47354889987</v>
      </c>
      <c r="C740">
        <v>310366.09529675473</v>
      </c>
      <c r="D740">
        <v>205487.40774931901</v>
      </c>
      <c r="E740">
        <v>363486.78391137969</v>
      </c>
      <c r="F740">
        <v>287980.30434382497</v>
      </c>
      <c r="G740">
        <v>287275.56834038364</v>
      </c>
      <c r="H740">
        <v>417167.96667046048</v>
      </c>
      <c r="I740">
        <v>317256.20565022156</v>
      </c>
      <c r="J740">
        <v>39138.279021003298</v>
      </c>
      <c r="K740">
        <v>228313.26126659272</v>
      </c>
      <c r="L740">
        <v>205.36</v>
      </c>
      <c r="M740">
        <v>270317.80700396019</v>
      </c>
      <c r="N740">
        <v>2</v>
      </c>
      <c r="O740">
        <v>1</v>
      </c>
      <c r="P740">
        <v>2</v>
      </c>
      <c r="Q740">
        <v>1</v>
      </c>
      <c r="R740">
        <v>2</v>
      </c>
      <c r="S740">
        <v>2</v>
      </c>
      <c r="T740">
        <v>2</v>
      </c>
      <c r="U740">
        <v>2</v>
      </c>
      <c r="V740">
        <v>2</v>
      </c>
      <c r="W740">
        <v>1</v>
      </c>
      <c r="X740">
        <v>2</v>
      </c>
      <c r="Y740">
        <v>0</v>
      </c>
      <c r="Z740">
        <v>2</v>
      </c>
      <c r="AA740">
        <v>7.1130582156868796</v>
      </c>
      <c r="AB740">
        <v>2.1950542127562995</v>
      </c>
      <c r="AC740">
        <v>2.3720223952375301</v>
      </c>
      <c r="AD740">
        <v>2.1456147264473651</v>
      </c>
      <c r="AE740">
        <v>3.6250342055000151</v>
      </c>
      <c r="AF740">
        <v>3.9529797074888449</v>
      </c>
      <c r="AG740">
        <v>2.8941243928344349</v>
      </c>
      <c r="AH740">
        <v>2.8080497130729118</v>
      </c>
      <c r="AI740">
        <v>0.91581891381387404</v>
      </c>
      <c r="AJ740">
        <v>3.1012770646950099</v>
      </c>
      <c r="AK740">
        <v>0</v>
      </c>
      <c r="AL740">
        <v>2.6193704503594022</v>
      </c>
      <c r="AM740">
        <f t="shared" si="22"/>
        <v>3.2750350849464063</v>
      </c>
      <c r="AN740">
        <f t="shared" si="23"/>
        <v>2.3486989147023549</v>
      </c>
      <c r="AP740" t="s">
        <v>836</v>
      </c>
      <c r="AQ740" t="s">
        <v>2942</v>
      </c>
      <c r="AR740" t="s">
        <v>2943</v>
      </c>
      <c r="AS740">
        <v>-2.63144657467942</v>
      </c>
      <c r="AT740">
        <v>0.162770556431276</v>
      </c>
      <c r="AU740">
        <v>0.67840061505344396</v>
      </c>
    </row>
    <row r="741" spans="1:47" x14ac:dyDescent="0.25">
      <c r="A741" t="s">
        <v>1268</v>
      </c>
      <c r="B741">
        <v>30747.036270602483</v>
      </c>
      <c r="C741">
        <v>31508.418756434719</v>
      </c>
      <c r="D741">
        <v>205.36</v>
      </c>
      <c r="E741">
        <v>38887.627937332953</v>
      </c>
      <c r="F741">
        <v>205.36</v>
      </c>
      <c r="G741">
        <v>27879.958972761677</v>
      </c>
      <c r="H741">
        <v>31963.251605224952</v>
      </c>
      <c r="I741">
        <v>27851.079041906411</v>
      </c>
      <c r="J741">
        <v>29002.238353497542</v>
      </c>
      <c r="K741">
        <v>25538.165330431617</v>
      </c>
      <c r="L741">
        <v>33921.678474713444</v>
      </c>
      <c r="M741">
        <v>30150.817564129513</v>
      </c>
      <c r="N741">
        <v>1</v>
      </c>
      <c r="O741">
        <v>1</v>
      </c>
      <c r="P741">
        <v>1</v>
      </c>
      <c r="Q741">
        <v>0</v>
      </c>
      <c r="R741">
        <v>1</v>
      </c>
      <c r="S741">
        <v>0</v>
      </c>
      <c r="T741">
        <v>1</v>
      </c>
      <c r="U741">
        <v>1</v>
      </c>
      <c r="V741">
        <v>1</v>
      </c>
      <c r="W741">
        <v>1</v>
      </c>
      <c r="X741">
        <v>1</v>
      </c>
      <c r="Y741">
        <v>1</v>
      </c>
      <c r="Z741">
        <v>1</v>
      </c>
      <c r="AA741">
        <v>1.85546753851466</v>
      </c>
      <c r="AB741">
        <v>3.5135344318063502</v>
      </c>
      <c r="AC741">
        <v>0</v>
      </c>
      <c r="AD741">
        <v>4.6484408822885497</v>
      </c>
      <c r="AE741">
        <v>0</v>
      </c>
      <c r="AF741">
        <v>1.00944463660255</v>
      </c>
      <c r="AG741">
        <v>3.44243850493902</v>
      </c>
      <c r="AH741">
        <v>0.83602544389853795</v>
      </c>
      <c r="AI741">
        <v>2.6855799937898599</v>
      </c>
      <c r="AJ741">
        <v>4.2627528788732203</v>
      </c>
      <c r="AK741">
        <v>5.2511879570496101</v>
      </c>
      <c r="AL741">
        <v>3.9300057360446501</v>
      </c>
      <c r="AM741">
        <f t="shared" si="22"/>
        <v>2.22112991326444</v>
      </c>
      <c r="AN741">
        <f t="shared" si="23"/>
        <v>3.0180164207033946</v>
      </c>
      <c r="AP741" t="s">
        <v>837</v>
      </c>
      <c r="AQ741" t="s">
        <v>2944</v>
      </c>
      <c r="AR741" t="s">
        <v>2945</v>
      </c>
      <c r="AS741">
        <v>-0.82118485906581595</v>
      </c>
      <c r="AT741">
        <v>0.319960355163876</v>
      </c>
      <c r="AU741">
        <v>0.67882096367534295</v>
      </c>
    </row>
    <row r="742" spans="1:47" x14ac:dyDescent="0.25">
      <c r="A742" t="s">
        <v>588</v>
      </c>
      <c r="B742">
        <v>215289.68783809643</v>
      </c>
      <c r="C742">
        <v>253842.76990017534</v>
      </c>
      <c r="D742">
        <v>289781.5541271859</v>
      </c>
      <c r="E742">
        <v>259283.88255963908</v>
      </c>
      <c r="F742">
        <v>321525.12356998987</v>
      </c>
      <c r="G742">
        <v>273953.6776613433</v>
      </c>
      <c r="H742">
        <v>231000.11819805103</v>
      </c>
      <c r="I742">
        <v>257315.38746050443</v>
      </c>
      <c r="J742">
        <v>348502.93203004979</v>
      </c>
      <c r="K742">
        <v>278200.84194248554</v>
      </c>
      <c r="L742">
        <v>319116.98410119349</v>
      </c>
      <c r="M742">
        <v>311419.13527483155</v>
      </c>
      <c r="N742">
        <v>3</v>
      </c>
      <c r="O742">
        <v>3</v>
      </c>
      <c r="P742">
        <v>3</v>
      </c>
      <c r="Q742">
        <v>3</v>
      </c>
      <c r="R742">
        <v>3</v>
      </c>
      <c r="S742">
        <v>3</v>
      </c>
      <c r="T742">
        <v>3</v>
      </c>
      <c r="U742">
        <v>2</v>
      </c>
      <c r="V742">
        <v>3</v>
      </c>
      <c r="W742">
        <v>3</v>
      </c>
      <c r="X742">
        <v>3</v>
      </c>
      <c r="Y742">
        <v>3</v>
      </c>
      <c r="Z742">
        <v>3</v>
      </c>
      <c r="AA742">
        <v>2.1245128481036928</v>
      </c>
      <c r="AB742">
        <v>2.9410594707104831</v>
      </c>
      <c r="AC742">
        <v>2.490614265939453</v>
      </c>
      <c r="AD742">
        <v>3.1887452512719903</v>
      </c>
      <c r="AE742">
        <v>2.5237371607663799</v>
      </c>
      <c r="AF742">
        <v>2.2862130357619566</v>
      </c>
      <c r="AG742">
        <v>3.56659723856697</v>
      </c>
      <c r="AH742">
        <v>3.8950755758322764</v>
      </c>
      <c r="AI742">
        <v>2.7081524123669567</v>
      </c>
      <c r="AJ742">
        <v>3.8232491449560135</v>
      </c>
      <c r="AK742">
        <v>3.1570628050363667</v>
      </c>
      <c r="AL742">
        <v>2.3616348995566665</v>
      </c>
      <c r="AM742">
        <f t="shared" si="22"/>
        <v>2.7289668629730923</v>
      </c>
      <c r="AN742">
        <f t="shared" si="23"/>
        <v>3.1154754885051084</v>
      </c>
      <c r="AP742" t="s">
        <v>838</v>
      </c>
      <c r="AQ742" t="s">
        <v>2946</v>
      </c>
      <c r="AR742" t="s">
        <v>2947</v>
      </c>
      <c r="AS742">
        <v>0.240317305876664</v>
      </c>
      <c r="AT742">
        <v>6.3453387512383899E-2</v>
      </c>
      <c r="AU742">
        <v>0.67902318778535897</v>
      </c>
    </row>
    <row r="743" spans="1:47" x14ac:dyDescent="0.25">
      <c r="A743" t="s">
        <v>351</v>
      </c>
      <c r="B743">
        <v>89963.607497727819</v>
      </c>
      <c r="C743">
        <v>108393.04329566965</v>
      </c>
      <c r="D743">
        <v>205.36</v>
      </c>
      <c r="E743">
        <v>205.36</v>
      </c>
      <c r="F743">
        <v>205.36</v>
      </c>
      <c r="G743">
        <v>205.36</v>
      </c>
      <c r="H743">
        <v>75156.637321641218</v>
      </c>
      <c r="I743">
        <v>66492.361638580376</v>
      </c>
      <c r="J743">
        <v>156281.94787855499</v>
      </c>
      <c r="K743">
        <v>151331.80989953957</v>
      </c>
      <c r="L743">
        <v>121797.63500159493</v>
      </c>
      <c r="M743">
        <v>85381.770461758817</v>
      </c>
      <c r="N743">
        <v>1</v>
      </c>
      <c r="O743">
        <v>1</v>
      </c>
      <c r="P743">
        <v>1</v>
      </c>
      <c r="Q743">
        <v>0</v>
      </c>
      <c r="R743">
        <v>0</v>
      </c>
      <c r="S743">
        <v>0</v>
      </c>
      <c r="T743">
        <v>0</v>
      </c>
      <c r="U743">
        <v>1</v>
      </c>
      <c r="V743">
        <v>1</v>
      </c>
      <c r="W743">
        <v>1</v>
      </c>
      <c r="X743">
        <v>1</v>
      </c>
      <c r="Y743">
        <v>1</v>
      </c>
      <c r="Z743">
        <v>1</v>
      </c>
      <c r="AA743">
        <v>1.3933696144684999</v>
      </c>
      <c r="AB743">
        <v>1.3030401375166401</v>
      </c>
      <c r="AC743">
        <v>0</v>
      </c>
      <c r="AD743">
        <v>0</v>
      </c>
      <c r="AE743">
        <v>0</v>
      </c>
      <c r="AF743">
        <v>0</v>
      </c>
      <c r="AG743">
        <v>2.3913640694863698</v>
      </c>
      <c r="AH743">
        <v>2.5108647547595599</v>
      </c>
      <c r="AI743">
        <v>1.7203049889622499</v>
      </c>
      <c r="AJ743">
        <v>2.8240122388022399</v>
      </c>
      <c r="AK743">
        <v>1.79563939246361</v>
      </c>
      <c r="AL743">
        <v>1.3982695561543701</v>
      </c>
      <c r="AM743">
        <f t="shared" si="22"/>
        <v>1.2067878299582715</v>
      </c>
      <c r="AN743">
        <f t="shared" si="23"/>
        <v>1.3493562954773182</v>
      </c>
      <c r="AP743" t="s">
        <v>839</v>
      </c>
      <c r="AQ743" t="s">
        <v>2948</v>
      </c>
      <c r="AR743" t="s">
        <v>2949</v>
      </c>
      <c r="AS743">
        <v>-0.32814983010224702</v>
      </c>
      <c r="AT743">
        <v>0.103781048035044</v>
      </c>
      <c r="AU743">
        <v>0.67951182209014005</v>
      </c>
    </row>
    <row r="744" spans="1:47" x14ac:dyDescent="0.25">
      <c r="A744" t="s">
        <v>1157</v>
      </c>
      <c r="B744">
        <v>696728.29644271953</v>
      </c>
      <c r="C744">
        <v>757356.52212302864</v>
      </c>
      <c r="D744">
        <v>764110.63558609388</v>
      </c>
      <c r="E744">
        <v>602139.55896383617</v>
      </c>
      <c r="F744">
        <v>578040.98719326395</v>
      </c>
      <c r="G744">
        <v>623183.15178401885</v>
      </c>
      <c r="H744">
        <v>541966.65148068767</v>
      </c>
      <c r="I744">
        <v>716424.15583157749</v>
      </c>
      <c r="J744">
        <v>883189.87593264377</v>
      </c>
      <c r="K744">
        <v>639624.90586485551</v>
      </c>
      <c r="L744">
        <v>729799.46893490548</v>
      </c>
      <c r="M744">
        <v>682144.15178895602</v>
      </c>
      <c r="N744">
        <v>3</v>
      </c>
      <c r="O744">
        <v>3</v>
      </c>
      <c r="P744">
        <v>3</v>
      </c>
      <c r="Q744">
        <v>3</v>
      </c>
      <c r="R744">
        <v>3</v>
      </c>
      <c r="S744">
        <v>3</v>
      </c>
      <c r="T744">
        <v>3</v>
      </c>
      <c r="U744">
        <v>3</v>
      </c>
      <c r="V744">
        <v>3</v>
      </c>
      <c r="W744">
        <v>3</v>
      </c>
      <c r="X744">
        <v>3</v>
      </c>
      <c r="Y744">
        <v>3</v>
      </c>
      <c r="Z744">
        <v>3</v>
      </c>
      <c r="AA744">
        <v>3.0027832422667662</v>
      </c>
      <c r="AB744">
        <v>2.0591596742665885</v>
      </c>
      <c r="AC744">
        <v>2.7097676387412069</v>
      </c>
      <c r="AD744">
        <v>3.3324881892210869</v>
      </c>
      <c r="AE744">
        <v>2.8151156949015061</v>
      </c>
      <c r="AF744">
        <v>3.4025929896804903</v>
      </c>
      <c r="AG744">
        <v>2.7884753503402249</v>
      </c>
      <c r="AH744">
        <v>3.4626076117053799</v>
      </c>
      <c r="AI744">
        <v>2.3042800849683736</v>
      </c>
      <c r="AJ744">
        <v>3.831957397998123</v>
      </c>
      <c r="AK744">
        <v>3.53444371034489</v>
      </c>
      <c r="AL744">
        <v>2.8395415086591456</v>
      </c>
      <c r="AM744">
        <f t="shared" si="22"/>
        <v>2.8850901713202579</v>
      </c>
      <c r="AN744">
        <f t="shared" si="23"/>
        <v>3.1287786775287056</v>
      </c>
      <c r="AP744" t="s">
        <v>840</v>
      </c>
      <c r="AQ744" t="s">
        <v>2950</v>
      </c>
      <c r="AR744" s="1">
        <v>42430</v>
      </c>
      <c r="AS744">
        <v>-0.301320153998199</v>
      </c>
      <c r="AT744">
        <v>0.12178486776551201</v>
      </c>
      <c r="AU744">
        <v>0.68001534803338204</v>
      </c>
    </row>
    <row r="745" spans="1:47" x14ac:dyDescent="0.25">
      <c r="A745" t="s">
        <v>1302</v>
      </c>
      <c r="B745">
        <v>63568.064907614636</v>
      </c>
      <c r="C745">
        <v>37229.727211086494</v>
      </c>
      <c r="D745">
        <v>34811.372475633325</v>
      </c>
      <c r="E745">
        <v>38910.408683787995</v>
      </c>
      <c r="F745">
        <v>205.36</v>
      </c>
      <c r="G745">
        <v>205.36</v>
      </c>
      <c r="H745">
        <v>22425.231868530831</v>
      </c>
      <c r="I745">
        <v>67347.30830489489</v>
      </c>
      <c r="J745">
        <v>205.36</v>
      </c>
      <c r="K745">
        <v>36018.647260222606</v>
      </c>
      <c r="L745">
        <v>205.36</v>
      </c>
      <c r="M745">
        <v>205.36</v>
      </c>
      <c r="N745">
        <v>3</v>
      </c>
      <c r="O745">
        <v>2</v>
      </c>
      <c r="P745">
        <v>2</v>
      </c>
      <c r="Q745">
        <v>1</v>
      </c>
      <c r="R745">
        <v>1</v>
      </c>
      <c r="S745">
        <v>0</v>
      </c>
      <c r="T745">
        <v>0</v>
      </c>
      <c r="U745">
        <v>1</v>
      </c>
      <c r="V745">
        <v>2</v>
      </c>
      <c r="W745">
        <v>0</v>
      </c>
      <c r="X745">
        <v>1</v>
      </c>
      <c r="Y745">
        <v>0</v>
      </c>
      <c r="Z745">
        <v>0</v>
      </c>
      <c r="AA745">
        <v>1.0197267860520807</v>
      </c>
      <c r="AB745">
        <v>1.8731045310595951</v>
      </c>
      <c r="AC745">
        <v>2.9931016834482902</v>
      </c>
      <c r="AD745">
        <v>2.4075350593876901</v>
      </c>
      <c r="AE745">
        <v>0</v>
      </c>
      <c r="AF745">
        <v>0</v>
      </c>
      <c r="AG745">
        <v>1.94767974816124</v>
      </c>
      <c r="AH745">
        <v>2.0979481056541918</v>
      </c>
      <c r="AI745">
        <v>0</v>
      </c>
      <c r="AJ745">
        <v>0.58454806553563798</v>
      </c>
      <c r="AK745">
        <v>0</v>
      </c>
      <c r="AL745">
        <v>0</v>
      </c>
      <c r="AM745">
        <f t="shared" si="22"/>
        <v>1.0784135110159341</v>
      </c>
      <c r="AN745">
        <f t="shared" si="23"/>
        <v>1.0755271522005203</v>
      </c>
      <c r="AP745" t="s">
        <v>841</v>
      </c>
      <c r="AQ745" t="s">
        <v>2951</v>
      </c>
      <c r="AR745" t="s">
        <v>2952</v>
      </c>
      <c r="AS745">
        <v>0.36468939471315398</v>
      </c>
      <c r="AT745">
        <v>6.9698867588108296E-2</v>
      </c>
      <c r="AU745">
        <v>0.68046001069310702</v>
      </c>
    </row>
    <row r="746" spans="1:47" x14ac:dyDescent="0.25">
      <c r="A746" t="s">
        <v>1395</v>
      </c>
      <c r="B746">
        <v>36038.550536909286</v>
      </c>
      <c r="C746">
        <v>205.36</v>
      </c>
      <c r="D746">
        <v>39484.092892811546</v>
      </c>
      <c r="E746">
        <v>28481.478362393889</v>
      </c>
      <c r="F746">
        <v>205.36</v>
      </c>
      <c r="G746">
        <v>34841.467947926256</v>
      </c>
      <c r="H746">
        <v>205.36</v>
      </c>
      <c r="I746">
        <v>87940.349403782238</v>
      </c>
      <c r="J746">
        <v>133324.80138742321</v>
      </c>
      <c r="K746">
        <v>205.36</v>
      </c>
      <c r="L746">
        <v>142604.35073986099</v>
      </c>
      <c r="M746">
        <v>104489.00336710215</v>
      </c>
      <c r="N746">
        <v>2</v>
      </c>
      <c r="O746">
        <v>1</v>
      </c>
      <c r="P746">
        <v>0</v>
      </c>
      <c r="Q746">
        <v>1</v>
      </c>
      <c r="R746">
        <v>1</v>
      </c>
      <c r="S746">
        <v>0</v>
      </c>
      <c r="T746">
        <v>2</v>
      </c>
      <c r="U746">
        <v>0</v>
      </c>
      <c r="V746">
        <v>1</v>
      </c>
      <c r="W746">
        <v>2</v>
      </c>
      <c r="X746">
        <v>0</v>
      </c>
      <c r="Y746">
        <v>2</v>
      </c>
      <c r="Z746">
        <v>2</v>
      </c>
      <c r="AA746">
        <v>1.00107104734471</v>
      </c>
      <c r="AB746">
        <v>0</v>
      </c>
      <c r="AC746">
        <v>2.9140256769713702</v>
      </c>
      <c r="AD746">
        <v>1.05399778871927</v>
      </c>
      <c r="AE746">
        <v>0</v>
      </c>
      <c r="AF746">
        <v>1.60754631270924</v>
      </c>
      <c r="AG746">
        <v>0</v>
      </c>
      <c r="AH746">
        <v>2.0918893368408802</v>
      </c>
      <c r="AI746">
        <v>1.0151503076342849</v>
      </c>
      <c r="AJ746">
        <v>0</v>
      </c>
      <c r="AK746">
        <v>1.9270840835336198</v>
      </c>
      <c r="AL746">
        <v>2.3570221664542448</v>
      </c>
      <c r="AM746">
        <f t="shared" si="22"/>
        <v>1.0896322241099341</v>
      </c>
      <c r="AN746">
        <f t="shared" si="23"/>
        <v>1.2383322292580023</v>
      </c>
      <c r="AP746" t="s">
        <v>842</v>
      </c>
      <c r="AQ746" t="s">
        <v>2953</v>
      </c>
      <c r="AR746" t="s">
        <v>2954</v>
      </c>
      <c r="AS746">
        <v>-0.33280701552404202</v>
      </c>
      <c r="AT746">
        <v>8.1117668661528197E-2</v>
      </c>
      <c r="AU746">
        <v>0.68075971309157601</v>
      </c>
    </row>
    <row r="747" spans="1:47" x14ac:dyDescent="0.25">
      <c r="A747" t="s">
        <v>1426</v>
      </c>
      <c r="B747">
        <v>8489466.6155796051</v>
      </c>
      <c r="C747">
        <v>7517855.7308589211</v>
      </c>
      <c r="D747">
        <v>8947427.0039968845</v>
      </c>
      <c r="E747">
        <v>8090940.2955896687</v>
      </c>
      <c r="F747">
        <v>12389625.756270908</v>
      </c>
      <c r="G747">
        <v>7735438.8464087127</v>
      </c>
      <c r="H747">
        <v>6423455.2925733076</v>
      </c>
      <c r="I747">
        <v>10092658.312842354</v>
      </c>
      <c r="J747">
        <v>7128755.0544850715</v>
      </c>
      <c r="K747">
        <v>5086256.8467685832</v>
      </c>
      <c r="L747">
        <v>5810670.9607380331</v>
      </c>
      <c r="M747">
        <v>5701690.2657852573</v>
      </c>
      <c r="N747">
        <v>6</v>
      </c>
      <c r="O747">
        <v>4</v>
      </c>
      <c r="P747">
        <v>3</v>
      </c>
      <c r="Q747">
        <v>4</v>
      </c>
      <c r="R747">
        <v>5</v>
      </c>
      <c r="S747">
        <v>4</v>
      </c>
      <c r="T747">
        <v>4</v>
      </c>
      <c r="U747">
        <v>4</v>
      </c>
      <c r="V747">
        <v>4</v>
      </c>
      <c r="W747">
        <v>3</v>
      </c>
      <c r="X747">
        <v>3</v>
      </c>
      <c r="Y747">
        <v>2</v>
      </c>
      <c r="Z747">
        <v>4</v>
      </c>
      <c r="AA747">
        <v>3.4727405280158679</v>
      </c>
      <c r="AB747">
        <v>3.3038518643023598</v>
      </c>
      <c r="AC747">
        <v>2.9852532297885124</v>
      </c>
      <c r="AD747">
        <v>3.0713978336579602</v>
      </c>
      <c r="AE747">
        <v>2.9100259331222924</v>
      </c>
      <c r="AF747">
        <v>4.3416809494972393</v>
      </c>
      <c r="AG747">
        <v>3.6263943843281674</v>
      </c>
      <c r="AH747">
        <v>4.3771818405353757</v>
      </c>
      <c r="AI747">
        <v>2.9190574180765201</v>
      </c>
      <c r="AJ747">
        <v>4.0496329190009197</v>
      </c>
      <c r="AK747">
        <v>4.6804368166447698</v>
      </c>
      <c r="AL747">
        <v>2.8921026258328681</v>
      </c>
      <c r="AM747">
        <f t="shared" si="22"/>
        <v>3.5120361514469032</v>
      </c>
      <c r="AN747">
        <f t="shared" si="23"/>
        <v>3.5929232390202395</v>
      </c>
      <c r="AP747" t="s">
        <v>843</v>
      </c>
      <c r="AQ747" t="s">
        <v>2955</v>
      </c>
      <c r="AR747" t="s">
        <v>2956</v>
      </c>
      <c r="AS747">
        <v>-0.29608277599564398</v>
      </c>
      <c r="AT747">
        <v>1.07449939471626E-2</v>
      </c>
      <c r="AU747">
        <v>0.68277555648006505</v>
      </c>
    </row>
    <row r="748" spans="1:47" x14ac:dyDescent="0.25">
      <c r="A748" t="s">
        <v>370</v>
      </c>
      <c r="B748">
        <v>43744.834272844542</v>
      </c>
      <c r="C748">
        <v>41363.853733211901</v>
      </c>
      <c r="D748">
        <v>73091.726943588495</v>
      </c>
      <c r="E748">
        <v>28830.685903000012</v>
      </c>
      <c r="F748">
        <v>40308.184843716488</v>
      </c>
      <c r="G748">
        <v>205.36</v>
      </c>
      <c r="H748">
        <v>37892.264803801067</v>
      </c>
      <c r="I748">
        <v>34311.72751285338</v>
      </c>
      <c r="J748">
        <v>205.36</v>
      </c>
      <c r="K748">
        <v>108486.81865501517</v>
      </c>
      <c r="L748">
        <v>80634.948708675045</v>
      </c>
      <c r="M748">
        <v>91228.03570117458</v>
      </c>
      <c r="N748">
        <v>1</v>
      </c>
      <c r="O748">
        <v>1</v>
      </c>
      <c r="P748">
        <v>1</v>
      </c>
      <c r="Q748">
        <v>1</v>
      </c>
      <c r="R748">
        <v>1</v>
      </c>
      <c r="S748">
        <v>1</v>
      </c>
      <c r="T748">
        <v>0</v>
      </c>
      <c r="U748">
        <v>1</v>
      </c>
      <c r="V748">
        <v>1</v>
      </c>
      <c r="W748">
        <v>0</v>
      </c>
      <c r="X748">
        <v>1</v>
      </c>
      <c r="Y748">
        <v>1</v>
      </c>
      <c r="Z748">
        <v>1</v>
      </c>
      <c r="AA748">
        <v>2.4935303452028399</v>
      </c>
      <c r="AB748">
        <v>0.697751537108112</v>
      </c>
      <c r="AC748">
        <v>3.2322630659482501</v>
      </c>
      <c r="AD748">
        <v>1.41108089792191</v>
      </c>
      <c r="AE748">
        <v>3.2172009111137401</v>
      </c>
      <c r="AF748">
        <v>0</v>
      </c>
      <c r="AG748">
        <v>2.1068304145102501</v>
      </c>
      <c r="AH748">
        <v>2.2573661421058802</v>
      </c>
      <c r="AI748">
        <v>0</v>
      </c>
      <c r="AJ748">
        <v>3.7117152868559198</v>
      </c>
      <c r="AK748">
        <v>2.9257401283858302</v>
      </c>
      <c r="AL748">
        <v>1.7737012623842601</v>
      </c>
      <c r="AM748">
        <f t="shared" si="22"/>
        <v>1.6892100391858538</v>
      </c>
      <c r="AN748">
        <f t="shared" si="23"/>
        <v>2.2819866260703119</v>
      </c>
      <c r="AP748" t="s">
        <v>844</v>
      </c>
      <c r="AQ748" t="s">
        <v>2957</v>
      </c>
      <c r="AR748" t="s">
        <v>2958</v>
      </c>
      <c r="AS748">
        <v>0.581897975044117</v>
      </c>
      <c r="AT748">
        <v>0.18339415288160199</v>
      </c>
      <c r="AU748">
        <v>0.68329500667491005</v>
      </c>
    </row>
    <row r="749" spans="1:47" x14ac:dyDescent="0.25">
      <c r="A749" t="s">
        <v>310</v>
      </c>
      <c r="B749">
        <v>120448.35150275091</v>
      </c>
      <c r="C749">
        <v>205.36</v>
      </c>
      <c r="D749">
        <v>11864.953847532684</v>
      </c>
      <c r="E749">
        <v>101622.71153781706</v>
      </c>
      <c r="F749">
        <v>205.36</v>
      </c>
      <c r="G749">
        <v>205.36</v>
      </c>
      <c r="H749">
        <v>29489.758118967125</v>
      </c>
      <c r="I749">
        <v>22926.32022000723</v>
      </c>
      <c r="J749">
        <v>25154.202764118429</v>
      </c>
      <c r="K749">
        <v>11741.552159053517</v>
      </c>
      <c r="L749">
        <v>31263.74009958122</v>
      </c>
      <c r="M749">
        <v>16396.048286261899</v>
      </c>
      <c r="N749">
        <v>3</v>
      </c>
      <c r="O749">
        <v>3</v>
      </c>
      <c r="P749">
        <v>0</v>
      </c>
      <c r="Q749">
        <v>1</v>
      </c>
      <c r="R749">
        <v>2</v>
      </c>
      <c r="S749">
        <v>0</v>
      </c>
      <c r="T749">
        <v>0</v>
      </c>
      <c r="U749">
        <v>1</v>
      </c>
      <c r="V749">
        <v>1</v>
      </c>
      <c r="W749">
        <v>1</v>
      </c>
      <c r="X749">
        <v>1</v>
      </c>
      <c r="Y749">
        <v>1</v>
      </c>
      <c r="Z749">
        <v>1</v>
      </c>
      <c r="AA749">
        <v>2.1292570842523433</v>
      </c>
      <c r="AB749">
        <v>0</v>
      </c>
      <c r="AC749">
        <v>5.4876838606893203</v>
      </c>
      <c r="AD749">
        <v>2.323785529121785</v>
      </c>
      <c r="AE749">
        <v>0</v>
      </c>
      <c r="AF749">
        <v>0</v>
      </c>
      <c r="AG749">
        <v>3.3486866945597198</v>
      </c>
      <c r="AH749">
        <v>1.95214906370786</v>
      </c>
      <c r="AI749">
        <v>2.0058798762555901</v>
      </c>
      <c r="AJ749">
        <v>1.41607771320392</v>
      </c>
      <c r="AK749">
        <v>0.83914568234128395</v>
      </c>
      <c r="AL749">
        <v>3.7207546880029199</v>
      </c>
      <c r="AM749">
        <f t="shared" si="22"/>
        <v>1.8398164224001958</v>
      </c>
      <c r="AN749">
        <f t="shared" si="23"/>
        <v>2.0307536096222614</v>
      </c>
      <c r="AP749" t="s">
        <v>845</v>
      </c>
      <c r="AQ749" t="s">
        <v>2959</v>
      </c>
      <c r="AR749" t="s">
        <v>2960</v>
      </c>
      <c r="AS749">
        <v>-0.36559035930522399</v>
      </c>
      <c r="AT749">
        <v>0.29957963199207799</v>
      </c>
      <c r="AU749">
        <v>0.68352468303481795</v>
      </c>
    </row>
    <row r="750" spans="1:47" x14ac:dyDescent="0.25">
      <c r="A750" t="s">
        <v>1022</v>
      </c>
      <c r="B750">
        <v>188622.54314629678</v>
      </c>
      <c r="C750">
        <v>184383.52217253242</v>
      </c>
      <c r="D750">
        <v>215251.49916215823</v>
      </c>
      <c r="E750">
        <v>71356.134390945968</v>
      </c>
      <c r="F750">
        <v>76992.351579573311</v>
      </c>
      <c r="G750">
        <v>120628.61485747596</v>
      </c>
      <c r="H750">
        <v>52700.504613545119</v>
      </c>
      <c r="I750">
        <v>73477.039158171654</v>
      </c>
      <c r="J750">
        <v>503252.1289737348</v>
      </c>
      <c r="K750">
        <v>348878.11622047663</v>
      </c>
      <c r="L750">
        <v>136480.32728664449</v>
      </c>
      <c r="M750">
        <v>418591.92493261193</v>
      </c>
      <c r="N750">
        <v>4</v>
      </c>
      <c r="O750">
        <v>2</v>
      </c>
      <c r="P750">
        <v>3</v>
      </c>
      <c r="Q750">
        <v>3</v>
      </c>
      <c r="R750">
        <v>2</v>
      </c>
      <c r="S750">
        <v>1</v>
      </c>
      <c r="T750">
        <v>2</v>
      </c>
      <c r="U750">
        <v>1</v>
      </c>
      <c r="V750">
        <v>2</v>
      </c>
      <c r="W750">
        <v>3</v>
      </c>
      <c r="X750">
        <v>3</v>
      </c>
      <c r="Y750">
        <v>2</v>
      </c>
      <c r="Z750">
        <v>4</v>
      </c>
      <c r="AA750">
        <v>2.930780009309355</v>
      </c>
      <c r="AB750">
        <v>1.2978573877383683</v>
      </c>
      <c r="AC750">
        <v>2.6575047366498366</v>
      </c>
      <c r="AD750">
        <v>1.6709860567892105</v>
      </c>
      <c r="AE750">
        <v>2.6647371133794899</v>
      </c>
      <c r="AF750">
        <v>2.8033427230507351</v>
      </c>
      <c r="AG750">
        <v>1.8226700338844</v>
      </c>
      <c r="AH750">
        <v>2.448725287332485</v>
      </c>
      <c r="AI750">
        <v>1.4722045776993751</v>
      </c>
      <c r="AJ750">
        <v>4.0454212331359365</v>
      </c>
      <c r="AK750">
        <v>3.12673066857425</v>
      </c>
      <c r="AL750">
        <v>1.8878122680672238</v>
      </c>
      <c r="AM750">
        <f t="shared" si="22"/>
        <v>2.5345184445972677</v>
      </c>
      <c r="AN750">
        <f t="shared" si="23"/>
        <v>2.2702769046711766</v>
      </c>
      <c r="AP750" t="s">
        <v>846</v>
      </c>
      <c r="AQ750" t="s">
        <v>2961</v>
      </c>
      <c r="AR750" t="s">
        <v>2962</v>
      </c>
      <c r="AS750">
        <v>0.21606722217917501</v>
      </c>
      <c r="AT750">
        <v>5.7995576031685397E-2</v>
      </c>
      <c r="AU750">
        <v>0.68411592491221096</v>
      </c>
    </row>
    <row r="751" spans="1:47" x14ac:dyDescent="0.25">
      <c r="A751" t="s">
        <v>459</v>
      </c>
      <c r="B751">
        <v>46017.737594541737</v>
      </c>
      <c r="C751">
        <v>205.36</v>
      </c>
      <c r="D751">
        <v>54564.279324839285</v>
      </c>
      <c r="E751">
        <v>89313.98631621564</v>
      </c>
      <c r="F751">
        <v>54845.728304993172</v>
      </c>
      <c r="G751">
        <v>94074.817081301648</v>
      </c>
      <c r="H751">
        <v>97948.761956161441</v>
      </c>
      <c r="I751">
        <v>58469.14564774563</v>
      </c>
      <c r="J751">
        <v>129219.69759525667</v>
      </c>
      <c r="K751">
        <v>171124.17562070501</v>
      </c>
      <c r="L751">
        <v>94892.224802653698</v>
      </c>
      <c r="M751">
        <v>147919.4443441141</v>
      </c>
      <c r="N751">
        <v>2</v>
      </c>
      <c r="O751">
        <v>1</v>
      </c>
      <c r="P751">
        <v>0</v>
      </c>
      <c r="Q751">
        <v>1</v>
      </c>
      <c r="R751">
        <v>2</v>
      </c>
      <c r="S751">
        <v>1</v>
      </c>
      <c r="T751">
        <v>1</v>
      </c>
      <c r="U751">
        <v>1</v>
      </c>
      <c r="V751">
        <v>1</v>
      </c>
      <c r="W751">
        <v>1</v>
      </c>
      <c r="X751">
        <v>2</v>
      </c>
      <c r="Y751">
        <v>1</v>
      </c>
      <c r="Z751">
        <v>2</v>
      </c>
      <c r="AA751">
        <v>1.2031283093605301</v>
      </c>
      <c r="AB751">
        <v>0</v>
      </c>
      <c r="AC751">
        <v>1.94628591941194</v>
      </c>
      <c r="AD751">
        <v>0.75469079919769455</v>
      </c>
      <c r="AE751">
        <v>4.4141245456983702</v>
      </c>
      <c r="AF751">
        <v>1.63498385666708</v>
      </c>
      <c r="AG751">
        <v>2.4465310762972701</v>
      </c>
      <c r="AH751">
        <v>1.0640683592698701</v>
      </c>
      <c r="AI751">
        <v>4.1638477522749202</v>
      </c>
      <c r="AJ751">
        <v>3.6056213557992649</v>
      </c>
      <c r="AK751">
        <v>4.16914859882686</v>
      </c>
      <c r="AL751">
        <v>2.0885549728673798</v>
      </c>
      <c r="AM751">
        <f t="shared" si="22"/>
        <v>2.092311198918956</v>
      </c>
      <c r="AN751">
        <f t="shared" si="23"/>
        <v>2.4895197253595742</v>
      </c>
      <c r="AP751" t="s">
        <v>847</v>
      </c>
      <c r="AQ751" t="s">
        <v>2963</v>
      </c>
      <c r="AR751" t="s">
        <v>2964</v>
      </c>
      <c r="AS751">
        <v>0.51516774657015496</v>
      </c>
      <c r="AT751">
        <v>0.40219150518686297</v>
      </c>
      <c r="AU751">
        <v>0.68428774178681895</v>
      </c>
    </row>
    <row r="752" spans="1:47" x14ac:dyDescent="0.25">
      <c r="A752" t="s">
        <v>758</v>
      </c>
      <c r="B752">
        <v>80711.43197135668</v>
      </c>
      <c r="C752">
        <v>49670.827632318491</v>
      </c>
      <c r="D752">
        <v>210486.54751917202</v>
      </c>
      <c r="E752">
        <v>56432.099339876018</v>
      </c>
      <c r="F752">
        <v>38338.550329216545</v>
      </c>
      <c r="G752">
        <v>87774.905935694289</v>
      </c>
      <c r="H752">
        <v>117700.34983553951</v>
      </c>
      <c r="I752">
        <v>49155.041749096126</v>
      </c>
      <c r="J752">
        <v>94264.399638389965</v>
      </c>
      <c r="K752">
        <v>173870.4651994076</v>
      </c>
      <c r="L752">
        <v>54117.731152962973</v>
      </c>
      <c r="M752">
        <v>38369.722018556997</v>
      </c>
      <c r="N752">
        <v>3</v>
      </c>
      <c r="O752">
        <v>2</v>
      </c>
      <c r="P752">
        <v>1</v>
      </c>
      <c r="Q752">
        <v>3</v>
      </c>
      <c r="R752">
        <v>2</v>
      </c>
      <c r="S752">
        <v>1</v>
      </c>
      <c r="T752">
        <v>2</v>
      </c>
      <c r="U752">
        <v>3</v>
      </c>
      <c r="V752">
        <v>2</v>
      </c>
      <c r="W752">
        <v>3</v>
      </c>
      <c r="X752">
        <v>2</v>
      </c>
      <c r="Y752">
        <v>1</v>
      </c>
      <c r="Z752">
        <v>1</v>
      </c>
      <c r="AA752">
        <v>2.3251863260663557</v>
      </c>
      <c r="AB752">
        <v>1.33533858911092</v>
      </c>
      <c r="AC752">
        <v>3.1689391466141372</v>
      </c>
      <c r="AD752">
        <v>3.0269635211804551</v>
      </c>
      <c r="AE752">
        <v>1.2524820488387201</v>
      </c>
      <c r="AF752">
        <v>1.2937232325061134</v>
      </c>
      <c r="AG752">
        <v>1.6306291560531954</v>
      </c>
      <c r="AH752">
        <v>2.8029669550361</v>
      </c>
      <c r="AI752">
        <v>2.044403569648257</v>
      </c>
      <c r="AJ752">
        <v>3.9858850064530551</v>
      </c>
      <c r="AK752">
        <v>2.6899894839390699</v>
      </c>
      <c r="AL752">
        <v>4.0985800381595201</v>
      </c>
      <c r="AM752">
        <f t="shared" si="22"/>
        <v>2.3589126450664728</v>
      </c>
      <c r="AN752">
        <f t="shared" si="23"/>
        <v>2.5836018672011769</v>
      </c>
      <c r="AP752" t="s">
        <v>848</v>
      </c>
      <c r="AQ752" t="s">
        <v>2965</v>
      </c>
      <c r="AR752" t="s">
        <v>2966</v>
      </c>
      <c r="AS752">
        <v>-0.89082240801350998</v>
      </c>
      <c r="AT752">
        <v>9.1492002328199998E-2</v>
      </c>
      <c r="AU752">
        <v>0.68472991761208202</v>
      </c>
    </row>
    <row r="753" spans="1:47" x14ac:dyDescent="0.25">
      <c r="A753" t="s">
        <v>924</v>
      </c>
      <c r="B753">
        <v>96892.823714119804</v>
      </c>
      <c r="C753">
        <v>13277.653927201942</v>
      </c>
      <c r="D753">
        <v>96775.507147308716</v>
      </c>
      <c r="E753">
        <v>72454.288704320206</v>
      </c>
      <c r="F753">
        <v>78127.933929719671</v>
      </c>
      <c r="G753">
        <v>6236.1914926950649</v>
      </c>
      <c r="H753">
        <v>88992.230855662478</v>
      </c>
      <c r="I753">
        <v>78757.615724351592</v>
      </c>
      <c r="J753">
        <v>169696.56753490408</v>
      </c>
      <c r="K753">
        <v>119320.90548333639</v>
      </c>
      <c r="L753">
        <v>161551.42373087024</v>
      </c>
      <c r="M753">
        <v>126635.336204016</v>
      </c>
      <c r="N753">
        <v>2</v>
      </c>
      <c r="O753">
        <v>2</v>
      </c>
      <c r="P753">
        <v>1</v>
      </c>
      <c r="Q753">
        <v>2</v>
      </c>
      <c r="R753">
        <v>2</v>
      </c>
      <c r="S753">
        <v>1</v>
      </c>
      <c r="T753">
        <v>1</v>
      </c>
      <c r="U753">
        <v>2</v>
      </c>
      <c r="V753">
        <v>2</v>
      </c>
      <c r="W753">
        <v>2</v>
      </c>
      <c r="X753">
        <v>2</v>
      </c>
      <c r="Y753">
        <v>2</v>
      </c>
      <c r="Z753">
        <v>2</v>
      </c>
      <c r="AA753">
        <v>5.8527257880367749</v>
      </c>
      <c r="AB753">
        <v>0.71423557479538002</v>
      </c>
      <c r="AC753">
        <v>2.044581901629865</v>
      </c>
      <c r="AD753">
        <v>3.2820754289294651</v>
      </c>
      <c r="AE753">
        <v>3.0167947871876901</v>
      </c>
      <c r="AF753">
        <v>0.736660812569084</v>
      </c>
      <c r="AG753">
        <v>4.0253642339358597</v>
      </c>
      <c r="AH753">
        <v>4.5620442197569293</v>
      </c>
      <c r="AI753">
        <v>2.6785857958712551</v>
      </c>
      <c r="AJ753">
        <v>2.4403269927459599</v>
      </c>
      <c r="AK753">
        <v>2.6806448960567049</v>
      </c>
      <c r="AL753">
        <v>2.7526613129668451</v>
      </c>
      <c r="AM753">
        <f t="shared" si="22"/>
        <v>2.4111861442747196</v>
      </c>
      <c r="AN753">
        <f t="shared" si="23"/>
        <v>3.3865974798055825</v>
      </c>
      <c r="AP753" t="s">
        <v>849</v>
      </c>
      <c r="AQ753" t="s">
        <v>2967</v>
      </c>
      <c r="AR753" t="s">
        <v>2968</v>
      </c>
      <c r="AS753">
        <v>-0.16905751688807</v>
      </c>
      <c r="AT753">
        <v>4.3921444574465097E-2</v>
      </c>
      <c r="AU753">
        <v>0.68522301769296001</v>
      </c>
    </row>
    <row r="754" spans="1:47" x14ac:dyDescent="0.25">
      <c r="A754" t="s">
        <v>219</v>
      </c>
      <c r="B754">
        <v>392297.88018585427</v>
      </c>
      <c r="C754">
        <v>375630.7930889554</v>
      </c>
      <c r="D754">
        <v>193694.25627898058</v>
      </c>
      <c r="E754">
        <v>205267.88549338709</v>
      </c>
      <c r="F754">
        <v>113327.94825560565</v>
      </c>
      <c r="G754">
        <v>134428.82404757332</v>
      </c>
      <c r="H754">
        <v>258730.69936098772</v>
      </c>
      <c r="I754">
        <v>204601.75677506669</v>
      </c>
      <c r="J754">
        <v>338495.91697563953</v>
      </c>
      <c r="K754">
        <v>356364.60801261914</v>
      </c>
      <c r="L754">
        <v>281859.45398879983</v>
      </c>
      <c r="M754">
        <v>220857.36634139725</v>
      </c>
      <c r="N754">
        <v>2</v>
      </c>
      <c r="O754">
        <v>2</v>
      </c>
      <c r="P754">
        <v>2</v>
      </c>
      <c r="Q754">
        <v>2</v>
      </c>
      <c r="R754">
        <v>2</v>
      </c>
      <c r="S754">
        <v>1</v>
      </c>
      <c r="T754">
        <v>1</v>
      </c>
      <c r="U754">
        <v>2</v>
      </c>
      <c r="V754">
        <v>2</v>
      </c>
      <c r="W754">
        <v>2</v>
      </c>
      <c r="X754">
        <v>2</v>
      </c>
      <c r="Y754">
        <v>2</v>
      </c>
      <c r="Z754">
        <v>2</v>
      </c>
      <c r="AA754">
        <v>3.64148353566625</v>
      </c>
      <c r="AB754">
        <v>1.9163866802601575</v>
      </c>
      <c r="AC754">
        <v>2.5661689462277648</v>
      </c>
      <c r="AD754">
        <v>2.9227804853878352</v>
      </c>
      <c r="AE754">
        <v>2.4528656552868502</v>
      </c>
      <c r="AF754">
        <v>3.3753162136202501</v>
      </c>
      <c r="AG754">
        <v>2.4755845083486898</v>
      </c>
      <c r="AH754">
        <v>2.8568358644278202</v>
      </c>
      <c r="AI754">
        <v>2.2839407343272797</v>
      </c>
      <c r="AJ754">
        <v>4.4871231904579698</v>
      </c>
      <c r="AK754">
        <v>3.09286531019568</v>
      </c>
      <c r="AL754">
        <v>2.8884595273768001</v>
      </c>
      <c r="AM754">
        <f t="shared" si="22"/>
        <v>3.0450698834266121</v>
      </c>
      <c r="AN754">
        <f t="shared" si="23"/>
        <v>2.7815652251706129</v>
      </c>
      <c r="AP754" t="s">
        <v>850</v>
      </c>
      <c r="AQ754" t="s">
        <v>2969</v>
      </c>
      <c r="AR754" t="s">
        <v>2970</v>
      </c>
      <c r="AS754">
        <v>-0.32807990559658601</v>
      </c>
      <c r="AT754">
        <v>7.49289434577773E-2</v>
      </c>
      <c r="AU754">
        <v>0.68623820844848504</v>
      </c>
    </row>
    <row r="755" spans="1:47" x14ac:dyDescent="0.25">
      <c r="A755" t="s">
        <v>1445</v>
      </c>
      <c r="B755">
        <v>407017.7056359133</v>
      </c>
      <c r="C755">
        <v>295111.81807327422</v>
      </c>
      <c r="D755">
        <v>530979.32817564579</v>
      </c>
      <c r="E755">
        <v>452639.15131859592</v>
      </c>
      <c r="F755">
        <v>436832.33915655542</v>
      </c>
      <c r="G755">
        <v>507055.2068657694</v>
      </c>
      <c r="H755">
        <v>435785.59286390548</v>
      </c>
      <c r="I755">
        <v>404012.1740445593</v>
      </c>
      <c r="J755">
        <v>418118.28669627046</v>
      </c>
      <c r="K755">
        <v>529955.77953391057</v>
      </c>
      <c r="L755">
        <v>623173.53517790802</v>
      </c>
      <c r="M755">
        <v>484816.92184392852</v>
      </c>
      <c r="N755">
        <v>2</v>
      </c>
      <c r="O755">
        <v>2</v>
      </c>
      <c r="P755">
        <v>1</v>
      </c>
      <c r="Q755">
        <v>2</v>
      </c>
      <c r="R755">
        <v>2</v>
      </c>
      <c r="S755">
        <v>2</v>
      </c>
      <c r="T755">
        <v>2</v>
      </c>
      <c r="U755">
        <v>2</v>
      </c>
      <c r="V755">
        <v>2</v>
      </c>
      <c r="W755">
        <v>2</v>
      </c>
      <c r="X755">
        <v>2</v>
      </c>
      <c r="Y755">
        <v>2</v>
      </c>
      <c r="Z755">
        <v>2</v>
      </c>
      <c r="AA755">
        <v>2.3037598591985424</v>
      </c>
      <c r="AB755">
        <v>3.06918296582564</v>
      </c>
      <c r="AC755">
        <v>2.3384819187304351</v>
      </c>
      <c r="AD755">
        <v>2.830427895018365</v>
      </c>
      <c r="AE755">
        <v>2.01929253283418</v>
      </c>
      <c r="AF755">
        <v>3.3686226234502046</v>
      </c>
      <c r="AG755">
        <v>4.1350814337757598</v>
      </c>
      <c r="AH755">
        <v>3.173683068323045</v>
      </c>
      <c r="AI755">
        <v>2.7635592089520946</v>
      </c>
      <c r="AJ755">
        <v>4.9634381202962299</v>
      </c>
      <c r="AK755">
        <v>4.2682295098683554</v>
      </c>
      <c r="AL755">
        <v>2.994584169859575</v>
      </c>
      <c r="AM755">
        <f t="shared" si="22"/>
        <v>3.1345074494088578</v>
      </c>
      <c r="AN755">
        <f t="shared" si="23"/>
        <v>3.2368831016132131</v>
      </c>
      <c r="AP755" t="s">
        <v>851</v>
      </c>
      <c r="AQ755" t="s">
        <v>2839</v>
      </c>
      <c r="AR755" t="s">
        <v>2971</v>
      </c>
      <c r="AS755">
        <v>3.3272609118206899</v>
      </c>
      <c r="AT755">
        <v>0.13579687547531499</v>
      </c>
      <c r="AU755">
        <v>0.68693934777464505</v>
      </c>
    </row>
    <row r="756" spans="1:47" x14ac:dyDescent="0.25">
      <c r="A756" t="s">
        <v>675</v>
      </c>
      <c r="B756">
        <v>424441.58992436784</v>
      </c>
      <c r="C756">
        <v>437875.91179929249</v>
      </c>
      <c r="D756">
        <v>403420.13377828029</v>
      </c>
      <c r="E756">
        <v>311517.75911650353</v>
      </c>
      <c r="F756">
        <v>379884.61706966761</v>
      </c>
      <c r="G756">
        <v>395520.72357235226</v>
      </c>
      <c r="H756">
        <v>417561.62402520335</v>
      </c>
      <c r="I756">
        <v>353128.4706610826</v>
      </c>
      <c r="J756">
        <v>768059.93251219904</v>
      </c>
      <c r="K756">
        <v>687993.30942243687</v>
      </c>
      <c r="L756">
        <v>792825.34763382596</v>
      </c>
      <c r="M756">
        <v>627412.05191947159</v>
      </c>
      <c r="N756">
        <v>3</v>
      </c>
      <c r="O756">
        <v>3</v>
      </c>
      <c r="P756">
        <v>3</v>
      </c>
      <c r="Q756">
        <v>3</v>
      </c>
      <c r="R756">
        <v>3</v>
      </c>
      <c r="S756">
        <v>3</v>
      </c>
      <c r="T756">
        <v>3</v>
      </c>
      <c r="U756">
        <v>3</v>
      </c>
      <c r="V756">
        <v>3</v>
      </c>
      <c r="W756">
        <v>3</v>
      </c>
      <c r="X756">
        <v>3</v>
      </c>
      <c r="Y756">
        <v>3</v>
      </c>
      <c r="Z756">
        <v>3</v>
      </c>
      <c r="AA756">
        <v>3.3855647610982569</v>
      </c>
      <c r="AB756">
        <v>2.2126361666503174</v>
      </c>
      <c r="AC756">
        <v>2.1062937942303335</v>
      </c>
      <c r="AD756">
        <v>3.4843018947371269</v>
      </c>
      <c r="AE756">
        <v>2.7590079716469602</v>
      </c>
      <c r="AF756">
        <v>3.3381510178548566</v>
      </c>
      <c r="AG756">
        <v>3.0448272450813452</v>
      </c>
      <c r="AH756">
        <v>5.0047936175720507</v>
      </c>
      <c r="AI756">
        <v>3.2354021745248001</v>
      </c>
      <c r="AJ756">
        <v>3.7139356175870533</v>
      </c>
      <c r="AK756">
        <v>3.2582295344900998</v>
      </c>
      <c r="AL756">
        <v>3.0820460559549239</v>
      </c>
      <c r="AM756">
        <f t="shared" si="22"/>
        <v>2.9986639219909361</v>
      </c>
      <c r="AN756">
        <f t="shared" si="23"/>
        <v>3.4388677199137505</v>
      </c>
      <c r="AP756" t="s">
        <v>852</v>
      </c>
      <c r="AQ756" t="s">
        <v>2972</v>
      </c>
      <c r="AR756" t="s">
        <v>2973</v>
      </c>
      <c r="AS756">
        <v>0.22797162424220499</v>
      </c>
      <c r="AT756">
        <v>8.5469465396399005E-2</v>
      </c>
      <c r="AU756">
        <v>0.68711950225631002</v>
      </c>
    </row>
    <row r="757" spans="1:47" x14ac:dyDescent="0.25">
      <c r="A757" t="s">
        <v>1263</v>
      </c>
      <c r="B757">
        <v>108219.02128450149</v>
      </c>
      <c r="C757">
        <v>36622.668419860049</v>
      </c>
      <c r="D757">
        <v>41657.878927625745</v>
      </c>
      <c r="E757">
        <v>88972.280618808523</v>
      </c>
      <c r="F757">
        <v>36067.469904215053</v>
      </c>
      <c r="G757">
        <v>84368.067971259923</v>
      </c>
      <c r="H757">
        <v>34757.169065247755</v>
      </c>
      <c r="I757">
        <v>35938.824580161825</v>
      </c>
      <c r="J757">
        <v>104310.10118350142</v>
      </c>
      <c r="K757">
        <v>84992.008732674658</v>
      </c>
      <c r="L757">
        <v>26214.162482201584</v>
      </c>
      <c r="M757">
        <v>65666.117080623153</v>
      </c>
      <c r="N757">
        <v>2</v>
      </c>
      <c r="O757">
        <v>2</v>
      </c>
      <c r="P757">
        <v>1</v>
      </c>
      <c r="Q757">
        <v>1</v>
      </c>
      <c r="R757">
        <v>2</v>
      </c>
      <c r="S757">
        <v>1</v>
      </c>
      <c r="T757">
        <v>2</v>
      </c>
      <c r="U757">
        <v>1</v>
      </c>
      <c r="V757">
        <v>1</v>
      </c>
      <c r="W757">
        <v>2</v>
      </c>
      <c r="X757">
        <v>2</v>
      </c>
      <c r="Y757">
        <v>1</v>
      </c>
      <c r="Z757">
        <v>1</v>
      </c>
      <c r="AA757">
        <v>1.8660166355209302</v>
      </c>
      <c r="AB757">
        <v>3.4787066778823901</v>
      </c>
      <c r="AC757">
        <v>2.0069435528986501</v>
      </c>
      <c r="AD757">
        <v>2.52107295120588</v>
      </c>
      <c r="AE757">
        <v>0.50866360168164104</v>
      </c>
      <c r="AF757">
        <v>1.2141936319273001</v>
      </c>
      <c r="AG757">
        <v>1.37443896987567</v>
      </c>
      <c r="AH757">
        <v>2.6371668985235699</v>
      </c>
      <c r="AI757">
        <v>2.4952541104517199</v>
      </c>
      <c r="AJ757">
        <v>1.8076366337482748</v>
      </c>
      <c r="AK757">
        <v>1.3358876113345799</v>
      </c>
      <c r="AL757">
        <v>2.28125944237572</v>
      </c>
      <c r="AM757">
        <f t="shared" si="22"/>
        <v>2.1447918737382108</v>
      </c>
      <c r="AN757">
        <f t="shared" si="23"/>
        <v>1.7764149124995103</v>
      </c>
      <c r="AP757" t="s">
        <v>853</v>
      </c>
      <c r="AQ757" t="s">
        <v>2974</v>
      </c>
      <c r="AR757" t="s">
        <v>2975</v>
      </c>
      <c r="AS757">
        <v>0.90385149180983104</v>
      </c>
      <c r="AT757">
        <v>9.49656548081112E-2</v>
      </c>
      <c r="AU757">
        <v>0.68726862093740704</v>
      </c>
    </row>
    <row r="758" spans="1:47" x14ac:dyDescent="0.25">
      <c r="A758" t="s">
        <v>891</v>
      </c>
      <c r="B758">
        <v>266271.0188513741</v>
      </c>
      <c r="C758">
        <v>244421.55865744379</v>
      </c>
      <c r="D758">
        <v>214107.38834018973</v>
      </c>
      <c r="E758">
        <v>266265.31615454704</v>
      </c>
      <c r="F758">
        <v>102744.24183653657</v>
      </c>
      <c r="G758">
        <v>98805.506002199545</v>
      </c>
      <c r="H758">
        <v>161483.87044460763</v>
      </c>
      <c r="I758">
        <v>183063.02928321582</v>
      </c>
      <c r="J758">
        <v>176128.35421995592</v>
      </c>
      <c r="K758">
        <v>286429.14949261874</v>
      </c>
      <c r="L758">
        <v>195750.39863096806</v>
      </c>
      <c r="M758">
        <v>298979.13445251604</v>
      </c>
      <c r="N758">
        <v>2</v>
      </c>
      <c r="O758">
        <v>2</v>
      </c>
      <c r="P758">
        <v>2</v>
      </c>
      <c r="Q758">
        <v>2</v>
      </c>
      <c r="R758">
        <v>2</v>
      </c>
      <c r="S758">
        <v>1</v>
      </c>
      <c r="T758">
        <v>1</v>
      </c>
      <c r="U758">
        <v>2</v>
      </c>
      <c r="V758">
        <v>2</v>
      </c>
      <c r="W758">
        <v>1</v>
      </c>
      <c r="X758">
        <v>2</v>
      </c>
      <c r="Y758">
        <v>1</v>
      </c>
      <c r="Z758">
        <v>2</v>
      </c>
      <c r="AA758">
        <v>1.9258300914490349</v>
      </c>
      <c r="AB758">
        <v>2.2602797193080599</v>
      </c>
      <c r="AC758">
        <v>2.6613358751167682</v>
      </c>
      <c r="AD758">
        <v>3.1601472350871651</v>
      </c>
      <c r="AE758">
        <v>3.5390534003117202</v>
      </c>
      <c r="AF758">
        <v>3.56556702570002</v>
      </c>
      <c r="AG758">
        <v>3.3427519807763053</v>
      </c>
      <c r="AH758">
        <v>2.8770540479806401</v>
      </c>
      <c r="AI758">
        <v>2.6381013014846002</v>
      </c>
      <c r="AJ758">
        <v>4.47875665464856</v>
      </c>
      <c r="AK758">
        <v>3.3283692688328901</v>
      </c>
      <c r="AL758">
        <v>3.0657100646481199</v>
      </c>
      <c r="AM758">
        <f t="shared" si="22"/>
        <v>2.9216451112845072</v>
      </c>
      <c r="AN758">
        <f t="shared" si="23"/>
        <v>3.2188476662728065</v>
      </c>
      <c r="AP758" t="s">
        <v>854</v>
      </c>
      <c r="AQ758" t="s">
        <v>2976</v>
      </c>
      <c r="AR758" t="s">
        <v>2977</v>
      </c>
      <c r="AS758">
        <v>-0.120673936120516</v>
      </c>
      <c r="AT758">
        <v>2.7081232042881799E-2</v>
      </c>
      <c r="AU758">
        <v>0.68767808287168097</v>
      </c>
    </row>
    <row r="759" spans="1:47" x14ac:dyDescent="0.25">
      <c r="A759" t="s">
        <v>83</v>
      </c>
      <c r="B759">
        <v>429171.93092404807</v>
      </c>
      <c r="C759">
        <v>392339.4193003212</v>
      </c>
      <c r="D759">
        <v>353382.68904327881</v>
      </c>
      <c r="E759">
        <v>201896.54612657108</v>
      </c>
      <c r="F759">
        <v>304890.88885471661</v>
      </c>
      <c r="G759">
        <v>377366.86663708597</v>
      </c>
      <c r="H759">
        <v>337450.66620613419</v>
      </c>
      <c r="I759">
        <v>269497.399450308</v>
      </c>
      <c r="J759">
        <v>366324.73642597924</v>
      </c>
      <c r="K759">
        <v>289119.53762800526</v>
      </c>
      <c r="L759">
        <v>377611.21218067245</v>
      </c>
      <c r="M759">
        <v>284645.85116442543</v>
      </c>
      <c r="N759">
        <v>2</v>
      </c>
      <c r="O759">
        <v>1</v>
      </c>
      <c r="P759">
        <v>1</v>
      </c>
      <c r="Q759">
        <v>2</v>
      </c>
      <c r="R759">
        <v>1</v>
      </c>
      <c r="S759">
        <v>2</v>
      </c>
      <c r="T759">
        <v>1</v>
      </c>
      <c r="U759">
        <v>2</v>
      </c>
      <c r="V759">
        <v>2</v>
      </c>
      <c r="W759">
        <v>1</v>
      </c>
      <c r="X759">
        <v>1</v>
      </c>
      <c r="Y759">
        <v>1</v>
      </c>
      <c r="Z759">
        <v>1</v>
      </c>
      <c r="AA759">
        <v>1.1377227364823199</v>
      </c>
      <c r="AB759">
        <v>3.3232383440694999</v>
      </c>
      <c r="AC759">
        <v>1.6563176329735452</v>
      </c>
      <c r="AD759">
        <v>1.5755783366788301</v>
      </c>
      <c r="AE759">
        <v>2.9027030607201851</v>
      </c>
      <c r="AF759">
        <v>4.6812079342877002</v>
      </c>
      <c r="AG759">
        <v>3.1426129304843848</v>
      </c>
      <c r="AH759">
        <v>3.0323149165754897</v>
      </c>
      <c r="AI759">
        <v>2.3987966356375501</v>
      </c>
      <c r="AJ759">
        <v>4.1442646221958803</v>
      </c>
      <c r="AK759">
        <v>1.2971806823060399</v>
      </c>
      <c r="AL759">
        <v>4.4514147355939899</v>
      </c>
      <c r="AM759">
        <f t="shared" si="22"/>
        <v>2.8902579842744154</v>
      </c>
      <c r="AN759">
        <f t="shared" si="23"/>
        <v>2.7336341103931532</v>
      </c>
      <c r="AP759" t="s">
        <v>855</v>
      </c>
      <c r="AQ759" t="s">
        <v>2978</v>
      </c>
      <c r="AR759" t="s">
        <v>2979</v>
      </c>
      <c r="AS759">
        <v>0.35000828494075897</v>
      </c>
      <c r="AT759">
        <v>6.5493914076345999E-2</v>
      </c>
      <c r="AU759">
        <v>0.68777472869503198</v>
      </c>
    </row>
    <row r="760" spans="1:47" x14ac:dyDescent="0.25">
      <c r="A760" t="s">
        <v>1352</v>
      </c>
      <c r="B760">
        <v>3204065.5882688737</v>
      </c>
      <c r="C760">
        <v>2961947.567038151</v>
      </c>
      <c r="D760">
        <v>3213531.8039695546</v>
      </c>
      <c r="E760">
        <v>2886419.0308530829</v>
      </c>
      <c r="F760">
        <v>2854293.5956968823</v>
      </c>
      <c r="G760">
        <v>3100351.7652794165</v>
      </c>
      <c r="H760">
        <v>2407942.0307930573</v>
      </c>
      <c r="I760">
        <v>2950086.0572617799</v>
      </c>
      <c r="J760">
        <v>27853.751894098343</v>
      </c>
      <c r="K760">
        <v>1252290.9998649361</v>
      </c>
      <c r="L760">
        <v>1537750.720818392</v>
      </c>
      <c r="M760">
        <v>1654367.8342645094</v>
      </c>
      <c r="N760">
        <v>3</v>
      </c>
      <c r="O760">
        <v>3</v>
      </c>
      <c r="P760">
        <v>3</v>
      </c>
      <c r="Q760">
        <v>3</v>
      </c>
      <c r="R760">
        <v>3</v>
      </c>
      <c r="S760">
        <v>3</v>
      </c>
      <c r="T760">
        <v>3</v>
      </c>
      <c r="U760">
        <v>3</v>
      </c>
      <c r="V760">
        <v>3</v>
      </c>
      <c r="W760">
        <v>2</v>
      </c>
      <c r="X760">
        <v>1</v>
      </c>
      <c r="Y760">
        <v>2</v>
      </c>
      <c r="Z760">
        <v>1</v>
      </c>
      <c r="AA760">
        <v>4.4457777312716305</v>
      </c>
      <c r="AB760">
        <v>4.00776852930335</v>
      </c>
      <c r="AC760">
        <v>3.1687344037686</v>
      </c>
      <c r="AD760">
        <v>3.871633098554057</v>
      </c>
      <c r="AE760">
        <v>3.5644865461228599</v>
      </c>
      <c r="AF760">
        <v>5.069665895466386</v>
      </c>
      <c r="AG760">
        <v>3.8132805717625065</v>
      </c>
      <c r="AH760">
        <v>4.1810326402734237</v>
      </c>
      <c r="AI760">
        <v>1.4460494508788604</v>
      </c>
      <c r="AJ760">
        <v>4.8473836704581403</v>
      </c>
      <c r="AK760">
        <v>2.9044038664486798</v>
      </c>
      <c r="AL760">
        <v>4.2188721041698098</v>
      </c>
      <c r="AM760">
        <f t="shared" si="22"/>
        <v>3.8308966135244944</v>
      </c>
      <c r="AN760">
        <f t="shared" si="23"/>
        <v>3.7589514712218892</v>
      </c>
      <c r="AP760" t="s">
        <v>856</v>
      </c>
      <c r="AQ760" t="s">
        <v>2980</v>
      </c>
      <c r="AR760" t="s">
        <v>2981</v>
      </c>
      <c r="AS760">
        <v>-0.50182105078829398</v>
      </c>
      <c r="AT760">
        <v>2.06374684964135E-2</v>
      </c>
      <c r="AU760">
        <v>0.68789716136887202</v>
      </c>
    </row>
    <row r="761" spans="1:47" x14ac:dyDescent="0.25">
      <c r="A761" t="s">
        <v>1230</v>
      </c>
      <c r="B761">
        <v>157001.07735508805</v>
      </c>
      <c r="C761">
        <v>154123.53580994433</v>
      </c>
      <c r="D761">
        <v>164963.39732500928</v>
      </c>
      <c r="E761">
        <v>155064.86717666971</v>
      </c>
      <c r="F761">
        <v>58792.941499158609</v>
      </c>
      <c r="G761">
        <v>111508.49286942236</v>
      </c>
      <c r="H761">
        <v>164406.64654463175</v>
      </c>
      <c r="I761">
        <v>139714.90811414324</v>
      </c>
      <c r="J761">
        <v>228999.57836529816</v>
      </c>
      <c r="K761">
        <v>302193.85625930841</v>
      </c>
      <c r="L761">
        <v>279279.14063801582</v>
      </c>
      <c r="M761">
        <v>316146.89103741228</v>
      </c>
      <c r="N761">
        <v>3</v>
      </c>
      <c r="O761">
        <v>3</v>
      </c>
      <c r="P761">
        <v>3</v>
      </c>
      <c r="Q761">
        <v>3</v>
      </c>
      <c r="R761">
        <v>3</v>
      </c>
      <c r="S761">
        <v>1</v>
      </c>
      <c r="T761">
        <v>2</v>
      </c>
      <c r="U761">
        <v>3</v>
      </c>
      <c r="V761">
        <v>3</v>
      </c>
      <c r="W761">
        <v>2</v>
      </c>
      <c r="X761">
        <v>3</v>
      </c>
      <c r="Y761">
        <v>3</v>
      </c>
      <c r="Z761">
        <v>3</v>
      </c>
      <c r="AA761">
        <v>2.5255838321720798</v>
      </c>
      <c r="AB761">
        <v>3.2636161486958533</v>
      </c>
      <c r="AC761">
        <v>3.1525818059870367</v>
      </c>
      <c r="AD761">
        <v>3.2756289898822595</v>
      </c>
      <c r="AE761">
        <v>3.0416458958296801</v>
      </c>
      <c r="AF761">
        <v>2.2465699102831649</v>
      </c>
      <c r="AG761">
        <v>4.2576656390600833</v>
      </c>
      <c r="AH761">
        <v>3.8788214239213468</v>
      </c>
      <c r="AI761">
        <v>2.18917384677719</v>
      </c>
      <c r="AJ761">
        <v>4.0666772648283631</v>
      </c>
      <c r="AK761">
        <v>2.7674840605175066</v>
      </c>
      <c r="AL761">
        <v>3.9496586845599331</v>
      </c>
      <c r="AM761">
        <f t="shared" si="22"/>
        <v>2.9073671347906149</v>
      </c>
      <c r="AN761">
        <f t="shared" si="23"/>
        <v>3.5284841156284679</v>
      </c>
      <c r="AP761" t="s">
        <v>857</v>
      </c>
      <c r="AQ761" t="s">
        <v>2982</v>
      </c>
      <c r="AR761" t="s">
        <v>2983</v>
      </c>
      <c r="AS761">
        <v>2.3758566546648101</v>
      </c>
      <c r="AT761">
        <v>0.115172099574578</v>
      </c>
      <c r="AU761">
        <v>0.68863084477562897</v>
      </c>
    </row>
    <row r="762" spans="1:47" x14ac:dyDescent="0.25">
      <c r="A762" t="s">
        <v>1178</v>
      </c>
      <c r="B762">
        <v>264258.35394915525</v>
      </c>
      <c r="C762">
        <v>256923.62732910548</v>
      </c>
      <c r="D762">
        <v>244337.36288725914</v>
      </c>
      <c r="E762">
        <v>232389.8455751171</v>
      </c>
      <c r="F762">
        <v>258685.9419294245</v>
      </c>
      <c r="G762">
        <v>152443.15267083471</v>
      </c>
      <c r="H762">
        <v>254671.8803295315</v>
      </c>
      <c r="I762">
        <v>222780.74181237436</v>
      </c>
      <c r="J762">
        <v>345623.13326269627</v>
      </c>
      <c r="K762">
        <v>391163.56856434845</v>
      </c>
      <c r="L762">
        <v>289319.66842639039</v>
      </c>
      <c r="M762">
        <v>336539.70756779081</v>
      </c>
      <c r="N762">
        <v>3</v>
      </c>
      <c r="O762">
        <v>3</v>
      </c>
      <c r="P762">
        <v>3</v>
      </c>
      <c r="Q762">
        <v>3</v>
      </c>
      <c r="R762">
        <v>3</v>
      </c>
      <c r="S762">
        <v>3</v>
      </c>
      <c r="T762">
        <v>2</v>
      </c>
      <c r="U762">
        <v>2</v>
      </c>
      <c r="V762">
        <v>3</v>
      </c>
      <c r="W762">
        <v>2</v>
      </c>
      <c r="X762">
        <v>2</v>
      </c>
      <c r="Y762">
        <v>2</v>
      </c>
      <c r="Z762">
        <v>2</v>
      </c>
      <c r="AA762">
        <v>2.1104297702306307</v>
      </c>
      <c r="AB762">
        <v>2.33912244239129</v>
      </c>
      <c r="AC762">
        <v>2.1026505364343469</v>
      </c>
      <c r="AD762">
        <v>3.1856849085711669</v>
      </c>
      <c r="AE762">
        <v>2.1865927718986868</v>
      </c>
      <c r="AF762">
        <v>2.0993738665796826</v>
      </c>
      <c r="AG762">
        <v>4.0496044825811301</v>
      </c>
      <c r="AH762">
        <v>2.8166218144724602</v>
      </c>
      <c r="AI762">
        <v>1.57696840026577</v>
      </c>
      <c r="AJ762">
        <v>3.3743942154638198</v>
      </c>
      <c r="AK762">
        <v>2.7616707307095298</v>
      </c>
      <c r="AL762">
        <v>2.1916708206086346</v>
      </c>
      <c r="AM762">
        <f t="shared" si="22"/>
        <v>2.2671565385609234</v>
      </c>
      <c r="AN762">
        <f t="shared" si="23"/>
        <v>2.8653075881402685</v>
      </c>
      <c r="AP762" t="s">
        <v>858</v>
      </c>
      <c r="AQ762" t="s">
        <v>2984</v>
      </c>
      <c r="AR762" t="s">
        <v>2985</v>
      </c>
      <c r="AS762">
        <v>-0.57392680412274399</v>
      </c>
      <c r="AT762">
        <v>5.8847758949848103E-2</v>
      </c>
      <c r="AU762">
        <v>0.68873532582400299</v>
      </c>
    </row>
    <row r="763" spans="1:47" x14ac:dyDescent="0.25">
      <c r="A763" t="s">
        <v>1116</v>
      </c>
      <c r="B763">
        <v>298194.62053520355</v>
      </c>
      <c r="C763">
        <v>345432.56579857843</v>
      </c>
      <c r="D763">
        <v>443348.75823374605</v>
      </c>
      <c r="E763">
        <v>316589.07231416478</v>
      </c>
      <c r="F763">
        <v>417755.74632427981</v>
      </c>
      <c r="G763">
        <v>412799.85244074004</v>
      </c>
      <c r="H763">
        <v>227900.18870309385</v>
      </c>
      <c r="I763">
        <v>301661.55151392892</v>
      </c>
      <c r="J763">
        <v>448339.01916661044</v>
      </c>
      <c r="K763">
        <v>430600.73505756061</v>
      </c>
      <c r="L763">
        <v>382820.78344570904</v>
      </c>
      <c r="M763">
        <v>393822.77623667661</v>
      </c>
      <c r="N763">
        <v>3</v>
      </c>
      <c r="O763">
        <v>3</v>
      </c>
      <c r="P763">
        <v>3</v>
      </c>
      <c r="Q763">
        <v>3</v>
      </c>
      <c r="R763">
        <v>3</v>
      </c>
      <c r="S763">
        <v>3</v>
      </c>
      <c r="T763">
        <v>3</v>
      </c>
      <c r="U763">
        <v>2</v>
      </c>
      <c r="V763">
        <v>3</v>
      </c>
      <c r="W763">
        <v>2</v>
      </c>
      <c r="X763">
        <v>3</v>
      </c>
      <c r="Y763">
        <v>3</v>
      </c>
      <c r="Z763">
        <v>3</v>
      </c>
      <c r="AA763">
        <v>3.6421001677318134</v>
      </c>
      <c r="AB763">
        <v>3.1891780652247266</v>
      </c>
      <c r="AC763">
        <v>3.8067730894844867</v>
      </c>
      <c r="AD763">
        <v>4.8556864051385835</v>
      </c>
      <c r="AE763">
        <v>3.5135476523014404</v>
      </c>
      <c r="AF763">
        <v>3.6567483421965563</v>
      </c>
      <c r="AG763">
        <v>2.8191452537467399</v>
      </c>
      <c r="AH763">
        <v>3.3738620043762402</v>
      </c>
      <c r="AI763">
        <v>3.2491763968588252</v>
      </c>
      <c r="AJ763">
        <v>5.0348702478859968</v>
      </c>
      <c r="AK763">
        <v>3.2321747396028293</v>
      </c>
      <c r="AL763">
        <v>2.624049848825297</v>
      </c>
      <c r="AM763">
        <f t="shared" si="22"/>
        <v>3.7631410515637342</v>
      </c>
      <c r="AN763">
        <f t="shared" si="23"/>
        <v>3.4030776506651885</v>
      </c>
      <c r="AP763" t="s">
        <v>859</v>
      </c>
      <c r="AQ763" t="s">
        <v>2986</v>
      </c>
      <c r="AR763" t="s">
        <v>2987</v>
      </c>
      <c r="AS763">
        <v>2.1378425820631999</v>
      </c>
      <c r="AT763">
        <v>4.7851394777388902E-2</v>
      </c>
      <c r="AU763">
        <v>0.68937679975263499</v>
      </c>
    </row>
    <row r="764" spans="1:47" x14ac:dyDescent="0.25">
      <c r="A764" t="s">
        <v>403</v>
      </c>
      <c r="B764">
        <v>48162.440475866213</v>
      </c>
      <c r="C764">
        <v>205.36</v>
      </c>
      <c r="D764">
        <v>205.36</v>
      </c>
      <c r="E764">
        <v>205.36</v>
      </c>
      <c r="F764">
        <v>205.36</v>
      </c>
      <c r="G764">
        <v>69236.748437839211</v>
      </c>
      <c r="H764">
        <v>205.36</v>
      </c>
      <c r="I764">
        <v>205.36</v>
      </c>
      <c r="J764">
        <v>55997.627881840061</v>
      </c>
      <c r="K764">
        <v>39658.973738648419</v>
      </c>
      <c r="L764">
        <v>49680.496626891763</v>
      </c>
      <c r="M764">
        <v>205.36</v>
      </c>
      <c r="N764">
        <v>1</v>
      </c>
      <c r="O764">
        <v>1</v>
      </c>
      <c r="P764">
        <v>0</v>
      </c>
      <c r="Q764">
        <v>0</v>
      </c>
      <c r="R764">
        <v>0</v>
      </c>
      <c r="S764">
        <v>0</v>
      </c>
      <c r="T764">
        <v>1</v>
      </c>
      <c r="U764">
        <v>0</v>
      </c>
      <c r="V764">
        <v>0</v>
      </c>
      <c r="W764">
        <v>1</v>
      </c>
      <c r="X764">
        <v>1</v>
      </c>
      <c r="Y764">
        <v>1</v>
      </c>
      <c r="Z764">
        <v>0</v>
      </c>
      <c r="AA764">
        <v>4.1425420772598303</v>
      </c>
      <c r="AB764">
        <v>0</v>
      </c>
      <c r="AC764">
        <v>0</v>
      </c>
      <c r="AD764">
        <v>0</v>
      </c>
      <c r="AE764">
        <v>0</v>
      </c>
      <c r="AF764">
        <v>3.2816861518055802</v>
      </c>
      <c r="AG764">
        <v>0</v>
      </c>
      <c r="AH764">
        <v>0</v>
      </c>
      <c r="AI764">
        <v>1.9601531034463799</v>
      </c>
      <c r="AJ764">
        <v>2.89355984012969</v>
      </c>
      <c r="AK764">
        <v>2.3594348812607802</v>
      </c>
      <c r="AL764">
        <v>0</v>
      </c>
      <c r="AM764">
        <f t="shared" si="22"/>
        <v>2.0463235287735801</v>
      </c>
      <c r="AN764">
        <f t="shared" si="23"/>
        <v>0.39323914687679667</v>
      </c>
      <c r="AP764" t="s">
        <v>860</v>
      </c>
      <c r="AQ764" t="s">
        <v>2988</v>
      </c>
      <c r="AR764" t="s">
        <v>2989</v>
      </c>
      <c r="AS764">
        <v>-2.49199878357414</v>
      </c>
      <c r="AT764">
        <v>0.316018921333034</v>
      </c>
      <c r="AU764">
        <v>0.68940880723714504</v>
      </c>
    </row>
    <row r="765" spans="1:47" x14ac:dyDescent="0.25">
      <c r="A765" t="s">
        <v>888</v>
      </c>
      <c r="B765">
        <v>46130.246370027744</v>
      </c>
      <c r="C765">
        <v>192329.00276628524</v>
      </c>
      <c r="D765">
        <v>127647.9171427258</v>
      </c>
      <c r="E765">
        <v>142615.57214647942</v>
      </c>
      <c r="F765">
        <v>27303.062123008745</v>
      </c>
      <c r="G765">
        <v>98955.162329901315</v>
      </c>
      <c r="H765">
        <v>97998.295634159964</v>
      </c>
      <c r="I765">
        <v>205.36</v>
      </c>
      <c r="J765">
        <v>94863.478288188431</v>
      </c>
      <c r="K765">
        <v>64186.309588061202</v>
      </c>
      <c r="L765">
        <v>112381.52242933489</v>
      </c>
      <c r="M765">
        <v>187518.6693109487</v>
      </c>
      <c r="N765">
        <v>3</v>
      </c>
      <c r="O765">
        <v>1</v>
      </c>
      <c r="P765">
        <v>3</v>
      </c>
      <c r="Q765">
        <v>2</v>
      </c>
      <c r="R765">
        <v>3</v>
      </c>
      <c r="S765">
        <v>1</v>
      </c>
      <c r="T765">
        <v>2</v>
      </c>
      <c r="U765">
        <v>3</v>
      </c>
      <c r="V765">
        <v>0</v>
      </c>
      <c r="W765">
        <v>2</v>
      </c>
      <c r="X765">
        <v>1</v>
      </c>
      <c r="Y765">
        <v>2</v>
      </c>
      <c r="Z765">
        <v>3</v>
      </c>
      <c r="AA765">
        <v>3.42285857693137</v>
      </c>
      <c r="AB765">
        <v>1.7739816626896865</v>
      </c>
      <c r="AC765">
        <v>3.7097205762236549</v>
      </c>
      <c r="AD765">
        <v>2.2014292381311589</v>
      </c>
      <c r="AE765">
        <v>2.72981293472141</v>
      </c>
      <c r="AF765">
        <v>2.9931997701790554</v>
      </c>
      <c r="AG765">
        <v>2.4036559692866475</v>
      </c>
      <c r="AH765">
        <v>0</v>
      </c>
      <c r="AI765">
        <v>3.0156471383294203</v>
      </c>
      <c r="AJ765">
        <v>2.4418778213827501</v>
      </c>
      <c r="AK765">
        <v>3.3233945215653256</v>
      </c>
      <c r="AL765">
        <v>2.333185463690544</v>
      </c>
      <c r="AM765">
        <f t="shared" si="22"/>
        <v>2.8928809242893228</v>
      </c>
      <c r="AN765">
        <f t="shared" si="23"/>
        <v>2.165246354565848</v>
      </c>
      <c r="AP765" t="s">
        <v>861</v>
      </c>
      <c r="AQ765" t="s">
        <v>2990</v>
      </c>
      <c r="AR765" t="s">
        <v>2991</v>
      </c>
      <c r="AS765">
        <v>-0.33542901463345398</v>
      </c>
      <c r="AT765">
        <v>0.107515431358897</v>
      </c>
      <c r="AU765">
        <v>0.68953963541823504</v>
      </c>
    </row>
    <row r="766" spans="1:47" x14ac:dyDescent="0.25">
      <c r="A766" t="s">
        <v>1311</v>
      </c>
      <c r="B766">
        <v>1415283.7793643151</v>
      </c>
      <c r="C766">
        <v>1431425.7038006051</v>
      </c>
      <c r="D766">
        <v>983805.19768460607</v>
      </c>
      <c r="E766">
        <v>977627.47091703466</v>
      </c>
      <c r="F766">
        <v>1413024.3633787802</v>
      </c>
      <c r="G766">
        <v>900332.01024700468</v>
      </c>
      <c r="H766">
        <v>1306242.0589839004</v>
      </c>
      <c r="I766">
        <v>1054351.9392866087</v>
      </c>
      <c r="J766">
        <v>2126814.7990553947</v>
      </c>
      <c r="K766">
        <v>1834117.9504273655</v>
      </c>
      <c r="L766">
        <v>2342978.8665482993</v>
      </c>
      <c r="M766">
        <v>1422047.4723367908</v>
      </c>
      <c r="N766">
        <v>4</v>
      </c>
      <c r="O766">
        <v>4</v>
      </c>
      <c r="P766">
        <v>4</v>
      </c>
      <c r="Q766">
        <v>4</v>
      </c>
      <c r="R766">
        <v>4</v>
      </c>
      <c r="S766">
        <v>4</v>
      </c>
      <c r="T766">
        <v>4</v>
      </c>
      <c r="U766">
        <v>4</v>
      </c>
      <c r="V766">
        <v>4</v>
      </c>
      <c r="W766">
        <v>3</v>
      </c>
      <c r="X766">
        <v>4</v>
      </c>
      <c r="Y766">
        <v>3</v>
      </c>
      <c r="Z766">
        <v>3</v>
      </c>
      <c r="AA766">
        <v>3.4118716245445748</v>
      </c>
      <c r="AB766">
        <v>3.0458548090504398</v>
      </c>
      <c r="AC766">
        <v>2.9875796856652577</v>
      </c>
      <c r="AD766">
        <v>3.6076926254834798</v>
      </c>
      <c r="AE766">
        <v>4.0179439649241173</v>
      </c>
      <c r="AF766">
        <v>3.6263813357939321</v>
      </c>
      <c r="AG766">
        <v>3.9479241405033552</v>
      </c>
      <c r="AH766">
        <v>3.5873431842307775</v>
      </c>
      <c r="AI766">
        <v>3.6959164837501999</v>
      </c>
      <c r="AJ766">
        <v>4.1727766310772223</v>
      </c>
      <c r="AK766">
        <v>4.3478012321626336</v>
      </c>
      <c r="AL766">
        <v>4.3523907834991666</v>
      </c>
      <c r="AM766">
        <f t="shared" si="22"/>
        <v>3.4900634283136047</v>
      </c>
      <c r="AN766">
        <f t="shared" si="23"/>
        <v>3.976849321800588</v>
      </c>
      <c r="AP766" t="s">
        <v>862</v>
      </c>
      <c r="AQ766" t="s">
        <v>2992</v>
      </c>
      <c r="AR766" t="s">
        <v>2993</v>
      </c>
      <c r="AS766">
        <v>0.33890992369073702</v>
      </c>
      <c r="AT766">
        <v>0.111952783920265</v>
      </c>
      <c r="AU766">
        <v>0.69043154847218902</v>
      </c>
    </row>
    <row r="767" spans="1:47" x14ac:dyDescent="0.25">
      <c r="A767" t="s">
        <v>350</v>
      </c>
      <c r="B767">
        <v>397748.46564455505</v>
      </c>
      <c r="C767">
        <v>483863.60365300346</v>
      </c>
      <c r="D767">
        <v>448856.61726243468</v>
      </c>
      <c r="E767">
        <v>296035.69425767928</v>
      </c>
      <c r="F767">
        <v>449770.62816504412</v>
      </c>
      <c r="G767">
        <v>565019.51412199589</v>
      </c>
      <c r="H767">
        <v>237309.01358334752</v>
      </c>
      <c r="I767">
        <v>329719.33380513836</v>
      </c>
      <c r="J767">
        <v>145675.93346078906</v>
      </c>
      <c r="K767">
        <v>143347.8976345222</v>
      </c>
      <c r="L767">
        <v>157376.38767091403</v>
      </c>
      <c r="M767">
        <v>110961.40931863114</v>
      </c>
      <c r="N767">
        <v>1</v>
      </c>
      <c r="O767">
        <v>1</v>
      </c>
      <c r="P767">
        <v>1</v>
      </c>
      <c r="Q767">
        <v>1</v>
      </c>
      <c r="R767">
        <v>1</v>
      </c>
      <c r="S767">
        <v>1</v>
      </c>
      <c r="T767">
        <v>1</v>
      </c>
      <c r="U767">
        <v>1</v>
      </c>
      <c r="V767">
        <v>1</v>
      </c>
      <c r="W767">
        <v>1</v>
      </c>
      <c r="X767">
        <v>1</v>
      </c>
      <c r="Y767">
        <v>1</v>
      </c>
      <c r="Z767">
        <v>1</v>
      </c>
      <c r="AA767">
        <v>2.40009832935635</v>
      </c>
      <c r="AB767">
        <v>1.9880155025294901</v>
      </c>
      <c r="AC767">
        <v>2.7200663316239999</v>
      </c>
      <c r="AD767">
        <v>2.5988937219477499</v>
      </c>
      <c r="AE767">
        <v>2.72526460002058</v>
      </c>
      <c r="AF767">
        <v>3.4734166000634801</v>
      </c>
      <c r="AG767">
        <v>1.21218806304488</v>
      </c>
      <c r="AH767">
        <v>2.5869878204922099</v>
      </c>
      <c r="AI767">
        <v>1.9271433283960699</v>
      </c>
      <c r="AJ767">
        <v>1.86234377761977</v>
      </c>
      <c r="AK767">
        <v>2.8832443297064199</v>
      </c>
      <c r="AL767">
        <v>2.1124438226262301</v>
      </c>
      <c r="AM767">
        <f t="shared" si="22"/>
        <v>2.3951806449315267</v>
      </c>
      <c r="AN767">
        <f t="shared" si="23"/>
        <v>2.3531703929730114</v>
      </c>
      <c r="AP767" t="s">
        <v>863</v>
      </c>
      <c r="AQ767" t="s">
        <v>2994</v>
      </c>
      <c r="AR767" t="s">
        <v>2995</v>
      </c>
      <c r="AS767">
        <v>0.29182293919459801</v>
      </c>
      <c r="AT767">
        <v>3.1211076449877299E-2</v>
      </c>
      <c r="AU767">
        <v>0.69043572658463404</v>
      </c>
    </row>
    <row r="768" spans="1:47" x14ac:dyDescent="0.25">
      <c r="A768" t="s">
        <v>761</v>
      </c>
      <c r="B768">
        <v>177884.01005165253</v>
      </c>
      <c r="C768">
        <v>205.36</v>
      </c>
      <c r="D768">
        <v>216329.36340777669</v>
      </c>
      <c r="E768">
        <v>197652.73576461594</v>
      </c>
      <c r="F768">
        <v>228002.85205757525</v>
      </c>
      <c r="G768">
        <v>205.36</v>
      </c>
      <c r="H768">
        <v>205.36</v>
      </c>
      <c r="I768">
        <v>186245.62826356807</v>
      </c>
      <c r="J768">
        <v>205.36</v>
      </c>
      <c r="K768">
        <v>297998.49756204913</v>
      </c>
      <c r="L768">
        <v>267292.76176952937</v>
      </c>
      <c r="M768">
        <v>289557.79085322446</v>
      </c>
      <c r="N768">
        <v>1</v>
      </c>
      <c r="O768">
        <v>1</v>
      </c>
      <c r="P768">
        <v>0</v>
      </c>
      <c r="Q768">
        <v>1</v>
      </c>
      <c r="R768">
        <v>1</v>
      </c>
      <c r="S768">
        <v>1</v>
      </c>
      <c r="T768">
        <v>0</v>
      </c>
      <c r="U768">
        <v>0</v>
      </c>
      <c r="V768">
        <v>1</v>
      </c>
      <c r="W768">
        <v>0</v>
      </c>
      <c r="X768">
        <v>1</v>
      </c>
      <c r="Y768">
        <v>1</v>
      </c>
      <c r="Z768">
        <v>1</v>
      </c>
      <c r="AA768">
        <v>2.2709773712593</v>
      </c>
      <c r="AB768">
        <v>0</v>
      </c>
      <c r="AC768">
        <v>2.33865645907062</v>
      </c>
      <c r="AD768">
        <v>2.5561668112295299</v>
      </c>
      <c r="AE768">
        <v>1.6134997639228299</v>
      </c>
      <c r="AF768">
        <v>0</v>
      </c>
      <c r="AG768">
        <v>0</v>
      </c>
      <c r="AH768">
        <v>2.9542592590862302</v>
      </c>
      <c r="AI768">
        <v>0</v>
      </c>
      <c r="AJ768">
        <v>3.0015189282426502</v>
      </c>
      <c r="AK768">
        <v>2.1933906455721699</v>
      </c>
      <c r="AL768">
        <v>2.3011994045442998</v>
      </c>
      <c r="AM768">
        <f t="shared" si="22"/>
        <v>1.2685254597620952</v>
      </c>
      <c r="AN768">
        <f t="shared" si="23"/>
        <v>1.9364193140591766</v>
      </c>
      <c r="AP768" t="s">
        <v>864</v>
      </c>
      <c r="AQ768" t="s">
        <v>2996</v>
      </c>
      <c r="AR768" t="s">
        <v>2997</v>
      </c>
      <c r="AS768">
        <v>-0.46740541821876902</v>
      </c>
      <c r="AT768">
        <v>5.6203352370665302E-2</v>
      </c>
      <c r="AU768">
        <v>0.69183376097031202</v>
      </c>
    </row>
    <row r="769" spans="1:47" x14ac:dyDescent="0.25">
      <c r="A769" t="s">
        <v>138</v>
      </c>
      <c r="B769">
        <v>140787.20723913758</v>
      </c>
      <c r="C769">
        <v>185489.92213660915</v>
      </c>
      <c r="D769">
        <v>277756.59607147914</v>
      </c>
      <c r="E769">
        <v>96807.666637008515</v>
      </c>
      <c r="F769">
        <v>66526.466538402834</v>
      </c>
      <c r="G769">
        <v>256957.34262825325</v>
      </c>
      <c r="H769">
        <v>205.36</v>
      </c>
      <c r="I769">
        <v>139170.46168938273</v>
      </c>
      <c r="J769">
        <v>249129.5817133752</v>
      </c>
      <c r="K769">
        <v>382059.73956461798</v>
      </c>
      <c r="L769">
        <v>214505.46904215968</v>
      </c>
      <c r="M769">
        <v>244996.77994847079</v>
      </c>
      <c r="N769">
        <v>4</v>
      </c>
      <c r="O769">
        <v>3</v>
      </c>
      <c r="P769">
        <v>3</v>
      </c>
      <c r="Q769">
        <v>4</v>
      </c>
      <c r="R769">
        <v>2</v>
      </c>
      <c r="S769">
        <v>2</v>
      </c>
      <c r="T769">
        <v>2</v>
      </c>
      <c r="U769">
        <v>0</v>
      </c>
      <c r="V769">
        <v>3</v>
      </c>
      <c r="W769">
        <v>2</v>
      </c>
      <c r="X769">
        <v>3</v>
      </c>
      <c r="Y769">
        <v>2</v>
      </c>
      <c r="Z769">
        <v>3</v>
      </c>
      <c r="AA769">
        <v>1.9825263515532203</v>
      </c>
      <c r="AB769">
        <v>2.5402517767896331</v>
      </c>
      <c r="AC769">
        <v>2.5886988467539478</v>
      </c>
      <c r="AD769">
        <v>2.2285084217096549</v>
      </c>
      <c r="AE769">
        <v>1.54297891574999</v>
      </c>
      <c r="AF769">
        <v>3.8382742868017599</v>
      </c>
      <c r="AG769">
        <v>0</v>
      </c>
      <c r="AH769">
        <v>2.2840405886237267</v>
      </c>
      <c r="AI769">
        <v>1.4613894524662601</v>
      </c>
      <c r="AJ769">
        <v>2.4395389925163333</v>
      </c>
      <c r="AK769">
        <v>1.507861800951142</v>
      </c>
      <c r="AL769">
        <v>2.2612835663400168</v>
      </c>
      <c r="AM769">
        <f t="shared" si="22"/>
        <v>2.4751132844801922</v>
      </c>
      <c r="AN769">
        <f t="shared" si="23"/>
        <v>1.6374455488957551</v>
      </c>
      <c r="AP769" t="s">
        <v>865</v>
      </c>
      <c r="AQ769" t="s">
        <v>2998</v>
      </c>
      <c r="AR769" t="s">
        <v>2999</v>
      </c>
      <c r="AS769">
        <v>0.229557691536935</v>
      </c>
      <c r="AT769">
        <v>4.3491368081544399E-2</v>
      </c>
      <c r="AU769">
        <v>0.69250909593375298</v>
      </c>
    </row>
    <row r="770" spans="1:47" x14ac:dyDescent="0.25">
      <c r="A770" t="s">
        <v>301</v>
      </c>
      <c r="B770">
        <v>234792.55059548584</v>
      </c>
      <c r="C770">
        <v>228337.8450627189</v>
      </c>
      <c r="D770">
        <v>305496.18361883855</v>
      </c>
      <c r="E770">
        <v>180549.2805084053</v>
      </c>
      <c r="F770">
        <v>230956.01771836943</v>
      </c>
      <c r="G770">
        <v>231888.10277407887</v>
      </c>
      <c r="H770">
        <v>288536.04876591137</v>
      </c>
      <c r="I770">
        <v>230214.70846616093</v>
      </c>
      <c r="J770">
        <v>140717.70541580001</v>
      </c>
      <c r="K770">
        <v>189561.96444859589</v>
      </c>
      <c r="L770">
        <v>205.36</v>
      </c>
      <c r="M770">
        <v>104914.28886302176</v>
      </c>
      <c r="N770">
        <v>2</v>
      </c>
      <c r="O770">
        <v>2</v>
      </c>
      <c r="P770">
        <v>2</v>
      </c>
      <c r="Q770">
        <v>2</v>
      </c>
      <c r="R770">
        <v>2</v>
      </c>
      <c r="S770">
        <v>2</v>
      </c>
      <c r="T770">
        <v>2</v>
      </c>
      <c r="U770">
        <v>2</v>
      </c>
      <c r="V770">
        <v>2</v>
      </c>
      <c r="W770">
        <v>1</v>
      </c>
      <c r="X770">
        <v>1</v>
      </c>
      <c r="Y770">
        <v>0</v>
      </c>
      <c r="Z770">
        <v>1</v>
      </c>
      <c r="AA770">
        <v>3.4093239672926501</v>
      </c>
      <c r="AB770">
        <v>3.52384782370325</v>
      </c>
      <c r="AC770">
        <v>2.8491734739959398</v>
      </c>
      <c r="AD770">
        <v>3.34915269990646</v>
      </c>
      <c r="AE770">
        <v>3.1491513262227349</v>
      </c>
      <c r="AF770">
        <v>4.8368120372603745</v>
      </c>
      <c r="AG770">
        <v>4.01411419468152</v>
      </c>
      <c r="AH770">
        <v>2.82312403974964</v>
      </c>
      <c r="AI770">
        <v>1.1797995476999901</v>
      </c>
      <c r="AJ770">
        <v>3.6200041766565101</v>
      </c>
      <c r="AK770">
        <v>0</v>
      </c>
      <c r="AL770">
        <v>2.8949243038982302</v>
      </c>
      <c r="AM770">
        <f t="shared" si="22"/>
        <v>3.2364935044347853</v>
      </c>
      <c r="AN770">
        <f t="shared" si="23"/>
        <v>2.7050777607430976</v>
      </c>
      <c r="AP770" t="s">
        <v>866</v>
      </c>
      <c r="AQ770" t="s">
        <v>3000</v>
      </c>
      <c r="AR770" t="s">
        <v>3001</v>
      </c>
      <c r="AS770">
        <v>0.186137854823439</v>
      </c>
      <c r="AT770">
        <v>0.117410527922185</v>
      </c>
      <c r="AU770">
        <v>0.69263402077091696</v>
      </c>
    </row>
    <row r="771" spans="1:47" x14ac:dyDescent="0.25">
      <c r="A771" t="s">
        <v>1071</v>
      </c>
      <c r="B771">
        <v>1928183.3343425172</v>
      </c>
      <c r="C771">
        <v>2087027.0987505654</v>
      </c>
      <c r="D771">
        <v>1772209.7938732067</v>
      </c>
      <c r="E771">
        <v>1784181.9151028369</v>
      </c>
      <c r="F771">
        <v>1762129.601979987</v>
      </c>
      <c r="G771">
        <v>1750600.5329926999</v>
      </c>
      <c r="H771">
        <v>1818375.229590077</v>
      </c>
      <c r="I771">
        <v>1763268.5266668072</v>
      </c>
      <c r="J771">
        <v>621987.42672492249</v>
      </c>
      <c r="K771">
        <v>1211267.5845937745</v>
      </c>
      <c r="L771">
        <v>529023.74916383193</v>
      </c>
      <c r="M771">
        <v>1609413.7921177165</v>
      </c>
      <c r="N771">
        <v>3</v>
      </c>
      <c r="O771">
        <v>3</v>
      </c>
      <c r="P771">
        <v>3</v>
      </c>
      <c r="Q771">
        <v>3</v>
      </c>
      <c r="R771">
        <v>3</v>
      </c>
      <c r="S771">
        <v>3</v>
      </c>
      <c r="T771">
        <v>3</v>
      </c>
      <c r="U771">
        <v>3</v>
      </c>
      <c r="V771">
        <v>3</v>
      </c>
      <c r="W771">
        <v>1</v>
      </c>
      <c r="X771">
        <v>2</v>
      </c>
      <c r="Y771">
        <v>1</v>
      </c>
      <c r="Z771">
        <v>2</v>
      </c>
      <c r="AA771">
        <v>3.2170192422134405</v>
      </c>
      <c r="AB771">
        <v>2.5991190858075535</v>
      </c>
      <c r="AC771">
        <v>3.6255455734245032</v>
      </c>
      <c r="AD771">
        <v>4.4298930960259764</v>
      </c>
      <c r="AE771">
        <v>3.3380564375598163</v>
      </c>
      <c r="AF771">
        <v>3.8009396094882804</v>
      </c>
      <c r="AG771">
        <v>5.0516078991551829</v>
      </c>
      <c r="AH771">
        <v>5.6013675626019337</v>
      </c>
      <c r="AI771">
        <v>3.46138007467093</v>
      </c>
      <c r="AJ771">
        <v>5.4823190952240299</v>
      </c>
      <c r="AK771">
        <v>4.6621815851913304</v>
      </c>
      <c r="AL771">
        <v>5.2534379551259596</v>
      </c>
      <c r="AM771">
        <f t="shared" si="22"/>
        <v>3.6977204468047895</v>
      </c>
      <c r="AN771">
        <f t="shared" si="23"/>
        <v>4.7227574226100328</v>
      </c>
      <c r="AP771" t="s">
        <v>867</v>
      </c>
      <c r="AQ771" t="s">
        <v>3002</v>
      </c>
      <c r="AR771" t="s">
        <v>3003</v>
      </c>
      <c r="AS771">
        <v>0.26693621025529202</v>
      </c>
      <c r="AT771">
        <v>3.1240392782625401E-2</v>
      </c>
      <c r="AU771">
        <v>0.693543462341075</v>
      </c>
    </row>
    <row r="772" spans="1:47" x14ac:dyDescent="0.25">
      <c r="A772" t="s">
        <v>222</v>
      </c>
      <c r="B772">
        <v>75495.91342701031</v>
      </c>
      <c r="C772">
        <v>50135.811831274274</v>
      </c>
      <c r="D772">
        <v>42804.729757059118</v>
      </c>
      <c r="E772">
        <v>118089.70541816148</v>
      </c>
      <c r="F772">
        <v>126640.53667432784</v>
      </c>
      <c r="G772">
        <v>64194.2534465059</v>
      </c>
      <c r="H772">
        <v>85866.433069410283</v>
      </c>
      <c r="I772">
        <v>90994.360049100724</v>
      </c>
      <c r="J772">
        <v>85623.388977528739</v>
      </c>
      <c r="K772">
        <v>135791.82343362135</v>
      </c>
      <c r="L772">
        <v>87454.199459332522</v>
      </c>
      <c r="M772">
        <v>141560.30732192643</v>
      </c>
      <c r="N772">
        <v>3</v>
      </c>
      <c r="O772">
        <v>2</v>
      </c>
      <c r="P772">
        <v>1</v>
      </c>
      <c r="Q772">
        <v>1</v>
      </c>
      <c r="R772">
        <v>2</v>
      </c>
      <c r="S772">
        <v>2</v>
      </c>
      <c r="T772">
        <v>1</v>
      </c>
      <c r="U772">
        <v>2</v>
      </c>
      <c r="V772">
        <v>2</v>
      </c>
      <c r="W772">
        <v>1</v>
      </c>
      <c r="X772">
        <v>2</v>
      </c>
      <c r="Y772">
        <v>1</v>
      </c>
      <c r="Z772">
        <v>2</v>
      </c>
      <c r="AA772">
        <v>1.9937456551090298</v>
      </c>
      <c r="AB772">
        <v>1.2937123949917999</v>
      </c>
      <c r="AC772">
        <v>4.0975399170315496</v>
      </c>
      <c r="AD772">
        <v>3.1734920883069151</v>
      </c>
      <c r="AE772">
        <v>1.98381546788973</v>
      </c>
      <c r="AF772">
        <v>1.8165661762249401</v>
      </c>
      <c r="AG772">
        <v>1.8371497949466749</v>
      </c>
      <c r="AH772">
        <v>1.142931005683653</v>
      </c>
      <c r="AI772">
        <v>2.31019313553896</v>
      </c>
      <c r="AJ772">
        <v>4.0154977812392447</v>
      </c>
      <c r="AK772">
        <v>3.7030625091440701</v>
      </c>
      <c r="AL772">
        <v>2.5220670714665747</v>
      </c>
      <c r="AM772">
        <f t="shared" si="22"/>
        <v>2.5878758433559206</v>
      </c>
      <c r="AN772">
        <f t="shared" si="23"/>
        <v>2.3937529895729361</v>
      </c>
      <c r="AP772" t="s">
        <v>868</v>
      </c>
      <c r="AQ772" t="s">
        <v>3004</v>
      </c>
      <c r="AR772" t="s">
        <v>3005</v>
      </c>
      <c r="AS772">
        <v>-1.8158494992891701</v>
      </c>
      <c r="AT772">
        <v>0.10897397416060001</v>
      </c>
      <c r="AU772">
        <v>0.69381483078885697</v>
      </c>
    </row>
    <row r="773" spans="1:47" x14ac:dyDescent="0.25">
      <c r="A773" t="s">
        <v>443</v>
      </c>
      <c r="B773">
        <v>241930.83242857625</v>
      </c>
      <c r="C773">
        <v>170562.78426623467</v>
      </c>
      <c r="D773">
        <v>213069.92318582631</v>
      </c>
      <c r="E773">
        <v>321837.39868984453</v>
      </c>
      <c r="F773">
        <v>298088.18823627365</v>
      </c>
      <c r="G773">
        <v>231889.81319714867</v>
      </c>
      <c r="H773">
        <v>330241.0365265414</v>
      </c>
      <c r="I773">
        <v>274497.22221782012</v>
      </c>
      <c r="J773">
        <v>644435.1182175026</v>
      </c>
      <c r="K773">
        <v>511683.56047181709</v>
      </c>
      <c r="L773">
        <v>810446.61285279866</v>
      </c>
      <c r="M773">
        <v>479989.15322560002</v>
      </c>
      <c r="N773">
        <v>3</v>
      </c>
      <c r="O773">
        <v>3</v>
      </c>
      <c r="P773">
        <v>2</v>
      </c>
      <c r="Q773">
        <v>2</v>
      </c>
      <c r="R773">
        <v>2</v>
      </c>
      <c r="S773">
        <v>3</v>
      </c>
      <c r="T773">
        <v>3</v>
      </c>
      <c r="U773">
        <v>2</v>
      </c>
      <c r="V773">
        <v>2</v>
      </c>
      <c r="W773">
        <v>2</v>
      </c>
      <c r="X773">
        <v>3</v>
      </c>
      <c r="Y773">
        <v>3</v>
      </c>
      <c r="Z773">
        <v>3</v>
      </c>
      <c r="AA773">
        <v>2.3980445988174868</v>
      </c>
      <c r="AB773">
        <v>2.8885955009939748</v>
      </c>
      <c r="AC773">
        <v>2.7439912358913849</v>
      </c>
      <c r="AD773">
        <v>2.3926517281008852</v>
      </c>
      <c r="AE773">
        <v>1.6761761734580383</v>
      </c>
      <c r="AF773">
        <v>2.0480021702449571</v>
      </c>
      <c r="AG773">
        <v>2.9226423104234103</v>
      </c>
      <c r="AH773">
        <v>3.9131368737364749</v>
      </c>
      <c r="AI773">
        <v>1.9135926344062999</v>
      </c>
      <c r="AJ773">
        <v>3.0603860273788768</v>
      </c>
      <c r="AK773">
        <v>3.8318415493266298</v>
      </c>
      <c r="AL773">
        <v>1.9028060386429717</v>
      </c>
      <c r="AM773">
        <f t="shared" ref="AM773:AM836" si="24">AVERAGE(AA773:AC773,AF773,AI773,AJ773)</f>
        <v>2.5087686946221632</v>
      </c>
      <c r="AN773">
        <f t="shared" ref="AN773:AN836" si="25">AVERAGE(AD773:AE773,AG773,AH773,AK773,AL773)</f>
        <v>2.7732091122814015</v>
      </c>
      <c r="AP773" t="s">
        <v>869</v>
      </c>
      <c r="AQ773" t="s">
        <v>3006</v>
      </c>
      <c r="AR773" t="s">
        <v>3007</v>
      </c>
      <c r="AS773">
        <v>-0.32310973274146199</v>
      </c>
      <c r="AT773">
        <v>0.12840436967098801</v>
      </c>
      <c r="AU773">
        <v>0.69493446485182597</v>
      </c>
    </row>
    <row r="774" spans="1:47" x14ac:dyDescent="0.25">
      <c r="A774" t="s">
        <v>688</v>
      </c>
      <c r="B774">
        <v>678519.62114448764</v>
      </c>
      <c r="C774">
        <v>521780.73054085317</v>
      </c>
      <c r="D774">
        <v>483739.47858013096</v>
      </c>
      <c r="E774">
        <v>426380.82478480006</v>
      </c>
      <c r="F774">
        <v>589446.01568737219</v>
      </c>
      <c r="G774">
        <v>494305.90691945527</v>
      </c>
      <c r="H774">
        <v>461591.28487119538</v>
      </c>
      <c r="I774">
        <v>439541.15549199533</v>
      </c>
      <c r="J774">
        <v>421005.11421743117</v>
      </c>
      <c r="K774">
        <v>773885.64820499474</v>
      </c>
      <c r="L774">
        <v>620518.53724859096</v>
      </c>
      <c r="M774">
        <v>423268.9968196596</v>
      </c>
      <c r="N774">
        <v>4</v>
      </c>
      <c r="O774">
        <v>4</v>
      </c>
      <c r="P774">
        <v>4</v>
      </c>
      <c r="Q774">
        <v>4</v>
      </c>
      <c r="R774">
        <v>4</v>
      </c>
      <c r="S774">
        <v>4</v>
      </c>
      <c r="T774">
        <v>4</v>
      </c>
      <c r="U774">
        <v>3</v>
      </c>
      <c r="V774">
        <v>4</v>
      </c>
      <c r="W774">
        <v>1</v>
      </c>
      <c r="X774">
        <v>4</v>
      </c>
      <c r="Y774">
        <v>3</v>
      </c>
      <c r="Z774">
        <v>3</v>
      </c>
      <c r="AA774">
        <v>2.8091398447346072</v>
      </c>
      <c r="AB774">
        <v>1.7768157858823823</v>
      </c>
      <c r="AC774">
        <v>3.2028555761918751</v>
      </c>
      <c r="AD774">
        <v>2.5234423434963373</v>
      </c>
      <c r="AE774">
        <v>1.7731242664164324</v>
      </c>
      <c r="AF774">
        <v>1.7512810630844422</v>
      </c>
      <c r="AG774">
        <v>3.4093396948697632</v>
      </c>
      <c r="AH774">
        <v>2.5622968906978252</v>
      </c>
      <c r="AI774">
        <v>2.6944000036813001</v>
      </c>
      <c r="AJ774">
        <v>3.8086359165297505</v>
      </c>
      <c r="AK774">
        <v>3.1183857305464464</v>
      </c>
      <c r="AL774">
        <v>3.0951663668559597</v>
      </c>
      <c r="AM774">
        <f t="shared" si="24"/>
        <v>2.6738546983507265</v>
      </c>
      <c r="AN774">
        <f t="shared" si="25"/>
        <v>2.7469592154804605</v>
      </c>
      <c r="AP774" t="s">
        <v>870</v>
      </c>
      <c r="AQ774" t="s">
        <v>3008</v>
      </c>
      <c r="AR774" t="s">
        <v>3009</v>
      </c>
      <c r="AS774">
        <v>0.33002541129233298</v>
      </c>
      <c r="AT774">
        <v>0.15218214709178701</v>
      </c>
      <c r="AU774">
        <v>0.69564548068358201</v>
      </c>
    </row>
    <row r="775" spans="1:47" x14ac:dyDescent="0.25">
      <c r="A775" t="s">
        <v>876</v>
      </c>
      <c r="B775">
        <v>142277.59985242612</v>
      </c>
      <c r="C775">
        <v>151435.26499132774</v>
      </c>
      <c r="D775">
        <v>112772.0694813031</v>
      </c>
      <c r="E775">
        <v>106852.38815841441</v>
      </c>
      <c r="F775">
        <v>117197.47655114949</v>
      </c>
      <c r="G775">
        <v>37834.346881166442</v>
      </c>
      <c r="H775">
        <v>69857.702477554936</v>
      </c>
      <c r="I775">
        <v>138426.7197480179</v>
      </c>
      <c r="J775">
        <v>205.36</v>
      </c>
      <c r="K775">
        <v>30870.717598465671</v>
      </c>
      <c r="L775">
        <v>205.36</v>
      </c>
      <c r="M775">
        <v>205.36</v>
      </c>
      <c r="N775">
        <v>3</v>
      </c>
      <c r="O775">
        <v>3</v>
      </c>
      <c r="P775">
        <v>3</v>
      </c>
      <c r="Q775">
        <v>2</v>
      </c>
      <c r="R775">
        <v>3</v>
      </c>
      <c r="S775">
        <v>3</v>
      </c>
      <c r="T775">
        <v>1</v>
      </c>
      <c r="U775">
        <v>2</v>
      </c>
      <c r="V775">
        <v>3</v>
      </c>
      <c r="W775">
        <v>0</v>
      </c>
      <c r="X775">
        <v>2</v>
      </c>
      <c r="Y775">
        <v>0</v>
      </c>
      <c r="Z775">
        <v>0</v>
      </c>
      <c r="AA775">
        <v>3.9555370819243034</v>
      </c>
      <c r="AB775">
        <v>3.0379804255575835</v>
      </c>
      <c r="AC775">
        <v>4.2011726941885001</v>
      </c>
      <c r="AD775">
        <v>2.6656646083173734</v>
      </c>
      <c r="AE775">
        <v>2.457473388899408</v>
      </c>
      <c r="AF775">
        <v>2.7583561221814401</v>
      </c>
      <c r="AG775">
        <v>2.3121961024714652</v>
      </c>
      <c r="AH775">
        <v>2.8980155998620365</v>
      </c>
      <c r="AI775">
        <v>0</v>
      </c>
      <c r="AJ775">
        <v>2.533584322624685</v>
      </c>
      <c r="AK775">
        <v>0</v>
      </c>
      <c r="AL775">
        <v>0</v>
      </c>
      <c r="AM775">
        <f t="shared" si="24"/>
        <v>2.7477717744127514</v>
      </c>
      <c r="AN775">
        <f t="shared" si="25"/>
        <v>1.722224949925047</v>
      </c>
      <c r="AP775" t="s">
        <v>871</v>
      </c>
      <c r="AQ775" t="s">
        <v>3010</v>
      </c>
      <c r="AR775" t="s">
        <v>3011</v>
      </c>
      <c r="AS775">
        <v>0.266024272382274</v>
      </c>
      <c r="AT775">
        <v>6.4886488543557594E-2</v>
      </c>
      <c r="AU775">
        <v>0.69572038555028204</v>
      </c>
    </row>
    <row r="776" spans="1:47" x14ac:dyDescent="0.25">
      <c r="A776" t="s">
        <v>542</v>
      </c>
      <c r="B776">
        <v>528936.43634254532</v>
      </c>
      <c r="C776">
        <v>409927.60027006874</v>
      </c>
      <c r="D776">
        <v>549693.10725226719</v>
      </c>
      <c r="E776">
        <v>492734.47520051681</v>
      </c>
      <c r="F776">
        <v>497414.62642392295</v>
      </c>
      <c r="G776">
        <v>497088.10030755302</v>
      </c>
      <c r="H776">
        <v>438473.49761098222</v>
      </c>
      <c r="I776">
        <v>517349.79914377868</v>
      </c>
      <c r="J776">
        <v>68910.035287104125</v>
      </c>
      <c r="K776">
        <v>480587.98001474951</v>
      </c>
      <c r="L776">
        <v>205.36</v>
      </c>
      <c r="M776">
        <v>751339.29768458707</v>
      </c>
      <c r="N776">
        <v>1</v>
      </c>
      <c r="O776">
        <v>1</v>
      </c>
      <c r="P776">
        <v>1</v>
      </c>
      <c r="Q776">
        <v>1</v>
      </c>
      <c r="R776">
        <v>1</v>
      </c>
      <c r="S776">
        <v>1</v>
      </c>
      <c r="T776">
        <v>1</v>
      </c>
      <c r="U776">
        <v>1</v>
      </c>
      <c r="V776">
        <v>1</v>
      </c>
      <c r="W776">
        <v>1</v>
      </c>
      <c r="X776">
        <v>1</v>
      </c>
      <c r="Y776">
        <v>0</v>
      </c>
      <c r="Z776">
        <v>1</v>
      </c>
      <c r="AA776">
        <v>2.8328834381052701</v>
      </c>
      <c r="AB776">
        <v>1.3136803627436</v>
      </c>
      <c r="AC776">
        <v>3.65761840479529</v>
      </c>
      <c r="AD776">
        <v>4.9546945063525403</v>
      </c>
      <c r="AE776">
        <v>3.4259229214815501</v>
      </c>
      <c r="AF776">
        <v>2.0826700690230702</v>
      </c>
      <c r="AG776">
        <v>4.9718112236582801</v>
      </c>
      <c r="AH776">
        <v>4.07062263154309</v>
      </c>
      <c r="AI776">
        <v>0.66928279433698501</v>
      </c>
      <c r="AJ776">
        <v>3.4537899050796801</v>
      </c>
      <c r="AK776">
        <v>0</v>
      </c>
      <c r="AL776">
        <v>4.2777155890432903</v>
      </c>
      <c r="AM776">
        <f t="shared" si="24"/>
        <v>2.3349874956806489</v>
      </c>
      <c r="AN776">
        <f t="shared" si="25"/>
        <v>3.6167944786797919</v>
      </c>
      <c r="AP776" t="s">
        <v>872</v>
      </c>
      <c r="AQ776" t="s">
        <v>3012</v>
      </c>
      <c r="AR776" t="s">
        <v>3013</v>
      </c>
      <c r="AS776">
        <v>0.59129559098177897</v>
      </c>
      <c r="AT776">
        <v>9.5209702641731606E-2</v>
      </c>
      <c r="AU776">
        <v>0.696268177812433</v>
      </c>
    </row>
    <row r="777" spans="1:47" x14ac:dyDescent="0.25">
      <c r="A777" t="s">
        <v>580</v>
      </c>
      <c r="B777">
        <v>272696.60962503095</v>
      </c>
      <c r="C777">
        <v>334439.86134108884</v>
      </c>
      <c r="D777">
        <v>295017.29413363448</v>
      </c>
      <c r="E777">
        <v>236565.27183065776</v>
      </c>
      <c r="F777">
        <v>295924.86407693935</v>
      </c>
      <c r="G777">
        <v>264988.43592260714</v>
      </c>
      <c r="H777">
        <v>220223.67324295719</v>
      </c>
      <c r="I777">
        <v>228905.71370154459</v>
      </c>
      <c r="J777">
        <v>226977.94763564924</v>
      </c>
      <c r="K777">
        <v>186773.11399545809</v>
      </c>
      <c r="L777">
        <v>189857.8932805566</v>
      </c>
      <c r="M777">
        <v>221095.79970703783</v>
      </c>
      <c r="N777">
        <v>3</v>
      </c>
      <c r="O777">
        <v>2</v>
      </c>
      <c r="P777">
        <v>3</v>
      </c>
      <c r="Q777">
        <v>2</v>
      </c>
      <c r="R777">
        <v>2</v>
      </c>
      <c r="S777">
        <v>3</v>
      </c>
      <c r="T777">
        <v>2</v>
      </c>
      <c r="U777">
        <v>2</v>
      </c>
      <c r="V777">
        <v>2</v>
      </c>
      <c r="W777">
        <v>2</v>
      </c>
      <c r="X777">
        <v>1</v>
      </c>
      <c r="Y777">
        <v>1</v>
      </c>
      <c r="Z777">
        <v>3</v>
      </c>
      <c r="AA777">
        <v>4.6508839330738798</v>
      </c>
      <c r="AB777">
        <v>3.2598126530213833</v>
      </c>
      <c r="AC777">
        <v>3.3942711143368802</v>
      </c>
      <c r="AD777">
        <v>4.4069870013145449</v>
      </c>
      <c r="AE777">
        <v>2.0623093532189904</v>
      </c>
      <c r="AF777">
        <v>3.2876075314941899</v>
      </c>
      <c r="AG777">
        <v>1.4599275304170369</v>
      </c>
      <c r="AH777">
        <v>3.4396726171377452</v>
      </c>
      <c r="AI777">
        <v>1.8112536492507592</v>
      </c>
      <c r="AJ777">
        <v>3.4716759341394199</v>
      </c>
      <c r="AK777">
        <v>4.1146954757373599</v>
      </c>
      <c r="AL777">
        <v>2.5088048291334166</v>
      </c>
      <c r="AM777">
        <f t="shared" si="24"/>
        <v>3.3125841358860857</v>
      </c>
      <c r="AN777">
        <f t="shared" si="25"/>
        <v>2.9987328011598486</v>
      </c>
      <c r="AP777" t="s">
        <v>873</v>
      </c>
      <c r="AQ777" t="s">
        <v>3014</v>
      </c>
      <c r="AR777" t="s">
        <v>3015</v>
      </c>
      <c r="AS777">
        <v>0.54804767126931198</v>
      </c>
      <c r="AT777">
        <v>0.29970349967041399</v>
      </c>
      <c r="AU777">
        <v>0.69627655758374496</v>
      </c>
    </row>
    <row r="778" spans="1:47" x14ac:dyDescent="0.25">
      <c r="A778" t="s">
        <v>1378</v>
      </c>
      <c r="B778">
        <v>81216.946110578414</v>
      </c>
      <c r="C778">
        <v>205.36</v>
      </c>
      <c r="D778">
        <v>105683.8792864626</v>
      </c>
      <c r="E778">
        <v>81165.473679615796</v>
      </c>
      <c r="F778">
        <v>88205.097845101773</v>
      </c>
      <c r="G778">
        <v>85558.451751524757</v>
      </c>
      <c r="H778">
        <v>54431.20321326187</v>
      </c>
      <c r="I778">
        <v>72126.695961148478</v>
      </c>
      <c r="J778">
        <v>107020.22721185921</v>
      </c>
      <c r="K778">
        <v>80915.655680855183</v>
      </c>
      <c r="L778">
        <v>104963.33202018189</v>
      </c>
      <c r="M778">
        <v>74860.203622861474</v>
      </c>
      <c r="N778">
        <v>1</v>
      </c>
      <c r="O778">
        <v>1</v>
      </c>
      <c r="P778">
        <v>0</v>
      </c>
      <c r="Q778">
        <v>1</v>
      </c>
      <c r="R778">
        <v>1</v>
      </c>
      <c r="S778">
        <v>1</v>
      </c>
      <c r="T778">
        <v>1</v>
      </c>
      <c r="U778">
        <v>1</v>
      </c>
      <c r="V778">
        <v>1</v>
      </c>
      <c r="W778">
        <v>1</v>
      </c>
      <c r="X778">
        <v>1</v>
      </c>
      <c r="Y778">
        <v>1</v>
      </c>
      <c r="Z778">
        <v>1</v>
      </c>
      <c r="AA778">
        <v>2.2680043311233899</v>
      </c>
      <c r="AB778">
        <v>0</v>
      </c>
      <c r="AC778">
        <v>3.2376861332085798</v>
      </c>
      <c r="AD778">
        <v>2.6240027233449101</v>
      </c>
      <c r="AE778">
        <v>2.3456155516419201</v>
      </c>
      <c r="AF778">
        <v>1.7653890293699901</v>
      </c>
      <c r="AG778">
        <v>3.5363336318692</v>
      </c>
      <c r="AH778">
        <v>1.99891558206185</v>
      </c>
      <c r="AI778">
        <v>2.5835584015244102</v>
      </c>
      <c r="AJ778">
        <v>3.5813614757010899</v>
      </c>
      <c r="AK778">
        <v>3.02440297367944</v>
      </c>
      <c r="AL778">
        <v>3.3807691061679099</v>
      </c>
      <c r="AM778">
        <f t="shared" si="24"/>
        <v>2.2393332284879102</v>
      </c>
      <c r="AN778">
        <f t="shared" si="25"/>
        <v>2.8183399281275379</v>
      </c>
      <c r="AP778" t="s">
        <v>874</v>
      </c>
      <c r="AQ778" t="s">
        <v>3016</v>
      </c>
      <c r="AR778" t="s">
        <v>3017</v>
      </c>
      <c r="AS778">
        <v>0.30312067154678801</v>
      </c>
      <c r="AT778">
        <v>0.201536953958315</v>
      </c>
      <c r="AU778">
        <v>0.69668949156808802</v>
      </c>
    </row>
    <row r="779" spans="1:47" x14ac:dyDescent="0.25">
      <c r="A779" t="s">
        <v>1365</v>
      </c>
      <c r="B779">
        <v>414225.23534785735</v>
      </c>
      <c r="C779">
        <v>478127.7020280076</v>
      </c>
      <c r="D779">
        <v>534993.96661753044</v>
      </c>
      <c r="E779">
        <v>585857.86237769446</v>
      </c>
      <c r="F779">
        <v>449045.55790089048</v>
      </c>
      <c r="G779">
        <v>430748.25170049374</v>
      </c>
      <c r="H779">
        <v>486875.87655319908</v>
      </c>
      <c r="I779">
        <v>415698.75362436601</v>
      </c>
      <c r="J779">
        <v>600003.59379976767</v>
      </c>
      <c r="K779">
        <v>829177.60289258452</v>
      </c>
      <c r="L779">
        <v>508336.40627862839</v>
      </c>
      <c r="M779">
        <v>667721.5389691724</v>
      </c>
      <c r="N779">
        <v>2</v>
      </c>
      <c r="O779">
        <v>2</v>
      </c>
      <c r="P779">
        <v>2</v>
      </c>
      <c r="Q779">
        <v>2</v>
      </c>
      <c r="R779">
        <v>2</v>
      </c>
      <c r="S779">
        <v>2</v>
      </c>
      <c r="T779">
        <v>2</v>
      </c>
      <c r="U779">
        <v>2</v>
      </c>
      <c r="V779">
        <v>2</v>
      </c>
      <c r="W779">
        <v>1</v>
      </c>
      <c r="X779">
        <v>2</v>
      </c>
      <c r="Y779">
        <v>1</v>
      </c>
      <c r="Z779">
        <v>2</v>
      </c>
      <c r="AA779">
        <v>2.9223766533574302</v>
      </c>
      <c r="AB779">
        <v>2.9835603687782699</v>
      </c>
      <c r="AC779">
        <v>2.628062218584045</v>
      </c>
      <c r="AD779">
        <v>3.1022285963945402</v>
      </c>
      <c r="AE779">
        <v>2.9823379812533499</v>
      </c>
      <c r="AF779">
        <v>3.6160675427901698</v>
      </c>
      <c r="AG779">
        <v>3.5151858102447648</v>
      </c>
      <c r="AH779">
        <v>4.7406731848521897</v>
      </c>
      <c r="AI779">
        <v>3.41572557440155</v>
      </c>
      <c r="AJ779">
        <v>5.0290180059040157</v>
      </c>
      <c r="AK779">
        <v>3.4393177720119699</v>
      </c>
      <c r="AL779">
        <v>3.1096691870104998</v>
      </c>
      <c r="AM779">
        <f t="shared" si="24"/>
        <v>3.4324683939692466</v>
      </c>
      <c r="AN779">
        <f t="shared" si="25"/>
        <v>3.4815687552945529</v>
      </c>
      <c r="AP779" t="s">
        <v>875</v>
      </c>
      <c r="AQ779" t="s">
        <v>3018</v>
      </c>
      <c r="AR779" t="s">
        <v>3019</v>
      </c>
      <c r="AS779">
        <v>0.57691232442589402</v>
      </c>
      <c r="AT779">
        <v>0.47921420036499202</v>
      </c>
      <c r="AU779">
        <v>0.69706030537196095</v>
      </c>
    </row>
    <row r="780" spans="1:47" x14ac:dyDescent="0.25">
      <c r="A780" t="s">
        <v>294</v>
      </c>
      <c r="B780">
        <v>29207.070526002892</v>
      </c>
      <c r="C780">
        <v>205.36</v>
      </c>
      <c r="D780">
        <v>30302.035344876407</v>
      </c>
      <c r="E780">
        <v>37938.607995659586</v>
      </c>
      <c r="F780">
        <v>205.36</v>
      </c>
      <c r="G780">
        <v>205.36</v>
      </c>
      <c r="H780">
        <v>27461.081956527833</v>
      </c>
      <c r="I780">
        <v>205.36</v>
      </c>
      <c r="J780">
        <v>205.36</v>
      </c>
      <c r="K780">
        <v>23466.608643904103</v>
      </c>
      <c r="L780">
        <v>205.36</v>
      </c>
      <c r="M780">
        <v>25705.153958430845</v>
      </c>
      <c r="N780">
        <v>1</v>
      </c>
      <c r="O780">
        <v>1</v>
      </c>
      <c r="P780">
        <v>0</v>
      </c>
      <c r="Q780">
        <v>1</v>
      </c>
      <c r="R780">
        <v>1</v>
      </c>
      <c r="S780">
        <v>0</v>
      </c>
      <c r="T780">
        <v>0</v>
      </c>
      <c r="U780">
        <v>1</v>
      </c>
      <c r="V780">
        <v>0</v>
      </c>
      <c r="W780">
        <v>0</v>
      </c>
      <c r="X780">
        <v>1</v>
      </c>
      <c r="Y780">
        <v>0</v>
      </c>
      <c r="Z780">
        <v>1</v>
      </c>
      <c r="AA780">
        <v>2.7381636293149598</v>
      </c>
      <c r="AB780">
        <v>0</v>
      </c>
      <c r="AC780">
        <v>0.88855142933527798</v>
      </c>
      <c r="AD780">
        <v>3.8744406231333102</v>
      </c>
      <c r="AE780">
        <v>0</v>
      </c>
      <c r="AF780">
        <v>0</v>
      </c>
      <c r="AG780">
        <v>3.06392840498523</v>
      </c>
      <c r="AH780">
        <v>0</v>
      </c>
      <c r="AI780">
        <v>0</v>
      </c>
      <c r="AJ780">
        <v>0.77845114051700504</v>
      </c>
      <c r="AK780">
        <v>0</v>
      </c>
      <c r="AL780">
        <v>3.0654437812856798</v>
      </c>
      <c r="AM780">
        <f t="shared" si="24"/>
        <v>0.73419436652787384</v>
      </c>
      <c r="AN780">
        <f t="shared" si="25"/>
        <v>1.6673021349007033</v>
      </c>
      <c r="AP780" t="s">
        <v>876</v>
      </c>
      <c r="AQ780" t="s">
        <v>3020</v>
      </c>
      <c r="AR780" t="s">
        <v>3021</v>
      </c>
      <c r="AS780">
        <v>0.82252779280607902</v>
      </c>
      <c r="AT780">
        <v>7.6688683742411098E-2</v>
      </c>
      <c r="AU780">
        <v>0.69762710431289798</v>
      </c>
    </row>
    <row r="781" spans="1:47" x14ac:dyDescent="0.25">
      <c r="A781" t="s">
        <v>908</v>
      </c>
      <c r="B781">
        <v>205.36</v>
      </c>
      <c r="C781">
        <v>80031.344373045868</v>
      </c>
      <c r="D781">
        <v>29004.827855988977</v>
      </c>
      <c r="E781">
        <v>88936.4000881229</v>
      </c>
      <c r="F781">
        <v>205.36</v>
      </c>
      <c r="G781">
        <v>75140.56358704569</v>
      </c>
      <c r="H781">
        <v>205.36</v>
      </c>
      <c r="I781">
        <v>47477.515062457715</v>
      </c>
      <c r="J781">
        <v>112950.32605851635</v>
      </c>
      <c r="K781">
        <v>142139.47724733001</v>
      </c>
      <c r="L781">
        <v>142944.42035770626</v>
      </c>
      <c r="M781">
        <v>144635.06658259023</v>
      </c>
      <c r="N781">
        <v>2</v>
      </c>
      <c r="O781">
        <v>0</v>
      </c>
      <c r="P781">
        <v>1</v>
      </c>
      <c r="Q781">
        <v>1</v>
      </c>
      <c r="R781">
        <v>2</v>
      </c>
      <c r="S781">
        <v>0</v>
      </c>
      <c r="T781">
        <v>1</v>
      </c>
      <c r="U781">
        <v>0</v>
      </c>
      <c r="V781">
        <v>1</v>
      </c>
      <c r="W781">
        <v>1</v>
      </c>
      <c r="X781">
        <v>2</v>
      </c>
      <c r="Y781">
        <v>2</v>
      </c>
      <c r="Z781">
        <v>2</v>
      </c>
      <c r="AA781">
        <v>0</v>
      </c>
      <c r="AB781">
        <v>1.78024766041825</v>
      </c>
      <c r="AC781">
        <v>1.0524245386550499</v>
      </c>
      <c r="AD781">
        <v>1.9214191990325149</v>
      </c>
      <c r="AE781">
        <v>0</v>
      </c>
      <c r="AF781">
        <v>0.53813104920524601</v>
      </c>
      <c r="AG781">
        <v>0</v>
      </c>
      <c r="AH781">
        <v>1.5677185786866299</v>
      </c>
      <c r="AI781">
        <v>2.9750744128970998</v>
      </c>
      <c r="AJ781">
        <v>3.6580423822517298</v>
      </c>
      <c r="AK781">
        <v>3.0084104227433048</v>
      </c>
      <c r="AL781">
        <v>1.8616400360388248</v>
      </c>
      <c r="AM781">
        <f t="shared" si="24"/>
        <v>1.6673200072378958</v>
      </c>
      <c r="AN781">
        <f t="shared" si="25"/>
        <v>1.3931980394168793</v>
      </c>
      <c r="AP781" t="s">
        <v>877</v>
      </c>
      <c r="AQ781" t="s">
        <v>3022</v>
      </c>
      <c r="AR781" t="s">
        <v>3023</v>
      </c>
      <c r="AS781">
        <v>0.47139837129609402</v>
      </c>
      <c r="AT781">
        <v>6.4445478165832307E-2</v>
      </c>
      <c r="AU781">
        <v>0.69818966929517801</v>
      </c>
    </row>
    <row r="782" spans="1:47" x14ac:dyDescent="0.25">
      <c r="A782" t="s">
        <v>1172</v>
      </c>
      <c r="B782">
        <v>185684.36779419496</v>
      </c>
      <c r="C782">
        <v>227002.45954458418</v>
      </c>
      <c r="D782">
        <v>307001.91595705599</v>
      </c>
      <c r="E782">
        <v>303717.48802169762</v>
      </c>
      <c r="F782">
        <v>282026.74557797267</v>
      </c>
      <c r="G782">
        <v>246520.05868952814</v>
      </c>
      <c r="H782">
        <v>252410.83504018871</v>
      </c>
      <c r="I782">
        <v>269941.10596711986</v>
      </c>
      <c r="J782">
        <v>205.36</v>
      </c>
      <c r="K782">
        <v>139149.00524124</v>
      </c>
      <c r="L782">
        <v>2978.1416887947948</v>
      </c>
      <c r="M782">
        <v>93111.912189132432</v>
      </c>
      <c r="N782">
        <v>3</v>
      </c>
      <c r="O782">
        <v>3</v>
      </c>
      <c r="P782">
        <v>3</v>
      </c>
      <c r="Q782">
        <v>3</v>
      </c>
      <c r="R782">
        <v>3</v>
      </c>
      <c r="S782">
        <v>3</v>
      </c>
      <c r="T782">
        <v>3</v>
      </c>
      <c r="U782">
        <v>3</v>
      </c>
      <c r="V782">
        <v>3</v>
      </c>
      <c r="W782">
        <v>0</v>
      </c>
      <c r="X782">
        <v>2</v>
      </c>
      <c r="Y782">
        <v>1</v>
      </c>
      <c r="Z782">
        <v>2</v>
      </c>
      <c r="AA782">
        <v>4.3351362509795397</v>
      </c>
      <c r="AB782">
        <v>1.929836514228797</v>
      </c>
      <c r="AC782">
        <v>4.8743483898854061</v>
      </c>
      <c r="AD782">
        <v>2.6979089138018097</v>
      </c>
      <c r="AE782">
        <v>2.897533614517577</v>
      </c>
      <c r="AF782">
        <v>2.8390153361385733</v>
      </c>
      <c r="AG782">
        <v>2.6287897888202232</v>
      </c>
      <c r="AH782">
        <v>2.8207730022180932</v>
      </c>
      <c r="AI782">
        <v>0</v>
      </c>
      <c r="AJ782">
        <v>4.346910833194265</v>
      </c>
      <c r="AK782">
        <v>1.15025523443841</v>
      </c>
      <c r="AL782">
        <v>3.9117104768851552</v>
      </c>
      <c r="AM782">
        <f t="shared" si="24"/>
        <v>3.0542078874044303</v>
      </c>
      <c r="AN782">
        <f t="shared" si="25"/>
        <v>2.6844951717802115</v>
      </c>
      <c r="AP782" t="s">
        <v>878</v>
      </c>
      <c r="AQ782" t="s">
        <v>3024</v>
      </c>
      <c r="AR782" t="s">
        <v>3025</v>
      </c>
      <c r="AS782">
        <v>1.4395114741947299</v>
      </c>
      <c r="AT782">
        <v>4.4181539561228299E-2</v>
      </c>
      <c r="AU782">
        <v>0.69922879019669104</v>
      </c>
    </row>
    <row r="783" spans="1:47" x14ac:dyDescent="0.25">
      <c r="A783" t="s">
        <v>1060</v>
      </c>
      <c r="B783">
        <v>255985.824439277</v>
      </c>
      <c r="C783">
        <v>38567.805384536521</v>
      </c>
      <c r="D783">
        <v>339683.57496238349</v>
      </c>
      <c r="E783">
        <v>188844.51514829247</v>
      </c>
      <c r="F783">
        <v>173067.74861713464</v>
      </c>
      <c r="G783">
        <v>247747.14886876367</v>
      </c>
      <c r="H783">
        <v>257604.64984254687</v>
      </c>
      <c r="I783">
        <v>169225.82546841379</v>
      </c>
      <c r="J783">
        <v>49215.725283466621</v>
      </c>
      <c r="K783">
        <v>37828.710065649277</v>
      </c>
      <c r="L783">
        <v>43352.17232134167</v>
      </c>
      <c r="M783">
        <v>41366.835197706634</v>
      </c>
      <c r="N783">
        <v>3</v>
      </c>
      <c r="O783">
        <v>3</v>
      </c>
      <c r="P783">
        <v>1</v>
      </c>
      <c r="Q783">
        <v>3</v>
      </c>
      <c r="R783">
        <v>3</v>
      </c>
      <c r="S783">
        <v>2</v>
      </c>
      <c r="T783">
        <v>3</v>
      </c>
      <c r="U783">
        <v>3</v>
      </c>
      <c r="V783">
        <v>2</v>
      </c>
      <c r="W783">
        <v>1</v>
      </c>
      <c r="X783">
        <v>1</v>
      </c>
      <c r="Y783">
        <v>1</v>
      </c>
      <c r="Z783">
        <v>2</v>
      </c>
      <c r="AA783">
        <v>3.6167746750438865</v>
      </c>
      <c r="AB783">
        <v>0.57125053021183003</v>
      </c>
      <c r="AC783">
        <v>3.8036745768376066</v>
      </c>
      <c r="AD783">
        <v>2.0158185965644702</v>
      </c>
      <c r="AE783">
        <v>2.3844003275128651</v>
      </c>
      <c r="AF783">
        <v>2.8858551126321803</v>
      </c>
      <c r="AG783">
        <v>1.95408636465581</v>
      </c>
      <c r="AH783">
        <v>3.6772331282565398</v>
      </c>
      <c r="AI783">
        <v>2.05286884933061</v>
      </c>
      <c r="AJ783">
        <v>2.7284325612438201</v>
      </c>
      <c r="AK783">
        <v>2.8469196256196501</v>
      </c>
      <c r="AL783">
        <v>2.3529534594688055</v>
      </c>
      <c r="AM783">
        <f t="shared" si="24"/>
        <v>2.6098093842166552</v>
      </c>
      <c r="AN783">
        <f t="shared" si="25"/>
        <v>2.5385685836796901</v>
      </c>
      <c r="AP783" t="s">
        <v>879</v>
      </c>
      <c r="AQ783" t="s">
        <v>3026</v>
      </c>
      <c r="AR783" t="s">
        <v>3027</v>
      </c>
      <c r="AS783">
        <v>-0.21593914109228299</v>
      </c>
      <c r="AT783">
        <v>7.29449455090942E-3</v>
      </c>
      <c r="AU783">
        <v>0.70006668712918996</v>
      </c>
    </row>
    <row r="784" spans="1:47" x14ac:dyDescent="0.25">
      <c r="A784" t="s">
        <v>249</v>
      </c>
      <c r="B784">
        <v>131835.36161110157</v>
      </c>
      <c r="C784">
        <v>106320.49685845998</v>
      </c>
      <c r="D784">
        <v>136808.86097495028</v>
      </c>
      <c r="E784">
        <v>153470.23793635424</v>
      </c>
      <c r="F784">
        <v>141137.54180583378</v>
      </c>
      <c r="G784">
        <v>128195.11018752604</v>
      </c>
      <c r="H784">
        <v>161566.2598940692</v>
      </c>
      <c r="I784">
        <v>53117.317182687955</v>
      </c>
      <c r="J784">
        <v>148537.1004512379</v>
      </c>
      <c r="K784">
        <v>264891.25927552138</v>
      </c>
      <c r="L784">
        <v>312086.65317239857</v>
      </c>
      <c r="M784">
        <v>230425.41113580836</v>
      </c>
      <c r="N784">
        <v>3</v>
      </c>
      <c r="O784">
        <v>2</v>
      </c>
      <c r="P784">
        <v>2</v>
      </c>
      <c r="Q784">
        <v>2</v>
      </c>
      <c r="R784">
        <v>3</v>
      </c>
      <c r="S784">
        <v>3</v>
      </c>
      <c r="T784">
        <v>2</v>
      </c>
      <c r="U784">
        <v>3</v>
      </c>
      <c r="V784">
        <v>1</v>
      </c>
      <c r="W784">
        <v>2</v>
      </c>
      <c r="X784">
        <v>3</v>
      </c>
      <c r="Y784">
        <v>3</v>
      </c>
      <c r="Z784">
        <v>3</v>
      </c>
      <c r="AA784">
        <v>3.1681997506714055</v>
      </c>
      <c r="AB784">
        <v>2.531743808298875</v>
      </c>
      <c r="AC784">
        <v>1.4242086701588494</v>
      </c>
      <c r="AD784">
        <v>2.7873624511072683</v>
      </c>
      <c r="AE784">
        <v>2.1073937904218574</v>
      </c>
      <c r="AF784">
        <v>2.7143569980505702</v>
      </c>
      <c r="AG784">
        <v>2.2072332574029936</v>
      </c>
      <c r="AH784">
        <v>2.0686323643802802</v>
      </c>
      <c r="AI784">
        <v>1.9626326278925099</v>
      </c>
      <c r="AJ784">
        <v>2.9381224260894068</v>
      </c>
      <c r="AK784">
        <v>2.7290166598782997</v>
      </c>
      <c r="AL784">
        <v>2.2416453727465435</v>
      </c>
      <c r="AM784">
        <f t="shared" si="24"/>
        <v>2.4565440468602699</v>
      </c>
      <c r="AN784">
        <f t="shared" si="25"/>
        <v>2.3568806493228736</v>
      </c>
      <c r="AP784" t="s">
        <v>880</v>
      </c>
      <c r="AQ784" t="s">
        <v>3028</v>
      </c>
      <c r="AR784" t="s">
        <v>3029</v>
      </c>
      <c r="AS784">
        <v>-0.27923198828164902</v>
      </c>
      <c r="AT784">
        <v>9.6301411292996505E-2</v>
      </c>
      <c r="AU784">
        <v>0.70129640699518703</v>
      </c>
    </row>
    <row r="785" spans="1:47" x14ac:dyDescent="0.25">
      <c r="A785" t="s">
        <v>1325</v>
      </c>
      <c r="B785">
        <v>36106.071195809716</v>
      </c>
      <c r="C785">
        <v>44169.112646275789</v>
      </c>
      <c r="D785">
        <v>54921.819156138808</v>
      </c>
      <c r="E785">
        <v>44766.128900757292</v>
      </c>
      <c r="F785">
        <v>63063.180121003388</v>
      </c>
      <c r="G785">
        <v>205.36</v>
      </c>
      <c r="H785">
        <v>205.36</v>
      </c>
      <c r="I785">
        <v>45333.76173111864</v>
      </c>
      <c r="J785">
        <v>205.36</v>
      </c>
      <c r="K785">
        <v>64729.292956159028</v>
      </c>
      <c r="L785">
        <v>205.36</v>
      </c>
      <c r="M785">
        <v>205.36</v>
      </c>
      <c r="N785">
        <v>1</v>
      </c>
      <c r="O785">
        <v>1</v>
      </c>
      <c r="P785">
        <v>1</v>
      </c>
      <c r="Q785">
        <v>1</v>
      </c>
      <c r="R785">
        <v>1</v>
      </c>
      <c r="S785">
        <v>1</v>
      </c>
      <c r="T785">
        <v>0</v>
      </c>
      <c r="U785">
        <v>0</v>
      </c>
      <c r="V785">
        <v>1</v>
      </c>
      <c r="W785">
        <v>0</v>
      </c>
      <c r="X785">
        <v>1</v>
      </c>
      <c r="Y785">
        <v>0</v>
      </c>
      <c r="Z785">
        <v>0</v>
      </c>
      <c r="AA785">
        <v>2.2268578291927401</v>
      </c>
      <c r="AB785">
        <v>2.2809926053691001</v>
      </c>
      <c r="AC785">
        <v>2.0831877687091001</v>
      </c>
      <c r="AD785">
        <v>2.3359067060718801</v>
      </c>
      <c r="AE785">
        <v>0.98083231332252896</v>
      </c>
      <c r="AF785">
        <v>0</v>
      </c>
      <c r="AG785">
        <v>0</v>
      </c>
      <c r="AH785">
        <v>4.1721078164428</v>
      </c>
      <c r="AI785">
        <v>0</v>
      </c>
      <c r="AJ785">
        <v>3.9726611469889899</v>
      </c>
      <c r="AK785">
        <v>0</v>
      </c>
      <c r="AL785">
        <v>0</v>
      </c>
      <c r="AM785">
        <f t="shared" si="24"/>
        <v>1.7606165583766551</v>
      </c>
      <c r="AN785">
        <f t="shared" si="25"/>
        <v>1.2481411393062014</v>
      </c>
      <c r="AP785" t="s">
        <v>881</v>
      </c>
      <c r="AQ785" t="s">
        <v>3030</v>
      </c>
      <c r="AR785" t="s">
        <v>3031</v>
      </c>
      <c r="AS785">
        <v>0.26390721066425998</v>
      </c>
      <c r="AT785">
        <v>0.11510934278228301</v>
      </c>
      <c r="AU785">
        <v>0.70301326504630701</v>
      </c>
    </row>
    <row r="786" spans="1:47" x14ac:dyDescent="0.25">
      <c r="A786" t="s">
        <v>214</v>
      </c>
      <c r="B786">
        <v>205.36</v>
      </c>
      <c r="C786">
        <v>205.36</v>
      </c>
      <c r="D786">
        <v>205.36</v>
      </c>
      <c r="E786">
        <v>39564.287930048638</v>
      </c>
      <c r="F786">
        <v>205.36</v>
      </c>
      <c r="G786">
        <v>205.36</v>
      </c>
      <c r="H786">
        <v>205.36</v>
      </c>
      <c r="I786">
        <v>205.36</v>
      </c>
      <c r="J786">
        <v>27799.304425752696</v>
      </c>
      <c r="K786">
        <v>205.36</v>
      </c>
      <c r="L786">
        <v>205.36</v>
      </c>
      <c r="M786">
        <v>205.36</v>
      </c>
      <c r="N786">
        <v>1</v>
      </c>
      <c r="O786">
        <v>0</v>
      </c>
      <c r="P786">
        <v>0</v>
      </c>
      <c r="Q786">
        <v>0</v>
      </c>
      <c r="R786">
        <v>1</v>
      </c>
      <c r="S786">
        <v>0</v>
      </c>
      <c r="T786">
        <v>0</v>
      </c>
      <c r="U786">
        <v>0</v>
      </c>
      <c r="V786">
        <v>0</v>
      </c>
      <c r="W786">
        <v>1</v>
      </c>
      <c r="X786">
        <v>0</v>
      </c>
      <c r="Y786">
        <v>0</v>
      </c>
      <c r="Z786">
        <v>0</v>
      </c>
      <c r="AA786">
        <v>0</v>
      </c>
      <c r="AB786">
        <v>0</v>
      </c>
      <c r="AC786">
        <v>0</v>
      </c>
      <c r="AD786">
        <v>0.93174801732564405</v>
      </c>
      <c r="AE786">
        <v>0</v>
      </c>
      <c r="AF786">
        <v>0</v>
      </c>
      <c r="AG786">
        <v>0</v>
      </c>
      <c r="AH786">
        <v>0</v>
      </c>
      <c r="AI786">
        <v>1.5786040957716201</v>
      </c>
      <c r="AJ786">
        <v>0</v>
      </c>
      <c r="AK786">
        <v>0</v>
      </c>
      <c r="AL786">
        <v>0</v>
      </c>
      <c r="AM786">
        <f t="shared" si="24"/>
        <v>0.26310068262860337</v>
      </c>
      <c r="AN786">
        <f t="shared" si="25"/>
        <v>0.15529133622094068</v>
      </c>
      <c r="AP786" t="s">
        <v>882</v>
      </c>
      <c r="AQ786" t="s">
        <v>3032</v>
      </c>
      <c r="AR786" t="s">
        <v>3033</v>
      </c>
      <c r="AS786">
        <v>0.299385075579231</v>
      </c>
      <c r="AT786">
        <v>0.19149938840477501</v>
      </c>
      <c r="AU786">
        <v>0.70361400771240501</v>
      </c>
    </row>
    <row r="787" spans="1:47" x14ac:dyDescent="0.25">
      <c r="A787" t="s">
        <v>883</v>
      </c>
      <c r="B787">
        <v>978840.63004640024</v>
      </c>
      <c r="C787">
        <v>997688.6267848548</v>
      </c>
      <c r="D787">
        <v>913389.47938098316</v>
      </c>
      <c r="E787">
        <v>685681.77206174633</v>
      </c>
      <c r="F787">
        <v>850843.27226230549</v>
      </c>
      <c r="G787">
        <v>785418.01262816368</v>
      </c>
      <c r="H787">
        <v>708153.90019106434</v>
      </c>
      <c r="I787">
        <v>787761.94371977483</v>
      </c>
      <c r="J787">
        <v>222676.30698715593</v>
      </c>
      <c r="K787">
        <v>208210.54799949075</v>
      </c>
      <c r="L787">
        <v>257356.27564714433</v>
      </c>
      <c r="M787">
        <v>189596.79779816684</v>
      </c>
      <c r="N787">
        <v>2</v>
      </c>
      <c r="O787">
        <v>2</v>
      </c>
      <c r="P787">
        <v>2</v>
      </c>
      <c r="Q787">
        <v>2</v>
      </c>
      <c r="R787">
        <v>2</v>
      </c>
      <c r="S787">
        <v>2</v>
      </c>
      <c r="T787">
        <v>2</v>
      </c>
      <c r="U787">
        <v>2</v>
      </c>
      <c r="V787">
        <v>2</v>
      </c>
      <c r="W787">
        <v>1</v>
      </c>
      <c r="X787">
        <v>1</v>
      </c>
      <c r="Y787">
        <v>1</v>
      </c>
      <c r="Z787">
        <v>1</v>
      </c>
      <c r="AA787">
        <v>2.9812675768637051</v>
      </c>
      <c r="AB787">
        <v>3.6387761642514151</v>
      </c>
      <c r="AC787">
        <v>3.6552636560919951</v>
      </c>
      <c r="AD787">
        <v>3.0601977788156702</v>
      </c>
      <c r="AE787">
        <v>1.969185821663795</v>
      </c>
      <c r="AF787">
        <v>4.4883749106357556</v>
      </c>
      <c r="AG787">
        <v>3.4238298797858948</v>
      </c>
      <c r="AH787">
        <v>4.1408576594695248</v>
      </c>
      <c r="AI787">
        <v>2.1322509674185901</v>
      </c>
      <c r="AJ787">
        <v>4.1524358566538702</v>
      </c>
      <c r="AK787">
        <v>3.2550332681984</v>
      </c>
      <c r="AL787">
        <v>3.1176780463509099</v>
      </c>
      <c r="AM787">
        <f t="shared" si="24"/>
        <v>3.5080615219858884</v>
      </c>
      <c r="AN787">
        <f t="shared" si="25"/>
        <v>3.1611304090473653</v>
      </c>
      <c r="AP787" t="s">
        <v>883</v>
      </c>
      <c r="AQ787" t="s">
        <v>3034</v>
      </c>
      <c r="AR787" t="s">
        <v>3035</v>
      </c>
      <c r="AS787">
        <v>-0.50118847175032899</v>
      </c>
      <c r="AT787">
        <v>0.25982675523214199</v>
      </c>
      <c r="AU787">
        <v>0.70460845966175101</v>
      </c>
    </row>
    <row r="788" spans="1:47" x14ac:dyDescent="0.25">
      <c r="A788" t="s">
        <v>721</v>
      </c>
      <c r="B788">
        <v>1440042.260191479</v>
      </c>
      <c r="C788">
        <v>1168094.0035671717</v>
      </c>
      <c r="D788">
        <v>960001.08864137565</v>
      </c>
      <c r="E788">
        <v>792082.4357259816</v>
      </c>
      <c r="F788">
        <v>1248877.69991599</v>
      </c>
      <c r="G788">
        <v>1285046.2247806226</v>
      </c>
      <c r="H788">
        <v>1080439.0631398137</v>
      </c>
      <c r="I788">
        <v>1245282.2148870458</v>
      </c>
      <c r="J788">
        <v>1558806.8275315647</v>
      </c>
      <c r="K788">
        <v>1453394.8035226762</v>
      </c>
      <c r="L788">
        <v>1328637.1104807889</v>
      </c>
      <c r="M788">
        <v>1075108.1750896305</v>
      </c>
      <c r="N788">
        <v>4</v>
      </c>
      <c r="O788">
        <v>4</v>
      </c>
      <c r="P788">
        <v>4</v>
      </c>
      <c r="Q788">
        <v>4</v>
      </c>
      <c r="R788">
        <v>4</v>
      </c>
      <c r="S788">
        <v>4</v>
      </c>
      <c r="T788">
        <v>3</v>
      </c>
      <c r="U788">
        <v>3</v>
      </c>
      <c r="V788">
        <v>4</v>
      </c>
      <c r="W788">
        <v>3</v>
      </c>
      <c r="X788">
        <v>4</v>
      </c>
      <c r="Y788">
        <v>4</v>
      </c>
      <c r="Z788">
        <v>4</v>
      </c>
      <c r="AA788">
        <v>2.7356824393351125</v>
      </c>
      <c r="AB788">
        <v>1.7645729668215824</v>
      </c>
      <c r="AC788">
        <v>2.7420271878925968</v>
      </c>
      <c r="AD788">
        <v>3.2412611430415721</v>
      </c>
      <c r="AE788">
        <v>3.1669879314082299</v>
      </c>
      <c r="AF788">
        <v>4.4242607008909829</v>
      </c>
      <c r="AG788">
        <v>4.7906847299312503</v>
      </c>
      <c r="AH788">
        <v>3.9336187237637823</v>
      </c>
      <c r="AI788">
        <v>3.173655939061053</v>
      </c>
      <c r="AJ788">
        <v>3.7432802146398596</v>
      </c>
      <c r="AK788">
        <v>3.5639891186025654</v>
      </c>
      <c r="AL788">
        <v>2.782439182753925</v>
      </c>
      <c r="AM788">
        <f t="shared" si="24"/>
        <v>3.0972465747735316</v>
      </c>
      <c r="AN788">
        <f t="shared" si="25"/>
        <v>3.5798301382502209</v>
      </c>
      <c r="AP788" t="s">
        <v>884</v>
      </c>
      <c r="AQ788" t="s">
        <v>3036</v>
      </c>
      <c r="AR788" t="s">
        <v>3037</v>
      </c>
      <c r="AS788">
        <v>1.0044907417137401</v>
      </c>
      <c r="AT788">
        <v>5.8217889367635403E-2</v>
      </c>
      <c r="AU788">
        <v>0.70485212748427795</v>
      </c>
    </row>
    <row r="789" spans="1:47" x14ac:dyDescent="0.25">
      <c r="A789" t="s">
        <v>373</v>
      </c>
      <c r="B789">
        <v>299689.09403211164</v>
      </c>
      <c r="C789">
        <v>146968.36182083905</v>
      </c>
      <c r="D789">
        <v>614205.37380564108</v>
      </c>
      <c r="E789">
        <v>78768.698402085603</v>
      </c>
      <c r="F789">
        <v>173090.61495141761</v>
      </c>
      <c r="G789">
        <v>67097.201124430896</v>
      </c>
      <c r="H789">
        <v>36439.520858513046</v>
      </c>
      <c r="I789">
        <v>159982.12944098286</v>
      </c>
      <c r="J789">
        <v>261116.94448233562</v>
      </c>
      <c r="K789">
        <v>189427.56102741198</v>
      </c>
      <c r="L789">
        <v>217603.40260521104</v>
      </c>
      <c r="M789">
        <v>151172.73079080557</v>
      </c>
      <c r="N789">
        <v>3</v>
      </c>
      <c r="O789">
        <v>3</v>
      </c>
      <c r="P789">
        <v>2</v>
      </c>
      <c r="Q789">
        <v>3</v>
      </c>
      <c r="R789">
        <v>1</v>
      </c>
      <c r="S789">
        <v>3</v>
      </c>
      <c r="T789">
        <v>1</v>
      </c>
      <c r="U789">
        <v>1</v>
      </c>
      <c r="V789">
        <v>2</v>
      </c>
      <c r="W789">
        <v>1</v>
      </c>
      <c r="X789">
        <v>2</v>
      </c>
      <c r="Y789">
        <v>1</v>
      </c>
      <c r="Z789">
        <v>2</v>
      </c>
      <c r="AA789">
        <v>2.7507349289965233</v>
      </c>
      <c r="AB789">
        <v>2.5233661756952603</v>
      </c>
      <c r="AC789">
        <v>1.505948189123018</v>
      </c>
      <c r="AD789">
        <v>1.9452635158507301</v>
      </c>
      <c r="AE789">
        <v>1.3299226207915729</v>
      </c>
      <c r="AF789">
        <v>0.94326191641700796</v>
      </c>
      <c r="AG789">
        <v>1.29239515845355</v>
      </c>
      <c r="AH789">
        <v>2.8771703697859099</v>
      </c>
      <c r="AI789">
        <v>0.53201604280079495</v>
      </c>
      <c r="AJ789">
        <v>2.4140754876026951</v>
      </c>
      <c r="AK789">
        <v>2.4107279564077801</v>
      </c>
      <c r="AL789">
        <v>1.554235433641405</v>
      </c>
      <c r="AM789">
        <f t="shared" si="24"/>
        <v>1.7782337901058831</v>
      </c>
      <c r="AN789">
        <f t="shared" si="25"/>
        <v>1.9016191758218248</v>
      </c>
      <c r="AP789" t="s">
        <v>885</v>
      </c>
      <c r="AQ789" t="s">
        <v>3038</v>
      </c>
      <c r="AR789" t="s">
        <v>3039</v>
      </c>
      <c r="AS789">
        <v>-0.678366422480422</v>
      </c>
      <c r="AT789">
        <v>6.1426980076545699E-2</v>
      </c>
      <c r="AU789">
        <v>0.70507956568062802</v>
      </c>
    </row>
    <row r="790" spans="1:47" x14ac:dyDescent="0.25">
      <c r="A790" t="s">
        <v>886</v>
      </c>
      <c r="B790">
        <v>401672.03292100987</v>
      </c>
      <c r="C790">
        <v>499353.68700108759</v>
      </c>
      <c r="D790">
        <v>380993.54359646002</v>
      </c>
      <c r="E790">
        <v>321588.60783745232</v>
      </c>
      <c r="F790">
        <v>249043.11691954464</v>
      </c>
      <c r="G790">
        <v>356720.26348805166</v>
      </c>
      <c r="H790">
        <v>264094.47748903197</v>
      </c>
      <c r="I790">
        <v>288175.10827555048</v>
      </c>
      <c r="J790">
        <v>172407.14243344366</v>
      </c>
      <c r="K790">
        <v>141183.89264977004</v>
      </c>
      <c r="L790">
        <v>138990.63420239443</v>
      </c>
      <c r="M790">
        <v>152275.70231856182</v>
      </c>
      <c r="N790">
        <v>3</v>
      </c>
      <c r="O790">
        <v>3</v>
      </c>
      <c r="P790">
        <v>3</v>
      </c>
      <c r="Q790">
        <v>3</v>
      </c>
      <c r="R790">
        <v>3</v>
      </c>
      <c r="S790">
        <v>2</v>
      </c>
      <c r="T790">
        <v>3</v>
      </c>
      <c r="U790">
        <v>3</v>
      </c>
      <c r="V790">
        <v>2</v>
      </c>
      <c r="W790">
        <v>2</v>
      </c>
      <c r="X790">
        <v>2</v>
      </c>
      <c r="Y790">
        <v>2</v>
      </c>
      <c r="Z790">
        <v>2</v>
      </c>
      <c r="AA790">
        <v>3.4909337024347202</v>
      </c>
      <c r="AB790">
        <v>3.1387246356113869</v>
      </c>
      <c r="AC790">
        <v>3.6828215514051799</v>
      </c>
      <c r="AD790">
        <v>4.4088805939074867</v>
      </c>
      <c r="AE790">
        <v>2.9464063384622747</v>
      </c>
      <c r="AF790">
        <v>2.3017494268024135</v>
      </c>
      <c r="AG790">
        <v>2.7474765818838836</v>
      </c>
      <c r="AH790">
        <v>4.3220417750721198</v>
      </c>
      <c r="AI790">
        <v>2.6513942161403001</v>
      </c>
      <c r="AJ790">
        <v>3.0076469347297552</v>
      </c>
      <c r="AK790">
        <v>2.854328617069525</v>
      </c>
      <c r="AL790">
        <v>4.0600083390700004</v>
      </c>
      <c r="AM790">
        <f t="shared" si="24"/>
        <v>3.045545077853959</v>
      </c>
      <c r="AN790">
        <f t="shared" si="25"/>
        <v>3.5565237075775484</v>
      </c>
      <c r="AP790" t="s">
        <v>886</v>
      </c>
      <c r="AQ790" t="s">
        <v>3040</v>
      </c>
      <c r="AR790" t="s">
        <v>3041</v>
      </c>
      <c r="AS790">
        <v>-0.46649780969774002</v>
      </c>
      <c r="AT790">
        <v>7.7888270173290905E-2</v>
      </c>
      <c r="AU790">
        <v>0.705352680501518</v>
      </c>
    </row>
    <row r="791" spans="1:47" x14ac:dyDescent="0.25">
      <c r="A791" t="s">
        <v>992</v>
      </c>
      <c r="B791">
        <v>152515.78524395518</v>
      </c>
      <c r="C791">
        <v>116252.38207827449</v>
      </c>
      <c r="D791">
        <v>155437.3893576258</v>
      </c>
      <c r="E791">
        <v>128158.75469362907</v>
      </c>
      <c r="F791">
        <v>114837.88904504172</v>
      </c>
      <c r="G791">
        <v>96092.96751853505</v>
      </c>
      <c r="H791">
        <v>213510.77424852279</v>
      </c>
      <c r="I791">
        <v>127802.39711771175</v>
      </c>
      <c r="J791">
        <v>496817.16213671159</v>
      </c>
      <c r="K791">
        <v>185626.34723569197</v>
      </c>
      <c r="L791">
        <v>586447.86769606755</v>
      </c>
      <c r="M791">
        <v>227581.53062458284</v>
      </c>
      <c r="N791">
        <v>2</v>
      </c>
      <c r="O791">
        <v>2</v>
      </c>
      <c r="P791">
        <v>1</v>
      </c>
      <c r="Q791">
        <v>2</v>
      </c>
      <c r="R791">
        <v>2</v>
      </c>
      <c r="S791">
        <v>1</v>
      </c>
      <c r="T791">
        <v>2</v>
      </c>
      <c r="U791">
        <v>2</v>
      </c>
      <c r="V791">
        <v>2</v>
      </c>
      <c r="W791">
        <v>2</v>
      </c>
      <c r="X791">
        <v>2</v>
      </c>
      <c r="Y791">
        <v>2</v>
      </c>
      <c r="Z791">
        <v>2</v>
      </c>
      <c r="AA791">
        <v>2.1295773347457403</v>
      </c>
      <c r="AB791">
        <v>3.2871555143495899</v>
      </c>
      <c r="AC791">
        <v>2.3372105397843548</v>
      </c>
      <c r="AD791">
        <v>2.9613955067260846</v>
      </c>
      <c r="AE791">
        <v>0.94539600947996805</v>
      </c>
      <c r="AF791">
        <v>1.6505739581724526</v>
      </c>
      <c r="AG791">
        <v>2.6045046240387899</v>
      </c>
      <c r="AH791">
        <v>2.9970496097380304</v>
      </c>
      <c r="AI791">
        <v>2.2499023564373801</v>
      </c>
      <c r="AJ791">
        <v>2.9554020880513252</v>
      </c>
      <c r="AK791">
        <v>3.0697525628511846</v>
      </c>
      <c r="AL791">
        <v>3.2617044787165952</v>
      </c>
      <c r="AM791">
        <f t="shared" si="24"/>
        <v>2.4349702985901405</v>
      </c>
      <c r="AN791">
        <f t="shared" si="25"/>
        <v>2.639967131925109</v>
      </c>
      <c r="AP791" t="s">
        <v>887</v>
      </c>
      <c r="AQ791" t="s">
        <v>3042</v>
      </c>
      <c r="AR791" t="s">
        <v>3043</v>
      </c>
      <c r="AS791">
        <v>0.33591902570888199</v>
      </c>
      <c r="AT791">
        <v>6.8660429705669102E-2</v>
      </c>
      <c r="AU791">
        <v>0.70554854243902498</v>
      </c>
    </row>
    <row r="792" spans="1:47" x14ac:dyDescent="0.25">
      <c r="A792" t="s">
        <v>773</v>
      </c>
      <c r="B792">
        <v>22543.340400149853</v>
      </c>
      <c r="C792">
        <v>22041.482539480592</v>
      </c>
      <c r="D792">
        <v>18064.913038205625</v>
      </c>
      <c r="E792">
        <v>21795.312049823664</v>
      </c>
      <c r="F792">
        <v>16937.776243904522</v>
      </c>
      <c r="G792">
        <v>205.36</v>
      </c>
      <c r="H792">
        <v>205.36</v>
      </c>
      <c r="I792">
        <v>9613.9648765067359</v>
      </c>
      <c r="J792">
        <v>14497.591715188526</v>
      </c>
      <c r="K792">
        <v>13236.031415350968</v>
      </c>
      <c r="L792">
        <v>15933.090228519497</v>
      </c>
      <c r="M792">
        <v>205.36</v>
      </c>
      <c r="N792">
        <v>1</v>
      </c>
      <c r="O792">
        <v>1</v>
      </c>
      <c r="P792">
        <v>1</v>
      </c>
      <c r="Q792">
        <v>1</v>
      </c>
      <c r="R792">
        <v>1</v>
      </c>
      <c r="S792">
        <v>1</v>
      </c>
      <c r="T792">
        <v>0</v>
      </c>
      <c r="U792">
        <v>0</v>
      </c>
      <c r="V792">
        <v>1</v>
      </c>
      <c r="W792">
        <v>1</v>
      </c>
      <c r="X792">
        <v>1</v>
      </c>
      <c r="Y792">
        <v>1</v>
      </c>
      <c r="Z792">
        <v>0</v>
      </c>
      <c r="AA792">
        <v>2.0054748916887299</v>
      </c>
      <c r="AB792">
        <v>3.1712785963547798</v>
      </c>
      <c r="AC792">
        <v>2.2733074762894399</v>
      </c>
      <c r="AD792">
        <v>1.5295116525161301</v>
      </c>
      <c r="AE792">
        <v>2.1434855701426501</v>
      </c>
      <c r="AF792">
        <v>0</v>
      </c>
      <c r="AG792">
        <v>0</v>
      </c>
      <c r="AH792">
        <v>0.996694007906478</v>
      </c>
      <c r="AI792">
        <v>1.1442484128280701</v>
      </c>
      <c r="AJ792">
        <v>3.3350239052433799</v>
      </c>
      <c r="AK792">
        <v>2.6386241186974302</v>
      </c>
      <c r="AL792">
        <v>0</v>
      </c>
      <c r="AM792">
        <f t="shared" si="24"/>
        <v>1.9882222137340666</v>
      </c>
      <c r="AN792">
        <f t="shared" si="25"/>
        <v>1.218052558210448</v>
      </c>
      <c r="AP792" t="s">
        <v>888</v>
      </c>
      <c r="AQ792" t="s">
        <v>3044</v>
      </c>
      <c r="AR792" t="s">
        <v>3045</v>
      </c>
      <c r="AS792">
        <v>-0.49863851898620398</v>
      </c>
      <c r="AT792">
        <v>5.7912795585853702E-2</v>
      </c>
      <c r="AU792">
        <v>0.70577189599213297</v>
      </c>
    </row>
    <row r="793" spans="1:47" x14ac:dyDescent="0.25">
      <c r="A793" t="s">
        <v>1167</v>
      </c>
      <c r="B793">
        <v>205.36</v>
      </c>
      <c r="C793">
        <v>205.36</v>
      </c>
      <c r="D793">
        <v>21915.276080779353</v>
      </c>
      <c r="E793">
        <v>205.36</v>
      </c>
      <c r="F793">
        <v>22951.750046435642</v>
      </c>
      <c r="G793">
        <v>19515.356370255409</v>
      </c>
      <c r="H793">
        <v>205.36</v>
      </c>
      <c r="I793">
        <v>22907.373983135785</v>
      </c>
      <c r="J793">
        <v>25601.144120943078</v>
      </c>
      <c r="K793">
        <v>17858.326209584266</v>
      </c>
      <c r="L793">
        <v>205.36</v>
      </c>
      <c r="M793">
        <v>18302.122494132658</v>
      </c>
      <c r="N793">
        <v>2</v>
      </c>
      <c r="O793">
        <v>0</v>
      </c>
      <c r="P793">
        <v>0</v>
      </c>
      <c r="Q793">
        <v>1</v>
      </c>
      <c r="R793">
        <v>0</v>
      </c>
      <c r="S793">
        <v>1</v>
      </c>
      <c r="T793">
        <v>1</v>
      </c>
      <c r="U793">
        <v>0</v>
      </c>
      <c r="V793">
        <v>1</v>
      </c>
      <c r="W793">
        <v>1</v>
      </c>
      <c r="X793">
        <v>1</v>
      </c>
      <c r="Y793">
        <v>0</v>
      </c>
      <c r="Z793">
        <v>1</v>
      </c>
      <c r="AA793">
        <v>0</v>
      </c>
      <c r="AB793">
        <v>0</v>
      </c>
      <c r="AC793">
        <v>1.7835210882617401</v>
      </c>
      <c r="AD793">
        <v>0</v>
      </c>
      <c r="AE793">
        <v>1.2614997497926901</v>
      </c>
      <c r="AF793">
        <v>1.68854324547134</v>
      </c>
      <c r="AG793">
        <v>0</v>
      </c>
      <c r="AH793">
        <v>0.75756720038206904</v>
      </c>
      <c r="AI793">
        <v>1.08615278309021</v>
      </c>
      <c r="AJ793">
        <v>1.5349334061494799</v>
      </c>
      <c r="AK793">
        <v>0</v>
      </c>
      <c r="AL793">
        <v>1.09496011878883</v>
      </c>
      <c r="AM793">
        <f t="shared" si="24"/>
        <v>1.0155250871621282</v>
      </c>
      <c r="AN793">
        <f t="shared" si="25"/>
        <v>0.51900451149393145</v>
      </c>
      <c r="AP793" t="s">
        <v>889</v>
      </c>
      <c r="AQ793" t="s">
        <v>3046</v>
      </c>
      <c r="AR793" t="s">
        <v>3047</v>
      </c>
      <c r="AS793">
        <v>-2.4776443829436898</v>
      </c>
      <c r="AT793">
        <v>6.6820721531822003E-2</v>
      </c>
      <c r="AU793">
        <v>0.70615761411538103</v>
      </c>
    </row>
    <row r="794" spans="1:47" x14ac:dyDescent="0.25">
      <c r="A794" t="s">
        <v>1042</v>
      </c>
      <c r="B794">
        <v>128403.84604585101</v>
      </c>
      <c r="C794">
        <v>205.36</v>
      </c>
      <c r="D794">
        <v>99871.722277730514</v>
      </c>
      <c r="E794">
        <v>176980.54375217875</v>
      </c>
      <c r="F794">
        <v>117795.68304151241</v>
      </c>
      <c r="G794">
        <v>69755.030904135405</v>
      </c>
      <c r="H794">
        <v>91665.567228677188</v>
      </c>
      <c r="I794">
        <v>104792.53184749285</v>
      </c>
      <c r="J794">
        <v>241089.67229114723</v>
      </c>
      <c r="K794">
        <v>182373.65732860248</v>
      </c>
      <c r="L794">
        <v>233304.96865730363</v>
      </c>
      <c r="M794">
        <v>159997.53040916283</v>
      </c>
      <c r="N794">
        <v>1</v>
      </c>
      <c r="O794">
        <v>1</v>
      </c>
      <c r="P794">
        <v>0</v>
      </c>
      <c r="Q794">
        <v>1</v>
      </c>
      <c r="R794">
        <v>1</v>
      </c>
      <c r="S794">
        <v>1</v>
      </c>
      <c r="T794">
        <v>1</v>
      </c>
      <c r="U794">
        <v>1</v>
      </c>
      <c r="V794">
        <v>1</v>
      </c>
      <c r="W794">
        <v>1</v>
      </c>
      <c r="X794">
        <v>1</v>
      </c>
      <c r="Y794">
        <v>1</v>
      </c>
      <c r="Z794">
        <v>1</v>
      </c>
      <c r="AA794">
        <v>2.58574425948215</v>
      </c>
      <c r="AB794">
        <v>0</v>
      </c>
      <c r="AC794">
        <v>3.7529243096448002</v>
      </c>
      <c r="AD794">
        <v>3.3198370438794398</v>
      </c>
      <c r="AE794">
        <v>2.2592106369042799</v>
      </c>
      <c r="AF794">
        <v>2.3471609054549099</v>
      </c>
      <c r="AG794">
        <v>3.3337667103427502</v>
      </c>
      <c r="AH794">
        <v>0.62161699975293205</v>
      </c>
      <c r="AI794">
        <v>3.7416453037964601</v>
      </c>
      <c r="AJ794">
        <v>3.7007915187259699</v>
      </c>
      <c r="AK794">
        <v>4.0062800037618302</v>
      </c>
      <c r="AL794">
        <v>4.0986030589574698</v>
      </c>
      <c r="AM794">
        <f t="shared" si="24"/>
        <v>2.6880443828507148</v>
      </c>
      <c r="AN794">
        <f t="shared" si="25"/>
        <v>2.9398857422664508</v>
      </c>
      <c r="AP794" t="s">
        <v>890</v>
      </c>
      <c r="AQ794" t="s">
        <v>3048</v>
      </c>
      <c r="AR794" t="s">
        <v>3049</v>
      </c>
      <c r="AS794">
        <v>-0.340999609143673</v>
      </c>
      <c r="AT794">
        <v>5.2177926325957802E-2</v>
      </c>
      <c r="AU794">
        <v>0.70700533843680102</v>
      </c>
    </row>
    <row r="795" spans="1:47" x14ac:dyDescent="0.25">
      <c r="A795" t="s">
        <v>497</v>
      </c>
      <c r="B795">
        <v>33831.323610937805</v>
      </c>
      <c r="C795">
        <v>32504.954387643578</v>
      </c>
      <c r="D795">
        <v>48789.455038687549</v>
      </c>
      <c r="E795">
        <v>29616.157069677</v>
      </c>
      <c r="F795">
        <v>37394.792004801064</v>
      </c>
      <c r="G795">
        <v>43154.110067647198</v>
      </c>
      <c r="H795">
        <v>40059.7575658594</v>
      </c>
      <c r="I795">
        <v>29899.987964855176</v>
      </c>
      <c r="J795">
        <v>54283.109958998008</v>
      </c>
      <c r="K795">
        <v>41157.348966323669</v>
      </c>
      <c r="L795">
        <v>61237.787825932006</v>
      </c>
      <c r="M795">
        <v>58181.339229212615</v>
      </c>
      <c r="N795">
        <v>2</v>
      </c>
      <c r="O795">
        <v>1</v>
      </c>
      <c r="P795">
        <v>1</v>
      </c>
      <c r="Q795">
        <v>2</v>
      </c>
      <c r="R795">
        <v>1</v>
      </c>
      <c r="S795">
        <v>1</v>
      </c>
      <c r="T795">
        <v>1</v>
      </c>
      <c r="U795">
        <v>1</v>
      </c>
      <c r="V795">
        <v>1</v>
      </c>
      <c r="W795">
        <v>1</v>
      </c>
      <c r="X795">
        <v>1</v>
      </c>
      <c r="Y795">
        <v>2</v>
      </c>
      <c r="Z795">
        <v>2</v>
      </c>
      <c r="AA795">
        <v>3.4022170521397199</v>
      </c>
      <c r="AB795">
        <v>2.76678597329752</v>
      </c>
      <c r="AC795">
        <v>1.4708963436913225</v>
      </c>
      <c r="AD795">
        <v>3.4984868984103201</v>
      </c>
      <c r="AE795">
        <v>3.1310498781497702</v>
      </c>
      <c r="AF795">
        <v>3.33262220157579</v>
      </c>
      <c r="AG795">
        <v>3.1747616669555399</v>
      </c>
      <c r="AH795">
        <v>2.82522472308291</v>
      </c>
      <c r="AI795">
        <v>3.7171006458115499</v>
      </c>
      <c r="AJ795">
        <v>3.1715507106881402</v>
      </c>
      <c r="AK795">
        <v>2.3775942931143152</v>
      </c>
      <c r="AL795">
        <v>2.1626487320351702</v>
      </c>
      <c r="AM795">
        <f t="shared" si="24"/>
        <v>2.976862154534007</v>
      </c>
      <c r="AN795">
        <f t="shared" si="25"/>
        <v>2.8616276986246709</v>
      </c>
      <c r="AP795" t="s">
        <v>891</v>
      </c>
      <c r="AQ795" t="s">
        <v>3050</v>
      </c>
      <c r="AR795" t="s">
        <v>3051</v>
      </c>
      <c r="AS795">
        <v>-0.44705001643722903</v>
      </c>
      <c r="AT795">
        <v>7.2104153787325598E-2</v>
      </c>
      <c r="AU795">
        <v>0.70714163963980103</v>
      </c>
    </row>
    <row r="796" spans="1:47" x14ac:dyDescent="0.25">
      <c r="A796" t="s">
        <v>961</v>
      </c>
      <c r="B796">
        <v>184111.25972939993</v>
      </c>
      <c r="C796">
        <v>65696.009024849016</v>
      </c>
      <c r="D796">
        <v>114671.379631113</v>
      </c>
      <c r="E796">
        <v>191645.60549681075</v>
      </c>
      <c r="F796">
        <v>202774.71028702098</v>
      </c>
      <c r="G796">
        <v>70301.007367418366</v>
      </c>
      <c r="H796">
        <v>75584.773198692958</v>
      </c>
      <c r="I796">
        <v>114610.80661621752</v>
      </c>
      <c r="J796">
        <v>152866.87110076161</v>
      </c>
      <c r="K796">
        <v>110420.62677968628</v>
      </c>
      <c r="L796">
        <v>99619.257629349071</v>
      </c>
      <c r="M796">
        <v>25391.720146726424</v>
      </c>
      <c r="N796">
        <v>4</v>
      </c>
      <c r="O796">
        <v>4</v>
      </c>
      <c r="P796">
        <v>1</v>
      </c>
      <c r="Q796">
        <v>3</v>
      </c>
      <c r="R796">
        <v>4</v>
      </c>
      <c r="S796">
        <v>3</v>
      </c>
      <c r="T796">
        <v>3</v>
      </c>
      <c r="U796">
        <v>3</v>
      </c>
      <c r="V796">
        <v>3</v>
      </c>
      <c r="W796">
        <v>2</v>
      </c>
      <c r="X796">
        <v>2</v>
      </c>
      <c r="Y796">
        <v>2</v>
      </c>
      <c r="Z796">
        <v>1</v>
      </c>
      <c r="AA796">
        <v>1.9848354265785799</v>
      </c>
      <c r="AB796">
        <v>1.76070131861089</v>
      </c>
      <c r="AC796">
        <v>0.97555368912658025</v>
      </c>
      <c r="AD796">
        <v>1.2236186985564741</v>
      </c>
      <c r="AE796">
        <v>1.422180902714328</v>
      </c>
      <c r="AF796">
        <v>1.3973659637066616</v>
      </c>
      <c r="AG796">
        <v>1.8073709778652198</v>
      </c>
      <c r="AH796">
        <v>3.0352504939299565</v>
      </c>
      <c r="AI796">
        <v>1.9260355572118351</v>
      </c>
      <c r="AJ796">
        <v>2.5601031716954097</v>
      </c>
      <c r="AK796">
        <v>3.23480637689326</v>
      </c>
      <c r="AL796">
        <v>3.4262022270136998</v>
      </c>
      <c r="AM796">
        <f t="shared" si="24"/>
        <v>1.7674325211549926</v>
      </c>
      <c r="AN796">
        <f t="shared" si="25"/>
        <v>2.3582382794954899</v>
      </c>
      <c r="AP796" t="s">
        <v>892</v>
      </c>
      <c r="AQ796" t="s">
        <v>3052</v>
      </c>
      <c r="AR796" t="s">
        <v>3053</v>
      </c>
      <c r="AS796">
        <v>-0.325363355798649</v>
      </c>
      <c r="AT796">
        <v>0.110288195875962</v>
      </c>
      <c r="AU796">
        <v>0.707747722881238</v>
      </c>
    </row>
    <row r="797" spans="1:47" x14ac:dyDescent="0.25">
      <c r="A797" t="s">
        <v>1350</v>
      </c>
      <c r="B797">
        <v>612353.48166215676</v>
      </c>
      <c r="C797">
        <v>347739.49764426204</v>
      </c>
      <c r="D797">
        <v>531800.6114264779</v>
      </c>
      <c r="E797">
        <v>500626.66402104846</v>
      </c>
      <c r="F797">
        <v>588171.2318266884</v>
      </c>
      <c r="G797">
        <v>639366.44417049061</v>
      </c>
      <c r="H797">
        <v>690454.68935719866</v>
      </c>
      <c r="I797">
        <v>413875.49875416158</v>
      </c>
      <c r="J797">
        <v>868085.16675923951</v>
      </c>
      <c r="K797">
        <v>865792.08138648677</v>
      </c>
      <c r="L797">
        <v>1135083.749087841</v>
      </c>
      <c r="M797">
        <v>832526.62442683743</v>
      </c>
      <c r="N797">
        <v>4</v>
      </c>
      <c r="O797">
        <v>4</v>
      </c>
      <c r="P797">
        <v>2</v>
      </c>
      <c r="Q797">
        <v>4</v>
      </c>
      <c r="R797">
        <v>4</v>
      </c>
      <c r="S797">
        <v>4</v>
      </c>
      <c r="T797">
        <v>4</v>
      </c>
      <c r="U797">
        <v>3</v>
      </c>
      <c r="V797">
        <v>3</v>
      </c>
      <c r="W797">
        <v>3</v>
      </c>
      <c r="X797">
        <v>4</v>
      </c>
      <c r="Y797">
        <v>4</v>
      </c>
      <c r="Z797">
        <v>4</v>
      </c>
      <c r="AA797">
        <v>2.9487731559748527</v>
      </c>
      <c r="AB797">
        <v>3.1399245958408049</v>
      </c>
      <c r="AC797">
        <v>2.5953532652919051</v>
      </c>
      <c r="AD797">
        <v>3.3968188421516499</v>
      </c>
      <c r="AE797">
        <v>1.6424116463588452</v>
      </c>
      <c r="AF797">
        <v>3.0245583248763976</v>
      </c>
      <c r="AG797">
        <v>2.9970531441375337</v>
      </c>
      <c r="AH797">
        <v>3.7835901235959279</v>
      </c>
      <c r="AI797">
        <v>2.9412944743578833</v>
      </c>
      <c r="AJ797">
        <v>4.8024432761537774</v>
      </c>
      <c r="AK797">
        <v>3.489766888935085</v>
      </c>
      <c r="AL797">
        <v>3.8307531820275598</v>
      </c>
      <c r="AM797">
        <f t="shared" si="24"/>
        <v>3.2420578487492704</v>
      </c>
      <c r="AN797">
        <f t="shared" si="25"/>
        <v>3.1900656378677668</v>
      </c>
      <c r="AP797" t="s">
        <v>893</v>
      </c>
      <c r="AQ797" t="s">
        <v>1980</v>
      </c>
      <c r="AR797" t="s">
        <v>1980</v>
      </c>
      <c r="AS797">
        <v>0.34431593214815598</v>
      </c>
      <c r="AT797">
        <v>0.12999631466633199</v>
      </c>
      <c r="AU797">
        <v>0.70837801025562697</v>
      </c>
    </row>
    <row r="798" spans="1:47" x14ac:dyDescent="0.25">
      <c r="A798" t="s">
        <v>507</v>
      </c>
      <c r="B798">
        <v>81723.244223812319</v>
      </c>
      <c r="C798">
        <v>157251.42144378566</v>
      </c>
      <c r="D798">
        <v>42015.043216786689</v>
      </c>
      <c r="E798">
        <v>127057.76720456898</v>
      </c>
      <c r="F798">
        <v>115495.85289610192</v>
      </c>
      <c r="G798">
        <v>122383.4675311114</v>
      </c>
      <c r="H798">
        <v>89585.792558045578</v>
      </c>
      <c r="I798">
        <v>275941.03734140989</v>
      </c>
      <c r="J798">
        <v>77187.541216834157</v>
      </c>
      <c r="K798">
        <v>33295.09716747194</v>
      </c>
      <c r="L798">
        <v>205.36</v>
      </c>
      <c r="M798">
        <v>43005.209254842659</v>
      </c>
      <c r="N798">
        <v>4</v>
      </c>
      <c r="O798">
        <v>2</v>
      </c>
      <c r="P798">
        <v>3</v>
      </c>
      <c r="Q798">
        <v>1</v>
      </c>
      <c r="R798">
        <v>3</v>
      </c>
      <c r="S798">
        <v>2</v>
      </c>
      <c r="T798">
        <v>3</v>
      </c>
      <c r="U798">
        <v>2</v>
      </c>
      <c r="V798">
        <v>3</v>
      </c>
      <c r="W798">
        <v>1</v>
      </c>
      <c r="X798">
        <v>1</v>
      </c>
      <c r="Y798">
        <v>0</v>
      </c>
      <c r="Z798">
        <v>1</v>
      </c>
      <c r="AA798">
        <v>3.1697888122158453</v>
      </c>
      <c r="AB798">
        <v>2.7357441714497401</v>
      </c>
      <c r="AC798">
        <v>2.9962263052284199</v>
      </c>
      <c r="AD798">
        <v>3.144035792797307</v>
      </c>
      <c r="AE798">
        <v>3.6977651148808151</v>
      </c>
      <c r="AF798">
        <v>1.2849680978660878</v>
      </c>
      <c r="AG798">
        <v>3.063795478977835</v>
      </c>
      <c r="AH798">
        <v>3.2047746427392299</v>
      </c>
      <c r="AI798">
        <v>0.93132404278431802</v>
      </c>
      <c r="AJ798">
        <v>2.6548092589830801</v>
      </c>
      <c r="AK798">
        <v>0</v>
      </c>
      <c r="AL798">
        <v>2.0876744359721502</v>
      </c>
      <c r="AM798">
        <f t="shared" si="24"/>
        <v>2.2954767814212489</v>
      </c>
      <c r="AN798">
        <f t="shared" si="25"/>
        <v>2.5330075775612229</v>
      </c>
      <c r="AP798" t="s">
        <v>894</v>
      </c>
      <c r="AQ798" t="s">
        <v>3054</v>
      </c>
      <c r="AR798" t="s">
        <v>3055</v>
      </c>
      <c r="AS798">
        <v>-0.67139720030212202</v>
      </c>
      <c r="AT798">
        <v>0.161212476436811</v>
      </c>
      <c r="AU798">
        <v>0.71139137438564304</v>
      </c>
    </row>
    <row r="799" spans="1:47" x14ac:dyDescent="0.25">
      <c r="A799" t="s">
        <v>741</v>
      </c>
      <c r="B799">
        <v>162458.02690097943</v>
      </c>
      <c r="C799">
        <v>172018.04609550501</v>
      </c>
      <c r="D799">
        <v>202818.62444532846</v>
      </c>
      <c r="E799">
        <v>159698.3714275962</v>
      </c>
      <c r="F799">
        <v>141972.77707732929</v>
      </c>
      <c r="G799">
        <v>204029.96980774507</v>
      </c>
      <c r="H799">
        <v>97437.881673045456</v>
      </c>
      <c r="I799">
        <v>85393.716417930802</v>
      </c>
      <c r="J799">
        <v>66104.485574990875</v>
      </c>
      <c r="K799">
        <v>205399.9792285102</v>
      </c>
      <c r="L799">
        <v>30735.092153755228</v>
      </c>
      <c r="M799">
        <v>274496.74224544142</v>
      </c>
      <c r="N799">
        <v>4</v>
      </c>
      <c r="O799">
        <v>2</v>
      </c>
      <c r="P799">
        <v>2</v>
      </c>
      <c r="Q799">
        <v>2</v>
      </c>
      <c r="R799">
        <v>2</v>
      </c>
      <c r="S799">
        <v>2</v>
      </c>
      <c r="T799">
        <v>2</v>
      </c>
      <c r="U799">
        <v>3</v>
      </c>
      <c r="V799">
        <v>2</v>
      </c>
      <c r="W799">
        <v>1</v>
      </c>
      <c r="X799">
        <v>3</v>
      </c>
      <c r="Y799">
        <v>1</v>
      </c>
      <c r="Z799">
        <v>4</v>
      </c>
      <c r="AA799">
        <v>2.6995599770322602</v>
      </c>
      <c r="AB799">
        <v>2.5559493407795899</v>
      </c>
      <c r="AC799">
        <v>2.6821794575225901</v>
      </c>
      <c r="AD799">
        <v>4.8218366845086447</v>
      </c>
      <c r="AE799">
        <v>1.7418635687175561</v>
      </c>
      <c r="AF799">
        <v>4.0928734071988</v>
      </c>
      <c r="AG799">
        <v>2.25947644949466</v>
      </c>
      <c r="AH799">
        <v>3.4404528782267247</v>
      </c>
      <c r="AI799">
        <v>1.54427700868715</v>
      </c>
      <c r="AJ799">
        <v>3.1221035697555037</v>
      </c>
      <c r="AK799">
        <v>1.8676426108991899</v>
      </c>
      <c r="AL799">
        <v>2.9056328229296353</v>
      </c>
      <c r="AM799">
        <f t="shared" si="24"/>
        <v>2.7828237934959823</v>
      </c>
      <c r="AN799">
        <f t="shared" si="25"/>
        <v>2.8394841691294022</v>
      </c>
      <c r="AP799" t="s">
        <v>895</v>
      </c>
      <c r="AQ799" t="s">
        <v>3056</v>
      </c>
      <c r="AR799" t="s">
        <v>3057</v>
      </c>
      <c r="AS799">
        <v>0.23526778118210601</v>
      </c>
      <c r="AT799">
        <v>7.9020346282517098E-2</v>
      </c>
      <c r="AU799">
        <v>0.71140600725788805</v>
      </c>
    </row>
    <row r="800" spans="1:47" x14ac:dyDescent="0.25">
      <c r="A800" t="s">
        <v>1317</v>
      </c>
      <c r="B800">
        <v>240981.09412597065</v>
      </c>
      <c r="C800">
        <v>350124.06157836161</v>
      </c>
      <c r="D800">
        <v>176485.94090244727</v>
      </c>
      <c r="E800">
        <v>141785.61626863841</v>
      </c>
      <c r="F800">
        <v>262516.76184784522</v>
      </c>
      <c r="G800">
        <v>97693.940197448857</v>
      </c>
      <c r="H800">
        <v>146891.56637021122</v>
      </c>
      <c r="I800">
        <v>225012.79830333643</v>
      </c>
      <c r="J800">
        <v>137992.9921317808</v>
      </c>
      <c r="K800">
        <v>214318.84557238739</v>
      </c>
      <c r="L800">
        <v>267539.99708669953</v>
      </c>
      <c r="M800">
        <v>94783.446631964602</v>
      </c>
      <c r="N800">
        <v>4</v>
      </c>
      <c r="O800">
        <v>2</v>
      </c>
      <c r="P800">
        <v>4</v>
      </c>
      <c r="Q800">
        <v>2</v>
      </c>
      <c r="R800">
        <v>2</v>
      </c>
      <c r="S800">
        <v>2</v>
      </c>
      <c r="T800">
        <v>1</v>
      </c>
      <c r="U800">
        <v>2</v>
      </c>
      <c r="V800">
        <v>2</v>
      </c>
      <c r="W800">
        <v>1</v>
      </c>
      <c r="X800">
        <v>2</v>
      </c>
      <c r="Y800">
        <v>2</v>
      </c>
      <c r="Z800">
        <v>1</v>
      </c>
      <c r="AA800">
        <v>2.725220757663195</v>
      </c>
      <c r="AB800">
        <v>1.5244010731196385</v>
      </c>
      <c r="AC800">
        <v>2.141151527937585</v>
      </c>
      <c r="AD800">
        <v>2.4752619112955849</v>
      </c>
      <c r="AE800">
        <v>2.413052799892915</v>
      </c>
      <c r="AF800">
        <v>2.1823437504329601</v>
      </c>
      <c r="AG800">
        <v>2.7450835204166806</v>
      </c>
      <c r="AH800">
        <v>3.0490312924942375</v>
      </c>
      <c r="AI800">
        <v>1.8111995100749301</v>
      </c>
      <c r="AJ800">
        <v>2.85767831546478</v>
      </c>
      <c r="AK800">
        <v>1.6974794161156901</v>
      </c>
      <c r="AL800">
        <v>3.5963602438077298</v>
      </c>
      <c r="AM800">
        <f t="shared" si="24"/>
        <v>2.2069991557821815</v>
      </c>
      <c r="AN800">
        <f t="shared" si="25"/>
        <v>2.6627115306704732</v>
      </c>
      <c r="AP800" t="s">
        <v>896</v>
      </c>
      <c r="AQ800" t="s">
        <v>3058</v>
      </c>
      <c r="AR800" t="s">
        <v>3059</v>
      </c>
      <c r="AS800">
        <v>0.29508757514503797</v>
      </c>
      <c r="AT800">
        <v>2.90838005096314E-2</v>
      </c>
      <c r="AU800">
        <v>0.71195074234410605</v>
      </c>
    </row>
    <row r="801" spans="1:47" x14ac:dyDescent="0.25">
      <c r="A801" t="s">
        <v>108</v>
      </c>
      <c r="B801">
        <v>205.36</v>
      </c>
      <c r="C801">
        <v>29559.036367942554</v>
      </c>
      <c r="D801">
        <v>205.36</v>
      </c>
      <c r="E801">
        <v>205.36</v>
      </c>
      <c r="F801">
        <v>205.36</v>
      </c>
      <c r="G801">
        <v>205.36</v>
      </c>
      <c r="H801">
        <v>205.36</v>
      </c>
      <c r="I801">
        <v>205.36</v>
      </c>
      <c r="J801">
        <v>205.36</v>
      </c>
      <c r="K801">
        <v>45216.452989063087</v>
      </c>
      <c r="L801">
        <v>205.36</v>
      </c>
      <c r="M801">
        <v>205.36</v>
      </c>
      <c r="N801">
        <v>1</v>
      </c>
      <c r="O801">
        <v>0</v>
      </c>
      <c r="P801">
        <v>1</v>
      </c>
      <c r="Q801">
        <v>0</v>
      </c>
      <c r="R801">
        <v>0</v>
      </c>
      <c r="S801">
        <v>0</v>
      </c>
      <c r="T801">
        <v>0</v>
      </c>
      <c r="U801">
        <v>0</v>
      </c>
      <c r="V801">
        <v>0</v>
      </c>
      <c r="W801">
        <v>0</v>
      </c>
      <c r="X801">
        <v>1</v>
      </c>
      <c r="Y801">
        <v>0</v>
      </c>
      <c r="Z801">
        <v>0</v>
      </c>
      <c r="AA801">
        <v>0</v>
      </c>
      <c r="AB801">
        <v>1.2487066593360501</v>
      </c>
      <c r="AC801">
        <v>0</v>
      </c>
      <c r="AD801">
        <v>0</v>
      </c>
      <c r="AE801">
        <v>0</v>
      </c>
      <c r="AF801">
        <v>0</v>
      </c>
      <c r="AG801">
        <v>0</v>
      </c>
      <c r="AH801">
        <v>0</v>
      </c>
      <c r="AI801">
        <v>0</v>
      </c>
      <c r="AJ801">
        <v>1.8350517604538901</v>
      </c>
      <c r="AK801">
        <v>0</v>
      </c>
      <c r="AL801">
        <v>0</v>
      </c>
      <c r="AM801">
        <f t="shared" si="24"/>
        <v>0.51395973663165673</v>
      </c>
      <c r="AN801">
        <f t="shared" si="25"/>
        <v>0</v>
      </c>
      <c r="AP801" t="s">
        <v>897</v>
      </c>
      <c r="AQ801" t="s">
        <v>3060</v>
      </c>
      <c r="AR801" t="s">
        <v>3061</v>
      </c>
      <c r="AS801">
        <v>2.2728073443618699</v>
      </c>
      <c r="AT801">
        <v>0.20365035017777</v>
      </c>
      <c r="AU801">
        <v>0.71280419058396305</v>
      </c>
    </row>
    <row r="802" spans="1:47" x14ac:dyDescent="0.25">
      <c r="A802" t="s">
        <v>522</v>
      </c>
      <c r="B802">
        <v>28753.301550903238</v>
      </c>
      <c r="C802">
        <v>76804.708774044135</v>
      </c>
      <c r="D802">
        <v>84319.013180651076</v>
      </c>
      <c r="E802">
        <v>110224.81206734778</v>
      </c>
      <c r="F802">
        <v>26059.232126839179</v>
      </c>
      <c r="G802">
        <v>70138.695358682031</v>
      </c>
      <c r="H802">
        <v>42113.661835115032</v>
      </c>
      <c r="I802">
        <v>205.36</v>
      </c>
      <c r="J802">
        <v>50608.992895661009</v>
      </c>
      <c r="K802">
        <v>38685.652195939205</v>
      </c>
      <c r="L802">
        <v>51753.235801409697</v>
      </c>
      <c r="M802">
        <v>31601.611788583759</v>
      </c>
      <c r="N802">
        <v>2</v>
      </c>
      <c r="O802">
        <v>1</v>
      </c>
      <c r="P802">
        <v>1</v>
      </c>
      <c r="Q802">
        <v>1</v>
      </c>
      <c r="R802">
        <v>2</v>
      </c>
      <c r="S802">
        <v>1</v>
      </c>
      <c r="T802">
        <v>1</v>
      </c>
      <c r="U802">
        <v>1</v>
      </c>
      <c r="V802">
        <v>0</v>
      </c>
      <c r="W802">
        <v>1</v>
      </c>
      <c r="X802">
        <v>1</v>
      </c>
      <c r="Y802">
        <v>1</v>
      </c>
      <c r="Z802">
        <v>1</v>
      </c>
      <c r="AA802">
        <v>1.6361440741573501</v>
      </c>
      <c r="AB802">
        <v>0.63785978619410699</v>
      </c>
      <c r="AC802">
        <v>3.42824561665324</v>
      </c>
      <c r="AD802">
        <v>1.565238939496445</v>
      </c>
      <c r="AE802">
        <v>1.35477929220991</v>
      </c>
      <c r="AF802">
        <v>3.0987214248822501</v>
      </c>
      <c r="AG802">
        <v>3.0469794499071798</v>
      </c>
      <c r="AH802">
        <v>0</v>
      </c>
      <c r="AI802">
        <v>1.49104312622872</v>
      </c>
      <c r="AJ802">
        <v>1.5574245166704701</v>
      </c>
      <c r="AK802">
        <v>3.31018542139774</v>
      </c>
      <c r="AL802">
        <v>2.6406776007582802</v>
      </c>
      <c r="AM802">
        <f t="shared" si="24"/>
        <v>1.9749064241310226</v>
      </c>
      <c r="AN802">
        <f t="shared" si="25"/>
        <v>1.986310117294926</v>
      </c>
      <c r="AP802" t="s">
        <v>898</v>
      </c>
      <c r="AQ802" t="s">
        <v>3062</v>
      </c>
      <c r="AR802" t="s">
        <v>3063</v>
      </c>
      <c r="AS802">
        <v>0.58346229037389596</v>
      </c>
      <c r="AT802">
        <v>0.18603488947951999</v>
      </c>
      <c r="AU802">
        <v>0.71357806020903103</v>
      </c>
    </row>
    <row r="803" spans="1:47" x14ac:dyDescent="0.25">
      <c r="A803" t="s">
        <v>342</v>
      </c>
      <c r="B803">
        <v>183731.93190370328</v>
      </c>
      <c r="C803">
        <v>183984.14738764349</v>
      </c>
      <c r="D803">
        <v>210064.58813463702</v>
      </c>
      <c r="E803">
        <v>255788.3029605769</v>
      </c>
      <c r="F803">
        <v>211061.75907069637</v>
      </c>
      <c r="G803">
        <v>229805.93415855747</v>
      </c>
      <c r="H803">
        <v>311013.04095049953</v>
      </c>
      <c r="I803">
        <v>205.36</v>
      </c>
      <c r="J803">
        <v>652591.06919352931</v>
      </c>
      <c r="K803">
        <v>393500.36045881698</v>
      </c>
      <c r="L803">
        <v>515669.66509721172</v>
      </c>
      <c r="M803">
        <v>445839.18507541891</v>
      </c>
      <c r="N803">
        <v>2</v>
      </c>
      <c r="O803">
        <v>1</v>
      </c>
      <c r="P803">
        <v>1</v>
      </c>
      <c r="Q803">
        <v>1</v>
      </c>
      <c r="R803">
        <v>1</v>
      </c>
      <c r="S803">
        <v>1</v>
      </c>
      <c r="T803">
        <v>2</v>
      </c>
      <c r="U803">
        <v>1</v>
      </c>
      <c r="V803">
        <v>0</v>
      </c>
      <c r="W803">
        <v>1</v>
      </c>
      <c r="X803">
        <v>1</v>
      </c>
      <c r="Y803">
        <v>1</v>
      </c>
      <c r="Z803">
        <v>1</v>
      </c>
      <c r="AA803">
        <v>3.4909866874828799</v>
      </c>
      <c r="AB803">
        <v>2.9137979007636599</v>
      </c>
      <c r="AC803">
        <v>1.7684884261856899</v>
      </c>
      <c r="AD803">
        <v>3.1451699961795301</v>
      </c>
      <c r="AE803">
        <v>2.2593255326916499</v>
      </c>
      <c r="AF803">
        <v>1.6785064553640825</v>
      </c>
      <c r="AG803">
        <v>2.55042788493606</v>
      </c>
      <c r="AH803">
        <v>0</v>
      </c>
      <c r="AI803">
        <v>1.89629105594762</v>
      </c>
      <c r="AJ803">
        <v>3.9442998816177801</v>
      </c>
      <c r="AK803">
        <v>3.1660203852286002</v>
      </c>
      <c r="AL803">
        <v>2.5628598671033802</v>
      </c>
      <c r="AM803">
        <f t="shared" si="24"/>
        <v>2.6153950678936186</v>
      </c>
      <c r="AN803">
        <f t="shared" si="25"/>
        <v>2.2806339443565369</v>
      </c>
      <c r="AP803" t="s">
        <v>899</v>
      </c>
      <c r="AQ803" t="s">
        <v>2466</v>
      </c>
      <c r="AR803" t="s">
        <v>3064</v>
      </c>
      <c r="AS803">
        <v>-0.45062372487184299</v>
      </c>
      <c r="AT803">
        <v>0.37712989969354799</v>
      </c>
      <c r="AU803">
        <v>0.71404570801115197</v>
      </c>
    </row>
    <row r="804" spans="1:47" x14ac:dyDescent="0.25">
      <c r="A804" t="s">
        <v>414</v>
      </c>
      <c r="B804">
        <v>1480949.7183878003</v>
      </c>
      <c r="C804">
        <v>1675843.4921478017</v>
      </c>
      <c r="D804">
        <v>1431646.910811936</v>
      </c>
      <c r="E804">
        <v>1183692.166657811</v>
      </c>
      <c r="F804">
        <v>1163016.7671574063</v>
      </c>
      <c r="G804">
        <v>1309786.0501673787</v>
      </c>
      <c r="H804">
        <v>1152242.7899837776</v>
      </c>
      <c r="I804">
        <v>1308898.6805390094</v>
      </c>
      <c r="J804">
        <v>598603.58049547649</v>
      </c>
      <c r="K804">
        <v>723089.38310819073</v>
      </c>
      <c r="L804">
        <v>517277.44133580232</v>
      </c>
      <c r="M804">
        <v>479175.3423616892</v>
      </c>
      <c r="N804">
        <v>3</v>
      </c>
      <c r="O804">
        <v>3</v>
      </c>
      <c r="P804">
        <v>3</v>
      </c>
      <c r="Q804">
        <v>3</v>
      </c>
      <c r="R804">
        <v>3</v>
      </c>
      <c r="S804">
        <v>3</v>
      </c>
      <c r="T804">
        <v>3</v>
      </c>
      <c r="U804">
        <v>3</v>
      </c>
      <c r="V804">
        <v>3</v>
      </c>
      <c r="W804">
        <v>1</v>
      </c>
      <c r="X804">
        <v>2</v>
      </c>
      <c r="Y804">
        <v>1</v>
      </c>
      <c r="Z804">
        <v>1</v>
      </c>
      <c r="AA804">
        <v>4.1912577660082233</v>
      </c>
      <c r="AB804">
        <v>3.1243791491898469</v>
      </c>
      <c r="AC804">
        <v>3.847424523795377</v>
      </c>
      <c r="AD804">
        <v>4.2025657765405304</v>
      </c>
      <c r="AE804">
        <v>3.16118486845911</v>
      </c>
      <c r="AF804">
        <v>4.6367937227663765</v>
      </c>
      <c r="AG804">
        <v>4.0190596725834462</v>
      </c>
      <c r="AH804">
        <v>5.2176029654808831</v>
      </c>
      <c r="AI804">
        <v>3.5166449648760101</v>
      </c>
      <c r="AJ804">
        <v>2.6325384443725701</v>
      </c>
      <c r="AK804">
        <v>2.0234662964935901</v>
      </c>
      <c r="AL804">
        <v>4.3460960239301096</v>
      </c>
      <c r="AM804">
        <f t="shared" si="24"/>
        <v>3.6581730951680673</v>
      </c>
      <c r="AN804">
        <f t="shared" si="25"/>
        <v>3.8283292672479448</v>
      </c>
      <c r="AP804" t="s">
        <v>900</v>
      </c>
      <c r="AQ804" t="s">
        <v>3065</v>
      </c>
      <c r="AR804" t="s">
        <v>3066</v>
      </c>
      <c r="AS804">
        <v>0.68100972100871904</v>
      </c>
      <c r="AT804">
        <v>3.0010448375316599E-2</v>
      </c>
      <c r="AU804">
        <v>0.71443038504487799</v>
      </c>
    </row>
    <row r="805" spans="1:47" x14ac:dyDescent="0.25">
      <c r="A805" t="s">
        <v>271</v>
      </c>
      <c r="B805">
        <v>33667.523754175752</v>
      </c>
      <c r="C805">
        <v>205.36</v>
      </c>
      <c r="D805">
        <v>13548.647349483728</v>
      </c>
      <c r="E805">
        <v>205.36</v>
      </c>
      <c r="F805">
        <v>205.36</v>
      </c>
      <c r="G805">
        <v>205.36</v>
      </c>
      <c r="H805">
        <v>22511.142532781705</v>
      </c>
      <c r="I805">
        <v>6198.2746962002238</v>
      </c>
      <c r="J805">
        <v>205.36</v>
      </c>
      <c r="K805">
        <v>1171.6170906566526</v>
      </c>
      <c r="L805">
        <v>4178.5416145357167</v>
      </c>
      <c r="M805">
        <v>19113.522739410575</v>
      </c>
      <c r="N805">
        <v>2</v>
      </c>
      <c r="O805">
        <v>2</v>
      </c>
      <c r="P805">
        <v>0</v>
      </c>
      <c r="Q805">
        <v>1</v>
      </c>
      <c r="R805">
        <v>0</v>
      </c>
      <c r="S805">
        <v>0</v>
      </c>
      <c r="T805">
        <v>0</v>
      </c>
      <c r="U805">
        <v>1</v>
      </c>
      <c r="V805">
        <v>1</v>
      </c>
      <c r="W805">
        <v>0</v>
      </c>
      <c r="X805">
        <v>1</v>
      </c>
      <c r="Y805">
        <v>1</v>
      </c>
      <c r="Z805">
        <v>1</v>
      </c>
      <c r="AA805">
        <v>1.7274590815832465</v>
      </c>
      <c r="AB805">
        <v>0</v>
      </c>
      <c r="AC805">
        <v>1.6767672805087499</v>
      </c>
      <c r="AD805">
        <v>0</v>
      </c>
      <c r="AE805">
        <v>0</v>
      </c>
      <c r="AF805">
        <v>0</v>
      </c>
      <c r="AG805">
        <v>2.52336251832878</v>
      </c>
      <c r="AH805">
        <v>0.80656070230033605</v>
      </c>
      <c r="AI805">
        <v>0</v>
      </c>
      <c r="AJ805">
        <v>2.3156589248930901</v>
      </c>
      <c r="AK805">
        <v>1.96424015637392</v>
      </c>
      <c r="AL805">
        <v>1.32180675935917</v>
      </c>
      <c r="AM805">
        <f t="shared" si="24"/>
        <v>0.9533142144975143</v>
      </c>
      <c r="AN805">
        <f t="shared" si="25"/>
        <v>1.1026616893937009</v>
      </c>
      <c r="AP805" t="s">
        <v>901</v>
      </c>
      <c r="AQ805" t="s">
        <v>3067</v>
      </c>
      <c r="AR805" t="s">
        <v>3068</v>
      </c>
      <c r="AS805">
        <v>2.3491142620901799</v>
      </c>
      <c r="AT805">
        <v>9.7610394248996701E-2</v>
      </c>
      <c r="AU805">
        <v>0.71677865851896505</v>
      </c>
    </row>
    <row r="806" spans="1:47" x14ac:dyDescent="0.25">
      <c r="A806" t="s">
        <v>831</v>
      </c>
      <c r="B806">
        <v>994938.30581970187</v>
      </c>
      <c r="C806">
        <v>895523.08978018502</v>
      </c>
      <c r="D806">
        <v>1320959.1141091273</v>
      </c>
      <c r="E806">
        <v>883857.36178425828</v>
      </c>
      <c r="F806">
        <v>1051961.298605748</v>
      </c>
      <c r="G806">
        <v>1283905.3634753001</v>
      </c>
      <c r="H806">
        <v>1220460.5906545287</v>
      </c>
      <c r="I806">
        <v>934318.50765982235</v>
      </c>
      <c r="J806">
        <v>1687948.8296480682</v>
      </c>
      <c r="K806">
        <v>1408621.2888757067</v>
      </c>
      <c r="L806">
        <v>1911332.1927752392</v>
      </c>
      <c r="M806">
        <v>1438379.2212191471</v>
      </c>
      <c r="N806">
        <v>4</v>
      </c>
      <c r="O806">
        <v>3</v>
      </c>
      <c r="P806">
        <v>3</v>
      </c>
      <c r="Q806">
        <v>3</v>
      </c>
      <c r="R806">
        <v>4</v>
      </c>
      <c r="S806">
        <v>3</v>
      </c>
      <c r="T806">
        <v>3</v>
      </c>
      <c r="U806">
        <v>3</v>
      </c>
      <c r="V806">
        <v>3</v>
      </c>
      <c r="W806">
        <v>2</v>
      </c>
      <c r="X806">
        <v>3</v>
      </c>
      <c r="Y806">
        <v>3</v>
      </c>
      <c r="Z806">
        <v>2</v>
      </c>
      <c r="AA806">
        <v>3.1775248804424927</v>
      </c>
      <c r="AB806">
        <v>3.0464910443155166</v>
      </c>
      <c r="AC806">
        <v>3.0567308926915469</v>
      </c>
      <c r="AD806">
        <v>2.8283255853706977</v>
      </c>
      <c r="AE806">
        <v>3.0296407783859798</v>
      </c>
      <c r="AF806">
        <v>2.4903214123285764</v>
      </c>
      <c r="AG806">
        <v>4.3056585015726903</v>
      </c>
      <c r="AH806">
        <v>4.6156910544722267</v>
      </c>
      <c r="AI806">
        <v>4.0471575049285704</v>
      </c>
      <c r="AJ806">
        <v>2.5318382720893378</v>
      </c>
      <c r="AK806">
        <v>2.9903691465339044</v>
      </c>
      <c r="AL806">
        <v>4.7224735712439259</v>
      </c>
      <c r="AM806">
        <f t="shared" si="24"/>
        <v>3.058344001132673</v>
      </c>
      <c r="AN806">
        <f t="shared" si="25"/>
        <v>3.7486931062632372</v>
      </c>
      <c r="AP806" t="s">
        <v>3069</v>
      </c>
      <c r="AQ806" t="s">
        <v>1980</v>
      </c>
      <c r="AR806" t="s">
        <v>1980</v>
      </c>
      <c r="AS806">
        <v>2.00219692697778</v>
      </c>
      <c r="AT806">
        <v>0.30278308585854902</v>
      </c>
      <c r="AU806">
        <v>0.71735783926295005</v>
      </c>
    </row>
    <row r="807" spans="1:47" x14ac:dyDescent="0.25">
      <c r="A807" t="s">
        <v>777</v>
      </c>
      <c r="B807">
        <v>101045.49280640791</v>
      </c>
      <c r="C807">
        <v>205.36</v>
      </c>
      <c r="D807">
        <v>180386.75089062599</v>
      </c>
      <c r="E807">
        <v>190968.80328285325</v>
      </c>
      <c r="F807">
        <v>138672.16799761722</v>
      </c>
      <c r="G807">
        <v>167125.85090286532</v>
      </c>
      <c r="H807">
        <v>81843.778072742527</v>
      </c>
      <c r="I807">
        <v>90052.009300085643</v>
      </c>
      <c r="J807">
        <v>57919.04887611515</v>
      </c>
      <c r="K807">
        <v>273492.75287897489</v>
      </c>
      <c r="L807">
        <v>112665.40073205759</v>
      </c>
      <c r="M807">
        <v>183396.30953285616</v>
      </c>
      <c r="N807">
        <v>3</v>
      </c>
      <c r="O807">
        <v>2</v>
      </c>
      <c r="P807">
        <v>0</v>
      </c>
      <c r="Q807">
        <v>3</v>
      </c>
      <c r="R807">
        <v>3</v>
      </c>
      <c r="S807">
        <v>3</v>
      </c>
      <c r="T807">
        <v>2</v>
      </c>
      <c r="U807">
        <v>2</v>
      </c>
      <c r="V807">
        <v>2</v>
      </c>
      <c r="W807">
        <v>1</v>
      </c>
      <c r="X807">
        <v>3</v>
      </c>
      <c r="Y807">
        <v>2</v>
      </c>
      <c r="Z807">
        <v>3</v>
      </c>
      <c r="AA807">
        <v>2.0916094374228802</v>
      </c>
      <c r="AB807">
        <v>0</v>
      </c>
      <c r="AC807">
        <v>1.9578865266392291</v>
      </c>
      <c r="AD807">
        <v>3.1004864060913668</v>
      </c>
      <c r="AE807">
        <v>1.7511645089834966</v>
      </c>
      <c r="AF807">
        <v>1.2292530441214349</v>
      </c>
      <c r="AG807">
        <v>1.5129841253106899</v>
      </c>
      <c r="AH807">
        <v>2.680898159820325</v>
      </c>
      <c r="AI807">
        <v>1.0984837253370301</v>
      </c>
      <c r="AJ807">
        <v>3.3960223144698669</v>
      </c>
      <c r="AK807">
        <v>4.3027558007056257</v>
      </c>
      <c r="AL807">
        <v>2.3853467911702544</v>
      </c>
      <c r="AM807">
        <f t="shared" si="24"/>
        <v>1.6288758413317401</v>
      </c>
      <c r="AN807">
        <f t="shared" si="25"/>
        <v>2.6222726320136265</v>
      </c>
      <c r="AP807" t="s">
        <v>902</v>
      </c>
      <c r="AQ807" t="s">
        <v>3070</v>
      </c>
      <c r="AR807" t="s">
        <v>3071</v>
      </c>
      <c r="AS807">
        <v>-0.26096633071750303</v>
      </c>
      <c r="AT807">
        <v>9.3393184869095203E-2</v>
      </c>
      <c r="AU807">
        <v>0.72149946092372796</v>
      </c>
    </row>
    <row r="808" spans="1:47" x14ac:dyDescent="0.25">
      <c r="A808" t="s">
        <v>804</v>
      </c>
      <c r="B808">
        <v>13339.495830517897</v>
      </c>
      <c r="C808">
        <v>15141.728723000304</v>
      </c>
      <c r="D808">
        <v>28899.049874394193</v>
      </c>
      <c r="E808">
        <v>30235.354011035317</v>
      </c>
      <c r="F808">
        <v>8831.1749002290362</v>
      </c>
      <c r="G808">
        <v>205.36</v>
      </c>
      <c r="H808">
        <v>7435.8243441817513</v>
      </c>
      <c r="I808">
        <v>12659.903603743644</v>
      </c>
      <c r="J808">
        <v>13519.968090164091</v>
      </c>
      <c r="K808">
        <v>18059.742702087602</v>
      </c>
      <c r="L808">
        <v>22440.122563950838</v>
      </c>
      <c r="M808">
        <v>13077.904508686919</v>
      </c>
      <c r="N808">
        <v>2</v>
      </c>
      <c r="O808">
        <v>1</v>
      </c>
      <c r="P808">
        <v>1</v>
      </c>
      <c r="Q808">
        <v>2</v>
      </c>
      <c r="R808">
        <v>2</v>
      </c>
      <c r="S808">
        <v>1</v>
      </c>
      <c r="T808">
        <v>0</v>
      </c>
      <c r="U808">
        <v>1</v>
      </c>
      <c r="V808">
        <v>1</v>
      </c>
      <c r="W808">
        <v>1</v>
      </c>
      <c r="X808">
        <v>1</v>
      </c>
      <c r="Y808">
        <v>2</v>
      </c>
      <c r="Z808">
        <v>1</v>
      </c>
      <c r="AA808">
        <v>4.7518491202597701</v>
      </c>
      <c r="AB808">
        <v>2.4376290864044998</v>
      </c>
      <c r="AC808">
        <v>1.7653246515621399</v>
      </c>
      <c r="AD808">
        <v>3.2671373289813452</v>
      </c>
      <c r="AE808">
        <v>4.1133847131335202</v>
      </c>
      <c r="AF808">
        <v>0</v>
      </c>
      <c r="AG808">
        <v>1.82728885512387</v>
      </c>
      <c r="AH808">
        <v>3.86304603949596</v>
      </c>
      <c r="AI808">
        <v>3.3746910680511601</v>
      </c>
      <c r="AJ808">
        <v>4.3120793851359203</v>
      </c>
      <c r="AK808">
        <v>2.2929699628235949</v>
      </c>
      <c r="AL808">
        <v>4.1538861512073098</v>
      </c>
      <c r="AM808">
        <f t="shared" si="24"/>
        <v>2.7735955519022482</v>
      </c>
      <c r="AN808">
        <f t="shared" si="25"/>
        <v>3.2529521751276</v>
      </c>
      <c r="AP808" t="s">
        <v>903</v>
      </c>
      <c r="AQ808" t="s">
        <v>3072</v>
      </c>
      <c r="AR808" t="s">
        <v>3073</v>
      </c>
      <c r="AS808">
        <v>-0.28464925299757898</v>
      </c>
      <c r="AT808">
        <v>0.14761957847364299</v>
      </c>
      <c r="AU808">
        <v>0.72197943229772299</v>
      </c>
    </row>
    <row r="809" spans="1:47" x14ac:dyDescent="0.25">
      <c r="A809" t="s">
        <v>125</v>
      </c>
      <c r="B809">
        <v>451792.59379320015</v>
      </c>
      <c r="C809">
        <v>453277.08767508727</v>
      </c>
      <c r="D809">
        <v>664672.42074143281</v>
      </c>
      <c r="E809">
        <v>742642.67992076813</v>
      </c>
      <c r="F809">
        <v>856224.99866480066</v>
      </c>
      <c r="G809">
        <v>699857.66715159104</v>
      </c>
      <c r="H809">
        <v>1085358.6780514314</v>
      </c>
      <c r="I809">
        <v>874504.39301065868</v>
      </c>
      <c r="J809">
        <v>1426597.9229955552</v>
      </c>
      <c r="K809">
        <v>968790.01924549241</v>
      </c>
      <c r="L809">
        <v>1397823.5917390862</v>
      </c>
      <c r="M809">
        <v>1055909.0685486619</v>
      </c>
      <c r="N809">
        <v>3</v>
      </c>
      <c r="O809">
        <v>2</v>
      </c>
      <c r="P809">
        <v>2</v>
      </c>
      <c r="Q809">
        <v>3</v>
      </c>
      <c r="R809">
        <v>3</v>
      </c>
      <c r="S809">
        <v>2</v>
      </c>
      <c r="T809">
        <v>3</v>
      </c>
      <c r="U809">
        <v>2</v>
      </c>
      <c r="V809">
        <v>2</v>
      </c>
      <c r="W809">
        <v>3</v>
      </c>
      <c r="X809">
        <v>3</v>
      </c>
      <c r="Y809">
        <v>2</v>
      </c>
      <c r="Z809">
        <v>3</v>
      </c>
      <c r="AA809">
        <v>2.6601451870779549</v>
      </c>
      <c r="AB809">
        <v>1.882649645836465</v>
      </c>
      <c r="AC809">
        <v>1.8506716246585473</v>
      </c>
      <c r="AD809">
        <v>2.7973801616258398</v>
      </c>
      <c r="AE809">
        <v>2.4500593650687703</v>
      </c>
      <c r="AF809">
        <v>2.5086757212700999</v>
      </c>
      <c r="AG809">
        <v>3.9688448274474148</v>
      </c>
      <c r="AH809">
        <v>4.0908356868136497</v>
      </c>
      <c r="AI809">
        <v>2.4716576133850534</v>
      </c>
      <c r="AJ809">
        <v>3.2486668355506132</v>
      </c>
      <c r="AK809">
        <v>3.8360186662487998</v>
      </c>
      <c r="AL809">
        <v>3.3775024656228614</v>
      </c>
      <c r="AM809">
        <f t="shared" si="24"/>
        <v>2.437077771296456</v>
      </c>
      <c r="AN809">
        <f t="shared" si="25"/>
        <v>3.4201068621378892</v>
      </c>
      <c r="AP809" t="s">
        <v>904</v>
      </c>
      <c r="AQ809" t="s">
        <v>3074</v>
      </c>
      <c r="AR809" t="s">
        <v>3075</v>
      </c>
      <c r="AS809">
        <v>-0.31946950557029002</v>
      </c>
      <c r="AT809">
        <v>3.7998797529588998E-2</v>
      </c>
      <c r="AU809">
        <v>0.725062725753292</v>
      </c>
    </row>
    <row r="810" spans="1:47" x14ac:dyDescent="0.25">
      <c r="A810" t="s">
        <v>676</v>
      </c>
      <c r="B810">
        <v>33632.506398476413</v>
      </c>
      <c r="C810">
        <v>162403.56670712293</v>
      </c>
      <c r="D810">
        <v>160970.32327883661</v>
      </c>
      <c r="E810">
        <v>205564.68241235166</v>
      </c>
      <c r="F810">
        <v>174438.66772320864</v>
      </c>
      <c r="G810">
        <v>205.36</v>
      </c>
      <c r="H810">
        <v>133880.55698487238</v>
      </c>
      <c r="I810">
        <v>205.36</v>
      </c>
      <c r="J810">
        <v>205.36</v>
      </c>
      <c r="K810">
        <v>83004.26096505177</v>
      </c>
      <c r="L810">
        <v>205.36</v>
      </c>
      <c r="M810">
        <v>118001.74648437359</v>
      </c>
      <c r="N810">
        <v>2</v>
      </c>
      <c r="O810">
        <v>1</v>
      </c>
      <c r="P810">
        <v>1</v>
      </c>
      <c r="Q810">
        <v>1</v>
      </c>
      <c r="R810">
        <v>2</v>
      </c>
      <c r="S810">
        <v>2</v>
      </c>
      <c r="T810">
        <v>0</v>
      </c>
      <c r="U810">
        <v>1</v>
      </c>
      <c r="V810">
        <v>0</v>
      </c>
      <c r="W810">
        <v>0</v>
      </c>
      <c r="X810">
        <v>1</v>
      </c>
      <c r="Y810">
        <v>0</v>
      </c>
      <c r="Z810">
        <v>1</v>
      </c>
      <c r="AA810">
        <v>1.5511660721017599</v>
      </c>
      <c r="AB810">
        <v>2.18497759154062</v>
      </c>
      <c r="AC810">
        <v>4.0871489301581398</v>
      </c>
      <c r="AD810">
        <v>1.9181949533918399</v>
      </c>
      <c r="AE810">
        <v>1.4897644959482701</v>
      </c>
      <c r="AF810">
        <v>0</v>
      </c>
      <c r="AG810">
        <v>0.52914978955207803</v>
      </c>
      <c r="AH810">
        <v>0</v>
      </c>
      <c r="AI810">
        <v>0</v>
      </c>
      <c r="AJ810">
        <v>1.3102224435655401</v>
      </c>
      <c r="AK810">
        <v>0</v>
      </c>
      <c r="AL810">
        <v>4.6636252119356296</v>
      </c>
      <c r="AM810">
        <f t="shared" si="24"/>
        <v>1.5222525062276766</v>
      </c>
      <c r="AN810">
        <f t="shared" si="25"/>
        <v>1.4334557418046365</v>
      </c>
      <c r="AP810" t="s">
        <v>905</v>
      </c>
      <c r="AQ810" t="s">
        <v>3076</v>
      </c>
      <c r="AR810" t="s">
        <v>3077</v>
      </c>
      <c r="AS810">
        <v>0.35139338995534503</v>
      </c>
      <c r="AT810">
        <v>0.201565015990052</v>
      </c>
      <c r="AU810">
        <v>0.72516978770056695</v>
      </c>
    </row>
    <row r="811" spans="1:47" x14ac:dyDescent="0.25">
      <c r="A811" t="s">
        <v>71</v>
      </c>
      <c r="B811">
        <v>156278.09436763605</v>
      </c>
      <c r="C811">
        <v>134821.96253193764</v>
      </c>
      <c r="D811">
        <v>134524.90955625812</v>
      </c>
      <c r="E811">
        <v>41789.314136161047</v>
      </c>
      <c r="F811">
        <v>50737.947355138051</v>
      </c>
      <c r="G811">
        <v>82439.509722638395</v>
      </c>
      <c r="H811">
        <v>11230.657106128787</v>
      </c>
      <c r="I811">
        <v>49406.540006830808</v>
      </c>
      <c r="J811">
        <v>163047.17379021129</v>
      </c>
      <c r="K811">
        <v>181772.88603035995</v>
      </c>
      <c r="L811">
        <v>76793.280305151435</v>
      </c>
      <c r="M811">
        <v>54344.656818230287</v>
      </c>
      <c r="N811">
        <v>2</v>
      </c>
      <c r="O811">
        <v>2</v>
      </c>
      <c r="P811">
        <v>1</v>
      </c>
      <c r="Q811">
        <v>2</v>
      </c>
      <c r="R811">
        <v>1</v>
      </c>
      <c r="S811">
        <v>1</v>
      </c>
      <c r="T811">
        <v>1</v>
      </c>
      <c r="U811">
        <v>1</v>
      </c>
      <c r="V811">
        <v>1</v>
      </c>
      <c r="W811">
        <v>2</v>
      </c>
      <c r="X811">
        <v>2</v>
      </c>
      <c r="Y811">
        <v>1</v>
      </c>
      <c r="Z811">
        <v>2</v>
      </c>
      <c r="AA811">
        <v>2.8304406889448899</v>
      </c>
      <c r="AB811">
        <v>1.91671732967744</v>
      </c>
      <c r="AC811">
        <v>2.6287312714096096</v>
      </c>
      <c r="AD811">
        <v>1.79212190808575</v>
      </c>
      <c r="AE811">
        <v>2.6391495582689601</v>
      </c>
      <c r="AF811">
        <v>2.8012172386931802</v>
      </c>
      <c r="AG811">
        <v>1.06248360820159</v>
      </c>
      <c r="AH811">
        <v>1.8295049718043701</v>
      </c>
      <c r="AI811">
        <v>2.4230595020744299</v>
      </c>
      <c r="AJ811">
        <v>1.9128015468046295</v>
      </c>
      <c r="AK811">
        <v>3.2960353649542999</v>
      </c>
      <c r="AL811">
        <v>2.36996599746087</v>
      </c>
      <c r="AM811">
        <f t="shared" si="24"/>
        <v>2.4188279296006967</v>
      </c>
      <c r="AN811">
        <f t="shared" si="25"/>
        <v>2.1648769014626401</v>
      </c>
      <c r="AP811" t="s">
        <v>180</v>
      </c>
      <c r="AQ811" t="s">
        <v>3078</v>
      </c>
      <c r="AR811" t="s">
        <v>3079</v>
      </c>
      <c r="AS811">
        <v>0.853185649981825</v>
      </c>
      <c r="AT811">
        <v>3.2319674821769298E-2</v>
      </c>
      <c r="AU811">
        <v>0.72577653212114601</v>
      </c>
    </row>
    <row r="812" spans="1:47" x14ac:dyDescent="0.25">
      <c r="A812" t="s">
        <v>1113</v>
      </c>
      <c r="B812">
        <v>107173.04744287042</v>
      </c>
      <c r="C812">
        <v>142458.08145824424</v>
      </c>
      <c r="D812">
        <v>59797.2207702776</v>
      </c>
      <c r="E812">
        <v>25132.28277438736</v>
      </c>
      <c r="F812">
        <v>56746.94294093307</v>
      </c>
      <c r="G812">
        <v>72166.78415406929</v>
      </c>
      <c r="H812">
        <v>135888.40718732891</v>
      </c>
      <c r="I812">
        <v>89035.990846262954</v>
      </c>
      <c r="J812">
        <v>125963.5924298398</v>
      </c>
      <c r="K812">
        <v>70969.567622588816</v>
      </c>
      <c r="L812">
        <v>190785.52743736655</v>
      </c>
      <c r="M812">
        <v>74503.591710088018</v>
      </c>
      <c r="N812">
        <v>3</v>
      </c>
      <c r="O812">
        <v>2</v>
      </c>
      <c r="P812">
        <v>3</v>
      </c>
      <c r="Q812">
        <v>2</v>
      </c>
      <c r="R812">
        <v>1</v>
      </c>
      <c r="S812">
        <v>2</v>
      </c>
      <c r="T812">
        <v>1</v>
      </c>
      <c r="U812">
        <v>3</v>
      </c>
      <c r="V812">
        <v>2</v>
      </c>
      <c r="W812">
        <v>2</v>
      </c>
      <c r="X812">
        <v>1</v>
      </c>
      <c r="Y812">
        <v>3</v>
      </c>
      <c r="Z812">
        <v>1</v>
      </c>
      <c r="AA812">
        <v>2.2073627645938649</v>
      </c>
      <c r="AB812">
        <v>2.1813126087843999</v>
      </c>
      <c r="AC812">
        <v>1.510374016530021</v>
      </c>
      <c r="AD812">
        <v>2.4019835862969399</v>
      </c>
      <c r="AE812">
        <v>1.5574195969605071</v>
      </c>
      <c r="AF812">
        <v>1.7794993442728499</v>
      </c>
      <c r="AG812">
        <v>1.9550874863541392</v>
      </c>
      <c r="AH812">
        <v>2.5607791860850249</v>
      </c>
      <c r="AI812">
        <v>1.2866999336574949</v>
      </c>
      <c r="AJ812">
        <v>4.6293993351477898</v>
      </c>
      <c r="AK812">
        <v>2.0525873814904552</v>
      </c>
      <c r="AL812">
        <v>3.0815284152738198</v>
      </c>
      <c r="AM812">
        <f t="shared" si="24"/>
        <v>2.2657746671644032</v>
      </c>
      <c r="AN812">
        <f t="shared" si="25"/>
        <v>2.2682309420768143</v>
      </c>
      <c r="AP812" t="s">
        <v>906</v>
      </c>
      <c r="AQ812" t="s">
        <v>3080</v>
      </c>
      <c r="AR812" t="s">
        <v>3081</v>
      </c>
      <c r="AS812">
        <v>-0.18780545482901201</v>
      </c>
      <c r="AT812">
        <v>8.6778207277727004E-2</v>
      </c>
      <c r="AU812">
        <v>0.72585418671219404</v>
      </c>
    </row>
    <row r="813" spans="1:47" x14ac:dyDescent="0.25">
      <c r="A813" t="s">
        <v>1055</v>
      </c>
      <c r="B813">
        <v>257604.20805367132</v>
      </c>
      <c r="C813">
        <v>353729.74386633065</v>
      </c>
      <c r="D813">
        <v>335179.10636305402</v>
      </c>
      <c r="E813">
        <v>242010.67753367664</v>
      </c>
      <c r="F813">
        <v>291141.58114411839</v>
      </c>
      <c r="G813">
        <v>298194.04080346774</v>
      </c>
      <c r="H813">
        <v>367408.4079295299</v>
      </c>
      <c r="I813">
        <v>261127.03053314061</v>
      </c>
      <c r="J813">
        <v>521430.74308528478</v>
      </c>
      <c r="K813">
        <v>371526.15701067459</v>
      </c>
      <c r="L813">
        <v>561887.63032964733</v>
      </c>
      <c r="M813">
        <v>315090.89095801354</v>
      </c>
      <c r="N813">
        <v>3</v>
      </c>
      <c r="O813">
        <v>2</v>
      </c>
      <c r="P813">
        <v>3</v>
      </c>
      <c r="Q813">
        <v>3</v>
      </c>
      <c r="R813">
        <v>3</v>
      </c>
      <c r="S813">
        <v>3</v>
      </c>
      <c r="T813">
        <v>3</v>
      </c>
      <c r="U813">
        <v>3</v>
      </c>
      <c r="V813">
        <v>3</v>
      </c>
      <c r="W813">
        <v>2</v>
      </c>
      <c r="X813">
        <v>2</v>
      </c>
      <c r="Y813">
        <v>2</v>
      </c>
      <c r="Z813">
        <v>2</v>
      </c>
      <c r="AA813">
        <v>2.7365980122866751</v>
      </c>
      <c r="AB813">
        <v>2.8543937891642028</v>
      </c>
      <c r="AC813">
        <v>3.3319747887263667</v>
      </c>
      <c r="AD813">
        <v>2.4063392923868201</v>
      </c>
      <c r="AE813">
        <v>3.0002900986219969</v>
      </c>
      <c r="AF813">
        <v>3.7560292304222398</v>
      </c>
      <c r="AG813">
        <v>4.4437060561888133</v>
      </c>
      <c r="AH813">
        <v>3.5928866887429636</v>
      </c>
      <c r="AI813">
        <v>2.425807454033635</v>
      </c>
      <c r="AJ813">
        <v>2.9793759756195</v>
      </c>
      <c r="AK813">
        <v>4.09864980250636</v>
      </c>
      <c r="AL813">
        <v>2.4050428452974799</v>
      </c>
      <c r="AM813">
        <f t="shared" si="24"/>
        <v>3.0140298750421031</v>
      </c>
      <c r="AN813">
        <f t="shared" si="25"/>
        <v>3.3244857972907389</v>
      </c>
      <c r="AP813" t="s">
        <v>907</v>
      </c>
      <c r="AQ813" t="s">
        <v>3082</v>
      </c>
      <c r="AR813" t="s">
        <v>3083</v>
      </c>
      <c r="AS813">
        <v>0.14878555712416999</v>
      </c>
      <c r="AT813">
        <v>7.1741453538676794E-2</v>
      </c>
      <c r="AU813">
        <v>0.725932996987394</v>
      </c>
    </row>
    <row r="814" spans="1:47" x14ac:dyDescent="0.25">
      <c r="A814" t="s">
        <v>958</v>
      </c>
      <c r="B814">
        <v>104693.9823740749</v>
      </c>
      <c r="C814">
        <v>89289.108216280321</v>
      </c>
      <c r="D814">
        <v>116046.47904605149</v>
      </c>
      <c r="E814">
        <v>98350.207992805284</v>
      </c>
      <c r="F814">
        <v>95614.06150189352</v>
      </c>
      <c r="G814">
        <v>78053.007299305027</v>
      </c>
      <c r="H814">
        <v>100647.23508072413</v>
      </c>
      <c r="I814">
        <v>89757.319896587331</v>
      </c>
      <c r="J814">
        <v>205.36</v>
      </c>
      <c r="K814">
        <v>205.36</v>
      </c>
      <c r="L814">
        <v>205.36</v>
      </c>
      <c r="M814">
        <v>21223.339000230288</v>
      </c>
      <c r="N814">
        <v>2</v>
      </c>
      <c r="O814">
        <v>1</v>
      </c>
      <c r="P814">
        <v>1</v>
      </c>
      <c r="Q814">
        <v>1</v>
      </c>
      <c r="R814">
        <v>1</v>
      </c>
      <c r="S814">
        <v>1</v>
      </c>
      <c r="T814">
        <v>1</v>
      </c>
      <c r="U814">
        <v>2</v>
      </c>
      <c r="V814">
        <v>1</v>
      </c>
      <c r="W814">
        <v>0</v>
      </c>
      <c r="X814">
        <v>0</v>
      </c>
      <c r="Y814">
        <v>0</v>
      </c>
      <c r="Z814">
        <v>1</v>
      </c>
      <c r="AA814">
        <v>3.9362622056713601</v>
      </c>
      <c r="AB814">
        <v>3.1727623653169501</v>
      </c>
      <c r="AC814">
        <v>3.3883404489384201</v>
      </c>
      <c r="AD814">
        <v>1.3913078595414901</v>
      </c>
      <c r="AE814">
        <v>3.72940201051978</v>
      </c>
      <c r="AF814">
        <v>1.83094134690671</v>
      </c>
      <c r="AG814">
        <v>2.7842773327334749</v>
      </c>
      <c r="AH814">
        <v>4.4335857983416602</v>
      </c>
      <c r="AI814">
        <v>0</v>
      </c>
      <c r="AJ814">
        <v>0</v>
      </c>
      <c r="AK814">
        <v>0</v>
      </c>
      <c r="AL814">
        <v>0.68850243047596205</v>
      </c>
      <c r="AM814">
        <f t="shared" si="24"/>
        <v>2.0547177278055737</v>
      </c>
      <c r="AN814">
        <f t="shared" si="25"/>
        <v>2.1711792386020612</v>
      </c>
      <c r="AP814" t="s">
        <v>908</v>
      </c>
      <c r="AQ814" t="s">
        <v>3084</v>
      </c>
      <c r="AR814" t="s">
        <v>3085</v>
      </c>
      <c r="AS814">
        <v>-0.59224461440310106</v>
      </c>
      <c r="AT814">
        <v>3.5468906092476903E-2</v>
      </c>
      <c r="AU814">
        <v>0.72612052618871603</v>
      </c>
    </row>
    <row r="815" spans="1:47" x14ac:dyDescent="0.25">
      <c r="A815" t="s">
        <v>850</v>
      </c>
      <c r="B815">
        <v>240896.19823388234</v>
      </c>
      <c r="C815">
        <v>145117.47836618818</v>
      </c>
      <c r="D815">
        <v>217103.70961356637</v>
      </c>
      <c r="E815">
        <v>124595.37646028132</v>
      </c>
      <c r="F815">
        <v>244834.77019232669</v>
      </c>
      <c r="G815">
        <v>191587.26142383518</v>
      </c>
      <c r="H815">
        <v>219532.57247300074</v>
      </c>
      <c r="I815">
        <v>248013.6309988221</v>
      </c>
      <c r="J815">
        <v>502101.74593952374</v>
      </c>
      <c r="K815">
        <v>394930.73227049521</v>
      </c>
      <c r="L815">
        <v>495470.89297270024</v>
      </c>
      <c r="M815">
        <v>312305.45717576146</v>
      </c>
      <c r="N815">
        <v>3</v>
      </c>
      <c r="O815">
        <v>3</v>
      </c>
      <c r="P815">
        <v>2</v>
      </c>
      <c r="Q815">
        <v>3</v>
      </c>
      <c r="R815">
        <v>2</v>
      </c>
      <c r="S815">
        <v>3</v>
      </c>
      <c r="T815">
        <v>3</v>
      </c>
      <c r="U815">
        <v>3</v>
      </c>
      <c r="V815">
        <v>3</v>
      </c>
      <c r="W815">
        <v>3</v>
      </c>
      <c r="X815">
        <v>3</v>
      </c>
      <c r="Y815">
        <v>3</v>
      </c>
      <c r="Z815">
        <v>3</v>
      </c>
      <c r="AA815">
        <v>3.3527512243982236</v>
      </c>
      <c r="AB815">
        <v>3.199979974636745</v>
      </c>
      <c r="AC815">
        <v>3.2591383278333965</v>
      </c>
      <c r="AD815">
        <v>3.1319176382198153</v>
      </c>
      <c r="AE815">
        <v>1.5982607375863571</v>
      </c>
      <c r="AF815">
        <v>2.0230884386276133</v>
      </c>
      <c r="AG815">
        <v>2.5290413605576534</v>
      </c>
      <c r="AH815">
        <v>4.1897395346460007</v>
      </c>
      <c r="AI815">
        <v>3.0111891839582499</v>
      </c>
      <c r="AJ815">
        <v>3.3858782962280336</v>
      </c>
      <c r="AK815">
        <v>2.87128453310098</v>
      </c>
      <c r="AL815">
        <v>3.6683135983776798</v>
      </c>
      <c r="AM815">
        <f t="shared" si="24"/>
        <v>3.0386709076137102</v>
      </c>
      <c r="AN815">
        <f t="shared" si="25"/>
        <v>2.9980929004147474</v>
      </c>
      <c r="AP815" t="s">
        <v>909</v>
      </c>
      <c r="AQ815" t="s">
        <v>3086</v>
      </c>
      <c r="AR815" t="s">
        <v>3087</v>
      </c>
      <c r="AS815">
        <v>-0.68751792026585301</v>
      </c>
      <c r="AT815">
        <v>0.106971501424809</v>
      </c>
      <c r="AU815">
        <v>0.72782543670885902</v>
      </c>
    </row>
    <row r="816" spans="1:47" x14ac:dyDescent="0.25">
      <c r="A816" t="s">
        <v>361</v>
      </c>
      <c r="B816">
        <v>92682.040991898917</v>
      </c>
      <c r="C816">
        <v>66820.455125624998</v>
      </c>
      <c r="D816">
        <v>38193.825940857321</v>
      </c>
      <c r="E816">
        <v>70491.710357043979</v>
      </c>
      <c r="F816">
        <v>59314.975694733504</v>
      </c>
      <c r="G816">
        <v>52612.905454519052</v>
      </c>
      <c r="H816">
        <v>70927.707845885539</v>
      </c>
      <c r="I816">
        <v>106268.16220674175</v>
      </c>
      <c r="J816">
        <v>3612.3578395935474</v>
      </c>
      <c r="K816">
        <v>47326.199993667011</v>
      </c>
      <c r="L816">
        <v>205.36</v>
      </c>
      <c r="M816">
        <v>93679.585114292349</v>
      </c>
      <c r="N816">
        <v>1</v>
      </c>
      <c r="O816">
        <v>1</v>
      </c>
      <c r="P816">
        <v>1</v>
      </c>
      <c r="Q816">
        <v>1</v>
      </c>
      <c r="R816">
        <v>1</v>
      </c>
      <c r="S816">
        <v>1</v>
      </c>
      <c r="T816">
        <v>1</v>
      </c>
      <c r="U816">
        <v>1</v>
      </c>
      <c r="V816">
        <v>1</v>
      </c>
      <c r="W816">
        <v>1</v>
      </c>
      <c r="X816">
        <v>1</v>
      </c>
      <c r="Y816">
        <v>0</v>
      </c>
      <c r="Z816">
        <v>1</v>
      </c>
      <c r="AA816">
        <v>2.25971280753211</v>
      </c>
      <c r="AB816">
        <v>4.4402553104078599</v>
      </c>
      <c r="AC816">
        <v>1.17335672075772</v>
      </c>
      <c r="AD816">
        <v>4.5140328840610797</v>
      </c>
      <c r="AE816">
        <v>3.9562634232713201</v>
      </c>
      <c r="AF816">
        <v>2.6493028434283601</v>
      </c>
      <c r="AG816">
        <v>5.0454578571004101</v>
      </c>
      <c r="AH816">
        <v>6.2923739167660102</v>
      </c>
      <c r="AI816">
        <v>0.60350905003604705</v>
      </c>
      <c r="AJ816">
        <v>5.0500001997062904</v>
      </c>
      <c r="AK816">
        <v>0</v>
      </c>
      <c r="AL816">
        <v>4.2831284228466</v>
      </c>
      <c r="AM816">
        <f t="shared" si="24"/>
        <v>2.6960228219780649</v>
      </c>
      <c r="AN816">
        <f t="shared" si="25"/>
        <v>4.0152094173409028</v>
      </c>
      <c r="AP816" t="s">
        <v>910</v>
      </c>
      <c r="AQ816" t="s">
        <v>3088</v>
      </c>
      <c r="AR816" t="s">
        <v>3089</v>
      </c>
      <c r="AS816">
        <v>3.7743869297324002</v>
      </c>
      <c r="AT816">
        <v>0.26807144945719202</v>
      </c>
      <c r="AU816">
        <v>0.72894622544476195</v>
      </c>
    </row>
    <row r="817" spans="1:47" x14ac:dyDescent="0.25">
      <c r="A817" t="s">
        <v>668</v>
      </c>
      <c r="B817">
        <v>10829.053695949064</v>
      </c>
      <c r="C817">
        <v>79268.823332065891</v>
      </c>
      <c r="D817">
        <v>100070.44197876367</v>
      </c>
      <c r="E817">
        <v>71154.11534057495</v>
      </c>
      <c r="F817">
        <v>15455.057714543469</v>
      </c>
      <c r="G817">
        <v>205.36</v>
      </c>
      <c r="H817">
        <v>205.36</v>
      </c>
      <c r="I817">
        <v>17841.29126525157</v>
      </c>
      <c r="J817">
        <v>53647.056011560548</v>
      </c>
      <c r="K817">
        <v>73620.778373953581</v>
      </c>
      <c r="L817">
        <v>58852.965883595811</v>
      </c>
      <c r="M817">
        <v>38562.416997755427</v>
      </c>
      <c r="N817">
        <v>2</v>
      </c>
      <c r="O817">
        <v>1</v>
      </c>
      <c r="P817">
        <v>2</v>
      </c>
      <c r="Q817">
        <v>2</v>
      </c>
      <c r="R817">
        <v>2</v>
      </c>
      <c r="S817">
        <v>1</v>
      </c>
      <c r="T817">
        <v>0</v>
      </c>
      <c r="U817">
        <v>0</v>
      </c>
      <c r="V817">
        <v>1</v>
      </c>
      <c r="W817">
        <v>1</v>
      </c>
      <c r="X817">
        <v>2</v>
      </c>
      <c r="Y817">
        <v>1</v>
      </c>
      <c r="Z817">
        <v>1</v>
      </c>
      <c r="AA817">
        <v>1.38044417183646</v>
      </c>
      <c r="AB817">
        <v>1.9557839730793201</v>
      </c>
      <c r="AC817">
        <v>3.0570640920347603</v>
      </c>
      <c r="AD817">
        <v>1.2858490421072424</v>
      </c>
      <c r="AE817">
        <v>1.2829169613768101</v>
      </c>
      <c r="AF817">
        <v>0</v>
      </c>
      <c r="AG817">
        <v>0</v>
      </c>
      <c r="AH817">
        <v>1.5906390245284301</v>
      </c>
      <c r="AI817">
        <v>0.73530328420907098</v>
      </c>
      <c r="AJ817">
        <v>2.0648753524050001</v>
      </c>
      <c r="AK817">
        <v>3.66130011613475</v>
      </c>
      <c r="AL817">
        <v>2.49914601718906</v>
      </c>
      <c r="AM817">
        <f t="shared" si="24"/>
        <v>1.5322451455941017</v>
      </c>
      <c r="AN817">
        <f t="shared" si="25"/>
        <v>1.719975193556049</v>
      </c>
      <c r="AP817" t="s">
        <v>911</v>
      </c>
      <c r="AQ817" t="s">
        <v>3090</v>
      </c>
      <c r="AR817" t="s">
        <v>3091</v>
      </c>
      <c r="AS817">
        <v>0.46446554516736199</v>
      </c>
      <c r="AT817">
        <v>6.85776241858152E-2</v>
      </c>
      <c r="AU817">
        <v>0.72928509142960196</v>
      </c>
    </row>
    <row r="818" spans="1:47" x14ac:dyDescent="0.25">
      <c r="A818" t="s">
        <v>1139</v>
      </c>
      <c r="B818">
        <v>162757.22427181448</v>
      </c>
      <c r="C818">
        <v>51945.53263098406</v>
      </c>
      <c r="D818">
        <v>93408.011421373638</v>
      </c>
      <c r="E818">
        <v>140616.01815374123</v>
      </c>
      <c r="F818">
        <v>59052.495441368606</v>
      </c>
      <c r="G818">
        <v>58182.536356834644</v>
      </c>
      <c r="H818">
        <v>123697.72176259139</v>
      </c>
      <c r="I818">
        <v>147266.74231651993</v>
      </c>
      <c r="J818">
        <v>70892.123984138729</v>
      </c>
      <c r="K818">
        <v>105068.15144744745</v>
      </c>
      <c r="L818">
        <v>205.36</v>
      </c>
      <c r="M818">
        <v>101560.96377123622</v>
      </c>
      <c r="N818">
        <v>2</v>
      </c>
      <c r="O818">
        <v>2</v>
      </c>
      <c r="P818">
        <v>1</v>
      </c>
      <c r="Q818">
        <v>1</v>
      </c>
      <c r="R818">
        <v>2</v>
      </c>
      <c r="S818">
        <v>1</v>
      </c>
      <c r="T818">
        <v>1</v>
      </c>
      <c r="U818">
        <v>2</v>
      </c>
      <c r="V818">
        <v>2</v>
      </c>
      <c r="W818">
        <v>1</v>
      </c>
      <c r="X818">
        <v>2</v>
      </c>
      <c r="Y818">
        <v>0</v>
      </c>
      <c r="Z818">
        <v>1</v>
      </c>
      <c r="AA818">
        <v>2.041892539356295</v>
      </c>
      <c r="AB818">
        <v>1.37938689317633</v>
      </c>
      <c r="AC818">
        <v>3.6726890042687299</v>
      </c>
      <c r="AD818">
        <v>2.499263191811675</v>
      </c>
      <c r="AE818">
        <v>2.4562677087438098</v>
      </c>
      <c r="AF818">
        <v>1.80304907650312</v>
      </c>
      <c r="AG818">
        <v>1.600941757904695</v>
      </c>
      <c r="AH818">
        <v>2.2158911863602002</v>
      </c>
      <c r="AI818">
        <v>1.8255385099641399</v>
      </c>
      <c r="AJ818">
        <v>1.3032257793014943</v>
      </c>
      <c r="AK818">
        <v>0</v>
      </c>
      <c r="AL818">
        <v>3.6478012580146202</v>
      </c>
      <c r="AM818">
        <f t="shared" si="24"/>
        <v>2.0042969670950179</v>
      </c>
      <c r="AN818">
        <f t="shared" si="25"/>
        <v>2.0700275171391667</v>
      </c>
      <c r="AP818" t="s">
        <v>912</v>
      </c>
      <c r="AQ818" t="s">
        <v>3092</v>
      </c>
      <c r="AR818" t="s">
        <v>3093</v>
      </c>
      <c r="AS818">
        <v>-0.57651838614339801</v>
      </c>
      <c r="AT818">
        <v>8.1182143094931797E-2</v>
      </c>
      <c r="AU818">
        <v>0.72952518828566104</v>
      </c>
    </row>
    <row r="819" spans="1:47" x14ac:dyDescent="0.25">
      <c r="A819" t="s">
        <v>1143</v>
      </c>
      <c r="B819">
        <v>605600.21362813876</v>
      </c>
      <c r="C819">
        <v>200359.57953580903</v>
      </c>
      <c r="D819">
        <v>441657.83267594926</v>
      </c>
      <c r="E819">
        <v>715328.56952817063</v>
      </c>
      <c r="F819">
        <v>516297.28065882355</v>
      </c>
      <c r="G819">
        <v>608668.07044119632</v>
      </c>
      <c r="H819">
        <v>527517.56645500299</v>
      </c>
      <c r="I819">
        <v>475020.86363513855</v>
      </c>
      <c r="J819">
        <v>630713.14813093445</v>
      </c>
      <c r="K819">
        <v>576337.89488928125</v>
      </c>
      <c r="L819">
        <v>566458.2088682797</v>
      </c>
      <c r="M819">
        <v>247273.27278395082</v>
      </c>
      <c r="N819">
        <v>6</v>
      </c>
      <c r="O819">
        <v>5</v>
      </c>
      <c r="P819">
        <v>1</v>
      </c>
      <c r="Q819">
        <v>5</v>
      </c>
      <c r="R819">
        <v>6</v>
      </c>
      <c r="S819">
        <v>4</v>
      </c>
      <c r="T819">
        <v>3</v>
      </c>
      <c r="U819">
        <v>4</v>
      </c>
      <c r="V819">
        <v>3</v>
      </c>
      <c r="W819">
        <v>6</v>
      </c>
      <c r="X819">
        <v>6</v>
      </c>
      <c r="Y819">
        <v>6</v>
      </c>
      <c r="Z819">
        <v>3</v>
      </c>
      <c r="AA819">
        <v>1.9217870893103157</v>
      </c>
      <c r="AB819">
        <v>2.2985179080197802</v>
      </c>
      <c r="AC819">
        <v>1.431898188991068</v>
      </c>
      <c r="AD819">
        <v>1.8642385174626532</v>
      </c>
      <c r="AE819">
        <v>1.6079586903958174</v>
      </c>
      <c r="AF819">
        <v>2.8014832150071975</v>
      </c>
      <c r="AG819">
        <v>0.99447389801098895</v>
      </c>
      <c r="AH819">
        <v>2.2083726183278332</v>
      </c>
      <c r="AI819">
        <v>1.8606833236116638</v>
      </c>
      <c r="AJ819">
        <v>2.1674350733610614</v>
      </c>
      <c r="AK819">
        <v>2.4020001439126317</v>
      </c>
      <c r="AL819">
        <v>1.0599935825008098</v>
      </c>
      <c r="AM819">
        <f t="shared" si="24"/>
        <v>2.0803007997168481</v>
      </c>
      <c r="AN819">
        <f t="shared" si="25"/>
        <v>1.6895062417684557</v>
      </c>
      <c r="AP819" t="s">
        <v>913</v>
      </c>
      <c r="AQ819" t="s">
        <v>3094</v>
      </c>
      <c r="AR819" t="s">
        <v>3095</v>
      </c>
      <c r="AS819">
        <v>2.1069543337144099</v>
      </c>
      <c r="AT819">
        <v>0.26341030840193402</v>
      </c>
      <c r="AU819">
        <v>0.729591697576353</v>
      </c>
    </row>
    <row r="820" spans="1:47" x14ac:dyDescent="0.25">
      <c r="A820" t="s">
        <v>359</v>
      </c>
      <c r="B820">
        <v>131773.87867173101</v>
      </c>
      <c r="C820">
        <v>29487.177016325666</v>
      </c>
      <c r="D820">
        <v>124569.45326405943</v>
      </c>
      <c r="E820">
        <v>101986.39265680283</v>
      </c>
      <c r="F820">
        <v>17694.806607512619</v>
      </c>
      <c r="G820">
        <v>57528.038607335431</v>
      </c>
      <c r="H820">
        <v>28339.661697810196</v>
      </c>
      <c r="I820">
        <v>27834.997328903999</v>
      </c>
      <c r="J820">
        <v>15197.948850723518</v>
      </c>
      <c r="K820">
        <v>159675.53368057896</v>
      </c>
      <c r="L820">
        <v>18274.695040540337</v>
      </c>
      <c r="M820">
        <v>165605.67716718724</v>
      </c>
      <c r="N820">
        <v>2</v>
      </c>
      <c r="O820">
        <v>2</v>
      </c>
      <c r="P820">
        <v>1</v>
      </c>
      <c r="Q820">
        <v>2</v>
      </c>
      <c r="R820">
        <v>2</v>
      </c>
      <c r="S820">
        <v>1</v>
      </c>
      <c r="T820">
        <v>1</v>
      </c>
      <c r="U820">
        <v>1</v>
      </c>
      <c r="V820">
        <v>1</v>
      </c>
      <c r="W820">
        <v>1</v>
      </c>
      <c r="X820">
        <v>2</v>
      </c>
      <c r="Y820">
        <v>1</v>
      </c>
      <c r="Z820">
        <v>2</v>
      </c>
      <c r="AA820">
        <v>3.2059329233509448</v>
      </c>
      <c r="AB820">
        <v>2.8615868977786301</v>
      </c>
      <c r="AC820">
        <v>3.509600071924265</v>
      </c>
      <c r="AD820">
        <v>3.5088447022359599</v>
      </c>
      <c r="AE820">
        <v>4.4291873936624704</v>
      </c>
      <c r="AF820">
        <v>1.37708859871792</v>
      </c>
      <c r="AG820">
        <v>1.5772910589928599</v>
      </c>
      <c r="AH820">
        <v>3.9979095590687699</v>
      </c>
      <c r="AI820">
        <v>0.67378610232316805</v>
      </c>
      <c r="AJ820">
        <v>2.76840324384403</v>
      </c>
      <c r="AK820">
        <v>1.4704258293302801</v>
      </c>
      <c r="AL820">
        <v>1.9252385822768248</v>
      </c>
      <c r="AM820">
        <f t="shared" si="24"/>
        <v>2.3993996396564934</v>
      </c>
      <c r="AN820">
        <f t="shared" si="25"/>
        <v>2.8181495209278609</v>
      </c>
      <c r="AP820" t="s">
        <v>914</v>
      </c>
      <c r="AQ820" t="s">
        <v>3096</v>
      </c>
      <c r="AR820" t="s">
        <v>3097</v>
      </c>
      <c r="AS820">
        <v>-0.649564793082823</v>
      </c>
      <c r="AT820">
        <v>3.2566776178923097E-2</v>
      </c>
      <c r="AU820">
        <v>0.72970353191849802</v>
      </c>
    </row>
    <row r="821" spans="1:47" x14ac:dyDescent="0.25">
      <c r="A821" t="s">
        <v>1115</v>
      </c>
      <c r="B821">
        <v>27051.825404227377</v>
      </c>
      <c r="C821">
        <v>24827.224068460881</v>
      </c>
      <c r="D821">
        <v>27468.302530652782</v>
      </c>
      <c r="E821">
        <v>39014.468166836799</v>
      </c>
      <c r="F821">
        <v>26475.490202170466</v>
      </c>
      <c r="G821">
        <v>38982.153036225973</v>
      </c>
      <c r="H821">
        <v>205.36</v>
      </c>
      <c r="I821">
        <v>205.36</v>
      </c>
      <c r="J821">
        <v>205.36</v>
      </c>
      <c r="K821">
        <v>205.36</v>
      </c>
      <c r="L821">
        <v>13173.291572606711</v>
      </c>
      <c r="M821">
        <v>205.36</v>
      </c>
      <c r="N821">
        <v>1</v>
      </c>
      <c r="O821">
        <v>1</v>
      </c>
      <c r="P821">
        <v>1</v>
      </c>
      <c r="Q821">
        <v>1</v>
      </c>
      <c r="R821">
        <v>1</v>
      </c>
      <c r="S821">
        <v>1</v>
      </c>
      <c r="T821">
        <v>1</v>
      </c>
      <c r="U821">
        <v>0</v>
      </c>
      <c r="V821">
        <v>0</v>
      </c>
      <c r="W821">
        <v>0</v>
      </c>
      <c r="X821">
        <v>0</v>
      </c>
      <c r="Y821">
        <v>1</v>
      </c>
      <c r="Z821">
        <v>0</v>
      </c>
      <c r="AA821">
        <v>1.7737193002557301</v>
      </c>
      <c r="AB821">
        <v>1.69753689761917</v>
      </c>
      <c r="AC821">
        <v>1.92224586711328</v>
      </c>
      <c r="AD821">
        <v>1.0565745315802999</v>
      </c>
      <c r="AE821">
        <v>1.7892931932754901</v>
      </c>
      <c r="AF821">
        <v>0.73677353062064599</v>
      </c>
      <c r="AG821">
        <v>0</v>
      </c>
      <c r="AH821">
        <v>0</v>
      </c>
      <c r="AI821">
        <v>0</v>
      </c>
      <c r="AJ821">
        <v>0</v>
      </c>
      <c r="AK821">
        <v>0.58830674360864299</v>
      </c>
      <c r="AL821">
        <v>0</v>
      </c>
      <c r="AM821">
        <f t="shared" si="24"/>
        <v>1.0217125992681375</v>
      </c>
      <c r="AN821">
        <f t="shared" si="25"/>
        <v>0.57236241141073874</v>
      </c>
      <c r="AP821" t="s">
        <v>915</v>
      </c>
      <c r="AQ821" t="s">
        <v>3098</v>
      </c>
      <c r="AR821" t="s">
        <v>3099</v>
      </c>
      <c r="AS821">
        <v>-0.40363174700756599</v>
      </c>
      <c r="AT821">
        <v>0.10810044474871799</v>
      </c>
      <c r="AU821">
        <v>0.73091892781133205</v>
      </c>
    </row>
    <row r="822" spans="1:47" x14ac:dyDescent="0.25">
      <c r="A822" t="s">
        <v>393</v>
      </c>
      <c r="B822">
        <v>360081.19863714208</v>
      </c>
      <c r="C822">
        <v>84266.438455729614</v>
      </c>
      <c r="D822">
        <v>434983.82209838083</v>
      </c>
      <c r="E822">
        <v>379777.44138825074</v>
      </c>
      <c r="F822">
        <v>464231.20737606846</v>
      </c>
      <c r="G822">
        <v>295099.98392843897</v>
      </c>
      <c r="H822">
        <v>460887.46068243851</v>
      </c>
      <c r="I822">
        <v>396873.06790746003</v>
      </c>
      <c r="J822">
        <v>661153.94488739118</v>
      </c>
      <c r="K822">
        <v>357471.1640582775</v>
      </c>
      <c r="L822">
        <v>536720.13551349961</v>
      </c>
      <c r="M822">
        <v>441855.17962024745</v>
      </c>
      <c r="N822">
        <v>2</v>
      </c>
      <c r="O822">
        <v>2</v>
      </c>
      <c r="P822">
        <v>1</v>
      </c>
      <c r="Q822">
        <v>2</v>
      </c>
      <c r="R822">
        <v>2</v>
      </c>
      <c r="S822">
        <v>2</v>
      </c>
      <c r="T822">
        <v>2</v>
      </c>
      <c r="U822">
        <v>2</v>
      </c>
      <c r="V822">
        <v>2</v>
      </c>
      <c r="W822">
        <v>2</v>
      </c>
      <c r="X822">
        <v>2</v>
      </c>
      <c r="Y822">
        <v>2</v>
      </c>
      <c r="Z822">
        <v>2</v>
      </c>
      <c r="AA822">
        <v>2.6542319188002397</v>
      </c>
      <c r="AB822">
        <v>3.0254276200429602</v>
      </c>
      <c r="AC822">
        <v>3.1543195908124702</v>
      </c>
      <c r="AD822">
        <v>2.6601363746987698</v>
      </c>
      <c r="AE822">
        <v>2.9697537221703199</v>
      </c>
      <c r="AF822">
        <v>2.9421453290616499</v>
      </c>
      <c r="AG822">
        <v>3.1246379597697302</v>
      </c>
      <c r="AH822">
        <v>3.9547294582397701</v>
      </c>
      <c r="AI822">
        <v>2.1566043668187</v>
      </c>
      <c r="AJ822">
        <v>4.6753516406052649</v>
      </c>
      <c r="AK822">
        <v>3.5874633131668152</v>
      </c>
      <c r="AL822">
        <v>3.3467822913303298</v>
      </c>
      <c r="AM822">
        <f t="shared" si="24"/>
        <v>3.101346744356881</v>
      </c>
      <c r="AN822">
        <f t="shared" si="25"/>
        <v>3.2739171865626226</v>
      </c>
      <c r="AP822" t="s">
        <v>916</v>
      </c>
      <c r="AQ822" t="s">
        <v>3100</v>
      </c>
      <c r="AR822" t="s">
        <v>3101</v>
      </c>
      <c r="AS822">
        <v>0.21286895638870801</v>
      </c>
      <c r="AT822">
        <v>3.11517411444809E-2</v>
      </c>
      <c r="AU822">
        <v>0.73101645067933596</v>
      </c>
    </row>
    <row r="823" spans="1:47" x14ac:dyDescent="0.25">
      <c r="A823" t="s">
        <v>1442</v>
      </c>
      <c r="B823">
        <v>81926.561063832487</v>
      </c>
      <c r="C823">
        <v>205.36</v>
      </c>
      <c r="D823">
        <v>97092.293340328513</v>
      </c>
      <c r="E823">
        <v>91909.617091050444</v>
      </c>
      <c r="F823">
        <v>72963.83610781857</v>
      </c>
      <c r="G823">
        <v>205.36</v>
      </c>
      <c r="H823">
        <v>205.36</v>
      </c>
      <c r="I823">
        <v>102281.1300753023</v>
      </c>
      <c r="J823">
        <v>205.36</v>
      </c>
      <c r="K823">
        <v>73636.765319831276</v>
      </c>
      <c r="L823">
        <v>205.36</v>
      </c>
      <c r="M823">
        <v>43062.524082421645</v>
      </c>
      <c r="N823">
        <v>1</v>
      </c>
      <c r="O823">
        <v>1</v>
      </c>
      <c r="P823">
        <v>0</v>
      </c>
      <c r="Q823">
        <v>1</v>
      </c>
      <c r="R823">
        <v>1</v>
      </c>
      <c r="S823">
        <v>1</v>
      </c>
      <c r="T823">
        <v>0</v>
      </c>
      <c r="U823">
        <v>0</v>
      </c>
      <c r="V823">
        <v>1</v>
      </c>
      <c r="W823">
        <v>0</v>
      </c>
      <c r="X823">
        <v>1</v>
      </c>
      <c r="Y823">
        <v>0</v>
      </c>
      <c r="Z823">
        <v>1</v>
      </c>
      <c r="AA823">
        <v>5.2639770499482603</v>
      </c>
      <c r="AB823">
        <v>0</v>
      </c>
      <c r="AC823">
        <v>4.4464518511815401</v>
      </c>
      <c r="AD823">
        <v>3.83377955818418</v>
      </c>
      <c r="AE823">
        <v>3.1490872584864</v>
      </c>
      <c r="AF823">
        <v>0</v>
      </c>
      <c r="AG823">
        <v>0</v>
      </c>
      <c r="AH823">
        <v>3.6827158480953899</v>
      </c>
      <c r="AI823">
        <v>0</v>
      </c>
      <c r="AJ823">
        <v>3.3987165382067199</v>
      </c>
      <c r="AK823">
        <v>0</v>
      </c>
      <c r="AL823">
        <v>3.02981843872191</v>
      </c>
      <c r="AM823">
        <f t="shared" si="24"/>
        <v>2.1848575732227533</v>
      </c>
      <c r="AN823">
        <f t="shared" si="25"/>
        <v>2.282566850581313</v>
      </c>
      <c r="AP823" t="s">
        <v>917</v>
      </c>
      <c r="AQ823" t="s">
        <v>3102</v>
      </c>
      <c r="AR823" t="s">
        <v>3103</v>
      </c>
      <c r="AS823">
        <v>-1.38271065951695</v>
      </c>
      <c r="AT823">
        <v>2.65093326728837E-2</v>
      </c>
      <c r="AU823">
        <v>0.73182090751400597</v>
      </c>
    </row>
    <row r="824" spans="1:47" x14ac:dyDescent="0.25">
      <c r="A824" t="s">
        <v>806</v>
      </c>
      <c r="B824">
        <v>275020.86014814914</v>
      </c>
      <c r="C824">
        <v>345111.47311165894</v>
      </c>
      <c r="D824">
        <v>163318.71928467325</v>
      </c>
      <c r="E824">
        <v>233128.96905332536</v>
      </c>
      <c r="F824">
        <v>350411.81564184593</v>
      </c>
      <c r="G824">
        <v>289790.51068662608</v>
      </c>
      <c r="H824">
        <v>168522.97999270706</v>
      </c>
      <c r="I824">
        <v>188766.79590530138</v>
      </c>
      <c r="J824">
        <v>297008.63578080817</v>
      </c>
      <c r="K824">
        <v>226527.73656752161</v>
      </c>
      <c r="L824">
        <v>357749.5704693771</v>
      </c>
      <c r="M824">
        <v>208253.17191066517</v>
      </c>
      <c r="N824">
        <v>3</v>
      </c>
      <c r="O824">
        <v>3</v>
      </c>
      <c r="P824">
        <v>3</v>
      </c>
      <c r="Q824">
        <v>2</v>
      </c>
      <c r="R824">
        <v>3</v>
      </c>
      <c r="S824">
        <v>3</v>
      </c>
      <c r="T824">
        <v>3</v>
      </c>
      <c r="U824">
        <v>1</v>
      </c>
      <c r="V824">
        <v>2</v>
      </c>
      <c r="W824">
        <v>1</v>
      </c>
      <c r="X824">
        <v>1</v>
      </c>
      <c r="Y824">
        <v>2</v>
      </c>
      <c r="Z824">
        <v>1</v>
      </c>
      <c r="AA824">
        <v>2.0479817100854034</v>
      </c>
      <c r="AB824">
        <v>1.9175202530468267</v>
      </c>
      <c r="AC824">
        <v>2.27631194332429</v>
      </c>
      <c r="AD824">
        <v>2.5162124822206402</v>
      </c>
      <c r="AE824">
        <v>1.7676959811371198</v>
      </c>
      <c r="AF824">
        <v>3.3354142955060069</v>
      </c>
      <c r="AG824">
        <v>3.7102777709232999</v>
      </c>
      <c r="AH824">
        <v>1.761007135152485</v>
      </c>
      <c r="AI824">
        <v>2.4295707977777701</v>
      </c>
      <c r="AJ824">
        <v>3.5762013921098799</v>
      </c>
      <c r="AK824">
        <v>2.2759869359311784</v>
      </c>
      <c r="AL824">
        <v>3.4197962944044802</v>
      </c>
      <c r="AM824">
        <f t="shared" si="24"/>
        <v>2.5971667319750296</v>
      </c>
      <c r="AN824">
        <f t="shared" si="25"/>
        <v>2.5751627666282011</v>
      </c>
      <c r="AP824" t="s">
        <v>918</v>
      </c>
      <c r="AQ824" t="s">
        <v>1674</v>
      </c>
      <c r="AR824" t="s">
        <v>3104</v>
      </c>
      <c r="AS824">
        <v>-0.77502023940940801</v>
      </c>
      <c r="AT824">
        <v>0.31704560596897402</v>
      </c>
      <c r="AU824">
        <v>0.73243269128313004</v>
      </c>
    </row>
    <row r="825" spans="1:47" x14ac:dyDescent="0.25">
      <c r="A825" t="s">
        <v>519</v>
      </c>
      <c r="B825">
        <v>25889.416672600812</v>
      </c>
      <c r="C825">
        <v>205.36</v>
      </c>
      <c r="D825">
        <v>36899.925899302594</v>
      </c>
      <c r="E825">
        <v>205.36</v>
      </c>
      <c r="F825">
        <v>30400.120972152166</v>
      </c>
      <c r="G825">
        <v>205.36</v>
      </c>
      <c r="H825">
        <v>205.36</v>
      </c>
      <c r="I825">
        <v>205.36</v>
      </c>
      <c r="J825">
        <v>88385.992881901271</v>
      </c>
      <c r="K825">
        <v>72291.699543128896</v>
      </c>
      <c r="L825">
        <v>79596.626877239454</v>
      </c>
      <c r="M825">
        <v>56405.224615370164</v>
      </c>
      <c r="N825">
        <v>1</v>
      </c>
      <c r="O825">
        <v>1</v>
      </c>
      <c r="P825">
        <v>0</v>
      </c>
      <c r="Q825">
        <v>1</v>
      </c>
      <c r="R825">
        <v>0</v>
      </c>
      <c r="S825">
        <v>1</v>
      </c>
      <c r="T825">
        <v>0</v>
      </c>
      <c r="U825">
        <v>0</v>
      </c>
      <c r="V825">
        <v>0</v>
      </c>
      <c r="W825">
        <v>1</v>
      </c>
      <c r="X825">
        <v>1</v>
      </c>
      <c r="Y825">
        <v>1</v>
      </c>
      <c r="Z825">
        <v>1</v>
      </c>
      <c r="AA825">
        <v>2.9904971375869698</v>
      </c>
      <c r="AB825">
        <v>0</v>
      </c>
      <c r="AC825">
        <v>2.72366426654406</v>
      </c>
      <c r="AD825">
        <v>0</v>
      </c>
      <c r="AE825">
        <v>1.78184064133316</v>
      </c>
      <c r="AF825">
        <v>0</v>
      </c>
      <c r="AG825">
        <v>0</v>
      </c>
      <c r="AH825">
        <v>0</v>
      </c>
      <c r="AI825">
        <v>2.3274342033539002</v>
      </c>
      <c r="AJ825">
        <v>1.1552168059625501</v>
      </c>
      <c r="AK825">
        <v>2.55812529144798</v>
      </c>
      <c r="AL825">
        <v>3.49545245764538</v>
      </c>
      <c r="AM825">
        <f t="shared" si="24"/>
        <v>1.5328020689079132</v>
      </c>
      <c r="AN825">
        <f t="shared" si="25"/>
        <v>1.3059030650710868</v>
      </c>
      <c r="AP825" t="s">
        <v>919</v>
      </c>
      <c r="AQ825" t="s">
        <v>3105</v>
      </c>
      <c r="AR825" t="s">
        <v>3106</v>
      </c>
      <c r="AS825">
        <v>0.32361211280255098</v>
      </c>
      <c r="AT825">
        <v>8.4630455287715997E-2</v>
      </c>
      <c r="AU825">
        <v>0.73272210029597895</v>
      </c>
    </row>
    <row r="826" spans="1:47" x14ac:dyDescent="0.25">
      <c r="A826" t="s">
        <v>85</v>
      </c>
      <c r="B826">
        <v>205.36</v>
      </c>
      <c r="C826">
        <v>205.36</v>
      </c>
      <c r="D826">
        <v>205.36</v>
      </c>
      <c r="E826">
        <v>39074.29696914427</v>
      </c>
      <c r="F826">
        <v>56881.896218500959</v>
      </c>
      <c r="G826">
        <v>205.36</v>
      </c>
      <c r="H826">
        <v>43343.219773575503</v>
      </c>
      <c r="I826">
        <v>75024.407636629068</v>
      </c>
      <c r="J826">
        <v>71717.649314348775</v>
      </c>
      <c r="K826">
        <v>21294.468329790343</v>
      </c>
      <c r="L826">
        <v>97805.078390128183</v>
      </c>
      <c r="M826">
        <v>162301.22571965869</v>
      </c>
      <c r="N826">
        <v>1</v>
      </c>
      <c r="O826">
        <v>0</v>
      </c>
      <c r="P826">
        <v>0</v>
      </c>
      <c r="Q826">
        <v>0</v>
      </c>
      <c r="R826">
        <v>1</v>
      </c>
      <c r="S826">
        <v>1</v>
      </c>
      <c r="T826">
        <v>0</v>
      </c>
      <c r="U826">
        <v>1</v>
      </c>
      <c r="V826">
        <v>1</v>
      </c>
      <c r="W826">
        <v>1</v>
      </c>
      <c r="X826">
        <v>1</v>
      </c>
      <c r="Y826">
        <v>1</v>
      </c>
      <c r="Z826">
        <v>1</v>
      </c>
      <c r="AA826">
        <v>0</v>
      </c>
      <c r="AB826">
        <v>0</v>
      </c>
      <c r="AC826">
        <v>0</v>
      </c>
      <c r="AD826">
        <v>2.6094061644905699</v>
      </c>
      <c r="AE826">
        <v>2.2779073842278601</v>
      </c>
      <c r="AF826">
        <v>0</v>
      </c>
      <c r="AG826">
        <v>2.1902697779914901</v>
      </c>
      <c r="AH826">
        <v>3.4290629243122099</v>
      </c>
      <c r="AI826">
        <v>0.85989046028719096</v>
      </c>
      <c r="AJ826">
        <v>1.56461651145323</v>
      </c>
      <c r="AK826">
        <v>3.5568831123452398</v>
      </c>
      <c r="AL826">
        <v>1.3205013482610599</v>
      </c>
      <c r="AM826">
        <f t="shared" si="24"/>
        <v>0.40408449529007018</v>
      </c>
      <c r="AN826">
        <f t="shared" si="25"/>
        <v>2.5640051186047379</v>
      </c>
      <c r="AP826" t="s">
        <v>920</v>
      </c>
      <c r="AQ826" t="s">
        <v>3107</v>
      </c>
      <c r="AR826" t="s">
        <v>3108</v>
      </c>
      <c r="AS826">
        <v>0.23988063697069401</v>
      </c>
      <c r="AT826">
        <v>0.102048120615918</v>
      </c>
      <c r="AU826">
        <v>0.73454140302175996</v>
      </c>
    </row>
    <row r="827" spans="1:47" x14ac:dyDescent="0.25">
      <c r="A827" t="s">
        <v>1342</v>
      </c>
      <c r="B827">
        <v>228533.72914209237</v>
      </c>
      <c r="C827">
        <v>266034.71357160772</v>
      </c>
      <c r="D827">
        <v>211618.00806115748</v>
      </c>
      <c r="E827">
        <v>235444.22437945154</v>
      </c>
      <c r="F827">
        <v>205.36</v>
      </c>
      <c r="G827">
        <v>262745.05299235258</v>
      </c>
      <c r="H827">
        <v>233759.01014576483</v>
      </c>
      <c r="I827">
        <v>209083.43642454757</v>
      </c>
      <c r="J827">
        <v>205.36</v>
      </c>
      <c r="K827">
        <v>237199.15155523631</v>
      </c>
      <c r="L827">
        <v>21600.848965655834</v>
      </c>
      <c r="M827">
        <v>264840.90646834741</v>
      </c>
      <c r="N827">
        <v>1</v>
      </c>
      <c r="O827">
        <v>1</v>
      </c>
      <c r="P827">
        <v>1</v>
      </c>
      <c r="Q827">
        <v>1</v>
      </c>
      <c r="R827">
        <v>1</v>
      </c>
      <c r="S827">
        <v>0</v>
      </c>
      <c r="T827">
        <v>1</v>
      </c>
      <c r="U827">
        <v>1</v>
      </c>
      <c r="V827">
        <v>1</v>
      </c>
      <c r="W827">
        <v>0</v>
      </c>
      <c r="X827">
        <v>1</v>
      </c>
      <c r="Y827">
        <v>1</v>
      </c>
      <c r="Z827">
        <v>1</v>
      </c>
      <c r="AA827">
        <v>1.1596105432856001</v>
      </c>
      <c r="AB827">
        <v>1.2782987843465901</v>
      </c>
      <c r="AC827">
        <v>1.73226847021355</v>
      </c>
      <c r="AD827">
        <v>2.8137864395826599</v>
      </c>
      <c r="AE827">
        <v>0</v>
      </c>
      <c r="AF827">
        <v>1.4174838973788499</v>
      </c>
      <c r="AG827">
        <v>2.8929635040742099</v>
      </c>
      <c r="AH827">
        <v>1.5457650808171399</v>
      </c>
      <c r="AI827">
        <v>0</v>
      </c>
      <c r="AJ827">
        <v>5.25506069087331</v>
      </c>
      <c r="AK827">
        <v>0.695838542023412</v>
      </c>
      <c r="AL827">
        <v>4.4531195902485203</v>
      </c>
      <c r="AM827">
        <f t="shared" si="24"/>
        <v>1.8071203976829835</v>
      </c>
      <c r="AN827">
        <f t="shared" si="25"/>
        <v>2.0669121927909906</v>
      </c>
      <c r="AP827" t="s">
        <v>921</v>
      </c>
      <c r="AQ827" t="s">
        <v>3109</v>
      </c>
      <c r="AR827" t="s">
        <v>3110</v>
      </c>
      <c r="AS827">
        <v>-0.293676463348303</v>
      </c>
      <c r="AT827">
        <v>0.32001422816814201</v>
      </c>
      <c r="AU827">
        <v>0.73558462642935596</v>
      </c>
    </row>
    <row r="828" spans="1:47" x14ac:dyDescent="0.25">
      <c r="A828" t="s">
        <v>348</v>
      </c>
      <c r="B828">
        <v>37157.643734803416</v>
      </c>
      <c r="C828">
        <v>205.36</v>
      </c>
      <c r="D828">
        <v>50797.182754070076</v>
      </c>
      <c r="E828">
        <v>27840.915460313714</v>
      </c>
      <c r="F828">
        <v>49131.008975917262</v>
      </c>
      <c r="G828">
        <v>65972.571156937294</v>
      </c>
      <c r="H828">
        <v>205.36</v>
      </c>
      <c r="I828">
        <v>205.36</v>
      </c>
      <c r="J828">
        <v>17016.580157364522</v>
      </c>
      <c r="K828">
        <v>47813.028673132438</v>
      </c>
      <c r="L828">
        <v>205.36</v>
      </c>
      <c r="M828">
        <v>60230.210040485326</v>
      </c>
      <c r="N828">
        <v>3</v>
      </c>
      <c r="O828">
        <v>2</v>
      </c>
      <c r="P828">
        <v>0</v>
      </c>
      <c r="Q828">
        <v>2</v>
      </c>
      <c r="R828">
        <v>2</v>
      </c>
      <c r="S828">
        <v>2</v>
      </c>
      <c r="T828">
        <v>3</v>
      </c>
      <c r="U828">
        <v>0</v>
      </c>
      <c r="V828">
        <v>0</v>
      </c>
      <c r="W828">
        <v>1</v>
      </c>
      <c r="X828">
        <v>2</v>
      </c>
      <c r="Y828">
        <v>0</v>
      </c>
      <c r="Z828">
        <v>2</v>
      </c>
      <c r="AA828">
        <v>1.85733978105625</v>
      </c>
      <c r="AB828">
        <v>0</v>
      </c>
      <c r="AC828">
        <v>2.12315989498931</v>
      </c>
      <c r="AD828">
        <v>5.47899324784282</v>
      </c>
      <c r="AE828">
        <v>1.567457170046</v>
      </c>
      <c r="AF828">
        <v>2.7124938647752899</v>
      </c>
      <c r="AG828">
        <v>0</v>
      </c>
      <c r="AH828">
        <v>0</v>
      </c>
      <c r="AI828">
        <v>1.0381635684975701</v>
      </c>
      <c r="AJ828">
        <v>2.3579105053511702</v>
      </c>
      <c r="AK828">
        <v>0</v>
      </c>
      <c r="AL828">
        <v>2.2752246355007801</v>
      </c>
      <c r="AM828">
        <f t="shared" si="24"/>
        <v>1.6815112691115983</v>
      </c>
      <c r="AN828">
        <f t="shared" si="25"/>
        <v>1.5536125088982669</v>
      </c>
      <c r="AP828" t="s">
        <v>922</v>
      </c>
      <c r="AQ828" t="s">
        <v>3111</v>
      </c>
      <c r="AR828" t="s">
        <v>3112</v>
      </c>
      <c r="AS828">
        <v>0.45310149268371303</v>
      </c>
      <c r="AT828">
        <v>5.3787184809320897E-2</v>
      </c>
      <c r="AU828">
        <v>0.73667864873840505</v>
      </c>
    </row>
    <row r="829" spans="1:47" x14ac:dyDescent="0.25">
      <c r="A829" t="s">
        <v>1261</v>
      </c>
      <c r="B829">
        <v>154237.28773263906</v>
      </c>
      <c r="C829">
        <v>125287.22572466846</v>
      </c>
      <c r="D829">
        <v>142289.80115612526</v>
      </c>
      <c r="E829">
        <v>97218.205780522316</v>
      </c>
      <c r="F829">
        <v>109172.56997746759</v>
      </c>
      <c r="G829">
        <v>205.36</v>
      </c>
      <c r="H829">
        <v>205.36</v>
      </c>
      <c r="I829">
        <v>205.36</v>
      </c>
      <c r="J829">
        <v>205.36</v>
      </c>
      <c r="K829">
        <v>58765.127208684818</v>
      </c>
      <c r="L829">
        <v>138495.38636944955</v>
      </c>
      <c r="M829">
        <v>64654.090771608338</v>
      </c>
      <c r="N829">
        <v>1</v>
      </c>
      <c r="O829">
        <v>1</v>
      </c>
      <c r="P829">
        <v>1</v>
      </c>
      <c r="Q829">
        <v>1</v>
      </c>
      <c r="R829">
        <v>1</v>
      </c>
      <c r="S829">
        <v>1</v>
      </c>
      <c r="T829">
        <v>0</v>
      </c>
      <c r="U829">
        <v>0</v>
      </c>
      <c r="V829">
        <v>0</v>
      </c>
      <c r="W829">
        <v>0</v>
      </c>
      <c r="X829">
        <v>1</v>
      </c>
      <c r="Y829">
        <v>1</v>
      </c>
      <c r="Z829">
        <v>1</v>
      </c>
      <c r="AA829">
        <v>1.8052016182930299</v>
      </c>
      <c r="AB829">
        <v>1.23072920867907</v>
      </c>
      <c r="AC829">
        <v>3.4556264818911999</v>
      </c>
      <c r="AD829">
        <v>3.2829485149906401</v>
      </c>
      <c r="AE829">
        <v>1.40245082553263</v>
      </c>
      <c r="AF829">
        <v>0</v>
      </c>
      <c r="AG829">
        <v>0</v>
      </c>
      <c r="AH829">
        <v>0</v>
      </c>
      <c r="AI829">
        <v>0</v>
      </c>
      <c r="AJ829">
        <v>1.3622354939603101</v>
      </c>
      <c r="AK829">
        <v>2.35077978311547</v>
      </c>
      <c r="AL829">
        <v>2.5751839551434799</v>
      </c>
      <c r="AM829">
        <f t="shared" si="24"/>
        <v>1.3089654671372684</v>
      </c>
      <c r="AN829">
        <f t="shared" si="25"/>
        <v>1.6018938464637034</v>
      </c>
      <c r="AP829" t="s">
        <v>923</v>
      </c>
      <c r="AQ829" t="s">
        <v>3113</v>
      </c>
      <c r="AR829" t="s">
        <v>3114</v>
      </c>
      <c r="AS829">
        <v>-1.5705932764611601</v>
      </c>
      <c r="AT829">
        <v>0.234652611531324</v>
      </c>
      <c r="AU829">
        <v>0.73692531632654201</v>
      </c>
    </row>
    <row r="830" spans="1:47" x14ac:dyDescent="0.25">
      <c r="A830" t="s">
        <v>167</v>
      </c>
      <c r="B830">
        <v>550704.55601259286</v>
      </c>
      <c r="C830">
        <v>563569.35977995128</v>
      </c>
      <c r="D830">
        <v>543570.84064475354</v>
      </c>
      <c r="E830">
        <v>393953.34695960715</v>
      </c>
      <c r="F830">
        <v>30923.385129384129</v>
      </c>
      <c r="G830">
        <v>592220.78920597525</v>
      </c>
      <c r="H830">
        <v>383278.32182515482</v>
      </c>
      <c r="I830">
        <v>396783.04510961042</v>
      </c>
      <c r="J830">
        <v>490408.08088504948</v>
      </c>
      <c r="K830">
        <v>349659.62009500759</v>
      </c>
      <c r="L830">
        <v>478764.02234730503</v>
      </c>
      <c r="M830">
        <v>412108.95360908186</v>
      </c>
      <c r="N830">
        <v>2</v>
      </c>
      <c r="O830">
        <v>2</v>
      </c>
      <c r="P830">
        <v>2</v>
      </c>
      <c r="Q830">
        <v>2</v>
      </c>
      <c r="R830">
        <v>2</v>
      </c>
      <c r="S830">
        <v>1</v>
      </c>
      <c r="T830">
        <v>1</v>
      </c>
      <c r="U830">
        <v>2</v>
      </c>
      <c r="V830">
        <v>2</v>
      </c>
      <c r="W830">
        <v>2</v>
      </c>
      <c r="X830">
        <v>1</v>
      </c>
      <c r="Y830">
        <v>1</v>
      </c>
      <c r="Z830">
        <v>1</v>
      </c>
      <c r="AA830">
        <v>3.3111943223643299</v>
      </c>
      <c r="AB830">
        <v>3.3365700182769751</v>
      </c>
      <c r="AC830">
        <v>2.2786830811518799</v>
      </c>
      <c r="AD830">
        <v>3.1883676066733151</v>
      </c>
      <c r="AE830">
        <v>2.40197495453187</v>
      </c>
      <c r="AF830">
        <v>2.2337425322507101</v>
      </c>
      <c r="AG830">
        <v>2.7776944606771301</v>
      </c>
      <c r="AH830">
        <v>2.94349248074617</v>
      </c>
      <c r="AI830">
        <v>1.5870411027386342</v>
      </c>
      <c r="AJ830">
        <v>3.6033675303386001</v>
      </c>
      <c r="AK830">
        <v>3.92895286320713</v>
      </c>
      <c r="AL830">
        <v>3.9956143572223302</v>
      </c>
      <c r="AM830">
        <f t="shared" si="24"/>
        <v>2.7250997645201882</v>
      </c>
      <c r="AN830">
        <f t="shared" si="25"/>
        <v>3.2060161205096573</v>
      </c>
      <c r="AP830" t="s">
        <v>924</v>
      </c>
      <c r="AQ830" t="s">
        <v>3115</v>
      </c>
      <c r="AR830" t="s">
        <v>3116</v>
      </c>
      <c r="AS830">
        <v>-0.30874552273727202</v>
      </c>
      <c r="AT830">
        <v>5.1798645735931501E-2</v>
      </c>
      <c r="AU830">
        <v>0.73750582640284501</v>
      </c>
    </row>
    <row r="831" spans="1:47" x14ac:dyDescent="0.25">
      <c r="A831" t="s">
        <v>1186</v>
      </c>
      <c r="B831">
        <v>112185.95797423726</v>
      </c>
      <c r="C831">
        <v>112773.33577969042</v>
      </c>
      <c r="D831">
        <v>164365.32392340401</v>
      </c>
      <c r="E831">
        <v>131640.62969659251</v>
      </c>
      <c r="F831">
        <v>118843.85252832087</v>
      </c>
      <c r="G831">
        <v>153597.59696256177</v>
      </c>
      <c r="H831">
        <v>137276.71556496786</v>
      </c>
      <c r="I831">
        <v>129861.46967127587</v>
      </c>
      <c r="J831">
        <v>108999.26905472075</v>
      </c>
      <c r="K831">
        <v>181149.94491636517</v>
      </c>
      <c r="L831">
        <v>205.36</v>
      </c>
      <c r="M831">
        <v>157745.29384933788</v>
      </c>
      <c r="N831">
        <v>1</v>
      </c>
      <c r="O831">
        <v>1</v>
      </c>
      <c r="P831">
        <v>1</v>
      </c>
      <c r="Q831">
        <v>1</v>
      </c>
      <c r="R831">
        <v>1</v>
      </c>
      <c r="S831">
        <v>1</v>
      </c>
      <c r="T831">
        <v>1</v>
      </c>
      <c r="U831">
        <v>1</v>
      </c>
      <c r="V831">
        <v>1</v>
      </c>
      <c r="W831">
        <v>1</v>
      </c>
      <c r="X831">
        <v>1</v>
      </c>
      <c r="Y831">
        <v>0</v>
      </c>
      <c r="Z831">
        <v>1</v>
      </c>
      <c r="AA831">
        <v>3.17214008802874</v>
      </c>
      <c r="AB831">
        <v>2.0835620989636299</v>
      </c>
      <c r="AC831">
        <v>3.3733267209546001</v>
      </c>
      <c r="AD831">
        <v>4.25590575308573</v>
      </c>
      <c r="AE831">
        <v>1.2113524649670799</v>
      </c>
      <c r="AF831">
        <v>3.3876943000342301</v>
      </c>
      <c r="AG831">
        <v>4.55372327503704</v>
      </c>
      <c r="AH831">
        <v>5.1256104727479803</v>
      </c>
      <c r="AI831">
        <v>2.60922961709162</v>
      </c>
      <c r="AJ831">
        <v>6.45822672584743</v>
      </c>
      <c r="AK831">
        <v>0</v>
      </c>
      <c r="AL831">
        <v>3.23252466637422</v>
      </c>
      <c r="AM831">
        <f t="shared" si="24"/>
        <v>3.5140299251533746</v>
      </c>
      <c r="AN831">
        <f t="shared" si="25"/>
        <v>3.0631861053686751</v>
      </c>
      <c r="AP831" t="s">
        <v>925</v>
      </c>
      <c r="AQ831" t="s">
        <v>3117</v>
      </c>
      <c r="AR831" t="s">
        <v>3118</v>
      </c>
      <c r="AS831">
        <v>-0.37308431241547502</v>
      </c>
      <c r="AT831">
        <v>0.168613194250544</v>
      </c>
      <c r="AU831">
        <v>0.73757203597776</v>
      </c>
    </row>
    <row r="832" spans="1:47" x14ac:dyDescent="0.25">
      <c r="A832" t="s">
        <v>537</v>
      </c>
      <c r="B832">
        <v>182619.62426357562</v>
      </c>
      <c r="C832">
        <v>119931.01826515629</v>
      </c>
      <c r="D832">
        <v>163572.01874496529</v>
      </c>
      <c r="E832">
        <v>223935.30729113816</v>
      </c>
      <c r="F832">
        <v>78674.175174647185</v>
      </c>
      <c r="G832">
        <v>181741.42402137196</v>
      </c>
      <c r="H832">
        <v>156006.07060900028</v>
      </c>
      <c r="I832">
        <v>202730.76615786715</v>
      </c>
      <c r="J832">
        <v>84973.781790679146</v>
      </c>
      <c r="K832">
        <v>82215.313950144438</v>
      </c>
      <c r="L832">
        <v>101231.87661666665</v>
      </c>
      <c r="M832">
        <v>62652.117279503815</v>
      </c>
      <c r="N832">
        <v>4</v>
      </c>
      <c r="O832">
        <v>2</v>
      </c>
      <c r="P832">
        <v>2</v>
      </c>
      <c r="Q832">
        <v>1</v>
      </c>
      <c r="R832">
        <v>4</v>
      </c>
      <c r="S832">
        <v>1</v>
      </c>
      <c r="T832">
        <v>3</v>
      </c>
      <c r="U832">
        <v>2</v>
      </c>
      <c r="V832">
        <v>3</v>
      </c>
      <c r="W832">
        <v>1</v>
      </c>
      <c r="X832">
        <v>2</v>
      </c>
      <c r="Y832">
        <v>2</v>
      </c>
      <c r="Z832">
        <v>1</v>
      </c>
      <c r="AA832">
        <v>3.3775997695763302</v>
      </c>
      <c r="AB832">
        <v>2.3317612711785225</v>
      </c>
      <c r="AC832">
        <v>5.0418305856656103</v>
      </c>
      <c r="AD832">
        <v>2.4813936536541839</v>
      </c>
      <c r="AE832">
        <v>4.1996444334731198</v>
      </c>
      <c r="AF832">
        <v>2.3654982772698374</v>
      </c>
      <c r="AG832">
        <v>2.5623921619769003</v>
      </c>
      <c r="AH832">
        <v>2.6106110003682863</v>
      </c>
      <c r="AI832">
        <v>1.85597247927843</v>
      </c>
      <c r="AJ832">
        <v>3.472853397066535</v>
      </c>
      <c r="AK832">
        <v>1.91304108344086</v>
      </c>
      <c r="AL832">
        <v>3.7848315128279899</v>
      </c>
      <c r="AM832">
        <f t="shared" si="24"/>
        <v>3.0742526300058777</v>
      </c>
      <c r="AN832">
        <f t="shared" si="25"/>
        <v>2.925318974290223</v>
      </c>
      <c r="AP832" t="s">
        <v>926</v>
      </c>
      <c r="AQ832" t="s">
        <v>3119</v>
      </c>
      <c r="AR832" t="s">
        <v>3120</v>
      </c>
      <c r="AS832">
        <v>0.29999056141209601</v>
      </c>
      <c r="AT832">
        <v>9.2678791853683898E-2</v>
      </c>
      <c r="AU832">
        <v>0.73758746998454106</v>
      </c>
    </row>
    <row r="833" spans="1:47" x14ac:dyDescent="0.25">
      <c r="A833" t="s">
        <v>689</v>
      </c>
      <c r="B833">
        <v>25588.880917591887</v>
      </c>
      <c r="C833">
        <v>28851.546407544032</v>
      </c>
      <c r="D833">
        <v>205.36</v>
      </c>
      <c r="E833">
        <v>22752.186306936092</v>
      </c>
      <c r="F833">
        <v>43700.364599216562</v>
      </c>
      <c r="G833">
        <v>205.36</v>
      </c>
      <c r="H833">
        <v>159322.8742873843</v>
      </c>
      <c r="I833">
        <v>205.36</v>
      </c>
      <c r="J833">
        <v>75341.989594737432</v>
      </c>
      <c r="K833">
        <v>32506.057659294234</v>
      </c>
      <c r="L833">
        <v>26828.077504065113</v>
      </c>
      <c r="M833">
        <v>28813.567172731044</v>
      </c>
      <c r="N833">
        <v>2</v>
      </c>
      <c r="O833">
        <v>1</v>
      </c>
      <c r="P833">
        <v>1</v>
      </c>
      <c r="Q833">
        <v>0</v>
      </c>
      <c r="R833">
        <v>1</v>
      </c>
      <c r="S833">
        <v>1</v>
      </c>
      <c r="T833">
        <v>0</v>
      </c>
      <c r="U833">
        <v>1</v>
      </c>
      <c r="V833">
        <v>0</v>
      </c>
      <c r="W833">
        <v>2</v>
      </c>
      <c r="X833">
        <v>1</v>
      </c>
      <c r="Y833">
        <v>1</v>
      </c>
      <c r="Z833">
        <v>1</v>
      </c>
      <c r="AA833">
        <v>2.4302006996080499</v>
      </c>
      <c r="AB833">
        <v>1.49243135631608</v>
      </c>
      <c r="AC833">
        <v>0</v>
      </c>
      <c r="AD833">
        <v>2.14343907821157</v>
      </c>
      <c r="AE833">
        <v>1.2177775913601001</v>
      </c>
      <c r="AF833">
        <v>0</v>
      </c>
      <c r="AG833">
        <v>1.42256719245431</v>
      </c>
      <c r="AH833">
        <v>0</v>
      </c>
      <c r="AI833">
        <v>1.1539225696280089</v>
      </c>
      <c r="AJ833">
        <v>0.73144704763513302</v>
      </c>
      <c r="AK833">
        <v>2.48278081486214</v>
      </c>
      <c r="AL833">
        <v>4.1623394570457704</v>
      </c>
      <c r="AM833">
        <f t="shared" si="24"/>
        <v>0.96800027886454532</v>
      </c>
      <c r="AN833">
        <f t="shared" si="25"/>
        <v>1.9048173556556485</v>
      </c>
      <c r="AP833" t="s">
        <v>927</v>
      </c>
      <c r="AQ833" t="s">
        <v>3121</v>
      </c>
      <c r="AR833" t="s">
        <v>3122</v>
      </c>
      <c r="AS833">
        <v>-0.25481574016373498</v>
      </c>
      <c r="AT833">
        <v>0.174913590997612</v>
      </c>
      <c r="AU833">
        <v>0.73762039232568499</v>
      </c>
    </row>
    <row r="834" spans="1:47" x14ac:dyDescent="0.25">
      <c r="A834" t="s">
        <v>383</v>
      </c>
      <c r="B834">
        <v>205.36</v>
      </c>
      <c r="C834">
        <v>36360.130582080543</v>
      </c>
      <c r="D834">
        <v>5269.4739650433357</v>
      </c>
      <c r="E834">
        <v>205.36</v>
      </c>
      <c r="F834">
        <v>205.36</v>
      </c>
      <c r="G834">
        <v>31917.316086497118</v>
      </c>
      <c r="H834">
        <v>39429.128391147373</v>
      </c>
      <c r="I834">
        <v>47566.147420380701</v>
      </c>
      <c r="J834">
        <v>205.36</v>
      </c>
      <c r="K834">
        <v>205.36</v>
      </c>
      <c r="L834">
        <v>25651.890394225124</v>
      </c>
      <c r="M834">
        <v>2598.980676949896</v>
      </c>
      <c r="N834">
        <v>2</v>
      </c>
      <c r="O834">
        <v>0</v>
      </c>
      <c r="P834">
        <v>1</v>
      </c>
      <c r="Q834">
        <v>1</v>
      </c>
      <c r="R834">
        <v>0</v>
      </c>
      <c r="S834">
        <v>0</v>
      </c>
      <c r="T834">
        <v>1</v>
      </c>
      <c r="U834">
        <v>1</v>
      </c>
      <c r="V834">
        <v>1</v>
      </c>
      <c r="W834">
        <v>0</v>
      </c>
      <c r="X834">
        <v>0</v>
      </c>
      <c r="Y834">
        <v>1</v>
      </c>
      <c r="Z834">
        <v>1</v>
      </c>
      <c r="AA834">
        <v>0</v>
      </c>
      <c r="AB834">
        <v>1.3036043395374799</v>
      </c>
      <c r="AC834">
        <v>1.6548470775861199</v>
      </c>
      <c r="AD834">
        <v>0</v>
      </c>
      <c r="AE834">
        <v>0</v>
      </c>
      <c r="AF834">
        <v>2.9544166038828701</v>
      </c>
      <c r="AG834">
        <v>1.7041878315311201</v>
      </c>
      <c r="AH834">
        <v>2.6584101982299</v>
      </c>
      <c r="AI834">
        <v>0</v>
      </c>
      <c r="AJ834">
        <v>0</v>
      </c>
      <c r="AK834">
        <v>1.9806210958235999</v>
      </c>
      <c r="AL834">
        <v>0.99015597989325199</v>
      </c>
      <c r="AM834">
        <f t="shared" si="24"/>
        <v>0.98547800350107828</v>
      </c>
      <c r="AN834">
        <f t="shared" si="25"/>
        <v>1.222229184246312</v>
      </c>
      <c r="AP834" t="s">
        <v>928</v>
      </c>
      <c r="AQ834" t="s">
        <v>3123</v>
      </c>
      <c r="AR834" t="s">
        <v>3124</v>
      </c>
      <c r="AS834">
        <v>-1.3637157072672501</v>
      </c>
      <c r="AT834">
        <v>0.104821089694591</v>
      </c>
      <c r="AU834">
        <v>0.73764449943458799</v>
      </c>
    </row>
    <row r="835" spans="1:47" x14ac:dyDescent="0.25">
      <c r="A835" t="s">
        <v>114</v>
      </c>
      <c r="B835">
        <v>100962.46874625608</v>
      </c>
      <c r="C835">
        <v>2263.2448274448889</v>
      </c>
      <c r="D835">
        <v>130101.39851597755</v>
      </c>
      <c r="E835">
        <v>147377.51242770487</v>
      </c>
      <c r="F835">
        <v>53003.699789483522</v>
      </c>
      <c r="G835">
        <v>69661.080362287757</v>
      </c>
      <c r="H835">
        <v>65671.153122639225</v>
      </c>
      <c r="I835">
        <v>22544.118653816851</v>
      </c>
      <c r="J835">
        <v>13398.861505669536</v>
      </c>
      <c r="K835">
        <v>48252.567670027507</v>
      </c>
      <c r="L835">
        <v>12709.716204561819</v>
      </c>
      <c r="M835">
        <v>64715.525032277175</v>
      </c>
      <c r="N835">
        <v>2</v>
      </c>
      <c r="O835">
        <v>2</v>
      </c>
      <c r="P835">
        <v>1</v>
      </c>
      <c r="Q835">
        <v>2</v>
      </c>
      <c r="R835">
        <v>2</v>
      </c>
      <c r="S835">
        <v>1</v>
      </c>
      <c r="T835">
        <v>1</v>
      </c>
      <c r="U835">
        <v>1</v>
      </c>
      <c r="V835">
        <v>1</v>
      </c>
      <c r="W835">
        <v>1</v>
      </c>
      <c r="X835">
        <v>2</v>
      </c>
      <c r="Y835">
        <v>1</v>
      </c>
      <c r="Z835">
        <v>2</v>
      </c>
      <c r="AA835">
        <v>4.093857839055695</v>
      </c>
      <c r="AB835">
        <v>0.87699209356484198</v>
      </c>
      <c r="AC835">
        <v>2.2802704398069511</v>
      </c>
      <c r="AD835">
        <v>3.6455281398358599</v>
      </c>
      <c r="AE835">
        <v>2.0014914889181399</v>
      </c>
      <c r="AF835">
        <v>0.56493462209384904</v>
      </c>
      <c r="AG835">
        <v>2.8675877524582698</v>
      </c>
      <c r="AH835">
        <v>2.0979351193476798</v>
      </c>
      <c r="AI835">
        <v>3.5523103894713799</v>
      </c>
      <c r="AJ835">
        <v>2.8687438330331103</v>
      </c>
      <c r="AK835">
        <v>3.4130336413620301</v>
      </c>
      <c r="AL835">
        <v>4.203818830517605</v>
      </c>
      <c r="AM835">
        <f t="shared" si="24"/>
        <v>2.3728515361709714</v>
      </c>
      <c r="AN835">
        <f t="shared" si="25"/>
        <v>3.0382324954065978</v>
      </c>
      <c r="AP835" t="s">
        <v>929</v>
      </c>
      <c r="AQ835" t="s">
        <v>3125</v>
      </c>
      <c r="AR835" t="s">
        <v>3126</v>
      </c>
      <c r="AS835">
        <v>0.64274748636978596</v>
      </c>
      <c r="AT835">
        <v>9.2411089724204504E-2</v>
      </c>
      <c r="AU835">
        <v>0.73764842118002905</v>
      </c>
    </row>
    <row r="836" spans="1:47" x14ac:dyDescent="0.25">
      <c r="A836" t="s">
        <v>1224</v>
      </c>
      <c r="B836">
        <v>18866.421970321022</v>
      </c>
      <c r="C836">
        <v>21364.11761533239</v>
      </c>
      <c r="D836">
        <v>35104.357654744104</v>
      </c>
      <c r="E836">
        <v>22537.878068545702</v>
      </c>
      <c r="F836">
        <v>205.36</v>
      </c>
      <c r="G836">
        <v>28527.632256160658</v>
      </c>
      <c r="H836">
        <v>33883.11957210207</v>
      </c>
      <c r="I836">
        <v>21019.071011199321</v>
      </c>
      <c r="J836">
        <v>135803.84197728321</v>
      </c>
      <c r="K836">
        <v>88457.036802702147</v>
      </c>
      <c r="L836">
        <v>136719.3588765536</v>
      </c>
      <c r="M836">
        <v>104421.42948208451</v>
      </c>
      <c r="N836">
        <v>1</v>
      </c>
      <c r="O836">
        <v>1</v>
      </c>
      <c r="P836">
        <v>1</v>
      </c>
      <c r="Q836">
        <v>1</v>
      </c>
      <c r="R836">
        <v>1</v>
      </c>
      <c r="S836">
        <v>0</v>
      </c>
      <c r="T836">
        <v>1</v>
      </c>
      <c r="U836">
        <v>1</v>
      </c>
      <c r="V836">
        <v>1</v>
      </c>
      <c r="W836">
        <v>1</v>
      </c>
      <c r="X836">
        <v>1</v>
      </c>
      <c r="Y836">
        <v>1</v>
      </c>
      <c r="Z836">
        <v>1</v>
      </c>
      <c r="AA836">
        <v>2.3139863471111899</v>
      </c>
      <c r="AB836">
        <v>2.8131498885188599</v>
      </c>
      <c r="AC836">
        <v>2.9833546009369298</v>
      </c>
      <c r="AD836">
        <v>2.30432869824664</v>
      </c>
      <c r="AE836">
        <v>0</v>
      </c>
      <c r="AF836">
        <v>2.6291156989379298</v>
      </c>
      <c r="AG836">
        <v>1.7968270178227499</v>
      </c>
      <c r="AH836">
        <v>1.8310554547523501</v>
      </c>
      <c r="AI836">
        <v>1.1151402272683999</v>
      </c>
      <c r="AJ836">
        <v>3.6446222235577999</v>
      </c>
      <c r="AK836">
        <v>2.4494964304458402</v>
      </c>
      <c r="AL836">
        <v>2.1960459315145999</v>
      </c>
      <c r="AM836">
        <f t="shared" si="24"/>
        <v>2.5832281643885184</v>
      </c>
      <c r="AN836">
        <f t="shared" si="25"/>
        <v>1.7629589221303634</v>
      </c>
      <c r="AP836" t="s">
        <v>930</v>
      </c>
      <c r="AQ836" t="s">
        <v>3127</v>
      </c>
      <c r="AR836" t="s">
        <v>3128</v>
      </c>
      <c r="AS836">
        <v>1.9436138390214901</v>
      </c>
      <c r="AT836">
        <v>0.12371715896588099</v>
      </c>
      <c r="AU836">
        <v>0.73789604243694096</v>
      </c>
    </row>
    <row r="837" spans="1:47" x14ac:dyDescent="0.25">
      <c r="A837" t="s">
        <v>1286</v>
      </c>
      <c r="B837">
        <v>62875.146039246734</v>
      </c>
      <c r="C837">
        <v>83564.131815755769</v>
      </c>
      <c r="D837">
        <v>68066.955509296706</v>
      </c>
      <c r="E837">
        <v>13373.259591856615</v>
      </c>
      <c r="F837">
        <v>217400.65632659991</v>
      </c>
      <c r="G837">
        <v>9030.1875360839222</v>
      </c>
      <c r="H837">
        <v>238169.44202295391</v>
      </c>
      <c r="I837">
        <v>225546.32819672875</v>
      </c>
      <c r="J837">
        <v>501050.00283073547</v>
      </c>
      <c r="K837">
        <v>171040.2194871298</v>
      </c>
      <c r="L837">
        <v>361552.56512853556</v>
      </c>
      <c r="M837">
        <v>452543.72888224828</v>
      </c>
      <c r="N837">
        <v>2</v>
      </c>
      <c r="O837">
        <v>2</v>
      </c>
      <c r="P837">
        <v>1</v>
      </c>
      <c r="Q837">
        <v>2</v>
      </c>
      <c r="R837">
        <v>1</v>
      </c>
      <c r="S837">
        <v>1</v>
      </c>
      <c r="T837">
        <v>1</v>
      </c>
      <c r="U837">
        <v>2</v>
      </c>
      <c r="V837">
        <v>2</v>
      </c>
      <c r="W837">
        <v>1</v>
      </c>
      <c r="X837">
        <v>1</v>
      </c>
      <c r="Y837">
        <v>1</v>
      </c>
      <c r="Z837">
        <v>2</v>
      </c>
      <c r="AA837">
        <v>3.2806120095535651</v>
      </c>
      <c r="AB837">
        <v>3.5598788807871999</v>
      </c>
      <c r="AC837">
        <v>3.2337526061349102</v>
      </c>
      <c r="AD837">
        <v>6.5802799909376999</v>
      </c>
      <c r="AE837">
        <v>5.1157620564957904</v>
      </c>
      <c r="AF837">
        <v>2.5847275661986</v>
      </c>
      <c r="AG837">
        <v>2.1342963874589698</v>
      </c>
      <c r="AH837">
        <v>3.7013198945779502</v>
      </c>
      <c r="AI837">
        <v>3.27521523789598</v>
      </c>
      <c r="AJ837">
        <v>4.5402514435081702</v>
      </c>
      <c r="AK837">
        <v>4.5617717884956104</v>
      </c>
      <c r="AL837">
        <v>2.7162786326556851</v>
      </c>
      <c r="AM837">
        <f t="shared" ref="AM837:AM900" si="26">AVERAGE(AA837:AC837,AF837,AI837,AJ837)</f>
        <v>3.4124062906797374</v>
      </c>
      <c r="AN837">
        <f t="shared" ref="AN837:AN900" si="27">AVERAGE(AD837:AE837,AG837,AH837,AK837,AL837)</f>
        <v>4.1349514584369516</v>
      </c>
      <c r="AP837" t="s">
        <v>931</v>
      </c>
      <c r="AQ837" t="s">
        <v>3129</v>
      </c>
      <c r="AR837" t="s">
        <v>3130</v>
      </c>
      <c r="AS837">
        <v>-0.80118349725833704</v>
      </c>
      <c r="AT837">
        <v>1.3917840582225199E-2</v>
      </c>
      <c r="AU837">
        <v>0.73923474083636198</v>
      </c>
    </row>
    <row r="838" spans="1:47" x14ac:dyDescent="0.25">
      <c r="A838" t="s">
        <v>311</v>
      </c>
      <c r="B838">
        <v>51400.880350544627</v>
      </c>
      <c r="C838">
        <v>47766.421662360153</v>
      </c>
      <c r="D838">
        <v>53401.325847266307</v>
      </c>
      <c r="E838">
        <v>46276.991979345745</v>
      </c>
      <c r="F838">
        <v>35380.397852968134</v>
      </c>
      <c r="G838">
        <v>24934.819119651955</v>
      </c>
      <c r="H838">
        <v>38792.124507358458</v>
      </c>
      <c r="I838">
        <v>39329.854186735538</v>
      </c>
      <c r="J838">
        <v>205.36</v>
      </c>
      <c r="K838">
        <v>1388.7761212569158</v>
      </c>
      <c r="L838">
        <v>205.36</v>
      </c>
      <c r="M838">
        <v>205.36</v>
      </c>
      <c r="N838">
        <v>1</v>
      </c>
      <c r="O838">
        <v>1</v>
      </c>
      <c r="P838">
        <v>1</v>
      </c>
      <c r="Q838">
        <v>1</v>
      </c>
      <c r="R838">
        <v>1</v>
      </c>
      <c r="S838">
        <v>1</v>
      </c>
      <c r="T838">
        <v>1</v>
      </c>
      <c r="U838">
        <v>1</v>
      </c>
      <c r="V838">
        <v>1</v>
      </c>
      <c r="W838">
        <v>0</v>
      </c>
      <c r="X838">
        <v>1</v>
      </c>
      <c r="Y838">
        <v>0</v>
      </c>
      <c r="Z838">
        <v>0</v>
      </c>
      <c r="AA838">
        <v>4.4129556589184302</v>
      </c>
      <c r="AB838">
        <v>2.2153983772224302</v>
      </c>
      <c r="AC838">
        <v>3.6311698761523501</v>
      </c>
      <c r="AD838">
        <v>5.3858688838469604</v>
      </c>
      <c r="AE838">
        <v>3.7471050581677501</v>
      </c>
      <c r="AF838">
        <v>1.9316361444133701</v>
      </c>
      <c r="AG838">
        <v>0.89300427718164499</v>
      </c>
      <c r="AH838">
        <v>4.15676615331249</v>
      </c>
      <c r="AI838">
        <v>0</v>
      </c>
      <c r="AJ838">
        <v>1.89514273497097</v>
      </c>
      <c r="AK838">
        <v>0</v>
      </c>
      <c r="AL838">
        <v>0</v>
      </c>
      <c r="AM838">
        <f t="shared" si="26"/>
        <v>2.3477171319462582</v>
      </c>
      <c r="AN838">
        <f t="shared" si="27"/>
        <v>2.3637907287514746</v>
      </c>
      <c r="AP838" t="s">
        <v>932</v>
      </c>
      <c r="AQ838" t="s">
        <v>3131</v>
      </c>
      <c r="AR838" t="s">
        <v>3132</v>
      </c>
      <c r="AS838">
        <v>0.476195433910025</v>
      </c>
      <c r="AT838">
        <v>0.34503808818413401</v>
      </c>
      <c r="AU838">
        <v>0.739762651851116</v>
      </c>
    </row>
    <row r="839" spans="1:47" x14ac:dyDescent="0.25">
      <c r="A839" t="s">
        <v>447</v>
      </c>
      <c r="B839">
        <v>205.36</v>
      </c>
      <c r="C839">
        <v>205.36</v>
      </c>
      <c r="D839">
        <v>90997.315531941975</v>
      </c>
      <c r="E839">
        <v>205.36</v>
      </c>
      <c r="F839">
        <v>205.36</v>
      </c>
      <c r="G839">
        <v>79285.247505450709</v>
      </c>
      <c r="H839">
        <v>26444.527628323089</v>
      </c>
      <c r="I839">
        <v>10002.784906952767</v>
      </c>
      <c r="J839">
        <v>106955.72354354154</v>
      </c>
      <c r="K839">
        <v>149491.30457368598</v>
      </c>
      <c r="L839">
        <v>79019.252841315232</v>
      </c>
      <c r="M839">
        <v>81121.669801785014</v>
      </c>
      <c r="N839">
        <v>2</v>
      </c>
      <c r="O839">
        <v>0</v>
      </c>
      <c r="P839">
        <v>0</v>
      </c>
      <c r="Q839">
        <v>2</v>
      </c>
      <c r="R839">
        <v>0</v>
      </c>
      <c r="S839">
        <v>0</v>
      </c>
      <c r="T839">
        <v>1</v>
      </c>
      <c r="U839">
        <v>1</v>
      </c>
      <c r="V839">
        <v>1</v>
      </c>
      <c r="W839">
        <v>2</v>
      </c>
      <c r="X839">
        <v>2</v>
      </c>
      <c r="Y839">
        <v>1</v>
      </c>
      <c r="Z839">
        <v>2</v>
      </c>
      <c r="AA839">
        <v>0</v>
      </c>
      <c r="AB839">
        <v>0</v>
      </c>
      <c r="AC839">
        <v>0.88573310393258398</v>
      </c>
      <c r="AD839">
        <v>0</v>
      </c>
      <c r="AE839">
        <v>0</v>
      </c>
      <c r="AF839">
        <v>0.83853524264421297</v>
      </c>
      <c r="AG839">
        <v>2.6588173868458398</v>
      </c>
      <c r="AH839">
        <v>1.17061506897454</v>
      </c>
      <c r="AI839">
        <v>1.33658909534125</v>
      </c>
      <c r="AJ839">
        <v>3.0369388455944604</v>
      </c>
      <c r="AK839">
        <v>1.3201730716464599</v>
      </c>
      <c r="AL839">
        <v>2.5964161253115998</v>
      </c>
      <c r="AM839">
        <f t="shared" si="26"/>
        <v>1.0162993812520844</v>
      </c>
      <c r="AN839">
        <f t="shared" si="27"/>
        <v>1.2910036087964065</v>
      </c>
      <c r="AP839" t="s">
        <v>933</v>
      </c>
      <c r="AQ839" t="s">
        <v>3133</v>
      </c>
      <c r="AR839" t="s">
        <v>3134</v>
      </c>
      <c r="AS839">
        <v>0.39579413958778498</v>
      </c>
      <c r="AT839">
        <v>3.3184740817660603E-2</v>
      </c>
      <c r="AU839">
        <v>0.73991396620236405</v>
      </c>
    </row>
    <row r="840" spans="1:47" x14ac:dyDescent="0.25">
      <c r="A840" t="s">
        <v>1197</v>
      </c>
      <c r="B840">
        <v>199224.76833661666</v>
      </c>
      <c r="C840">
        <v>231737.0728845183</v>
      </c>
      <c r="D840">
        <v>357413.02613548777</v>
      </c>
      <c r="E840">
        <v>341075.48038086365</v>
      </c>
      <c r="F840">
        <v>239231.84259070706</v>
      </c>
      <c r="G840">
        <v>81897.90615104817</v>
      </c>
      <c r="H840">
        <v>275384.51424944092</v>
      </c>
      <c r="I840">
        <v>298195.1161614345</v>
      </c>
      <c r="J840">
        <v>205.36</v>
      </c>
      <c r="K840">
        <v>157234.88058062486</v>
      </c>
      <c r="L840">
        <v>186222.60358013469</v>
      </c>
      <c r="M840">
        <v>59180.873484415366</v>
      </c>
      <c r="N840">
        <v>3</v>
      </c>
      <c r="O840">
        <v>2</v>
      </c>
      <c r="P840">
        <v>2</v>
      </c>
      <c r="Q840">
        <v>3</v>
      </c>
      <c r="R840">
        <v>3</v>
      </c>
      <c r="S840">
        <v>2</v>
      </c>
      <c r="T840">
        <v>1</v>
      </c>
      <c r="U840">
        <v>3</v>
      </c>
      <c r="V840">
        <v>3</v>
      </c>
      <c r="W840">
        <v>0</v>
      </c>
      <c r="X840">
        <v>1</v>
      </c>
      <c r="Y840">
        <v>1</v>
      </c>
      <c r="Z840">
        <v>1</v>
      </c>
      <c r="AA840">
        <v>2.857256130618095</v>
      </c>
      <c r="AB840">
        <v>1.6949825799515765</v>
      </c>
      <c r="AC840">
        <v>2.6479509069088838</v>
      </c>
      <c r="AD840">
        <v>2.6965748290085401</v>
      </c>
      <c r="AE840">
        <v>2.6367585540267</v>
      </c>
      <c r="AF840">
        <v>2.25949185233753</v>
      </c>
      <c r="AG840">
        <v>1.7813319694795868</v>
      </c>
      <c r="AH840">
        <v>3.0395645290753301</v>
      </c>
      <c r="AI840">
        <v>0</v>
      </c>
      <c r="AJ840">
        <v>2.2103783374783901</v>
      </c>
      <c r="AK840">
        <v>0.89043240200116802</v>
      </c>
      <c r="AL840">
        <v>0.96115151014901001</v>
      </c>
      <c r="AM840">
        <f t="shared" si="26"/>
        <v>1.9450099678824129</v>
      </c>
      <c r="AN840">
        <f t="shared" si="27"/>
        <v>2.0009689656233891</v>
      </c>
      <c r="AP840" t="s">
        <v>934</v>
      </c>
      <c r="AQ840" t="s">
        <v>3135</v>
      </c>
      <c r="AR840" t="s">
        <v>3136</v>
      </c>
      <c r="AS840">
        <v>-0.28776796274097799</v>
      </c>
      <c r="AT840">
        <v>5.5680534218258901E-2</v>
      </c>
      <c r="AU840">
        <v>0.74029877850006398</v>
      </c>
    </row>
    <row r="841" spans="1:47" x14ac:dyDescent="0.25">
      <c r="A841" t="s">
        <v>902</v>
      </c>
      <c r="B841">
        <v>169970.1662651567</v>
      </c>
      <c r="C841">
        <v>147830.40161479654</v>
      </c>
      <c r="D841">
        <v>242308.22371367377</v>
      </c>
      <c r="E841">
        <v>216475.05020531028</v>
      </c>
      <c r="F841">
        <v>171282.37173050092</v>
      </c>
      <c r="G841">
        <v>235408.35617756573</v>
      </c>
      <c r="H841">
        <v>178997.23326529059</v>
      </c>
      <c r="I841">
        <v>172963.99720125145</v>
      </c>
      <c r="J841">
        <v>245108.36760824802</v>
      </c>
      <c r="K841">
        <v>292000.6404486979</v>
      </c>
      <c r="L841">
        <v>216906.28820926862</v>
      </c>
      <c r="M841">
        <v>243293.50211474815</v>
      </c>
      <c r="N841">
        <v>3</v>
      </c>
      <c r="O841">
        <v>2</v>
      </c>
      <c r="P841">
        <v>2</v>
      </c>
      <c r="Q841">
        <v>3</v>
      </c>
      <c r="R841">
        <v>3</v>
      </c>
      <c r="S841">
        <v>2</v>
      </c>
      <c r="T841">
        <v>3</v>
      </c>
      <c r="U841">
        <v>2</v>
      </c>
      <c r="V841">
        <v>2</v>
      </c>
      <c r="W841">
        <v>2</v>
      </c>
      <c r="X841">
        <v>3</v>
      </c>
      <c r="Y841">
        <v>2</v>
      </c>
      <c r="Z841">
        <v>3</v>
      </c>
      <c r="AA841">
        <v>3.9063045131316598</v>
      </c>
      <c r="AB841">
        <v>3.6753500093895402</v>
      </c>
      <c r="AC841">
        <v>2.6367073812492032</v>
      </c>
      <c r="AD841">
        <v>1.6963855449701084</v>
      </c>
      <c r="AE841">
        <v>1.4520987542698132</v>
      </c>
      <c r="AF841">
        <v>1.9387125860143299</v>
      </c>
      <c r="AG841">
        <v>3.1774650121893</v>
      </c>
      <c r="AH841">
        <v>3.2396295543296398</v>
      </c>
      <c r="AI841">
        <v>1.4154704600360599</v>
      </c>
      <c r="AJ841">
        <v>3.6111983205169138</v>
      </c>
      <c r="AK841">
        <v>2.6587547524129098</v>
      </c>
      <c r="AL841">
        <v>1.8883229110899464</v>
      </c>
      <c r="AM841">
        <f t="shared" si="26"/>
        <v>2.8639572117229513</v>
      </c>
      <c r="AN841">
        <f t="shared" si="27"/>
        <v>2.35210942154362</v>
      </c>
      <c r="AP841" t="s">
        <v>935</v>
      </c>
      <c r="AQ841" t="s">
        <v>3137</v>
      </c>
      <c r="AR841" t="s">
        <v>3138</v>
      </c>
      <c r="AS841">
        <v>-0.53733412954502702</v>
      </c>
      <c r="AT841">
        <v>0.16788662194750001</v>
      </c>
      <c r="AU841">
        <v>0.74036549603833801</v>
      </c>
    </row>
    <row r="842" spans="1:47" x14ac:dyDescent="0.25">
      <c r="A842" t="s">
        <v>843</v>
      </c>
      <c r="B842">
        <v>98321.873942329199</v>
      </c>
      <c r="C842">
        <v>102054.93085297866</v>
      </c>
      <c r="D842">
        <v>107349.33885942021</v>
      </c>
      <c r="E842">
        <v>89748.853815338312</v>
      </c>
      <c r="F842">
        <v>205.36</v>
      </c>
      <c r="G842">
        <v>205.36</v>
      </c>
      <c r="H842">
        <v>87732.425955875078</v>
      </c>
      <c r="I842">
        <v>34056.551148291983</v>
      </c>
      <c r="J842">
        <v>187476.26759156887</v>
      </c>
      <c r="K842">
        <v>176134.14113489099</v>
      </c>
      <c r="L842">
        <v>190733.23386044442</v>
      </c>
      <c r="M842">
        <v>126408.95100952164</v>
      </c>
      <c r="N842">
        <v>1</v>
      </c>
      <c r="O842">
        <v>1</v>
      </c>
      <c r="P842">
        <v>1</v>
      </c>
      <c r="Q842">
        <v>1</v>
      </c>
      <c r="R842">
        <v>1</v>
      </c>
      <c r="S842">
        <v>0</v>
      </c>
      <c r="T842">
        <v>0</v>
      </c>
      <c r="U842">
        <v>1</v>
      </c>
      <c r="V842">
        <v>1</v>
      </c>
      <c r="W842">
        <v>1</v>
      </c>
      <c r="X842">
        <v>1</v>
      </c>
      <c r="Y842">
        <v>1</v>
      </c>
      <c r="Z842">
        <v>1</v>
      </c>
      <c r="AA842">
        <v>2.14878927099672</v>
      </c>
      <c r="AB842">
        <v>1.9955906432647199</v>
      </c>
      <c r="AC842">
        <v>1.6444094146234101</v>
      </c>
      <c r="AD842">
        <v>2.3264451686296601</v>
      </c>
      <c r="AE842">
        <v>0</v>
      </c>
      <c r="AF842">
        <v>0</v>
      </c>
      <c r="AG842">
        <v>3.28991554159767</v>
      </c>
      <c r="AH842">
        <v>1.44510787110568</v>
      </c>
      <c r="AI842">
        <v>3.14728208345828</v>
      </c>
      <c r="AJ842">
        <v>4.0898026877165599</v>
      </c>
      <c r="AK842">
        <v>5.46191188357197</v>
      </c>
      <c r="AL842">
        <v>3.5938626636949502</v>
      </c>
      <c r="AM842">
        <f t="shared" si="26"/>
        <v>2.1709790166766147</v>
      </c>
      <c r="AN842">
        <f t="shared" si="27"/>
        <v>2.6862071880999885</v>
      </c>
      <c r="AP842" t="s">
        <v>936</v>
      </c>
      <c r="AQ842" t="s">
        <v>3139</v>
      </c>
      <c r="AR842" t="s">
        <v>3140</v>
      </c>
      <c r="AS842">
        <v>-0.33504277172017599</v>
      </c>
      <c r="AT842">
        <v>0.114042062096936</v>
      </c>
      <c r="AU842">
        <v>0.74149479412156305</v>
      </c>
    </row>
    <row r="843" spans="1:47" x14ac:dyDescent="0.25">
      <c r="A843" t="s">
        <v>576</v>
      </c>
      <c r="B843">
        <v>67219.902190809938</v>
      </c>
      <c r="C843">
        <v>87171.605868210536</v>
      </c>
      <c r="D843">
        <v>80803.654565795165</v>
      </c>
      <c r="E843">
        <v>51285.718732437446</v>
      </c>
      <c r="F843">
        <v>103913.12646633503</v>
      </c>
      <c r="G843">
        <v>205.36</v>
      </c>
      <c r="H843">
        <v>205.36</v>
      </c>
      <c r="I843">
        <v>205.36</v>
      </c>
      <c r="J843">
        <v>102509.90217513315</v>
      </c>
      <c r="K843">
        <v>89806.397852688839</v>
      </c>
      <c r="L843">
        <v>107548.46355795721</v>
      </c>
      <c r="M843">
        <v>124121.44741596679</v>
      </c>
      <c r="N843">
        <v>1</v>
      </c>
      <c r="O843">
        <v>1</v>
      </c>
      <c r="P843">
        <v>1</v>
      </c>
      <c r="Q843">
        <v>1</v>
      </c>
      <c r="R843">
        <v>1</v>
      </c>
      <c r="S843">
        <v>1</v>
      </c>
      <c r="T843">
        <v>0</v>
      </c>
      <c r="U843">
        <v>0</v>
      </c>
      <c r="V843">
        <v>0</v>
      </c>
      <c r="W843">
        <v>1</v>
      </c>
      <c r="X843">
        <v>1</v>
      </c>
      <c r="Y843">
        <v>1</v>
      </c>
      <c r="Z843">
        <v>1</v>
      </c>
      <c r="AA843">
        <v>1.9079972672761301</v>
      </c>
      <c r="AB843">
        <v>0.59156704983831099</v>
      </c>
      <c r="AC843">
        <v>0.68263007083829896</v>
      </c>
      <c r="AD843">
        <v>1.17001430855846</v>
      </c>
      <c r="AE843">
        <v>0.67764355195103199</v>
      </c>
      <c r="AF843">
        <v>0</v>
      </c>
      <c r="AG843">
        <v>0</v>
      </c>
      <c r="AH843">
        <v>0</v>
      </c>
      <c r="AI843">
        <v>2.7667634371299701</v>
      </c>
      <c r="AJ843">
        <v>0.77480255379236795</v>
      </c>
      <c r="AK843">
        <v>0.58788303295348798</v>
      </c>
      <c r="AL843">
        <v>2.65466082845494</v>
      </c>
      <c r="AM843">
        <f t="shared" si="26"/>
        <v>1.120626729812513</v>
      </c>
      <c r="AN843">
        <f t="shared" si="27"/>
        <v>0.84836695365298664</v>
      </c>
      <c r="AP843" t="s">
        <v>937</v>
      </c>
      <c r="AQ843" t="s">
        <v>3141</v>
      </c>
      <c r="AR843" t="s">
        <v>3142</v>
      </c>
      <c r="AS843">
        <v>0.64770940617376205</v>
      </c>
      <c r="AT843">
        <v>0.23930690275996599</v>
      </c>
      <c r="AU843">
        <v>0.743163404891105</v>
      </c>
    </row>
    <row r="844" spans="1:47" x14ac:dyDescent="0.25">
      <c r="A844" t="s">
        <v>1011</v>
      </c>
      <c r="B844">
        <v>298270.87128946511</v>
      </c>
      <c r="C844">
        <v>276313.60937365756</v>
      </c>
      <c r="D844">
        <v>306415.07923877926</v>
      </c>
      <c r="E844">
        <v>270898.90970587457</v>
      </c>
      <c r="F844">
        <v>170982.96351103007</v>
      </c>
      <c r="G844">
        <v>261853.75092550891</v>
      </c>
      <c r="H844">
        <v>233157.8293332904</v>
      </c>
      <c r="I844">
        <v>267636.598333509</v>
      </c>
      <c r="J844">
        <v>262645.13027861586</v>
      </c>
      <c r="K844">
        <v>207537.50371416649</v>
      </c>
      <c r="L844">
        <v>253376.63779855476</v>
      </c>
      <c r="M844">
        <v>308672.39371123788</v>
      </c>
      <c r="N844">
        <v>2</v>
      </c>
      <c r="O844">
        <v>2</v>
      </c>
      <c r="P844">
        <v>2</v>
      </c>
      <c r="Q844">
        <v>2</v>
      </c>
      <c r="R844">
        <v>2</v>
      </c>
      <c r="S844">
        <v>1</v>
      </c>
      <c r="T844">
        <v>2</v>
      </c>
      <c r="U844">
        <v>1</v>
      </c>
      <c r="V844">
        <v>2</v>
      </c>
      <c r="W844">
        <v>1</v>
      </c>
      <c r="X844">
        <v>2</v>
      </c>
      <c r="Y844">
        <v>1</v>
      </c>
      <c r="Z844">
        <v>2</v>
      </c>
      <c r="AA844">
        <v>2.4593117013329002</v>
      </c>
      <c r="AB844">
        <v>2.3298019393975897</v>
      </c>
      <c r="AC844">
        <v>3.6751888785638451</v>
      </c>
      <c r="AD844">
        <v>3.00796919357431</v>
      </c>
      <c r="AE844">
        <v>3.2188986076228701</v>
      </c>
      <c r="AF844">
        <v>2.5552008960697301</v>
      </c>
      <c r="AG844">
        <v>4.61986527989722</v>
      </c>
      <c r="AH844">
        <v>2.8893752245011699</v>
      </c>
      <c r="AI844">
        <v>2.5489954265763499</v>
      </c>
      <c r="AJ844">
        <v>3.6819105917140798</v>
      </c>
      <c r="AK844">
        <v>3.4033794010303202</v>
      </c>
      <c r="AL844">
        <v>4.264602942931595</v>
      </c>
      <c r="AM844">
        <f t="shared" si="26"/>
        <v>2.8750682389424154</v>
      </c>
      <c r="AN844">
        <f t="shared" si="27"/>
        <v>3.5673484415929142</v>
      </c>
      <c r="AP844" t="s">
        <v>938</v>
      </c>
      <c r="AQ844" t="s">
        <v>3143</v>
      </c>
      <c r="AR844" t="s">
        <v>3144</v>
      </c>
      <c r="AS844">
        <v>0.58709211553920904</v>
      </c>
      <c r="AT844">
        <v>0.23378326579533601</v>
      </c>
      <c r="AU844">
        <v>0.74337138304580697</v>
      </c>
    </row>
    <row r="845" spans="1:47" x14ac:dyDescent="0.25">
      <c r="A845" t="s">
        <v>603</v>
      </c>
      <c r="B845">
        <v>79836.443520468514</v>
      </c>
      <c r="C845">
        <v>205.36</v>
      </c>
      <c r="D845">
        <v>97793.928161228236</v>
      </c>
      <c r="E845">
        <v>57776.857258724689</v>
      </c>
      <c r="F845">
        <v>21262.822940568025</v>
      </c>
      <c r="G845">
        <v>84491.736026192375</v>
      </c>
      <c r="H845">
        <v>122464.12270127279</v>
      </c>
      <c r="I845">
        <v>113184.84630493398</v>
      </c>
      <c r="J845">
        <v>108643.21905048635</v>
      </c>
      <c r="K845">
        <v>161756.02794104634</v>
      </c>
      <c r="L845">
        <v>205.36</v>
      </c>
      <c r="M845">
        <v>162056.15531015382</v>
      </c>
      <c r="N845">
        <v>2</v>
      </c>
      <c r="O845">
        <v>1</v>
      </c>
      <c r="P845">
        <v>0</v>
      </c>
      <c r="Q845">
        <v>1</v>
      </c>
      <c r="R845">
        <v>1</v>
      </c>
      <c r="S845">
        <v>1</v>
      </c>
      <c r="T845">
        <v>1</v>
      </c>
      <c r="U845">
        <v>2</v>
      </c>
      <c r="V845">
        <v>2</v>
      </c>
      <c r="W845">
        <v>1</v>
      </c>
      <c r="X845">
        <v>2</v>
      </c>
      <c r="Y845">
        <v>0</v>
      </c>
      <c r="Z845">
        <v>1</v>
      </c>
      <c r="AA845">
        <v>2.0388333069178199</v>
      </c>
      <c r="AB845">
        <v>0</v>
      </c>
      <c r="AC845">
        <v>2.9237561096733402</v>
      </c>
      <c r="AD845">
        <v>2.4891353418687401</v>
      </c>
      <c r="AE845">
        <v>1.67526427309777</v>
      </c>
      <c r="AF845">
        <v>2.0894520111722499</v>
      </c>
      <c r="AG845">
        <v>2.1303642086067951</v>
      </c>
      <c r="AH845">
        <v>3.9846999693968401</v>
      </c>
      <c r="AI845">
        <v>2.3300650550500599</v>
      </c>
      <c r="AJ845">
        <v>2.6727539904986699</v>
      </c>
      <c r="AK845">
        <v>0</v>
      </c>
      <c r="AL845">
        <v>4.2365926717303104</v>
      </c>
      <c r="AM845">
        <f t="shared" si="26"/>
        <v>2.0091434122186898</v>
      </c>
      <c r="AN845">
        <f t="shared" si="27"/>
        <v>2.4193427441167423</v>
      </c>
      <c r="AP845" t="s">
        <v>939</v>
      </c>
      <c r="AQ845" t="s">
        <v>3145</v>
      </c>
      <c r="AR845" t="s">
        <v>3146</v>
      </c>
      <c r="AS845">
        <v>-0.40263566205614998</v>
      </c>
      <c r="AT845">
        <v>0.19725080977606299</v>
      </c>
      <c r="AU845">
        <v>0.74484667971508201</v>
      </c>
    </row>
    <row r="846" spans="1:47" x14ac:dyDescent="0.25">
      <c r="A846" t="s">
        <v>437</v>
      </c>
      <c r="B846">
        <v>507992.27777889709</v>
      </c>
      <c r="C846">
        <v>519613.20733072865</v>
      </c>
      <c r="D846">
        <v>436478.76736085699</v>
      </c>
      <c r="E846">
        <v>339454.64692548342</v>
      </c>
      <c r="F846">
        <v>377234.59330776904</v>
      </c>
      <c r="G846">
        <v>373421.79425313888</v>
      </c>
      <c r="H846">
        <v>352008.84389394143</v>
      </c>
      <c r="I846">
        <v>280646.37495701923</v>
      </c>
      <c r="J846">
        <v>821475.05349511071</v>
      </c>
      <c r="K846">
        <v>649266.79552513279</v>
      </c>
      <c r="L846">
        <v>817036.87055457127</v>
      </c>
      <c r="M846">
        <v>562937.45327027305</v>
      </c>
      <c r="N846">
        <v>2</v>
      </c>
      <c r="O846">
        <v>2</v>
      </c>
      <c r="P846">
        <v>2</v>
      </c>
      <c r="Q846">
        <v>2</v>
      </c>
      <c r="R846">
        <v>2</v>
      </c>
      <c r="S846">
        <v>2</v>
      </c>
      <c r="T846">
        <v>2</v>
      </c>
      <c r="U846">
        <v>2</v>
      </c>
      <c r="V846">
        <v>2</v>
      </c>
      <c r="W846">
        <v>2</v>
      </c>
      <c r="X846">
        <v>2</v>
      </c>
      <c r="Y846">
        <v>2</v>
      </c>
      <c r="Z846">
        <v>2</v>
      </c>
      <c r="AA846">
        <v>3.5559901327957051</v>
      </c>
      <c r="AB846">
        <v>3.5054611330598751</v>
      </c>
      <c r="AC846">
        <v>2.7005705445359354</v>
      </c>
      <c r="AD846">
        <v>3.6925453265292001</v>
      </c>
      <c r="AE846">
        <v>3.1241342260928202</v>
      </c>
      <c r="AF846">
        <v>3.8159401075887347</v>
      </c>
      <c r="AG846">
        <v>5.1225936480375349</v>
      </c>
      <c r="AH846">
        <v>5.6546658778978598</v>
      </c>
      <c r="AI846">
        <v>3.6333127574191901</v>
      </c>
      <c r="AJ846">
        <v>4.2428339068724643</v>
      </c>
      <c r="AK846">
        <v>3.9829211171427454</v>
      </c>
      <c r="AL846">
        <v>3.8308149672297853</v>
      </c>
      <c r="AM846">
        <f t="shared" si="26"/>
        <v>3.5756847637119846</v>
      </c>
      <c r="AN846">
        <f t="shared" si="27"/>
        <v>4.234612527154991</v>
      </c>
      <c r="AP846" t="s">
        <v>940</v>
      </c>
      <c r="AQ846" t="s">
        <v>3147</v>
      </c>
      <c r="AR846" t="s">
        <v>3148</v>
      </c>
      <c r="AS846">
        <v>0.48747308589619398</v>
      </c>
      <c r="AT846">
        <v>0.27891124181113902</v>
      </c>
      <c r="AU846">
        <v>0.74485197491235799</v>
      </c>
    </row>
    <row r="847" spans="1:47" x14ac:dyDescent="0.25">
      <c r="A847" t="s">
        <v>885</v>
      </c>
      <c r="B847">
        <v>345159.84543851425</v>
      </c>
      <c r="C847">
        <v>275162.82651392382</v>
      </c>
      <c r="D847">
        <v>326883.74400249647</v>
      </c>
      <c r="E847">
        <v>345916.10487796692</v>
      </c>
      <c r="F847">
        <v>355565.267485497</v>
      </c>
      <c r="G847">
        <v>352033.9842399609</v>
      </c>
      <c r="H847">
        <v>296523.21457653516</v>
      </c>
      <c r="I847">
        <v>358364.94805663673</v>
      </c>
      <c r="J847">
        <v>589896.35108494782</v>
      </c>
      <c r="K847">
        <v>544297.23452953936</v>
      </c>
      <c r="L847">
        <v>493483.16652028391</v>
      </c>
      <c r="M847">
        <v>467085.02291579248</v>
      </c>
      <c r="N847">
        <v>3</v>
      </c>
      <c r="O847">
        <v>3</v>
      </c>
      <c r="P847">
        <v>2</v>
      </c>
      <c r="Q847">
        <v>2</v>
      </c>
      <c r="R847">
        <v>3</v>
      </c>
      <c r="S847">
        <v>3</v>
      </c>
      <c r="T847">
        <v>3</v>
      </c>
      <c r="U847">
        <v>2</v>
      </c>
      <c r="V847">
        <v>3</v>
      </c>
      <c r="W847">
        <v>2</v>
      </c>
      <c r="X847">
        <v>3</v>
      </c>
      <c r="Y847">
        <v>2</v>
      </c>
      <c r="Z847">
        <v>2</v>
      </c>
      <c r="AA847">
        <v>3.048193103798353</v>
      </c>
      <c r="AB847">
        <v>2.9666643599681697</v>
      </c>
      <c r="AC847">
        <v>4.0657811682038103</v>
      </c>
      <c r="AD847">
        <v>4.9521621820358099</v>
      </c>
      <c r="AE847">
        <v>3.0551257619560062</v>
      </c>
      <c r="AF847">
        <v>3.2419527568357367</v>
      </c>
      <c r="AG847">
        <v>4.1773603554264254</v>
      </c>
      <c r="AH847">
        <v>3.5311638395029701</v>
      </c>
      <c r="AI847">
        <v>3.6447710139259701</v>
      </c>
      <c r="AJ847">
        <v>3.8139486038846635</v>
      </c>
      <c r="AK847">
        <v>3.8640366004506852</v>
      </c>
      <c r="AL847">
        <v>4.2176445533264451</v>
      </c>
      <c r="AM847">
        <f t="shared" si="26"/>
        <v>3.4635518344361178</v>
      </c>
      <c r="AN847">
        <f t="shared" si="27"/>
        <v>3.9662488821163904</v>
      </c>
      <c r="AP847" t="s">
        <v>941</v>
      </c>
      <c r="AQ847" t="s">
        <v>3149</v>
      </c>
      <c r="AR847" t="s">
        <v>3150</v>
      </c>
      <c r="AS847">
        <v>-0.95542686149485401</v>
      </c>
      <c r="AT847">
        <v>3.2829324065010101E-2</v>
      </c>
      <c r="AU847">
        <v>0.74598579830931</v>
      </c>
    </row>
    <row r="848" spans="1:47" x14ac:dyDescent="0.25">
      <c r="A848" t="s">
        <v>513</v>
      </c>
      <c r="B848">
        <v>51957.828629375224</v>
      </c>
      <c r="C848">
        <v>205.36</v>
      </c>
      <c r="D848">
        <v>70377.156630052603</v>
      </c>
      <c r="E848">
        <v>121853.36171653098</v>
      </c>
      <c r="F848">
        <v>156689.66689925603</v>
      </c>
      <c r="G848">
        <v>192736.51635756498</v>
      </c>
      <c r="H848">
        <v>179966.42676743786</v>
      </c>
      <c r="I848">
        <v>59018.97253799087</v>
      </c>
      <c r="J848">
        <v>40964.554706833151</v>
      </c>
      <c r="K848">
        <v>28842.006271959148</v>
      </c>
      <c r="L848">
        <v>53123.989418815756</v>
      </c>
      <c r="M848">
        <v>49290.979680402408</v>
      </c>
      <c r="N848">
        <v>2</v>
      </c>
      <c r="O848">
        <v>1</v>
      </c>
      <c r="P848">
        <v>0</v>
      </c>
      <c r="Q848">
        <v>1</v>
      </c>
      <c r="R848">
        <v>2</v>
      </c>
      <c r="S848">
        <v>1</v>
      </c>
      <c r="T848">
        <v>1</v>
      </c>
      <c r="U848">
        <v>1</v>
      </c>
      <c r="V848">
        <v>1</v>
      </c>
      <c r="W848">
        <v>1</v>
      </c>
      <c r="X848">
        <v>1</v>
      </c>
      <c r="Y848">
        <v>1</v>
      </c>
      <c r="Z848">
        <v>1</v>
      </c>
      <c r="AA848">
        <v>1.2896108094405601</v>
      </c>
      <c r="AB848">
        <v>0</v>
      </c>
      <c r="AC848">
        <v>2.33660818665318</v>
      </c>
      <c r="AD848">
        <v>2.462037607225315</v>
      </c>
      <c r="AE848">
        <v>2.7716060217737799</v>
      </c>
      <c r="AF848">
        <v>1.7603138527225799</v>
      </c>
      <c r="AG848">
        <v>1.61574502011871</v>
      </c>
      <c r="AH848">
        <v>2.1899399421430701</v>
      </c>
      <c r="AI848">
        <v>0.85533316899003298</v>
      </c>
      <c r="AJ848">
        <v>0.810568255159136</v>
      </c>
      <c r="AK848">
        <v>1.5056698481874999</v>
      </c>
      <c r="AL848">
        <v>0.83774970840227403</v>
      </c>
      <c r="AM848">
        <f t="shared" si="26"/>
        <v>1.1754057121609149</v>
      </c>
      <c r="AN848">
        <f t="shared" si="27"/>
        <v>1.8971246913084416</v>
      </c>
      <c r="AP848" t="s">
        <v>942</v>
      </c>
      <c r="AQ848" t="s">
        <v>3151</v>
      </c>
      <c r="AR848" t="s">
        <v>3152</v>
      </c>
      <c r="AS848">
        <v>-0.27539468850864801</v>
      </c>
      <c r="AT848">
        <v>0.23217101305958601</v>
      </c>
      <c r="AU848">
        <v>0.74649914887799396</v>
      </c>
    </row>
    <row r="849" spans="1:47" x14ac:dyDescent="0.25">
      <c r="A849" t="s">
        <v>258</v>
      </c>
      <c r="B849">
        <v>6206.2046010782587</v>
      </c>
      <c r="C849">
        <v>6016.3729026221281</v>
      </c>
      <c r="D849">
        <v>23183.546915907365</v>
      </c>
      <c r="E849">
        <v>18061.145642186846</v>
      </c>
      <c r="F849">
        <v>123110.61190126135</v>
      </c>
      <c r="G849">
        <v>205.36</v>
      </c>
      <c r="H849">
        <v>4564.0495963183412</v>
      </c>
      <c r="I849">
        <v>71001.541513399134</v>
      </c>
      <c r="J849">
        <v>12912.758621948913</v>
      </c>
      <c r="K849">
        <v>72795.664820195321</v>
      </c>
      <c r="L849">
        <v>23017.373700709461</v>
      </c>
      <c r="M849">
        <v>65463.644929969189</v>
      </c>
      <c r="N849">
        <v>3</v>
      </c>
      <c r="O849">
        <v>1</v>
      </c>
      <c r="P849">
        <v>1</v>
      </c>
      <c r="Q849">
        <v>2</v>
      </c>
      <c r="R849">
        <v>2</v>
      </c>
      <c r="S849">
        <v>1</v>
      </c>
      <c r="T849">
        <v>0</v>
      </c>
      <c r="U849">
        <v>1</v>
      </c>
      <c r="V849">
        <v>1</v>
      </c>
      <c r="W849">
        <v>1</v>
      </c>
      <c r="X849">
        <v>3</v>
      </c>
      <c r="Y849">
        <v>2</v>
      </c>
      <c r="Z849">
        <v>2</v>
      </c>
      <c r="AA849">
        <v>1.5068477211832001</v>
      </c>
      <c r="AB849">
        <v>2.5556934344386901</v>
      </c>
      <c r="AC849">
        <v>2.5551572665009701</v>
      </c>
      <c r="AD849">
        <v>2.360520461214723</v>
      </c>
      <c r="AE849">
        <v>2.34688143139042</v>
      </c>
      <c r="AF849">
        <v>0</v>
      </c>
      <c r="AG849">
        <v>4.7640392162323799</v>
      </c>
      <c r="AH849">
        <v>2.3155797096946298</v>
      </c>
      <c r="AI849">
        <v>2.6441473303791398</v>
      </c>
      <c r="AJ849">
        <v>2.8507177381167197</v>
      </c>
      <c r="AK849">
        <v>3.6830657634428698</v>
      </c>
      <c r="AL849">
        <v>2.4466633486826401</v>
      </c>
      <c r="AM849">
        <f t="shared" si="26"/>
        <v>2.0187605817697865</v>
      </c>
      <c r="AN849">
        <f t="shared" si="27"/>
        <v>2.9861249884429437</v>
      </c>
      <c r="AP849" t="s">
        <v>943</v>
      </c>
      <c r="AQ849" t="s">
        <v>3153</v>
      </c>
      <c r="AR849" t="s">
        <v>3154</v>
      </c>
      <c r="AS849">
        <v>-0.382864483373975</v>
      </c>
      <c r="AT849">
        <v>5.0547028202038602E-2</v>
      </c>
      <c r="AU849">
        <v>0.74673411221769503</v>
      </c>
    </row>
    <row r="850" spans="1:47" x14ac:dyDescent="0.25">
      <c r="A850" t="s">
        <v>617</v>
      </c>
      <c r="B850">
        <v>205.36</v>
      </c>
      <c r="C850">
        <v>205.36</v>
      </c>
      <c r="D850">
        <v>205.36</v>
      </c>
      <c r="E850">
        <v>205.36</v>
      </c>
      <c r="F850">
        <v>205.36</v>
      </c>
      <c r="G850">
        <v>118201.26568951854</v>
      </c>
      <c r="H850">
        <v>130908.67114579532</v>
      </c>
      <c r="I850">
        <v>205.36</v>
      </c>
      <c r="J850">
        <v>205.36</v>
      </c>
      <c r="K850">
        <v>125275.38634700015</v>
      </c>
      <c r="L850">
        <v>205.36</v>
      </c>
      <c r="M850">
        <v>74156.605301180549</v>
      </c>
      <c r="N850">
        <v>1</v>
      </c>
      <c r="O850">
        <v>0</v>
      </c>
      <c r="P850">
        <v>0</v>
      </c>
      <c r="Q850">
        <v>0</v>
      </c>
      <c r="R850">
        <v>0</v>
      </c>
      <c r="S850">
        <v>0</v>
      </c>
      <c r="T850">
        <v>1</v>
      </c>
      <c r="U850">
        <v>1</v>
      </c>
      <c r="V850">
        <v>0</v>
      </c>
      <c r="W850">
        <v>0</v>
      </c>
      <c r="X850">
        <v>1</v>
      </c>
      <c r="Y850">
        <v>0</v>
      </c>
      <c r="Z850">
        <v>1</v>
      </c>
      <c r="AA850">
        <v>0</v>
      </c>
      <c r="AB850">
        <v>0</v>
      </c>
      <c r="AC850">
        <v>0</v>
      </c>
      <c r="AD850">
        <v>0</v>
      </c>
      <c r="AE850">
        <v>0</v>
      </c>
      <c r="AF850">
        <v>0.647296161686292</v>
      </c>
      <c r="AG850">
        <v>0.91466850922336995</v>
      </c>
      <c r="AH850">
        <v>0</v>
      </c>
      <c r="AI850">
        <v>0</v>
      </c>
      <c r="AJ850">
        <v>2.47321111211861</v>
      </c>
      <c r="AK850">
        <v>0</v>
      </c>
      <c r="AL850">
        <v>1.8508551892649601</v>
      </c>
      <c r="AM850">
        <f t="shared" si="26"/>
        <v>0.52008454563415041</v>
      </c>
      <c r="AN850">
        <f t="shared" si="27"/>
        <v>0.46092061641472171</v>
      </c>
      <c r="AP850" t="s">
        <v>944</v>
      </c>
      <c r="AQ850" t="s">
        <v>3155</v>
      </c>
      <c r="AR850" t="s">
        <v>3156</v>
      </c>
      <c r="AS850">
        <v>1.50303148257935</v>
      </c>
      <c r="AT850">
        <v>8.6857372986819406E-2</v>
      </c>
      <c r="AU850">
        <v>0.74856517659600996</v>
      </c>
    </row>
    <row r="851" spans="1:47" x14ac:dyDescent="0.25">
      <c r="A851" t="s">
        <v>205</v>
      </c>
      <c r="B851">
        <v>205.36</v>
      </c>
      <c r="C851">
        <v>205.36</v>
      </c>
      <c r="D851">
        <v>205.36</v>
      </c>
      <c r="E851">
        <v>25607.566883003234</v>
      </c>
      <c r="F851">
        <v>205.36</v>
      </c>
      <c r="G851">
        <v>205.36</v>
      </c>
      <c r="H851">
        <v>205.36</v>
      </c>
      <c r="I851">
        <v>205.36</v>
      </c>
      <c r="J851">
        <v>205.36</v>
      </c>
      <c r="K851">
        <v>205.36</v>
      </c>
      <c r="L851">
        <v>205.36</v>
      </c>
      <c r="M851">
        <v>205.36</v>
      </c>
      <c r="N851">
        <v>1</v>
      </c>
      <c r="O851">
        <v>0</v>
      </c>
      <c r="P851">
        <v>0</v>
      </c>
      <c r="Q851">
        <v>0</v>
      </c>
      <c r="R851">
        <v>1</v>
      </c>
      <c r="S851">
        <v>0</v>
      </c>
      <c r="T851">
        <v>0</v>
      </c>
      <c r="U851">
        <v>0</v>
      </c>
      <c r="V851">
        <v>0</v>
      </c>
      <c r="W851">
        <v>0</v>
      </c>
      <c r="X851">
        <v>0</v>
      </c>
      <c r="Y851">
        <v>0</v>
      </c>
      <c r="Z851">
        <v>0</v>
      </c>
      <c r="AA851">
        <v>0</v>
      </c>
      <c r="AB851">
        <v>0</v>
      </c>
      <c r="AC851">
        <v>0</v>
      </c>
      <c r="AD851">
        <v>1.60106094512525</v>
      </c>
      <c r="AE851">
        <v>0</v>
      </c>
      <c r="AF851">
        <v>0</v>
      </c>
      <c r="AG851">
        <v>0</v>
      </c>
      <c r="AH851">
        <v>0</v>
      </c>
      <c r="AI851">
        <v>0</v>
      </c>
      <c r="AJ851">
        <v>0</v>
      </c>
      <c r="AK851">
        <v>0</v>
      </c>
      <c r="AL851">
        <v>0</v>
      </c>
      <c r="AM851">
        <f t="shared" si="26"/>
        <v>0</v>
      </c>
      <c r="AN851">
        <f t="shared" si="27"/>
        <v>0.26684349085420833</v>
      </c>
      <c r="AP851" t="s">
        <v>945</v>
      </c>
      <c r="AQ851" t="s">
        <v>3157</v>
      </c>
      <c r="AR851" t="s">
        <v>3158</v>
      </c>
      <c r="AS851">
        <v>1.8205322156105701</v>
      </c>
      <c r="AT851">
        <v>0.40049351201102301</v>
      </c>
      <c r="AU851">
        <v>0.75070227079066298</v>
      </c>
    </row>
    <row r="852" spans="1:47" x14ac:dyDescent="0.25">
      <c r="A852" t="s">
        <v>630</v>
      </c>
      <c r="B852">
        <v>2324540.8864068962</v>
      </c>
      <c r="C852">
        <v>2471042.4921301571</v>
      </c>
      <c r="D852">
        <v>3098545.5607127175</v>
      </c>
      <c r="E852">
        <v>1703580.2995108156</v>
      </c>
      <c r="F852">
        <v>1984316.6248387019</v>
      </c>
      <c r="G852">
        <v>2560049.5871608984</v>
      </c>
      <c r="H852">
        <v>2197190.0949067501</v>
      </c>
      <c r="I852">
        <v>2038954.1418635598</v>
      </c>
      <c r="J852">
        <v>3522896.9948130506</v>
      </c>
      <c r="K852">
        <v>2592469.3645797167</v>
      </c>
      <c r="L852">
        <v>4005575.5283282739</v>
      </c>
      <c r="M852">
        <v>3099800.4411874358</v>
      </c>
      <c r="N852">
        <v>3</v>
      </c>
      <c r="O852">
        <v>3</v>
      </c>
      <c r="P852">
        <v>3</v>
      </c>
      <c r="Q852">
        <v>3</v>
      </c>
      <c r="R852">
        <v>3</v>
      </c>
      <c r="S852">
        <v>3</v>
      </c>
      <c r="T852">
        <v>3</v>
      </c>
      <c r="U852">
        <v>3</v>
      </c>
      <c r="V852">
        <v>3</v>
      </c>
      <c r="W852">
        <v>3</v>
      </c>
      <c r="X852">
        <v>3</v>
      </c>
      <c r="Y852">
        <v>3</v>
      </c>
      <c r="Z852">
        <v>3</v>
      </c>
      <c r="AA852">
        <v>4.0001788334492767</v>
      </c>
      <c r="AB852">
        <v>2.8233874587867684</v>
      </c>
      <c r="AC852">
        <v>3.1168968576547798</v>
      </c>
      <c r="AD852">
        <v>3.5787702611446437</v>
      </c>
      <c r="AE852">
        <v>2.4143118916141133</v>
      </c>
      <c r="AF852">
        <v>3.5610919775227097</v>
      </c>
      <c r="AG852">
        <v>5.0065573788159767</v>
      </c>
      <c r="AH852">
        <v>3.8151874368149898</v>
      </c>
      <c r="AI852">
        <v>3.5403869340903236</v>
      </c>
      <c r="AJ852">
        <v>4.6539863683945768</v>
      </c>
      <c r="AK852">
        <v>3.6532686901345834</v>
      </c>
      <c r="AL852">
        <v>4.4848268927294059</v>
      </c>
      <c r="AM852">
        <f t="shared" si="26"/>
        <v>3.6159880716497388</v>
      </c>
      <c r="AN852">
        <f t="shared" si="27"/>
        <v>3.8254870918756185</v>
      </c>
      <c r="AP852" t="s">
        <v>946</v>
      </c>
      <c r="AQ852" t="s">
        <v>3159</v>
      </c>
      <c r="AR852" t="s">
        <v>2446</v>
      </c>
      <c r="AS852">
        <v>0.18395259712840201</v>
      </c>
      <c r="AT852">
        <v>1.30065072286154E-2</v>
      </c>
      <c r="AU852">
        <v>0.751330480036555</v>
      </c>
    </row>
    <row r="853" spans="1:47" x14ac:dyDescent="0.25">
      <c r="A853" t="s">
        <v>897</v>
      </c>
      <c r="B853">
        <v>160320.81264990816</v>
      </c>
      <c r="C853">
        <v>108587.85916955062</v>
      </c>
      <c r="D853">
        <v>166815.67121355282</v>
      </c>
      <c r="E853">
        <v>127231.3119571882</v>
      </c>
      <c r="F853">
        <v>76811.85447460218</v>
      </c>
      <c r="G853">
        <v>76320.697025440037</v>
      </c>
      <c r="H853">
        <v>78688.694042632269</v>
      </c>
      <c r="I853">
        <v>70885.834589956896</v>
      </c>
      <c r="J853">
        <v>79351.776456260312</v>
      </c>
      <c r="K853">
        <v>136021.40088763967</v>
      </c>
      <c r="L853">
        <v>108142.56597603296</v>
      </c>
      <c r="M853">
        <v>118056.64757649892</v>
      </c>
      <c r="N853">
        <v>3</v>
      </c>
      <c r="O853">
        <v>3</v>
      </c>
      <c r="P853">
        <v>2</v>
      </c>
      <c r="Q853">
        <v>3</v>
      </c>
      <c r="R853">
        <v>3</v>
      </c>
      <c r="S853">
        <v>2</v>
      </c>
      <c r="T853">
        <v>2</v>
      </c>
      <c r="U853">
        <v>1</v>
      </c>
      <c r="V853">
        <v>2</v>
      </c>
      <c r="W853">
        <v>1</v>
      </c>
      <c r="X853">
        <v>2</v>
      </c>
      <c r="Y853">
        <v>1</v>
      </c>
      <c r="Z853">
        <v>2</v>
      </c>
      <c r="AA853">
        <v>2.6071422172603334</v>
      </c>
      <c r="AB853">
        <v>2.27737956467984</v>
      </c>
      <c r="AC853">
        <v>2.2363738133265501</v>
      </c>
      <c r="AD853">
        <v>2.2350464279541797</v>
      </c>
      <c r="AE853">
        <v>1.826507716404135</v>
      </c>
      <c r="AF853">
        <v>3.6326948409980497</v>
      </c>
      <c r="AG853">
        <v>2.9472777924411502</v>
      </c>
      <c r="AH853">
        <v>3.5953862059662751</v>
      </c>
      <c r="AI853">
        <v>4.3216297774950396</v>
      </c>
      <c r="AJ853">
        <v>3.2327290273484852</v>
      </c>
      <c r="AK853">
        <v>4.3029846096476598</v>
      </c>
      <c r="AL853">
        <v>3.2391372265638498</v>
      </c>
      <c r="AM853">
        <f t="shared" si="26"/>
        <v>3.0513248735180496</v>
      </c>
      <c r="AN853">
        <f t="shared" si="27"/>
        <v>3.0243899964962089</v>
      </c>
      <c r="AP853" t="s">
        <v>947</v>
      </c>
      <c r="AQ853" t="s">
        <v>3160</v>
      </c>
      <c r="AR853" t="s">
        <v>3161</v>
      </c>
      <c r="AS853">
        <v>-0.32379740326894102</v>
      </c>
      <c r="AT853">
        <v>0.12254588490580499</v>
      </c>
      <c r="AU853">
        <v>0.75142840444039705</v>
      </c>
    </row>
    <row r="854" spans="1:47" x14ac:dyDescent="0.25">
      <c r="A854" t="s">
        <v>754</v>
      </c>
      <c r="B854">
        <v>293311.41575198848</v>
      </c>
      <c r="C854">
        <v>220417.27588020943</v>
      </c>
      <c r="D854">
        <v>229088.54755009335</v>
      </c>
      <c r="E854">
        <v>227010.62869036422</v>
      </c>
      <c r="F854">
        <v>184381.44201065868</v>
      </c>
      <c r="G854">
        <v>60848.909218271758</v>
      </c>
      <c r="H854">
        <v>293597.27759857563</v>
      </c>
      <c r="I854">
        <v>213022.22410152713</v>
      </c>
      <c r="J854">
        <v>694212.24424250587</v>
      </c>
      <c r="K854">
        <v>462830.54731472954</v>
      </c>
      <c r="L854">
        <v>598944.08395687293</v>
      </c>
      <c r="M854">
        <v>419497.38812821405</v>
      </c>
      <c r="N854">
        <v>4</v>
      </c>
      <c r="O854">
        <v>4</v>
      </c>
      <c r="P854">
        <v>3</v>
      </c>
      <c r="Q854">
        <v>3</v>
      </c>
      <c r="R854">
        <v>3</v>
      </c>
      <c r="S854">
        <v>2</v>
      </c>
      <c r="T854">
        <v>1</v>
      </c>
      <c r="U854">
        <v>3</v>
      </c>
      <c r="V854">
        <v>4</v>
      </c>
      <c r="W854">
        <v>4</v>
      </c>
      <c r="X854">
        <v>4</v>
      </c>
      <c r="Y854">
        <v>4</v>
      </c>
      <c r="Z854">
        <v>4</v>
      </c>
      <c r="AA854">
        <v>1.9226756014092008</v>
      </c>
      <c r="AB854">
        <v>1.1065990216484327</v>
      </c>
      <c r="AC854">
        <v>2.2220232315267934</v>
      </c>
      <c r="AD854">
        <v>1.9188431060297066</v>
      </c>
      <c r="AE854">
        <v>1.3318474388581301</v>
      </c>
      <c r="AF854">
        <v>1.3694661890314499</v>
      </c>
      <c r="AG854">
        <v>2.3240924587669132</v>
      </c>
      <c r="AH854">
        <v>2.77035987438133</v>
      </c>
      <c r="AI854">
        <v>2.5170031577265446</v>
      </c>
      <c r="AJ854">
        <v>2.9362635732622202</v>
      </c>
      <c r="AK854">
        <v>2.9172027020351448</v>
      </c>
      <c r="AL854">
        <v>2.687618889461425</v>
      </c>
      <c r="AM854">
        <f t="shared" si="26"/>
        <v>2.0123384624341072</v>
      </c>
      <c r="AN854">
        <f t="shared" si="27"/>
        <v>2.3249940782554415</v>
      </c>
      <c r="AP854" t="s">
        <v>948</v>
      </c>
      <c r="AQ854" t="s">
        <v>3162</v>
      </c>
      <c r="AR854" t="s">
        <v>3163</v>
      </c>
      <c r="AS854">
        <v>0.247092867338774</v>
      </c>
      <c r="AT854">
        <v>5.5665161899072203E-2</v>
      </c>
      <c r="AU854">
        <v>0.75217403503173397</v>
      </c>
    </row>
    <row r="855" spans="1:47" x14ac:dyDescent="0.25">
      <c r="A855" t="s">
        <v>1440</v>
      </c>
      <c r="B855">
        <v>118732.95827672671</v>
      </c>
      <c r="C855">
        <v>205.36</v>
      </c>
      <c r="D855">
        <v>138472.99230604019</v>
      </c>
      <c r="E855">
        <v>205.36</v>
      </c>
      <c r="F855">
        <v>205.36</v>
      </c>
      <c r="G855">
        <v>106039.67375943196</v>
      </c>
      <c r="H855">
        <v>205.36</v>
      </c>
      <c r="I855">
        <v>138117.25054716045</v>
      </c>
      <c r="J855">
        <v>191294.74107652498</v>
      </c>
      <c r="K855">
        <v>169711.31562614854</v>
      </c>
      <c r="L855">
        <v>245986.48189100699</v>
      </c>
      <c r="M855">
        <v>176148.02440426295</v>
      </c>
      <c r="N855">
        <v>2</v>
      </c>
      <c r="O855">
        <v>1</v>
      </c>
      <c r="P855">
        <v>0</v>
      </c>
      <c r="Q855">
        <v>1</v>
      </c>
      <c r="R855">
        <v>0</v>
      </c>
      <c r="S855">
        <v>0</v>
      </c>
      <c r="T855">
        <v>1</v>
      </c>
      <c r="U855">
        <v>0</v>
      </c>
      <c r="V855">
        <v>2</v>
      </c>
      <c r="W855">
        <v>1</v>
      </c>
      <c r="X855">
        <v>1</v>
      </c>
      <c r="Y855">
        <v>2</v>
      </c>
      <c r="Z855">
        <v>2</v>
      </c>
      <c r="AA855">
        <v>2.82860572147754</v>
      </c>
      <c r="AB855">
        <v>0</v>
      </c>
      <c r="AC855">
        <v>1.2456818553939499</v>
      </c>
      <c r="AD855">
        <v>0</v>
      </c>
      <c r="AE855">
        <v>0</v>
      </c>
      <c r="AF855">
        <v>3.77095045659865</v>
      </c>
      <c r="AG855">
        <v>0</v>
      </c>
      <c r="AH855">
        <v>1.49713621898164</v>
      </c>
      <c r="AI855">
        <v>0.743815719730201</v>
      </c>
      <c r="AJ855">
        <v>0.73527390023129702</v>
      </c>
      <c r="AK855">
        <v>1.7262559652236869</v>
      </c>
      <c r="AL855">
        <v>2.3751847593496453</v>
      </c>
      <c r="AM855">
        <f t="shared" si="26"/>
        <v>1.5540546089052729</v>
      </c>
      <c r="AN855">
        <f t="shared" si="27"/>
        <v>0.93309615725916206</v>
      </c>
      <c r="AP855" t="s">
        <v>949</v>
      </c>
      <c r="AQ855" t="s">
        <v>3164</v>
      </c>
      <c r="AR855" t="s">
        <v>3165</v>
      </c>
      <c r="AS855">
        <v>-0.78943202835197002</v>
      </c>
      <c r="AT855">
        <v>2.64199280222314E-2</v>
      </c>
      <c r="AU855">
        <v>0.75236356357518497</v>
      </c>
    </row>
    <row r="856" spans="1:47" x14ac:dyDescent="0.25">
      <c r="A856" t="s">
        <v>525</v>
      </c>
      <c r="B856">
        <v>36899.491412271214</v>
      </c>
      <c r="C856">
        <v>205.36</v>
      </c>
      <c r="D856">
        <v>27393.754647394158</v>
      </c>
      <c r="E856">
        <v>25014.898938956503</v>
      </c>
      <c r="F856">
        <v>205.36</v>
      </c>
      <c r="G856">
        <v>205.36</v>
      </c>
      <c r="H856">
        <v>205.36</v>
      </c>
      <c r="I856">
        <v>205.36</v>
      </c>
      <c r="J856">
        <v>205.36</v>
      </c>
      <c r="K856">
        <v>205.36</v>
      </c>
      <c r="L856">
        <v>205.36</v>
      </c>
      <c r="M856">
        <v>205.36</v>
      </c>
      <c r="N856">
        <v>1</v>
      </c>
      <c r="O856">
        <v>1</v>
      </c>
      <c r="P856">
        <v>0</v>
      </c>
      <c r="Q856">
        <v>1</v>
      </c>
      <c r="R856">
        <v>1</v>
      </c>
      <c r="S856">
        <v>0</v>
      </c>
      <c r="T856">
        <v>0</v>
      </c>
      <c r="U856">
        <v>0</v>
      </c>
      <c r="V856">
        <v>0</v>
      </c>
      <c r="W856">
        <v>0</v>
      </c>
      <c r="X856">
        <v>0</v>
      </c>
      <c r="Y856">
        <v>0</v>
      </c>
      <c r="Z856">
        <v>0</v>
      </c>
      <c r="AA856">
        <v>2.6530847666791599</v>
      </c>
      <c r="AB856">
        <v>0</v>
      </c>
      <c r="AC856">
        <v>0.77812197982572096</v>
      </c>
      <c r="AD856">
        <v>0.77978336401875403</v>
      </c>
      <c r="AE856">
        <v>0</v>
      </c>
      <c r="AF856">
        <v>0</v>
      </c>
      <c r="AG856">
        <v>0</v>
      </c>
      <c r="AH856">
        <v>0</v>
      </c>
      <c r="AI856">
        <v>0</v>
      </c>
      <c r="AJ856">
        <v>0</v>
      </c>
      <c r="AK856">
        <v>0</v>
      </c>
      <c r="AL856">
        <v>0</v>
      </c>
      <c r="AM856">
        <f t="shared" si="26"/>
        <v>0.57186779108414687</v>
      </c>
      <c r="AN856">
        <f t="shared" si="27"/>
        <v>0.12996389400312566</v>
      </c>
      <c r="AP856" t="s">
        <v>950</v>
      </c>
      <c r="AQ856" t="s">
        <v>3166</v>
      </c>
      <c r="AR856" t="s">
        <v>3167</v>
      </c>
      <c r="AS856">
        <v>0.557779641768129</v>
      </c>
      <c r="AT856">
        <v>9.7004301852195607E-2</v>
      </c>
      <c r="AU856">
        <v>0.75245828580841101</v>
      </c>
    </row>
    <row r="857" spans="1:47" x14ac:dyDescent="0.25">
      <c r="A857" t="s">
        <v>827</v>
      </c>
      <c r="B857">
        <v>40019.2559526638</v>
      </c>
      <c r="C857">
        <v>205.36</v>
      </c>
      <c r="D857">
        <v>52574.616244405021</v>
      </c>
      <c r="E857">
        <v>42988.865865780775</v>
      </c>
      <c r="F857">
        <v>49427.875622442618</v>
      </c>
      <c r="G857">
        <v>205.36</v>
      </c>
      <c r="H857">
        <v>10466.985305005906</v>
      </c>
      <c r="I857">
        <v>8116.0930490849232</v>
      </c>
      <c r="J857">
        <v>82176.375873933241</v>
      </c>
      <c r="K857">
        <v>33883.968348616225</v>
      </c>
      <c r="L857">
        <v>93738.072101714482</v>
      </c>
      <c r="M857">
        <v>54231.658501628423</v>
      </c>
      <c r="N857">
        <v>2</v>
      </c>
      <c r="O857">
        <v>2</v>
      </c>
      <c r="P857">
        <v>0</v>
      </c>
      <c r="Q857">
        <v>2</v>
      </c>
      <c r="R857">
        <v>2</v>
      </c>
      <c r="S857">
        <v>1</v>
      </c>
      <c r="T857">
        <v>0</v>
      </c>
      <c r="U857">
        <v>1</v>
      </c>
      <c r="V857">
        <v>1</v>
      </c>
      <c r="W857">
        <v>2</v>
      </c>
      <c r="X857">
        <v>2</v>
      </c>
      <c r="Y857">
        <v>2</v>
      </c>
      <c r="Z857">
        <v>1</v>
      </c>
      <c r="AA857">
        <v>2.7960780514066101</v>
      </c>
      <c r="AB857">
        <v>0</v>
      </c>
      <c r="AC857">
        <v>2.1887820277903551</v>
      </c>
      <c r="AD857">
        <v>2.5213089510974949</v>
      </c>
      <c r="AE857">
        <v>0.77570568075948598</v>
      </c>
      <c r="AF857">
        <v>0</v>
      </c>
      <c r="AG857">
        <v>2.54493333025182</v>
      </c>
      <c r="AH857">
        <v>1.12991607895338</v>
      </c>
      <c r="AI857">
        <v>2.7260841075629698</v>
      </c>
      <c r="AJ857">
        <v>3.2181416592851191</v>
      </c>
      <c r="AK857">
        <v>4.0138341139778397</v>
      </c>
      <c r="AL857">
        <v>2.5869778751458199</v>
      </c>
      <c r="AM857">
        <f t="shared" si="26"/>
        <v>1.8215143076741758</v>
      </c>
      <c r="AN857">
        <f t="shared" si="27"/>
        <v>2.2621126716976403</v>
      </c>
      <c r="AP857" t="s">
        <v>951</v>
      </c>
      <c r="AQ857" t="s">
        <v>3168</v>
      </c>
      <c r="AR857" t="s">
        <v>3169</v>
      </c>
      <c r="AS857">
        <v>1.4892307048734901</v>
      </c>
      <c r="AT857">
        <v>0.20280788515489201</v>
      </c>
      <c r="AU857">
        <v>0.75284510726816001</v>
      </c>
    </row>
    <row r="858" spans="1:47" x14ac:dyDescent="0.25">
      <c r="A858" t="s">
        <v>1227</v>
      </c>
      <c r="B858">
        <v>503364.11306575377</v>
      </c>
      <c r="C858">
        <v>541216.92152683262</v>
      </c>
      <c r="D858">
        <v>663643.85577339015</v>
      </c>
      <c r="E858">
        <v>633986.7562500285</v>
      </c>
      <c r="F858">
        <v>499010.12953424442</v>
      </c>
      <c r="G858">
        <v>650112.22165412502</v>
      </c>
      <c r="H858">
        <v>495129.16546780709</v>
      </c>
      <c r="I858">
        <v>553624.15255979483</v>
      </c>
      <c r="J858">
        <v>412425.39909154351</v>
      </c>
      <c r="K858">
        <v>603011.12682488177</v>
      </c>
      <c r="L858">
        <v>419828.09233685513</v>
      </c>
      <c r="M858">
        <v>438225.45045143267</v>
      </c>
      <c r="N858">
        <v>5</v>
      </c>
      <c r="O858">
        <v>5</v>
      </c>
      <c r="P858">
        <v>5</v>
      </c>
      <c r="Q858">
        <v>5</v>
      </c>
      <c r="R858">
        <v>5</v>
      </c>
      <c r="S858">
        <v>5</v>
      </c>
      <c r="T858">
        <v>5</v>
      </c>
      <c r="U858">
        <v>5</v>
      </c>
      <c r="V858">
        <v>5</v>
      </c>
      <c r="W858">
        <v>1</v>
      </c>
      <c r="X858">
        <v>3</v>
      </c>
      <c r="Y858">
        <v>1</v>
      </c>
      <c r="Z858">
        <v>3</v>
      </c>
      <c r="AA858">
        <v>3.8386294341463043</v>
      </c>
      <c r="AB858">
        <v>3.3073694755661949</v>
      </c>
      <c r="AC858">
        <v>3.7533409365240273</v>
      </c>
      <c r="AD858">
        <v>3.8215021151202797</v>
      </c>
      <c r="AE858">
        <v>1.8193122370701282</v>
      </c>
      <c r="AF858">
        <v>2.8723067461172058</v>
      </c>
      <c r="AG858">
        <v>3.1157341708341884</v>
      </c>
      <c r="AH858">
        <v>3.9132805322449116</v>
      </c>
      <c r="AI858">
        <v>3.0642272542853801</v>
      </c>
      <c r="AJ858">
        <v>5.070340843288367</v>
      </c>
      <c r="AK858">
        <v>5.0807199180434903</v>
      </c>
      <c r="AL858">
        <v>2.8146897004780338</v>
      </c>
      <c r="AM858">
        <f t="shared" si="26"/>
        <v>3.65103578165458</v>
      </c>
      <c r="AN858">
        <f t="shared" si="27"/>
        <v>3.4275397789651723</v>
      </c>
      <c r="AP858" t="s">
        <v>952</v>
      </c>
      <c r="AQ858" t="s">
        <v>3170</v>
      </c>
      <c r="AR858" t="s">
        <v>3171</v>
      </c>
      <c r="AS858">
        <v>0.40775908465199101</v>
      </c>
      <c r="AT858">
        <v>0.154264269934899</v>
      </c>
      <c r="AU858">
        <v>0.753113065376666</v>
      </c>
    </row>
    <row r="859" spans="1:47" x14ac:dyDescent="0.25">
      <c r="A859" t="s">
        <v>1384</v>
      </c>
      <c r="B859">
        <v>340156.35078879143</v>
      </c>
      <c r="C859">
        <v>351061.48475853296</v>
      </c>
      <c r="D859">
        <v>395637.60372806061</v>
      </c>
      <c r="E859">
        <v>345848.2172185551</v>
      </c>
      <c r="F859">
        <v>397702.2988471025</v>
      </c>
      <c r="G859">
        <v>344301.41781473526</v>
      </c>
      <c r="H859">
        <v>384634.06020154594</v>
      </c>
      <c r="I859">
        <v>335790.33135495271</v>
      </c>
      <c r="J859">
        <v>642002.72761391499</v>
      </c>
      <c r="K859">
        <v>512970.54387371882</v>
      </c>
      <c r="L859">
        <v>556405.27756446705</v>
      </c>
      <c r="M859">
        <v>456566.52385169809</v>
      </c>
      <c r="N859">
        <v>3</v>
      </c>
      <c r="O859">
        <v>3</v>
      </c>
      <c r="P859">
        <v>3</v>
      </c>
      <c r="Q859">
        <v>3</v>
      </c>
      <c r="R859">
        <v>3</v>
      </c>
      <c r="S859">
        <v>3</v>
      </c>
      <c r="T859">
        <v>3</v>
      </c>
      <c r="U859">
        <v>3</v>
      </c>
      <c r="V859">
        <v>3</v>
      </c>
      <c r="W859">
        <v>3</v>
      </c>
      <c r="X859">
        <v>3</v>
      </c>
      <c r="Y859">
        <v>3</v>
      </c>
      <c r="Z859">
        <v>3</v>
      </c>
      <c r="AA859">
        <v>3.5961017879281201</v>
      </c>
      <c r="AB859">
        <v>2.67766366198568</v>
      </c>
      <c r="AC859">
        <v>2.3315828988884801</v>
      </c>
      <c r="AD859">
        <v>2.4657306485695467</v>
      </c>
      <c r="AE859">
        <v>2.5076321712738134</v>
      </c>
      <c r="AF859">
        <v>3.1519319413426437</v>
      </c>
      <c r="AG859">
        <v>3.7444386682585864</v>
      </c>
      <c r="AH859">
        <v>4.5215077731608933</v>
      </c>
      <c r="AI859">
        <v>2.3323726375578171</v>
      </c>
      <c r="AJ859">
        <v>4.84604620573554</v>
      </c>
      <c r="AK859">
        <v>3.9062026285991629</v>
      </c>
      <c r="AL859">
        <v>3.9049458358425304</v>
      </c>
      <c r="AM859">
        <f t="shared" si="26"/>
        <v>3.1559498555730472</v>
      </c>
      <c r="AN859">
        <f t="shared" si="27"/>
        <v>3.5084096209507556</v>
      </c>
      <c r="AP859" t="s">
        <v>953</v>
      </c>
      <c r="AQ859" t="s">
        <v>3172</v>
      </c>
      <c r="AR859" t="s">
        <v>3173</v>
      </c>
      <c r="AS859">
        <v>-0.47521896731759899</v>
      </c>
      <c r="AT859">
        <v>0.15401108215904699</v>
      </c>
      <c r="AU859">
        <v>0.75332870759581505</v>
      </c>
    </row>
    <row r="860" spans="1:47" x14ac:dyDescent="0.25">
      <c r="A860" t="s">
        <v>1406</v>
      </c>
      <c r="B860">
        <v>230904.85701687765</v>
      </c>
      <c r="C860">
        <v>205.36</v>
      </c>
      <c r="D860">
        <v>152703.13805914167</v>
      </c>
      <c r="E860">
        <v>211071.86164997966</v>
      </c>
      <c r="F860">
        <v>145972.4665847905</v>
      </c>
      <c r="G860">
        <v>149908.30233875097</v>
      </c>
      <c r="H860">
        <v>250713.78523177488</v>
      </c>
      <c r="I860">
        <v>183879.91903356274</v>
      </c>
      <c r="J860">
        <v>297610.47734884394</v>
      </c>
      <c r="K860">
        <v>257340.4170434901</v>
      </c>
      <c r="L860">
        <v>329356.62445768737</v>
      </c>
      <c r="M860">
        <v>250108.73165829331</v>
      </c>
      <c r="N860">
        <v>2</v>
      </c>
      <c r="O860">
        <v>2</v>
      </c>
      <c r="P860">
        <v>0</v>
      </c>
      <c r="Q860">
        <v>1</v>
      </c>
      <c r="R860">
        <v>2</v>
      </c>
      <c r="S860">
        <v>1</v>
      </c>
      <c r="T860">
        <v>1</v>
      </c>
      <c r="U860">
        <v>2</v>
      </c>
      <c r="V860">
        <v>2</v>
      </c>
      <c r="W860">
        <v>2</v>
      </c>
      <c r="X860">
        <v>2</v>
      </c>
      <c r="Y860">
        <v>2</v>
      </c>
      <c r="Z860">
        <v>2</v>
      </c>
      <c r="AA860">
        <v>2.8529266962531903</v>
      </c>
      <c r="AB860">
        <v>0</v>
      </c>
      <c r="AC860">
        <v>3.7306862678668802</v>
      </c>
      <c r="AD860">
        <v>3.1069019053188454</v>
      </c>
      <c r="AE860">
        <v>1.72136333645782</v>
      </c>
      <c r="AF860">
        <v>3.8179038726565699</v>
      </c>
      <c r="AG860">
        <v>2.6273044052228247</v>
      </c>
      <c r="AH860">
        <v>3.4095023058345548</v>
      </c>
      <c r="AI860">
        <v>2.5490782898104047</v>
      </c>
      <c r="AJ860">
        <v>4.141101389106125</v>
      </c>
      <c r="AK860">
        <v>3.6023772365595352</v>
      </c>
      <c r="AL860">
        <v>3.1264760917832248</v>
      </c>
      <c r="AM860">
        <f t="shared" si="26"/>
        <v>2.8486160859488616</v>
      </c>
      <c r="AN860">
        <f t="shared" si="27"/>
        <v>2.932320880196134</v>
      </c>
      <c r="AP860" t="s">
        <v>954</v>
      </c>
      <c r="AQ860" t="s">
        <v>3174</v>
      </c>
      <c r="AR860" t="s">
        <v>3175</v>
      </c>
      <c r="AS860">
        <v>-0.80423010899831904</v>
      </c>
      <c r="AT860">
        <v>0.40377459289782203</v>
      </c>
      <c r="AU860">
        <v>0.75391358337862302</v>
      </c>
    </row>
    <row r="861" spans="1:47" x14ac:dyDescent="0.25">
      <c r="A861" t="s">
        <v>176</v>
      </c>
      <c r="B861">
        <v>240961.58041765707</v>
      </c>
      <c r="C861">
        <v>181847.42229528324</v>
      </c>
      <c r="D861">
        <v>189737.28330529411</v>
      </c>
      <c r="E861">
        <v>210115.75984465907</v>
      </c>
      <c r="F861">
        <v>229185.6068180383</v>
      </c>
      <c r="G861">
        <v>236668.10063961768</v>
      </c>
      <c r="H861">
        <v>305871.50082831469</v>
      </c>
      <c r="I861">
        <v>291255.53701920941</v>
      </c>
      <c r="J861">
        <v>194562.14742994736</v>
      </c>
      <c r="K861">
        <v>254499.74795022194</v>
      </c>
      <c r="L861">
        <v>377483.6773360403</v>
      </c>
      <c r="M861">
        <v>263243.22512111871</v>
      </c>
      <c r="N861">
        <v>3</v>
      </c>
      <c r="O861">
        <v>3</v>
      </c>
      <c r="P861">
        <v>2</v>
      </c>
      <c r="Q861">
        <v>2</v>
      </c>
      <c r="R861">
        <v>3</v>
      </c>
      <c r="S861">
        <v>3</v>
      </c>
      <c r="T861">
        <v>3</v>
      </c>
      <c r="U861">
        <v>3</v>
      </c>
      <c r="V861">
        <v>3</v>
      </c>
      <c r="W861">
        <v>2</v>
      </c>
      <c r="X861">
        <v>2</v>
      </c>
      <c r="Y861">
        <v>2</v>
      </c>
      <c r="Z861">
        <v>2</v>
      </c>
      <c r="AA861">
        <v>2.4503409274652896</v>
      </c>
      <c r="AB861">
        <v>2.6964688940539201</v>
      </c>
      <c r="AC861">
        <v>3.5179722170044752</v>
      </c>
      <c r="AD861">
        <v>3.0243946963417798</v>
      </c>
      <c r="AE861">
        <v>2.361274630931971</v>
      </c>
      <c r="AF861">
        <v>1.5509564326307432</v>
      </c>
      <c r="AG861">
        <v>4.2002723917666165</v>
      </c>
      <c r="AH861">
        <v>3.2105833206254104</v>
      </c>
      <c r="AI861">
        <v>1.595920107759305</v>
      </c>
      <c r="AJ861">
        <v>2.7831918338072308</v>
      </c>
      <c r="AK861">
        <v>1.844221511379305</v>
      </c>
      <c r="AL861">
        <v>3.4784174821737048</v>
      </c>
      <c r="AM861">
        <f t="shared" si="26"/>
        <v>2.4324750687868271</v>
      </c>
      <c r="AN861">
        <f t="shared" si="27"/>
        <v>3.0198606722031314</v>
      </c>
      <c r="AP861" t="s">
        <v>955</v>
      </c>
      <c r="AQ861" t="s">
        <v>3176</v>
      </c>
      <c r="AR861" t="s">
        <v>3177</v>
      </c>
      <c r="AS861">
        <v>2.1238652533196398</v>
      </c>
      <c r="AT861">
        <v>0.246650650623395</v>
      </c>
      <c r="AU861">
        <v>0.75440072882939602</v>
      </c>
    </row>
    <row r="862" spans="1:47" x14ac:dyDescent="0.25">
      <c r="A862" t="s">
        <v>1338</v>
      </c>
      <c r="B862">
        <v>25502.360836895466</v>
      </c>
      <c r="C862">
        <v>137769.61767377809</v>
      </c>
      <c r="D862">
        <v>79532.972969723414</v>
      </c>
      <c r="E862">
        <v>81494.605733211109</v>
      </c>
      <c r="F862">
        <v>79576.233437847055</v>
      </c>
      <c r="G862">
        <v>205.36</v>
      </c>
      <c r="H862">
        <v>187528.53751012214</v>
      </c>
      <c r="I862">
        <v>69388.966298935149</v>
      </c>
      <c r="J862">
        <v>198278.99244153645</v>
      </c>
      <c r="K862">
        <v>187780.83505401359</v>
      </c>
      <c r="L862">
        <v>233169.61828190915</v>
      </c>
      <c r="M862">
        <v>187815.35760722472</v>
      </c>
      <c r="N862">
        <v>4</v>
      </c>
      <c r="O862">
        <v>2</v>
      </c>
      <c r="P862">
        <v>3</v>
      </c>
      <c r="Q862">
        <v>2</v>
      </c>
      <c r="R862">
        <v>2</v>
      </c>
      <c r="S862">
        <v>2</v>
      </c>
      <c r="T862">
        <v>0</v>
      </c>
      <c r="U862">
        <v>4</v>
      </c>
      <c r="V862">
        <v>2</v>
      </c>
      <c r="W862">
        <v>3</v>
      </c>
      <c r="X862">
        <v>3</v>
      </c>
      <c r="Y862">
        <v>4</v>
      </c>
      <c r="Z862">
        <v>4</v>
      </c>
      <c r="AA862">
        <v>1.908613431314095</v>
      </c>
      <c r="AB862">
        <v>1.5837425214658836</v>
      </c>
      <c r="AC862">
        <v>2.93921153251899</v>
      </c>
      <c r="AD862">
        <v>2.0984943939019249</v>
      </c>
      <c r="AE862">
        <v>3.3360766492116101</v>
      </c>
      <c r="AF862">
        <v>0</v>
      </c>
      <c r="AG862">
        <v>2.4070297086491981</v>
      </c>
      <c r="AH862">
        <v>3.4050791471312447</v>
      </c>
      <c r="AI862">
        <v>2.0166076676654634</v>
      </c>
      <c r="AJ862">
        <v>2.8303218532499606</v>
      </c>
      <c r="AK862">
        <v>2.3735625993798877</v>
      </c>
      <c r="AL862">
        <v>2.8502124933317301</v>
      </c>
      <c r="AM862">
        <f t="shared" si="26"/>
        <v>1.8797495010357321</v>
      </c>
      <c r="AN862">
        <f t="shared" si="27"/>
        <v>2.7450758319342659</v>
      </c>
      <c r="AP862" t="s">
        <v>956</v>
      </c>
      <c r="AQ862" t="s">
        <v>3178</v>
      </c>
      <c r="AR862" t="s">
        <v>3179</v>
      </c>
      <c r="AS862">
        <v>0.21750260288478801</v>
      </c>
      <c r="AT862">
        <v>0.10076249133823</v>
      </c>
      <c r="AU862">
        <v>0.75535864504204098</v>
      </c>
    </row>
    <row r="863" spans="1:47" x14ac:dyDescent="0.25">
      <c r="A863" t="s">
        <v>309</v>
      </c>
      <c r="B863">
        <v>111000.63920367842</v>
      </c>
      <c r="C863">
        <v>177750.48325457549</v>
      </c>
      <c r="D863">
        <v>173107.36188969991</v>
      </c>
      <c r="E863">
        <v>165013.10897637482</v>
      </c>
      <c r="F863">
        <v>67813.313723220635</v>
      </c>
      <c r="G863">
        <v>172171.34596742148</v>
      </c>
      <c r="H863">
        <v>7074.5978159496763</v>
      </c>
      <c r="I863">
        <v>142919.51872815893</v>
      </c>
      <c r="J863">
        <v>137830.37993179756</v>
      </c>
      <c r="K863">
        <v>149722.20730454897</v>
      </c>
      <c r="L863">
        <v>134391.16269926698</v>
      </c>
      <c r="M863">
        <v>110053.44932500928</v>
      </c>
      <c r="N863">
        <v>2</v>
      </c>
      <c r="O863">
        <v>1</v>
      </c>
      <c r="P863">
        <v>2</v>
      </c>
      <c r="Q863">
        <v>2</v>
      </c>
      <c r="R863">
        <v>2</v>
      </c>
      <c r="S863">
        <v>1</v>
      </c>
      <c r="T863">
        <v>2</v>
      </c>
      <c r="U863">
        <v>1</v>
      </c>
      <c r="V863">
        <v>2</v>
      </c>
      <c r="W863">
        <v>1</v>
      </c>
      <c r="X863">
        <v>1</v>
      </c>
      <c r="Y863">
        <v>1</v>
      </c>
      <c r="Z863">
        <v>1</v>
      </c>
      <c r="AA863">
        <v>2.1624865237792901</v>
      </c>
      <c r="AB863">
        <v>2.12408495641187</v>
      </c>
      <c r="AC863">
        <v>2.3327766876795799</v>
      </c>
      <c r="AD863">
        <v>2.4392609852597449</v>
      </c>
      <c r="AE863">
        <v>2.1439436145383701</v>
      </c>
      <c r="AF863">
        <v>1.7412836766089401</v>
      </c>
      <c r="AG863">
        <v>1.1588237727417601</v>
      </c>
      <c r="AH863">
        <v>2.4656296756762299</v>
      </c>
      <c r="AI863">
        <v>2.2150698361382899</v>
      </c>
      <c r="AJ863">
        <v>4.0100404171984598</v>
      </c>
      <c r="AK863">
        <v>4.5365310778430796</v>
      </c>
      <c r="AL863">
        <v>2.6305756625773098</v>
      </c>
      <c r="AM863">
        <f t="shared" si="26"/>
        <v>2.4309570163027385</v>
      </c>
      <c r="AN863">
        <f t="shared" si="27"/>
        <v>2.5624607981060823</v>
      </c>
      <c r="AP863" t="s">
        <v>957</v>
      </c>
      <c r="AQ863" t="s">
        <v>3180</v>
      </c>
      <c r="AR863" t="s">
        <v>3181</v>
      </c>
      <c r="AS863">
        <v>0.35320546570543898</v>
      </c>
      <c r="AT863">
        <v>5.6731621755461301E-2</v>
      </c>
      <c r="AU863">
        <v>0.755552786177205</v>
      </c>
    </row>
    <row r="864" spans="1:47" x14ac:dyDescent="0.25">
      <c r="A864" t="s">
        <v>1432</v>
      </c>
      <c r="B864">
        <v>538082.71735816181</v>
      </c>
      <c r="C864">
        <v>565716.65017758892</v>
      </c>
      <c r="D864">
        <v>377159.64240623818</v>
      </c>
      <c r="E864">
        <v>522900.04806733783</v>
      </c>
      <c r="F864">
        <v>527171.52778357104</v>
      </c>
      <c r="G864">
        <v>474465.57244001282</v>
      </c>
      <c r="H864">
        <v>499184.70342618634</v>
      </c>
      <c r="I864">
        <v>422576.17247849668</v>
      </c>
      <c r="J864">
        <v>676089.58476079605</v>
      </c>
      <c r="K864">
        <v>570375.65631529002</v>
      </c>
      <c r="L864">
        <v>517277.00207754236</v>
      </c>
      <c r="M864">
        <v>708484.83092359116</v>
      </c>
      <c r="N864">
        <v>3</v>
      </c>
      <c r="O864">
        <v>3</v>
      </c>
      <c r="P864">
        <v>3</v>
      </c>
      <c r="Q864">
        <v>3</v>
      </c>
      <c r="R864">
        <v>3</v>
      </c>
      <c r="S864">
        <v>3</v>
      </c>
      <c r="T864">
        <v>3</v>
      </c>
      <c r="U864">
        <v>3</v>
      </c>
      <c r="V864">
        <v>3</v>
      </c>
      <c r="W864">
        <v>3</v>
      </c>
      <c r="X864">
        <v>3</v>
      </c>
      <c r="Y864">
        <v>2</v>
      </c>
      <c r="Z864">
        <v>3</v>
      </c>
      <c r="AA864">
        <v>3.2048052409923602</v>
      </c>
      <c r="AB864">
        <v>2.9161363044410069</v>
      </c>
      <c r="AC864">
        <v>3.2838791203743738</v>
      </c>
      <c r="AD864">
        <v>3.0201454355268704</v>
      </c>
      <c r="AE864">
        <v>2.12599708388495</v>
      </c>
      <c r="AF864">
        <v>3.2942950493307763</v>
      </c>
      <c r="AG864">
        <v>4.4592230879501598</v>
      </c>
      <c r="AH864">
        <v>3.4067974868433204</v>
      </c>
      <c r="AI864">
        <v>1.8858714267937369</v>
      </c>
      <c r="AJ864">
        <v>3.1560496029033303</v>
      </c>
      <c r="AK864">
        <v>3.4047917805719452</v>
      </c>
      <c r="AL864">
        <v>3.3309364708761797</v>
      </c>
      <c r="AM864">
        <f t="shared" si="26"/>
        <v>2.9568394574725971</v>
      </c>
      <c r="AN864">
        <f t="shared" si="27"/>
        <v>3.291315224275571</v>
      </c>
      <c r="AP864" t="s">
        <v>958</v>
      </c>
      <c r="AQ864" t="s">
        <v>3182</v>
      </c>
      <c r="AR864" t="s">
        <v>3183</v>
      </c>
      <c r="AS864">
        <v>-1.1511001291874401</v>
      </c>
      <c r="AT864">
        <v>2.28252412319143E-2</v>
      </c>
      <c r="AU864">
        <v>0.75614368421754896</v>
      </c>
    </row>
    <row r="865" spans="1:47" x14ac:dyDescent="0.25">
      <c r="A865" t="s">
        <v>368</v>
      </c>
      <c r="B865">
        <v>90804.488930403604</v>
      </c>
      <c r="C865">
        <v>205.36</v>
      </c>
      <c r="D865">
        <v>90970.133066588503</v>
      </c>
      <c r="E865">
        <v>205.36</v>
      </c>
      <c r="F865">
        <v>205.36</v>
      </c>
      <c r="G865">
        <v>205.36</v>
      </c>
      <c r="H865">
        <v>205.36</v>
      </c>
      <c r="I865">
        <v>50123.689128383456</v>
      </c>
      <c r="J865">
        <v>194399.19635741765</v>
      </c>
      <c r="K865">
        <v>134511.43461839523</v>
      </c>
      <c r="L865">
        <v>142084.52643978849</v>
      </c>
      <c r="M865">
        <v>100792.09941966507</v>
      </c>
      <c r="N865">
        <v>1</v>
      </c>
      <c r="O865">
        <v>1</v>
      </c>
      <c r="P865">
        <v>0</v>
      </c>
      <c r="Q865">
        <v>1</v>
      </c>
      <c r="R865">
        <v>0</v>
      </c>
      <c r="S865">
        <v>0</v>
      </c>
      <c r="T865">
        <v>0</v>
      </c>
      <c r="U865">
        <v>0</v>
      </c>
      <c r="V865">
        <v>1</v>
      </c>
      <c r="W865">
        <v>1</v>
      </c>
      <c r="X865">
        <v>1</v>
      </c>
      <c r="Y865">
        <v>1</v>
      </c>
      <c r="Z865">
        <v>1</v>
      </c>
      <c r="AA865">
        <v>1.27145102561972</v>
      </c>
      <c r="AB865">
        <v>0</v>
      </c>
      <c r="AC865">
        <v>1.62462892555606</v>
      </c>
      <c r="AD865">
        <v>0</v>
      </c>
      <c r="AE865">
        <v>0</v>
      </c>
      <c r="AF865">
        <v>0</v>
      </c>
      <c r="AG865">
        <v>0</v>
      </c>
      <c r="AH865">
        <v>1.2082862569350299</v>
      </c>
      <c r="AI865">
        <v>2.40557208216658</v>
      </c>
      <c r="AJ865">
        <v>4.8821901970022497</v>
      </c>
      <c r="AK865">
        <v>2.2676089866190199</v>
      </c>
      <c r="AL865">
        <v>1.7039451482382599</v>
      </c>
      <c r="AM865">
        <f t="shared" si="26"/>
        <v>1.6973070383907682</v>
      </c>
      <c r="AN865">
        <f t="shared" si="27"/>
        <v>0.86330673196538488</v>
      </c>
      <c r="AP865" t="s">
        <v>959</v>
      </c>
      <c r="AQ865" t="s">
        <v>3184</v>
      </c>
      <c r="AR865" t="s">
        <v>3185</v>
      </c>
      <c r="AS865">
        <v>0.86919909852507704</v>
      </c>
      <c r="AT865">
        <v>0.137873838057332</v>
      </c>
      <c r="AU865">
        <v>0.75935441781670598</v>
      </c>
    </row>
    <row r="866" spans="1:47" x14ac:dyDescent="0.25">
      <c r="A866" t="s">
        <v>352</v>
      </c>
      <c r="B866">
        <v>70511.155936429175</v>
      </c>
      <c r="C866">
        <v>65581.905563931286</v>
      </c>
      <c r="D866">
        <v>74852.940070448312</v>
      </c>
      <c r="E866">
        <v>74010.847308654658</v>
      </c>
      <c r="F866">
        <v>80483.895640464354</v>
      </c>
      <c r="G866">
        <v>51430.509951317523</v>
      </c>
      <c r="H866">
        <v>60496.267846200099</v>
      </c>
      <c r="I866">
        <v>65292.383475489944</v>
      </c>
      <c r="J866">
        <v>205.36</v>
      </c>
      <c r="K866">
        <v>205.36</v>
      </c>
      <c r="L866">
        <v>205.36</v>
      </c>
      <c r="M866">
        <v>205.36</v>
      </c>
      <c r="N866">
        <v>1</v>
      </c>
      <c r="O866">
        <v>1</v>
      </c>
      <c r="P866">
        <v>1</v>
      </c>
      <c r="Q866">
        <v>1</v>
      </c>
      <c r="R866">
        <v>1</v>
      </c>
      <c r="S866">
        <v>1</v>
      </c>
      <c r="T866">
        <v>1</v>
      </c>
      <c r="U866">
        <v>1</v>
      </c>
      <c r="V866">
        <v>1</v>
      </c>
      <c r="W866">
        <v>0</v>
      </c>
      <c r="X866">
        <v>0</v>
      </c>
      <c r="Y866">
        <v>0</v>
      </c>
      <c r="Z866">
        <v>0</v>
      </c>
      <c r="AA866">
        <v>5.3667599923825398</v>
      </c>
      <c r="AB866">
        <v>4.7115620291941402</v>
      </c>
      <c r="AC866">
        <v>3.96511803755206</v>
      </c>
      <c r="AD866">
        <v>3.9760506387749799</v>
      </c>
      <c r="AE866">
        <v>3.7428746467296201</v>
      </c>
      <c r="AF866">
        <v>3.0094145006053301</v>
      </c>
      <c r="AG866">
        <v>3.9129941235703698</v>
      </c>
      <c r="AH866">
        <v>3.4000820537833998</v>
      </c>
      <c r="AI866">
        <v>0</v>
      </c>
      <c r="AJ866">
        <v>0</v>
      </c>
      <c r="AK866">
        <v>0</v>
      </c>
      <c r="AL866">
        <v>0</v>
      </c>
      <c r="AM866">
        <f t="shared" si="26"/>
        <v>2.842142426622345</v>
      </c>
      <c r="AN866">
        <f t="shared" si="27"/>
        <v>2.5053335771430616</v>
      </c>
      <c r="AP866" t="s">
        <v>960</v>
      </c>
      <c r="AQ866" t="s">
        <v>3186</v>
      </c>
      <c r="AR866" t="s">
        <v>3187</v>
      </c>
      <c r="AS866">
        <v>0.39979944637817499</v>
      </c>
      <c r="AT866">
        <v>7.9354912156711695E-3</v>
      </c>
      <c r="AU866">
        <v>0.76141218075329298</v>
      </c>
    </row>
    <row r="867" spans="1:47" x14ac:dyDescent="0.25">
      <c r="A867" t="s">
        <v>953</v>
      </c>
      <c r="B867">
        <v>101097.73218270073</v>
      </c>
      <c r="C867">
        <v>70635.477211462654</v>
      </c>
      <c r="D867">
        <v>69139.969773466873</v>
      </c>
      <c r="E867">
        <v>68667.380712376224</v>
      </c>
      <c r="F867">
        <v>205.36</v>
      </c>
      <c r="G867">
        <v>29888.633333841331</v>
      </c>
      <c r="H867">
        <v>205.36</v>
      </c>
      <c r="I867">
        <v>205.36</v>
      </c>
      <c r="J867">
        <v>205.36</v>
      </c>
      <c r="K867">
        <v>24279.701035708415</v>
      </c>
      <c r="L867">
        <v>130054.42947452578</v>
      </c>
      <c r="M867">
        <v>25299.818230926576</v>
      </c>
      <c r="N867">
        <v>2</v>
      </c>
      <c r="O867">
        <v>2</v>
      </c>
      <c r="P867">
        <v>1</v>
      </c>
      <c r="Q867">
        <v>1</v>
      </c>
      <c r="R867">
        <v>1</v>
      </c>
      <c r="S867">
        <v>0</v>
      </c>
      <c r="T867">
        <v>1</v>
      </c>
      <c r="U867">
        <v>0</v>
      </c>
      <c r="V867">
        <v>0</v>
      </c>
      <c r="W867">
        <v>0</v>
      </c>
      <c r="X867">
        <v>1</v>
      </c>
      <c r="Y867">
        <v>2</v>
      </c>
      <c r="Z867">
        <v>1</v>
      </c>
      <c r="AA867">
        <v>1.59709927718593</v>
      </c>
      <c r="AB867">
        <v>1.4618907068010401</v>
      </c>
      <c r="AC867">
        <v>2.61727259456182</v>
      </c>
      <c r="AD867">
        <v>3.23570268442425</v>
      </c>
      <c r="AE867">
        <v>0</v>
      </c>
      <c r="AF867">
        <v>0.74280699377529402</v>
      </c>
      <c r="AG867">
        <v>0</v>
      </c>
      <c r="AH867">
        <v>0</v>
      </c>
      <c r="AI867">
        <v>0</v>
      </c>
      <c r="AJ867">
        <v>0.94279757731743197</v>
      </c>
      <c r="AK867">
        <v>2.201150529033832</v>
      </c>
      <c r="AL867">
        <v>1.32319601347539</v>
      </c>
      <c r="AM867">
        <f t="shared" si="26"/>
        <v>1.226977858273586</v>
      </c>
      <c r="AN867">
        <f t="shared" si="27"/>
        <v>1.1266748711555787</v>
      </c>
      <c r="AP867" t="s">
        <v>961</v>
      </c>
      <c r="AQ867" t="s">
        <v>3188</v>
      </c>
      <c r="AR867" t="s">
        <v>3189</v>
      </c>
      <c r="AS867">
        <v>-1.30981261664267</v>
      </c>
      <c r="AT867">
        <v>0.194682263803165</v>
      </c>
      <c r="AU867">
        <v>0.76214465760762595</v>
      </c>
    </row>
    <row r="868" spans="1:47" x14ac:dyDescent="0.25">
      <c r="A868" t="s">
        <v>1376</v>
      </c>
      <c r="B868">
        <v>100426.45689487651</v>
      </c>
      <c r="C868">
        <v>98685.736809406735</v>
      </c>
      <c r="D868">
        <v>205.36</v>
      </c>
      <c r="E868">
        <v>65940.754318561099</v>
      </c>
      <c r="F868">
        <v>112064.53493464721</v>
      </c>
      <c r="G868">
        <v>106878.73599697762</v>
      </c>
      <c r="H868">
        <v>120762.34745852514</v>
      </c>
      <c r="I868">
        <v>71301.819111883233</v>
      </c>
      <c r="J868">
        <v>121416.7168094607</v>
      </c>
      <c r="K868">
        <v>76678.769194169727</v>
      </c>
      <c r="L868">
        <v>149456.366646435</v>
      </c>
      <c r="M868">
        <v>71808.024441623566</v>
      </c>
      <c r="N868">
        <v>1</v>
      </c>
      <c r="O868">
        <v>1</v>
      </c>
      <c r="P868">
        <v>1</v>
      </c>
      <c r="Q868">
        <v>0</v>
      </c>
      <c r="R868">
        <v>1</v>
      </c>
      <c r="S868">
        <v>1</v>
      </c>
      <c r="T868">
        <v>1</v>
      </c>
      <c r="U868">
        <v>1</v>
      </c>
      <c r="V868">
        <v>1</v>
      </c>
      <c r="W868">
        <v>1</v>
      </c>
      <c r="X868">
        <v>1</v>
      </c>
      <c r="Y868">
        <v>1</v>
      </c>
      <c r="Z868">
        <v>1</v>
      </c>
      <c r="AA868">
        <v>4.0414192388172099</v>
      </c>
      <c r="AB868">
        <v>1.46457556066131</v>
      </c>
      <c r="AC868">
        <v>0</v>
      </c>
      <c r="AD868">
        <v>3.4299252640142202</v>
      </c>
      <c r="AE868">
        <v>1.87592868462563</v>
      </c>
      <c r="AF868">
        <v>1.2520060938684701</v>
      </c>
      <c r="AG868">
        <v>4.2941205586080402</v>
      </c>
      <c r="AH868">
        <v>4.12730261921494</v>
      </c>
      <c r="AI868">
        <v>2.53608165524011</v>
      </c>
      <c r="AJ868">
        <v>2.2443963577759201</v>
      </c>
      <c r="AK868">
        <v>2.1407173963644799</v>
      </c>
      <c r="AL868">
        <v>1.4063157118574301</v>
      </c>
      <c r="AM868">
        <f t="shared" si="26"/>
        <v>1.9230798177271702</v>
      </c>
      <c r="AN868">
        <f t="shared" si="27"/>
        <v>2.8790517057807903</v>
      </c>
      <c r="AP868" t="s">
        <v>962</v>
      </c>
      <c r="AQ868" t="s">
        <v>3190</v>
      </c>
      <c r="AR868" t="s">
        <v>3191</v>
      </c>
      <c r="AS868">
        <v>0.32122035182033498</v>
      </c>
      <c r="AT868">
        <v>0.113933610031884</v>
      </c>
      <c r="AU868">
        <v>0.76259067532969405</v>
      </c>
    </row>
    <row r="869" spans="1:47" x14ac:dyDescent="0.25">
      <c r="A869" t="s">
        <v>1331</v>
      </c>
      <c r="B869">
        <v>1187782.0964403453</v>
      </c>
      <c r="C869">
        <v>1031151.4465071929</v>
      </c>
      <c r="D869">
        <v>1035179.9150382519</v>
      </c>
      <c r="E869">
        <v>1122990.4673049683</v>
      </c>
      <c r="F869">
        <v>1160491.7630220058</v>
      </c>
      <c r="G869">
        <v>825629.53747393622</v>
      </c>
      <c r="H869">
        <v>1165213.487623743</v>
      </c>
      <c r="I869">
        <v>953650.19672109873</v>
      </c>
      <c r="J869">
        <v>1397196.929828316</v>
      </c>
      <c r="K869">
        <v>1296789.2384377639</v>
      </c>
      <c r="L869">
        <v>1610471.0816986926</v>
      </c>
      <c r="M869">
        <v>914776.9069948378</v>
      </c>
      <c r="N869">
        <v>4</v>
      </c>
      <c r="O869">
        <v>4</v>
      </c>
      <c r="P869">
        <v>4</v>
      </c>
      <c r="Q869">
        <v>4</v>
      </c>
      <c r="R869">
        <v>4</v>
      </c>
      <c r="S869">
        <v>4</v>
      </c>
      <c r="T869">
        <v>4</v>
      </c>
      <c r="U869">
        <v>4</v>
      </c>
      <c r="V869">
        <v>4</v>
      </c>
      <c r="W869">
        <v>4</v>
      </c>
      <c r="X869">
        <v>4</v>
      </c>
      <c r="Y869">
        <v>4</v>
      </c>
      <c r="Z869">
        <v>4</v>
      </c>
      <c r="AA869">
        <v>2.7274281294130001</v>
      </c>
      <c r="AB869">
        <v>3.0821863736583626</v>
      </c>
      <c r="AC869">
        <v>1.7559179844580526</v>
      </c>
      <c r="AD869">
        <v>1.7235614019252901</v>
      </c>
      <c r="AE869">
        <v>1.5339614135311475</v>
      </c>
      <c r="AF869">
        <v>3.0715994367060828</v>
      </c>
      <c r="AG869">
        <v>3.6474570084129248</v>
      </c>
      <c r="AH869">
        <v>2.6955178801201924</v>
      </c>
      <c r="AI869">
        <v>2.35217737686287</v>
      </c>
      <c r="AJ869">
        <v>3.4192279391381648</v>
      </c>
      <c r="AK869">
        <v>3.7157625596738226</v>
      </c>
      <c r="AL869">
        <v>4.0535173263309181</v>
      </c>
      <c r="AM869">
        <f t="shared" si="26"/>
        <v>2.7347562067060882</v>
      </c>
      <c r="AN869">
        <f t="shared" si="27"/>
        <v>2.8949629316657162</v>
      </c>
      <c r="AP869" t="s">
        <v>963</v>
      </c>
      <c r="AQ869" t="s">
        <v>3192</v>
      </c>
      <c r="AR869" t="s">
        <v>3193</v>
      </c>
      <c r="AS869">
        <v>3.24003022571531</v>
      </c>
      <c r="AT869">
        <v>0.17402428443936999</v>
      </c>
      <c r="AU869">
        <v>0.76349415701996004</v>
      </c>
    </row>
    <row r="870" spans="1:47" x14ac:dyDescent="0.25">
      <c r="A870" t="s">
        <v>343</v>
      </c>
      <c r="B870">
        <v>426395.41537736868</v>
      </c>
      <c r="C870">
        <v>435702.98025369359</v>
      </c>
      <c r="D870">
        <v>424891.54125386605</v>
      </c>
      <c r="E870">
        <v>279270.01647561474</v>
      </c>
      <c r="F870">
        <v>333569.93801699585</v>
      </c>
      <c r="G870">
        <v>167182.26057625431</v>
      </c>
      <c r="H870">
        <v>275129.36836082372</v>
      </c>
      <c r="I870">
        <v>310668.10933436273</v>
      </c>
      <c r="J870">
        <v>205.36</v>
      </c>
      <c r="K870">
        <v>263630.35747799266</v>
      </c>
      <c r="L870">
        <v>53466.194128282907</v>
      </c>
      <c r="M870">
        <v>328370.22308705968</v>
      </c>
      <c r="N870">
        <v>2</v>
      </c>
      <c r="O870">
        <v>2</v>
      </c>
      <c r="P870">
        <v>2</v>
      </c>
      <c r="Q870">
        <v>2</v>
      </c>
      <c r="R870">
        <v>2</v>
      </c>
      <c r="S870">
        <v>2</v>
      </c>
      <c r="T870">
        <v>1</v>
      </c>
      <c r="U870">
        <v>2</v>
      </c>
      <c r="V870">
        <v>2</v>
      </c>
      <c r="W870">
        <v>0</v>
      </c>
      <c r="X870">
        <v>1</v>
      </c>
      <c r="Y870">
        <v>2</v>
      </c>
      <c r="Z870">
        <v>1</v>
      </c>
      <c r="AA870">
        <v>3.9291201589035749</v>
      </c>
      <c r="AB870">
        <v>2.7258467570502098</v>
      </c>
      <c r="AC870">
        <v>2.5055459362991703</v>
      </c>
      <c r="AD870">
        <v>3.2597902646503703</v>
      </c>
      <c r="AE870">
        <v>2.12349802980158</v>
      </c>
      <c r="AF870">
        <v>2.59149594091397</v>
      </c>
      <c r="AG870">
        <v>3.6666074372909101</v>
      </c>
      <c r="AH870">
        <v>4.4662314984458451</v>
      </c>
      <c r="AI870">
        <v>0</v>
      </c>
      <c r="AJ870">
        <v>5.0416779142546302</v>
      </c>
      <c r="AK870">
        <v>1.7945623082575799</v>
      </c>
      <c r="AL870">
        <v>4.8021807310981899</v>
      </c>
      <c r="AM870">
        <f t="shared" si="26"/>
        <v>2.7989477845702595</v>
      </c>
      <c r="AN870">
        <f t="shared" si="27"/>
        <v>3.3521450449240793</v>
      </c>
      <c r="AP870" t="s">
        <v>964</v>
      </c>
      <c r="AQ870" t="s">
        <v>3194</v>
      </c>
      <c r="AR870" t="s">
        <v>3195</v>
      </c>
      <c r="AS870">
        <v>-0.28860161134346202</v>
      </c>
      <c r="AT870">
        <v>3.2886071221875902E-2</v>
      </c>
      <c r="AU870">
        <v>0.76383316975356597</v>
      </c>
    </row>
    <row r="871" spans="1:47" x14ac:dyDescent="0.25">
      <c r="A871" t="s">
        <v>1050</v>
      </c>
      <c r="B871">
        <v>103949.82677022749</v>
      </c>
      <c r="C871">
        <v>103075.41152153701</v>
      </c>
      <c r="D871">
        <v>113684.79703850142</v>
      </c>
      <c r="E871">
        <v>94523.223612253627</v>
      </c>
      <c r="F871">
        <v>109557.49977405694</v>
      </c>
      <c r="G871">
        <v>103202.30017911972</v>
      </c>
      <c r="H871">
        <v>94285.355741072417</v>
      </c>
      <c r="I871">
        <v>94154.185461896312</v>
      </c>
      <c r="J871">
        <v>68586.410079960333</v>
      </c>
      <c r="K871">
        <v>66286.899393525033</v>
      </c>
      <c r="L871">
        <v>68253.248458830232</v>
      </c>
      <c r="M871">
        <v>80447.074642897293</v>
      </c>
      <c r="N871">
        <v>2</v>
      </c>
      <c r="O871">
        <v>1</v>
      </c>
      <c r="P871">
        <v>1</v>
      </c>
      <c r="Q871">
        <v>2</v>
      </c>
      <c r="R871">
        <v>2</v>
      </c>
      <c r="S871">
        <v>2</v>
      </c>
      <c r="T871">
        <v>1</v>
      </c>
      <c r="U871">
        <v>2</v>
      </c>
      <c r="V871">
        <v>2</v>
      </c>
      <c r="W871">
        <v>1</v>
      </c>
      <c r="X871">
        <v>1</v>
      </c>
      <c r="Y871">
        <v>1</v>
      </c>
      <c r="Z871">
        <v>1</v>
      </c>
      <c r="AA871">
        <v>4.42976984701113</v>
      </c>
      <c r="AB871">
        <v>1.2965635085251299</v>
      </c>
      <c r="AC871">
        <v>2.18142630578062</v>
      </c>
      <c r="AD871">
        <v>2.2422829333118965</v>
      </c>
      <c r="AE871">
        <v>2.86459445713631</v>
      </c>
      <c r="AF871">
        <v>2.0435056735025698</v>
      </c>
      <c r="AG871">
        <v>3.050367846227465</v>
      </c>
      <c r="AH871">
        <v>3.4063216873915549</v>
      </c>
      <c r="AI871">
        <v>3.5375441909644301</v>
      </c>
      <c r="AJ871">
        <v>3.0415384281214601</v>
      </c>
      <c r="AK871">
        <v>2.7560111075654401</v>
      </c>
      <c r="AL871">
        <v>4.50759303759554</v>
      </c>
      <c r="AM871">
        <f t="shared" si="26"/>
        <v>2.7550579923175569</v>
      </c>
      <c r="AN871">
        <f t="shared" si="27"/>
        <v>3.137861844871368</v>
      </c>
      <c r="AP871" t="s">
        <v>965</v>
      </c>
      <c r="AQ871" t="s">
        <v>3196</v>
      </c>
      <c r="AR871" t="s">
        <v>3197</v>
      </c>
      <c r="AS871">
        <v>0.45839298004345103</v>
      </c>
      <c r="AT871">
        <v>8.0525136471175499E-2</v>
      </c>
      <c r="AU871">
        <v>0.764075911220223</v>
      </c>
    </row>
    <row r="872" spans="1:47" x14ac:dyDescent="0.25">
      <c r="A872" t="s">
        <v>413</v>
      </c>
      <c r="B872">
        <v>7713.3214846759302</v>
      </c>
      <c r="C872">
        <v>7814.7287647819057</v>
      </c>
      <c r="D872">
        <v>7101.1215341905554</v>
      </c>
      <c r="E872">
        <v>8993.4740402659281</v>
      </c>
      <c r="F872">
        <v>9344.4499008021867</v>
      </c>
      <c r="G872">
        <v>882.71896596524573</v>
      </c>
      <c r="H872">
        <v>6458.2875476771769</v>
      </c>
      <c r="I872">
        <v>680.27128545912694</v>
      </c>
      <c r="J872">
        <v>10959.419008117047</v>
      </c>
      <c r="K872">
        <v>6149.9099976113084</v>
      </c>
      <c r="L872">
        <v>7179.0923764240606</v>
      </c>
      <c r="M872">
        <v>7287.9349595538288</v>
      </c>
      <c r="N872">
        <v>1</v>
      </c>
      <c r="O872">
        <v>1</v>
      </c>
      <c r="P872">
        <v>1</v>
      </c>
      <c r="Q872">
        <v>1</v>
      </c>
      <c r="R872">
        <v>1</v>
      </c>
      <c r="S872">
        <v>1</v>
      </c>
      <c r="T872">
        <v>1</v>
      </c>
      <c r="U872">
        <v>1</v>
      </c>
      <c r="V872">
        <v>1</v>
      </c>
      <c r="W872">
        <v>1</v>
      </c>
      <c r="X872">
        <v>1</v>
      </c>
      <c r="Y872">
        <v>1</v>
      </c>
      <c r="Z872">
        <v>1</v>
      </c>
      <c r="AA872">
        <v>5.5101545032466701</v>
      </c>
      <c r="AB872">
        <v>4.9120243780232302</v>
      </c>
      <c r="AC872">
        <v>3.2734011058575798</v>
      </c>
      <c r="AD872">
        <v>5.2431411197678397</v>
      </c>
      <c r="AE872">
        <v>4.90030563387546</v>
      </c>
      <c r="AF872">
        <v>1.57540035808944</v>
      </c>
      <c r="AG872">
        <v>4.2543482887464696</v>
      </c>
      <c r="AH872">
        <v>1.78738686868087</v>
      </c>
      <c r="AI872">
        <v>4.3998686619600598</v>
      </c>
      <c r="AJ872">
        <v>6.03132943849611</v>
      </c>
      <c r="AK872">
        <v>2.3722056705896399</v>
      </c>
      <c r="AL872">
        <v>6.4609230951422498</v>
      </c>
      <c r="AM872">
        <f t="shared" si="26"/>
        <v>4.2836964076121822</v>
      </c>
      <c r="AN872">
        <f t="shared" si="27"/>
        <v>4.1697184461337544</v>
      </c>
      <c r="AP872" t="s">
        <v>966</v>
      </c>
      <c r="AQ872" t="s">
        <v>3198</v>
      </c>
      <c r="AR872" t="s">
        <v>3199</v>
      </c>
      <c r="AS872">
        <v>-2.7628601028299098</v>
      </c>
      <c r="AT872">
        <v>8.1750103204995705E-2</v>
      </c>
      <c r="AU872">
        <v>0.76544744198084003</v>
      </c>
    </row>
    <row r="873" spans="1:47" x14ac:dyDescent="0.25">
      <c r="A873" t="s">
        <v>1054</v>
      </c>
      <c r="B873">
        <v>169821.34212812563</v>
      </c>
      <c r="C873">
        <v>142928.27447185878</v>
      </c>
      <c r="D873">
        <v>143922.82497390069</v>
      </c>
      <c r="E873">
        <v>141784.03279821743</v>
      </c>
      <c r="F873">
        <v>163284.97149024339</v>
      </c>
      <c r="G873">
        <v>83814.513651188376</v>
      </c>
      <c r="H873">
        <v>205.36</v>
      </c>
      <c r="I873">
        <v>134189.51811114131</v>
      </c>
      <c r="J873">
        <v>390756.5850285546</v>
      </c>
      <c r="K873">
        <v>273292.54662177211</v>
      </c>
      <c r="L873">
        <v>418540.19123933977</v>
      </c>
      <c r="M873">
        <v>297120.96562604862</v>
      </c>
      <c r="N873">
        <v>3</v>
      </c>
      <c r="O873">
        <v>2</v>
      </c>
      <c r="P873">
        <v>1</v>
      </c>
      <c r="Q873">
        <v>2</v>
      </c>
      <c r="R873">
        <v>2</v>
      </c>
      <c r="S873">
        <v>2</v>
      </c>
      <c r="T873">
        <v>1</v>
      </c>
      <c r="U873">
        <v>0</v>
      </c>
      <c r="V873">
        <v>2</v>
      </c>
      <c r="W873">
        <v>3</v>
      </c>
      <c r="X873">
        <v>3</v>
      </c>
      <c r="Y873">
        <v>3</v>
      </c>
      <c r="Z873">
        <v>2</v>
      </c>
      <c r="AA873">
        <v>2.9667035514405899</v>
      </c>
      <c r="AB873">
        <v>3.0229701653845402</v>
      </c>
      <c r="AC873">
        <v>2.449088642904595</v>
      </c>
      <c r="AD873">
        <v>2.73850975832802</v>
      </c>
      <c r="AE873">
        <v>3.2554939050835001</v>
      </c>
      <c r="AF873">
        <v>2.1080198726969299</v>
      </c>
      <c r="AG873">
        <v>0</v>
      </c>
      <c r="AH873">
        <v>4.1883670668523756</v>
      </c>
      <c r="AI873">
        <v>1.586119271271768</v>
      </c>
      <c r="AJ873">
        <v>2.6295204452812064</v>
      </c>
      <c r="AK873">
        <v>2.9884592606334706</v>
      </c>
      <c r="AL873">
        <v>2.0251182631580349</v>
      </c>
      <c r="AM873">
        <f t="shared" si="26"/>
        <v>2.4604036581632718</v>
      </c>
      <c r="AN873">
        <f t="shared" si="27"/>
        <v>2.5326580423425669</v>
      </c>
      <c r="AP873" t="s">
        <v>967</v>
      </c>
      <c r="AQ873" t="s">
        <v>3200</v>
      </c>
      <c r="AR873" t="s">
        <v>3201</v>
      </c>
      <c r="AS873">
        <v>-0.38288007798092599</v>
      </c>
      <c r="AT873">
        <v>1.90922473976665E-2</v>
      </c>
      <c r="AU873">
        <v>0.76558971167572698</v>
      </c>
    </row>
    <row r="874" spans="1:47" x14ac:dyDescent="0.25">
      <c r="A874" t="s">
        <v>780</v>
      </c>
      <c r="B874">
        <v>319618.72419229924</v>
      </c>
      <c r="C874">
        <v>147517.84624522118</v>
      </c>
      <c r="D874">
        <v>361488.65525058057</v>
      </c>
      <c r="E874">
        <v>314947.9735942572</v>
      </c>
      <c r="F874">
        <v>276514.15325915167</v>
      </c>
      <c r="G874">
        <v>153162.25936758899</v>
      </c>
      <c r="H874">
        <v>307813.93088945502</v>
      </c>
      <c r="I874">
        <v>286912.29439031932</v>
      </c>
      <c r="J874">
        <v>137075.50412860251</v>
      </c>
      <c r="K874">
        <v>274467.32285699813</v>
      </c>
      <c r="L874">
        <v>98402.193859229941</v>
      </c>
      <c r="M874">
        <v>170880.08942879498</v>
      </c>
      <c r="N874">
        <v>3</v>
      </c>
      <c r="O874">
        <v>3</v>
      </c>
      <c r="P874">
        <v>2</v>
      </c>
      <c r="Q874">
        <v>3</v>
      </c>
      <c r="R874">
        <v>3</v>
      </c>
      <c r="S874">
        <v>3</v>
      </c>
      <c r="T874">
        <v>2</v>
      </c>
      <c r="U874">
        <v>3</v>
      </c>
      <c r="V874">
        <v>3</v>
      </c>
      <c r="W874">
        <v>1</v>
      </c>
      <c r="X874">
        <v>3</v>
      </c>
      <c r="Y874">
        <v>1</v>
      </c>
      <c r="Z874">
        <v>3</v>
      </c>
      <c r="AA874">
        <v>3.3921347122448897</v>
      </c>
      <c r="AB874">
        <v>2.55459910902698</v>
      </c>
      <c r="AC874">
        <v>2.4209886265323202</v>
      </c>
      <c r="AD874">
        <v>3.5819743525331869</v>
      </c>
      <c r="AE874">
        <v>2.5686676132049198</v>
      </c>
      <c r="AF874">
        <v>4.8517726430421204</v>
      </c>
      <c r="AG874">
        <v>4.5477905969936501</v>
      </c>
      <c r="AH874">
        <v>3.9342377881698964</v>
      </c>
      <c r="AI874">
        <v>2.49286436810665</v>
      </c>
      <c r="AJ874">
        <v>4.7436070099402299</v>
      </c>
      <c r="AK874">
        <v>3.5543860226041599</v>
      </c>
      <c r="AL874">
        <v>2.0575070450153432</v>
      </c>
      <c r="AM874">
        <f t="shared" si="26"/>
        <v>3.4093277448155317</v>
      </c>
      <c r="AN874">
        <f t="shared" si="27"/>
        <v>3.3740939030868593</v>
      </c>
      <c r="AP874" t="s">
        <v>968</v>
      </c>
      <c r="AQ874" t="s">
        <v>3202</v>
      </c>
      <c r="AR874" t="s">
        <v>3203</v>
      </c>
      <c r="AS874">
        <v>-0.15595912360426101</v>
      </c>
      <c r="AT874">
        <v>1.5878086710959999E-2</v>
      </c>
      <c r="AU874">
        <v>0.766601258388666</v>
      </c>
    </row>
    <row r="875" spans="1:47" x14ac:dyDescent="0.25">
      <c r="A875" t="s">
        <v>448</v>
      </c>
      <c r="B875">
        <v>221812.83649199517</v>
      </c>
      <c r="C875">
        <v>251079.51272772576</v>
      </c>
      <c r="D875">
        <v>255355.00754986124</v>
      </c>
      <c r="E875">
        <v>159486.72661780904</v>
      </c>
      <c r="F875">
        <v>219354.3599772926</v>
      </c>
      <c r="G875">
        <v>239851.48879767209</v>
      </c>
      <c r="H875">
        <v>188293.04089736202</v>
      </c>
      <c r="I875">
        <v>184251.32720322759</v>
      </c>
      <c r="J875">
        <v>147409.71636963423</v>
      </c>
      <c r="K875">
        <v>129695.001133727</v>
      </c>
      <c r="L875">
        <v>148876.50468492197</v>
      </c>
      <c r="M875">
        <v>128262.81559645275</v>
      </c>
      <c r="N875">
        <v>2</v>
      </c>
      <c r="O875">
        <v>1</v>
      </c>
      <c r="P875">
        <v>1</v>
      </c>
      <c r="Q875">
        <v>2</v>
      </c>
      <c r="R875">
        <v>1</v>
      </c>
      <c r="S875">
        <v>2</v>
      </c>
      <c r="T875">
        <v>1</v>
      </c>
      <c r="U875">
        <v>1</v>
      </c>
      <c r="V875">
        <v>1</v>
      </c>
      <c r="W875">
        <v>1</v>
      </c>
      <c r="X875">
        <v>1</v>
      </c>
      <c r="Y875">
        <v>1</v>
      </c>
      <c r="Z875">
        <v>1</v>
      </c>
      <c r="AA875">
        <v>2.7611185397766098</v>
      </c>
      <c r="AB875">
        <v>0.74647314412596799</v>
      </c>
      <c r="AC875">
        <v>2.4885704960083901</v>
      </c>
      <c r="AD875">
        <v>5.5432449232671503</v>
      </c>
      <c r="AE875">
        <v>3.2517088633516051</v>
      </c>
      <c r="AF875">
        <v>3.0466319056423798</v>
      </c>
      <c r="AG875">
        <v>3.8389096093246602</v>
      </c>
      <c r="AH875">
        <v>5.51604962478544</v>
      </c>
      <c r="AI875">
        <v>2.4862443168012498</v>
      </c>
      <c r="AJ875">
        <v>3.8007396095207602</v>
      </c>
      <c r="AK875">
        <v>4.0435816789290504</v>
      </c>
      <c r="AL875">
        <v>2.1886401027000799</v>
      </c>
      <c r="AM875">
        <f t="shared" si="26"/>
        <v>2.5549630019792264</v>
      </c>
      <c r="AN875">
        <f t="shared" si="27"/>
        <v>4.0636891337263306</v>
      </c>
      <c r="AP875" t="s">
        <v>969</v>
      </c>
      <c r="AQ875" t="s">
        <v>3204</v>
      </c>
      <c r="AR875" t="s">
        <v>3205</v>
      </c>
      <c r="AS875">
        <v>-8.68087043342856E-2</v>
      </c>
      <c r="AT875">
        <v>9.3301143872892497E-3</v>
      </c>
      <c r="AU875">
        <v>0.76767523177317898</v>
      </c>
    </row>
    <row r="876" spans="1:47" x14ac:dyDescent="0.25">
      <c r="A876" t="s">
        <v>665</v>
      </c>
      <c r="B876">
        <v>46297.987267412769</v>
      </c>
      <c r="C876">
        <v>47805.523174140471</v>
      </c>
      <c r="D876">
        <v>21678.879147928681</v>
      </c>
      <c r="E876">
        <v>47625.113126420569</v>
      </c>
      <c r="F876">
        <v>15374.193400609018</v>
      </c>
      <c r="G876">
        <v>35395.709571785614</v>
      </c>
      <c r="H876">
        <v>36098.496295883546</v>
      </c>
      <c r="I876">
        <v>56357.265204585034</v>
      </c>
      <c r="J876">
        <v>62010.400939125611</v>
      </c>
      <c r="K876">
        <v>87984.070189012607</v>
      </c>
      <c r="L876">
        <v>133905.01434174736</v>
      </c>
      <c r="M876">
        <v>42115.136156743378</v>
      </c>
      <c r="N876">
        <v>2</v>
      </c>
      <c r="O876">
        <v>1</v>
      </c>
      <c r="P876">
        <v>1</v>
      </c>
      <c r="Q876">
        <v>1</v>
      </c>
      <c r="R876">
        <v>1</v>
      </c>
      <c r="S876">
        <v>1</v>
      </c>
      <c r="T876">
        <v>1</v>
      </c>
      <c r="U876">
        <v>1</v>
      </c>
      <c r="V876">
        <v>2</v>
      </c>
      <c r="W876">
        <v>1</v>
      </c>
      <c r="X876">
        <v>2</v>
      </c>
      <c r="Y876">
        <v>2</v>
      </c>
      <c r="Z876">
        <v>1</v>
      </c>
      <c r="AA876">
        <v>1.26014170820768</v>
      </c>
      <c r="AB876">
        <v>0.84139638993483901</v>
      </c>
      <c r="AC876">
        <v>1.0748293191534799</v>
      </c>
      <c r="AD876">
        <v>1.3987344776688999</v>
      </c>
      <c r="AE876">
        <v>1.3723550754849201</v>
      </c>
      <c r="AF876">
        <v>1.89368953581769</v>
      </c>
      <c r="AG876">
        <v>2.89560735685808</v>
      </c>
      <c r="AH876">
        <v>2.2388739685959047</v>
      </c>
      <c r="AI876">
        <v>0.53320678198429305</v>
      </c>
      <c r="AJ876">
        <v>2.9522502021685102</v>
      </c>
      <c r="AK876">
        <v>1.973713337520145</v>
      </c>
      <c r="AL876">
        <v>2.10780995539618</v>
      </c>
      <c r="AM876">
        <f t="shared" si="26"/>
        <v>1.4259189895444153</v>
      </c>
      <c r="AN876">
        <f t="shared" si="27"/>
        <v>1.9978490285873549</v>
      </c>
      <c r="AP876" t="s">
        <v>970</v>
      </c>
      <c r="AQ876" t="s">
        <v>3206</v>
      </c>
      <c r="AR876" t="s">
        <v>3207</v>
      </c>
      <c r="AS876">
        <v>0.165139302335708</v>
      </c>
      <c r="AT876">
        <v>3.0992355702644501E-2</v>
      </c>
      <c r="AU876">
        <v>0.76866971806173601</v>
      </c>
    </row>
    <row r="877" spans="1:47" x14ac:dyDescent="0.25">
      <c r="A877" t="s">
        <v>127</v>
      </c>
      <c r="B877">
        <v>205.36</v>
      </c>
      <c r="C877">
        <v>499447.33724864945</v>
      </c>
      <c r="D877">
        <v>205.36</v>
      </c>
      <c r="E877">
        <v>205.36</v>
      </c>
      <c r="F877">
        <v>596095.35608731245</v>
      </c>
      <c r="G877">
        <v>205.36</v>
      </c>
      <c r="H877">
        <v>205.36</v>
      </c>
      <c r="I877">
        <v>14863.710315340946</v>
      </c>
      <c r="J877">
        <v>205.36</v>
      </c>
      <c r="K877">
        <v>205.36</v>
      </c>
      <c r="L877">
        <v>205.36</v>
      </c>
      <c r="M877">
        <v>522192.47816083831</v>
      </c>
      <c r="N877">
        <v>1</v>
      </c>
      <c r="O877">
        <v>0</v>
      </c>
      <c r="P877">
        <v>1</v>
      </c>
      <c r="Q877">
        <v>0</v>
      </c>
      <c r="R877">
        <v>0</v>
      </c>
      <c r="S877">
        <v>1</v>
      </c>
      <c r="T877">
        <v>0</v>
      </c>
      <c r="U877">
        <v>0</v>
      </c>
      <c r="V877">
        <v>1</v>
      </c>
      <c r="W877">
        <v>0</v>
      </c>
      <c r="X877">
        <v>0</v>
      </c>
      <c r="Y877">
        <v>0</v>
      </c>
      <c r="Z877">
        <v>1</v>
      </c>
      <c r="AA877">
        <v>0</v>
      </c>
      <c r="AB877">
        <v>1.6448296088302701</v>
      </c>
      <c r="AC877">
        <v>0</v>
      </c>
      <c r="AD877">
        <v>0</v>
      </c>
      <c r="AE877">
        <v>1.9733861963192001</v>
      </c>
      <c r="AF877">
        <v>0</v>
      </c>
      <c r="AG877">
        <v>0</v>
      </c>
      <c r="AH877">
        <v>0.62398870550927599</v>
      </c>
      <c r="AI877">
        <v>0</v>
      </c>
      <c r="AJ877">
        <v>0</v>
      </c>
      <c r="AK877">
        <v>0</v>
      </c>
      <c r="AL877">
        <v>1.00251978624628</v>
      </c>
      <c r="AM877">
        <f t="shared" si="26"/>
        <v>0.27413826813837833</v>
      </c>
      <c r="AN877">
        <f t="shared" si="27"/>
        <v>0.59998244801245937</v>
      </c>
      <c r="AP877" t="s">
        <v>971</v>
      </c>
      <c r="AQ877" t="s">
        <v>1536</v>
      </c>
      <c r="AR877" t="s">
        <v>3208</v>
      </c>
      <c r="AS877">
        <v>-0.44916161783296898</v>
      </c>
      <c r="AT877">
        <v>0.141766122054757</v>
      </c>
      <c r="AU877">
        <v>0.77101578048025099</v>
      </c>
    </row>
    <row r="878" spans="1:47" x14ac:dyDescent="0.25">
      <c r="A878" t="s">
        <v>1248</v>
      </c>
      <c r="B878">
        <v>78011.586090683457</v>
      </c>
      <c r="C878">
        <v>37847.409549424432</v>
      </c>
      <c r="D878">
        <v>93425.791879794517</v>
      </c>
      <c r="E878">
        <v>68910.460981993863</v>
      </c>
      <c r="F878">
        <v>71671.255040096075</v>
      </c>
      <c r="G878">
        <v>84481.386156463996</v>
      </c>
      <c r="H878">
        <v>67534.754765975027</v>
      </c>
      <c r="I878">
        <v>69885.132798623585</v>
      </c>
      <c r="J878">
        <v>77342.329678880851</v>
      </c>
      <c r="K878">
        <v>60047.17897808626</v>
      </c>
      <c r="L878">
        <v>72598.84189070898</v>
      </c>
      <c r="M878">
        <v>61131.389902672767</v>
      </c>
      <c r="N878">
        <v>1</v>
      </c>
      <c r="O878">
        <v>1</v>
      </c>
      <c r="P878">
        <v>1</v>
      </c>
      <c r="Q878">
        <v>1</v>
      </c>
      <c r="R878">
        <v>1</v>
      </c>
      <c r="S878">
        <v>1</v>
      </c>
      <c r="T878">
        <v>1</v>
      </c>
      <c r="U878">
        <v>1</v>
      </c>
      <c r="V878">
        <v>1</v>
      </c>
      <c r="W878">
        <v>1</v>
      </c>
      <c r="X878">
        <v>1</v>
      </c>
      <c r="Y878">
        <v>1</v>
      </c>
      <c r="Z878">
        <v>1</v>
      </c>
      <c r="AA878">
        <v>4.6364026784666397</v>
      </c>
      <c r="AB878">
        <v>2.1052893234563999</v>
      </c>
      <c r="AC878">
        <v>5.3727254195801404</v>
      </c>
      <c r="AD878">
        <v>4.5953958353699003</v>
      </c>
      <c r="AE878">
        <v>4.8608330924209699</v>
      </c>
      <c r="AF878">
        <v>3.0851573070334299</v>
      </c>
      <c r="AG878">
        <v>3.1194226062064399</v>
      </c>
      <c r="AH878">
        <v>5.0084178672330602</v>
      </c>
      <c r="AI878">
        <v>4.5508389259841904</v>
      </c>
      <c r="AJ878">
        <v>4.9360781001742096</v>
      </c>
      <c r="AK878">
        <v>6.9893050098535401</v>
      </c>
      <c r="AL878">
        <v>4.6697069872249699</v>
      </c>
      <c r="AM878">
        <f t="shared" si="26"/>
        <v>4.114415292449169</v>
      </c>
      <c r="AN878">
        <f t="shared" si="27"/>
        <v>4.8738468997181466</v>
      </c>
      <c r="AP878" t="s">
        <v>972</v>
      </c>
      <c r="AQ878" t="s">
        <v>3209</v>
      </c>
      <c r="AR878" t="s">
        <v>3210</v>
      </c>
      <c r="AS878">
        <v>0.48760530078493303</v>
      </c>
      <c r="AT878">
        <v>0.31245556170927702</v>
      </c>
      <c r="AU878">
        <v>0.77103500182521501</v>
      </c>
    </row>
    <row r="879" spans="1:47" x14ac:dyDescent="0.25">
      <c r="A879" t="s">
        <v>261</v>
      </c>
      <c r="B879">
        <v>66702.393693050777</v>
      </c>
      <c r="C879">
        <v>23484.8942888975</v>
      </c>
      <c r="D879">
        <v>48236.716084817475</v>
      </c>
      <c r="E879">
        <v>45204.457447328459</v>
      </c>
      <c r="F879">
        <v>205.36</v>
      </c>
      <c r="G879">
        <v>205.36</v>
      </c>
      <c r="H879">
        <v>15362.345366832438</v>
      </c>
      <c r="I879">
        <v>40488.001745946574</v>
      </c>
      <c r="J879">
        <v>108176.51186478169</v>
      </c>
      <c r="K879">
        <v>88625.139977909916</v>
      </c>
      <c r="L879">
        <v>95765.586582918171</v>
      </c>
      <c r="M879">
        <v>74337.176076577773</v>
      </c>
      <c r="N879">
        <v>2</v>
      </c>
      <c r="O879">
        <v>2</v>
      </c>
      <c r="P879">
        <v>1</v>
      </c>
      <c r="Q879">
        <v>1</v>
      </c>
      <c r="R879">
        <v>1</v>
      </c>
      <c r="S879">
        <v>0</v>
      </c>
      <c r="T879">
        <v>0</v>
      </c>
      <c r="U879">
        <v>1</v>
      </c>
      <c r="V879">
        <v>1</v>
      </c>
      <c r="W879">
        <v>2</v>
      </c>
      <c r="X879">
        <v>2</v>
      </c>
      <c r="Y879">
        <v>2</v>
      </c>
      <c r="Z879">
        <v>1</v>
      </c>
      <c r="AA879">
        <v>1.577837867513505</v>
      </c>
      <c r="AB879">
        <v>0.89584895780118801</v>
      </c>
      <c r="AC879">
        <v>3.6311854824863801</v>
      </c>
      <c r="AD879">
        <v>3.4908415388334602</v>
      </c>
      <c r="AE879">
        <v>0</v>
      </c>
      <c r="AF879">
        <v>0</v>
      </c>
      <c r="AG879">
        <v>0.50750585376981405</v>
      </c>
      <c r="AH879">
        <v>1.4976946236737101</v>
      </c>
      <c r="AI879">
        <v>1.916297378668335</v>
      </c>
      <c r="AJ879">
        <v>3.7940174930190853</v>
      </c>
      <c r="AK879">
        <v>2.745569077390055</v>
      </c>
      <c r="AL879">
        <v>3.25518096365052</v>
      </c>
      <c r="AM879">
        <f t="shared" si="26"/>
        <v>1.9691978632480822</v>
      </c>
      <c r="AN879">
        <f t="shared" si="27"/>
        <v>1.9161320095529266</v>
      </c>
      <c r="AP879" t="s">
        <v>973</v>
      </c>
      <c r="AQ879" t="s">
        <v>3211</v>
      </c>
      <c r="AR879" t="s">
        <v>3212</v>
      </c>
      <c r="AS879">
        <v>-1.31617463297708</v>
      </c>
      <c r="AT879">
        <v>8.7236366260946593E-2</v>
      </c>
      <c r="AU879">
        <v>0.77118829848789106</v>
      </c>
    </row>
    <row r="880" spans="1:47" x14ac:dyDescent="0.25">
      <c r="A880" t="s">
        <v>549</v>
      </c>
      <c r="B880">
        <v>304894.02152213082</v>
      </c>
      <c r="C880">
        <v>190336.23671474803</v>
      </c>
      <c r="D880">
        <v>314265.49314245797</v>
      </c>
      <c r="E880">
        <v>259177.34843064676</v>
      </c>
      <c r="F880">
        <v>278041.9636191568</v>
      </c>
      <c r="G880">
        <v>248411.23866973189</v>
      </c>
      <c r="H880">
        <v>279675.38233297959</v>
      </c>
      <c r="I880">
        <v>203597.84197031069</v>
      </c>
      <c r="J880">
        <v>454136.57591081632</v>
      </c>
      <c r="K880">
        <v>365946.02289128857</v>
      </c>
      <c r="L880">
        <v>520630.27967890067</v>
      </c>
      <c r="M880">
        <v>318053.60413652332</v>
      </c>
      <c r="N880">
        <v>2</v>
      </c>
      <c r="O880">
        <v>2</v>
      </c>
      <c r="P880">
        <v>1</v>
      </c>
      <c r="Q880">
        <v>2</v>
      </c>
      <c r="R880">
        <v>2</v>
      </c>
      <c r="S880">
        <v>2</v>
      </c>
      <c r="T880">
        <v>2</v>
      </c>
      <c r="U880">
        <v>2</v>
      </c>
      <c r="V880">
        <v>2</v>
      </c>
      <c r="W880">
        <v>2</v>
      </c>
      <c r="X880">
        <v>2</v>
      </c>
      <c r="Y880">
        <v>2</v>
      </c>
      <c r="Z880">
        <v>2</v>
      </c>
      <c r="AA880">
        <v>2.8328907095809752</v>
      </c>
      <c r="AB880">
        <v>3.9710858224393699</v>
      </c>
      <c r="AC880">
        <v>2.517933307546635</v>
      </c>
      <c r="AD880">
        <v>2.9325999548552399</v>
      </c>
      <c r="AE880">
        <v>1.7768299366452895</v>
      </c>
      <c r="AF880">
        <v>2.8752746832113201</v>
      </c>
      <c r="AG880">
        <v>3.0792832450666241</v>
      </c>
      <c r="AH880">
        <v>2.9041330693871301</v>
      </c>
      <c r="AI880">
        <v>2.1738161979964898</v>
      </c>
      <c r="AJ880">
        <v>2.5630579183247253</v>
      </c>
      <c r="AK880">
        <v>3.4723014773048346</v>
      </c>
      <c r="AL880">
        <v>3.4729943966029202</v>
      </c>
      <c r="AM880">
        <f t="shared" si="26"/>
        <v>2.8223431065165854</v>
      </c>
      <c r="AN880">
        <f t="shared" si="27"/>
        <v>2.939690346643673</v>
      </c>
      <c r="AP880" t="s">
        <v>974</v>
      </c>
      <c r="AQ880" t="s">
        <v>3213</v>
      </c>
      <c r="AR880" t="s">
        <v>3214</v>
      </c>
      <c r="AS880">
        <v>0.54865687325090595</v>
      </c>
      <c r="AT880">
        <v>9.85460292143686E-2</v>
      </c>
      <c r="AU880">
        <v>0.77208238027154696</v>
      </c>
    </row>
    <row r="881" spans="1:47" x14ac:dyDescent="0.25">
      <c r="A881" t="s">
        <v>424</v>
      </c>
      <c r="B881">
        <v>136772.96784262644</v>
      </c>
      <c r="C881">
        <v>47907.385551900712</v>
      </c>
      <c r="D881">
        <v>57140.929644669137</v>
      </c>
      <c r="E881">
        <v>85496.479390153123</v>
      </c>
      <c r="F881">
        <v>73341.587216922097</v>
      </c>
      <c r="G881">
        <v>109468.0462102079</v>
      </c>
      <c r="H881">
        <v>205.36</v>
      </c>
      <c r="I881">
        <v>41019.089956031217</v>
      </c>
      <c r="J881">
        <v>134681.93583514518</v>
      </c>
      <c r="K881">
        <v>89940.824669216599</v>
      </c>
      <c r="L881">
        <v>137814.20988109271</v>
      </c>
      <c r="M881">
        <v>76264.103055447646</v>
      </c>
      <c r="N881">
        <v>3</v>
      </c>
      <c r="O881">
        <v>2</v>
      </c>
      <c r="P881">
        <v>1</v>
      </c>
      <c r="Q881">
        <v>1</v>
      </c>
      <c r="R881">
        <v>2</v>
      </c>
      <c r="S881">
        <v>1</v>
      </c>
      <c r="T881">
        <v>1</v>
      </c>
      <c r="U881">
        <v>0</v>
      </c>
      <c r="V881">
        <v>1</v>
      </c>
      <c r="W881">
        <v>1</v>
      </c>
      <c r="X881">
        <v>2</v>
      </c>
      <c r="Y881">
        <v>1</v>
      </c>
      <c r="Z881">
        <v>1</v>
      </c>
      <c r="AA881">
        <v>2.45633061574916</v>
      </c>
      <c r="AB881">
        <v>1.62269655303824</v>
      </c>
      <c r="AC881">
        <v>3.2179362108680798</v>
      </c>
      <c r="AD881">
        <v>1.3528903654290789</v>
      </c>
      <c r="AE881">
        <v>1.3936721874823499</v>
      </c>
      <c r="AF881">
        <v>4.6581667371624897</v>
      </c>
      <c r="AG881">
        <v>0</v>
      </c>
      <c r="AH881">
        <v>3.4759708501455502</v>
      </c>
      <c r="AI881">
        <v>1.1665536518952899</v>
      </c>
      <c r="AJ881">
        <v>2.9205748755475751</v>
      </c>
      <c r="AK881">
        <v>2.50554807271928</v>
      </c>
      <c r="AL881">
        <v>2.2045910470732499</v>
      </c>
      <c r="AM881">
        <f t="shared" si="26"/>
        <v>2.6737097740434721</v>
      </c>
      <c r="AN881">
        <f t="shared" si="27"/>
        <v>1.8221120871415846</v>
      </c>
      <c r="AP881" t="s">
        <v>975</v>
      </c>
      <c r="AQ881" t="s">
        <v>3215</v>
      </c>
      <c r="AR881" t="s">
        <v>3216</v>
      </c>
      <c r="AS881">
        <v>0.27201565588276</v>
      </c>
      <c r="AT881">
        <v>2.3530450970140698E-2</v>
      </c>
      <c r="AU881">
        <v>0.773234351775972</v>
      </c>
    </row>
    <row r="882" spans="1:47" x14ac:dyDescent="0.25">
      <c r="A882" t="s">
        <v>748</v>
      </c>
      <c r="B882">
        <v>127476.66910498179</v>
      </c>
      <c r="C882">
        <v>61542.643604446137</v>
      </c>
      <c r="D882">
        <v>139244.06451606535</v>
      </c>
      <c r="E882">
        <v>104996.2694098581</v>
      </c>
      <c r="F882">
        <v>74802.295189310738</v>
      </c>
      <c r="G882">
        <v>119672.0366701788</v>
      </c>
      <c r="H882">
        <v>92835.348583633182</v>
      </c>
      <c r="I882">
        <v>150812.65645498727</v>
      </c>
      <c r="J882">
        <v>180738.26434667851</v>
      </c>
      <c r="K882">
        <v>124222.77618667576</v>
      </c>
      <c r="L882">
        <v>35335.045161944028</v>
      </c>
      <c r="M882">
        <v>54873.784418056719</v>
      </c>
      <c r="N882">
        <v>2</v>
      </c>
      <c r="O882">
        <v>2</v>
      </c>
      <c r="P882">
        <v>1</v>
      </c>
      <c r="Q882">
        <v>2</v>
      </c>
      <c r="R882">
        <v>2</v>
      </c>
      <c r="S882">
        <v>1</v>
      </c>
      <c r="T882">
        <v>2</v>
      </c>
      <c r="U882">
        <v>1</v>
      </c>
      <c r="V882">
        <v>2</v>
      </c>
      <c r="W882">
        <v>2</v>
      </c>
      <c r="X882">
        <v>1</v>
      </c>
      <c r="Y882">
        <v>1</v>
      </c>
      <c r="Z882">
        <v>1</v>
      </c>
      <c r="AA882">
        <v>3.5803752409985403</v>
      </c>
      <c r="AB882">
        <v>1.5074578449423</v>
      </c>
      <c r="AC882">
        <v>3.3272766523467152</v>
      </c>
      <c r="AD882">
        <v>5.5952112928371758</v>
      </c>
      <c r="AE882">
        <v>3.5256621881591501</v>
      </c>
      <c r="AF882">
        <v>2.5358976922869703</v>
      </c>
      <c r="AG882">
        <v>2.9351814396189702</v>
      </c>
      <c r="AH882">
        <v>1.0625996806253459</v>
      </c>
      <c r="AI882">
        <v>1.4179981775598565</v>
      </c>
      <c r="AJ882">
        <v>4.53353542077428</v>
      </c>
      <c r="AK882">
        <v>0.71941701638080902</v>
      </c>
      <c r="AL882">
        <v>1.1810407088639501</v>
      </c>
      <c r="AM882">
        <f t="shared" si="26"/>
        <v>2.8170901714847765</v>
      </c>
      <c r="AN882">
        <f t="shared" si="27"/>
        <v>2.5031853877475672</v>
      </c>
      <c r="AP882" t="s">
        <v>976</v>
      </c>
      <c r="AQ882" t="s">
        <v>3217</v>
      </c>
      <c r="AR882" t="s">
        <v>3218</v>
      </c>
      <c r="AS882">
        <v>0.28100515398704601</v>
      </c>
      <c r="AT882">
        <v>4.2349016437441898E-2</v>
      </c>
      <c r="AU882">
        <v>0.77382421141518898</v>
      </c>
    </row>
    <row r="883" spans="1:47" x14ac:dyDescent="0.25">
      <c r="A883" t="s">
        <v>724</v>
      </c>
      <c r="B883">
        <v>130987.93937061269</v>
      </c>
      <c r="C883">
        <v>200975.06465782167</v>
      </c>
      <c r="D883">
        <v>98968.017766457298</v>
      </c>
      <c r="E883">
        <v>141037.92628760633</v>
      </c>
      <c r="F883">
        <v>180112.70669952332</v>
      </c>
      <c r="G883">
        <v>113029.309827308</v>
      </c>
      <c r="H883">
        <v>133976.15161977266</v>
      </c>
      <c r="I883">
        <v>159017.80597867022</v>
      </c>
      <c r="J883">
        <v>133887.26605831264</v>
      </c>
      <c r="K883">
        <v>85849.123696105991</v>
      </c>
      <c r="L883">
        <v>205.36</v>
      </c>
      <c r="M883">
        <v>141307.85012431812</v>
      </c>
      <c r="N883">
        <v>1</v>
      </c>
      <c r="O883">
        <v>1</v>
      </c>
      <c r="P883">
        <v>1</v>
      </c>
      <c r="Q883">
        <v>1</v>
      </c>
      <c r="R883">
        <v>1</v>
      </c>
      <c r="S883">
        <v>1</v>
      </c>
      <c r="T883">
        <v>1</v>
      </c>
      <c r="U883">
        <v>1</v>
      </c>
      <c r="V883">
        <v>1</v>
      </c>
      <c r="W883">
        <v>1</v>
      </c>
      <c r="X883">
        <v>1</v>
      </c>
      <c r="Y883">
        <v>0</v>
      </c>
      <c r="Z883">
        <v>1</v>
      </c>
      <c r="AA883">
        <v>2.9389573170311798</v>
      </c>
      <c r="AB883">
        <v>2.86990316066845</v>
      </c>
      <c r="AC883">
        <v>2.73910611188633</v>
      </c>
      <c r="AD883">
        <v>3.4855738540658399</v>
      </c>
      <c r="AE883">
        <v>3.7649693779626299</v>
      </c>
      <c r="AF883">
        <v>2.7021561183622498</v>
      </c>
      <c r="AG883">
        <v>2.8505981697458802</v>
      </c>
      <c r="AH883">
        <v>5.0056513737512001</v>
      </c>
      <c r="AI883">
        <v>3.0908587957342699</v>
      </c>
      <c r="AJ883">
        <v>3.3257829450639602</v>
      </c>
      <c r="AK883">
        <v>0</v>
      </c>
      <c r="AL883">
        <v>2.2829231817056099</v>
      </c>
      <c r="AM883">
        <f t="shared" si="26"/>
        <v>2.9444607414577404</v>
      </c>
      <c r="AN883">
        <f t="shared" si="27"/>
        <v>2.8982859928718594</v>
      </c>
      <c r="AP883" t="s">
        <v>977</v>
      </c>
      <c r="AQ883" t="s">
        <v>3219</v>
      </c>
      <c r="AR883" t="s">
        <v>3220</v>
      </c>
      <c r="AS883">
        <v>0.38003353483289898</v>
      </c>
      <c r="AT883">
        <v>0.26083366659185903</v>
      </c>
      <c r="AU883">
        <v>0.77412593608329305</v>
      </c>
    </row>
    <row r="884" spans="1:47" x14ac:dyDescent="0.25">
      <c r="A884" t="s">
        <v>517</v>
      </c>
      <c r="B884">
        <v>116872.05082358967</v>
      </c>
      <c r="C884">
        <v>68670.780999203911</v>
      </c>
      <c r="D884">
        <v>64835.541888710271</v>
      </c>
      <c r="E884">
        <v>61669.555828334516</v>
      </c>
      <c r="F884">
        <v>65229.307442038793</v>
      </c>
      <c r="G884">
        <v>29445.865481469318</v>
      </c>
      <c r="H884">
        <v>122656.98451546083</v>
      </c>
      <c r="I884">
        <v>62012.07713639069</v>
      </c>
      <c r="J884">
        <v>69648.339185179459</v>
      </c>
      <c r="K884">
        <v>18724.949552170729</v>
      </c>
      <c r="L884">
        <v>160094.72868027611</v>
      </c>
      <c r="M884">
        <v>52953.198470377967</v>
      </c>
      <c r="N884">
        <v>2</v>
      </c>
      <c r="O884">
        <v>2</v>
      </c>
      <c r="P884">
        <v>1</v>
      </c>
      <c r="Q884">
        <v>1</v>
      </c>
      <c r="R884">
        <v>1</v>
      </c>
      <c r="S884">
        <v>1</v>
      </c>
      <c r="T884">
        <v>1</v>
      </c>
      <c r="U884">
        <v>2</v>
      </c>
      <c r="V884">
        <v>1</v>
      </c>
      <c r="W884">
        <v>1</v>
      </c>
      <c r="X884">
        <v>1</v>
      </c>
      <c r="Y884">
        <v>2</v>
      </c>
      <c r="Z884">
        <v>1</v>
      </c>
      <c r="AA884">
        <v>2.1545283225033298</v>
      </c>
      <c r="AB884">
        <v>1.62643586528468</v>
      </c>
      <c r="AC884">
        <v>2.7867349234505499</v>
      </c>
      <c r="AD884">
        <v>2.97354708444509</v>
      </c>
      <c r="AE884">
        <v>4.0785886448084199</v>
      </c>
      <c r="AF884">
        <v>1.7347566309306299</v>
      </c>
      <c r="AG884">
        <v>3.3996171274164197</v>
      </c>
      <c r="AH884">
        <v>3.7429819806048399</v>
      </c>
      <c r="AI884">
        <v>1.9149040402292099</v>
      </c>
      <c r="AJ884">
        <v>1.8554911962340099</v>
      </c>
      <c r="AK884">
        <v>0.74970054271163256</v>
      </c>
      <c r="AL884">
        <v>2.4288512912973999</v>
      </c>
      <c r="AM884">
        <f t="shared" si="26"/>
        <v>2.0121418297720681</v>
      </c>
      <c r="AN884">
        <f t="shared" si="27"/>
        <v>2.8955477785473005</v>
      </c>
      <c r="AP884" t="s">
        <v>978</v>
      </c>
      <c r="AQ884" t="s">
        <v>3221</v>
      </c>
      <c r="AR884" t="s">
        <v>3222</v>
      </c>
      <c r="AS884">
        <v>-0.16378957764964</v>
      </c>
      <c r="AT884">
        <v>8.8763772444320405E-2</v>
      </c>
      <c r="AU884">
        <v>0.77512363181725097</v>
      </c>
    </row>
    <row r="885" spans="1:47" x14ac:dyDescent="0.25">
      <c r="A885" t="s">
        <v>991</v>
      </c>
      <c r="B885">
        <v>164923.64965904807</v>
      </c>
      <c r="C885">
        <v>122319.6119662011</v>
      </c>
      <c r="D885">
        <v>154723.1980046799</v>
      </c>
      <c r="E885">
        <v>151302.08653387218</v>
      </c>
      <c r="F885">
        <v>156124.74348508922</v>
      </c>
      <c r="G885">
        <v>64517.166350375905</v>
      </c>
      <c r="H885">
        <v>183755.86621222392</v>
      </c>
      <c r="I885">
        <v>114834.24117467225</v>
      </c>
      <c r="J885">
        <v>96103.349723458494</v>
      </c>
      <c r="K885">
        <v>165643.60584588061</v>
      </c>
      <c r="L885">
        <v>175046.2114924604</v>
      </c>
      <c r="M885">
        <v>142818.09021325485</v>
      </c>
      <c r="N885">
        <v>3</v>
      </c>
      <c r="O885">
        <v>3</v>
      </c>
      <c r="P885">
        <v>3</v>
      </c>
      <c r="Q885">
        <v>3</v>
      </c>
      <c r="R885">
        <v>3</v>
      </c>
      <c r="S885">
        <v>3</v>
      </c>
      <c r="T885">
        <v>2</v>
      </c>
      <c r="U885">
        <v>3</v>
      </c>
      <c r="V885">
        <v>3</v>
      </c>
      <c r="W885">
        <v>1</v>
      </c>
      <c r="X885">
        <v>3</v>
      </c>
      <c r="Y885">
        <v>1</v>
      </c>
      <c r="Z885">
        <v>3</v>
      </c>
      <c r="AA885">
        <v>2.8564250218573832</v>
      </c>
      <c r="AB885">
        <v>4.2762146851986733</v>
      </c>
      <c r="AC885">
        <v>2.8176015037313036</v>
      </c>
      <c r="AD885">
        <v>3.1705465631604</v>
      </c>
      <c r="AE885">
        <v>2.5777255788683333</v>
      </c>
      <c r="AF885">
        <v>2.7865662679353802</v>
      </c>
      <c r="AG885">
        <v>1.1606379541254446</v>
      </c>
      <c r="AH885">
        <v>3.94352135024744</v>
      </c>
      <c r="AI885">
        <v>2.7587638078704799</v>
      </c>
      <c r="AJ885">
        <v>3.1829953020138597</v>
      </c>
      <c r="AK885">
        <v>4.1000198981053302</v>
      </c>
      <c r="AL885">
        <v>3.1117283226807899</v>
      </c>
      <c r="AM885">
        <f t="shared" si="26"/>
        <v>3.1130944314345137</v>
      </c>
      <c r="AN885">
        <f t="shared" si="27"/>
        <v>3.0106966111979561</v>
      </c>
      <c r="AP885" t="s">
        <v>979</v>
      </c>
      <c r="AQ885" t="s">
        <v>3223</v>
      </c>
      <c r="AR885" t="s">
        <v>3224</v>
      </c>
      <c r="AS885">
        <v>-0.34517334491334101</v>
      </c>
      <c r="AT885">
        <v>0.10337374529745701</v>
      </c>
      <c r="AU885">
        <v>0.77557408787716697</v>
      </c>
    </row>
    <row r="886" spans="1:47" x14ac:dyDescent="0.25">
      <c r="A886" t="s">
        <v>654</v>
      </c>
      <c r="B886">
        <v>125515.26312118604</v>
      </c>
      <c r="C886">
        <v>153233.85485385617</v>
      </c>
      <c r="D886">
        <v>143419.97654293888</v>
      </c>
      <c r="E886">
        <v>121092.2482743663</v>
      </c>
      <c r="F886">
        <v>129159.6039282835</v>
      </c>
      <c r="G886">
        <v>128663.41899032563</v>
      </c>
      <c r="H886">
        <v>183569.04749014135</v>
      </c>
      <c r="I886">
        <v>134670.44217542087</v>
      </c>
      <c r="J886">
        <v>208626.4211029791</v>
      </c>
      <c r="K886">
        <v>150483.66116149724</v>
      </c>
      <c r="L886">
        <v>220709.36603583052</v>
      </c>
      <c r="M886">
        <v>180215.953655138</v>
      </c>
      <c r="N886">
        <v>1</v>
      </c>
      <c r="O886">
        <v>1</v>
      </c>
      <c r="P886">
        <v>1</v>
      </c>
      <c r="Q886">
        <v>1</v>
      </c>
      <c r="R886">
        <v>1</v>
      </c>
      <c r="S886">
        <v>1</v>
      </c>
      <c r="T886">
        <v>1</v>
      </c>
      <c r="U886">
        <v>1</v>
      </c>
      <c r="V886">
        <v>1</v>
      </c>
      <c r="W886">
        <v>1</v>
      </c>
      <c r="X886">
        <v>1</v>
      </c>
      <c r="Y886">
        <v>1</v>
      </c>
      <c r="Z886">
        <v>1</v>
      </c>
      <c r="AA886">
        <v>0.73505176077681</v>
      </c>
      <c r="AB886">
        <v>2.09568864481925</v>
      </c>
      <c r="AC886">
        <v>2.1468998120870602</v>
      </c>
      <c r="AD886">
        <v>2.8221348957352101</v>
      </c>
      <c r="AE886">
        <v>2.6269099139113701</v>
      </c>
      <c r="AF886">
        <v>2.38223174616689</v>
      </c>
      <c r="AG886">
        <v>3.73742039788341</v>
      </c>
      <c r="AH886">
        <v>3.6262501346326301</v>
      </c>
      <c r="AI886">
        <v>2.7025769906168202</v>
      </c>
      <c r="AJ886">
        <v>2.8781484731895799</v>
      </c>
      <c r="AK886">
        <v>3.8637492971769101</v>
      </c>
      <c r="AL886">
        <v>2.7187928897045102</v>
      </c>
      <c r="AM886">
        <f t="shared" si="26"/>
        <v>2.156766237942735</v>
      </c>
      <c r="AN886">
        <f t="shared" si="27"/>
        <v>3.2325429215073398</v>
      </c>
      <c r="AP886" t="s">
        <v>980</v>
      </c>
      <c r="AQ886" t="s">
        <v>3225</v>
      </c>
      <c r="AR886" t="s">
        <v>3226</v>
      </c>
      <c r="AS886">
        <v>-0.359078049025297</v>
      </c>
      <c r="AT886">
        <v>0.182254165247037</v>
      </c>
      <c r="AU886">
        <v>0.77620209523258799</v>
      </c>
    </row>
    <row r="887" spans="1:47" x14ac:dyDescent="0.25">
      <c r="A887" t="s">
        <v>1204</v>
      </c>
      <c r="B887">
        <v>112076.74402529676</v>
      </c>
      <c r="C887">
        <v>62545.891306258367</v>
      </c>
      <c r="D887">
        <v>85221.333351932393</v>
      </c>
      <c r="E887">
        <v>103881.12145035573</v>
      </c>
      <c r="F887">
        <v>48795.95925479092</v>
      </c>
      <c r="G887">
        <v>87824.56797066475</v>
      </c>
      <c r="H887">
        <v>205.36</v>
      </c>
      <c r="I887">
        <v>34099.941600676008</v>
      </c>
      <c r="J887">
        <v>107509.80026603088</v>
      </c>
      <c r="K887">
        <v>208953.73703796143</v>
      </c>
      <c r="L887">
        <v>121062.31682272165</v>
      </c>
      <c r="M887">
        <v>57441.957346345742</v>
      </c>
      <c r="N887">
        <v>2</v>
      </c>
      <c r="O887">
        <v>2</v>
      </c>
      <c r="P887">
        <v>1</v>
      </c>
      <c r="Q887">
        <v>1</v>
      </c>
      <c r="R887">
        <v>1</v>
      </c>
      <c r="S887">
        <v>2</v>
      </c>
      <c r="T887">
        <v>2</v>
      </c>
      <c r="U887">
        <v>0</v>
      </c>
      <c r="V887">
        <v>1</v>
      </c>
      <c r="W887">
        <v>2</v>
      </c>
      <c r="X887">
        <v>2</v>
      </c>
      <c r="Y887">
        <v>1</v>
      </c>
      <c r="Z887">
        <v>1</v>
      </c>
      <c r="AA887">
        <v>1.89210539326478</v>
      </c>
      <c r="AB887">
        <v>2.6695385408958998</v>
      </c>
      <c r="AC887">
        <v>0.796506671299408</v>
      </c>
      <c r="AD887">
        <v>2.4685387234788001</v>
      </c>
      <c r="AE887">
        <v>1.383658864306635</v>
      </c>
      <c r="AF887">
        <v>2.6467379760579499</v>
      </c>
      <c r="AG887">
        <v>0</v>
      </c>
      <c r="AH887">
        <v>2.29258960725813</v>
      </c>
      <c r="AI887">
        <v>1.0897593936084751</v>
      </c>
      <c r="AJ887">
        <v>2.6408715710622648</v>
      </c>
      <c r="AK887">
        <v>2.1213548262755002</v>
      </c>
      <c r="AL887">
        <v>1.5640828870304</v>
      </c>
      <c r="AM887">
        <f t="shared" si="26"/>
        <v>1.9559199243647962</v>
      </c>
      <c r="AN887">
        <f t="shared" si="27"/>
        <v>1.6383708180582441</v>
      </c>
      <c r="AP887" t="s">
        <v>981</v>
      </c>
      <c r="AQ887" t="s">
        <v>3227</v>
      </c>
      <c r="AR887" t="s">
        <v>3228</v>
      </c>
      <c r="AS887">
        <v>0.742710249183825</v>
      </c>
      <c r="AT887">
        <v>0.119036854374893</v>
      </c>
      <c r="AU887">
        <v>0.77692021617079798</v>
      </c>
    </row>
    <row r="888" spans="1:47" x14ac:dyDescent="0.25">
      <c r="A888" t="s">
        <v>1290</v>
      </c>
      <c r="B888">
        <v>101099.79627849908</v>
      </c>
      <c r="C888">
        <v>97975.140063014551</v>
      </c>
      <c r="D888">
        <v>106794.96255609699</v>
      </c>
      <c r="E888">
        <v>80043.779766836407</v>
      </c>
      <c r="F888">
        <v>88106.72524574108</v>
      </c>
      <c r="G888">
        <v>54448.615836800345</v>
      </c>
      <c r="H888">
        <v>32074.327356950253</v>
      </c>
      <c r="I888">
        <v>92126.100365953404</v>
      </c>
      <c r="J888">
        <v>54283.899681778152</v>
      </c>
      <c r="K888">
        <v>72906.147298947137</v>
      </c>
      <c r="L888">
        <v>75471.497636508226</v>
      </c>
      <c r="M888">
        <v>76908.416746682124</v>
      </c>
      <c r="N888">
        <v>2</v>
      </c>
      <c r="O888">
        <v>2</v>
      </c>
      <c r="P888">
        <v>2</v>
      </c>
      <c r="Q888">
        <v>2</v>
      </c>
      <c r="R888">
        <v>2</v>
      </c>
      <c r="S888">
        <v>2</v>
      </c>
      <c r="T888">
        <v>1</v>
      </c>
      <c r="U888">
        <v>1</v>
      </c>
      <c r="V888">
        <v>2</v>
      </c>
      <c r="W888">
        <v>1</v>
      </c>
      <c r="X888">
        <v>2</v>
      </c>
      <c r="Y888">
        <v>2</v>
      </c>
      <c r="Z888">
        <v>2</v>
      </c>
      <c r="AA888">
        <v>3.33626096482012</v>
      </c>
      <c r="AB888">
        <v>2.1346160187887602</v>
      </c>
      <c r="AC888">
        <v>2.9347231857226852</v>
      </c>
      <c r="AD888">
        <v>2.806936944796615</v>
      </c>
      <c r="AE888">
        <v>2.6142882789616801</v>
      </c>
      <c r="AF888">
        <v>0.92788836544581499</v>
      </c>
      <c r="AG888">
        <v>3.5424925717927902</v>
      </c>
      <c r="AH888">
        <v>2.3467665397507091</v>
      </c>
      <c r="AI888">
        <v>3.3179547290456202</v>
      </c>
      <c r="AJ888">
        <v>3.4560883533556601</v>
      </c>
      <c r="AK888">
        <v>4.8521064225973802</v>
      </c>
      <c r="AL888">
        <v>3.4911185381904852</v>
      </c>
      <c r="AM888">
        <f t="shared" si="26"/>
        <v>2.6845886028631103</v>
      </c>
      <c r="AN888">
        <f t="shared" si="27"/>
        <v>3.275618216014943</v>
      </c>
      <c r="AP888" t="s">
        <v>982</v>
      </c>
      <c r="AQ888" t="s">
        <v>3229</v>
      </c>
      <c r="AS888">
        <v>-1.0401560440093101</v>
      </c>
      <c r="AT888">
        <v>0.126754006485048</v>
      </c>
      <c r="AU888">
        <v>0.77737642577918298</v>
      </c>
    </row>
    <row r="889" spans="1:47" x14ac:dyDescent="0.25">
      <c r="A889" t="s">
        <v>485</v>
      </c>
      <c r="B889">
        <v>205.36</v>
      </c>
      <c r="C889">
        <v>37099.818965768805</v>
      </c>
      <c r="D889">
        <v>28288.334686441602</v>
      </c>
      <c r="E889">
        <v>24950.334249775085</v>
      </c>
      <c r="F889">
        <v>34792.862731511101</v>
      </c>
      <c r="G889">
        <v>20618.188994118191</v>
      </c>
      <c r="H889">
        <v>205.36</v>
      </c>
      <c r="I889">
        <v>85411.313115912664</v>
      </c>
      <c r="J889">
        <v>91482.823053424145</v>
      </c>
      <c r="K889">
        <v>95605.862658808284</v>
      </c>
      <c r="L889">
        <v>51747.485206155674</v>
      </c>
      <c r="M889">
        <v>47712.241137218254</v>
      </c>
      <c r="N889">
        <v>2</v>
      </c>
      <c r="O889">
        <v>0</v>
      </c>
      <c r="P889">
        <v>1</v>
      </c>
      <c r="Q889">
        <v>1</v>
      </c>
      <c r="R889">
        <v>1</v>
      </c>
      <c r="S889">
        <v>1</v>
      </c>
      <c r="T889">
        <v>1</v>
      </c>
      <c r="U889">
        <v>0</v>
      </c>
      <c r="V889">
        <v>2</v>
      </c>
      <c r="W889">
        <v>1</v>
      </c>
      <c r="X889">
        <v>1</v>
      </c>
      <c r="Y889">
        <v>1</v>
      </c>
      <c r="Z889">
        <v>1</v>
      </c>
      <c r="AA889">
        <v>0</v>
      </c>
      <c r="AB889">
        <v>1.32982322093841</v>
      </c>
      <c r="AC889">
        <v>3.0957525801890702</v>
      </c>
      <c r="AD889">
        <v>1.0012889329497801</v>
      </c>
      <c r="AE889">
        <v>3.8013478220874801</v>
      </c>
      <c r="AF889">
        <v>0.78033725395267395</v>
      </c>
      <c r="AG889">
        <v>0</v>
      </c>
      <c r="AH889">
        <v>1.635615083014645</v>
      </c>
      <c r="AI889">
        <v>1.1642133120356299</v>
      </c>
      <c r="AJ889">
        <v>2.7947386873173401</v>
      </c>
      <c r="AK889">
        <v>2.72986060617098</v>
      </c>
      <c r="AL889">
        <v>2.8688989076001299</v>
      </c>
      <c r="AM889">
        <f t="shared" si="26"/>
        <v>1.5274775090721873</v>
      </c>
      <c r="AN889">
        <f t="shared" si="27"/>
        <v>2.0061685586371691</v>
      </c>
      <c r="AP889" t="s">
        <v>983</v>
      </c>
      <c r="AQ889" t="s">
        <v>3230</v>
      </c>
      <c r="AR889" t="s">
        <v>3231</v>
      </c>
      <c r="AS889">
        <v>1.0525604640318</v>
      </c>
      <c r="AT889">
        <v>0.110419385533785</v>
      </c>
      <c r="AU889">
        <v>0.77740126599275405</v>
      </c>
    </row>
    <row r="890" spans="1:47" x14ac:dyDescent="0.25">
      <c r="A890" t="s">
        <v>1023</v>
      </c>
      <c r="B890">
        <v>205.36</v>
      </c>
      <c r="C890">
        <v>205.36</v>
      </c>
      <c r="D890">
        <v>26731.660405558578</v>
      </c>
      <c r="E890">
        <v>26323.392366993576</v>
      </c>
      <c r="F890">
        <v>205.36</v>
      </c>
      <c r="G890">
        <v>205.36</v>
      </c>
      <c r="H890">
        <v>205.36</v>
      </c>
      <c r="I890">
        <v>29100.954328974611</v>
      </c>
      <c r="J890">
        <v>91834.383431265684</v>
      </c>
      <c r="K890">
        <v>66515.949095793156</v>
      </c>
      <c r="L890">
        <v>85982.983587096125</v>
      </c>
      <c r="M890">
        <v>58711.561639766551</v>
      </c>
      <c r="N890">
        <v>1</v>
      </c>
      <c r="O890">
        <v>0</v>
      </c>
      <c r="P890">
        <v>0</v>
      </c>
      <c r="Q890">
        <v>1</v>
      </c>
      <c r="R890">
        <v>1</v>
      </c>
      <c r="S890">
        <v>0</v>
      </c>
      <c r="T890">
        <v>0</v>
      </c>
      <c r="U890">
        <v>0</v>
      </c>
      <c r="V890">
        <v>1</v>
      </c>
      <c r="W890">
        <v>1</v>
      </c>
      <c r="X890">
        <v>1</v>
      </c>
      <c r="Y890">
        <v>1</v>
      </c>
      <c r="Z890">
        <v>1</v>
      </c>
      <c r="AA890">
        <v>0</v>
      </c>
      <c r="AB890">
        <v>0</v>
      </c>
      <c r="AC890">
        <v>1.82854217667421</v>
      </c>
      <c r="AD890">
        <v>1.9570654305842099</v>
      </c>
      <c r="AE890">
        <v>0</v>
      </c>
      <c r="AF890">
        <v>0</v>
      </c>
      <c r="AG890">
        <v>0</v>
      </c>
      <c r="AH890">
        <v>1.66025170538515</v>
      </c>
      <c r="AI890">
        <v>2.03100473087399</v>
      </c>
      <c r="AJ890">
        <v>3.6569122346571099</v>
      </c>
      <c r="AK890">
        <v>3.9394950329065201</v>
      </c>
      <c r="AL890">
        <v>4.4715346695975304</v>
      </c>
      <c r="AM890">
        <f t="shared" si="26"/>
        <v>1.2527431903675517</v>
      </c>
      <c r="AN890">
        <f t="shared" si="27"/>
        <v>2.0047244730789018</v>
      </c>
      <c r="AP890" t="s">
        <v>984</v>
      </c>
      <c r="AQ890" t="s">
        <v>3232</v>
      </c>
      <c r="AR890" t="s">
        <v>3233</v>
      </c>
      <c r="AS890">
        <v>1.0868633055914001</v>
      </c>
      <c r="AT890">
        <v>9.1179558247114101E-2</v>
      </c>
      <c r="AU890">
        <v>0.77877859914412495</v>
      </c>
    </row>
    <row r="891" spans="1:47" x14ac:dyDescent="0.25">
      <c r="A891" t="s">
        <v>771</v>
      </c>
      <c r="B891">
        <v>205.36</v>
      </c>
      <c r="C891">
        <v>54782.581075680777</v>
      </c>
      <c r="D891">
        <v>53851.641242354483</v>
      </c>
      <c r="E891">
        <v>205.36</v>
      </c>
      <c r="F891">
        <v>205.36</v>
      </c>
      <c r="G891">
        <v>36279.9150470268</v>
      </c>
      <c r="H891">
        <v>205.36</v>
      </c>
      <c r="I891">
        <v>205.36</v>
      </c>
      <c r="J891">
        <v>205.36</v>
      </c>
      <c r="K891">
        <v>104510.66847400744</v>
      </c>
      <c r="L891">
        <v>138624.30401322345</v>
      </c>
      <c r="M891">
        <v>205.36</v>
      </c>
      <c r="N891">
        <v>1</v>
      </c>
      <c r="O891">
        <v>0</v>
      </c>
      <c r="P891">
        <v>1</v>
      </c>
      <c r="Q891">
        <v>1</v>
      </c>
      <c r="R891">
        <v>0</v>
      </c>
      <c r="S891">
        <v>0</v>
      </c>
      <c r="T891">
        <v>1</v>
      </c>
      <c r="U891">
        <v>0</v>
      </c>
      <c r="V891">
        <v>0</v>
      </c>
      <c r="W891">
        <v>0</v>
      </c>
      <c r="X891">
        <v>1</v>
      </c>
      <c r="Y891">
        <v>1</v>
      </c>
      <c r="Z891">
        <v>0</v>
      </c>
      <c r="AA891">
        <v>0</v>
      </c>
      <c r="AB891">
        <v>0.556786037066616</v>
      </c>
      <c r="AC891">
        <v>1.5028623169913</v>
      </c>
      <c r="AD891">
        <v>0</v>
      </c>
      <c r="AE891">
        <v>0</v>
      </c>
      <c r="AF891">
        <v>1.07036409969184</v>
      </c>
      <c r="AG891">
        <v>0</v>
      </c>
      <c r="AH891">
        <v>0</v>
      </c>
      <c r="AI891">
        <v>0</v>
      </c>
      <c r="AJ891">
        <v>2.69717706957185</v>
      </c>
      <c r="AK891">
        <v>0.85737868016826702</v>
      </c>
      <c r="AL891">
        <v>0</v>
      </c>
      <c r="AM891">
        <f t="shared" si="26"/>
        <v>0.97119825388693426</v>
      </c>
      <c r="AN891">
        <f t="shared" si="27"/>
        <v>0.14289644669471116</v>
      </c>
      <c r="AP891" t="s">
        <v>985</v>
      </c>
      <c r="AQ891" t="s">
        <v>3234</v>
      </c>
      <c r="AR891" t="s">
        <v>3235</v>
      </c>
      <c r="AS891">
        <v>-0.33173167450055502</v>
      </c>
      <c r="AT891">
        <v>0.26684384562389402</v>
      </c>
      <c r="AU891">
        <v>0.779374006658897</v>
      </c>
    </row>
    <row r="892" spans="1:47" x14ac:dyDescent="0.25">
      <c r="A892" t="s">
        <v>1341</v>
      </c>
      <c r="B892">
        <v>86425.309541274532</v>
      </c>
      <c r="C892">
        <v>108252.4158047314</v>
      </c>
      <c r="D892">
        <v>89928.012558874194</v>
      </c>
      <c r="E892">
        <v>65886.760810262815</v>
      </c>
      <c r="F892">
        <v>73162.001111859892</v>
      </c>
      <c r="G892">
        <v>60239.098520228137</v>
      </c>
      <c r="H892">
        <v>66381.978749850503</v>
      </c>
      <c r="I892">
        <v>91308.12170594855</v>
      </c>
      <c r="J892">
        <v>57409.210263883244</v>
      </c>
      <c r="K892">
        <v>91850.797052789698</v>
      </c>
      <c r="L892">
        <v>78076.582900869893</v>
      </c>
      <c r="M892">
        <v>63068.042502806704</v>
      </c>
      <c r="N892">
        <v>1</v>
      </c>
      <c r="O892">
        <v>1</v>
      </c>
      <c r="P892">
        <v>1</v>
      </c>
      <c r="Q892">
        <v>1</v>
      </c>
      <c r="R892">
        <v>1</v>
      </c>
      <c r="S892">
        <v>1</v>
      </c>
      <c r="T892">
        <v>1</v>
      </c>
      <c r="U892">
        <v>1</v>
      </c>
      <c r="V892">
        <v>1</v>
      </c>
      <c r="W892">
        <v>1</v>
      </c>
      <c r="X892">
        <v>1</v>
      </c>
      <c r="Y892">
        <v>1</v>
      </c>
      <c r="Z892">
        <v>1</v>
      </c>
      <c r="AA892">
        <v>4.35842080077306</v>
      </c>
      <c r="AB892">
        <v>3.1363206782100401</v>
      </c>
      <c r="AC892">
        <v>4.3388739708886304</v>
      </c>
      <c r="AD892">
        <v>3.1293714374040502</v>
      </c>
      <c r="AE892">
        <v>4.8038928259107196</v>
      </c>
      <c r="AF892">
        <v>3.3209218167885601</v>
      </c>
      <c r="AG892">
        <v>3.5100674124990201</v>
      </c>
      <c r="AH892">
        <v>0.53325679279579996</v>
      </c>
      <c r="AI892">
        <v>2.4824910299891498</v>
      </c>
      <c r="AJ892">
        <v>5.75134413138636</v>
      </c>
      <c r="AK892">
        <v>5.2787854078827303</v>
      </c>
      <c r="AL892">
        <v>3.9785844391694098</v>
      </c>
      <c r="AM892">
        <f t="shared" si="26"/>
        <v>3.8980620713393002</v>
      </c>
      <c r="AN892">
        <f t="shared" si="27"/>
        <v>3.5389930526102886</v>
      </c>
      <c r="AP892" t="s">
        <v>986</v>
      </c>
      <c r="AQ892" t="s">
        <v>3236</v>
      </c>
      <c r="AR892" t="s">
        <v>3237</v>
      </c>
      <c r="AS892">
        <v>-0.22878922379217401</v>
      </c>
      <c r="AT892">
        <v>0.139127745229362</v>
      </c>
      <c r="AU892">
        <v>0.779470541271305</v>
      </c>
    </row>
    <row r="893" spans="1:47" x14ac:dyDescent="0.25">
      <c r="A893" t="s">
        <v>365</v>
      </c>
      <c r="B893">
        <v>80831.450607577208</v>
      </c>
      <c r="C893">
        <v>95707.992276950245</v>
      </c>
      <c r="D893">
        <v>113806.16066589678</v>
      </c>
      <c r="E893">
        <v>110564.84455699805</v>
      </c>
      <c r="F893">
        <v>106375.32733477515</v>
      </c>
      <c r="G893">
        <v>44921.85724997615</v>
      </c>
      <c r="H893">
        <v>92836.964884748115</v>
      </c>
      <c r="I893">
        <v>141993.87158869801</v>
      </c>
      <c r="J893">
        <v>307092.51229493634</v>
      </c>
      <c r="K893">
        <v>119599.80234554008</v>
      </c>
      <c r="L893">
        <v>299700.82830379403</v>
      </c>
      <c r="M893">
        <v>183447.85791255804</v>
      </c>
      <c r="N893">
        <v>2</v>
      </c>
      <c r="O893">
        <v>1</v>
      </c>
      <c r="P893">
        <v>2</v>
      </c>
      <c r="Q893">
        <v>2</v>
      </c>
      <c r="R893">
        <v>2</v>
      </c>
      <c r="S893">
        <v>1</v>
      </c>
      <c r="T893">
        <v>1</v>
      </c>
      <c r="U893">
        <v>1</v>
      </c>
      <c r="V893">
        <v>2</v>
      </c>
      <c r="W893">
        <v>2</v>
      </c>
      <c r="X893">
        <v>2</v>
      </c>
      <c r="Y893">
        <v>2</v>
      </c>
      <c r="Z893">
        <v>2</v>
      </c>
      <c r="AA893">
        <v>3.2237285391731501</v>
      </c>
      <c r="AB893">
        <v>3.371909443502525</v>
      </c>
      <c r="AC893">
        <v>2.9334935110555849</v>
      </c>
      <c r="AD893">
        <v>3.9293585170426599</v>
      </c>
      <c r="AE893">
        <v>5.0450779532051104</v>
      </c>
      <c r="AF893">
        <v>4.6153480278904899</v>
      </c>
      <c r="AG893">
        <v>5.1553772464718497</v>
      </c>
      <c r="AH893">
        <v>3.882010423414715</v>
      </c>
      <c r="AI893">
        <v>1.6063045096456499</v>
      </c>
      <c r="AJ893">
        <v>3.7610096222137401</v>
      </c>
      <c r="AK893">
        <v>2.5818246254004551</v>
      </c>
      <c r="AL893">
        <v>3.1159631599456499</v>
      </c>
      <c r="AM893">
        <f t="shared" si="26"/>
        <v>3.2519656089135238</v>
      </c>
      <c r="AN893">
        <f t="shared" si="27"/>
        <v>3.9516019875800734</v>
      </c>
      <c r="AP893" t="s">
        <v>987</v>
      </c>
      <c r="AQ893" t="s">
        <v>3238</v>
      </c>
      <c r="AR893" t="s">
        <v>3239</v>
      </c>
      <c r="AS893">
        <v>-0.24640857245970499</v>
      </c>
      <c r="AT893">
        <v>0.13728067557915299</v>
      </c>
      <c r="AU893">
        <v>0.78077769897355098</v>
      </c>
    </row>
    <row r="894" spans="1:47" x14ac:dyDescent="0.25">
      <c r="A894" t="s">
        <v>316</v>
      </c>
      <c r="B894">
        <v>247634.48527053613</v>
      </c>
      <c r="C894">
        <v>283963.73337672988</v>
      </c>
      <c r="D894">
        <v>225181.65030893442</v>
      </c>
      <c r="E894">
        <v>285481.31940864678</v>
      </c>
      <c r="F894">
        <v>171277.90881396813</v>
      </c>
      <c r="G894">
        <v>256554.16247121495</v>
      </c>
      <c r="H894">
        <v>242298.72018881611</v>
      </c>
      <c r="I894">
        <v>195289.92746310515</v>
      </c>
      <c r="J894">
        <v>190280.36411418513</v>
      </c>
      <c r="K894">
        <v>342803.07834709209</v>
      </c>
      <c r="L894">
        <v>276008.87825660798</v>
      </c>
      <c r="M894">
        <v>136101.36840386971</v>
      </c>
      <c r="N894">
        <v>3</v>
      </c>
      <c r="O894">
        <v>2</v>
      </c>
      <c r="P894">
        <v>2</v>
      </c>
      <c r="Q894">
        <v>3</v>
      </c>
      <c r="R894">
        <v>3</v>
      </c>
      <c r="S894">
        <v>2</v>
      </c>
      <c r="T894">
        <v>2</v>
      </c>
      <c r="U894">
        <v>3</v>
      </c>
      <c r="V894">
        <v>2</v>
      </c>
      <c r="W894">
        <v>2</v>
      </c>
      <c r="X894">
        <v>3</v>
      </c>
      <c r="Y894">
        <v>2</v>
      </c>
      <c r="Z894">
        <v>1</v>
      </c>
      <c r="AA894">
        <v>2.6114148903250252</v>
      </c>
      <c r="AB894">
        <v>2.3372260405978951</v>
      </c>
      <c r="AC894">
        <v>2.4831949185205433</v>
      </c>
      <c r="AD894">
        <v>2.6811102481065312</v>
      </c>
      <c r="AE894">
        <v>2.121139136329635</v>
      </c>
      <c r="AF894">
        <v>2.0835841177876122</v>
      </c>
      <c r="AG894">
        <v>2.4060396752811268</v>
      </c>
      <c r="AH894">
        <v>3.7388677239232351</v>
      </c>
      <c r="AI894">
        <v>2.905916399281145</v>
      </c>
      <c r="AJ894">
        <v>3.6160991984139002</v>
      </c>
      <c r="AK894">
        <v>2.7915355996760649</v>
      </c>
      <c r="AL894">
        <v>4.4605955707993896</v>
      </c>
      <c r="AM894">
        <f t="shared" si="26"/>
        <v>2.6729059274876867</v>
      </c>
      <c r="AN894">
        <f t="shared" si="27"/>
        <v>3.0332146590193303</v>
      </c>
      <c r="AP894" t="s">
        <v>988</v>
      </c>
      <c r="AQ894" t="s">
        <v>3240</v>
      </c>
      <c r="AR894" t="s">
        <v>3241</v>
      </c>
      <c r="AS894">
        <v>-0.362208859061114</v>
      </c>
      <c r="AT894">
        <v>6.6373681107957203E-2</v>
      </c>
      <c r="AU894">
        <v>0.78096384160580301</v>
      </c>
    </row>
    <row r="895" spans="1:47" x14ac:dyDescent="0.25">
      <c r="A895" t="s">
        <v>392</v>
      </c>
      <c r="B895">
        <v>54734.75144591921</v>
      </c>
      <c r="C895">
        <v>205.36</v>
      </c>
      <c r="D895">
        <v>45079.361538127676</v>
      </c>
      <c r="E895">
        <v>33484.994134872039</v>
      </c>
      <c r="F895">
        <v>37082.212942507183</v>
      </c>
      <c r="G895">
        <v>205.36</v>
      </c>
      <c r="H895">
        <v>54856.220041742221</v>
      </c>
      <c r="I895">
        <v>205.36</v>
      </c>
      <c r="J895">
        <v>45682.67182584486</v>
      </c>
      <c r="K895">
        <v>52289.268870801046</v>
      </c>
      <c r="L895">
        <v>92812.400040678214</v>
      </c>
      <c r="M895">
        <v>36331.067821543897</v>
      </c>
      <c r="N895">
        <v>1</v>
      </c>
      <c r="O895">
        <v>1</v>
      </c>
      <c r="P895">
        <v>0</v>
      </c>
      <c r="Q895">
        <v>1</v>
      </c>
      <c r="R895">
        <v>1</v>
      </c>
      <c r="S895">
        <v>1</v>
      </c>
      <c r="T895">
        <v>0</v>
      </c>
      <c r="U895">
        <v>1</v>
      </c>
      <c r="V895">
        <v>0</v>
      </c>
      <c r="W895">
        <v>1</v>
      </c>
      <c r="X895">
        <v>1</v>
      </c>
      <c r="Y895">
        <v>1</v>
      </c>
      <c r="Z895">
        <v>1</v>
      </c>
      <c r="AA895">
        <v>3.45767973611362</v>
      </c>
      <c r="AB895">
        <v>0</v>
      </c>
      <c r="AC895">
        <v>3.4070443430117598</v>
      </c>
      <c r="AD895">
        <v>3.6483654816604401</v>
      </c>
      <c r="AE895">
        <v>1.64109811242348</v>
      </c>
      <c r="AF895">
        <v>0</v>
      </c>
      <c r="AG895">
        <v>4.7613730488963704</v>
      </c>
      <c r="AH895">
        <v>0</v>
      </c>
      <c r="AI895">
        <v>2.1843175831005901</v>
      </c>
      <c r="AJ895">
        <v>4.3661988204123503</v>
      </c>
      <c r="AK895">
        <v>1.61244338585664</v>
      </c>
      <c r="AL895">
        <v>4.2372127316468804</v>
      </c>
      <c r="AM895">
        <f t="shared" si="26"/>
        <v>2.2358734137730534</v>
      </c>
      <c r="AN895">
        <f t="shared" si="27"/>
        <v>2.6500821267473018</v>
      </c>
      <c r="AP895" t="s">
        <v>989</v>
      </c>
      <c r="AQ895" t="s">
        <v>3242</v>
      </c>
      <c r="AR895" t="s">
        <v>3243</v>
      </c>
      <c r="AS895">
        <v>-0.26340143621951201</v>
      </c>
      <c r="AT895">
        <v>2.3602543799445E-2</v>
      </c>
      <c r="AU895">
        <v>0.78099890784293802</v>
      </c>
    </row>
    <row r="896" spans="1:47" x14ac:dyDescent="0.25">
      <c r="A896" t="s">
        <v>1381</v>
      </c>
      <c r="B896">
        <v>489443.4525410136</v>
      </c>
      <c r="C896">
        <v>491498.93880802562</v>
      </c>
      <c r="D896">
        <v>484826.15811884747</v>
      </c>
      <c r="E896">
        <v>406680.8082113539</v>
      </c>
      <c r="F896">
        <v>377428.86400800047</v>
      </c>
      <c r="G896">
        <v>443558.78552330623</v>
      </c>
      <c r="H896">
        <v>321971.25549823238</v>
      </c>
      <c r="I896">
        <v>420921.63867212128</v>
      </c>
      <c r="J896">
        <v>205.36</v>
      </c>
      <c r="K896">
        <v>141789.52051017026</v>
      </c>
      <c r="L896">
        <v>205.36</v>
      </c>
      <c r="M896">
        <v>205.36</v>
      </c>
      <c r="N896">
        <v>4</v>
      </c>
      <c r="O896">
        <v>4</v>
      </c>
      <c r="P896">
        <v>4</v>
      </c>
      <c r="Q896">
        <v>4</v>
      </c>
      <c r="R896">
        <v>2</v>
      </c>
      <c r="S896">
        <v>4</v>
      </c>
      <c r="T896">
        <v>4</v>
      </c>
      <c r="U896">
        <v>2</v>
      </c>
      <c r="V896">
        <v>4</v>
      </c>
      <c r="W896">
        <v>0</v>
      </c>
      <c r="X896">
        <v>1</v>
      </c>
      <c r="Y896">
        <v>0</v>
      </c>
      <c r="Z896">
        <v>0</v>
      </c>
      <c r="AA896">
        <v>4.1871480331094473</v>
      </c>
      <c r="AB896">
        <v>3.5871560199684902</v>
      </c>
      <c r="AC896">
        <v>3.5636686349931477</v>
      </c>
      <c r="AD896">
        <v>3.4792679526083203</v>
      </c>
      <c r="AE896">
        <v>2.2822652533581778</v>
      </c>
      <c r="AF896">
        <v>2.8215280677071872</v>
      </c>
      <c r="AG896">
        <v>4.6894659201277902</v>
      </c>
      <c r="AH896">
        <v>2.6700000916411972</v>
      </c>
      <c r="AI896">
        <v>0</v>
      </c>
      <c r="AJ896">
        <v>3.79563366629792</v>
      </c>
      <c r="AK896">
        <v>0</v>
      </c>
      <c r="AL896">
        <v>0</v>
      </c>
      <c r="AM896">
        <f t="shared" si="26"/>
        <v>2.9925224036793652</v>
      </c>
      <c r="AN896">
        <f t="shared" si="27"/>
        <v>2.1868332029559143</v>
      </c>
      <c r="AP896" t="s">
        <v>990</v>
      </c>
      <c r="AQ896" t="s">
        <v>3244</v>
      </c>
      <c r="AR896" t="s">
        <v>3245</v>
      </c>
      <c r="AS896">
        <v>0.53061559213413401</v>
      </c>
      <c r="AT896">
        <v>7.0372936358351401E-2</v>
      </c>
      <c r="AU896">
        <v>0.78163707447338204</v>
      </c>
    </row>
    <row r="897" spans="1:47" x14ac:dyDescent="0.25">
      <c r="A897" t="s">
        <v>428</v>
      </c>
      <c r="B897">
        <v>55800.635557767993</v>
      </c>
      <c r="C897">
        <v>72870.617556190235</v>
      </c>
      <c r="D897">
        <v>80026.175579264018</v>
      </c>
      <c r="E897">
        <v>59346.186281778428</v>
      </c>
      <c r="F897">
        <v>57255.234009155254</v>
      </c>
      <c r="G897">
        <v>121223.37747879444</v>
      </c>
      <c r="H897">
        <v>113158.26870754795</v>
      </c>
      <c r="I897">
        <v>73270.811330556346</v>
      </c>
      <c r="J897">
        <v>205.36</v>
      </c>
      <c r="K897">
        <v>138672.99761454639</v>
      </c>
      <c r="L897">
        <v>59600.757126440993</v>
      </c>
      <c r="M897">
        <v>73307.595661289015</v>
      </c>
      <c r="N897">
        <v>2</v>
      </c>
      <c r="O897">
        <v>1</v>
      </c>
      <c r="P897">
        <v>1</v>
      </c>
      <c r="Q897">
        <v>2</v>
      </c>
      <c r="R897">
        <v>1</v>
      </c>
      <c r="S897">
        <v>1</v>
      </c>
      <c r="T897">
        <v>2</v>
      </c>
      <c r="U897">
        <v>2</v>
      </c>
      <c r="V897">
        <v>2</v>
      </c>
      <c r="W897">
        <v>0</v>
      </c>
      <c r="X897">
        <v>2</v>
      </c>
      <c r="Y897">
        <v>1</v>
      </c>
      <c r="Z897">
        <v>1</v>
      </c>
      <c r="AA897">
        <v>3.4693265835541398</v>
      </c>
      <c r="AB897">
        <v>3.6038427867710201</v>
      </c>
      <c r="AC897">
        <v>1.922434454377185</v>
      </c>
      <c r="AD897">
        <v>1.5361646807260101</v>
      </c>
      <c r="AE897">
        <v>3.6210707560914002</v>
      </c>
      <c r="AF897">
        <v>2.5824398821583952</v>
      </c>
      <c r="AG897">
        <v>1.8207601502743</v>
      </c>
      <c r="AH897">
        <v>0.94217895658813644</v>
      </c>
      <c r="AI897">
        <v>0</v>
      </c>
      <c r="AJ897">
        <v>2.544466968816145</v>
      </c>
      <c r="AK897">
        <v>3.13039757322974</v>
      </c>
      <c r="AL897">
        <v>3.30021230696802</v>
      </c>
      <c r="AM897">
        <f t="shared" si="26"/>
        <v>2.3537517792794809</v>
      </c>
      <c r="AN897">
        <f t="shared" si="27"/>
        <v>2.3917974039796008</v>
      </c>
      <c r="AP897" t="s">
        <v>991</v>
      </c>
      <c r="AQ897" t="s">
        <v>3246</v>
      </c>
      <c r="AR897" t="s">
        <v>3247</v>
      </c>
      <c r="AS897">
        <v>0.36418506375971599</v>
      </c>
      <c r="AT897">
        <v>4.6858913409743103E-2</v>
      </c>
      <c r="AU897">
        <v>0.78234736157160201</v>
      </c>
    </row>
    <row r="898" spans="1:47" x14ac:dyDescent="0.25">
      <c r="A898" t="s">
        <v>1220</v>
      </c>
      <c r="B898">
        <v>32598.012195061561</v>
      </c>
      <c r="C898">
        <v>205.36</v>
      </c>
      <c r="D898">
        <v>205.36</v>
      </c>
      <c r="E898">
        <v>205.36</v>
      </c>
      <c r="F898">
        <v>205.36</v>
      </c>
      <c r="G898">
        <v>23007.697354716456</v>
      </c>
      <c r="H898">
        <v>6779.8984447430166</v>
      </c>
      <c r="I898">
        <v>27161.972905041624</v>
      </c>
      <c r="J898">
        <v>32286.955646259587</v>
      </c>
      <c r="K898">
        <v>34112.584861903968</v>
      </c>
      <c r="L898">
        <v>51878.975119480245</v>
      </c>
      <c r="M898">
        <v>35053.906759093494</v>
      </c>
      <c r="N898">
        <v>1</v>
      </c>
      <c r="O898">
        <v>1</v>
      </c>
      <c r="P898">
        <v>0</v>
      </c>
      <c r="Q898">
        <v>0</v>
      </c>
      <c r="R898">
        <v>0</v>
      </c>
      <c r="S898">
        <v>0</v>
      </c>
      <c r="T898">
        <v>1</v>
      </c>
      <c r="U898">
        <v>1</v>
      </c>
      <c r="V898">
        <v>1</v>
      </c>
      <c r="W898">
        <v>1</v>
      </c>
      <c r="X898">
        <v>1</v>
      </c>
      <c r="Y898">
        <v>1</v>
      </c>
      <c r="Z898">
        <v>1</v>
      </c>
      <c r="AA898">
        <v>1.3933963068131701</v>
      </c>
      <c r="AB898">
        <v>0</v>
      </c>
      <c r="AC898">
        <v>0</v>
      </c>
      <c r="AD898">
        <v>0</v>
      </c>
      <c r="AE898">
        <v>0</v>
      </c>
      <c r="AF898">
        <v>0.99753409759188505</v>
      </c>
      <c r="AG898">
        <v>0.79097378114196304</v>
      </c>
      <c r="AH898">
        <v>1.1212671064103701</v>
      </c>
      <c r="AI898">
        <v>0.93176714671740801</v>
      </c>
      <c r="AJ898">
        <v>1.7880006280929699</v>
      </c>
      <c r="AK898">
        <v>1.1243007297637599</v>
      </c>
      <c r="AL898">
        <v>0.68368078767627605</v>
      </c>
      <c r="AM898">
        <f t="shared" si="26"/>
        <v>0.85178302986923882</v>
      </c>
      <c r="AN898">
        <f t="shared" si="27"/>
        <v>0.62003706749872822</v>
      </c>
      <c r="AP898" t="s">
        <v>992</v>
      </c>
      <c r="AQ898" t="s">
        <v>3248</v>
      </c>
      <c r="AR898" t="s">
        <v>3249</v>
      </c>
      <c r="AS898">
        <v>0.31104163511774802</v>
      </c>
      <c r="AT898">
        <v>4.6536482898481099E-2</v>
      </c>
      <c r="AU898">
        <v>0.78274617746409603</v>
      </c>
    </row>
    <row r="899" spans="1:47" x14ac:dyDescent="0.25">
      <c r="A899" t="s">
        <v>837</v>
      </c>
      <c r="B899">
        <v>121441.43936251194</v>
      </c>
      <c r="C899">
        <v>205.36</v>
      </c>
      <c r="D899">
        <v>127289.16034713826</v>
      </c>
      <c r="E899">
        <v>85221.247693985788</v>
      </c>
      <c r="F899">
        <v>123306.77514187009</v>
      </c>
      <c r="G899">
        <v>102415.36767161022</v>
      </c>
      <c r="H899">
        <v>112188.71139513617</v>
      </c>
      <c r="I899">
        <v>76089.963463489912</v>
      </c>
      <c r="J899">
        <v>196016.57063705227</v>
      </c>
      <c r="K899">
        <v>199456.5940439777</v>
      </c>
      <c r="L899">
        <v>210677.4720414831</v>
      </c>
      <c r="M899">
        <v>232135.09402545012</v>
      </c>
      <c r="N899">
        <v>1</v>
      </c>
      <c r="O899">
        <v>1</v>
      </c>
      <c r="P899">
        <v>0</v>
      </c>
      <c r="Q899">
        <v>1</v>
      </c>
      <c r="R899">
        <v>1</v>
      </c>
      <c r="S899">
        <v>1</v>
      </c>
      <c r="T899">
        <v>1</v>
      </c>
      <c r="U899">
        <v>1</v>
      </c>
      <c r="V899">
        <v>1</v>
      </c>
      <c r="W899">
        <v>1</v>
      </c>
      <c r="X899">
        <v>1</v>
      </c>
      <c r="Y899">
        <v>1</v>
      </c>
      <c r="Z899">
        <v>1</v>
      </c>
      <c r="AA899">
        <v>2.0586102321894599</v>
      </c>
      <c r="AB899">
        <v>0</v>
      </c>
      <c r="AC899">
        <v>1.75483067793731</v>
      </c>
      <c r="AD899">
        <v>2.2497319810763301</v>
      </c>
      <c r="AE899">
        <v>2.8470255924812</v>
      </c>
      <c r="AF899">
        <v>1.0209291711617601</v>
      </c>
      <c r="AG899">
        <v>3.3071467142976898</v>
      </c>
      <c r="AH899">
        <v>4.8469890812779699</v>
      </c>
      <c r="AI899">
        <v>1.8286862530411601</v>
      </c>
      <c r="AJ899">
        <v>2.8569955426767901</v>
      </c>
      <c r="AK899">
        <v>4.0812190876757404</v>
      </c>
      <c r="AL899">
        <v>4.1655563271689697</v>
      </c>
      <c r="AM899">
        <f t="shared" si="26"/>
        <v>1.5866753128344133</v>
      </c>
      <c r="AN899">
        <f t="shared" si="27"/>
        <v>3.5829447973296502</v>
      </c>
      <c r="AP899" t="s">
        <v>993</v>
      </c>
      <c r="AQ899" t="s">
        <v>3250</v>
      </c>
      <c r="AR899" t="s">
        <v>3251</v>
      </c>
      <c r="AS899">
        <v>0.414938239426341</v>
      </c>
      <c r="AT899">
        <v>9.7789286090413596E-2</v>
      </c>
      <c r="AU899">
        <v>0.78383300824490698</v>
      </c>
    </row>
    <row r="900" spans="1:47" x14ac:dyDescent="0.25">
      <c r="A900" t="s">
        <v>560</v>
      </c>
      <c r="B900">
        <v>163533.14198738869</v>
      </c>
      <c r="C900">
        <v>161822.90568473897</v>
      </c>
      <c r="D900">
        <v>258747.48397082821</v>
      </c>
      <c r="E900">
        <v>133689.58915481161</v>
      </c>
      <c r="F900">
        <v>205.36</v>
      </c>
      <c r="G900">
        <v>205.36</v>
      </c>
      <c r="H900">
        <v>366267.54270822357</v>
      </c>
      <c r="I900">
        <v>202421.0261078999</v>
      </c>
      <c r="J900">
        <v>205.36</v>
      </c>
      <c r="K900">
        <v>205.36</v>
      </c>
      <c r="L900">
        <v>205.36</v>
      </c>
      <c r="M900">
        <v>328607.02924028866</v>
      </c>
      <c r="N900">
        <v>2</v>
      </c>
      <c r="O900">
        <v>1</v>
      </c>
      <c r="P900">
        <v>1</v>
      </c>
      <c r="Q900">
        <v>2</v>
      </c>
      <c r="R900">
        <v>1</v>
      </c>
      <c r="S900">
        <v>0</v>
      </c>
      <c r="T900">
        <v>0</v>
      </c>
      <c r="U900">
        <v>1</v>
      </c>
      <c r="V900">
        <v>1</v>
      </c>
      <c r="W900">
        <v>0</v>
      </c>
      <c r="X900">
        <v>0</v>
      </c>
      <c r="Y900">
        <v>0</v>
      </c>
      <c r="Z900">
        <v>2</v>
      </c>
      <c r="AA900">
        <v>0.55352398694385996</v>
      </c>
      <c r="AB900">
        <v>1.66689349885355</v>
      </c>
      <c r="AC900">
        <v>1.1370189654903626</v>
      </c>
      <c r="AD900">
        <v>0.90224505688321099</v>
      </c>
      <c r="AE900">
        <v>0</v>
      </c>
      <c r="AF900">
        <v>0</v>
      </c>
      <c r="AG900">
        <v>1.4719390163104</v>
      </c>
      <c r="AH900">
        <v>1.09241356133985</v>
      </c>
      <c r="AI900">
        <v>0</v>
      </c>
      <c r="AJ900">
        <v>0</v>
      </c>
      <c r="AK900">
        <v>0</v>
      </c>
      <c r="AL900">
        <v>1.729677369691295</v>
      </c>
      <c r="AM900">
        <f t="shared" si="26"/>
        <v>0.55957274188129535</v>
      </c>
      <c r="AN900">
        <f t="shared" si="27"/>
        <v>0.86604583403745927</v>
      </c>
      <c r="AP900" t="s">
        <v>994</v>
      </c>
      <c r="AQ900" t="s">
        <v>3252</v>
      </c>
      <c r="AR900" t="s">
        <v>3253</v>
      </c>
      <c r="AS900">
        <v>0.55997497697628096</v>
      </c>
      <c r="AT900">
        <v>9.3664911157924302E-2</v>
      </c>
      <c r="AU900">
        <v>0.78458696192002597</v>
      </c>
    </row>
    <row r="901" spans="1:47" x14ac:dyDescent="0.25">
      <c r="A901" t="s">
        <v>641</v>
      </c>
      <c r="B901">
        <v>459642.99904042011</v>
      </c>
      <c r="C901">
        <v>328938.50720007822</v>
      </c>
      <c r="D901">
        <v>411298.62234215491</v>
      </c>
      <c r="E901">
        <v>400149.37662560877</v>
      </c>
      <c r="F901">
        <v>308166.64695937786</v>
      </c>
      <c r="G901">
        <v>264746.59089686995</v>
      </c>
      <c r="H901">
        <v>190519.78737317969</v>
      </c>
      <c r="I901">
        <v>272567.55644568603</v>
      </c>
      <c r="J901">
        <v>182696.33224038556</v>
      </c>
      <c r="K901">
        <v>147995.486723429</v>
      </c>
      <c r="L901">
        <v>179321.0505724914</v>
      </c>
      <c r="M901">
        <v>188640.82112584807</v>
      </c>
      <c r="N901">
        <v>3</v>
      </c>
      <c r="O901">
        <v>3</v>
      </c>
      <c r="P901">
        <v>3</v>
      </c>
      <c r="Q901">
        <v>3</v>
      </c>
      <c r="R901">
        <v>3</v>
      </c>
      <c r="S901">
        <v>2</v>
      </c>
      <c r="T901">
        <v>2</v>
      </c>
      <c r="U901">
        <v>2</v>
      </c>
      <c r="V901">
        <v>2</v>
      </c>
      <c r="W901">
        <v>1</v>
      </c>
      <c r="X901">
        <v>1</v>
      </c>
      <c r="Y901">
        <v>1</v>
      </c>
      <c r="Z901">
        <v>1</v>
      </c>
      <c r="AA901">
        <v>2.3216705370036697</v>
      </c>
      <c r="AB901">
        <v>1.2042589425461603</v>
      </c>
      <c r="AC901">
        <v>2.3505162852743964</v>
      </c>
      <c r="AD901">
        <v>2.6371215007964932</v>
      </c>
      <c r="AE901">
        <v>1.9697725653221336</v>
      </c>
      <c r="AF901">
        <v>3.0427291492170649</v>
      </c>
      <c r="AG901">
        <v>2.0802416897073348</v>
      </c>
      <c r="AH901">
        <v>2.7244273372736449</v>
      </c>
      <c r="AI901">
        <v>1.93388814387995</v>
      </c>
      <c r="AJ901">
        <v>4.2307368930234004</v>
      </c>
      <c r="AK901">
        <v>3.9131045673646399</v>
      </c>
      <c r="AL901">
        <v>3.3490768092676899</v>
      </c>
      <c r="AM901">
        <f t="shared" ref="AM901:AM964" si="28">AVERAGE(AA901:AC901,AF901,AI901,AJ901)</f>
        <v>2.5139666584907734</v>
      </c>
      <c r="AN901">
        <f t="shared" ref="AN901:AN964" si="29">AVERAGE(AD901:AE901,AG901,AH901,AK901,AL901)</f>
        <v>2.7789574116219895</v>
      </c>
      <c r="AP901" t="s">
        <v>995</v>
      </c>
      <c r="AQ901" t="s">
        <v>3254</v>
      </c>
      <c r="AR901" t="s">
        <v>3255</v>
      </c>
      <c r="AS901">
        <v>-0.35672843104319701</v>
      </c>
      <c r="AT901">
        <v>5.0784719992201702E-2</v>
      </c>
      <c r="AU901">
        <v>0.78480694963464304</v>
      </c>
    </row>
    <row r="902" spans="1:47" x14ac:dyDescent="0.25">
      <c r="A902" t="s">
        <v>318</v>
      </c>
      <c r="B902">
        <v>288854.8569959458</v>
      </c>
      <c r="C902">
        <v>232884.40634464702</v>
      </c>
      <c r="D902">
        <v>265173.09609577421</v>
      </c>
      <c r="E902">
        <v>181565.49533603241</v>
      </c>
      <c r="F902">
        <v>171766.85418699097</v>
      </c>
      <c r="G902">
        <v>262684.87004329643</v>
      </c>
      <c r="H902">
        <v>272445.32337299449</v>
      </c>
      <c r="I902">
        <v>230649.81948057158</v>
      </c>
      <c r="J902">
        <v>4835069.8428182723</v>
      </c>
      <c r="K902">
        <v>3167594.0880721062</v>
      </c>
      <c r="L902">
        <v>4497926.4750941359</v>
      </c>
      <c r="M902">
        <v>2849301.8470072751</v>
      </c>
      <c r="N902">
        <v>2</v>
      </c>
      <c r="O902">
        <v>1</v>
      </c>
      <c r="P902">
        <v>1</v>
      </c>
      <c r="Q902">
        <v>1</v>
      </c>
      <c r="R902">
        <v>1</v>
      </c>
      <c r="S902">
        <v>1</v>
      </c>
      <c r="T902">
        <v>1</v>
      </c>
      <c r="U902">
        <v>1</v>
      </c>
      <c r="V902">
        <v>1</v>
      </c>
      <c r="W902">
        <v>2</v>
      </c>
      <c r="X902">
        <v>2</v>
      </c>
      <c r="Y902">
        <v>2</v>
      </c>
      <c r="Z902">
        <v>2</v>
      </c>
      <c r="AA902">
        <v>2.9760935906480701</v>
      </c>
      <c r="AB902">
        <v>1.91845325082039</v>
      </c>
      <c r="AC902">
        <v>1.66827407904154</v>
      </c>
      <c r="AD902">
        <v>2.5197698928025698</v>
      </c>
      <c r="AE902">
        <v>2.3766855671809202</v>
      </c>
      <c r="AF902">
        <v>3.5490624638291099</v>
      </c>
      <c r="AG902">
        <v>2.7594423370049999</v>
      </c>
      <c r="AH902">
        <v>4.1182729527830499</v>
      </c>
      <c r="AI902">
        <v>2.8009264572158452</v>
      </c>
      <c r="AJ902">
        <v>3.3628928900834651</v>
      </c>
      <c r="AK902">
        <v>2.8799407398085197</v>
      </c>
      <c r="AL902">
        <v>3.5796192882813918</v>
      </c>
      <c r="AM902">
        <f t="shared" si="28"/>
        <v>2.7126171219397368</v>
      </c>
      <c r="AN902">
        <f t="shared" si="29"/>
        <v>3.0389551296435751</v>
      </c>
      <c r="AP902" t="s">
        <v>996</v>
      </c>
      <c r="AQ902" t="s">
        <v>3256</v>
      </c>
      <c r="AR902" t="s">
        <v>3257</v>
      </c>
      <c r="AS902">
        <v>-0.314677182570958</v>
      </c>
      <c r="AT902">
        <v>6.8808525379025806E-2</v>
      </c>
      <c r="AU902">
        <v>0.78484417134376605</v>
      </c>
    </row>
    <row r="903" spans="1:47" x14ac:dyDescent="0.25">
      <c r="A903" t="s">
        <v>143</v>
      </c>
      <c r="B903">
        <v>188417.43067832247</v>
      </c>
      <c r="C903">
        <v>117750.20667717673</v>
      </c>
      <c r="D903">
        <v>186119.56769706585</v>
      </c>
      <c r="E903">
        <v>205.36</v>
      </c>
      <c r="F903">
        <v>80797.209323140356</v>
      </c>
      <c r="G903">
        <v>106526.37316925424</v>
      </c>
      <c r="H903">
        <v>122302.06485006052</v>
      </c>
      <c r="I903">
        <v>48776.32879856701</v>
      </c>
      <c r="J903">
        <v>79438.471669176433</v>
      </c>
      <c r="K903">
        <v>161527.83286208397</v>
      </c>
      <c r="L903">
        <v>99455.123247439624</v>
      </c>
      <c r="M903">
        <v>116635.66655220681</v>
      </c>
      <c r="N903">
        <v>2</v>
      </c>
      <c r="O903">
        <v>2</v>
      </c>
      <c r="P903">
        <v>1</v>
      </c>
      <c r="Q903">
        <v>2</v>
      </c>
      <c r="R903">
        <v>0</v>
      </c>
      <c r="S903">
        <v>1</v>
      </c>
      <c r="T903">
        <v>1</v>
      </c>
      <c r="U903">
        <v>2</v>
      </c>
      <c r="V903">
        <v>1</v>
      </c>
      <c r="W903">
        <v>1</v>
      </c>
      <c r="X903">
        <v>2</v>
      </c>
      <c r="Y903">
        <v>1</v>
      </c>
      <c r="Z903">
        <v>2</v>
      </c>
      <c r="AA903">
        <v>1.8906666749756151</v>
      </c>
      <c r="AB903">
        <v>1.1020198480294401</v>
      </c>
      <c r="AC903">
        <v>2.6867292300749801</v>
      </c>
      <c r="AD903">
        <v>0</v>
      </c>
      <c r="AE903">
        <v>2.2290268195282001</v>
      </c>
      <c r="AF903">
        <v>0.64151042776757505</v>
      </c>
      <c r="AG903">
        <v>1.4998905330606753</v>
      </c>
      <c r="AH903">
        <v>3.07110748963356</v>
      </c>
      <c r="AI903">
        <v>1.5299411602689399</v>
      </c>
      <c r="AJ903">
        <v>1.6358429454211598</v>
      </c>
      <c r="AK903">
        <v>1.9026659507268899</v>
      </c>
      <c r="AL903">
        <v>2.0408918646902503</v>
      </c>
      <c r="AM903">
        <f t="shared" si="28"/>
        <v>1.5811183810896186</v>
      </c>
      <c r="AN903">
        <f t="shared" si="29"/>
        <v>1.790597109606596</v>
      </c>
      <c r="AP903" t="s">
        <v>997</v>
      </c>
      <c r="AQ903" t="s">
        <v>3258</v>
      </c>
      <c r="AR903" t="s">
        <v>3259</v>
      </c>
      <c r="AS903">
        <v>-0.31246231372983602</v>
      </c>
      <c r="AT903">
        <v>9.5548236162834602E-2</v>
      </c>
      <c r="AU903">
        <v>0.78640640201892498</v>
      </c>
    </row>
    <row r="904" spans="1:47" x14ac:dyDescent="0.25">
      <c r="A904" t="s">
        <v>1012</v>
      </c>
      <c r="B904">
        <v>361232.5766257433</v>
      </c>
      <c r="C904">
        <v>292789.41198846925</v>
      </c>
      <c r="D904">
        <v>338236.24695266044</v>
      </c>
      <c r="E904">
        <v>258983.18245575001</v>
      </c>
      <c r="F904">
        <v>276702.80338808428</v>
      </c>
      <c r="G904">
        <v>272599.19122091797</v>
      </c>
      <c r="H904">
        <v>244105.86034586726</v>
      </c>
      <c r="I904">
        <v>333703.05140990001</v>
      </c>
      <c r="J904">
        <v>363473.59633645485</v>
      </c>
      <c r="K904">
        <v>302216.27822361747</v>
      </c>
      <c r="L904">
        <v>334191.9790129356</v>
      </c>
      <c r="M904">
        <v>293591.59930402692</v>
      </c>
      <c r="N904">
        <v>1</v>
      </c>
      <c r="O904">
        <v>1</v>
      </c>
      <c r="P904">
        <v>1</v>
      </c>
      <c r="Q904">
        <v>1</v>
      </c>
      <c r="R904">
        <v>1</v>
      </c>
      <c r="S904">
        <v>1</v>
      </c>
      <c r="T904">
        <v>1</v>
      </c>
      <c r="U904">
        <v>1</v>
      </c>
      <c r="V904">
        <v>1</v>
      </c>
      <c r="W904">
        <v>1</v>
      </c>
      <c r="X904">
        <v>1</v>
      </c>
      <c r="Y904">
        <v>1</v>
      </c>
      <c r="Z904">
        <v>1</v>
      </c>
      <c r="AA904">
        <v>4.2425486423608199</v>
      </c>
      <c r="AB904">
        <v>3.2708747153025701</v>
      </c>
      <c r="AC904">
        <v>3.9400234483297298</v>
      </c>
      <c r="AD904">
        <v>4.9206908328424603</v>
      </c>
      <c r="AE904">
        <v>3.1671313407089201</v>
      </c>
      <c r="AF904">
        <v>4.3322498841286396</v>
      </c>
      <c r="AG904">
        <v>4.5212710654756503</v>
      </c>
      <c r="AH904">
        <v>4.0680840622730496</v>
      </c>
      <c r="AI904">
        <v>5.3106743080875702</v>
      </c>
      <c r="AJ904">
        <v>4.6264359766200203</v>
      </c>
      <c r="AK904">
        <v>3.2137769510387799</v>
      </c>
      <c r="AL904">
        <v>5.5872376639677999</v>
      </c>
      <c r="AM904">
        <f t="shared" si="28"/>
        <v>4.2871344958048914</v>
      </c>
      <c r="AN904">
        <f t="shared" si="29"/>
        <v>4.2463653193844442</v>
      </c>
      <c r="AP904" t="s">
        <v>998</v>
      </c>
      <c r="AQ904" t="s">
        <v>3260</v>
      </c>
      <c r="AR904" t="s">
        <v>3261</v>
      </c>
      <c r="AS904">
        <v>0.69729002734493095</v>
      </c>
      <c r="AT904">
        <v>4.94420130799181E-2</v>
      </c>
      <c r="AU904">
        <v>0.78644772095717497</v>
      </c>
    </row>
    <row r="905" spans="1:47" x14ac:dyDescent="0.25">
      <c r="A905" t="s">
        <v>1077</v>
      </c>
      <c r="B905">
        <v>17025.069735533914</v>
      </c>
      <c r="C905">
        <v>27409.656771071081</v>
      </c>
      <c r="D905">
        <v>205.36</v>
      </c>
      <c r="E905">
        <v>17766.386350119465</v>
      </c>
      <c r="F905">
        <v>205.36</v>
      </c>
      <c r="G905">
        <v>205.36</v>
      </c>
      <c r="H905">
        <v>13929.87138466161</v>
      </c>
      <c r="I905">
        <v>205.36</v>
      </c>
      <c r="J905">
        <v>15403.2428118814</v>
      </c>
      <c r="K905">
        <v>19719.766298007668</v>
      </c>
      <c r="L905">
        <v>19885.105791733415</v>
      </c>
      <c r="M905">
        <v>205.36</v>
      </c>
      <c r="N905">
        <v>1</v>
      </c>
      <c r="O905">
        <v>1</v>
      </c>
      <c r="P905">
        <v>1</v>
      </c>
      <c r="Q905">
        <v>0</v>
      </c>
      <c r="R905">
        <v>1</v>
      </c>
      <c r="S905">
        <v>0</v>
      </c>
      <c r="T905">
        <v>0</v>
      </c>
      <c r="U905">
        <v>1</v>
      </c>
      <c r="V905">
        <v>0</v>
      </c>
      <c r="W905">
        <v>1</v>
      </c>
      <c r="X905">
        <v>1</v>
      </c>
      <c r="Y905">
        <v>1</v>
      </c>
      <c r="Z905">
        <v>0</v>
      </c>
      <c r="AA905">
        <v>2.2750705997497902</v>
      </c>
      <c r="AB905">
        <v>2.3785096813482398</v>
      </c>
      <c r="AC905">
        <v>0</v>
      </c>
      <c r="AD905">
        <v>2.8840265733533501</v>
      </c>
      <c r="AE905">
        <v>0</v>
      </c>
      <c r="AF905">
        <v>0</v>
      </c>
      <c r="AG905">
        <v>0.53547500135756598</v>
      </c>
      <c r="AH905">
        <v>0</v>
      </c>
      <c r="AI905">
        <v>0.52008096855452302</v>
      </c>
      <c r="AJ905">
        <v>3.2821641290351402</v>
      </c>
      <c r="AK905">
        <v>4.5232482606880398</v>
      </c>
      <c r="AL905">
        <v>0</v>
      </c>
      <c r="AM905">
        <f t="shared" si="28"/>
        <v>1.4093042297812823</v>
      </c>
      <c r="AN905">
        <f t="shared" si="29"/>
        <v>1.3237916392331595</v>
      </c>
      <c r="AP905" t="s">
        <v>999</v>
      </c>
      <c r="AQ905" t="s">
        <v>3262</v>
      </c>
      <c r="AR905" t="s">
        <v>3263</v>
      </c>
      <c r="AS905">
        <v>-0.76199698106897695</v>
      </c>
      <c r="AT905">
        <v>0.10876276526755101</v>
      </c>
      <c r="AU905">
        <v>0.78690717652771003</v>
      </c>
    </row>
    <row r="906" spans="1:47" x14ac:dyDescent="0.25">
      <c r="A906" t="s">
        <v>726</v>
      </c>
      <c r="B906">
        <v>278148.56708739011</v>
      </c>
      <c r="C906">
        <v>276921.95281339862</v>
      </c>
      <c r="D906">
        <v>352462.97222421947</v>
      </c>
      <c r="E906">
        <v>325631.05998483568</v>
      </c>
      <c r="F906">
        <v>268441.53181095194</v>
      </c>
      <c r="G906">
        <v>493375.79064234666</v>
      </c>
      <c r="H906">
        <v>366303.3650641187</v>
      </c>
      <c r="I906">
        <v>247196.60917944476</v>
      </c>
      <c r="J906">
        <v>418339.69985800382</v>
      </c>
      <c r="K906">
        <v>469019.60282957554</v>
      </c>
      <c r="L906">
        <v>587751.32094008347</v>
      </c>
      <c r="M906">
        <v>428777.90064650535</v>
      </c>
      <c r="N906">
        <v>1</v>
      </c>
      <c r="O906">
        <v>1</v>
      </c>
      <c r="P906">
        <v>1</v>
      </c>
      <c r="Q906">
        <v>1</v>
      </c>
      <c r="R906">
        <v>1</v>
      </c>
      <c r="S906">
        <v>1</v>
      </c>
      <c r="T906">
        <v>1</v>
      </c>
      <c r="U906">
        <v>1</v>
      </c>
      <c r="V906">
        <v>1</v>
      </c>
      <c r="W906">
        <v>1</v>
      </c>
      <c r="X906">
        <v>1</v>
      </c>
      <c r="Y906">
        <v>1</v>
      </c>
      <c r="Z906">
        <v>1</v>
      </c>
      <c r="AA906">
        <v>3.6011230313721199</v>
      </c>
      <c r="AB906">
        <v>3.0833526249023002</v>
      </c>
      <c r="AC906">
        <v>1.69600736119493</v>
      </c>
      <c r="AD906">
        <v>2.8067247992270099</v>
      </c>
      <c r="AE906">
        <v>1.72763604342943</v>
      </c>
      <c r="AF906">
        <v>4.4214522849845102</v>
      </c>
      <c r="AG906">
        <v>4.2777027922766804</v>
      </c>
      <c r="AH906">
        <v>2.80772584940578</v>
      </c>
      <c r="AI906">
        <v>2.0555703492512101</v>
      </c>
      <c r="AJ906">
        <v>5.4134653860222501</v>
      </c>
      <c r="AK906">
        <v>2.9500485748653</v>
      </c>
      <c r="AL906">
        <v>4.6093945645422503</v>
      </c>
      <c r="AM906">
        <f t="shared" si="28"/>
        <v>3.3784951729545534</v>
      </c>
      <c r="AN906">
        <f t="shared" si="29"/>
        <v>3.1965387706244086</v>
      </c>
      <c r="AP906" t="s">
        <v>1000</v>
      </c>
      <c r="AQ906" t="s">
        <v>3264</v>
      </c>
      <c r="AR906" t="s">
        <v>3265</v>
      </c>
      <c r="AS906">
        <v>0.28425656562525897</v>
      </c>
      <c r="AT906">
        <v>4.8075477031725801E-2</v>
      </c>
      <c r="AU906">
        <v>0.78692143733473896</v>
      </c>
    </row>
    <row r="907" spans="1:47" x14ac:dyDescent="0.25">
      <c r="A907" t="s">
        <v>84</v>
      </c>
      <c r="B907">
        <v>338548.65374594019</v>
      </c>
      <c r="C907">
        <v>598517.61053304991</v>
      </c>
      <c r="D907">
        <v>779144.06398441829</v>
      </c>
      <c r="E907">
        <v>206845.64608124646</v>
      </c>
      <c r="F907">
        <v>286822.91903254716</v>
      </c>
      <c r="G907">
        <v>457395.43906017666</v>
      </c>
      <c r="H907">
        <v>115453.40471589692</v>
      </c>
      <c r="I907">
        <v>330085.33447210526</v>
      </c>
      <c r="J907">
        <v>438385.02555729402</v>
      </c>
      <c r="K907">
        <v>469342.66986588045</v>
      </c>
      <c r="L907">
        <v>259856.06860533656</v>
      </c>
      <c r="M907">
        <v>247437.97616129962</v>
      </c>
      <c r="N907">
        <v>2</v>
      </c>
      <c r="O907">
        <v>1</v>
      </c>
      <c r="P907">
        <v>2</v>
      </c>
      <c r="Q907">
        <v>2</v>
      </c>
      <c r="R907">
        <v>1</v>
      </c>
      <c r="S907">
        <v>1</v>
      </c>
      <c r="T907">
        <v>1</v>
      </c>
      <c r="U907">
        <v>1</v>
      </c>
      <c r="V907">
        <v>2</v>
      </c>
      <c r="W907">
        <v>1</v>
      </c>
      <c r="X907">
        <v>2</v>
      </c>
      <c r="Y907">
        <v>1</v>
      </c>
      <c r="Z907">
        <v>1</v>
      </c>
      <c r="AA907">
        <v>3.29239023191501</v>
      </c>
      <c r="AB907">
        <v>2.8776787815149301</v>
      </c>
      <c r="AC907">
        <v>3.6903005437507601</v>
      </c>
      <c r="AD907">
        <v>4.8456741630979696</v>
      </c>
      <c r="AE907">
        <v>3.38762288181562</v>
      </c>
      <c r="AF907">
        <v>4.8446408223443802</v>
      </c>
      <c r="AG907">
        <v>5.0499870799969804</v>
      </c>
      <c r="AH907">
        <v>4.02390711284907</v>
      </c>
      <c r="AI907">
        <v>2.7721652350574102</v>
      </c>
      <c r="AJ907">
        <v>4.5695772385480904</v>
      </c>
      <c r="AK907">
        <v>4.0719234073980903</v>
      </c>
      <c r="AL907">
        <v>5.2684288275885303</v>
      </c>
      <c r="AM907">
        <f t="shared" si="28"/>
        <v>3.6744588088550976</v>
      </c>
      <c r="AN907">
        <f t="shared" si="29"/>
        <v>4.4412572454577095</v>
      </c>
      <c r="AP907" t="s">
        <v>1001</v>
      </c>
      <c r="AQ907" t="s">
        <v>3266</v>
      </c>
      <c r="AR907" t="s">
        <v>3267</v>
      </c>
      <c r="AS907">
        <v>1.7164224990007799</v>
      </c>
      <c r="AT907">
        <v>0.117899983217243</v>
      </c>
      <c r="AU907">
        <v>0.78820562616907797</v>
      </c>
    </row>
    <row r="908" spans="1:47" x14ac:dyDescent="0.25">
      <c r="A908" t="s">
        <v>1369</v>
      </c>
      <c r="B908">
        <v>554032.30410931597</v>
      </c>
      <c r="C908">
        <v>352909.48739871703</v>
      </c>
      <c r="D908">
        <v>321595.58515792788</v>
      </c>
      <c r="E908">
        <v>279825.89730169845</v>
      </c>
      <c r="F908">
        <v>232503.85428482719</v>
      </c>
      <c r="G908">
        <v>296249.55817344913</v>
      </c>
      <c r="H908">
        <v>205.36</v>
      </c>
      <c r="I908">
        <v>343706.99690667581</v>
      </c>
      <c r="J908">
        <v>205.36</v>
      </c>
      <c r="K908">
        <v>175705.07020765587</v>
      </c>
      <c r="L908">
        <v>205.36</v>
      </c>
      <c r="M908">
        <v>334026.44593947491</v>
      </c>
      <c r="N908">
        <v>2</v>
      </c>
      <c r="O908">
        <v>1</v>
      </c>
      <c r="P908">
        <v>2</v>
      </c>
      <c r="Q908">
        <v>1</v>
      </c>
      <c r="R908">
        <v>1</v>
      </c>
      <c r="S908">
        <v>1</v>
      </c>
      <c r="T908">
        <v>1</v>
      </c>
      <c r="U908">
        <v>0</v>
      </c>
      <c r="V908">
        <v>2</v>
      </c>
      <c r="W908">
        <v>0</v>
      </c>
      <c r="X908">
        <v>1</v>
      </c>
      <c r="Y908">
        <v>0</v>
      </c>
      <c r="Z908">
        <v>1</v>
      </c>
      <c r="AA908">
        <v>3.5556548817773801</v>
      </c>
      <c r="AB908">
        <v>1.5113871502768474</v>
      </c>
      <c r="AC908">
        <v>2.64617773293006</v>
      </c>
      <c r="AD908">
        <v>2.79940693562133</v>
      </c>
      <c r="AE908">
        <v>2.6796869231326501</v>
      </c>
      <c r="AF908">
        <v>2.8722135494902701</v>
      </c>
      <c r="AG908">
        <v>0</v>
      </c>
      <c r="AH908">
        <v>3.40043862807538</v>
      </c>
      <c r="AI908">
        <v>0</v>
      </c>
      <c r="AJ908">
        <v>1.4298966584414401</v>
      </c>
      <c r="AK908">
        <v>0</v>
      </c>
      <c r="AL908">
        <v>1.70468278959207</v>
      </c>
      <c r="AM908">
        <f t="shared" si="28"/>
        <v>2.0025549954859998</v>
      </c>
      <c r="AN908">
        <f t="shared" si="29"/>
        <v>1.7640358794035718</v>
      </c>
      <c r="AP908" t="s">
        <v>1002</v>
      </c>
      <c r="AQ908" t="s">
        <v>3268</v>
      </c>
      <c r="AR908" t="s">
        <v>3269</v>
      </c>
      <c r="AS908">
        <v>-0.55352412546682095</v>
      </c>
      <c r="AT908">
        <v>0.133495139461378</v>
      </c>
      <c r="AU908">
        <v>0.78865890804560801</v>
      </c>
    </row>
    <row r="909" spans="1:47" x14ac:dyDescent="0.25">
      <c r="A909" t="s">
        <v>386</v>
      </c>
      <c r="B909">
        <v>10885.094609198464</v>
      </c>
      <c r="C909">
        <v>205.36</v>
      </c>
      <c r="D909">
        <v>205.36</v>
      </c>
      <c r="E909">
        <v>205.36</v>
      </c>
      <c r="F909">
        <v>205.36</v>
      </c>
      <c r="G909">
        <v>205.36</v>
      </c>
      <c r="H909">
        <v>205.36</v>
      </c>
      <c r="I909">
        <v>71615.110242163588</v>
      </c>
      <c r="J909">
        <v>214605.17860541696</v>
      </c>
      <c r="K909">
        <v>134540.05637059727</v>
      </c>
      <c r="L909">
        <v>142913.2079866507</v>
      </c>
      <c r="M909">
        <v>114370.93461472457</v>
      </c>
      <c r="N909">
        <v>2</v>
      </c>
      <c r="O909">
        <v>1</v>
      </c>
      <c r="P909">
        <v>0</v>
      </c>
      <c r="Q909">
        <v>0</v>
      </c>
      <c r="R909">
        <v>0</v>
      </c>
      <c r="S909">
        <v>0</v>
      </c>
      <c r="T909">
        <v>0</v>
      </c>
      <c r="U909">
        <v>0</v>
      </c>
      <c r="V909">
        <v>1</v>
      </c>
      <c r="W909">
        <v>1</v>
      </c>
      <c r="X909">
        <v>1</v>
      </c>
      <c r="Y909">
        <v>1</v>
      </c>
      <c r="Z909">
        <v>1</v>
      </c>
      <c r="AA909">
        <v>1.67171711476676</v>
      </c>
      <c r="AB909">
        <v>0</v>
      </c>
      <c r="AC909">
        <v>0</v>
      </c>
      <c r="AD909">
        <v>0</v>
      </c>
      <c r="AE909">
        <v>0</v>
      </c>
      <c r="AF909">
        <v>0</v>
      </c>
      <c r="AG909">
        <v>0</v>
      </c>
      <c r="AH909">
        <v>2.3856718925375602</v>
      </c>
      <c r="AI909">
        <v>2.0534605770662901</v>
      </c>
      <c r="AJ909">
        <v>1.2159669851919099</v>
      </c>
      <c r="AK909">
        <v>1.5635151581773099</v>
      </c>
      <c r="AL909">
        <v>2.5251692573384399</v>
      </c>
      <c r="AM909">
        <f t="shared" si="28"/>
        <v>0.82352411283749338</v>
      </c>
      <c r="AN909">
        <f t="shared" si="29"/>
        <v>1.0790593846755516</v>
      </c>
      <c r="AP909" t="s">
        <v>1003</v>
      </c>
      <c r="AQ909" t="s">
        <v>3270</v>
      </c>
      <c r="AR909" t="s">
        <v>3271</v>
      </c>
      <c r="AS909">
        <v>0.40551217594523498</v>
      </c>
      <c r="AT909">
        <v>4.7211133644200098E-2</v>
      </c>
      <c r="AU909">
        <v>0.78907851582224098</v>
      </c>
    </row>
    <row r="910" spans="1:47" x14ac:dyDescent="0.25">
      <c r="A910" t="s">
        <v>508</v>
      </c>
      <c r="B910">
        <v>95425.298786624553</v>
      </c>
      <c r="C910">
        <v>205.36</v>
      </c>
      <c r="D910">
        <v>121102.19881294087</v>
      </c>
      <c r="E910">
        <v>61838.501341910021</v>
      </c>
      <c r="F910">
        <v>77027.847631635508</v>
      </c>
      <c r="G910">
        <v>205.36</v>
      </c>
      <c r="H910">
        <v>76305.264817466843</v>
      </c>
      <c r="I910">
        <v>67019.951011636396</v>
      </c>
      <c r="J910">
        <v>283907.24087428086</v>
      </c>
      <c r="K910">
        <v>102884.54282759622</v>
      </c>
      <c r="L910">
        <v>336254.68296650687</v>
      </c>
      <c r="M910">
        <v>168682.60535499116</v>
      </c>
      <c r="N910">
        <v>2</v>
      </c>
      <c r="O910">
        <v>1</v>
      </c>
      <c r="P910">
        <v>0</v>
      </c>
      <c r="Q910">
        <v>1</v>
      </c>
      <c r="R910">
        <v>1</v>
      </c>
      <c r="S910">
        <v>1</v>
      </c>
      <c r="T910">
        <v>0</v>
      </c>
      <c r="U910">
        <v>1</v>
      </c>
      <c r="V910">
        <v>1</v>
      </c>
      <c r="W910">
        <v>2</v>
      </c>
      <c r="X910">
        <v>1</v>
      </c>
      <c r="Y910">
        <v>2</v>
      </c>
      <c r="Z910">
        <v>1</v>
      </c>
      <c r="AA910">
        <v>2.28321559986676</v>
      </c>
      <c r="AB910">
        <v>0</v>
      </c>
      <c r="AC910">
        <v>1.3650753529188799</v>
      </c>
      <c r="AD910">
        <v>1.5548223496329401</v>
      </c>
      <c r="AE910">
        <v>1.75918949863838</v>
      </c>
      <c r="AF910">
        <v>0</v>
      </c>
      <c r="AG910">
        <v>3.1019900197669701</v>
      </c>
      <c r="AH910">
        <v>1.9249153026915</v>
      </c>
      <c r="AI910">
        <v>2.25907479234544</v>
      </c>
      <c r="AJ910">
        <v>3.7481373431523002</v>
      </c>
      <c r="AK910">
        <v>2.9980727500697197</v>
      </c>
      <c r="AL910">
        <v>1.9339262225410501</v>
      </c>
      <c r="AM910">
        <f t="shared" si="28"/>
        <v>1.6092505147138967</v>
      </c>
      <c r="AN910">
        <f t="shared" si="29"/>
        <v>2.2121526905567599</v>
      </c>
      <c r="AP910" t="s">
        <v>1004</v>
      </c>
      <c r="AQ910" t="s">
        <v>3272</v>
      </c>
      <c r="AR910" t="s">
        <v>3273</v>
      </c>
      <c r="AS910">
        <v>-0.468256678042692</v>
      </c>
      <c r="AT910">
        <v>0.229925934929469</v>
      </c>
      <c r="AU910">
        <v>0.78935867026351703</v>
      </c>
    </row>
    <row r="911" spans="1:47" x14ac:dyDescent="0.25">
      <c r="A911" t="s">
        <v>873</v>
      </c>
      <c r="B911">
        <v>49467.862513830143</v>
      </c>
      <c r="C911">
        <v>76518.816975968381</v>
      </c>
      <c r="D911">
        <v>58315.74721751958</v>
      </c>
      <c r="E911">
        <v>71200.574831366685</v>
      </c>
      <c r="F911">
        <v>62550.503925736928</v>
      </c>
      <c r="G911">
        <v>50515.63620961555</v>
      </c>
      <c r="H911">
        <v>111419.71723376025</v>
      </c>
      <c r="I911">
        <v>98618.980716808481</v>
      </c>
      <c r="J911">
        <v>224236.91602650582</v>
      </c>
      <c r="K911">
        <v>134384.34642853861</v>
      </c>
      <c r="L911">
        <v>258593.56500760789</v>
      </c>
      <c r="M911">
        <v>83169.384998583628</v>
      </c>
      <c r="N911">
        <v>1</v>
      </c>
      <c r="O911">
        <v>1</v>
      </c>
      <c r="P911">
        <v>1</v>
      </c>
      <c r="Q911">
        <v>1</v>
      </c>
      <c r="R911">
        <v>1</v>
      </c>
      <c r="S911">
        <v>1</v>
      </c>
      <c r="T911">
        <v>1</v>
      </c>
      <c r="U911">
        <v>1</v>
      </c>
      <c r="V911">
        <v>1</v>
      </c>
      <c r="W911">
        <v>1</v>
      </c>
      <c r="X911">
        <v>1</v>
      </c>
      <c r="Y911">
        <v>1</v>
      </c>
      <c r="Z911">
        <v>1</v>
      </c>
      <c r="AA911">
        <v>2.0634349956282398</v>
      </c>
      <c r="AB911">
        <v>3.69674855184484</v>
      </c>
      <c r="AC911">
        <v>4.2259757493104697</v>
      </c>
      <c r="AD911">
        <v>3.18868943821407</v>
      </c>
      <c r="AE911">
        <v>3.53079480687106</v>
      </c>
      <c r="AF911">
        <v>3.03697351023389</v>
      </c>
      <c r="AG911">
        <v>6.0043002290638796</v>
      </c>
      <c r="AH911">
        <v>4.9676845294231002</v>
      </c>
      <c r="AI911">
        <v>3.1454023240641402</v>
      </c>
      <c r="AJ911">
        <v>4.0812012630189196</v>
      </c>
      <c r="AK911">
        <v>5.5991235919348501</v>
      </c>
      <c r="AL911">
        <v>3.7024394937310499</v>
      </c>
      <c r="AM911">
        <f t="shared" si="28"/>
        <v>3.3749560656834166</v>
      </c>
      <c r="AN911">
        <f t="shared" si="29"/>
        <v>4.4988386815396675</v>
      </c>
      <c r="AP911" t="s">
        <v>1005</v>
      </c>
      <c r="AQ911" t="s">
        <v>3274</v>
      </c>
      <c r="AR911" t="s">
        <v>3275</v>
      </c>
      <c r="AS911">
        <v>-0.247891864725164</v>
      </c>
      <c r="AT911">
        <v>8.6966248337146002E-2</v>
      </c>
      <c r="AU911">
        <v>0.78944265812060299</v>
      </c>
    </row>
    <row r="912" spans="1:47" x14ac:dyDescent="0.25">
      <c r="A912" t="s">
        <v>324</v>
      </c>
      <c r="B912">
        <v>325819.2226495975</v>
      </c>
      <c r="C912">
        <v>280396.47204821842</v>
      </c>
      <c r="D912">
        <v>342705.40715996566</v>
      </c>
      <c r="E912">
        <v>485387.63725910452</v>
      </c>
      <c r="F912">
        <v>205.36</v>
      </c>
      <c r="G912">
        <v>266442.85442407039</v>
      </c>
      <c r="H912">
        <v>375256.93243662699</v>
      </c>
      <c r="I912">
        <v>284358.656715522</v>
      </c>
      <c r="J912">
        <v>219120.3057658966</v>
      </c>
      <c r="K912">
        <v>258257.21451973691</v>
      </c>
      <c r="L912">
        <v>222851.20164258467</v>
      </c>
      <c r="M912">
        <v>380225.75445689692</v>
      </c>
      <c r="N912">
        <v>2</v>
      </c>
      <c r="O912">
        <v>2</v>
      </c>
      <c r="P912">
        <v>2</v>
      </c>
      <c r="Q912">
        <v>2</v>
      </c>
      <c r="R912">
        <v>2</v>
      </c>
      <c r="S912">
        <v>0</v>
      </c>
      <c r="T912">
        <v>1</v>
      </c>
      <c r="U912">
        <v>2</v>
      </c>
      <c r="V912">
        <v>2</v>
      </c>
      <c r="W912">
        <v>1</v>
      </c>
      <c r="X912">
        <v>2</v>
      </c>
      <c r="Y912">
        <v>1</v>
      </c>
      <c r="Z912">
        <v>2</v>
      </c>
      <c r="AA912">
        <v>4.1664503631031202</v>
      </c>
      <c r="AB912">
        <v>3.1357388103548951</v>
      </c>
      <c r="AC912">
        <v>2.7046850230182549</v>
      </c>
      <c r="AD912">
        <v>2.5819550548024051</v>
      </c>
      <c r="AE912">
        <v>0</v>
      </c>
      <c r="AF912">
        <v>3.6152914837165699</v>
      </c>
      <c r="AG912">
        <v>2.3930874616567399</v>
      </c>
      <c r="AH912">
        <v>3.2217778833488051</v>
      </c>
      <c r="AI912">
        <v>0.74405952547780096</v>
      </c>
      <c r="AJ912">
        <v>3.6276884698301899</v>
      </c>
      <c r="AK912">
        <v>3.7193207741968202</v>
      </c>
      <c r="AL912">
        <v>2.791744040191575</v>
      </c>
      <c r="AM912">
        <f t="shared" si="28"/>
        <v>2.9989856125834717</v>
      </c>
      <c r="AN912">
        <f t="shared" si="29"/>
        <v>2.4513142023660577</v>
      </c>
      <c r="AP912" t="s">
        <v>1006</v>
      </c>
      <c r="AQ912" t="s">
        <v>3276</v>
      </c>
      <c r="AR912" t="s">
        <v>3277</v>
      </c>
      <c r="AS912">
        <v>-1.3839524916712</v>
      </c>
      <c r="AT912">
        <v>0.14351572559501199</v>
      </c>
      <c r="AU912">
        <v>0.78958833566480302</v>
      </c>
    </row>
    <row r="913" spans="1:47" x14ac:dyDescent="0.25">
      <c r="A913" t="s">
        <v>844</v>
      </c>
      <c r="B913">
        <v>118443.68983234743</v>
      </c>
      <c r="C913">
        <v>108082.09752508155</v>
      </c>
      <c r="D913">
        <v>112415.7017169872</v>
      </c>
      <c r="E913">
        <v>121878.85416101268</v>
      </c>
      <c r="F913">
        <v>162371.21747631126</v>
      </c>
      <c r="G913">
        <v>56835.564216785628</v>
      </c>
      <c r="H913">
        <v>121488.17686242834</v>
      </c>
      <c r="I913">
        <v>164131.83560346981</v>
      </c>
      <c r="J913">
        <v>167385.52118114725</v>
      </c>
      <c r="K913">
        <v>88779.230996566897</v>
      </c>
      <c r="L913">
        <v>156493.85724013497</v>
      </c>
      <c r="M913">
        <v>138645.47913647833</v>
      </c>
      <c r="N913">
        <v>2</v>
      </c>
      <c r="O913">
        <v>1</v>
      </c>
      <c r="P913">
        <v>1</v>
      </c>
      <c r="Q913">
        <v>2</v>
      </c>
      <c r="R913">
        <v>2</v>
      </c>
      <c r="S913">
        <v>2</v>
      </c>
      <c r="T913">
        <v>1</v>
      </c>
      <c r="U913">
        <v>1</v>
      </c>
      <c r="V913">
        <v>1</v>
      </c>
      <c r="W913">
        <v>1</v>
      </c>
      <c r="X913">
        <v>1</v>
      </c>
      <c r="Y913">
        <v>1</v>
      </c>
      <c r="Z913">
        <v>1</v>
      </c>
      <c r="AA913">
        <v>2.6952883592758701</v>
      </c>
      <c r="AB913">
        <v>1.89873200981774</v>
      </c>
      <c r="AC913">
        <v>2.6704709417516099</v>
      </c>
      <c r="AD913">
        <v>1.122499823180453</v>
      </c>
      <c r="AE913">
        <v>2.4550738149857851</v>
      </c>
      <c r="AF913">
        <v>1.36948816115757</v>
      </c>
      <c r="AG913">
        <v>2.38142978736547</v>
      </c>
      <c r="AH913">
        <v>2.0508689389514299</v>
      </c>
      <c r="AI913">
        <v>2.4226093364523802</v>
      </c>
      <c r="AJ913">
        <v>2.8376268991246798</v>
      </c>
      <c r="AK913">
        <v>3.01808015055598</v>
      </c>
      <c r="AL913">
        <v>3.04163504470085</v>
      </c>
      <c r="AM913">
        <f t="shared" si="28"/>
        <v>2.3157026179299751</v>
      </c>
      <c r="AN913">
        <f t="shared" si="29"/>
        <v>2.3449312599566614</v>
      </c>
      <c r="AP913" t="s">
        <v>1007</v>
      </c>
      <c r="AQ913" t="s">
        <v>3278</v>
      </c>
      <c r="AR913" t="s">
        <v>3279</v>
      </c>
      <c r="AS913">
        <v>0.49303901894674801</v>
      </c>
      <c r="AT913">
        <v>8.9941257654906806E-2</v>
      </c>
      <c r="AU913">
        <v>0.789686317106986</v>
      </c>
    </row>
    <row r="914" spans="1:47" x14ac:dyDescent="0.25">
      <c r="A914" t="s">
        <v>597</v>
      </c>
      <c r="B914">
        <v>136914.4819507857</v>
      </c>
      <c r="C914">
        <v>205.36</v>
      </c>
      <c r="D914">
        <v>56223.358866719165</v>
      </c>
      <c r="E914">
        <v>107823.2372266483</v>
      </c>
      <c r="F914">
        <v>205.36</v>
      </c>
      <c r="G914">
        <v>205.36</v>
      </c>
      <c r="H914">
        <v>205.36</v>
      </c>
      <c r="I914">
        <v>71066.076646373142</v>
      </c>
      <c r="J914">
        <v>183205.96938455428</v>
      </c>
      <c r="K914">
        <v>68144.291069129729</v>
      </c>
      <c r="L914">
        <v>68076.638866717753</v>
      </c>
      <c r="M914">
        <v>197109.04039542368</v>
      </c>
      <c r="N914">
        <v>3</v>
      </c>
      <c r="O914">
        <v>2</v>
      </c>
      <c r="P914">
        <v>0</v>
      </c>
      <c r="Q914">
        <v>1</v>
      </c>
      <c r="R914">
        <v>2</v>
      </c>
      <c r="S914">
        <v>0</v>
      </c>
      <c r="T914">
        <v>0</v>
      </c>
      <c r="U914">
        <v>0</v>
      </c>
      <c r="V914">
        <v>2</v>
      </c>
      <c r="W914">
        <v>2</v>
      </c>
      <c r="X914">
        <v>1</v>
      </c>
      <c r="Y914">
        <v>1</v>
      </c>
      <c r="Z914">
        <v>3</v>
      </c>
      <c r="AA914">
        <v>1.231280605753694</v>
      </c>
      <c r="AB914">
        <v>0</v>
      </c>
      <c r="AC914">
        <v>1.6753650059921501</v>
      </c>
      <c r="AD914">
        <v>1.64810655732582</v>
      </c>
      <c r="AE914">
        <v>0</v>
      </c>
      <c r="AF914">
        <v>0</v>
      </c>
      <c r="AG914">
        <v>0</v>
      </c>
      <c r="AH914">
        <v>1.5265346297500064</v>
      </c>
      <c r="AI914">
        <v>1.5614736442175889</v>
      </c>
      <c r="AJ914">
        <v>3.1770459491554499</v>
      </c>
      <c r="AK914">
        <v>4.0429196517687602</v>
      </c>
      <c r="AL914">
        <v>1.2391467500200473</v>
      </c>
      <c r="AM914">
        <f t="shared" si="28"/>
        <v>1.2741942008531473</v>
      </c>
      <c r="AN914">
        <f t="shared" si="29"/>
        <v>1.4094512648107722</v>
      </c>
      <c r="AP914" t="s">
        <v>1008</v>
      </c>
      <c r="AQ914" t="s">
        <v>3280</v>
      </c>
      <c r="AR914" t="s">
        <v>3281</v>
      </c>
      <c r="AS914">
        <v>-0.46517696400212699</v>
      </c>
      <c r="AT914">
        <v>2.5807791340594501E-2</v>
      </c>
      <c r="AU914">
        <v>0.79045323685262603</v>
      </c>
    </row>
    <row r="915" spans="1:47" x14ac:dyDescent="0.25">
      <c r="A915" t="s">
        <v>1057</v>
      </c>
      <c r="B915">
        <v>54618.928390826877</v>
      </c>
      <c r="C915">
        <v>40740.182523907912</v>
      </c>
      <c r="D915">
        <v>58951.079586924228</v>
      </c>
      <c r="E915">
        <v>31339.233525999109</v>
      </c>
      <c r="F915">
        <v>205.36</v>
      </c>
      <c r="G915">
        <v>33047.334390930475</v>
      </c>
      <c r="H915">
        <v>34107.920091393273</v>
      </c>
      <c r="I915">
        <v>30198.099966406764</v>
      </c>
      <c r="J915">
        <v>60984.911850520206</v>
      </c>
      <c r="K915">
        <v>7327.8321331600855</v>
      </c>
      <c r="L915">
        <v>69590.967190271695</v>
      </c>
      <c r="M915">
        <v>53839.852149163999</v>
      </c>
      <c r="N915">
        <v>1</v>
      </c>
      <c r="O915">
        <v>1</v>
      </c>
      <c r="P915">
        <v>1</v>
      </c>
      <c r="Q915">
        <v>1</v>
      </c>
      <c r="R915">
        <v>1</v>
      </c>
      <c r="S915">
        <v>0</v>
      </c>
      <c r="T915">
        <v>1</v>
      </c>
      <c r="U915">
        <v>1</v>
      </c>
      <c r="V915">
        <v>1</v>
      </c>
      <c r="W915">
        <v>1</v>
      </c>
      <c r="X915">
        <v>1</v>
      </c>
      <c r="Y915">
        <v>1</v>
      </c>
      <c r="Z915">
        <v>1</v>
      </c>
      <c r="AA915">
        <v>2.8547524541993901</v>
      </c>
      <c r="AB915">
        <v>1.1044323824403699</v>
      </c>
      <c r="AC915">
        <v>2.67437071695969</v>
      </c>
      <c r="AD915">
        <v>2.7343044144242601</v>
      </c>
      <c r="AE915">
        <v>0</v>
      </c>
      <c r="AF915">
        <v>1.4697305177837701</v>
      </c>
      <c r="AG915">
        <v>0.659380119119373</v>
      </c>
      <c r="AH915">
        <v>2.1518360563675798</v>
      </c>
      <c r="AI915">
        <v>2.3677288690884999</v>
      </c>
      <c r="AJ915">
        <v>2.6837186534728898</v>
      </c>
      <c r="AK915">
        <v>3.1543760757152901</v>
      </c>
      <c r="AL915">
        <v>2.6508462025444399</v>
      </c>
      <c r="AM915">
        <f t="shared" si="28"/>
        <v>2.1924555989907684</v>
      </c>
      <c r="AN915">
        <f t="shared" si="29"/>
        <v>1.8917904780284907</v>
      </c>
      <c r="AP915" t="s">
        <v>1009</v>
      </c>
      <c r="AQ915" t="s">
        <v>3282</v>
      </c>
      <c r="AR915" t="s">
        <v>3283</v>
      </c>
      <c r="AS915">
        <v>-0.52692416487601401</v>
      </c>
      <c r="AT915">
        <v>0.20536585751470099</v>
      </c>
      <c r="AU915">
        <v>0.79064368755159997</v>
      </c>
    </row>
    <row r="916" spans="1:47" x14ac:dyDescent="0.25">
      <c r="A916" t="s">
        <v>501</v>
      </c>
      <c r="B916">
        <v>712308.90398373548</v>
      </c>
      <c r="C916">
        <v>775450.00641833839</v>
      </c>
      <c r="D916">
        <v>914961.10074249387</v>
      </c>
      <c r="E916">
        <v>813159.53107104497</v>
      </c>
      <c r="F916">
        <v>858481.70887744741</v>
      </c>
      <c r="G916">
        <v>735466.83617135603</v>
      </c>
      <c r="H916">
        <v>952483.2487872116</v>
      </c>
      <c r="I916">
        <v>680682.83253968728</v>
      </c>
      <c r="J916">
        <v>1231056.304160462</v>
      </c>
      <c r="K916">
        <v>1019758.0032828668</v>
      </c>
      <c r="L916">
        <v>1265684.797071039</v>
      </c>
      <c r="M916">
        <v>1058491.8358052864</v>
      </c>
      <c r="N916">
        <v>3</v>
      </c>
      <c r="O916">
        <v>3</v>
      </c>
      <c r="P916">
        <v>3</v>
      </c>
      <c r="Q916">
        <v>3</v>
      </c>
      <c r="R916">
        <v>3</v>
      </c>
      <c r="S916">
        <v>3</v>
      </c>
      <c r="T916">
        <v>3</v>
      </c>
      <c r="U916">
        <v>3</v>
      </c>
      <c r="V916">
        <v>3</v>
      </c>
      <c r="W916">
        <v>2</v>
      </c>
      <c r="X916">
        <v>2</v>
      </c>
      <c r="Y916">
        <v>2</v>
      </c>
      <c r="Z916">
        <v>2</v>
      </c>
      <c r="AA916">
        <v>3.3623208552885093</v>
      </c>
      <c r="AB916">
        <v>2.5105379570404294</v>
      </c>
      <c r="AC916">
        <v>1.7661691213728232</v>
      </c>
      <c r="AD916">
        <v>1.7479536679270167</v>
      </c>
      <c r="AE916">
        <v>2.6758661082179507</v>
      </c>
      <c r="AF916">
        <v>2.9976261483701356</v>
      </c>
      <c r="AG916">
        <v>3.7061157004412295</v>
      </c>
      <c r="AH916">
        <v>3.4807588743981732</v>
      </c>
      <c r="AI916">
        <v>1.6963258608274501</v>
      </c>
      <c r="AJ916">
        <v>3.9875941710985003</v>
      </c>
      <c r="AK916">
        <v>4.2803226207055847</v>
      </c>
      <c r="AL916">
        <v>3.6660793679233197</v>
      </c>
      <c r="AM916">
        <f t="shared" si="28"/>
        <v>2.7200956856663083</v>
      </c>
      <c r="AN916">
        <f t="shared" si="29"/>
        <v>3.2595160566022123</v>
      </c>
      <c r="AP916" t="s">
        <v>1010</v>
      </c>
      <c r="AQ916" t="s">
        <v>3284</v>
      </c>
      <c r="AR916" t="s">
        <v>3285</v>
      </c>
      <c r="AS916">
        <v>3.9769715573681599</v>
      </c>
      <c r="AT916">
        <v>0.14706634691303599</v>
      </c>
      <c r="AU916">
        <v>0.79142049550252802</v>
      </c>
    </row>
    <row r="917" spans="1:47" x14ac:dyDescent="0.25">
      <c r="A917" t="s">
        <v>574</v>
      </c>
      <c r="B917">
        <v>51084.81614615507</v>
      </c>
      <c r="C917">
        <v>62047.594107709025</v>
      </c>
      <c r="D917">
        <v>54966.917401484432</v>
      </c>
      <c r="E917">
        <v>77342.008654113801</v>
      </c>
      <c r="F917">
        <v>77529.662170382609</v>
      </c>
      <c r="G917">
        <v>74738.26365467727</v>
      </c>
      <c r="H917">
        <v>84698.376607805825</v>
      </c>
      <c r="I917">
        <v>49099.629081648731</v>
      </c>
      <c r="J917">
        <v>125568.31131241139</v>
      </c>
      <c r="K917">
        <v>60710.83238008077</v>
      </c>
      <c r="L917">
        <v>108585.55644011841</v>
      </c>
      <c r="M917">
        <v>68486.343632301025</v>
      </c>
      <c r="N917">
        <v>2</v>
      </c>
      <c r="O917">
        <v>1</v>
      </c>
      <c r="P917">
        <v>1</v>
      </c>
      <c r="Q917">
        <v>1</v>
      </c>
      <c r="R917">
        <v>1</v>
      </c>
      <c r="S917">
        <v>1</v>
      </c>
      <c r="T917">
        <v>2</v>
      </c>
      <c r="U917">
        <v>2</v>
      </c>
      <c r="V917">
        <v>1</v>
      </c>
      <c r="W917">
        <v>2</v>
      </c>
      <c r="X917">
        <v>1</v>
      </c>
      <c r="Y917">
        <v>1</v>
      </c>
      <c r="Z917">
        <v>1</v>
      </c>
      <c r="AA917">
        <v>1.5878687167702501</v>
      </c>
      <c r="AB917">
        <v>3.0660719452666099</v>
      </c>
      <c r="AC917">
        <v>2.6046515847611</v>
      </c>
      <c r="AD917">
        <v>2.0778077655742502</v>
      </c>
      <c r="AE917">
        <v>1.1778114837898099</v>
      </c>
      <c r="AF917">
        <v>1.4062810730559199</v>
      </c>
      <c r="AG917">
        <v>3.0373804921887952</v>
      </c>
      <c r="AH917">
        <v>2.3436904641067202</v>
      </c>
      <c r="AI917">
        <v>1.77216900239172</v>
      </c>
      <c r="AJ917">
        <v>1.4937505809920699</v>
      </c>
      <c r="AK917">
        <v>2.1742781039360501</v>
      </c>
      <c r="AL917">
        <v>1.44641946900478</v>
      </c>
      <c r="AM917">
        <f t="shared" si="28"/>
        <v>1.988465483872945</v>
      </c>
      <c r="AN917">
        <f t="shared" si="29"/>
        <v>2.0428979631000677</v>
      </c>
      <c r="AP917" t="s">
        <v>1011</v>
      </c>
      <c r="AQ917" t="s">
        <v>3286</v>
      </c>
      <c r="AR917" t="s">
        <v>3287</v>
      </c>
      <c r="AS917">
        <v>-0.493156323293514</v>
      </c>
      <c r="AT917">
        <v>2.52536289330311E-2</v>
      </c>
      <c r="AU917">
        <v>0.79148887348196795</v>
      </c>
    </row>
    <row r="918" spans="1:47" x14ac:dyDescent="0.25">
      <c r="A918" t="s">
        <v>1274</v>
      </c>
      <c r="B918">
        <v>46395.351111328775</v>
      </c>
      <c r="C918">
        <v>47081.926107380743</v>
      </c>
      <c r="D918">
        <v>46534.262536613169</v>
      </c>
      <c r="E918">
        <v>39249.830398529513</v>
      </c>
      <c r="F918">
        <v>19623.57982074744</v>
      </c>
      <c r="G918">
        <v>51615.051668254273</v>
      </c>
      <c r="H918">
        <v>27491.731332949505</v>
      </c>
      <c r="I918">
        <v>16751.861311635796</v>
      </c>
      <c r="J918">
        <v>112677.2845428351</v>
      </c>
      <c r="K918">
        <v>74128.312197865496</v>
      </c>
      <c r="L918">
        <v>109756.47346534918</v>
      </c>
      <c r="M918">
        <v>73055.833931359186</v>
      </c>
      <c r="N918">
        <v>2</v>
      </c>
      <c r="O918">
        <v>2</v>
      </c>
      <c r="P918">
        <v>2</v>
      </c>
      <c r="Q918">
        <v>2</v>
      </c>
      <c r="R918">
        <v>2</v>
      </c>
      <c r="S918">
        <v>1</v>
      </c>
      <c r="T918">
        <v>2</v>
      </c>
      <c r="U918">
        <v>1</v>
      </c>
      <c r="V918">
        <v>1</v>
      </c>
      <c r="W918">
        <v>2</v>
      </c>
      <c r="X918">
        <v>2</v>
      </c>
      <c r="Y918">
        <v>2</v>
      </c>
      <c r="Z918">
        <v>2</v>
      </c>
      <c r="AA918">
        <v>2.449688128356065</v>
      </c>
      <c r="AB918">
        <v>1.9252788196582551</v>
      </c>
      <c r="AC918">
        <v>4.4360029444859457</v>
      </c>
      <c r="AD918">
        <v>4.6427416367722651</v>
      </c>
      <c r="AE918">
        <v>3.94392084719785</v>
      </c>
      <c r="AF918">
        <v>1.9645213928286851</v>
      </c>
      <c r="AG918">
        <v>3.1059375292212401</v>
      </c>
      <c r="AH918">
        <v>1.77257474848201</v>
      </c>
      <c r="AI918">
        <v>3.0950856511964351</v>
      </c>
      <c r="AJ918">
        <v>3.294222989159155</v>
      </c>
      <c r="AK918">
        <v>3.3873408542111347</v>
      </c>
      <c r="AL918">
        <v>3.658570730155895</v>
      </c>
      <c r="AM918">
        <f t="shared" si="28"/>
        <v>2.8607999876140902</v>
      </c>
      <c r="AN918">
        <f t="shared" si="29"/>
        <v>3.4185143910067324</v>
      </c>
      <c r="AP918" t="s">
        <v>1012</v>
      </c>
      <c r="AQ918" t="s">
        <v>3288</v>
      </c>
      <c r="AR918" t="s">
        <v>3289</v>
      </c>
      <c r="AS918">
        <v>-0.188192359636427</v>
      </c>
      <c r="AT918">
        <v>0.27886683540847201</v>
      </c>
      <c r="AU918">
        <v>0.79164157215018205</v>
      </c>
    </row>
    <row r="919" spans="1:47" x14ac:dyDescent="0.25">
      <c r="A919" t="s">
        <v>981</v>
      </c>
      <c r="B919">
        <v>205.36</v>
      </c>
      <c r="C919">
        <v>205.36</v>
      </c>
      <c r="D919">
        <v>92506.315070448327</v>
      </c>
      <c r="E919">
        <v>82128.724772490314</v>
      </c>
      <c r="F919">
        <v>205.36</v>
      </c>
      <c r="G919">
        <v>205.36</v>
      </c>
      <c r="H919">
        <v>205.36</v>
      </c>
      <c r="I919">
        <v>78577.837704714286</v>
      </c>
      <c r="J919">
        <v>113818.49685279174</v>
      </c>
      <c r="K919">
        <v>77525.624978940003</v>
      </c>
      <c r="L919">
        <v>102357.80887589834</v>
      </c>
      <c r="M919">
        <v>67047.76262118014</v>
      </c>
      <c r="N919">
        <v>1</v>
      </c>
      <c r="O919">
        <v>0</v>
      </c>
      <c r="P919">
        <v>0</v>
      </c>
      <c r="Q919">
        <v>1</v>
      </c>
      <c r="R919">
        <v>1</v>
      </c>
      <c r="S919">
        <v>0</v>
      </c>
      <c r="T919">
        <v>0</v>
      </c>
      <c r="U919">
        <v>0</v>
      </c>
      <c r="V919">
        <v>1</v>
      </c>
      <c r="W919">
        <v>1</v>
      </c>
      <c r="X919">
        <v>1</v>
      </c>
      <c r="Y919">
        <v>1</v>
      </c>
      <c r="Z919">
        <v>1</v>
      </c>
      <c r="AA919">
        <v>0</v>
      </c>
      <c r="AB919">
        <v>0</v>
      </c>
      <c r="AC919">
        <v>1.1970048561961699</v>
      </c>
      <c r="AD919">
        <v>2.46193189355761</v>
      </c>
      <c r="AE919">
        <v>0</v>
      </c>
      <c r="AF919">
        <v>0</v>
      </c>
      <c r="AG919">
        <v>0</v>
      </c>
      <c r="AH919">
        <v>2.46466484892205</v>
      </c>
      <c r="AI919">
        <v>0.53485807476843295</v>
      </c>
      <c r="AJ919">
        <v>2.6460270493168001</v>
      </c>
      <c r="AK919">
        <v>4.5653040313835902</v>
      </c>
      <c r="AL919">
        <v>0.92242766438079904</v>
      </c>
      <c r="AM919">
        <f t="shared" si="28"/>
        <v>0.72964833004690044</v>
      </c>
      <c r="AN919">
        <f t="shared" si="29"/>
        <v>1.7357214063740081</v>
      </c>
      <c r="AP919" t="s">
        <v>1013</v>
      </c>
      <c r="AQ919" t="s">
        <v>3290</v>
      </c>
      <c r="AR919" t="s">
        <v>3291</v>
      </c>
      <c r="AS919">
        <v>1.44011564578806</v>
      </c>
      <c r="AT919">
        <v>0.17088008136312099</v>
      </c>
      <c r="AU919">
        <v>0.79230176447321798</v>
      </c>
    </row>
    <row r="920" spans="1:47" x14ac:dyDescent="0.25">
      <c r="A920" t="s">
        <v>87</v>
      </c>
      <c r="B920">
        <v>181656.00766284726</v>
      </c>
      <c r="C920">
        <v>186824.59330398514</v>
      </c>
      <c r="D920">
        <v>130867.87715659657</v>
      </c>
      <c r="E920">
        <v>17463.623670578796</v>
      </c>
      <c r="F920">
        <v>22894.040756121165</v>
      </c>
      <c r="G920">
        <v>88008.500235533647</v>
      </c>
      <c r="H920">
        <v>15084.506898990901</v>
      </c>
      <c r="I920">
        <v>58867.302541970465</v>
      </c>
      <c r="J920">
        <v>45460.535880462456</v>
      </c>
      <c r="K920">
        <v>134670.59691831627</v>
      </c>
      <c r="L920">
        <v>43323.552566574406</v>
      </c>
      <c r="M920">
        <v>8901.8749562260236</v>
      </c>
      <c r="N920">
        <v>2</v>
      </c>
      <c r="O920">
        <v>2</v>
      </c>
      <c r="P920">
        <v>2</v>
      </c>
      <c r="Q920">
        <v>2</v>
      </c>
      <c r="R920">
        <v>1</v>
      </c>
      <c r="S920">
        <v>1</v>
      </c>
      <c r="T920">
        <v>2</v>
      </c>
      <c r="U920">
        <v>1</v>
      </c>
      <c r="V920">
        <v>2</v>
      </c>
      <c r="W920">
        <v>2</v>
      </c>
      <c r="X920">
        <v>2</v>
      </c>
      <c r="Y920">
        <v>1</v>
      </c>
      <c r="Z920">
        <v>1</v>
      </c>
      <c r="AA920">
        <v>3.4865970959962302</v>
      </c>
      <c r="AB920">
        <v>3.2505640102135249</v>
      </c>
      <c r="AC920">
        <v>2.9826352095876802</v>
      </c>
      <c r="AD920">
        <v>5.6087854931976304</v>
      </c>
      <c r="AE920">
        <v>2.0510570533234702</v>
      </c>
      <c r="AF920">
        <v>2.4778265938831101</v>
      </c>
      <c r="AG920">
        <v>7.0995890235321397</v>
      </c>
      <c r="AH920">
        <v>3.3514299664705951</v>
      </c>
      <c r="AI920">
        <v>0.80430304212079506</v>
      </c>
      <c r="AJ920">
        <v>4.824745685129745</v>
      </c>
      <c r="AK920">
        <v>2.5659838490339899</v>
      </c>
      <c r="AL920">
        <v>3.8489932392738702</v>
      </c>
      <c r="AM920">
        <f t="shared" si="28"/>
        <v>2.9711119394885142</v>
      </c>
      <c r="AN920">
        <f t="shared" si="29"/>
        <v>4.087639770805283</v>
      </c>
      <c r="AP920" t="s">
        <v>1014</v>
      </c>
      <c r="AQ920" t="s">
        <v>3292</v>
      </c>
      <c r="AR920" t="s">
        <v>3293</v>
      </c>
      <c r="AS920">
        <v>-0.36144779970902302</v>
      </c>
      <c r="AT920">
        <v>9.55412184588042E-2</v>
      </c>
      <c r="AU920">
        <v>0.79230283790768796</v>
      </c>
    </row>
    <row r="921" spans="1:47" x14ac:dyDescent="0.25">
      <c r="A921" t="s">
        <v>786</v>
      </c>
      <c r="B921">
        <v>68821.506018253451</v>
      </c>
      <c r="C921">
        <v>205.36</v>
      </c>
      <c r="D921">
        <v>77755.901244250403</v>
      </c>
      <c r="E921">
        <v>205.36</v>
      </c>
      <c r="F921">
        <v>205.36</v>
      </c>
      <c r="G921">
        <v>66425.055183186647</v>
      </c>
      <c r="H921">
        <v>205.36</v>
      </c>
      <c r="I921">
        <v>104824.34227432373</v>
      </c>
      <c r="J921">
        <v>205.36</v>
      </c>
      <c r="K921">
        <v>73822.341000149041</v>
      </c>
      <c r="L921">
        <v>205.36</v>
      </c>
      <c r="M921">
        <v>44619.555749722451</v>
      </c>
      <c r="N921">
        <v>1</v>
      </c>
      <c r="O921">
        <v>1</v>
      </c>
      <c r="P921">
        <v>0</v>
      </c>
      <c r="Q921">
        <v>1</v>
      </c>
      <c r="R921">
        <v>0</v>
      </c>
      <c r="S921">
        <v>0</v>
      </c>
      <c r="T921">
        <v>1</v>
      </c>
      <c r="U921">
        <v>0</v>
      </c>
      <c r="V921">
        <v>1</v>
      </c>
      <c r="W921">
        <v>0</v>
      </c>
      <c r="X921">
        <v>1</v>
      </c>
      <c r="Y921">
        <v>0</v>
      </c>
      <c r="Z921">
        <v>1</v>
      </c>
      <c r="AA921">
        <v>2.4449700782616399</v>
      </c>
      <c r="AB921">
        <v>0</v>
      </c>
      <c r="AC921">
        <v>0.85092737985711897</v>
      </c>
      <c r="AD921">
        <v>0</v>
      </c>
      <c r="AE921">
        <v>0</v>
      </c>
      <c r="AF921">
        <v>2.0403953645945001</v>
      </c>
      <c r="AG921">
        <v>0</v>
      </c>
      <c r="AH921">
        <v>3.83951242980931</v>
      </c>
      <c r="AI921">
        <v>0</v>
      </c>
      <c r="AJ921">
        <v>2.8268264608229599</v>
      </c>
      <c r="AK921">
        <v>0</v>
      </c>
      <c r="AL921">
        <v>1.0885803223755199</v>
      </c>
      <c r="AM921">
        <f t="shared" si="28"/>
        <v>1.3605198805893697</v>
      </c>
      <c r="AN921">
        <f t="shared" si="29"/>
        <v>0.82134879203080491</v>
      </c>
      <c r="AP921" t="s">
        <v>1015</v>
      </c>
      <c r="AQ921" t="s">
        <v>3294</v>
      </c>
      <c r="AR921" t="s">
        <v>3295</v>
      </c>
      <c r="AS921">
        <v>-0.56297380641772599</v>
      </c>
      <c r="AT921">
        <v>7.0947925355824004E-2</v>
      </c>
      <c r="AU921">
        <v>0.79273519684319105</v>
      </c>
    </row>
    <row r="922" spans="1:47" x14ac:dyDescent="0.25">
      <c r="A922" t="s">
        <v>520</v>
      </c>
      <c r="B922">
        <v>205.36</v>
      </c>
      <c r="C922">
        <v>205.36</v>
      </c>
      <c r="D922">
        <v>15080.25415420119</v>
      </c>
      <c r="E922">
        <v>205.36</v>
      </c>
      <c r="F922">
        <v>205.36</v>
      </c>
      <c r="G922">
        <v>15685.998011212361</v>
      </c>
      <c r="H922">
        <v>205.36</v>
      </c>
      <c r="I922">
        <v>23242.058375709843</v>
      </c>
      <c r="J922">
        <v>205.36</v>
      </c>
      <c r="K922">
        <v>12431.167888308866</v>
      </c>
      <c r="L922">
        <v>205.36</v>
      </c>
      <c r="M922">
        <v>205.36</v>
      </c>
      <c r="N922">
        <v>1</v>
      </c>
      <c r="O922">
        <v>0</v>
      </c>
      <c r="P922">
        <v>0</v>
      </c>
      <c r="Q922">
        <v>1</v>
      </c>
      <c r="R922">
        <v>0</v>
      </c>
      <c r="S922">
        <v>0</v>
      </c>
      <c r="T922">
        <v>1</v>
      </c>
      <c r="U922">
        <v>0</v>
      </c>
      <c r="V922">
        <v>1</v>
      </c>
      <c r="W922">
        <v>0</v>
      </c>
      <c r="X922">
        <v>1</v>
      </c>
      <c r="Y922">
        <v>0</v>
      </c>
      <c r="Z922">
        <v>0</v>
      </c>
      <c r="AA922">
        <v>0</v>
      </c>
      <c r="AB922">
        <v>0</v>
      </c>
      <c r="AC922">
        <v>1.9201437706181801</v>
      </c>
      <c r="AD922">
        <v>0</v>
      </c>
      <c r="AE922">
        <v>0</v>
      </c>
      <c r="AF922">
        <v>0.701115213917477</v>
      </c>
      <c r="AG922">
        <v>0</v>
      </c>
      <c r="AH922">
        <v>3.5239339548393498</v>
      </c>
      <c r="AI922">
        <v>0</v>
      </c>
      <c r="AJ922">
        <v>4.42734221160699</v>
      </c>
      <c r="AK922">
        <v>0</v>
      </c>
      <c r="AL922">
        <v>0</v>
      </c>
      <c r="AM922">
        <f t="shared" si="28"/>
        <v>1.1747668660237744</v>
      </c>
      <c r="AN922">
        <f t="shared" si="29"/>
        <v>0.5873223258065583</v>
      </c>
      <c r="AP922" t="s">
        <v>1016</v>
      </c>
      <c r="AQ922" t="s">
        <v>3296</v>
      </c>
      <c r="AR922" t="s">
        <v>3297</v>
      </c>
      <c r="AS922">
        <v>0.69547722050092198</v>
      </c>
      <c r="AT922">
        <v>0.141091715731718</v>
      </c>
      <c r="AU922">
        <v>0.79291478022156603</v>
      </c>
    </row>
    <row r="923" spans="1:47" x14ac:dyDescent="0.25">
      <c r="A923" t="s">
        <v>853</v>
      </c>
      <c r="B923">
        <v>362309.72473929235</v>
      </c>
      <c r="C923">
        <v>378029.26177513419</v>
      </c>
      <c r="D923">
        <v>321308.96358747582</v>
      </c>
      <c r="E923">
        <v>259354.52906712677</v>
      </c>
      <c r="F923">
        <v>293539.49054799078</v>
      </c>
      <c r="G923">
        <v>318103.04992401204</v>
      </c>
      <c r="H923">
        <v>311921.98900070309</v>
      </c>
      <c r="I923">
        <v>259967.67539647929</v>
      </c>
      <c r="J923">
        <v>18376.030969426876</v>
      </c>
      <c r="K923">
        <v>522927.68753530394</v>
      </c>
      <c r="L923">
        <v>16281.345679969441</v>
      </c>
      <c r="M923">
        <v>344626.59271843755</v>
      </c>
      <c r="N923">
        <v>2</v>
      </c>
      <c r="O923">
        <v>2</v>
      </c>
      <c r="P923">
        <v>2</v>
      </c>
      <c r="Q923">
        <v>2</v>
      </c>
      <c r="R923">
        <v>1</v>
      </c>
      <c r="S923">
        <v>2</v>
      </c>
      <c r="T923">
        <v>2</v>
      </c>
      <c r="U923">
        <v>2</v>
      </c>
      <c r="V923">
        <v>2</v>
      </c>
      <c r="W923">
        <v>1</v>
      </c>
      <c r="X923">
        <v>2</v>
      </c>
      <c r="Y923">
        <v>1</v>
      </c>
      <c r="Z923">
        <v>2</v>
      </c>
      <c r="AA923">
        <v>2.2652139823337651</v>
      </c>
      <c r="AB923">
        <v>2.9327740632994752</v>
      </c>
      <c r="AC923">
        <v>5.2608016363592398</v>
      </c>
      <c r="AD923">
        <v>4.1002543189614</v>
      </c>
      <c r="AE923">
        <v>3.434995773822445</v>
      </c>
      <c r="AF923">
        <v>3.81513022077386</v>
      </c>
      <c r="AG923">
        <v>3.9613156640514098</v>
      </c>
      <c r="AH923">
        <v>3.3738043648625249</v>
      </c>
      <c r="AI923">
        <v>2.04198149159705</v>
      </c>
      <c r="AJ923">
        <v>4.1192266602721448</v>
      </c>
      <c r="AK923">
        <v>3.4681843310115998</v>
      </c>
      <c r="AL923">
        <v>3.3713797375066599</v>
      </c>
      <c r="AM923">
        <f t="shared" si="28"/>
        <v>3.4058546757725892</v>
      </c>
      <c r="AN923">
        <f t="shared" si="29"/>
        <v>3.6183223650360063</v>
      </c>
      <c r="AP923" t="s">
        <v>1017</v>
      </c>
      <c r="AQ923" t="s">
        <v>3298</v>
      </c>
      <c r="AR923" t="s">
        <v>3299</v>
      </c>
      <c r="AS923">
        <v>-0.39815206057642999</v>
      </c>
      <c r="AT923">
        <v>0.116126454925608</v>
      </c>
      <c r="AU923">
        <v>0.793138806716294</v>
      </c>
    </row>
    <row r="924" spans="1:47" x14ac:dyDescent="0.25">
      <c r="A924" t="s">
        <v>972</v>
      </c>
      <c r="B924">
        <v>143621.95328124473</v>
      </c>
      <c r="C924">
        <v>114088.6394393001</v>
      </c>
      <c r="D924">
        <v>145709.6362470043</v>
      </c>
      <c r="E924">
        <v>124774.67303909041</v>
      </c>
      <c r="F924">
        <v>94664.788019016749</v>
      </c>
      <c r="G924">
        <v>122789.02651101066</v>
      </c>
      <c r="H924">
        <v>190711.85014209207</v>
      </c>
      <c r="I924">
        <v>172638.63665980787</v>
      </c>
      <c r="J924">
        <v>445518.99274790287</v>
      </c>
      <c r="K924">
        <v>232761.21748404077</v>
      </c>
      <c r="L924">
        <v>425206.31016301771</v>
      </c>
      <c r="M924">
        <v>374601.05429167853</v>
      </c>
      <c r="N924">
        <v>1</v>
      </c>
      <c r="O924">
        <v>1</v>
      </c>
      <c r="P924">
        <v>1</v>
      </c>
      <c r="Q924">
        <v>1</v>
      </c>
      <c r="R924">
        <v>1</v>
      </c>
      <c r="S924">
        <v>1</v>
      </c>
      <c r="T924">
        <v>1</v>
      </c>
      <c r="U924">
        <v>1</v>
      </c>
      <c r="V924">
        <v>1</v>
      </c>
      <c r="W924">
        <v>1</v>
      </c>
      <c r="X924">
        <v>1</v>
      </c>
      <c r="Y924">
        <v>1</v>
      </c>
      <c r="Z924">
        <v>1</v>
      </c>
      <c r="AA924">
        <v>3.0656872661287999</v>
      </c>
      <c r="AB924">
        <v>2.09399736204821</v>
      </c>
      <c r="AC924">
        <v>2.7282484622801602</v>
      </c>
      <c r="AD924">
        <v>2.44416932169948</v>
      </c>
      <c r="AE924">
        <v>2.4451661807746401</v>
      </c>
      <c r="AF924">
        <v>1.6675003935168899</v>
      </c>
      <c r="AG924">
        <v>3.0987070977726598</v>
      </c>
      <c r="AH924">
        <v>3.65294633500634</v>
      </c>
      <c r="AI924">
        <v>3.0864254383530798</v>
      </c>
      <c r="AJ924">
        <v>3.6517305183077502</v>
      </c>
      <c r="AK924">
        <v>3.2194805870841199</v>
      </c>
      <c r="AL924">
        <v>4.4471271100980498</v>
      </c>
      <c r="AM924">
        <f t="shared" si="28"/>
        <v>2.7155982401058147</v>
      </c>
      <c r="AN924">
        <f t="shared" si="29"/>
        <v>3.2179327720725488</v>
      </c>
      <c r="AP924" t="s">
        <v>1018</v>
      </c>
      <c r="AQ924" t="s">
        <v>3300</v>
      </c>
      <c r="AR924" t="s">
        <v>3301</v>
      </c>
      <c r="AS924">
        <v>2.8616686923668602</v>
      </c>
      <c r="AT924">
        <v>0.11563788737725</v>
      </c>
      <c r="AU924">
        <v>0.79394076096917798</v>
      </c>
    </row>
    <row r="925" spans="1:47" x14ac:dyDescent="0.25">
      <c r="A925" t="s">
        <v>1354</v>
      </c>
      <c r="B925">
        <v>196361.85679934861</v>
      </c>
      <c r="C925">
        <v>95797.012103820205</v>
      </c>
      <c r="D925">
        <v>134074.23720554452</v>
      </c>
      <c r="E925">
        <v>139675.21014965404</v>
      </c>
      <c r="F925">
        <v>116980.274157397</v>
      </c>
      <c r="G925">
        <v>175779.21111154772</v>
      </c>
      <c r="H925">
        <v>46516.058317266958</v>
      </c>
      <c r="I925">
        <v>170239.98893024991</v>
      </c>
      <c r="J925">
        <v>119794.17618093238</v>
      </c>
      <c r="K925">
        <v>149839.66071928228</v>
      </c>
      <c r="L925">
        <v>117221.49750417854</v>
      </c>
      <c r="M925">
        <v>102779.02464462166</v>
      </c>
      <c r="N925">
        <v>3</v>
      </c>
      <c r="O925">
        <v>3</v>
      </c>
      <c r="P925">
        <v>2</v>
      </c>
      <c r="Q925">
        <v>2</v>
      </c>
      <c r="R925">
        <v>3</v>
      </c>
      <c r="S925">
        <v>2</v>
      </c>
      <c r="T925">
        <v>3</v>
      </c>
      <c r="U925">
        <v>1</v>
      </c>
      <c r="V925">
        <v>3</v>
      </c>
      <c r="W925">
        <v>1</v>
      </c>
      <c r="X925">
        <v>3</v>
      </c>
      <c r="Y925">
        <v>1</v>
      </c>
      <c r="Z925">
        <v>1</v>
      </c>
      <c r="AA925">
        <v>3.2552064273247496</v>
      </c>
      <c r="AB925">
        <v>1.8325302588180099</v>
      </c>
      <c r="AC925">
        <v>2.541710948359905</v>
      </c>
      <c r="AD925">
        <v>2.2680602273453903</v>
      </c>
      <c r="AE925">
        <v>3.299607487128875</v>
      </c>
      <c r="AF925">
        <v>2.7941990655776734</v>
      </c>
      <c r="AG925">
        <v>3.6480629531375901</v>
      </c>
      <c r="AH925">
        <v>2.8520870375432334</v>
      </c>
      <c r="AI925">
        <v>2.3850675621710198</v>
      </c>
      <c r="AJ925">
        <v>3.8261374870807363</v>
      </c>
      <c r="AK925">
        <v>3.8780518286452499</v>
      </c>
      <c r="AL925">
        <v>5.3113673151695</v>
      </c>
      <c r="AM925">
        <f t="shared" si="28"/>
        <v>2.7724752915553492</v>
      </c>
      <c r="AN925">
        <f t="shared" si="29"/>
        <v>3.5428728081616399</v>
      </c>
      <c r="AP925" t="s">
        <v>1019</v>
      </c>
      <c r="AQ925" t="s">
        <v>3302</v>
      </c>
      <c r="AR925" t="s">
        <v>3303</v>
      </c>
      <c r="AS925">
        <v>-0.270939527253167</v>
      </c>
      <c r="AT925">
        <v>5.0442738575396801E-2</v>
      </c>
      <c r="AU925">
        <v>0.79475735203044195</v>
      </c>
    </row>
    <row r="926" spans="1:47" x14ac:dyDescent="0.25">
      <c r="A926" t="s">
        <v>259</v>
      </c>
      <c r="B926">
        <v>293322.30169919669</v>
      </c>
      <c r="C926">
        <v>193602.93569629139</v>
      </c>
      <c r="D926">
        <v>267699.24439928832</v>
      </c>
      <c r="E926">
        <v>321027.45460770436</v>
      </c>
      <c r="F926">
        <v>314519.9385930209</v>
      </c>
      <c r="G926">
        <v>117470.95501977655</v>
      </c>
      <c r="H926">
        <v>342006.88497048995</v>
      </c>
      <c r="I926">
        <v>259907.52898566096</v>
      </c>
      <c r="J926">
        <v>302251.23442742549</v>
      </c>
      <c r="K926">
        <v>259218.10589590232</v>
      </c>
      <c r="L926">
        <v>205.36</v>
      </c>
      <c r="M926">
        <v>279263.19187183358</v>
      </c>
      <c r="N926">
        <v>2</v>
      </c>
      <c r="O926">
        <v>2</v>
      </c>
      <c r="P926">
        <v>2</v>
      </c>
      <c r="Q926">
        <v>2</v>
      </c>
      <c r="R926">
        <v>2</v>
      </c>
      <c r="S926">
        <v>2</v>
      </c>
      <c r="T926">
        <v>2</v>
      </c>
      <c r="U926">
        <v>2</v>
      </c>
      <c r="V926">
        <v>2</v>
      </c>
      <c r="W926">
        <v>1</v>
      </c>
      <c r="X926">
        <v>1</v>
      </c>
      <c r="Y926">
        <v>0</v>
      </c>
      <c r="Z926">
        <v>1</v>
      </c>
      <c r="AA926">
        <v>3.285337928293615</v>
      </c>
      <c r="AB926">
        <v>2.1441009448671884</v>
      </c>
      <c r="AC926">
        <v>3.2740581010294654</v>
      </c>
      <c r="AD926">
        <v>3.5568292560864947</v>
      </c>
      <c r="AE926">
        <v>1.9583372266504551</v>
      </c>
      <c r="AF926">
        <v>3.0170978278668503</v>
      </c>
      <c r="AG926">
        <v>4.4188442012368201</v>
      </c>
      <c r="AH926">
        <v>2.57178571422445</v>
      </c>
      <c r="AI926">
        <v>3.3824885419788302</v>
      </c>
      <c r="AJ926">
        <v>3.7854260610111399</v>
      </c>
      <c r="AK926">
        <v>0</v>
      </c>
      <c r="AL926">
        <v>3.35460879990679</v>
      </c>
      <c r="AM926">
        <f t="shared" si="28"/>
        <v>3.1480849008411815</v>
      </c>
      <c r="AN926">
        <f t="shared" si="29"/>
        <v>2.6434008663508353</v>
      </c>
      <c r="AP926" t="s">
        <v>1020</v>
      </c>
      <c r="AQ926" t="s">
        <v>3304</v>
      </c>
      <c r="AR926" t="s">
        <v>3305</v>
      </c>
      <c r="AS926">
        <v>0.21867096905469299</v>
      </c>
      <c r="AT926">
        <v>2.7201499827364601E-2</v>
      </c>
      <c r="AU926">
        <v>0.79587116850795503</v>
      </c>
    </row>
    <row r="927" spans="1:47" x14ac:dyDescent="0.25">
      <c r="A927" t="s">
        <v>545</v>
      </c>
      <c r="B927">
        <v>29458.680169117179</v>
      </c>
      <c r="C927">
        <v>205.36</v>
      </c>
      <c r="D927">
        <v>44095.032047065535</v>
      </c>
      <c r="E927">
        <v>33098.197902235057</v>
      </c>
      <c r="F927">
        <v>46414.822945949287</v>
      </c>
      <c r="G927">
        <v>51138.483357380297</v>
      </c>
      <c r="H927">
        <v>45091.228982912908</v>
      </c>
      <c r="I927">
        <v>41237.974279328278</v>
      </c>
      <c r="J927">
        <v>36265.303122430021</v>
      </c>
      <c r="K927">
        <v>26802.276763324357</v>
      </c>
      <c r="L927">
        <v>34728.720662797605</v>
      </c>
      <c r="M927">
        <v>29444.526095726003</v>
      </c>
      <c r="N927">
        <v>2</v>
      </c>
      <c r="O927">
        <v>1</v>
      </c>
      <c r="P927">
        <v>0</v>
      </c>
      <c r="Q927">
        <v>1</v>
      </c>
      <c r="R927">
        <v>1</v>
      </c>
      <c r="S927">
        <v>1</v>
      </c>
      <c r="T927">
        <v>1</v>
      </c>
      <c r="U927">
        <v>1</v>
      </c>
      <c r="V927">
        <v>1</v>
      </c>
      <c r="W927">
        <v>1</v>
      </c>
      <c r="X927">
        <v>1</v>
      </c>
      <c r="Y927">
        <v>1</v>
      </c>
      <c r="Z927">
        <v>1</v>
      </c>
      <c r="AA927">
        <v>3.95890313228317</v>
      </c>
      <c r="AB927">
        <v>0</v>
      </c>
      <c r="AC927">
        <v>3.3108469577660302</v>
      </c>
      <c r="AD927">
        <v>2.4757717159378698</v>
      </c>
      <c r="AE927">
        <v>1.57107931295588</v>
      </c>
      <c r="AF927">
        <v>3.8518543992692398</v>
      </c>
      <c r="AG927">
        <v>2.2978713482938899</v>
      </c>
      <c r="AH927">
        <v>2.6936004335366701</v>
      </c>
      <c r="AI927">
        <v>3.4027447988902599</v>
      </c>
      <c r="AJ927">
        <v>3.3739684381988999</v>
      </c>
      <c r="AK927">
        <v>2.54181559419481</v>
      </c>
      <c r="AL927">
        <v>2.29377936453719</v>
      </c>
      <c r="AM927">
        <f t="shared" si="28"/>
        <v>2.9830529544012667</v>
      </c>
      <c r="AN927">
        <f t="shared" si="29"/>
        <v>2.3123196282427183</v>
      </c>
      <c r="AP927" t="s">
        <v>1021</v>
      </c>
      <c r="AQ927" t="s">
        <v>3306</v>
      </c>
      <c r="AR927" t="s">
        <v>3307</v>
      </c>
      <c r="AS927">
        <v>0.77599834880974405</v>
      </c>
      <c r="AT927">
        <v>0.16306632657349299</v>
      </c>
      <c r="AU927">
        <v>0.79611721023062898</v>
      </c>
    </row>
    <row r="928" spans="1:47" x14ac:dyDescent="0.25">
      <c r="A928" t="s">
        <v>1061</v>
      </c>
      <c r="B928">
        <v>205.36</v>
      </c>
      <c r="C928">
        <v>48094.698817762968</v>
      </c>
      <c r="D928">
        <v>39931.061163969367</v>
      </c>
      <c r="E928">
        <v>95388.205505425954</v>
      </c>
      <c r="F928">
        <v>205.36</v>
      </c>
      <c r="G928">
        <v>45725.9785667295</v>
      </c>
      <c r="H928">
        <v>38169.985420785051</v>
      </c>
      <c r="I928">
        <v>35056.226813388894</v>
      </c>
      <c r="J928">
        <v>112278.38115418443</v>
      </c>
      <c r="K928">
        <v>34684.238453619131</v>
      </c>
      <c r="L928">
        <v>92839.592652646941</v>
      </c>
      <c r="M928">
        <v>73877.123155231122</v>
      </c>
      <c r="N928">
        <v>2</v>
      </c>
      <c r="O928">
        <v>0</v>
      </c>
      <c r="P928">
        <v>1</v>
      </c>
      <c r="Q928">
        <v>1</v>
      </c>
      <c r="R928">
        <v>2</v>
      </c>
      <c r="S928">
        <v>0</v>
      </c>
      <c r="T928">
        <v>1</v>
      </c>
      <c r="U928">
        <v>1</v>
      </c>
      <c r="V928">
        <v>1</v>
      </c>
      <c r="W928">
        <v>1</v>
      </c>
      <c r="X928">
        <v>1</v>
      </c>
      <c r="Y928">
        <v>1</v>
      </c>
      <c r="Z928">
        <v>1</v>
      </c>
      <c r="AA928">
        <v>0</v>
      </c>
      <c r="AB928">
        <v>0.950238664500338</v>
      </c>
      <c r="AC928">
        <v>0.89499502896221395</v>
      </c>
      <c r="AD928">
        <v>1.66528369849488</v>
      </c>
      <c r="AE928">
        <v>0</v>
      </c>
      <c r="AF928">
        <v>1.01552022514609</v>
      </c>
      <c r="AG928">
        <v>0.82819252384599895</v>
      </c>
      <c r="AH928">
        <v>1.05937413131924</v>
      </c>
      <c r="AI928">
        <v>3.1815607132800898</v>
      </c>
      <c r="AJ928">
        <v>2.0009498959802201</v>
      </c>
      <c r="AK928">
        <v>1.91874836803324</v>
      </c>
      <c r="AL928">
        <v>1.73243662821787</v>
      </c>
      <c r="AM928">
        <f t="shared" si="28"/>
        <v>1.3405440879781587</v>
      </c>
      <c r="AN928">
        <f t="shared" si="29"/>
        <v>1.200672558318538</v>
      </c>
      <c r="AP928" t="s">
        <v>1022</v>
      </c>
      <c r="AQ928" t="s">
        <v>3308</v>
      </c>
      <c r="AR928" t="s">
        <v>3309</v>
      </c>
      <c r="AS928">
        <v>-0.38367133603174702</v>
      </c>
      <c r="AT928">
        <v>8.9448525714673002E-2</v>
      </c>
      <c r="AU928">
        <v>0.797195748050325</v>
      </c>
    </row>
    <row r="929" spans="1:47" x14ac:dyDescent="0.25">
      <c r="A929" t="s">
        <v>845</v>
      </c>
      <c r="B929">
        <v>112680.91517233136</v>
      </c>
      <c r="C929">
        <v>116911.12133210487</v>
      </c>
      <c r="D929">
        <v>89746.391650531848</v>
      </c>
      <c r="E929">
        <v>81123.5543812494</v>
      </c>
      <c r="F929">
        <v>116846.51167153177</v>
      </c>
      <c r="G929">
        <v>51431.505938995688</v>
      </c>
      <c r="H929">
        <v>67270.420008669724</v>
      </c>
      <c r="I929">
        <v>65813.901044246348</v>
      </c>
      <c r="J929">
        <v>223335.12590295513</v>
      </c>
      <c r="K929">
        <v>144661.85774630323</v>
      </c>
      <c r="L929">
        <v>152131.57274642668</v>
      </c>
      <c r="M929">
        <v>181022.26579602208</v>
      </c>
      <c r="N929">
        <v>2</v>
      </c>
      <c r="O929">
        <v>1</v>
      </c>
      <c r="P929">
        <v>1</v>
      </c>
      <c r="Q929">
        <v>1</v>
      </c>
      <c r="R929">
        <v>1</v>
      </c>
      <c r="S929">
        <v>1</v>
      </c>
      <c r="T929">
        <v>1</v>
      </c>
      <c r="U929">
        <v>1</v>
      </c>
      <c r="V929">
        <v>1</v>
      </c>
      <c r="W929">
        <v>1</v>
      </c>
      <c r="X929">
        <v>1</v>
      </c>
      <c r="Y929">
        <v>1</v>
      </c>
      <c r="Z929">
        <v>2</v>
      </c>
      <c r="AA929">
        <v>4.7759670171595303</v>
      </c>
      <c r="AB929">
        <v>4.49570525451003</v>
      </c>
      <c r="AC929">
        <v>4.0850625222193804</v>
      </c>
      <c r="AD929">
        <v>8.5544621360663804</v>
      </c>
      <c r="AE929">
        <v>6.01160323889777</v>
      </c>
      <c r="AF929">
        <v>5.8297144969670596</v>
      </c>
      <c r="AG929">
        <v>5.4865983608291797</v>
      </c>
      <c r="AH929">
        <v>3.7980294541820099</v>
      </c>
      <c r="AI929">
        <v>1.8953724970516601</v>
      </c>
      <c r="AJ929">
        <v>5.3642047796567898</v>
      </c>
      <c r="AK929">
        <v>3.2934716923882998</v>
      </c>
      <c r="AL929">
        <v>2.62710133448171</v>
      </c>
      <c r="AM929">
        <f t="shared" si="28"/>
        <v>4.4076710945940754</v>
      </c>
      <c r="AN929">
        <f t="shared" si="29"/>
        <v>4.9618777028075582</v>
      </c>
      <c r="AP929" t="s">
        <v>1023</v>
      </c>
      <c r="AQ929" t="s">
        <v>3310</v>
      </c>
      <c r="AR929" t="s">
        <v>3311</v>
      </c>
      <c r="AS929">
        <v>0.47428785327482298</v>
      </c>
      <c r="AT929">
        <v>2.8123211184166299E-2</v>
      </c>
      <c r="AU929">
        <v>0.79748196464000898</v>
      </c>
    </row>
    <row r="930" spans="1:47" x14ac:dyDescent="0.25">
      <c r="A930" t="s">
        <v>728</v>
      </c>
      <c r="B930">
        <v>7856.3636894534775</v>
      </c>
      <c r="C930">
        <v>205.36</v>
      </c>
      <c r="D930">
        <v>63420.868002847434</v>
      </c>
      <c r="E930">
        <v>56680.267289288713</v>
      </c>
      <c r="F930">
        <v>77550.257616224335</v>
      </c>
      <c r="G930">
        <v>39696.357181871266</v>
      </c>
      <c r="H930">
        <v>37431.826847411467</v>
      </c>
      <c r="I930">
        <v>38689.83812825974</v>
      </c>
      <c r="J930">
        <v>124276.41799476185</v>
      </c>
      <c r="K930">
        <v>112744.60692651743</v>
      </c>
      <c r="L930">
        <v>51000.192274346256</v>
      </c>
      <c r="M930">
        <v>205.36</v>
      </c>
      <c r="N930">
        <v>2</v>
      </c>
      <c r="O930">
        <v>2</v>
      </c>
      <c r="P930">
        <v>0</v>
      </c>
      <c r="Q930">
        <v>2</v>
      </c>
      <c r="R930">
        <v>2</v>
      </c>
      <c r="S930">
        <v>2</v>
      </c>
      <c r="T930">
        <v>2</v>
      </c>
      <c r="U930">
        <v>2</v>
      </c>
      <c r="V930">
        <v>2</v>
      </c>
      <c r="W930">
        <v>2</v>
      </c>
      <c r="X930">
        <v>2</v>
      </c>
      <c r="Y930">
        <v>2</v>
      </c>
      <c r="Z930">
        <v>0</v>
      </c>
      <c r="AA930">
        <v>0.89899681187695002</v>
      </c>
      <c r="AB930">
        <v>0</v>
      </c>
      <c r="AC930">
        <v>3.2024118182215799</v>
      </c>
      <c r="AD930">
        <v>4.2820181834528297</v>
      </c>
      <c r="AE930">
        <v>2.8451566703044899</v>
      </c>
      <c r="AF930">
        <v>1.97705747088297</v>
      </c>
      <c r="AG930">
        <v>1.4798313017681299</v>
      </c>
      <c r="AH930">
        <v>2.7623565040064899</v>
      </c>
      <c r="AI930">
        <v>2.6707103011558702</v>
      </c>
      <c r="AJ930">
        <v>3.3315253667031399</v>
      </c>
      <c r="AK930">
        <v>3.8058241153484502</v>
      </c>
      <c r="AL930">
        <v>0</v>
      </c>
      <c r="AM930">
        <f t="shared" si="28"/>
        <v>2.0134502948067516</v>
      </c>
      <c r="AN930">
        <f t="shared" si="29"/>
        <v>2.5291977958133982</v>
      </c>
      <c r="AP930" t="s">
        <v>1024</v>
      </c>
      <c r="AQ930" t="s">
        <v>3312</v>
      </c>
      <c r="AR930" t="s">
        <v>3313</v>
      </c>
      <c r="AS930">
        <v>0.186522226249831</v>
      </c>
      <c r="AT930">
        <v>3.7118120465837803E-2</v>
      </c>
      <c r="AU930">
        <v>0.79752968014785097</v>
      </c>
    </row>
    <row r="931" spans="1:47" x14ac:dyDescent="0.25">
      <c r="A931" t="s">
        <v>670</v>
      </c>
      <c r="B931">
        <v>29507.859051953059</v>
      </c>
      <c r="C931">
        <v>95313.797203323047</v>
      </c>
      <c r="D931">
        <v>112151.58607862193</v>
      </c>
      <c r="E931">
        <v>59306.015764503521</v>
      </c>
      <c r="F931">
        <v>68224.425330121288</v>
      </c>
      <c r="G931">
        <v>205.36</v>
      </c>
      <c r="H931">
        <v>205.36</v>
      </c>
      <c r="I931">
        <v>205.36</v>
      </c>
      <c r="J931">
        <v>205.36</v>
      </c>
      <c r="K931">
        <v>205.36</v>
      </c>
      <c r="L931">
        <v>157780.10255950713</v>
      </c>
      <c r="M931">
        <v>71363.58978541386</v>
      </c>
      <c r="N931">
        <v>2</v>
      </c>
      <c r="O931">
        <v>1</v>
      </c>
      <c r="P931">
        <v>1</v>
      </c>
      <c r="Q931">
        <v>2</v>
      </c>
      <c r="R931">
        <v>1</v>
      </c>
      <c r="S931">
        <v>1</v>
      </c>
      <c r="T931">
        <v>0</v>
      </c>
      <c r="U931">
        <v>0</v>
      </c>
      <c r="V931">
        <v>0</v>
      </c>
      <c r="W931">
        <v>0</v>
      </c>
      <c r="X931">
        <v>0</v>
      </c>
      <c r="Y931">
        <v>2</v>
      </c>
      <c r="Z931">
        <v>1</v>
      </c>
      <c r="AA931">
        <v>1.9373801922843401</v>
      </c>
      <c r="AB931">
        <v>2.0755969482784602</v>
      </c>
      <c r="AC931">
        <v>0.85329150309598845</v>
      </c>
      <c r="AD931">
        <v>1.1958722606707</v>
      </c>
      <c r="AE931">
        <v>1.61778788523697</v>
      </c>
      <c r="AF931">
        <v>0</v>
      </c>
      <c r="AG931">
        <v>0</v>
      </c>
      <c r="AH931">
        <v>0</v>
      </c>
      <c r="AI931">
        <v>0</v>
      </c>
      <c r="AJ931">
        <v>0</v>
      </c>
      <c r="AK931">
        <v>1.8298668509831599</v>
      </c>
      <c r="AL931">
        <v>2.5528742666349702</v>
      </c>
      <c r="AM931">
        <f t="shared" si="28"/>
        <v>0.81104477394313135</v>
      </c>
      <c r="AN931">
        <f t="shared" si="29"/>
        <v>1.1994002105876334</v>
      </c>
      <c r="AP931" t="s">
        <v>1025</v>
      </c>
      <c r="AQ931" t="s">
        <v>3314</v>
      </c>
      <c r="AR931" t="s">
        <v>3315</v>
      </c>
      <c r="AS931">
        <v>0.22415509549684601</v>
      </c>
      <c r="AT931">
        <v>7.9048794181274099E-2</v>
      </c>
      <c r="AU931">
        <v>0.79972648567222704</v>
      </c>
    </row>
    <row r="932" spans="1:47" x14ac:dyDescent="0.25">
      <c r="A932" t="s">
        <v>460</v>
      </c>
      <c r="B932">
        <v>178854.57839564382</v>
      </c>
      <c r="C932">
        <v>204401.53500372457</v>
      </c>
      <c r="D932">
        <v>242475.0430917514</v>
      </c>
      <c r="E932">
        <v>222981.25981510643</v>
      </c>
      <c r="F932">
        <v>204445.93219152422</v>
      </c>
      <c r="G932">
        <v>108947.9177665138</v>
      </c>
      <c r="H932">
        <v>199654.56471997869</v>
      </c>
      <c r="I932">
        <v>178676.25246341981</v>
      </c>
      <c r="J932">
        <v>397435.83355095756</v>
      </c>
      <c r="K932">
        <v>258517.25684752472</v>
      </c>
      <c r="L932">
        <v>335283.51483336405</v>
      </c>
      <c r="M932">
        <v>283401.78623383818</v>
      </c>
      <c r="N932">
        <v>2</v>
      </c>
      <c r="O932">
        <v>2</v>
      </c>
      <c r="P932">
        <v>2</v>
      </c>
      <c r="Q932">
        <v>2</v>
      </c>
      <c r="R932">
        <v>2</v>
      </c>
      <c r="S932">
        <v>2</v>
      </c>
      <c r="T932">
        <v>1</v>
      </c>
      <c r="U932">
        <v>2</v>
      </c>
      <c r="V932">
        <v>2</v>
      </c>
      <c r="W932">
        <v>2</v>
      </c>
      <c r="X932">
        <v>2</v>
      </c>
      <c r="Y932">
        <v>2</v>
      </c>
      <c r="Z932">
        <v>2</v>
      </c>
      <c r="AA932">
        <v>1.9231348979436729</v>
      </c>
      <c r="AB932">
        <v>1.5053172529324401</v>
      </c>
      <c r="AC932">
        <v>2.25621613135193</v>
      </c>
      <c r="AD932">
        <v>2.376080436240835</v>
      </c>
      <c r="AE932">
        <v>3.0030616896200399</v>
      </c>
      <c r="AF932">
        <v>1.9494940989645599</v>
      </c>
      <c r="AG932">
        <v>2.1635969036950802</v>
      </c>
      <c r="AH932">
        <v>2.7357779639673647</v>
      </c>
      <c r="AI932">
        <v>1.4170217411047314</v>
      </c>
      <c r="AJ932">
        <v>2.0772037581390199</v>
      </c>
      <c r="AK932">
        <v>2.3584736835306201</v>
      </c>
      <c r="AL932">
        <v>2.4743921022846651</v>
      </c>
      <c r="AM932">
        <f t="shared" si="28"/>
        <v>1.8547313134060588</v>
      </c>
      <c r="AN932">
        <f t="shared" si="29"/>
        <v>2.518563796556434</v>
      </c>
      <c r="AP932" t="s">
        <v>1026</v>
      </c>
      <c r="AQ932" t="s">
        <v>3316</v>
      </c>
      <c r="AR932" t="s">
        <v>3317</v>
      </c>
      <c r="AS932">
        <v>-1.25754189297856</v>
      </c>
      <c r="AT932">
        <v>0.21650704759447101</v>
      </c>
      <c r="AU932">
        <v>0.79979326081806001</v>
      </c>
    </row>
    <row r="933" spans="1:47" x14ac:dyDescent="0.25">
      <c r="A933" t="s">
        <v>119</v>
      </c>
      <c r="B933">
        <v>205.36</v>
      </c>
      <c r="C933">
        <v>205.36</v>
      </c>
      <c r="D933">
        <v>56771.269813199789</v>
      </c>
      <c r="E933">
        <v>33719.780459733229</v>
      </c>
      <c r="F933">
        <v>205.36</v>
      </c>
      <c r="G933">
        <v>205.36</v>
      </c>
      <c r="H933">
        <v>2989.6424783264624</v>
      </c>
      <c r="I933">
        <v>29901.672977194921</v>
      </c>
      <c r="J933">
        <v>9795.5912748365699</v>
      </c>
      <c r="K933">
        <v>11639.167473087897</v>
      </c>
      <c r="L933">
        <v>205.36</v>
      </c>
      <c r="M933">
        <v>205.36</v>
      </c>
      <c r="N933">
        <v>2</v>
      </c>
      <c r="O933">
        <v>0</v>
      </c>
      <c r="P933">
        <v>0</v>
      </c>
      <c r="Q933">
        <v>1</v>
      </c>
      <c r="R933">
        <v>1</v>
      </c>
      <c r="S933">
        <v>0</v>
      </c>
      <c r="T933">
        <v>0</v>
      </c>
      <c r="U933">
        <v>1</v>
      </c>
      <c r="V933">
        <v>1</v>
      </c>
      <c r="W933">
        <v>1</v>
      </c>
      <c r="X933">
        <v>1</v>
      </c>
      <c r="Y933">
        <v>0</v>
      </c>
      <c r="Z933">
        <v>0</v>
      </c>
      <c r="AA933">
        <v>0</v>
      </c>
      <c r="AB933">
        <v>0</v>
      </c>
      <c r="AC933">
        <v>0.80352259177985697</v>
      </c>
      <c r="AD933">
        <v>2.9682635083747702</v>
      </c>
      <c r="AE933">
        <v>0</v>
      </c>
      <c r="AF933">
        <v>0</v>
      </c>
      <c r="AG933">
        <v>0.78099441103877199</v>
      </c>
      <c r="AH933">
        <v>1.5037189776689801</v>
      </c>
      <c r="AI933">
        <v>2.9106594688911098</v>
      </c>
      <c r="AJ933">
        <v>3.9245840020534302</v>
      </c>
      <c r="AK933">
        <v>0</v>
      </c>
      <c r="AL933">
        <v>0</v>
      </c>
      <c r="AM933">
        <f t="shared" si="28"/>
        <v>1.2731276771207327</v>
      </c>
      <c r="AN933">
        <f t="shared" si="29"/>
        <v>0.87549614951375376</v>
      </c>
      <c r="AP933" t="s">
        <v>1027</v>
      </c>
      <c r="AQ933" t="s">
        <v>3318</v>
      </c>
      <c r="AR933" t="s">
        <v>3319</v>
      </c>
      <c r="AS933">
        <v>-0.84312812471668397</v>
      </c>
      <c r="AT933">
        <v>2.8729456072898601E-2</v>
      </c>
      <c r="AU933">
        <v>0.80067864414866996</v>
      </c>
    </row>
    <row r="934" spans="1:47" x14ac:dyDescent="0.25">
      <c r="A934" t="s">
        <v>444</v>
      </c>
      <c r="B934">
        <v>182826.927528792</v>
      </c>
      <c r="C934">
        <v>239856.1149173062</v>
      </c>
      <c r="D934">
        <v>223782.67502484165</v>
      </c>
      <c r="E934">
        <v>172571.25050641911</v>
      </c>
      <c r="F934">
        <v>208125.04925166338</v>
      </c>
      <c r="G934">
        <v>176937.09359486596</v>
      </c>
      <c r="H934">
        <v>156364.84708905558</v>
      </c>
      <c r="I934">
        <v>197513.31766228683</v>
      </c>
      <c r="J934">
        <v>136760.07642134387</v>
      </c>
      <c r="K934">
        <v>250745.39576431923</v>
      </c>
      <c r="L934">
        <v>152977.90359364473</v>
      </c>
      <c r="M934">
        <v>147033.76697998148</v>
      </c>
      <c r="N934">
        <v>1</v>
      </c>
      <c r="O934">
        <v>1</v>
      </c>
      <c r="P934">
        <v>1</v>
      </c>
      <c r="Q934">
        <v>1</v>
      </c>
      <c r="R934">
        <v>1</v>
      </c>
      <c r="S934">
        <v>1</v>
      </c>
      <c r="T934">
        <v>1</v>
      </c>
      <c r="U934">
        <v>1</v>
      </c>
      <c r="V934">
        <v>1</v>
      </c>
      <c r="W934">
        <v>1</v>
      </c>
      <c r="X934">
        <v>1</v>
      </c>
      <c r="Y934">
        <v>1</v>
      </c>
      <c r="Z934">
        <v>1</v>
      </c>
      <c r="AA934">
        <v>4.8450214444314099</v>
      </c>
      <c r="AB934">
        <v>1.85077942076152</v>
      </c>
      <c r="AC934">
        <v>2.3187938140920998</v>
      </c>
      <c r="AD934">
        <v>1.65538203966207</v>
      </c>
      <c r="AE934">
        <v>3.6585463698757499</v>
      </c>
      <c r="AF934">
        <v>2.0191713649866698</v>
      </c>
      <c r="AG934">
        <v>2.6771507422429899</v>
      </c>
      <c r="AH934">
        <v>1.24525964335558</v>
      </c>
      <c r="AI934">
        <v>2.4808239085220101</v>
      </c>
      <c r="AJ934">
        <v>4.5208064608144696</v>
      </c>
      <c r="AK934">
        <v>2.4205099314876302</v>
      </c>
      <c r="AL934">
        <v>1.0785997204429401</v>
      </c>
      <c r="AM934">
        <f t="shared" si="28"/>
        <v>3.0058994022680299</v>
      </c>
      <c r="AN934">
        <f t="shared" si="29"/>
        <v>2.1225747411778264</v>
      </c>
      <c r="AP934" t="s">
        <v>1028</v>
      </c>
      <c r="AQ934" t="s">
        <v>3320</v>
      </c>
      <c r="AR934" t="s">
        <v>3321</v>
      </c>
      <c r="AS934">
        <v>-0.55425868544102197</v>
      </c>
      <c r="AT934">
        <v>0.19382643988909401</v>
      </c>
      <c r="AU934">
        <v>0.80091903721166302</v>
      </c>
    </row>
    <row r="935" spans="1:47" x14ac:dyDescent="0.25">
      <c r="A935" t="s">
        <v>685</v>
      </c>
      <c r="B935">
        <v>203500.58218261681</v>
      </c>
      <c r="C935">
        <v>77585.559669606402</v>
      </c>
      <c r="D935">
        <v>206355.16239611903</v>
      </c>
      <c r="E935">
        <v>153595.31930019968</v>
      </c>
      <c r="F935">
        <v>178365.49802388661</v>
      </c>
      <c r="G935">
        <v>258958.93324416879</v>
      </c>
      <c r="H935">
        <v>144822.29315985076</v>
      </c>
      <c r="I935">
        <v>204048.39235930282</v>
      </c>
      <c r="J935">
        <v>205.36</v>
      </c>
      <c r="K935">
        <v>148438.90954103397</v>
      </c>
      <c r="L935">
        <v>205.36</v>
      </c>
      <c r="M935">
        <v>183689.45948989896</v>
      </c>
      <c r="N935">
        <v>2</v>
      </c>
      <c r="O935">
        <v>2</v>
      </c>
      <c r="P935">
        <v>1</v>
      </c>
      <c r="Q935">
        <v>1</v>
      </c>
      <c r="R935">
        <v>1</v>
      </c>
      <c r="S935">
        <v>1</v>
      </c>
      <c r="T935">
        <v>1</v>
      </c>
      <c r="U935">
        <v>1</v>
      </c>
      <c r="V935">
        <v>2</v>
      </c>
      <c r="W935">
        <v>0</v>
      </c>
      <c r="X935">
        <v>1</v>
      </c>
      <c r="Y935">
        <v>0</v>
      </c>
      <c r="Z935">
        <v>1</v>
      </c>
      <c r="AA935">
        <v>1.78052480826843</v>
      </c>
      <c r="AB935">
        <v>2.6803355086407499</v>
      </c>
      <c r="AC935">
        <v>3.7923328311879398</v>
      </c>
      <c r="AD935">
        <v>2.8866542990558099</v>
      </c>
      <c r="AE935">
        <v>3.1536745226809901</v>
      </c>
      <c r="AF935">
        <v>2.3190881324898598</v>
      </c>
      <c r="AG935">
        <v>4.3656697557166604</v>
      </c>
      <c r="AH935">
        <v>3.5584537603322151</v>
      </c>
      <c r="AI935">
        <v>0</v>
      </c>
      <c r="AJ935">
        <v>4.8094324610673498</v>
      </c>
      <c r="AK935">
        <v>0</v>
      </c>
      <c r="AL935">
        <v>3.8311904225489699</v>
      </c>
      <c r="AM935">
        <f t="shared" si="28"/>
        <v>2.5636189569423884</v>
      </c>
      <c r="AN935">
        <f t="shared" si="29"/>
        <v>2.9659404600557742</v>
      </c>
      <c r="AP935" t="s">
        <v>1029</v>
      </c>
      <c r="AQ935" t="s">
        <v>3322</v>
      </c>
      <c r="AR935" t="s">
        <v>3323</v>
      </c>
      <c r="AS935">
        <v>-5.13050797128483</v>
      </c>
      <c r="AT935">
        <v>0.14057286955644999</v>
      </c>
      <c r="AU935">
        <v>0.80255746188258403</v>
      </c>
    </row>
    <row r="936" spans="1:47" x14ac:dyDescent="0.25">
      <c r="A936" t="s">
        <v>1035</v>
      </c>
      <c r="B936">
        <v>50908.410739291518</v>
      </c>
      <c r="C936">
        <v>37685.665008053365</v>
      </c>
      <c r="D936">
        <v>114199.48483397892</v>
      </c>
      <c r="E936">
        <v>113816.54739151098</v>
      </c>
      <c r="F936">
        <v>57592.743123591739</v>
      </c>
      <c r="G936">
        <v>67135.273154927127</v>
      </c>
      <c r="H936">
        <v>33741.653894386058</v>
      </c>
      <c r="I936">
        <v>120372.98071532343</v>
      </c>
      <c r="J936">
        <v>90349.26610961277</v>
      </c>
      <c r="K936">
        <v>111035.08239589808</v>
      </c>
      <c r="L936">
        <v>109353.48815678888</v>
      </c>
      <c r="M936">
        <v>108139.93926478579</v>
      </c>
      <c r="N936">
        <v>2</v>
      </c>
      <c r="O936">
        <v>1</v>
      </c>
      <c r="P936">
        <v>1</v>
      </c>
      <c r="Q936">
        <v>2</v>
      </c>
      <c r="R936">
        <v>2</v>
      </c>
      <c r="S936">
        <v>1</v>
      </c>
      <c r="T936">
        <v>1</v>
      </c>
      <c r="U936">
        <v>1</v>
      </c>
      <c r="V936">
        <v>2</v>
      </c>
      <c r="W936">
        <v>1</v>
      </c>
      <c r="X936">
        <v>2</v>
      </c>
      <c r="Y936">
        <v>1</v>
      </c>
      <c r="Z936">
        <v>2</v>
      </c>
      <c r="AA936">
        <v>2.7741398385024501</v>
      </c>
      <c r="AB936">
        <v>2.5009573618898</v>
      </c>
      <c r="AC936">
        <v>2.5835655111249602</v>
      </c>
      <c r="AD936">
        <v>3.6645958079011347</v>
      </c>
      <c r="AE936">
        <v>3.3367481846426501</v>
      </c>
      <c r="AF936">
        <v>1.24599916159708</v>
      </c>
      <c r="AG936">
        <v>1.0311142234013599</v>
      </c>
      <c r="AH936">
        <v>2.8849098073136701</v>
      </c>
      <c r="AI936">
        <v>1.0725386859691901</v>
      </c>
      <c r="AJ936">
        <v>3.8260270097986901</v>
      </c>
      <c r="AK936">
        <v>1.96690582140212</v>
      </c>
      <c r="AL936">
        <v>1.67052578958678</v>
      </c>
      <c r="AM936">
        <f t="shared" si="28"/>
        <v>2.3338712614803616</v>
      </c>
      <c r="AN936">
        <f t="shared" si="29"/>
        <v>2.4257999390412857</v>
      </c>
      <c r="AP936" t="s">
        <v>1030</v>
      </c>
      <c r="AQ936" t="s">
        <v>3324</v>
      </c>
      <c r="AR936" t="s">
        <v>3325</v>
      </c>
      <c r="AS936">
        <v>-0.78373631054056103</v>
      </c>
      <c r="AT936">
        <v>1.36490703320385E-2</v>
      </c>
      <c r="AU936">
        <v>0.80276957097649604</v>
      </c>
    </row>
    <row r="937" spans="1:47" x14ac:dyDescent="0.25">
      <c r="A937" t="s">
        <v>109</v>
      </c>
      <c r="B937">
        <v>153035.09993536829</v>
      </c>
      <c r="C937">
        <v>205.36</v>
      </c>
      <c r="D937">
        <v>159614.04298087588</v>
      </c>
      <c r="E937">
        <v>153804.9330488799</v>
      </c>
      <c r="F937">
        <v>212767.55852791382</v>
      </c>
      <c r="G937">
        <v>205.36</v>
      </c>
      <c r="H937">
        <v>205.36</v>
      </c>
      <c r="I937">
        <v>117352.3706130464</v>
      </c>
      <c r="J937">
        <v>69829.645650624894</v>
      </c>
      <c r="K937">
        <v>133360.00104963189</v>
      </c>
      <c r="L937">
        <v>154468.61340665523</v>
      </c>
      <c r="M937">
        <v>105203.31270862828</v>
      </c>
      <c r="N937">
        <v>1</v>
      </c>
      <c r="O937">
        <v>1</v>
      </c>
      <c r="P937">
        <v>0</v>
      </c>
      <c r="Q937">
        <v>1</v>
      </c>
      <c r="R937">
        <v>1</v>
      </c>
      <c r="S937">
        <v>1</v>
      </c>
      <c r="T937">
        <v>0</v>
      </c>
      <c r="U937">
        <v>0</v>
      </c>
      <c r="V937">
        <v>1</v>
      </c>
      <c r="W937">
        <v>1</v>
      </c>
      <c r="X937">
        <v>1</v>
      </c>
      <c r="Y937">
        <v>1</v>
      </c>
      <c r="Z937">
        <v>1</v>
      </c>
      <c r="AA937">
        <v>2.6852558387585699</v>
      </c>
      <c r="AB937">
        <v>0</v>
      </c>
      <c r="AC937">
        <v>1.3222845788450099</v>
      </c>
      <c r="AD937">
        <v>2.5567535386557001</v>
      </c>
      <c r="AE937">
        <v>1.3086354318472699</v>
      </c>
      <c r="AF937">
        <v>0</v>
      </c>
      <c r="AG937">
        <v>0</v>
      </c>
      <c r="AH937">
        <v>1.53874216744578</v>
      </c>
      <c r="AI937">
        <v>1.4304506784969599</v>
      </c>
      <c r="AJ937">
        <v>3.75607153588117</v>
      </c>
      <c r="AK937">
        <v>1.5907530735025199</v>
      </c>
      <c r="AL937">
        <v>0.960367055608781</v>
      </c>
      <c r="AM937">
        <f t="shared" si="28"/>
        <v>1.5323437719969515</v>
      </c>
      <c r="AN937">
        <f t="shared" si="29"/>
        <v>1.3258752111766752</v>
      </c>
      <c r="AP937" t="s">
        <v>1031</v>
      </c>
      <c r="AQ937" t="s">
        <v>3326</v>
      </c>
      <c r="AR937" t="s">
        <v>3327</v>
      </c>
      <c r="AS937">
        <v>-0.13020326578041899</v>
      </c>
      <c r="AT937">
        <v>5.6976103112607902E-3</v>
      </c>
      <c r="AU937">
        <v>0.80344932161529403</v>
      </c>
    </row>
    <row r="938" spans="1:47" x14ac:dyDescent="0.25">
      <c r="A938" t="s">
        <v>450</v>
      </c>
      <c r="B938">
        <v>59372.841325750705</v>
      </c>
      <c r="C938">
        <v>67276.976980236621</v>
      </c>
      <c r="D938">
        <v>66283.27824278675</v>
      </c>
      <c r="E938">
        <v>63184.485039094485</v>
      </c>
      <c r="F938">
        <v>63998.293925313294</v>
      </c>
      <c r="G938">
        <v>60905.047427652484</v>
      </c>
      <c r="H938">
        <v>75354.426132786495</v>
      </c>
      <c r="I938">
        <v>66701.473417910878</v>
      </c>
      <c r="J938">
        <v>1208.76493813453</v>
      </c>
      <c r="K938">
        <v>28791.411474454562</v>
      </c>
      <c r="L938">
        <v>1805.8435175300349</v>
      </c>
      <c r="M938">
        <v>1509.9780715761758</v>
      </c>
      <c r="N938">
        <v>2</v>
      </c>
      <c r="O938">
        <v>2</v>
      </c>
      <c r="P938">
        <v>2</v>
      </c>
      <c r="Q938">
        <v>2</v>
      </c>
      <c r="R938">
        <v>2</v>
      </c>
      <c r="S938">
        <v>2</v>
      </c>
      <c r="T938">
        <v>1</v>
      </c>
      <c r="U938">
        <v>2</v>
      </c>
      <c r="V938">
        <v>2</v>
      </c>
      <c r="W938">
        <v>1</v>
      </c>
      <c r="X938">
        <v>1</v>
      </c>
      <c r="Y938">
        <v>1</v>
      </c>
      <c r="Z938">
        <v>1</v>
      </c>
      <c r="AA938">
        <v>3.5620158685806049</v>
      </c>
      <c r="AB938">
        <v>1.9289286299577402</v>
      </c>
      <c r="AC938">
        <v>3.208603632764425</v>
      </c>
      <c r="AD938">
        <v>2.7098915262563552</v>
      </c>
      <c r="AE938">
        <v>1.2777076368369249</v>
      </c>
      <c r="AF938">
        <v>1.1124535215661699</v>
      </c>
      <c r="AG938">
        <v>2.205064335668625</v>
      </c>
      <c r="AH938">
        <v>2.87872604143947</v>
      </c>
      <c r="AI938">
        <v>2.22748203681431</v>
      </c>
      <c r="AJ938">
        <v>0.673899666819883</v>
      </c>
      <c r="AK938">
        <v>2.82783454768802</v>
      </c>
      <c r="AL938">
        <v>2.2236598987914999</v>
      </c>
      <c r="AM938">
        <f t="shared" si="28"/>
        <v>2.1188972260838557</v>
      </c>
      <c r="AN938">
        <f t="shared" si="29"/>
        <v>2.3538139977801493</v>
      </c>
      <c r="AP938" t="s">
        <v>1032</v>
      </c>
      <c r="AQ938" t="s">
        <v>3328</v>
      </c>
      <c r="AR938" t="s">
        <v>3329</v>
      </c>
      <c r="AS938">
        <v>0.42931001912093097</v>
      </c>
      <c r="AT938">
        <v>0.27411444622025799</v>
      </c>
      <c r="AU938">
        <v>0.80506629009297404</v>
      </c>
    </row>
    <row r="939" spans="1:47" x14ac:dyDescent="0.25">
      <c r="A939" t="s">
        <v>824</v>
      </c>
      <c r="B939">
        <v>118068.51529810912</v>
      </c>
      <c r="C939">
        <v>82555.165934542456</v>
      </c>
      <c r="D939">
        <v>79402.922574059805</v>
      </c>
      <c r="E939">
        <v>77474.22314237534</v>
      </c>
      <c r="F939">
        <v>126855.12628391795</v>
      </c>
      <c r="G939">
        <v>155760.85390872729</v>
      </c>
      <c r="H939">
        <v>128725.3667612962</v>
      </c>
      <c r="I939">
        <v>99987.852904365369</v>
      </c>
      <c r="J939">
        <v>205964.05718199263</v>
      </c>
      <c r="K939">
        <v>195956.96943820934</v>
      </c>
      <c r="L939">
        <v>159485.37165809333</v>
      </c>
      <c r="M939">
        <v>139963.68007084704</v>
      </c>
      <c r="N939">
        <v>1</v>
      </c>
      <c r="O939">
        <v>1</v>
      </c>
      <c r="P939">
        <v>1</v>
      </c>
      <c r="Q939">
        <v>1</v>
      </c>
      <c r="R939">
        <v>1</v>
      </c>
      <c r="S939">
        <v>1</v>
      </c>
      <c r="T939">
        <v>1</v>
      </c>
      <c r="U939">
        <v>1</v>
      </c>
      <c r="V939">
        <v>1</v>
      </c>
      <c r="W939">
        <v>1</v>
      </c>
      <c r="X939">
        <v>1</v>
      </c>
      <c r="Y939">
        <v>1</v>
      </c>
      <c r="Z939">
        <v>1</v>
      </c>
      <c r="AA939">
        <v>2.3494246290384599</v>
      </c>
      <c r="AB939">
        <v>2.5251738607715302</v>
      </c>
      <c r="AC939">
        <v>2.7533546080655</v>
      </c>
      <c r="AD939">
        <v>2.44940978975169</v>
      </c>
      <c r="AE939">
        <v>2.7585187051028202</v>
      </c>
      <c r="AF939">
        <v>3.1832334652203098</v>
      </c>
      <c r="AG939">
        <v>3.0266614325042198</v>
      </c>
      <c r="AH939">
        <v>2.4996039947224502</v>
      </c>
      <c r="AI939">
        <v>2.9375991139719502</v>
      </c>
      <c r="AJ939">
        <v>4.3440958020650102</v>
      </c>
      <c r="AK939">
        <v>4.6220076599187001</v>
      </c>
      <c r="AL939">
        <v>5.3278933451765198</v>
      </c>
      <c r="AM939">
        <f t="shared" si="28"/>
        <v>3.0154802465221269</v>
      </c>
      <c r="AN939">
        <f t="shared" si="29"/>
        <v>3.4473491545293999</v>
      </c>
      <c r="AP939" t="s">
        <v>1033</v>
      </c>
      <c r="AQ939" t="s">
        <v>3330</v>
      </c>
      <c r="AR939" t="s">
        <v>3331</v>
      </c>
      <c r="AS939">
        <v>-2.7951724496204799</v>
      </c>
      <c r="AT939">
        <v>0.10064226052962599</v>
      </c>
      <c r="AU939">
        <v>0.80555686658035697</v>
      </c>
    </row>
    <row r="940" spans="1:47" x14ac:dyDescent="0.25">
      <c r="A940" t="s">
        <v>1209</v>
      </c>
      <c r="B940">
        <v>12640.544859198291</v>
      </c>
      <c r="C940">
        <v>205.36</v>
      </c>
      <c r="D940">
        <v>17262.971158449764</v>
      </c>
      <c r="E940">
        <v>205.36</v>
      </c>
      <c r="F940">
        <v>205.36</v>
      </c>
      <c r="G940">
        <v>205.36</v>
      </c>
      <c r="H940">
        <v>50222.238840971782</v>
      </c>
      <c r="I940">
        <v>205.36</v>
      </c>
      <c r="J940">
        <v>98580.246799320419</v>
      </c>
      <c r="K940">
        <v>16090.470884922313</v>
      </c>
      <c r="L940">
        <v>98382.318657860655</v>
      </c>
      <c r="M940">
        <v>205.36</v>
      </c>
      <c r="N940">
        <v>1</v>
      </c>
      <c r="O940">
        <v>1</v>
      </c>
      <c r="P940">
        <v>0</v>
      </c>
      <c r="Q940">
        <v>1</v>
      </c>
      <c r="R940">
        <v>0</v>
      </c>
      <c r="S940">
        <v>0</v>
      </c>
      <c r="T940">
        <v>0</v>
      </c>
      <c r="U940">
        <v>1</v>
      </c>
      <c r="V940">
        <v>0</v>
      </c>
      <c r="W940">
        <v>1</v>
      </c>
      <c r="X940">
        <v>1</v>
      </c>
      <c r="Y940">
        <v>1</v>
      </c>
      <c r="Z940">
        <v>0</v>
      </c>
      <c r="AA940">
        <v>1.0077586339762701</v>
      </c>
      <c r="AB940">
        <v>0</v>
      </c>
      <c r="AC940">
        <v>0.96494051524844604</v>
      </c>
      <c r="AD940">
        <v>0</v>
      </c>
      <c r="AE940">
        <v>0</v>
      </c>
      <c r="AF940">
        <v>0</v>
      </c>
      <c r="AG940">
        <v>2.09607327297811</v>
      </c>
      <c r="AH940">
        <v>0</v>
      </c>
      <c r="AI940">
        <v>1.8478176145442899</v>
      </c>
      <c r="AJ940">
        <v>0.85135107797263598</v>
      </c>
      <c r="AK940">
        <v>1.8965749203786999</v>
      </c>
      <c r="AL940">
        <v>0</v>
      </c>
      <c r="AM940">
        <f t="shared" si="28"/>
        <v>0.77864464029027358</v>
      </c>
      <c r="AN940">
        <f t="shared" si="29"/>
        <v>0.66544136555946831</v>
      </c>
      <c r="AP940" t="s">
        <v>1034</v>
      </c>
      <c r="AQ940" t="s">
        <v>3332</v>
      </c>
      <c r="AR940" t="s">
        <v>3333</v>
      </c>
      <c r="AS940">
        <v>0.42347052424852299</v>
      </c>
      <c r="AT940">
        <v>0.17243228028923299</v>
      </c>
      <c r="AU940">
        <v>0.80658106959425502</v>
      </c>
    </row>
    <row r="941" spans="1:47" x14ac:dyDescent="0.25">
      <c r="A941" t="s">
        <v>674</v>
      </c>
      <c r="B941">
        <v>205.36</v>
      </c>
      <c r="C941">
        <v>205.36</v>
      </c>
      <c r="D941">
        <v>69426.382459571978</v>
      </c>
      <c r="E941">
        <v>10641.909307843855</v>
      </c>
      <c r="F941">
        <v>70870.081206064773</v>
      </c>
      <c r="G941">
        <v>205.36</v>
      </c>
      <c r="H941">
        <v>49954.800740987412</v>
      </c>
      <c r="I941">
        <v>205.36</v>
      </c>
      <c r="J941">
        <v>4989.7483738523179</v>
      </c>
      <c r="K941">
        <v>205.36</v>
      </c>
      <c r="L941">
        <v>205.36</v>
      </c>
      <c r="M941">
        <v>67703.508999441168</v>
      </c>
      <c r="N941">
        <v>2</v>
      </c>
      <c r="O941">
        <v>0</v>
      </c>
      <c r="P941">
        <v>0</v>
      </c>
      <c r="Q941">
        <v>1</v>
      </c>
      <c r="R941">
        <v>1</v>
      </c>
      <c r="S941">
        <v>2</v>
      </c>
      <c r="T941">
        <v>0</v>
      </c>
      <c r="U941">
        <v>1</v>
      </c>
      <c r="V941">
        <v>0</v>
      </c>
      <c r="W941">
        <v>1</v>
      </c>
      <c r="X941">
        <v>0</v>
      </c>
      <c r="Y941">
        <v>0</v>
      </c>
      <c r="Z941">
        <v>1</v>
      </c>
      <c r="AA941">
        <v>0</v>
      </c>
      <c r="AB941">
        <v>0</v>
      </c>
      <c r="AC941">
        <v>1.6550045822491599</v>
      </c>
      <c r="AD941">
        <v>2.2352323319390401</v>
      </c>
      <c r="AE941">
        <v>1.192391734466145</v>
      </c>
      <c r="AF941">
        <v>0</v>
      </c>
      <c r="AG941">
        <v>4.48836643822745</v>
      </c>
      <c r="AH941">
        <v>0</v>
      </c>
      <c r="AI941">
        <v>1.1783547124793801</v>
      </c>
      <c r="AJ941">
        <v>0</v>
      </c>
      <c r="AK941">
        <v>0</v>
      </c>
      <c r="AL941">
        <v>3.1897981192385099</v>
      </c>
      <c r="AM941">
        <f t="shared" si="28"/>
        <v>0.47222654912142331</v>
      </c>
      <c r="AN941">
        <f t="shared" si="29"/>
        <v>1.8509647706451908</v>
      </c>
      <c r="AP941" t="s">
        <v>1035</v>
      </c>
      <c r="AQ941" t="s">
        <v>3334</v>
      </c>
      <c r="AR941" t="s">
        <v>3335</v>
      </c>
      <c r="AS941">
        <v>1.15563639022717</v>
      </c>
      <c r="AT941">
        <v>3.2338536924922702E-2</v>
      </c>
      <c r="AU941">
        <v>0.80716789188697902</v>
      </c>
    </row>
    <row r="942" spans="1:47" x14ac:dyDescent="0.25">
      <c r="A942" t="s">
        <v>625</v>
      </c>
      <c r="B942">
        <v>119443.85354932198</v>
      </c>
      <c r="C942">
        <v>80321.358130017965</v>
      </c>
      <c r="D942">
        <v>174880.74506428925</v>
      </c>
      <c r="E942">
        <v>59518.798891087972</v>
      </c>
      <c r="F942">
        <v>55533.128336893642</v>
      </c>
      <c r="G942">
        <v>251522.25819366254</v>
      </c>
      <c r="H942">
        <v>169737.33070022811</v>
      </c>
      <c r="I942">
        <v>63499.716639237013</v>
      </c>
      <c r="J942">
        <v>108331.090787243</v>
      </c>
      <c r="K942">
        <v>135375.0990002694</v>
      </c>
      <c r="L942">
        <v>137838.24110417627</v>
      </c>
      <c r="M942">
        <v>222210.42364953825</v>
      </c>
      <c r="N942">
        <v>3</v>
      </c>
      <c r="O942">
        <v>3</v>
      </c>
      <c r="P942">
        <v>1</v>
      </c>
      <c r="Q942">
        <v>3</v>
      </c>
      <c r="R942">
        <v>2</v>
      </c>
      <c r="S942">
        <v>2</v>
      </c>
      <c r="T942">
        <v>3</v>
      </c>
      <c r="U942">
        <v>3</v>
      </c>
      <c r="V942">
        <v>3</v>
      </c>
      <c r="W942">
        <v>1</v>
      </c>
      <c r="X942">
        <v>1</v>
      </c>
      <c r="Y942">
        <v>1</v>
      </c>
      <c r="Z942">
        <v>2</v>
      </c>
      <c r="AA942">
        <v>1.443290778953169</v>
      </c>
      <c r="AB942">
        <v>2.5672917669745998</v>
      </c>
      <c r="AC942">
        <v>2.0144239911553981</v>
      </c>
      <c r="AD942">
        <v>1.443755525512175</v>
      </c>
      <c r="AE942">
        <v>1.9732347095664</v>
      </c>
      <c r="AF942">
        <v>1.98871090442774</v>
      </c>
      <c r="AG942">
        <v>1.6073065739638166</v>
      </c>
      <c r="AH942">
        <v>1.1297863559419565</v>
      </c>
      <c r="AI942">
        <v>2.06999703802486</v>
      </c>
      <c r="AJ942">
        <v>2.5953831640213401</v>
      </c>
      <c r="AK942">
        <v>3.5209398235572702</v>
      </c>
      <c r="AL942">
        <v>2.3530741490661251</v>
      </c>
      <c r="AM942">
        <f t="shared" si="28"/>
        <v>2.1131829405928513</v>
      </c>
      <c r="AN942">
        <f t="shared" si="29"/>
        <v>2.0046828562679573</v>
      </c>
      <c r="AP942" t="s">
        <v>1036</v>
      </c>
      <c r="AQ942" t="s">
        <v>3336</v>
      </c>
      <c r="AR942" t="s">
        <v>3337</v>
      </c>
      <c r="AS942">
        <v>0.418866921763209</v>
      </c>
      <c r="AT942">
        <v>0.110324256556574</v>
      </c>
      <c r="AU942">
        <v>0.80769879056612104</v>
      </c>
    </row>
    <row r="943" spans="1:47" x14ac:dyDescent="0.25">
      <c r="A943" t="s">
        <v>939</v>
      </c>
      <c r="B943">
        <v>76020.07873777546</v>
      </c>
      <c r="C943">
        <v>38527.843540914633</v>
      </c>
      <c r="D943">
        <v>28216.127255526379</v>
      </c>
      <c r="E943">
        <v>78892.126589296851</v>
      </c>
      <c r="F943">
        <v>205.36</v>
      </c>
      <c r="G943">
        <v>205.36</v>
      </c>
      <c r="H943">
        <v>29427.942627245335</v>
      </c>
      <c r="I943">
        <v>66002.306944228374</v>
      </c>
      <c r="J943">
        <v>41967.356663897095</v>
      </c>
      <c r="K943">
        <v>29064.491264630313</v>
      </c>
      <c r="L943">
        <v>168440.15640305122</v>
      </c>
      <c r="M943">
        <v>20921.827633336765</v>
      </c>
      <c r="N943">
        <v>2</v>
      </c>
      <c r="O943">
        <v>2</v>
      </c>
      <c r="P943">
        <v>1</v>
      </c>
      <c r="Q943">
        <v>1</v>
      </c>
      <c r="R943">
        <v>2</v>
      </c>
      <c r="S943">
        <v>0</v>
      </c>
      <c r="T943">
        <v>0</v>
      </c>
      <c r="U943">
        <v>1</v>
      </c>
      <c r="V943">
        <v>1</v>
      </c>
      <c r="W943">
        <v>1</v>
      </c>
      <c r="X943">
        <v>1</v>
      </c>
      <c r="Y943">
        <v>2</v>
      </c>
      <c r="Z943">
        <v>1</v>
      </c>
      <c r="AA943">
        <v>1.7888437914450399</v>
      </c>
      <c r="AB943">
        <v>0.59703238367162004</v>
      </c>
      <c r="AC943">
        <v>2.44370683165798</v>
      </c>
      <c r="AD943">
        <v>1.3963545448622199</v>
      </c>
      <c r="AE943">
        <v>0</v>
      </c>
      <c r="AF943">
        <v>0</v>
      </c>
      <c r="AG943">
        <v>0.67914568020836596</v>
      </c>
      <c r="AH943">
        <v>3.5794975078123299</v>
      </c>
      <c r="AI943">
        <v>0.70486975044499101</v>
      </c>
      <c r="AJ943">
        <v>2.9245639688517202</v>
      </c>
      <c r="AK943">
        <v>2.8036823043816899</v>
      </c>
      <c r="AL943">
        <v>2.5032829694338301</v>
      </c>
      <c r="AM943">
        <f t="shared" si="28"/>
        <v>1.4098361210118917</v>
      </c>
      <c r="AN943">
        <f t="shared" si="29"/>
        <v>1.8269938344497394</v>
      </c>
      <c r="AP943" t="s">
        <v>1037</v>
      </c>
      <c r="AQ943" t="s">
        <v>3338</v>
      </c>
      <c r="AR943" t="s">
        <v>3339</v>
      </c>
      <c r="AS943">
        <v>1.2840303472086001</v>
      </c>
      <c r="AT943">
        <v>0.111421126213942</v>
      </c>
      <c r="AU943">
        <v>0.80808010385292794</v>
      </c>
    </row>
    <row r="944" spans="1:47" x14ac:dyDescent="0.25">
      <c r="A944" t="s">
        <v>1362</v>
      </c>
      <c r="B944">
        <v>103764.36278446035</v>
      </c>
      <c r="C944">
        <v>98524.83490513674</v>
      </c>
      <c r="D944">
        <v>123634.78636781496</v>
      </c>
      <c r="E944">
        <v>64807.54352418612</v>
      </c>
      <c r="F944">
        <v>82854.160070401645</v>
      </c>
      <c r="G944">
        <v>93968.020406968149</v>
      </c>
      <c r="H944">
        <v>99852.831309711284</v>
      </c>
      <c r="I944">
        <v>113885.15007667351</v>
      </c>
      <c r="J944">
        <v>192040.15516854948</v>
      </c>
      <c r="K944">
        <v>119189.67069758364</v>
      </c>
      <c r="L944">
        <v>170387.01644039902</v>
      </c>
      <c r="M944">
        <v>110281.28356113021</v>
      </c>
      <c r="N944">
        <v>1</v>
      </c>
      <c r="O944">
        <v>1</v>
      </c>
      <c r="P944">
        <v>1</v>
      </c>
      <c r="Q944">
        <v>1</v>
      </c>
      <c r="R944">
        <v>1</v>
      </c>
      <c r="S944">
        <v>1</v>
      </c>
      <c r="T944">
        <v>1</v>
      </c>
      <c r="U944">
        <v>1</v>
      </c>
      <c r="V944">
        <v>1</v>
      </c>
      <c r="W944">
        <v>1</v>
      </c>
      <c r="X944">
        <v>1</v>
      </c>
      <c r="Y944">
        <v>1</v>
      </c>
      <c r="Z944">
        <v>1</v>
      </c>
      <c r="AA944">
        <v>4.4308434000128196</v>
      </c>
      <c r="AB944">
        <v>2.7304059056715499</v>
      </c>
      <c r="AC944">
        <v>2.6769051591839799</v>
      </c>
      <c r="AD944">
        <v>3.1893484641096599</v>
      </c>
      <c r="AE944">
        <v>3.0788582903279802</v>
      </c>
      <c r="AF944">
        <v>1.8958772031392701</v>
      </c>
      <c r="AG944">
        <v>3.3786477845855099</v>
      </c>
      <c r="AH944">
        <v>3.9459799275858001</v>
      </c>
      <c r="AI944">
        <v>3.0313399432924699</v>
      </c>
      <c r="AJ944">
        <v>3.0356900827121298</v>
      </c>
      <c r="AK944">
        <v>2.4370766517415601</v>
      </c>
      <c r="AL944">
        <v>3.4751334663486499</v>
      </c>
      <c r="AM944">
        <f t="shared" si="28"/>
        <v>2.966843615668703</v>
      </c>
      <c r="AN944">
        <f t="shared" si="29"/>
        <v>3.2508407641165271</v>
      </c>
      <c r="AP944" t="s">
        <v>1038</v>
      </c>
      <c r="AQ944" t="s">
        <v>3340</v>
      </c>
      <c r="AR944" t="s">
        <v>2921</v>
      </c>
      <c r="AS944">
        <v>0.29064454422246</v>
      </c>
      <c r="AT944">
        <v>8.5752263565202005E-2</v>
      </c>
      <c r="AU944">
        <v>0.80813814155707397</v>
      </c>
    </row>
    <row r="945" spans="1:47" x14ac:dyDescent="0.25">
      <c r="A945" t="s">
        <v>818</v>
      </c>
      <c r="B945">
        <v>136321.64344021279</v>
      </c>
      <c r="C945">
        <v>120186.03151490676</v>
      </c>
      <c r="D945">
        <v>205.36</v>
      </c>
      <c r="E945">
        <v>128051.10658088131</v>
      </c>
      <c r="F945">
        <v>105083.93735904284</v>
      </c>
      <c r="G945">
        <v>137341.30268103923</v>
      </c>
      <c r="H945">
        <v>89899.447397075142</v>
      </c>
      <c r="I945">
        <v>80059.197314258869</v>
      </c>
      <c r="J945">
        <v>349335.179145234</v>
      </c>
      <c r="K945">
        <v>92472.614897756095</v>
      </c>
      <c r="L945">
        <v>307983.23189467401</v>
      </c>
      <c r="M945">
        <v>241180.61627050614</v>
      </c>
      <c r="N945">
        <v>2</v>
      </c>
      <c r="O945">
        <v>2</v>
      </c>
      <c r="P945">
        <v>2</v>
      </c>
      <c r="Q945">
        <v>0</v>
      </c>
      <c r="R945">
        <v>2</v>
      </c>
      <c r="S945">
        <v>2</v>
      </c>
      <c r="T945">
        <v>1</v>
      </c>
      <c r="U945">
        <v>1</v>
      </c>
      <c r="V945">
        <v>2</v>
      </c>
      <c r="W945">
        <v>2</v>
      </c>
      <c r="X945">
        <v>1</v>
      </c>
      <c r="Y945">
        <v>2</v>
      </c>
      <c r="Z945">
        <v>2</v>
      </c>
      <c r="AA945">
        <v>2.117673113887645</v>
      </c>
      <c r="AB945">
        <v>1.7640831713677951</v>
      </c>
      <c r="AC945">
        <v>0</v>
      </c>
      <c r="AD945">
        <v>2.9812309366112899</v>
      </c>
      <c r="AE945">
        <v>1.7069666518130551</v>
      </c>
      <c r="AF945">
        <v>1.18923541413873</v>
      </c>
      <c r="AG945">
        <v>2.33991302968913</v>
      </c>
      <c r="AH945">
        <v>1.3476210612909174</v>
      </c>
      <c r="AI945">
        <v>2.1198282476557648</v>
      </c>
      <c r="AJ945">
        <v>3.5035724295578299</v>
      </c>
      <c r="AK945">
        <v>3.2093731866300503</v>
      </c>
      <c r="AL945">
        <v>2.6162799852905851</v>
      </c>
      <c r="AM945">
        <f t="shared" si="28"/>
        <v>1.7823987294346273</v>
      </c>
      <c r="AN945">
        <f t="shared" si="29"/>
        <v>2.366897475220838</v>
      </c>
      <c r="AP945" t="s">
        <v>1039</v>
      </c>
      <c r="AQ945" t="s">
        <v>3341</v>
      </c>
      <c r="AR945" t="s">
        <v>3342</v>
      </c>
      <c r="AS945">
        <v>4.5102512346341799</v>
      </c>
      <c r="AT945">
        <v>0.15212879974949101</v>
      </c>
      <c r="AU945">
        <v>0.80893776533485395</v>
      </c>
    </row>
    <row r="946" spans="1:47" x14ac:dyDescent="0.25">
      <c r="A946" t="s">
        <v>571</v>
      </c>
      <c r="B946">
        <v>81131.748794174942</v>
      </c>
      <c r="C946">
        <v>48931.203653544893</v>
      </c>
      <c r="D946">
        <v>95929.628096350367</v>
      </c>
      <c r="E946">
        <v>55264.888202558155</v>
      </c>
      <c r="F946">
        <v>70845.022649957667</v>
      </c>
      <c r="G946">
        <v>46839.024485483416</v>
      </c>
      <c r="H946">
        <v>104562.6989580294</v>
      </c>
      <c r="I946">
        <v>70745.682429799272</v>
      </c>
      <c r="J946">
        <v>289556.41129647678</v>
      </c>
      <c r="K946">
        <v>181113.45205011038</v>
      </c>
      <c r="L946">
        <v>152247.91923457876</v>
      </c>
      <c r="M946">
        <v>155478.04418037657</v>
      </c>
      <c r="N946">
        <v>1</v>
      </c>
      <c r="O946">
        <v>1</v>
      </c>
      <c r="P946">
        <v>1</v>
      </c>
      <c r="Q946">
        <v>1</v>
      </c>
      <c r="R946">
        <v>1</v>
      </c>
      <c r="S946">
        <v>1</v>
      </c>
      <c r="T946">
        <v>1</v>
      </c>
      <c r="U946">
        <v>1</v>
      </c>
      <c r="V946">
        <v>1</v>
      </c>
      <c r="W946">
        <v>1</v>
      </c>
      <c r="X946">
        <v>1</v>
      </c>
      <c r="Y946">
        <v>1</v>
      </c>
      <c r="Z946">
        <v>1</v>
      </c>
      <c r="AA946">
        <v>2.7791993365466201</v>
      </c>
      <c r="AB946">
        <v>3.0182231961616002</v>
      </c>
      <c r="AC946">
        <v>2.1456087858150799</v>
      </c>
      <c r="AD946">
        <v>2.1205220568554801</v>
      </c>
      <c r="AE946">
        <v>2.57176706129371</v>
      </c>
      <c r="AF946">
        <v>2.44643327797532</v>
      </c>
      <c r="AG946">
        <v>2.1669352618903801</v>
      </c>
      <c r="AH946">
        <v>4.1825406545666901</v>
      </c>
      <c r="AI946">
        <v>1.5098286741365501</v>
      </c>
      <c r="AJ946">
        <v>4.8916004470705099</v>
      </c>
      <c r="AK946">
        <v>3.9612013200185499</v>
      </c>
      <c r="AL946">
        <v>3.11942063450436</v>
      </c>
      <c r="AM946">
        <f t="shared" si="28"/>
        <v>2.7984822862842798</v>
      </c>
      <c r="AN946">
        <f t="shared" si="29"/>
        <v>3.0203978315215281</v>
      </c>
      <c r="AP946" t="s">
        <v>1040</v>
      </c>
      <c r="AQ946" t="s">
        <v>3343</v>
      </c>
      <c r="AR946" t="s">
        <v>3344</v>
      </c>
      <c r="AS946">
        <v>-0.200485705924242</v>
      </c>
      <c r="AT946">
        <v>2.7089443089760301E-2</v>
      </c>
      <c r="AU946">
        <v>0.81048474949724802</v>
      </c>
    </row>
    <row r="947" spans="1:47" x14ac:dyDescent="0.25">
      <c r="A947" t="s">
        <v>1013</v>
      </c>
      <c r="B947">
        <v>205.36</v>
      </c>
      <c r="C947">
        <v>205.36</v>
      </c>
      <c r="D947">
        <v>94876.168455135354</v>
      </c>
      <c r="E947">
        <v>65913.932889584001</v>
      </c>
      <c r="F947">
        <v>147951.46870282988</v>
      </c>
      <c r="G947">
        <v>205.36</v>
      </c>
      <c r="H947">
        <v>250080.41419648434</v>
      </c>
      <c r="I947">
        <v>179709.11976898258</v>
      </c>
      <c r="J947">
        <v>205.36</v>
      </c>
      <c r="K947">
        <v>331430.13652553206</v>
      </c>
      <c r="L947">
        <v>20956.653079530697</v>
      </c>
      <c r="M947">
        <v>205.36</v>
      </c>
      <c r="N947">
        <v>2</v>
      </c>
      <c r="O947">
        <v>0</v>
      </c>
      <c r="P947">
        <v>0</v>
      </c>
      <c r="Q947">
        <v>1</v>
      </c>
      <c r="R947">
        <v>1</v>
      </c>
      <c r="S947">
        <v>1</v>
      </c>
      <c r="T947">
        <v>0</v>
      </c>
      <c r="U947">
        <v>2</v>
      </c>
      <c r="V947">
        <v>1</v>
      </c>
      <c r="W947">
        <v>0</v>
      </c>
      <c r="X947">
        <v>1</v>
      </c>
      <c r="Y947">
        <v>1</v>
      </c>
      <c r="Z947">
        <v>0</v>
      </c>
      <c r="AA947">
        <v>0</v>
      </c>
      <c r="AB947">
        <v>0</v>
      </c>
      <c r="AC947">
        <v>0.666139101283869</v>
      </c>
      <c r="AD947">
        <v>2.0916407197641198</v>
      </c>
      <c r="AE947">
        <v>2.09345728304061</v>
      </c>
      <c r="AF947">
        <v>0</v>
      </c>
      <c r="AG947">
        <v>1.1248774083127802</v>
      </c>
      <c r="AH947">
        <v>0.87467115209485802</v>
      </c>
      <c r="AI947">
        <v>0</v>
      </c>
      <c r="AJ947">
        <v>3.4630814703088801</v>
      </c>
      <c r="AK947">
        <v>1.38232002265485</v>
      </c>
      <c r="AL947">
        <v>0</v>
      </c>
      <c r="AM947">
        <f t="shared" si="28"/>
        <v>0.68820342859879158</v>
      </c>
      <c r="AN947">
        <f t="shared" si="29"/>
        <v>1.2611610976445362</v>
      </c>
      <c r="AP947" t="s">
        <v>1041</v>
      </c>
      <c r="AQ947" t="s">
        <v>3345</v>
      </c>
      <c r="AS947">
        <v>-0.260845929615452</v>
      </c>
      <c r="AT947">
        <v>0.32636307958457</v>
      </c>
      <c r="AU947">
        <v>0.81205615961507005</v>
      </c>
    </row>
    <row r="948" spans="1:47" x14ac:dyDescent="0.25">
      <c r="A948" t="s">
        <v>475</v>
      </c>
      <c r="B948">
        <v>935634.07622773782</v>
      </c>
      <c r="C948">
        <v>583627.38246475358</v>
      </c>
      <c r="D948">
        <v>594267.88807573717</v>
      </c>
      <c r="E948">
        <v>718794.77095447958</v>
      </c>
      <c r="F948">
        <v>627251.6252649175</v>
      </c>
      <c r="G948">
        <v>944794.86577752931</v>
      </c>
      <c r="H948">
        <v>514832.90662309789</v>
      </c>
      <c r="I948">
        <v>641338.62212913344</v>
      </c>
      <c r="J948">
        <v>928962.95704565267</v>
      </c>
      <c r="K948">
        <v>1104414.3648420242</v>
      </c>
      <c r="L948">
        <v>1135125.8443904128</v>
      </c>
      <c r="M948">
        <v>1080260.0385892484</v>
      </c>
      <c r="N948">
        <v>3</v>
      </c>
      <c r="O948">
        <v>3</v>
      </c>
      <c r="P948">
        <v>2</v>
      </c>
      <c r="Q948">
        <v>2</v>
      </c>
      <c r="R948">
        <v>3</v>
      </c>
      <c r="S948">
        <v>3</v>
      </c>
      <c r="T948">
        <v>3</v>
      </c>
      <c r="U948">
        <v>2</v>
      </c>
      <c r="V948">
        <v>2</v>
      </c>
      <c r="W948">
        <v>2</v>
      </c>
      <c r="X948">
        <v>3</v>
      </c>
      <c r="Y948">
        <v>3</v>
      </c>
      <c r="Z948">
        <v>3</v>
      </c>
      <c r="AA948">
        <v>3.1408621173800633</v>
      </c>
      <c r="AB948">
        <v>2.3494354468056149</v>
      </c>
      <c r="AC948">
        <v>4.1545550886700147</v>
      </c>
      <c r="AD948">
        <v>3.3036914370901833</v>
      </c>
      <c r="AE948">
        <v>2.3366793244457735</v>
      </c>
      <c r="AF948">
        <v>2.6303159602706003</v>
      </c>
      <c r="AG948">
        <v>3.4941091805259648</v>
      </c>
      <c r="AH948">
        <v>4.2024892057687602</v>
      </c>
      <c r="AI948">
        <v>3.1297736959204401</v>
      </c>
      <c r="AJ948">
        <v>4.1987922139375007</v>
      </c>
      <c r="AK948">
        <v>3.0727712316817768</v>
      </c>
      <c r="AL948">
        <v>4.93516406978231</v>
      </c>
      <c r="AM948">
        <f t="shared" si="28"/>
        <v>3.267289087164039</v>
      </c>
      <c r="AN948">
        <f t="shared" si="29"/>
        <v>3.5574840748824617</v>
      </c>
      <c r="AP948" t="s">
        <v>1042</v>
      </c>
      <c r="AQ948" t="s">
        <v>1762</v>
      </c>
      <c r="AR948" t="s">
        <v>3346</v>
      </c>
      <c r="AS948">
        <v>0.27572141598245797</v>
      </c>
      <c r="AT948">
        <v>2.2831681401117299E-2</v>
      </c>
      <c r="AU948">
        <v>0.81311465621085099</v>
      </c>
    </row>
    <row r="949" spans="1:47" x14ac:dyDescent="0.25">
      <c r="A949" t="s">
        <v>964</v>
      </c>
      <c r="B949">
        <v>121563.7381093812</v>
      </c>
      <c r="C949">
        <v>29290.596838532896</v>
      </c>
      <c r="D949">
        <v>139290.41174655821</v>
      </c>
      <c r="E949">
        <v>138688.09950756477</v>
      </c>
      <c r="F949">
        <v>131404.76952947967</v>
      </c>
      <c r="G949">
        <v>95545.817914153682</v>
      </c>
      <c r="H949">
        <v>114625.35281231618</v>
      </c>
      <c r="I949">
        <v>82700.498939299927</v>
      </c>
      <c r="J949">
        <v>310676.1892232112</v>
      </c>
      <c r="K949">
        <v>199734.67687179707</v>
      </c>
      <c r="L949">
        <v>232228.21417194177</v>
      </c>
      <c r="M949">
        <v>175113.26417271109</v>
      </c>
      <c r="N949">
        <v>2</v>
      </c>
      <c r="O949">
        <v>1</v>
      </c>
      <c r="P949">
        <v>1</v>
      </c>
      <c r="Q949">
        <v>2</v>
      </c>
      <c r="R949">
        <v>2</v>
      </c>
      <c r="S949">
        <v>1</v>
      </c>
      <c r="T949">
        <v>1</v>
      </c>
      <c r="U949">
        <v>1</v>
      </c>
      <c r="V949">
        <v>1</v>
      </c>
      <c r="W949">
        <v>2</v>
      </c>
      <c r="X949">
        <v>1</v>
      </c>
      <c r="Y949">
        <v>2</v>
      </c>
      <c r="Z949">
        <v>1</v>
      </c>
      <c r="AA949">
        <v>2.4307919461742702</v>
      </c>
      <c r="AB949">
        <v>0.704342004175467</v>
      </c>
      <c r="AC949">
        <v>2.1001278867481599</v>
      </c>
      <c r="AD949">
        <v>2.7412429674278949</v>
      </c>
      <c r="AE949">
        <v>2.0711233048243902</v>
      </c>
      <c r="AF949">
        <v>1.4900112326367501</v>
      </c>
      <c r="AG949">
        <v>2.12276321558973</v>
      </c>
      <c r="AH949">
        <v>2.1883306210259099</v>
      </c>
      <c r="AI949">
        <v>1.6976861827414294</v>
      </c>
      <c r="AJ949">
        <v>2.1408823959843302</v>
      </c>
      <c r="AK949">
        <v>1.7636785019186401</v>
      </c>
      <c r="AL949">
        <v>3.1639781539276601</v>
      </c>
      <c r="AM949">
        <f t="shared" si="28"/>
        <v>1.7606402747434011</v>
      </c>
      <c r="AN949">
        <f t="shared" si="29"/>
        <v>2.3418527941190379</v>
      </c>
      <c r="AP949" t="s">
        <v>1043</v>
      </c>
      <c r="AQ949" t="s">
        <v>3347</v>
      </c>
      <c r="AR949" t="s">
        <v>3348</v>
      </c>
      <c r="AS949">
        <v>-2.2794440215944198</v>
      </c>
      <c r="AT949">
        <v>8.1052796691760298E-2</v>
      </c>
      <c r="AU949">
        <v>0.81331736669056998</v>
      </c>
    </row>
    <row r="950" spans="1:47" x14ac:dyDescent="0.25">
      <c r="A950" t="s">
        <v>1443</v>
      </c>
      <c r="B950">
        <v>244811.43237550592</v>
      </c>
      <c r="C950">
        <v>259520.56211572807</v>
      </c>
      <c r="D950">
        <v>330019.99126339628</v>
      </c>
      <c r="E950">
        <v>205408.62666889641</v>
      </c>
      <c r="F950">
        <v>245735.19032459584</v>
      </c>
      <c r="G950">
        <v>325034.22861353256</v>
      </c>
      <c r="H950">
        <v>246267.99436324972</v>
      </c>
      <c r="I950">
        <v>318600.4935766877</v>
      </c>
      <c r="J950">
        <v>205.36</v>
      </c>
      <c r="K950">
        <v>163658.47091846864</v>
      </c>
      <c r="L950">
        <v>205.36</v>
      </c>
      <c r="M950">
        <v>222811.75471648169</v>
      </c>
      <c r="N950">
        <v>2</v>
      </c>
      <c r="O950">
        <v>2</v>
      </c>
      <c r="P950">
        <v>1</v>
      </c>
      <c r="Q950">
        <v>1</v>
      </c>
      <c r="R950">
        <v>1</v>
      </c>
      <c r="S950">
        <v>1</v>
      </c>
      <c r="T950">
        <v>1</v>
      </c>
      <c r="U950">
        <v>2</v>
      </c>
      <c r="V950">
        <v>2</v>
      </c>
      <c r="W950">
        <v>0</v>
      </c>
      <c r="X950">
        <v>1</v>
      </c>
      <c r="Y950">
        <v>0</v>
      </c>
      <c r="Z950">
        <v>1</v>
      </c>
      <c r="AA950">
        <v>2.29116307593354</v>
      </c>
      <c r="AB950">
        <v>2.03234967651413</v>
      </c>
      <c r="AC950">
        <v>3.1799011479426098</v>
      </c>
      <c r="AD950">
        <v>3.72931239696848</v>
      </c>
      <c r="AE950">
        <v>2.8767300564303202</v>
      </c>
      <c r="AF950">
        <v>5.06855315505973</v>
      </c>
      <c r="AG950">
        <v>2.1878773645635849</v>
      </c>
      <c r="AH950">
        <v>2.9940952683953546</v>
      </c>
      <c r="AI950">
        <v>0</v>
      </c>
      <c r="AJ950">
        <v>4.4893029225740904</v>
      </c>
      <c r="AK950">
        <v>0</v>
      </c>
      <c r="AL950">
        <v>4.6116008767048697</v>
      </c>
      <c r="AM950">
        <f t="shared" si="28"/>
        <v>2.84354499633735</v>
      </c>
      <c r="AN950">
        <f t="shared" si="29"/>
        <v>2.7332693271771014</v>
      </c>
      <c r="AP950" t="s">
        <v>1044</v>
      </c>
      <c r="AQ950" t="s">
        <v>3349</v>
      </c>
      <c r="AR950" t="s">
        <v>3350</v>
      </c>
      <c r="AS950">
        <v>-0.29162316671593302</v>
      </c>
      <c r="AT950">
        <v>0.15793916564166699</v>
      </c>
      <c r="AU950">
        <v>0.81348162419019299</v>
      </c>
    </row>
    <row r="951" spans="1:47" x14ac:dyDescent="0.25">
      <c r="A951" t="s">
        <v>181</v>
      </c>
      <c r="B951">
        <v>205.36</v>
      </c>
      <c r="C951">
        <v>82917.039360866169</v>
      </c>
      <c r="D951">
        <v>93202.433101398346</v>
      </c>
      <c r="E951">
        <v>150758.27105721086</v>
      </c>
      <c r="F951">
        <v>53697.415720309378</v>
      </c>
      <c r="G951">
        <v>205.36</v>
      </c>
      <c r="H951">
        <v>86446.728811260313</v>
      </c>
      <c r="I951">
        <v>167729.48972533437</v>
      </c>
      <c r="J951">
        <v>205.36</v>
      </c>
      <c r="K951">
        <v>84891.662767378846</v>
      </c>
      <c r="L951">
        <v>134024.81613592285</v>
      </c>
      <c r="M951">
        <v>74554.418690961582</v>
      </c>
      <c r="N951">
        <v>2</v>
      </c>
      <c r="O951">
        <v>0</v>
      </c>
      <c r="P951">
        <v>1</v>
      </c>
      <c r="Q951">
        <v>1</v>
      </c>
      <c r="R951">
        <v>2</v>
      </c>
      <c r="S951">
        <v>1</v>
      </c>
      <c r="T951">
        <v>0</v>
      </c>
      <c r="U951">
        <v>1</v>
      </c>
      <c r="V951">
        <v>2</v>
      </c>
      <c r="W951">
        <v>0</v>
      </c>
      <c r="X951">
        <v>1</v>
      </c>
      <c r="Y951">
        <v>2</v>
      </c>
      <c r="Z951">
        <v>1</v>
      </c>
      <c r="AA951">
        <v>0</v>
      </c>
      <c r="AB951">
        <v>2.7713596295158802</v>
      </c>
      <c r="AC951">
        <v>3.40485115325568</v>
      </c>
      <c r="AD951">
        <v>2.43183224800118</v>
      </c>
      <c r="AE951">
        <v>2.2128947809076802</v>
      </c>
      <c r="AF951">
        <v>0</v>
      </c>
      <c r="AG951">
        <v>1.67561807643265</v>
      </c>
      <c r="AH951">
        <v>2.0271232000735422</v>
      </c>
      <c r="AI951">
        <v>0</v>
      </c>
      <c r="AJ951">
        <v>3.26699597987299</v>
      </c>
      <c r="AK951">
        <v>1.4652515541013176</v>
      </c>
      <c r="AL951">
        <v>3.0186132881326602</v>
      </c>
      <c r="AM951">
        <f t="shared" si="28"/>
        <v>1.5738677937740917</v>
      </c>
      <c r="AN951">
        <f t="shared" si="29"/>
        <v>2.1385555246081718</v>
      </c>
      <c r="AP951" t="s">
        <v>1045</v>
      </c>
      <c r="AQ951" t="s">
        <v>3351</v>
      </c>
      <c r="AR951" t="s">
        <v>3352</v>
      </c>
      <c r="AS951">
        <v>-0.36656224155572897</v>
      </c>
      <c r="AT951">
        <v>2.7575619971123198E-2</v>
      </c>
      <c r="AU951">
        <v>0.81350357724297495</v>
      </c>
    </row>
    <row r="952" spans="1:47" x14ac:dyDescent="0.25">
      <c r="A952" t="s">
        <v>730</v>
      </c>
      <c r="B952">
        <v>145765.85498558643</v>
      </c>
      <c r="C952">
        <v>41743.24593989295</v>
      </c>
      <c r="D952">
        <v>118761.61871789281</v>
      </c>
      <c r="E952">
        <v>145321.71841936288</v>
      </c>
      <c r="F952">
        <v>113515.34830840396</v>
      </c>
      <c r="G952">
        <v>205.36</v>
      </c>
      <c r="H952">
        <v>78561.89748678352</v>
      </c>
      <c r="I952">
        <v>127638.64450139426</v>
      </c>
      <c r="J952">
        <v>205.36</v>
      </c>
      <c r="K952">
        <v>42651.161837249885</v>
      </c>
      <c r="L952">
        <v>205.36</v>
      </c>
      <c r="M952">
        <v>54939.61285607874</v>
      </c>
      <c r="N952">
        <v>3</v>
      </c>
      <c r="O952">
        <v>3</v>
      </c>
      <c r="P952">
        <v>2</v>
      </c>
      <c r="Q952">
        <v>3</v>
      </c>
      <c r="R952">
        <v>3</v>
      </c>
      <c r="S952">
        <v>3</v>
      </c>
      <c r="T952">
        <v>0</v>
      </c>
      <c r="U952">
        <v>2</v>
      </c>
      <c r="V952">
        <v>3</v>
      </c>
      <c r="W952">
        <v>0</v>
      </c>
      <c r="X952">
        <v>1</v>
      </c>
      <c r="Y952">
        <v>0</v>
      </c>
      <c r="Z952">
        <v>1</v>
      </c>
      <c r="AA952">
        <v>3.4953009275989366</v>
      </c>
      <c r="AB952">
        <v>1.574601806042939</v>
      </c>
      <c r="AC952">
        <v>3.3682963620681368</v>
      </c>
      <c r="AD952">
        <v>3.8400276490652896</v>
      </c>
      <c r="AE952">
        <v>1.2694685164180644</v>
      </c>
      <c r="AF952">
        <v>0</v>
      </c>
      <c r="AG952">
        <v>2.1453723741509148</v>
      </c>
      <c r="AH952">
        <v>1.2719393534706374</v>
      </c>
      <c r="AI952">
        <v>0</v>
      </c>
      <c r="AJ952">
        <v>2.9150079867487899</v>
      </c>
      <c r="AK952">
        <v>0</v>
      </c>
      <c r="AL952">
        <v>4.1700976728251096</v>
      </c>
      <c r="AM952">
        <f t="shared" si="28"/>
        <v>1.8922011804098002</v>
      </c>
      <c r="AN952">
        <f t="shared" si="29"/>
        <v>2.1161509276550023</v>
      </c>
      <c r="AP952" t="s">
        <v>1046</v>
      </c>
      <c r="AQ952" t="s">
        <v>3353</v>
      </c>
      <c r="AR952" t="s">
        <v>3354</v>
      </c>
      <c r="AS952">
        <v>1.0695584262697899</v>
      </c>
      <c r="AT952">
        <v>0.319878344622959</v>
      </c>
      <c r="AU952">
        <v>0.81360678949689302</v>
      </c>
    </row>
    <row r="953" spans="1:47" x14ac:dyDescent="0.25">
      <c r="A953" t="s">
        <v>1218</v>
      </c>
      <c r="B953">
        <v>71059.620440789717</v>
      </c>
      <c r="C953">
        <v>9066.4547657446074</v>
      </c>
      <c r="D953">
        <v>11468.926428817547</v>
      </c>
      <c r="E953">
        <v>9268.9474938599888</v>
      </c>
      <c r="F953">
        <v>12231.526803015235</v>
      </c>
      <c r="G953">
        <v>205.36</v>
      </c>
      <c r="H953">
        <v>2562.000936612606</v>
      </c>
      <c r="I953">
        <v>205.36</v>
      </c>
      <c r="J953">
        <v>59506.321641799062</v>
      </c>
      <c r="K953">
        <v>54916.626510211674</v>
      </c>
      <c r="L953">
        <v>72109.900107077876</v>
      </c>
      <c r="M953">
        <v>50883.449341274289</v>
      </c>
      <c r="N953">
        <v>2</v>
      </c>
      <c r="O953">
        <v>2</v>
      </c>
      <c r="P953">
        <v>1</v>
      </c>
      <c r="Q953">
        <v>1</v>
      </c>
      <c r="R953">
        <v>1</v>
      </c>
      <c r="S953">
        <v>1</v>
      </c>
      <c r="T953">
        <v>0</v>
      </c>
      <c r="U953">
        <v>1</v>
      </c>
      <c r="V953">
        <v>0</v>
      </c>
      <c r="W953">
        <v>1</v>
      </c>
      <c r="X953">
        <v>1</v>
      </c>
      <c r="Y953">
        <v>1</v>
      </c>
      <c r="Z953">
        <v>1</v>
      </c>
      <c r="AA953">
        <v>0.90194593689245006</v>
      </c>
      <c r="AB953">
        <v>1.53700836124625</v>
      </c>
      <c r="AC953">
        <v>1.3508995286348</v>
      </c>
      <c r="AD953">
        <v>1.5349017933504301</v>
      </c>
      <c r="AE953">
        <v>2.5600405632784802</v>
      </c>
      <c r="AF953">
        <v>0</v>
      </c>
      <c r="AG953">
        <v>0.52470473684283103</v>
      </c>
      <c r="AH953">
        <v>0</v>
      </c>
      <c r="AI953">
        <v>1.6467863761466599</v>
      </c>
      <c r="AJ953">
        <v>1.2422371135572601</v>
      </c>
      <c r="AK953">
        <v>0.93272390652511095</v>
      </c>
      <c r="AL953">
        <v>1.5403477318023699</v>
      </c>
      <c r="AM953">
        <f t="shared" si="28"/>
        <v>1.1131462194129034</v>
      </c>
      <c r="AN953">
        <f t="shared" si="29"/>
        <v>1.1821197886332035</v>
      </c>
      <c r="AP953" t="s">
        <v>1047</v>
      </c>
      <c r="AQ953" t="s">
        <v>3355</v>
      </c>
      <c r="AR953" t="s">
        <v>3356</v>
      </c>
      <c r="AS953">
        <v>-0.49237379270215298</v>
      </c>
      <c r="AT953">
        <v>5.9352613449319802E-2</v>
      </c>
      <c r="AU953">
        <v>0.81390464662377005</v>
      </c>
    </row>
    <row r="954" spans="1:47" x14ac:dyDescent="0.25">
      <c r="A954" t="s">
        <v>162</v>
      </c>
      <c r="B954">
        <v>101931.36302497577</v>
      </c>
      <c r="C954">
        <v>79871.59817882326</v>
      </c>
      <c r="D954">
        <v>92846.083892356997</v>
      </c>
      <c r="E954">
        <v>45597.702674870969</v>
      </c>
      <c r="F954">
        <v>81686.336341059898</v>
      </c>
      <c r="G954">
        <v>73490.46047069112</v>
      </c>
      <c r="H954">
        <v>45566.443624440872</v>
      </c>
      <c r="I954">
        <v>59884.309006713083</v>
      </c>
      <c r="J954">
        <v>48580.345457953168</v>
      </c>
      <c r="K954">
        <v>62088.638630470312</v>
      </c>
      <c r="L954">
        <v>34935.736051112348</v>
      </c>
      <c r="M954">
        <v>50666.496511784375</v>
      </c>
      <c r="N954">
        <v>2</v>
      </c>
      <c r="O954">
        <v>2</v>
      </c>
      <c r="P954">
        <v>2</v>
      </c>
      <c r="Q954">
        <v>2</v>
      </c>
      <c r="R954">
        <v>1</v>
      </c>
      <c r="S954">
        <v>2</v>
      </c>
      <c r="T954">
        <v>1</v>
      </c>
      <c r="U954">
        <v>1</v>
      </c>
      <c r="V954">
        <v>1</v>
      </c>
      <c r="W954">
        <v>1</v>
      </c>
      <c r="X954">
        <v>1</v>
      </c>
      <c r="Y954">
        <v>1</v>
      </c>
      <c r="Z954">
        <v>1</v>
      </c>
      <c r="AA954">
        <v>3.3953028516395447</v>
      </c>
      <c r="AB954">
        <v>2.3885169404286901</v>
      </c>
      <c r="AC954">
        <v>1.4200521270548716</v>
      </c>
      <c r="AD954">
        <v>4.4091386639175099</v>
      </c>
      <c r="AE954">
        <v>1.2252294192226079</v>
      </c>
      <c r="AF954">
        <v>3.26852421941097</v>
      </c>
      <c r="AG954">
        <v>2.02978626452105</v>
      </c>
      <c r="AH954">
        <v>2.8998241954402202</v>
      </c>
      <c r="AI954">
        <v>2.80686756082192</v>
      </c>
      <c r="AJ954">
        <v>3.79375760029215</v>
      </c>
      <c r="AK954">
        <v>0.68250838400537694</v>
      </c>
      <c r="AL954">
        <v>3.0673867097616201</v>
      </c>
      <c r="AM954">
        <f t="shared" si="28"/>
        <v>2.8455035499413577</v>
      </c>
      <c r="AN954">
        <f t="shared" si="29"/>
        <v>2.3856456061447311</v>
      </c>
      <c r="AP954" t="s">
        <v>1048</v>
      </c>
      <c r="AQ954" t="s">
        <v>3357</v>
      </c>
      <c r="AR954" t="s">
        <v>3358</v>
      </c>
      <c r="AS954">
        <v>0.428339987360778</v>
      </c>
      <c r="AT954">
        <v>0.142504837892134</v>
      </c>
      <c r="AU954">
        <v>0.81433489014642102</v>
      </c>
    </row>
    <row r="955" spans="1:47" x14ac:dyDescent="0.25">
      <c r="A955" t="s">
        <v>499</v>
      </c>
      <c r="B955">
        <v>56024.269650927446</v>
      </c>
      <c r="C955">
        <v>49055.214237017892</v>
      </c>
      <c r="D955">
        <v>110465.56198067576</v>
      </c>
      <c r="E955">
        <v>65475.73046361297</v>
      </c>
      <c r="F955">
        <v>205.36</v>
      </c>
      <c r="G955">
        <v>49516.605078406013</v>
      </c>
      <c r="H955">
        <v>81971.71112138631</v>
      </c>
      <c r="I955">
        <v>79864.423655447681</v>
      </c>
      <c r="J955">
        <v>67485.08544268542</v>
      </c>
      <c r="K955">
        <v>48406.669498616757</v>
      </c>
      <c r="L955">
        <v>71631.14218727863</v>
      </c>
      <c r="M955">
        <v>57699.283178288802</v>
      </c>
      <c r="N955">
        <v>2</v>
      </c>
      <c r="O955">
        <v>1</v>
      </c>
      <c r="P955">
        <v>1</v>
      </c>
      <c r="Q955">
        <v>2</v>
      </c>
      <c r="R955">
        <v>2</v>
      </c>
      <c r="S955">
        <v>0</v>
      </c>
      <c r="T955">
        <v>1</v>
      </c>
      <c r="U955">
        <v>2</v>
      </c>
      <c r="V955">
        <v>2</v>
      </c>
      <c r="W955">
        <v>1</v>
      </c>
      <c r="X955">
        <v>1</v>
      </c>
      <c r="Y955">
        <v>1</v>
      </c>
      <c r="Z955">
        <v>2</v>
      </c>
      <c r="AA955">
        <v>5.0352044582826698</v>
      </c>
      <c r="AB955">
        <v>3.4690826172909901</v>
      </c>
      <c r="AC955">
        <v>1.6590951757640098</v>
      </c>
      <c r="AD955">
        <v>1.8428827926406699</v>
      </c>
      <c r="AE955">
        <v>0</v>
      </c>
      <c r="AF955">
        <v>5.0477832751548997</v>
      </c>
      <c r="AG955">
        <v>0.78907163380843603</v>
      </c>
      <c r="AH955">
        <v>1.6560060919030801</v>
      </c>
      <c r="AI955">
        <v>0.58878125073017495</v>
      </c>
      <c r="AJ955">
        <v>3.3208941836900201</v>
      </c>
      <c r="AK955">
        <v>3.44597261329129</v>
      </c>
      <c r="AL955">
        <v>2.3081581553554349</v>
      </c>
      <c r="AM955">
        <f t="shared" si="28"/>
        <v>3.1868068268187941</v>
      </c>
      <c r="AN955">
        <f t="shared" si="29"/>
        <v>1.6736818811664851</v>
      </c>
      <c r="AP955" t="s">
        <v>1049</v>
      </c>
      <c r="AQ955" t="s">
        <v>3359</v>
      </c>
      <c r="AR955" t="s">
        <v>3360</v>
      </c>
      <c r="AS955">
        <v>-0.28143305696205101</v>
      </c>
      <c r="AT955">
        <v>0.109964393184347</v>
      </c>
      <c r="AU955">
        <v>0.81462659928446901</v>
      </c>
    </row>
    <row r="956" spans="1:47" x14ac:dyDescent="0.25">
      <c r="A956" t="s">
        <v>110</v>
      </c>
      <c r="B956">
        <v>237832.10458360246</v>
      </c>
      <c r="C956">
        <v>241450.50841433584</v>
      </c>
      <c r="D956">
        <v>252306.11813798713</v>
      </c>
      <c r="E956">
        <v>218008.16764583785</v>
      </c>
      <c r="F956">
        <v>161341.23346795104</v>
      </c>
      <c r="G956">
        <v>164424.60578123695</v>
      </c>
      <c r="H956">
        <v>37261.529740864906</v>
      </c>
      <c r="I956">
        <v>139201.5778260908</v>
      </c>
      <c r="J956">
        <v>344198.96277025144</v>
      </c>
      <c r="K956">
        <v>63511.391859957963</v>
      </c>
      <c r="L956">
        <v>278529.89183953911</v>
      </c>
      <c r="M956">
        <v>191181.27285242037</v>
      </c>
      <c r="N956">
        <v>2</v>
      </c>
      <c r="O956">
        <v>2</v>
      </c>
      <c r="P956">
        <v>2</v>
      </c>
      <c r="Q956">
        <v>2</v>
      </c>
      <c r="R956">
        <v>2</v>
      </c>
      <c r="S956">
        <v>2</v>
      </c>
      <c r="T956">
        <v>2</v>
      </c>
      <c r="U956">
        <v>1</v>
      </c>
      <c r="V956">
        <v>2</v>
      </c>
      <c r="W956">
        <v>2</v>
      </c>
      <c r="X956">
        <v>1</v>
      </c>
      <c r="Y956">
        <v>2</v>
      </c>
      <c r="Z956">
        <v>2</v>
      </c>
      <c r="AA956">
        <v>1.8978988656374549</v>
      </c>
      <c r="AB956">
        <v>2.06098827867913</v>
      </c>
      <c r="AC956">
        <v>2.2673203721206652</v>
      </c>
      <c r="AD956">
        <v>2.1757897746476451</v>
      </c>
      <c r="AE956">
        <v>1.7807430725294451</v>
      </c>
      <c r="AF956">
        <v>2.0604980687676546</v>
      </c>
      <c r="AG956">
        <v>1.70027274568025</v>
      </c>
      <c r="AH956">
        <v>3.3601565825633899</v>
      </c>
      <c r="AI956">
        <v>2.7739399807533651</v>
      </c>
      <c r="AJ956">
        <v>3.9905044140842398</v>
      </c>
      <c r="AK956">
        <v>2.7222674002121501</v>
      </c>
      <c r="AL956">
        <v>2.84577743763532</v>
      </c>
      <c r="AM956">
        <f t="shared" si="28"/>
        <v>2.508524996673752</v>
      </c>
      <c r="AN956">
        <f t="shared" si="29"/>
        <v>2.4308345022113667</v>
      </c>
      <c r="AP956" t="s">
        <v>1050</v>
      </c>
      <c r="AQ956" t="s">
        <v>3361</v>
      </c>
      <c r="AR956" t="s">
        <v>3362</v>
      </c>
      <c r="AS956">
        <v>-0.34667535084274198</v>
      </c>
      <c r="AT956">
        <v>2.3882631234747102E-2</v>
      </c>
      <c r="AU956">
        <v>0.81520757380014397</v>
      </c>
    </row>
    <row r="957" spans="1:47" x14ac:dyDescent="0.25">
      <c r="A957" t="s">
        <v>422</v>
      </c>
      <c r="B957">
        <v>205.36</v>
      </c>
      <c r="C957">
        <v>16072.781972750759</v>
      </c>
      <c r="D957">
        <v>205.36</v>
      </c>
      <c r="E957">
        <v>15034.605513815839</v>
      </c>
      <c r="F957">
        <v>205.36</v>
      </c>
      <c r="G957">
        <v>25370.980386425315</v>
      </c>
      <c r="H957">
        <v>3400.3227866813627</v>
      </c>
      <c r="I957">
        <v>12471.6201845045</v>
      </c>
      <c r="J957">
        <v>14627.99853613973</v>
      </c>
      <c r="K957">
        <v>16020.853336752152</v>
      </c>
      <c r="L957">
        <v>16369.045474606059</v>
      </c>
      <c r="M957">
        <v>14943.425513851793</v>
      </c>
      <c r="N957">
        <v>1</v>
      </c>
      <c r="O957">
        <v>0</v>
      </c>
      <c r="P957">
        <v>1</v>
      </c>
      <c r="Q957">
        <v>0</v>
      </c>
      <c r="R957">
        <v>1</v>
      </c>
      <c r="S957">
        <v>0</v>
      </c>
      <c r="T957">
        <v>1</v>
      </c>
      <c r="U957">
        <v>1</v>
      </c>
      <c r="V957">
        <v>1</v>
      </c>
      <c r="W957">
        <v>1</v>
      </c>
      <c r="X957">
        <v>1</v>
      </c>
      <c r="Y957">
        <v>1</v>
      </c>
      <c r="Z957">
        <v>1</v>
      </c>
      <c r="AA957">
        <v>0</v>
      </c>
      <c r="AB957">
        <v>3.7625632877272399</v>
      </c>
      <c r="AC957">
        <v>0</v>
      </c>
      <c r="AD957">
        <v>5.0179027872696604</v>
      </c>
      <c r="AE957">
        <v>0</v>
      </c>
      <c r="AF957">
        <v>2.0751965914536901</v>
      </c>
      <c r="AG957">
        <v>1.2804949380782</v>
      </c>
      <c r="AH957">
        <v>0.60327482081758699</v>
      </c>
      <c r="AI957">
        <v>1.1983735102080999</v>
      </c>
      <c r="AJ957">
        <v>6.5628776692783104</v>
      </c>
      <c r="AK957">
        <v>1.4274403187420699</v>
      </c>
      <c r="AL957">
        <v>5.1809576683137202</v>
      </c>
      <c r="AM957">
        <f t="shared" si="28"/>
        <v>2.2665018431112234</v>
      </c>
      <c r="AN957">
        <f t="shared" si="29"/>
        <v>2.2516784222035398</v>
      </c>
      <c r="AP957" t="s">
        <v>1051</v>
      </c>
      <c r="AQ957" t="s">
        <v>3363</v>
      </c>
      <c r="AR957" t="s">
        <v>3364</v>
      </c>
      <c r="AS957">
        <v>-0.60784185752366005</v>
      </c>
      <c r="AT957">
        <v>0.343116998293168</v>
      </c>
      <c r="AU957">
        <v>0.81589497409355705</v>
      </c>
    </row>
    <row r="958" spans="1:47" x14ac:dyDescent="0.25">
      <c r="A958" t="s">
        <v>285</v>
      </c>
      <c r="B958">
        <v>284794.52140791336</v>
      </c>
      <c r="C958">
        <v>316916.16493707651</v>
      </c>
      <c r="D958">
        <v>329941.22834263853</v>
      </c>
      <c r="E958">
        <v>359729.07799182169</v>
      </c>
      <c r="F958">
        <v>338612.22092316078</v>
      </c>
      <c r="G958">
        <v>278347.34745219653</v>
      </c>
      <c r="H958">
        <v>317110.45182230033</v>
      </c>
      <c r="I958">
        <v>334355.53841128456</v>
      </c>
      <c r="J958">
        <v>358050.51504486287</v>
      </c>
      <c r="K958">
        <v>314490.89819128369</v>
      </c>
      <c r="L958">
        <v>499349.6382680352</v>
      </c>
      <c r="M958">
        <v>327822.14227397082</v>
      </c>
      <c r="N958">
        <v>2</v>
      </c>
      <c r="O958">
        <v>2</v>
      </c>
      <c r="P958">
        <v>2</v>
      </c>
      <c r="Q958">
        <v>2</v>
      </c>
      <c r="R958">
        <v>2</v>
      </c>
      <c r="S958">
        <v>2</v>
      </c>
      <c r="T958">
        <v>2</v>
      </c>
      <c r="U958">
        <v>2</v>
      </c>
      <c r="V958">
        <v>2</v>
      </c>
      <c r="W958">
        <v>2</v>
      </c>
      <c r="X958">
        <v>2</v>
      </c>
      <c r="Y958">
        <v>2</v>
      </c>
      <c r="Z958">
        <v>2</v>
      </c>
      <c r="AA958">
        <v>3.5329596992365948</v>
      </c>
      <c r="AB958">
        <v>3.3798808889190401</v>
      </c>
      <c r="AC958">
        <v>3.3135313852664448</v>
      </c>
      <c r="AD958">
        <v>2.5289915346542648</v>
      </c>
      <c r="AE958">
        <v>3.2391063029108951</v>
      </c>
      <c r="AF958">
        <v>2.550321111972055</v>
      </c>
      <c r="AG958">
        <v>3.751062519488805</v>
      </c>
      <c r="AH958">
        <v>3.0177146378939401</v>
      </c>
      <c r="AI958">
        <v>3.4509908457840299</v>
      </c>
      <c r="AJ958">
        <v>4.0445609559601596</v>
      </c>
      <c r="AK958">
        <v>3.9844247370605297</v>
      </c>
      <c r="AL958">
        <v>6.0730340131564207</v>
      </c>
      <c r="AM958">
        <f t="shared" si="28"/>
        <v>3.37870748118972</v>
      </c>
      <c r="AN958">
        <f t="shared" si="29"/>
        <v>3.765722290860809</v>
      </c>
      <c r="AP958" t="s">
        <v>1052</v>
      </c>
      <c r="AQ958" t="s">
        <v>1674</v>
      </c>
      <c r="AS958">
        <v>0.35384435216395399</v>
      </c>
      <c r="AT958">
        <v>7.0945761675423394E-2</v>
      </c>
      <c r="AU958">
        <v>0.81662088034672997</v>
      </c>
    </row>
    <row r="959" spans="1:47" x14ac:dyDescent="0.25">
      <c r="A959" t="s">
        <v>273</v>
      </c>
      <c r="B959">
        <v>83078.4618280672</v>
      </c>
      <c r="C959">
        <v>80567.363718853652</v>
      </c>
      <c r="D959">
        <v>171436.55300432074</v>
      </c>
      <c r="E959">
        <v>107315.15099446195</v>
      </c>
      <c r="F959">
        <v>67028.584771137612</v>
      </c>
      <c r="G959">
        <v>11698.953386034957</v>
      </c>
      <c r="H959">
        <v>70689.894658175239</v>
      </c>
      <c r="I959">
        <v>34527.799829309464</v>
      </c>
      <c r="J959">
        <v>70200.622340660208</v>
      </c>
      <c r="K959">
        <v>83559.197445747384</v>
      </c>
      <c r="L959">
        <v>49633.736370059145</v>
      </c>
      <c r="M959">
        <v>42576.115204529058</v>
      </c>
      <c r="N959">
        <v>2</v>
      </c>
      <c r="O959">
        <v>1</v>
      </c>
      <c r="P959">
        <v>1</v>
      </c>
      <c r="Q959">
        <v>2</v>
      </c>
      <c r="R959">
        <v>2</v>
      </c>
      <c r="S959">
        <v>1</v>
      </c>
      <c r="T959">
        <v>1</v>
      </c>
      <c r="U959">
        <v>1</v>
      </c>
      <c r="V959">
        <v>1</v>
      </c>
      <c r="W959">
        <v>1</v>
      </c>
      <c r="X959">
        <v>2</v>
      </c>
      <c r="Y959">
        <v>1</v>
      </c>
      <c r="Z959">
        <v>1</v>
      </c>
      <c r="AA959">
        <v>3.0266906236137499</v>
      </c>
      <c r="AB959">
        <v>2.1308728399066101</v>
      </c>
      <c r="AC959">
        <v>4.3990090543740799</v>
      </c>
      <c r="AD959">
        <v>3.3004933884127903</v>
      </c>
      <c r="AE959">
        <v>3.16140207904163</v>
      </c>
      <c r="AF959">
        <v>1.1925456508182</v>
      </c>
      <c r="AG959">
        <v>1.0802663751088299</v>
      </c>
      <c r="AH959">
        <v>2.5473147273524899</v>
      </c>
      <c r="AI959">
        <v>0.63074449576735503</v>
      </c>
      <c r="AJ959">
        <v>2.5437998044409098</v>
      </c>
      <c r="AK959">
        <v>3.0872485337858202</v>
      </c>
      <c r="AL959">
        <v>2.92387438053311</v>
      </c>
      <c r="AM959">
        <f t="shared" si="28"/>
        <v>2.3206104114868173</v>
      </c>
      <c r="AN959">
        <f t="shared" si="29"/>
        <v>2.6834332473724452</v>
      </c>
      <c r="AP959" t="s">
        <v>1053</v>
      </c>
      <c r="AQ959" t="s">
        <v>3365</v>
      </c>
      <c r="AR959" t="s">
        <v>3366</v>
      </c>
      <c r="AS959">
        <v>-2.5505783250715601</v>
      </c>
      <c r="AT959">
        <v>6.3323684258868099E-2</v>
      </c>
      <c r="AU959">
        <v>0.81709061686130502</v>
      </c>
    </row>
    <row r="960" spans="1:47" x14ac:dyDescent="0.25">
      <c r="A960" t="s">
        <v>404</v>
      </c>
      <c r="B960">
        <v>68345.780797835585</v>
      </c>
      <c r="C960">
        <v>44045.706567975067</v>
      </c>
      <c r="D960">
        <v>44730.096703916592</v>
      </c>
      <c r="E960">
        <v>63057.377144605176</v>
      </c>
      <c r="F960">
        <v>45716.746371734065</v>
      </c>
      <c r="G960">
        <v>78181.80884448126</v>
      </c>
      <c r="H960">
        <v>82839.03630850678</v>
      </c>
      <c r="I960">
        <v>205.36</v>
      </c>
      <c r="J960">
        <v>74804.17295731073</v>
      </c>
      <c r="K960">
        <v>82733.065609219586</v>
      </c>
      <c r="L960">
        <v>132242.41632621922</v>
      </c>
      <c r="M960">
        <v>95911.048245748476</v>
      </c>
      <c r="N960">
        <v>1</v>
      </c>
      <c r="O960">
        <v>1</v>
      </c>
      <c r="P960">
        <v>1</v>
      </c>
      <c r="Q960">
        <v>1</v>
      </c>
      <c r="R960">
        <v>1</v>
      </c>
      <c r="S960">
        <v>1</v>
      </c>
      <c r="T960">
        <v>1</v>
      </c>
      <c r="U960">
        <v>1</v>
      </c>
      <c r="V960">
        <v>0</v>
      </c>
      <c r="W960">
        <v>1</v>
      </c>
      <c r="X960">
        <v>1</v>
      </c>
      <c r="Y960">
        <v>1</v>
      </c>
      <c r="Z960">
        <v>1</v>
      </c>
      <c r="AA960">
        <v>2.3848280585363399</v>
      </c>
      <c r="AB960">
        <v>2.6535166266510202</v>
      </c>
      <c r="AC960">
        <v>1.15745297920955</v>
      </c>
      <c r="AD960">
        <v>1.40742047410001</v>
      </c>
      <c r="AE960">
        <v>0.87543652313595899</v>
      </c>
      <c r="AF960">
        <v>1.0651768878611201</v>
      </c>
      <c r="AG960">
        <v>1.92264049710218</v>
      </c>
      <c r="AH960">
        <v>0</v>
      </c>
      <c r="AI960">
        <v>3.8051450412908001</v>
      </c>
      <c r="AJ960">
        <v>3.4882903786389701</v>
      </c>
      <c r="AK960">
        <v>3.4829118536023</v>
      </c>
      <c r="AL960">
        <v>3.8175199453442699</v>
      </c>
      <c r="AM960">
        <f t="shared" si="28"/>
        <v>2.4257349953646332</v>
      </c>
      <c r="AN960">
        <f t="shared" si="29"/>
        <v>1.9176548822141199</v>
      </c>
      <c r="AP960" t="s">
        <v>1054</v>
      </c>
      <c r="AQ960" t="s">
        <v>3367</v>
      </c>
      <c r="AR960" t="s">
        <v>3368</v>
      </c>
      <c r="AS960">
        <v>0.26338368968808301</v>
      </c>
      <c r="AT960">
        <v>2.8384509868269701E-2</v>
      </c>
      <c r="AU960">
        <v>0.81714431108795305</v>
      </c>
    </row>
    <row r="961" spans="1:47" x14ac:dyDescent="0.25">
      <c r="A961" t="s">
        <v>734</v>
      </c>
      <c r="B961">
        <v>205.36</v>
      </c>
      <c r="C961">
        <v>7252.220812771996</v>
      </c>
      <c r="D961">
        <v>14647.939183478577</v>
      </c>
      <c r="E961">
        <v>7992.8339590320038</v>
      </c>
      <c r="F961">
        <v>15685.959225349186</v>
      </c>
      <c r="G961">
        <v>13466.71601245787</v>
      </c>
      <c r="H961">
        <v>205.36</v>
      </c>
      <c r="I961">
        <v>205.36</v>
      </c>
      <c r="J961">
        <v>205.36</v>
      </c>
      <c r="K961">
        <v>21813.776093413322</v>
      </c>
      <c r="L961">
        <v>13159.789440892757</v>
      </c>
      <c r="M961">
        <v>6826.7115872871937</v>
      </c>
      <c r="N961">
        <v>1</v>
      </c>
      <c r="O961">
        <v>0</v>
      </c>
      <c r="P961">
        <v>1</v>
      </c>
      <c r="Q961">
        <v>1</v>
      </c>
      <c r="R961">
        <v>1</v>
      </c>
      <c r="S961">
        <v>1</v>
      </c>
      <c r="T961">
        <v>1</v>
      </c>
      <c r="U961">
        <v>0</v>
      </c>
      <c r="V961">
        <v>0</v>
      </c>
      <c r="W961">
        <v>0</v>
      </c>
      <c r="X961">
        <v>1</v>
      </c>
      <c r="Y961">
        <v>1</v>
      </c>
      <c r="Z961">
        <v>1</v>
      </c>
      <c r="AA961">
        <v>0</v>
      </c>
      <c r="AB961">
        <v>0.81660827300952399</v>
      </c>
      <c r="AC961">
        <v>1.2443277248914399</v>
      </c>
      <c r="AD961">
        <v>1.82706535532007</v>
      </c>
      <c r="AE961">
        <v>2.1386053909807798</v>
      </c>
      <c r="AF961">
        <v>0.534238848043884</v>
      </c>
      <c r="AG961">
        <v>0</v>
      </c>
      <c r="AH961">
        <v>0</v>
      </c>
      <c r="AI961">
        <v>0</v>
      </c>
      <c r="AJ961">
        <v>0.80951871311253498</v>
      </c>
      <c r="AK961">
        <v>0.85977199675517002</v>
      </c>
      <c r="AL961">
        <v>1.0054523928922701</v>
      </c>
      <c r="AM961">
        <f t="shared" si="28"/>
        <v>0.5674489265095638</v>
      </c>
      <c r="AN961">
        <f t="shared" si="29"/>
        <v>0.97181585599138165</v>
      </c>
      <c r="AP961" t="s">
        <v>1055</v>
      </c>
      <c r="AQ961" t="s">
        <v>3369</v>
      </c>
      <c r="AR961" t="s">
        <v>3370</v>
      </c>
      <c r="AS961">
        <v>-0.496510258690192</v>
      </c>
      <c r="AT961">
        <v>7.8841383489019604E-2</v>
      </c>
      <c r="AU961">
        <v>0.81797399969919604</v>
      </c>
    </row>
    <row r="962" spans="1:47" x14ac:dyDescent="0.25">
      <c r="A962" t="s">
        <v>1262</v>
      </c>
      <c r="B962">
        <v>15065.409023404909</v>
      </c>
      <c r="C962">
        <v>205.36</v>
      </c>
      <c r="D962">
        <v>80335.454182441521</v>
      </c>
      <c r="E962">
        <v>42947.452058423936</v>
      </c>
      <c r="F962">
        <v>51285.338976255509</v>
      </c>
      <c r="G962">
        <v>205.36</v>
      </c>
      <c r="H962">
        <v>71427.206818661885</v>
      </c>
      <c r="I962">
        <v>205.36</v>
      </c>
      <c r="J962">
        <v>117091.07050052407</v>
      </c>
      <c r="K962">
        <v>170335.0465711086</v>
      </c>
      <c r="L962">
        <v>163345.39624462798</v>
      </c>
      <c r="M962">
        <v>145764.46797689336</v>
      </c>
      <c r="N962">
        <v>2</v>
      </c>
      <c r="O962">
        <v>1</v>
      </c>
      <c r="P962">
        <v>0</v>
      </c>
      <c r="Q962">
        <v>2</v>
      </c>
      <c r="R962">
        <v>1</v>
      </c>
      <c r="S962">
        <v>1</v>
      </c>
      <c r="T962">
        <v>0</v>
      </c>
      <c r="U962">
        <v>1</v>
      </c>
      <c r="V962">
        <v>0</v>
      </c>
      <c r="W962">
        <v>1</v>
      </c>
      <c r="X962">
        <v>2</v>
      </c>
      <c r="Y962">
        <v>2</v>
      </c>
      <c r="Z962">
        <v>2</v>
      </c>
      <c r="AA962">
        <v>1.7345233054871101</v>
      </c>
      <c r="AB962">
        <v>0</v>
      </c>
      <c r="AC962">
        <v>1.1499035162116549</v>
      </c>
      <c r="AD962">
        <v>2.6215861044016</v>
      </c>
      <c r="AE962">
        <v>2.6200233328934601</v>
      </c>
      <c r="AF962">
        <v>0</v>
      </c>
      <c r="AG962">
        <v>2.5732045180337599</v>
      </c>
      <c r="AH962">
        <v>0</v>
      </c>
      <c r="AI962">
        <v>3.2343402218516299</v>
      </c>
      <c r="AJ962">
        <v>3.9833637068672747</v>
      </c>
      <c r="AK962">
        <v>3.9683125014725449</v>
      </c>
      <c r="AL962">
        <v>3.3265209082879954</v>
      </c>
      <c r="AM962">
        <f t="shared" si="28"/>
        <v>1.683688458402945</v>
      </c>
      <c r="AN962">
        <f t="shared" si="29"/>
        <v>2.5182745608482264</v>
      </c>
      <c r="AP962" t="s">
        <v>1056</v>
      </c>
      <c r="AQ962" t="s">
        <v>3371</v>
      </c>
      <c r="AR962" t="s">
        <v>3372</v>
      </c>
      <c r="AS962">
        <v>0.286079402433011</v>
      </c>
      <c r="AT962">
        <v>0.219002753332875</v>
      </c>
      <c r="AU962">
        <v>0.81799974601213699</v>
      </c>
    </row>
    <row r="963" spans="1:47" x14ac:dyDescent="0.25">
      <c r="A963" t="s">
        <v>1014</v>
      </c>
      <c r="B963">
        <v>69854.333099870855</v>
      </c>
      <c r="C963">
        <v>68410.988491341923</v>
      </c>
      <c r="D963">
        <v>66634.473218952262</v>
      </c>
      <c r="E963">
        <v>65062.633744678285</v>
      </c>
      <c r="F963">
        <v>76917.271657582503</v>
      </c>
      <c r="G963">
        <v>52127.614172208807</v>
      </c>
      <c r="H963">
        <v>69743.324075588258</v>
      </c>
      <c r="I963">
        <v>61310.332666547998</v>
      </c>
      <c r="J963">
        <v>177825.11053437545</v>
      </c>
      <c r="K963">
        <v>127592.42578275506</v>
      </c>
      <c r="L963">
        <v>217453.29775711242</v>
      </c>
      <c r="M963">
        <v>88343.528321656791</v>
      </c>
      <c r="N963">
        <v>1</v>
      </c>
      <c r="O963">
        <v>1</v>
      </c>
      <c r="P963">
        <v>1</v>
      </c>
      <c r="Q963">
        <v>1</v>
      </c>
      <c r="R963">
        <v>1</v>
      </c>
      <c r="S963">
        <v>1</v>
      </c>
      <c r="T963">
        <v>1</v>
      </c>
      <c r="U963">
        <v>1</v>
      </c>
      <c r="V963">
        <v>1</v>
      </c>
      <c r="W963">
        <v>1</v>
      </c>
      <c r="X963">
        <v>1</v>
      </c>
      <c r="Y963">
        <v>1</v>
      </c>
      <c r="Z963">
        <v>1</v>
      </c>
      <c r="AA963">
        <v>3.1165536736743702</v>
      </c>
      <c r="AB963">
        <v>2.3065022416130798</v>
      </c>
      <c r="AC963">
        <v>1.59859568483279</v>
      </c>
      <c r="AD963">
        <v>2.30106369515235</v>
      </c>
      <c r="AE963">
        <v>2.6674624264362401</v>
      </c>
      <c r="AF963">
        <v>2.12410682528632</v>
      </c>
      <c r="AG963">
        <v>2.5602839801583399</v>
      </c>
      <c r="AH963">
        <v>2.3549181498759402</v>
      </c>
      <c r="AI963">
        <v>2.68534259715701</v>
      </c>
      <c r="AJ963">
        <v>4.3689072355147802</v>
      </c>
      <c r="AK963">
        <v>4.66120332040785</v>
      </c>
      <c r="AL963">
        <v>3.47858941790986</v>
      </c>
      <c r="AM963">
        <f t="shared" si="28"/>
        <v>2.7000013763463921</v>
      </c>
      <c r="AN963">
        <f t="shared" si="29"/>
        <v>3.0039201649900971</v>
      </c>
      <c r="AP963" t="s">
        <v>1057</v>
      </c>
      <c r="AQ963" t="s">
        <v>3373</v>
      </c>
      <c r="AR963" t="s">
        <v>3374</v>
      </c>
      <c r="AS963">
        <v>-3.8796851811568001</v>
      </c>
      <c r="AT963">
        <v>0.16048626400038499</v>
      </c>
      <c r="AU963">
        <v>0.81930265682524706</v>
      </c>
    </row>
    <row r="964" spans="1:47" x14ac:dyDescent="0.25">
      <c r="A964" t="s">
        <v>265</v>
      </c>
      <c r="B964">
        <v>196775.51691678591</v>
      </c>
      <c r="C964">
        <v>153975.81381076144</v>
      </c>
      <c r="D964">
        <v>205.36</v>
      </c>
      <c r="E964">
        <v>162354.24288988046</v>
      </c>
      <c r="F964">
        <v>123100.13114293157</v>
      </c>
      <c r="G964">
        <v>91846.387743447907</v>
      </c>
      <c r="H964">
        <v>88674.281544467303</v>
      </c>
      <c r="I964">
        <v>106659.82158397642</v>
      </c>
      <c r="J964">
        <v>114662.72942227036</v>
      </c>
      <c r="K964">
        <v>132552.6177070612</v>
      </c>
      <c r="L964">
        <v>76552.571505730171</v>
      </c>
      <c r="M964">
        <v>81821.365183669375</v>
      </c>
      <c r="N964">
        <v>1</v>
      </c>
      <c r="O964">
        <v>1</v>
      </c>
      <c r="P964">
        <v>1</v>
      </c>
      <c r="Q964">
        <v>0</v>
      </c>
      <c r="R964">
        <v>1</v>
      </c>
      <c r="S964">
        <v>1</v>
      </c>
      <c r="T964">
        <v>1</v>
      </c>
      <c r="U964">
        <v>1</v>
      </c>
      <c r="V964">
        <v>1</v>
      </c>
      <c r="W964">
        <v>1</v>
      </c>
      <c r="X964">
        <v>1</v>
      </c>
      <c r="Y964">
        <v>1</v>
      </c>
      <c r="Z964">
        <v>1</v>
      </c>
      <c r="AA964">
        <v>1.7798399536115099</v>
      </c>
      <c r="AB964">
        <v>3.0412391814506501</v>
      </c>
      <c r="AC964">
        <v>0</v>
      </c>
      <c r="AD964">
        <v>1.53541569931788</v>
      </c>
      <c r="AE964">
        <v>0.99727269801162199</v>
      </c>
      <c r="AF964">
        <v>1.63409636158905</v>
      </c>
      <c r="AG964">
        <v>3.8309179375930502</v>
      </c>
      <c r="AH964">
        <v>3.0614115327583198</v>
      </c>
      <c r="AI964">
        <v>2.0780693116608799</v>
      </c>
      <c r="AJ964">
        <v>3.0140397386546902</v>
      </c>
      <c r="AK964">
        <v>2.0339635703576602</v>
      </c>
      <c r="AL964">
        <v>2.03401274531813</v>
      </c>
      <c r="AM964">
        <f t="shared" si="28"/>
        <v>1.9245474244944631</v>
      </c>
      <c r="AN964">
        <f t="shared" si="29"/>
        <v>2.248832363892777</v>
      </c>
      <c r="AP964" t="s">
        <v>1058</v>
      </c>
      <c r="AQ964" t="s">
        <v>3375</v>
      </c>
      <c r="AR964" t="s">
        <v>3376</v>
      </c>
      <c r="AS964">
        <v>0.55070917288716503</v>
      </c>
      <c r="AT964">
        <v>2.60449949709795E-2</v>
      </c>
      <c r="AU964">
        <v>0.82054791869529697</v>
      </c>
    </row>
    <row r="965" spans="1:47" x14ac:dyDescent="0.25">
      <c r="A965" t="s">
        <v>619</v>
      </c>
      <c r="B965">
        <v>52828.233612037533</v>
      </c>
      <c r="C965">
        <v>42137.557835090229</v>
      </c>
      <c r="D965">
        <v>63368.22398053496</v>
      </c>
      <c r="E965">
        <v>71725.955718952173</v>
      </c>
      <c r="F965">
        <v>66865.64338472244</v>
      </c>
      <c r="G965">
        <v>99102.337133509383</v>
      </c>
      <c r="H965">
        <v>93642.396096063152</v>
      </c>
      <c r="I965">
        <v>56892.935714549654</v>
      </c>
      <c r="J965">
        <v>37496.501158212828</v>
      </c>
      <c r="K965">
        <v>205.36</v>
      </c>
      <c r="L965">
        <v>86834.636555019883</v>
      </c>
      <c r="M965">
        <v>28682.094233846092</v>
      </c>
      <c r="N965">
        <v>1</v>
      </c>
      <c r="O965">
        <v>1</v>
      </c>
      <c r="P965">
        <v>1</v>
      </c>
      <c r="Q965">
        <v>1</v>
      </c>
      <c r="R965">
        <v>1</v>
      </c>
      <c r="S965">
        <v>1</v>
      </c>
      <c r="T965">
        <v>1</v>
      </c>
      <c r="U965">
        <v>1</v>
      </c>
      <c r="V965">
        <v>1</v>
      </c>
      <c r="W965">
        <v>1</v>
      </c>
      <c r="X965">
        <v>0</v>
      </c>
      <c r="Y965">
        <v>1</v>
      </c>
      <c r="Z965">
        <v>1</v>
      </c>
      <c r="AA965">
        <v>2.4637404241476299</v>
      </c>
      <c r="AB965">
        <v>1.72772441439882</v>
      </c>
      <c r="AC965">
        <v>3.97480185457685</v>
      </c>
      <c r="AD965">
        <v>3.5924684542327401</v>
      </c>
      <c r="AE965">
        <v>3.11623041461793</v>
      </c>
      <c r="AF965">
        <v>2.95164575600079</v>
      </c>
      <c r="AG965">
        <v>0.81609301289583502</v>
      </c>
      <c r="AH965">
        <v>1.08034644043896</v>
      </c>
      <c r="AI965">
        <v>1.01645674158258</v>
      </c>
      <c r="AJ965">
        <v>0</v>
      </c>
      <c r="AK965">
        <v>2.9069157750799199</v>
      </c>
      <c r="AL965">
        <v>2.9496884703670698</v>
      </c>
      <c r="AM965">
        <f t="shared" ref="AM965:AM1028" si="30">AVERAGE(AA965:AC965,AF965,AI965,AJ965)</f>
        <v>2.0223948651177781</v>
      </c>
      <c r="AN965">
        <f t="shared" ref="AN965:AN1028" si="31">AVERAGE(AD965:AE965,AG965,AH965,AK965,AL965)</f>
        <v>2.4102904279387425</v>
      </c>
      <c r="AP965" t="s">
        <v>1059</v>
      </c>
      <c r="AQ965" t="s">
        <v>3377</v>
      </c>
      <c r="AR965" t="s">
        <v>3378</v>
      </c>
      <c r="AS965">
        <v>0.25490540945420098</v>
      </c>
      <c r="AT965">
        <v>0.22605155490565701</v>
      </c>
      <c r="AU965">
        <v>0.82069564869485301</v>
      </c>
    </row>
    <row r="966" spans="1:47" x14ac:dyDescent="0.25">
      <c r="A966" t="s">
        <v>1184</v>
      </c>
      <c r="B966">
        <v>205.36</v>
      </c>
      <c r="C966">
        <v>205.36</v>
      </c>
      <c r="D966">
        <v>205.36</v>
      </c>
      <c r="E966">
        <v>205.36</v>
      </c>
      <c r="F966">
        <v>205.36</v>
      </c>
      <c r="G966">
        <v>205.36</v>
      </c>
      <c r="H966">
        <v>205.36</v>
      </c>
      <c r="I966">
        <v>205.36</v>
      </c>
      <c r="J966">
        <v>205.36</v>
      </c>
      <c r="K966">
        <v>61018.787622167758</v>
      </c>
      <c r="L966">
        <v>80664.841166540034</v>
      </c>
      <c r="M966">
        <v>50562.31110871103</v>
      </c>
      <c r="N966">
        <v>1</v>
      </c>
      <c r="O966">
        <v>0</v>
      </c>
      <c r="P966">
        <v>0</v>
      </c>
      <c r="Q966">
        <v>0</v>
      </c>
      <c r="R966">
        <v>0</v>
      </c>
      <c r="S966">
        <v>0</v>
      </c>
      <c r="T966">
        <v>0</v>
      </c>
      <c r="U966">
        <v>0</v>
      </c>
      <c r="V966">
        <v>0</v>
      </c>
      <c r="W966">
        <v>0</v>
      </c>
      <c r="X966">
        <v>1</v>
      </c>
      <c r="Y966">
        <v>1</v>
      </c>
      <c r="Z966">
        <v>1</v>
      </c>
      <c r="AA966">
        <v>0</v>
      </c>
      <c r="AB966">
        <v>0</v>
      </c>
      <c r="AC966">
        <v>0</v>
      </c>
      <c r="AD966">
        <v>0</v>
      </c>
      <c r="AE966">
        <v>0</v>
      </c>
      <c r="AF966">
        <v>0</v>
      </c>
      <c r="AG966">
        <v>0</v>
      </c>
      <c r="AH966">
        <v>0</v>
      </c>
      <c r="AI966">
        <v>0</v>
      </c>
      <c r="AJ966">
        <v>2.0161281167074701</v>
      </c>
      <c r="AK966">
        <v>2.23507847068664</v>
      </c>
      <c r="AL966">
        <v>2.7548189310047801</v>
      </c>
      <c r="AM966">
        <f t="shared" si="30"/>
        <v>0.33602135278457834</v>
      </c>
      <c r="AN966">
        <f t="shared" si="31"/>
        <v>0.83164956694857006</v>
      </c>
      <c r="AP966" t="s">
        <v>1060</v>
      </c>
      <c r="AQ966" t="s">
        <v>3379</v>
      </c>
      <c r="AR966" t="s">
        <v>3380</v>
      </c>
      <c r="AS966">
        <v>0.98174670556913302</v>
      </c>
      <c r="AT966">
        <v>7.7366539704536899E-2</v>
      </c>
      <c r="AU966">
        <v>0.82080982939736802</v>
      </c>
    </row>
    <row r="967" spans="1:47" x14ac:dyDescent="0.25">
      <c r="A967" t="s">
        <v>1254</v>
      </c>
      <c r="B967">
        <v>199658.60904017303</v>
      </c>
      <c r="C967">
        <v>176080.24449431579</v>
      </c>
      <c r="D967">
        <v>148252.21237462797</v>
      </c>
      <c r="E967">
        <v>198065.96543514295</v>
      </c>
      <c r="F967">
        <v>213261.62960980547</v>
      </c>
      <c r="G967">
        <v>117555.26960495421</v>
      </c>
      <c r="H967">
        <v>251896.89265418428</v>
      </c>
      <c r="I967">
        <v>224477.94670013149</v>
      </c>
      <c r="J967">
        <v>623161.64509917551</v>
      </c>
      <c r="K967">
        <v>410210.69835789985</v>
      </c>
      <c r="L967">
        <v>520402.03517898329</v>
      </c>
      <c r="M967">
        <v>398427.76746715553</v>
      </c>
      <c r="N967">
        <v>2</v>
      </c>
      <c r="O967">
        <v>2</v>
      </c>
      <c r="P967">
        <v>2</v>
      </c>
      <c r="Q967">
        <v>2</v>
      </c>
      <c r="R967">
        <v>2</v>
      </c>
      <c r="S967">
        <v>2</v>
      </c>
      <c r="T967">
        <v>1</v>
      </c>
      <c r="U967">
        <v>2</v>
      </c>
      <c r="V967">
        <v>2</v>
      </c>
      <c r="W967">
        <v>2</v>
      </c>
      <c r="X967">
        <v>2</v>
      </c>
      <c r="Y967">
        <v>2</v>
      </c>
      <c r="Z967">
        <v>2</v>
      </c>
      <c r="AA967">
        <v>3.7081710493134898</v>
      </c>
      <c r="AB967">
        <v>2.3338577236653197</v>
      </c>
      <c r="AC967">
        <v>4.5634102171465747</v>
      </c>
      <c r="AD967">
        <v>3.627094377059505</v>
      </c>
      <c r="AE967">
        <v>3.7803850900265901</v>
      </c>
      <c r="AF967">
        <v>3.8214567706523201</v>
      </c>
      <c r="AG967">
        <v>5.0962146424897607</v>
      </c>
      <c r="AH967">
        <v>4.0130098808923105</v>
      </c>
      <c r="AI967">
        <v>4.4808698056149954</v>
      </c>
      <c r="AJ967">
        <v>4.6100675665802502</v>
      </c>
      <c r="AK967">
        <v>4.9098894226243299</v>
      </c>
      <c r="AL967">
        <v>4.4154583515809556</v>
      </c>
      <c r="AM967">
        <f t="shared" si="30"/>
        <v>3.9196388554954922</v>
      </c>
      <c r="AN967">
        <f t="shared" si="31"/>
        <v>4.3070086274455752</v>
      </c>
      <c r="AP967" t="s">
        <v>1061</v>
      </c>
      <c r="AQ967" t="s">
        <v>3381</v>
      </c>
      <c r="AR967" t="s">
        <v>3382</v>
      </c>
      <c r="AS967">
        <v>0.33502316347223599</v>
      </c>
      <c r="AT967">
        <v>0.12499348609766001</v>
      </c>
      <c r="AU967">
        <v>0.82116011088065399</v>
      </c>
    </row>
    <row r="968" spans="1:47" x14ac:dyDescent="0.25">
      <c r="A968" t="s">
        <v>277</v>
      </c>
      <c r="B968">
        <v>86649.40647393433</v>
      </c>
      <c r="C968">
        <v>205.36</v>
      </c>
      <c r="D968">
        <v>205.36</v>
      </c>
      <c r="E968">
        <v>205.36</v>
      </c>
      <c r="F968">
        <v>205.36</v>
      </c>
      <c r="G968">
        <v>97502.200651682855</v>
      </c>
      <c r="H968">
        <v>205.36</v>
      </c>
      <c r="I968">
        <v>32294.542644700738</v>
      </c>
      <c r="J968">
        <v>205.36</v>
      </c>
      <c r="K968">
        <v>779227.16958714055</v>
      </c>
      <c r="L968">
        <v>37420.651325216568</v>
      </c>
      <c r="M968">
        <v>205.36</v>
      </c>
      <c r="N968">
        <v>2</v>
      </c>
      <c r="O968">
        <v>2</v>
      </c>
      <c r="P968">
        <v>0</v>
      </c>
      <c r="Q968">
        <v>0</v>
      </c>
      <c r="R968">
        <v>0</v>
      </c>
      <c r="S968">
        <v>0</v>
      </c>
      <c r="T968">
        <v>2</v>
      </c>
      <c r="U968">
        <v>0</v>
      </c>
      <c r="V968">
        <v>2</v>
      </c>
      <c r="W968">
        <v>0</v>
      </c>
      <c r="X968">
        <v>2</v>
      </c>
      <c r="Y968">
        <v>2</v>
      </c>
      <c r="Z968">
        <v>0</v>
      </c>
      <c r="AA968">
        <v>3.0531530865776202</v>
      </c>
      <c r="AB968">
        <v>0</v>
      </c>
      <c r="AC968">
        <v>0</v>
      </c>
      <c r="AD968">
        <v>0</v>
      </c>
      <c r="AE968">
        <v>0</v>
      </c>
      <c r="AF968">
        <v>0.99946592704783699</v>
      </c>
      <c r="AG968">
        <v>0</v>
      </c>
      <c r="AH968">
        <v>0.53822875735467901</v>
      </c>
      <c r="AI968">
        <v>0</v>
      </c>
      <c r="AJ968">
        <v>3.6428849363753</v>
      </c>
      <c r="AK968">
        <v>2.41223441419752</v>
      </c>
      <c r="AL968">
        <v>0</v>
      </c>
      <c r="AM968">
        <f t="shared" si="30"/>
        <v>1.2825839916667929</v>
      </c>
      <c r="AN968">
        <f t="shared" si="31"/>
        <v>0.49174386192536651</v>
      </c>
      <c r="AP968" t="s">
        <v>1062</v>
      </c>
      <c r="AQ968" t="s">
        <v>3383</v>
      </c>
      <c r="AR968" t="s">
        <v>3384</v>
      </c>
      <c r="AS968">
        <v>2.4704838582214199</v>
      </c>
      <c r="AT968">
        <v>0.15989839510943399</v>
      </c>
      <c r="AU968">
        <v>0.82163284721758501</v>
      </c>
    </row>
    <row r="969" spans="1:47" x14ac:dyDescent="0.25">
      <c r="A969" t="s">
        <v>1270</v>
      </c>
      <c r="B969">
        <v>369921.82406067342</v>
      </c>
      <c r="C969">
        <v>300813.78214498918</v>
      </c>
      <c r="D969">
        <v>401326.59727716434</v>
      </c>
      <c r="E969">
        <v>247400.77769711366</v>
      </c>
      <c r="F969">
        <v>58805.537958605557</v>
      </c>
      <c r="G969">
        <v>281876.4736041798</v>
      </c>
      <c r="H969">
        <v>472440.44636580488</v>
      </c>
      <c r="I969">
        <v>350414.39031944523</v>
      </c>
      <c r="J969">
        <v>649620.8270331953</v>
      </c>
      <c r="K969">
        <v>572241.328215827</v>
      </c>
      <c r="L969">
        <v>929434.621511737</v>
      </c>
      <c r="M969">
        <v>496081.79880807165</v>
      </c>
      <c r="N969">
        <v>2</v>
      </c>
      <c r="O969">
        <v>2</v>
      </c>
      <c r="P969">
        <v>2</v>
      </c>
      <c r="Q969">
        <v>2</v>
      </c>
      <c r="R969">
        <v>2</v>
      </c>
      <c r="S969">
        <v>1</v>
      </c>
      <c r="T969">
        <v>1</v>
      </c>
      <c r="U969">
        <v>2</v>
      </c>
      <c r="V969">
        <v>2</v>
      </c>
      <c r="W969">
        <v>2</v>
      </c>
      <c r="X969">
        <v>2</v>
      </c>
      <c r="Y969">
        <v>2</v>
      </c>
      <c r="Z969">
        <v>2</v>
      </c>
      <c r="AA969">
        <v>2.96659671514325</v>
      </c>
      <c r="AB969">
        <v>1.9490431060118452</v>
      </c>
      <c r="AC969">
        <v>2.096546028399815</v>
      </c>
      <c r="AD969">
        <v>2.7038955497797947</v>
      </c>
      <c r="AE969">
        <v>1.69797335837568</v>
      </c>
      <c r="AF969">
        <v>4.2975234325615004</v>
      </c>
      <c r="AG969">
        <v>3.9875422602835648</v>
      </c>
      <c r="AH969">
        <v>3.5755988018127951</v>
      </c>
      <c r="AI969">
        <v>1.9410353513572249</v>
      </c>
      <c r="AJ969">
        <v>4.5087778037744899</v>
      </c>
      <c r="AK969">
        <v>3.09501067264102</v>
      </c>
      <c r="AL969">
        <v>4.440496071243345</v>
      </c>
      <c r="AM969">
        <f t="shared" si="30"/>
        <v>2.9599204062080209</v>
      </c>
      <c r="AN969">
        <f t="shared" si="31"/>
        <v>3.2500861190227002</v>
      </c>
      <c r="AP969" t="s">
        <v>1063</v>
      </c>
      <c r="AQ969" t="s">
        <v>3385</v>
      </c>
      <c r="AR969" t="s">
        <v>3386</v>
      </c>
      <c r="AS969">
        <v>0.58657607998996997</v>
      </c>
      <c r="AT969">
        <v>0.196769331523375</v>
      </c>
      <c r="AU969">
        <v>0.82194657647097003</v>
      </c>
    </row>
    <row r="970" spans="1:47" x14ac:dyDescent="0.25">
      <c r="A970" t="s">
        <v>1319</v>
      </c>
      <c r="B970">
        <v>33410.926515782201</v>
      </c>
      <c r="C970">
        <v>33789.331736532666</v>
      </c>
      <c r="D970">
        <v>205.36</v>
      </c>
      <c r="E970">
        <v>38711.147385974451</v>
      </c>
      <c r="F970">
        <v>205.36</v>
      </c>
      <c r="G970">
        <v>205.36</v>
      </c>
      <c r="H970">
        <v>22973.679477490125</v>
      </c>
      <c r="I970">
        <v>26765.283221803282</v>
      </c>
      <c r="J970">
        <v>55800.712321696265</v>
      </c>
      <c r="K970">
        <v>38630.990381666554</v>
      </c>
      <c r="L970">
        <v>147591.58944403604</v>
      </c>
      <c r="M970">
        <v>83067.132571033217</v>
      </c>
      <c r="N970">
        <v>2</v>
      </c>
      <c r="O970">
        <v>1</v>
      </c>
      <c r="P970">
        <v>1</v>
      </c>
      <c r="Q970">
        <v>0</v>
      </c>
      <c r="R970">
        <v>1</v>
      </c>
      <c r="S970">
        <v>0</v>
      </c>
      <c r="T970">
        <v>0</v>
      </c>
      <c r="U970">
        <v>1</v>
      </c>
      <c r="V970">
        <v>1</v>
      </c>
      <c r="W970">
        <v>1</v>
      </c>
      <c r="X970">
        <v>1</v>
      </c>
      <c r="Y970">
        <v>2</v>
      </c>
      <c r="Z970">
        <v>2</v>
      </c>
      <c r="AA970">
        <v>0.86405329559899202</v>
      </c>
      <c r="AB970">
        <v>0.88800977083800403</v>
      </c>
      <c r="AC970">
        <v>0</v>
      </c>
      <c r="AD970">
        <v>1.7536792718649401</v>
      </c>
      <c r="AE970">
        <v>0</v>
      </c>
      <c r="AF970">
        <v>0</v>
      </c>
      <c r="AG970">
        <v>2.1590499631378299</v>
      </c>
      <c r="AH970">
        <v>0.70190521881127099</v>
      </c>
      <c r="AI970">
        <v>1.9532890426245699</v>
      </c>
      <c r="AJ970">
        <v>2.4349498089171502</v>
      </c>
      <c r="AK970">
        <v>2.2983235243969049</v>
      </c>
      <c r="AL970">
        <v>1.532789647818819</v>
      </c>
      <c r="AM970">
        <f t="shared" si="30"/>
        <v>1.0233836529964526</v>
      </c>
      <c r="AN970">
        <f t="shared" si="31"/>
        <v>1.4076246043382941</v>
      </c>
      <c r="AP970" t="s">
        <v>1064</v>
      </c>
      <c r="AQ970" t="s">
        <v>3387</v>
      </c>
      <c r="AR970" t="s">
        <v>3388</v>
      </c>
      <c r="AS970">
        <v>0.38233820185749301</v>
      </c>
      <c r="AT970">
        <v>0.142357670039019</v>
      </c>
      <c r="AU970">
        <v>0.82222626590570302</v>
      </c>
    </row>
    <row r="971" spans="1:47" x14ac:dyDescent="0.25">
      <c r="A971" t="s">
        <v>816</v>
      </c>
      <c r="B971">
        <v>8789.2317711044143</v>
      </c>
      <c r="C971">
        <v>29914.186151128913</v>
      </c>
      <c r="D971">
        <v>9577.0653269667018</v>
      </c>
      <c r="E971">
        <v>39314.015035368466</v>
      </c>
      <c r="F971">
        <v>39411.023871959231</v>
      </c>
      <c r="G971">
        <v>3705.9222670856816</v>
      </c>
      <c r="H971">
        <v>3266.8357450266362</v>
      </c>
      <c r="I971">
        <v>32503.202643412253</v>
      </c>
      <c r="J971">
        <v>205.36</v>
      </c>
      <c r="K971">
        <v>12804.942687350862</v>
      </c>
      <c r="L971">
        <v>205.36</v>
      </c>
      <c r="M971">
        <v>16109.9769202672</v>
      </c>
      <c r="N971">
        <v>2</v>
      </c>
      <c r="O971">
        <v>1</v>
      </c>
      <c r="P971">
        <v>2</v>
      </c>
      <c r="Q971">
        <v>1</v>
      </c>
      <c r="R971">
        <v>1</v>
      </c>
      <c r="S971">
        <v>2</v>
      </c>
      <c r="T971">
        <v>1</v>
      </c>
      <c r="U971">
        <v>1</v>
      </c>
      <c r="V971">
        <v>2</v>
      </c>
      <c r="W971">
        <v>0</v>
      </c>
      <c r="X971">
        <v>1</v>
      </c>
      <c r="Y971">
        <v>0</v>
      </c>
      <c r="Z971">
        <v>1</v>
      </c>
      <c r="AA971">
        <v>3.1376385901754902</v>
      </c>
      <c r="AB971">
        <v>0.59469366924144651</v>
      </c>
      <c r="AC971">
        <v>3.1800069725378699</v>
      </c>
      <c r="AD971">
        <v>2.3436966175053899</v>
      </c>
      <c r="AE971">
        <v>3.3418341254910651</v>
      </c>
      <c r="AF971">
        <v>1.47379727753154</v>
      </c>
      <c r="AG971">
        <v>2.79844402666772</v>
      </c>
      <c r="AH971">
        <v>1.6969416442212699</v>
      </c>
      <c r="AI971">
        <v>0</v>
      </c>
      <c r="AJ971">
        <v>1.0020070986313201</v>
      </c>
      <c r="AK971">
        <v>0</v>
      </c>
      <c r="AL971">
        <v>2.1766052624558898</v>
      </c>
      <c r="AM971">
        <f t="shared" si="30"/>
        <v>1.5646906013529447</v>
      </c>
      <c r="AN971">
        <f t="shared" si="31"/>
        <v>2.0595869460568892</v>
      </c>
      <c r="AP971" t="s">
        <v>1065</v>
      </c>
      <c r="AQ971" t="s">
        <v>3389</v>
      </c>
      <c r="AR971" t="s">
        <v>3390</v>
      </c>
      <c r="AS971">
        <v>0.53574017567253196</v>
      </c>
      <c r="AT971">
        <v>6.4356395793581198E-2</v>
      </c>
      <c r="AU971">
        <v>0.82231684117301296</v>
      </c>
    </row>
    <row r="972" spans="1:47" x14ac:dyDescent="0.25">
      <c r="A972" t="s">
        <v>180</v>
      </c>
      <c r="B972">
        <v>113672.5176234384</v>
      </c>
      <c r="C972">
        <v>72874.260518602707</v>
      </c>
      <c r="D972">
        <v>86781.912362085321</v>
      </c>
      <c r="E972">
        <v>22787.545522484394</v>
      </c>
      <c r="F972">
        <v>15936.469364076042</v>
      </c>
      <c r="G972">
        <v>59049.729435380985</v>
      </c>
      <c r="H972">
        <v>205.36</v>
      </c>
      <c r="I972">
        <v>205.36</v>
      </c>
      <c r="J972">
        <v>23457.105391265508</v>
      </c>
      <c r="K972">
        <v>26404.575218071179</v>
      </c>
      <c r="L972">
        <v>205.36</v>
      </c>
      <c r="M972">
        <v>31848.761229064225</v>
      </c>
      <c r="N972">
        <v>2</v>
      </c>
      <c r="O972">
        <v>2</v>
      </c>
      <c r="P972">
        <v>1</v>
      </c>
      <c r="Q972">
        <v>1</v>
      </c>
      <c r="R972">
        <v>1</v>
      </c>
      <c r="S972">
        <v>1</v>
      </c>
      <c r="T972">
        <v>1</v>
      </c>
      <c r="U972">
        <v>0</v>
      </c>
      <c r="V972">
        <v>0</v>
      </c>
      <c r="W972">
        <v>1</v>
      </c>
      <c r="X972">
        <v>1</v>
      </c>
      <c r="Y972">
        <v>0</v>
      </c>
      <c r="Z972">
        <v>1</v>
      </c>
      <c r="AA972">
        <v>2.3722714155278948</v>
      </c>
      <c r="AB972">
        <v>1.4801677091557</v>
      </c>
      <c r="AC972">
        <v>1.87660039513237</v>
      </c>
      <c r="AD972">
        <v>3.2230992883211802</v>
      </c>
      <c r="AE972">
        <v>1.5458992931351501</v>
      </c>
      <c r="AF972">
        <v>1.8825050690384999</v>
      </c>
      <c r="AG972">
        <v>0</v>
      </c>
      <c r="AH972">
        <v>0</v>
      </c>
      <c r="AI972">
        <v>3.2924638288083998</v>
      </c>
      <c r="AJ972">
        <v>1.0697368173605799</v>
      </c>
      <c r="AK972">
        <v>0</v>
      </c>
      <c r="AL972">
        <v>2.08002697462824</v>
      </c>
      <c r="AM972">
        <f t="shared" si="30"/>
        <v>1.9956242058372407</v>
      </c>
      <c r="AN972">
        <f t="shared" si="31"/>
        <v>1.1415042593474283</v>
      </c>
      <c r="AP972" t="s">
        <v>1066</v>
      </c>
      <c r="AQ972" t="s">
        <v>3391</v>
      </c>
      <c r="AR972" t="s">
        <v>3392</v>
      </c>
      <c r="AS972">
        <v>0.69790957343673199</v>
      </c>
      <c r="AT972">
        <v>0.115853858115717</v>
      </c>
      <c r="AU972">
        <v>0.82255288242818803</v>
      </c>
    </row>
    <row r="973" spans="1:47" x14ac:dyDescent="0.25">
      <c r="A973" t="s">
        <v>955</v>
      </c>
      <c r="B973">
        <v>10040.271970898397</v>
      </c>
      <c r="C973">
        <v>205.36</v>
      </c>
      <c r="D973">
        <v>17333.507290921672</v>
      </c>
      <c r="E973">
        <v>49977.552776859207</v>
      </c>
      <c r="F973">
        <v>19043.61888199938</v>
      </c>
      <c r="G973">
        <v>34441.845361423089</v>
      </c>
      <c r="H973">
        <v>24659.874301427812</v>
      </c>
      <c r="I973">
        <v>15566.508326564674</v>
      </c>
      <c r="J973">
        <v>205.36</v>
      </c>
      <c r="K973">
        <v>34661.814616986521</v>
      </c>
      <c r="L973">
        <v>42233.287961851362</v>
      </c>
      <c r="M973">
        <v>28264.223663757406</v>
      </c>
      <c r="N973">
        <v>2</v>
      </c>
      <c r="O973">
        <v>1</v>
      </c>
      <c r="P973">
        <v>0</v>
      </c>
      <c r="Q973">
        <v>1</v>
      </c>
      <c r="R973">
        <v>2</v>
      </c>
      <c r="S973">
        <v>1</v>
      </c>
      <c r="T973">
        <v>1</v>
      </c>
      <c r="U973">
        <v>1</v>
      </c>
      <c r="V973">
        <v>1</v>
      </c>
      <c r="W973">
        <v>0</v>
      </c>
      <c r="X973">
        <v>2</v>
      </c>
      <c r="Y973">
        <v>1</v>
      </c>
      <c r="Z973">
        <v>1</v>
      </c>
      <c r="AA973">
        <v>0.62378610774298904</v>
      </c>
      <c r="AB973">
        <v>0</v>
      </c>
      <c r="AC973">
        <v>3.7133119853468202</v>
      </c>
      <c r="AD973">
        <v>2.2686127874022501</v>
      </c>
      <c r="AE973">
        <v>1.98968028453261</v>
      </c>
      <c r="AF973">
        <v>3.2988436489992701</v>
      </c>
      <c r="AG973">
        <v>1.29822998911166</v>
      </c>
      <c r="AH973">
        <v>0.77453047049228296</v>
      </c>
      <c r="AI973">
        <v>0</v>
      </c>
      <c r="AJ973">
        <v>1.012330869462104</v>
      </c>
      <c r="AK973">
        <v>0.78632460361557799</v>
      </c>
      <c r="AL973">
        <v>1.40346154829235</v>
      </c>
      <c r="AM973">
        <f t="shared" si="30"/>
        <v>1.441378768591864</v>
      </c>
      <c r="AN973">
        <f t="shared" si="31"/>
        <v>1.4201399472411218</v>
      </c>
      <c r="AP973" t="s">
        <v>1067</v>
      </c>
      <c r="AQ973" t="s">
        <v>3393</v>
      </c>
      <c r="AR973" t="s">
        <v>3394</v>
      </c>
      <c r="AS973">
        <v>-0.32808851332539701</v>
      </c>
      <c r="AT973">
        <v>7.2931727812069899E-2</v>
      </c>
      <c r="AU973">
        <v>0.82462809028044304</v>
      </c>
    </row>
    <row r="974" spans="1:47" x14ac:dyDescent="0.25">
      <c r="A974" t="s">
        <v>168</v>
      </c>
      <c r="B974">
        <v>139473.42656855041</v>
      </c>
      <c r="C974">
        <v>47156.827448820928</v>
      </c>
      <c r="D974">
        <v>111781.71180268728</v>
      </c>
      <c r="E974">
        <v>133219.98954205707</v>
      </c>
      <c r="F974">
        <v>112671.14909675038</v>
      </c>
      <c r="G974">
        <v>111995.43309712548</v>
      </c>
      <c r="H974">
        <v>131688.52757735018</v>
      </c>
      <c r="I974">
        <v>150566.66985006895</v>
      </c>
      <c r="J974">
        <v>75680.582947050178</v>
      </c>
      <c r="K974">
        <v>42349.984029013263</v>
      </c>
      <c r="L974">
        <v>119677.51151327751</v>
      </c>
      <c r="M974">
        <v>113850.49451754862</v>
      </c>
      <c r="N974">
        <v>2</v>
      </c>
      <c r="O974">
        <v>2</v>
      </c>
      <c r="P974">
        <v>1</v>
      </c>
      <c r="Q974">
        <v>2</v>
      </c>
      <c r="R974">
        <v>2</v>
      </c>
      <c r="S974">
        <v>2</v>
      </c>
      <c r="T974">
        <v>1</v>
      </c>
      <c r="U974">
        <v>2</v>
      </c>
      <c r="V974">
        <v>2</v>
      </c>
      <c r="W974">
        <v>1</v>
      </c>
      <c r="X974">
        <v>1</v>
      </c>
      <c r="Y974">
        <v>1</v>
      </c>
      <c r="Z974">
        <v>2</v>
      </c>
      <c r="AA974">
        <v>3.7990838744631796</v>
      </c>
      <c r="AB974">
        <v>1.8336086570003101</v>
      </c>
      <c r="AC974">
        <v>3.29266850176406</v>
      </c>
      <c r="AD974">
        <v>3.264011994446105</v>
      </c>
      <c r="AE974">
        <v>1.1968758459773701</v>
      </c>
      <c r="AF974">
        <v>4.1713866947525604</v>
      </c>
      <c r="AG974">
        <v>2.8117362131080599</v>
      </c>
      <c r="AH974">
        <v>4.2092511700500701</v>
      </c>
      <c r="AI974">
        <v>3.3588073099242401</v>
      </c>
      <c r="AJ974">
        <v>5.4248817026744804</v>
      </c>
      <c r="AK974">
        <v>1.07791732580929</v>
      </c>
      <c r="AL974">
        <v>2.2509925952050538</v>
      </c>
      <c r="AM974">
        <f t="shared" si="30"/>
        <v>3.6467394567631382</v>
      </c>
      <c r="AN974">
        <f t="shared" si="31"/>
        <v>2.4684641907659914</v>
      </c>
      <c r="AP974" t="s">
        <v>1068</v>
      </c>
      <c r="AQ974" t="s">
        <v>3395</v>
      </c>
      <c r="AR974" t="s">
        <v>3396</v>
      </c>
      <c r="AS974">
        <v>0.33283677962507102</v>
      </c>
      <c r="AT974">
        <v>0.12291841190963899</v>
      </c>
      <c r="AU974">
        <v>0.82505213589981297</v>
      </c>
    </row>
    <row r="975" spans="1:47" x14ac:dyDescent="0.25">
      <c r="A975" t="s">
        <v>211</v>
      </c>
      <c r="B975">
        <v>205.36</v>
      </c>
      <c r="C975">
        <v>205.36</v>
      </c>
      <c r="D975">
        <v>18309.070210816284</v>
      </c>
      <c r="E975">
        <v>205.36</v>
      </c>
      <c r="F975">
        <v>205.36</v>
      </c>
      <c r="G975">
        <v>205.36</v>
      </c>
      <c r="H975">
        <v>36060.70262579713</v>
      </c>
      <c r="I975">
        <v>205.36</v>
      </c>
      <c r="J975">
        <v>205.36</v>
      </c>
      <c r="K975">
        <v>205.36</v>
      </c>
      <c r="L975">
        <v>205.36</v>
      </c>
      <c r="M975">
        <v>205.36</v>
      </c>
      <c r="N975">
        <v>1</v>
      </c>
      <c r="O975">
        <v>0</v>
      </c>
      <c r="P975">
        <v>0</v>
      </c>
      <c r="Q975">
        <v>1</v>
      </c>
      <c r="R975">
        <v>0</v>
      </c>
      <c r="S975">
        <v>0</v>
      </c>
      <c r="T975">
        <v>0</v>
      </c>
      <c r="U975">
        <v>1</v>
      </c>
      <c r="V975">
        <v>0</v>
      </c>
      <c r="W975">
        <v>0</v>
      </c>
      <c r="X975">
        <v>0</v>
      </c>
      <c r="Y975">
        <v>0</v>
      </c>
      <c r="Z975">
        <v>0</v>
      </c>
      <c r="AA975">
        <v>0</v>
      </c>
      <c r="AB975">
        <v>0</v>
      </c>
      <c r="AC975">
        <v>2.1175567367832402</v>
      </c>
      <c r="AD975">
        <v>0</v>
      </c>
      <c r="AE975">
        <v>0</v>
      </c>
      <c r="AF975">
        <v>0</v>
      </c>
      <c r="AG975">
        <v>1.4271019775661899</v>
      </c>
      <c r="AH975">
        <v>0</v>
      </c>
      <c r="AI975">
        <v>0</v>
      </c>
      <c r="AJ975">
        <v>0</v>
      </c>
      <c r="AK975">
        <v>0</v>
      </c>
      <c r="AL975">
        <v>0</v>
      </c>
      <c r="AM975">
        <f t="shared" si="30"/>
        <v>0.3529261227972067</v>
      </c>
      <c r="AN975">
        <f t="shared" si="31"/>
        <v>0.237850329594365</v>
      </c>
      <c r="AP975" t="s">
        <v>1069</v>
      </c>
      <c r="AQ975" t="s">
        <v>3397</v>
      </c>
      <c r="AR975" t="s">
        <v>3398</v>
      </c>
      <c r="AS975">
        <v>0.81041967903466705</v>
      </c>
      <c r="AT975">
        <v>0.29207693220993097</v>
      </c>
      <c r="AU975">
        <v>0.82512272775256301</v>
      </c>
    </row>
    <row r="976" spans="1:47" x14ac:dyDescent="0.25">
      <c r="A976" t="s">
        <v>1241</v>
      </c>
      <c r="B976">
        <v>3100069.0591154546</v>
      </c>
      <c r="C976">
        <v>2671902.5303739244</v>
      </c>
      <c r="D976">
        <v>1724821.9563882411</v>
      </c>
      <c r="E976">
        <v>2458519.1563217673</v>
      </c>
      <c r="F976">
        <v>3056138.5475510447</v>
      </c>
      <c r="G976">
        <v>2867509.6978294635</v>
      </c>
      <c r="H976">
        <v>2180364.3869978748</v>
      </c>
      <c r="I976">
        <v>2114676.6545590558</v>
      </c>
      <c r="J976">
        <v>4530988.5054695057</v>
      </c>
      <c r="K976">
        <v>3984445.1288572391</v>
      </c>
      <c r="L976">
        <v>4073946.4154162896</v>
      </c>
      <c r="M976">
        <v>3985093.5006147465</v>
      </c>
      <c r="N976">
        <v>7</v>
      </c>
      <c r="O976">
        <v>7</v>
      </c>
      <c r="P976">
        <v>7</v>
      </c>
      <c r="Q976">
        <v>7</v>
      </c>
      <c r="R976">
        <v>6</v>
      </c>
      <c r="S976">
        <v>7</v>
      </c>
      <c r="T976">
        <v>5</v>
      </c>
      <c r="U976">
        <v>7</v>
      </c>
      <c r="V976">
        <v>7</v>
      </c>
      <c r="W976">
        <v>7</v>
      </c>
      <c r="X976">
        <v>7</v>
      </c>
      <c r="Y976">
        <v>7</v>
      </c>
      <c r="Z976">
        <v>7</v>
      </c>
      <c r="AA976">
        <v>2.845008977577447</v>
      </c>
      <c r="AB976">
        <v>2.2447883981099399</v>
      </c>
      <c r="AC976">
        <v>2.0541239634340296</v>
      </c>
      <c r="AD976">
        <v>1.7807222475925812</v>
      </c>
      <c r="AE976">
        <v>2.2728192617306542</v>
      </c>
      <c r="AF976">
        <v>3.3495319766195299</v>
      </c>
      <c r="AG976">
        <v>3.3415698472371527</v>
      </c>
      <c r="AH976">
        <v>3.4150416788062938</v>
      </c>
      <c r="AI976">
        <v>3.1260789369561044</v>
      </c>
      <c r="AJ976">
        <v>3.4072265237599373</v>
      </c>
      <c r="AK976">
        <v>2.793133671453031</v>
      </c>
      <c r="AL976">
        <v>2.7944730467069179</v>
      </c>
      <c r="AM976">
        <f t="shared" si="30"/>
        <v>2.8377931294094982</v>
      </c>
      <c r="AN976">
        <f t="shared" si="31"/>
        <v>2.7329599589211053</v>
      </c>
      <c r="AP976" t="s">
        <v>1070</v>
      </c>
      <c r="AQ976" t="s">
        <v>3399</v>
      </c>
      <c r="AR976" t="s">
        <v>3400</v>
      </c>
      <c r="AS976">
        <v>-0.15450143891708801</v>
      </c>
      <c r="AT976">
        <v>3.3160220659276998E-2</v>
      </c>
      <c r="AU976">
        <v>0.82531160338617304</v>
      </c>
    </row>
    <row r="977" spans="1:47" x14ac:dyDescent="0.25">
      <c r="A977" t="s">
        <v>434</v>
      </c>
      <c r="B977">
        <v>426420.95926697832</v>
      </c>
      <c r="C977">
        <v>389537.9802775135</v>
      </c>
      <c r="D977">
        <v>512357.0185742653</v>
      </c>
      <c r="E977">
        <v>408063.65562642686</v>
      </c>
      <c r="F977">
        <v>529671.03138594539</v>
      </c>
      <c r="G977">
        <v>363494.39397478086</v>
      </c>
      <c r="H977">
        <v>589085.73158127186</v>
      </c>
      <c r="I977">
        <v>430827.74833713484</v>
      </c>
      <c r="J977">
        <v>885069.25299604167</v>
      </c>
      <c r="K977">
        <v>656081.28361012926</v>
      </c>
      <c r="L977">
        <v>896480.2929695393</v>
      </c>
      <c r="M977">
        <v>788368.90196837753</v>
      </c>
      <c r="N977">
        <v>2</v>
      </c>
      <c r="O977">
        <v>2</v>
      </c>
      <c r="P977">
        <v>2</v>
      </c>
      <c r="Q977">
        <v>2</v>
      </c>
      <c r="R977">
        <v>2</v>
      </c>
      <c r="S977">
        <v>2</v>
      </c>
      <c r="T977">
        <v>2</v>
      </c>
      <c r="U977">
        <v>2</v>
      </c>
      <c r="V977">
        <v>2</v>
      </c>
      <c r="W977">
        <v>2</v>
      </c>
      <c r="X977">
        <v>2</v>
      </c>
      <c r="Y977">
        <v>2</v>
      </c>
      <c r="Z977">
        <v>2</v>
      </c>
      <c r="AA977">
        <v>3.8199453636363954</v>
      </c>
      <c r="AB977">
        <v>2.0278335203483051</v>
      </c>
      <c r="AC977">
        <v>2.797633156793855</v>
      </c>
      <c r="AD977">
        <v>3.35410201314372</v>
      </c>
      <c r="AE977">
        <v>2.5128278147731251</v>
      </c>
      <c r="AF977">
        <v>3.3558641780973701</v>
      </c>
      <c r="AG977">
        <v>2.979041705092325</v>
      </c>
      <c r="AH977">
        <v>4.4115907635772995</v>
      </c>
      <c r="AI977">
        <v>2.9965641970868298</v>
      </c>
      <c r="AJ977">
        <v>4.7921512719279704</v>
      </c>
      <c r="AK977">
        <v>4.2149876207735195</v>
      </c>
      <c r="AL977">
        <v>3.4881645115585203</v>
      </c>
      <c r="AM977">
        <f t="shared" si="30"/>
        <v>3.2983319479817879</v>
      </c>
      <c r="AN977">
        <f t="shared" si="31"/>
        <v>3.4934524048197511</v>
      </c>
      <c r="AP977" t="s">
        <v>181</v>
      </c>
      <c r="AQ977" t="s">
        <v>3401</v>
      </c>
      <c r="AR977" t="s">
        <v>3402</v>
      </c>
      <c r="AS977">
        <v>3.6593551301360199</v>
      </c>
      <c r="AT977">
        <v>0.17220158025954899</v>
      </c>
      <c r="AU977">
        <v>0.82543470187956802</v>
      </c>
    </row>
    <row r="978" spans="1:47" x14ac:dyDescent="0.25">
      <c r="A978" t="s">
        <v>418</v>
      </c>
      <c r="B978">
        <v>205.36</v>
      </c>
      <c r="C978">
        <v>205.36</v>
      </c>
      <c r="D978">
        <v>165573.95079265142</v>
      </c>
      <c r="E978">
        <v>205.36</v>
      </c>
      <c r="F978">
        <v>20910.087022024025</v>
      </c>
      <c r="G978">
        <v>205.36</v>
      </c>
      <c r="H978">
        <v>127903.29311236</v>
      </c>
      <c r="I978">
        <v>205.36</v>
      </c>
      <c r="J978">
        <v>205.36</v>
      </c>
      <c r="K978">
        <v>51069.364075552774</v>
      </c>
      <c r="L978">
        <v>205.36</v>
      </c>
      <c r="M978">
        <v>67931.647991407284</v>
      </c>
      <c r="N978">
        <v>1</v>
      </c>
      <c r="O978">
        <v>0</v>
      </c>
      <c r="P978">
        <v>0</v>
      </c>
      <c r="Q978">
        <v>1</v>
      </c>
      <c r="R978">
        <v>0</v>
      </c>
      <c r="S978">
        <v>1</v>
      </c>
      <c r="T978">
        <v>0</v>
      </c>
      <c r="U978">
        <v>1</v>
      </c>
      <c r="V978">
        <v>0</v>
      </c>
      <c r="W978">
        <v>0</v>
      </c>
      <c r="X978">
        <v>1</v>
      </c>
      <c r="Y978">
        <v>0</v>
      </c>
      <c r="Z978">
        <v>1</v>
      </c>
      <c r="AA978">
        <v>0</v>
      </c>
      <c r="AB978">
        <v>0</v>
      </c>
      <c r="AC978">
        <v>2.11779936897072</v>
      </c>
      <c r="AD978">
        <v>0</v>
      </c>
      <c r="AE978">
        <v>1.37452609057009</v>
      </c>
      <c r="AF978">
        <v>0</v>
      </c>
      <c r="AG978">
        <v>2.5941282168379001</v>
      </c>
      <c r="AH978">
        <v>0</v>
      </c>
      <c r="AI978">
        <v>0</v>
      </c>
      <c r="AJ978">
        <v>1.88217972243929</v>
      </c>
      <c r="AK978">
        <v>0</v>
      </c>
      <c r="AL978">
        <v>2.2644367119676501</v>
      </c>
      <c r="AM978">
        <f t="shared" si="30"/>
        <v>0.66666318190166829</v>
      </c>
      <c r="AN978">
        <f t="shared" si="31"/>
        <v>1.0388485032292734</v>
      </c>
      <c r="AP978" t="s">
        <v>1071</v>
      </c>
      <c r="AQ978" t="s">
        <v>3403</v>
      </c>
      <c r="AR978" t="s">
        <v>3404</v>
      </c>
      <c r="AS978">
        <v>-0.20133239700340499</v>
      </c>
      <c r="AT978">
        <v>0.32690139394544798</v>
      </c>
      <c r="AU978">
        <v>0.82549363633428496</v>
      </c>
    </row>
    <row r="979" spans="1:47" x14ac:dyDescent="0.25">
      <c r="A979" t="s">
        <v>696</v>
      </c>
      <c r="B979">
        <v>90655.265051718627</v>
      </c>
      <c r="C979">
        <v>56068.147680761263</v>
      </c>
      <c r="D979">
        <v>88508.619744094132</v>
      </c>
      <c r="E979">
        <v>105049.85838643473</v>
      </c>
      <c r="F979">
        <v>59529.088727626979</v>
      </c>
      <c r="G979">
        <v>24616.772942577485</v>
      </c>
      <c r="H979">
        <v>61899.214116561612</v>
      </c>
      <c r="I979">
        <v>202811.45332461072</v>
      </c>
      <c r="J979">
        <v>159071.96870571727</v>
      </c>
      <c r="K979">
        <v>189401.66124290798</v>
      </c>
      <c r="L979">
        <v>236961.0778789219</v>
      </c>
      <c r="M979">
        <v>182998.92392790795</v>
      </c>
      <c r="N979">
        <v>3</v>
      </c>
      <c r="O979">
        <v>3</v>
      </c>
      <c r="P979">
        <v>2</v>
      </c>
      <c r="Q979">
        <v>3</v>
      </c>
      <c r="R979">
        <v>3</v>
      </c>
      <c r="S979">
        <v>2</v>
      </c>
      <c r="T979">
        <v>1</v>
      </c>
      <c r="U979">
        <v>2</v>
      </c>
      <c r="V979">
        <v>3</v>
      </c>
      <c r="W979">
        <v>3</v>
      </c>
      <c r="X979">
        <v>3</v>
      </c>
      <c r="Y979">
        <v>3</v>
      </c>
      <c r="Z979">
        <v>3</v>
      </c>
      <c r="AA979">
        <v>3.3369273407513997</v>
      </c>
      <c r="AB979">
        <v>2.9229971509982402</v>
      </c>
      <c r="AC979">
        <v>2.71641471485556</v>
      </c>
      <c r="AD979">
        <v>3.2448867109602895</v>
      </c>
      <c r="AE979">
        <v>2.59145674646809</v>
      </c>
      <c r="AF979">
        <v>0.99027278886437498</v>
      </c>
      <c r="AG979">
        <v>1.97975643543101</v>
      </c>
      <c r="AH979">
        <v>2.5965026849550901</v>
      </c>
      <c r="AI979">
        <v>3.4557200252125866</v>
      </c>
      <c r="AJ979">
        <v>3.2650677495506102</v>
      </c>
      <c r="AK979">
        <v>3.4025482156206963</v>
      </c>
      <c r="AL979">
        <v>4.1173968366218263</v>
      </c>
      <c r="AM979">
        <f t="shared" si="30"/>
        <v>2.7812332950387955</v>
      </c>
      <c r="AN979">
        <f t="shared" si="31"/>
        <v>2.9887579383428338</v>
      </c>
      <c r="AP979" t="s">
        <v>1072</v>
      </c>
      <c r="AQ979" t="s">
        <v>3405</v>
      </c>
      <c r="AR979" t="s">
        <v>3406</v>
      </c>
      <c r="AS979">
        <v>1.3675369723098101</v>
      </c>
      <c r="AT979">
        <v>7.3435571287951404E-2</v>
      </c>
      <c r="AU979">
        <v>0.82598168231971303</v>
      </c>
    </row>
    <row r="980" spans="1:47" x14ac:dyDescent="0.25">
      <c r="A980" t="s">
        <v>1336</v>
      </c>
      <c r="B980">
        <v>141339.14161541793</v>
      </c>
      <c r="C980">
        <v>196218.44331273495</v>
      </c>
      <c r="D980">
        <v>179095.98956654716</v>
      </c>
      <c r="E980">
        <v>134176.81842938042</v>
      </c>
      <c r="F980">
        <v>181464.91179555675</v>
      </c>
      <c r="G980">
        <v>138751.95047561507</v>
      </c>
      <c r="H980">
        <v>160983.64877454098</v>
      </c>
      <c r="I980">
        <v>146606.77885794919</v>
      </c>
      <c r="J980">
        <v>319662.8370664019</v>
      </c>
      <c r="K980">
        <v>204393.366647902</v>
      </c>
      <c r="L980">
        <v>311767.29287998728</v>
      </c>
      <c r="M980">
        <v>156998.84356012871</v>
      </c>
      <c r="N980">
        <v>1</v>
      </c>
      <c r="O980">
        <v>1</v>
      </c>
      <c r="P980">
        <v>1</v>
      </c>
      <c r="Q980">
        <v>1</v>
      </c>
      <c r="R980">
        <v>1</v>
      </c>
      <c r="S980">
        <v>1</v>
      </c>
      <c r="T980">
        <v>1</v>
      </c>
      <c r="U980">
        <v>1</v>
      </c>
      <c r="V980">
        <v>1</v>
      </c>
      <c r="W980">
        <v>1</v>
      </c>
      <c r="X980">
        <v>1</v>
      </c>
      <c r="Y980">
        <v>1</v>
      </c>
      <c r="Z980">
        <v>1</v>
      </c>
      <c r="AA980">
        <v>4.8066017582824099</v>
      </c>
      <c r="AB980">
        <v>3.9335754642221801</v>
      </c>
      <c r="AC980">
        <v>3.8405451432189799</v>
      </c>
      <c r="AD980">
        <v>5.5270657003598096</v>
      </c>
      <c r="AE980">
        <v>0.68649095290420403</v>
      </c>
      <c r="AF980">
        <v>4.5400790578975903</v>
      </c>
      <c r="AG980">
        <v>5.1758454937491303</v>
      </c>
      <c r="AH980">
        <v>4.9810196697763098</v>
      </c>
      <c r="AI980">
        <v>1.9240772011777501</v>
      </c>
      <c r="AJ980">
        <v>4.4919431289165699</v>
      </c>
      <c r="AK980">
        <v>3.24882237827202</v>
      </c>
      <c r="AL980">
        <v>4.7365762229294903</v>
      </c>
      <c r="AM980">
        <f t="shared" si="30"/>
        <v>3.9228036256192467</v>
      </c>
      <c r="AN980">
        <f t="shared" si="31"/>
        <v>4.059303402998494</v>
      </c>
      <c r="AP980" t="s">
        <v>1073</v>
      </c>
      <c r="AQ980" t="s">
        <v>3407</v>
      </c>
      <c r="AR980" t="s">
        <v>3408</v>
      </c>
      <c r="AS980">
        <v>0.22286920792509499</v>
      </c>
      <c r="AT980">
        <v>6.3950328340101503E-2</v>
      </c>
      <c r="AU980">
        <v>0.82625731814482894</v>
      </c>
    </row>
    <row r="981" spans="1:47" x14ac:dyDescent="0.25">
      <c r="A981" t="s">
        <v>1047</v>
      </c>
      <c r="B981">
        <v>109109.55112329387</v>
      </c>
      <c r="C981">
        <v>47244.181870519918</v>
      </c>
      <c r="D981">
        <v>124162.90434688011</v>
      </c>
      <c r="E981">
        <v>115155.32353058699</v>
      </c>
      <c r="F981">
        <v>79909.070063095875</v>
      </c>
      <c r="G981">
        <v>205.36</v>
      </c>
      <c r="H981">
        <v>205.36</v>
      </c>
      <c r="I981">
        <v>51905.032780413916</v>
      </c>
      <c r="J981">
        <v>158379.16103072109</v>
      </c>
      <c r="K981">
        <v>91661.472052428828</v>
      </c>
      <c r="L981">
        <v>150250.25960299099</v>
      </c>
      <c r="M981">
        <v>139954.58058602372</v>
      </c>
      <c r="N981">
        <v>2</v>
      </c>
      <c r="O981">
        <v>2</v>
      </c>
      <c r="P981">
        <v>1</v>
      </c>
      <c r="Q981">
        <v>2</v>
      </c>
      <c r="R981">
        <v>2</v>
      </c>
      <c r="S981">
        <v>2</v>
      </c>
      <c r="T981">
        <v>0</v>
      </c>
      <c r="U981">
        <v>0</v>
      </c>
      <c r="V981">
        <v>1</v>
      </c>
      <c r="W981">
        <v>2</v>
      </c>
      <c r="X981">
        <v>1</v>
      </c>
      <c r="Y981">
        <v>2</v>
      </c>
      <c r="Z981">
        <v>2</v>
      </c>
      <c r="AA981">
        <v>2.4179439722348901</v>
      </c>
      <c r="AB981">
        <v>1.8932632703213499</v>
      </c>
      <c r="AC981">
        <v>1.319808112924215</v>
      </c>
      <c r="AD981">
        <v>2.0860999089501702</v>
      </c>
      <c r="AE981">
        <v>1.3581883398477048</v>
      </c>
      <c r="AF981">
        <v>0</v>
      </c>
      <c r="AG981">
        <v>0</v>
      </c>
      <c r="AH981">
        <v>2.1536599801277498</v>
      </c>
      <c r="AI981">
        <v>2.89103054127487</v>
      </c>
      <c r="AJ981">
        <v>3.5092513509433299</v>
      </c>
      <c r="AK981">
        <v>3.385170530454805</v>
      </c>
      <c r="AL981">
        <v>3.54639583693909</v>
      </c>
      <c r="AM981">
        <f t="shared" si="30"/>
        <v>2.005216207949776</v>
      </c>
      <c r="AN981">
        <f t="shared" si="31"/>
        <v>2.0882524327199197</v>
      </c>
      <c r="AP981" t="s">
        <v>1074</v>
      </c>
      <c r="AQ981" t="s">
        <v>3409</v>
      </c>
      <c r="AR981" t="s">
        <v>3410</v>
      </c>
      <c r="AS981">
        <v>-2.1391140646171198</v>
      </c>
      <c r="AT981">
        <v>0.28538975276918699</v>
      </c>
      <c r="AU981">
        <v>0.82706863941256903</v>
      </c>
    </row>
    <row r="982" spans="1:47" x14ac:dyDescent="0.25">
      <c r="A982" t="s">
        <v>540</v>
      </c>
      <c r="B982">
        <v>53793.691709348226</v>
      </c>
      <c r="C982">
        <v>205.36</v>
      </c>
      <c r="D982">
        <v>48021.484055125904</v>
      </c>
      <c r="E982">
        <v>31021.154103506546</v>
      </c>
      <c r="F982">
        <v>53352.123726491023</v>
      </c>
      <c r="G982">
        <v>42319.502952892195</v>
      </c>
      <c r="H982">
        <v>55385.197343126245</v>
      </c>
      <c r="I982">
        <v>53699.316874663426</v>
      </c>
      <c r="J982">
        <v>59256.299732638639</v>
      </c>
      <c r="K982">
        <v>59104.198510128968</v>
      </c>
      <c r="L982">
        <v>55396.631177429495</v>
      </c>
      <c r="M982">
        <v>52447.731918166959</v>
      </c>
      <c r="N982">
        <v>1</v>
      </c>
      <c r="O982">
        <v>1</v>
      </c>
      <c r="P982">
        <v>0</v>
      </c>
      <c r="Q982">
        <v>1</v>
      </c>
      <c r="R982">
        <v>1</v>
      </c>
      <c r="S982">
        <v>1</v>
      </c>
      <c r="T982">
        <v>1</v>
      </c>
      <c r="U982">
        <v>1</v>
      </c>
      <c r="V982">
        <v>1</v>
      </c>
      <c r="W982">
        <v>1</v>
      </c>
      <c r="X982">
        <v>1</v>
      </c>
      <c r="Y982">
        <v>1</v>
      </c>
      <c r="Z982">
        <v>1</v>
      </c>
      <c r="AA982">
        <v>1.78413992142978</v>
      </c>
      <c r="AB982">
        <v>0</v>
      </c>
      <c r="AC982">
        <v>3.5389741955254599</v>
      </c>
      <c r="AD982">
        <v>2.5373608270925998</v>
      </c>
      <c r="AE982">
        <v>2.3075610175364201</v>
      </c>
      <c r="AF982">
        <v>1.1890767624811001</v>
      </c>
      <c r="AG982">
        <v>1.3212465678629199</v>
      </c>
      <c r="AH982">
        <v>0.769278988685003</v>
      </c>
      <c r="AI982">
        <v>3.2234792732524902</v>
      </c>
      <c r="AJ982">
        <v>5.01920899324716</v>
      </c>
      <c r="AK982">
        <v>3.8781830293241599</v>
      </c>
      <c r="AL982">
        <v>2.1803337764292601</v>
      </c>
      <c r="AM982">
        <f t="shared" si="30"/>
        <v>2.4591465243226649</v>
      </c>
      <c r="AN982">
        <f t="shared" si="31"/>
        <v>2.1656607011550606</v>
      </c>
      <c r="AP982" t="s">
        <v>1075</v>
      </c>
      <c r="AQ982" t="s">
        <v>3411</v>
      </c>
      <c r="AR982" t="s">
        <v>3412</v>
      </c>
      <c r="AS982">
        <v>-0.19214666296955599</v>
      </c>
      <c r="AT982">
        <v>0.114520565724936</v>
      </c>
      <c r="AU982">
        <v>0.82728379274533403</v>
      </c>
    </row>
    <row r="983" spans="1:47" x14ac:dyDescent="0.25">
      <c r="A983" t="s">
        <v>959</v>
      </c>
      <c r="B983">
        <v>492136.34362764558</v>
      </c>
      <c r="C983">
        <v>520944.23783851613</v>
      </c>
      <c r="D983">
        <v>399289.52219943522</v>
      </c>
      <c r="E983">
        <v>639599.60291642253</v>
      </c>
      <c r="F983">
        <v>438014.52533158881</v>
      </c>
      <c r="G983">
        <v>422866.41159603285</v>
      </c>
      <c r="H983">
        <v>454761.63998565899</v>
      </c>
      <c r="I983">
        <v>636090.88704694051</v>
      </c>
      <c r="J983">
        <v>73846.417097034267</v>
      </c>
      <c r="K983">
        <v>228747.50059268484</v>
      </c>
      <c r="L983">
        <v>114432.79450951617</v>
      </c>
      <c r="M983">
        <v>91129.658414372898</v>
      </c>
      <c r="N983">
        <v>2</v>
      </c>
      <c r="O983">
        <v>2</v>
      </c>
      <c r="P983">
        <v>2</v>
      </c>
      <c r="Q983">
        <v>1</v>
      </c>
      <c r="R983">
        <v>2</v>
      </c>
      <c r="S983">
        <v>2</v>
      </c>
      <c r="T983">
        <v>2</v>
      </c>
      <c r="U983">
        <v>2</v>
      </c>
      <c r="V983">
        <v>2</v>
      </c>
      <c r="W983">
        <v>1</v>
      </c>
      <c r="X983">
        <v>2</v>
      </c>
      <c r="Y983">
        <v>1</v>
      </c>
      <c r="Z983">
        <v>1</v>
      </c>
      <c r="AA983">
        <v>2.4636732926908298</v>
      </c>
      <c r="AB983">
        <v>2.5695050261494101</v>
      </c>
      <c r="AC983">
        <v>3.3914145306251799</v>
      </c>
      <c r="AD983">
        <v>2.9354637795812097</v>
      </c>
      <c r="AE983">
        <v>2.3634263210635318</v>
      </c>
      <c r="AF983">
        <v>2.0358607843003469</v>
      </c>
      <c r="AG983">
        <v>2.5231203084878953</v>
      </c>
      <c r="AH983">
        <v>2.0489365660966774</v>
      </c>
      <c r="AI983">
        <v>1.09051941805273</v>
      </c>
      <c r="AJ983">
        <v>2.7124193328140049</v>
      </c>
      <c r="AK983">
        <v>1.2735146974081499</v>
      </c>
      <c r="AL983">
        <v>3.0344375004956801</v>
      </c>
      <c r="AM983">
        <f t="shared" si="30"/>
        <v>2.3772320641054168</v>
      </c>
      <c r="AN983">
        <f t="shared" si="31"/>
        <v>2.3631498621888571</v>
      </c>
      <c r="AP983" t="s">
        <v>1076</v>
      </c>
      <c r="AQ983" t="s">
        <v>3413</v>
      </c>
      <c r="AR983" t="s">
        <v>3414</v>
      </c>
      <c r="AS983">
        <v>-1.38312078832898</v>
      </c>
      <c r="AT983">
        <v>0.119082293450958</v>
      </c>
      <c r="AU983">
        <v>0.82738040368153898</v>
      </c>
    </row>
    <row r="984" spans="1:47" x14ac:dyDescent="0.25">
      <c r="A984" t="s">
        <v>308</v>
      </c>
      <c r="B984">
        <v>55235.263516054009</v>
      </c>
      <c r="C984">
        <v>47080.752513310021</v>
      </c>
      <c r="D984">
        <v>59332.226478534118</v>
      </c>
      <c r="E984">
        <v>44816.092253238356</v>
      </c>
      <c r="F984">
        <v>54209.014218699172</v>
      </c>
      <c r="G984">
        <v>25603.618442073552</v>
      </c>
      <c r="H984">
        <v>61865.281473046045</v>
      </c>
      <c r="I984">
        <v>33150.00892533287</v>
      </c>
      <c r="J984">
        <v>83024.069569106461</v>
      </c>
      <c r="K984">
        <v>52544.171280175869</v>
      </c>
      <c r="L984">
        <v>119641.995245784</v>
      </c>
      <c r="M984">
        <v>64101.603794656505</v>
      </c>
      <c r="N984">
        <v>1</v>
      </c>
      <c r="O984">
        <v>1</v>
      </c>
      <c r="P984">
        <v>1</v>
      </c>
      <c r="Q984">
        <v>1</v>
      </c>
      <c r="R984">
        <v>1</v>
      </c>
      <c r="S984">
        <v>1</v>
      </c>
      <c r="T984">
        <v>1</v>
      </c>
      <c r="U984">
        <v>1</v>
      </c>
      <c r="V984">
        <v>1</v>
      </c>
      <c r="W984">
        <v>1</v>
      </c>
      <c r="X984">
        <v>1</v>
      </c>
      <c r="Y984">
        <v>1</v>
      </c>
      <c r="Z984">
        <v>1</v>
      </c>
      <c r="AA984">
        <v>5.1420939246759003</v>
      </c>
      <c r="AB984">
        <v>2.3963516471992001</v>
      </c>
      <c r="AC984">
        <v>3.0783450710017601</v>
      </c>
      <c r="AD984">
        <v>3.07124448454808</v>
      </c>
      <c r="AE984">
        <v>0.98073329424760203</v>
      </c>
      <c r="AF984">
        <v>2.5080713221660398</v>
      </c>
      <c r="AG984">
        <v>0.98414390776620597</v>
      </c>
      <c r="AH984">
        <v>4.11333244305193</v>
      </c>
      <c r="AI984">
        <v>3.9503742896162399</v>
      </c>
      <c r="AJ984">
        <v>3.5199239271514799</v>
      </c>
      <c r="AK984">
        <v>4.6363310415130696</v>
      </c>
      <c r="AL984">
        <v>4.0811246598993502</v>
      </c>
      <c r="AM984">
        <f t="shared" si="30"/>
        <v>3.4325266969684365</v>
      </c>
      <c r="AN984">
        <f t="shared" si="31"/>
        <v>2.9778183051710401</v>
      </c>
      <c r="AP984" t="s">
        <v>1077</v>
      </c>
      <c r="AQ984" t="s">
        <v>3415</v>
      </c>
      <c r="AR984" t="s">
        <v>3416</v>
      </c>
      <c r="AS984">
        <v>2.52878775709046</v>
      </c>
      <c r="AT984">
        <v>0.13627031049066499</v>
      </c>
      <c r="AU984">
        <v>0.82755128312540405</v>
      </c>
    </row>
    <row r="985" spans="1:47" x14ac:dyDescent="0.25">
      <c r="A985" t="s">
        <v>856</v>
      </c>
      <c r="B985">
        <v>205.36</v>
      </c>
      <c r="C985">
        <v>29815.003243813058</v>
      </c>
      <c r="D985">
        <v>21920.087381681329</v>
      </c>
      <c r="E985">
        <v>205.36</v>
      </c>
      <c r="F985">
        <v>205.36</v>
      </c>
      <c r="G985">
        <v>205.36</v>
      </c>
      <c r="H985">
        <v>205.36</v>
      </c>
      <c r="I985">
        <v>205.36</v>
      </c>
      <c r="J985">
        <v>205.36</v>
      </c>
      <c r="K985">
        <v>44974.320779512462</v>
      </c>
      <c r="L985">
        <v>44457.203578632347</v>
      </c>
      <c r="M985">
        <v>46943.165803587675</v>
      </c>
      <c r="N985">
        <v>1</v>
      </c>
      <c r="O985">
        <v>0</v>
      </c>
      <c r="P985">
        <v>1</v>
      </c>
      <c r="Q985">
        <v>1</v>
      </c>
      <c r="R985">
        <v>0</v>
      </c>
      <c r="S985">
        <v>0</v>
      </c>
      <c r="T985">
        <v>0</v>
      </c>
      <c r="U985">
        <v>0</v>
      </c>
      <c r="V985">
        <v>0</v>
      </c>
      <c r="W985">
        <v>0</v>
      </c>
      <c r="X985">
        <v>1</v>
      </c>
      <c r="Y985">
        <v>1</v>
      </c>
      <c r="Z985">
        <v>1</v>
      </c>
      <c r="AA985">
        <v>0</v>
      </c>
      <c r="AB985">
        <v>0.53096893624072905</v>
      </c>
      <c r="AC985">
        <v>2.5614529370746602</v>
      </c>
      <c r="AD985">
        <v>0</v>
      </c>
      <c r="AE985">
        <v>0</v>
      </c>
      <c r="AF985">
        <v>0</v>
      </c>
      <c r="AG985">
        <v>0</v>
      </c>
      <c r="AH985">
        <v>0</v>
      </c>
      <c r="AI985">
        <v>0</v>
      </c>
      <c r="AJ985">
        <v>2.3754187256737702</v>
      </c>
      <c r="AK985">
        <v>1.36942839251469</v>
      </c>
      <c r="AL985">
        <v>2.2892336438501499</v>
      </c>
      <c r="AM985">
        <f t="shared" si="30"/>
        <v>0.9113067664981932</v>
      </c>
      <c r="AN985">
        <f t="shared" si="31"/>
        <v>0.60977700606080665</v>
      </c>
      <c r="AP985" t="s">
        <v>1078</v>
      </c>
      <c r="AQ985" t="s">
        <v>1536</v>
      </c>
      <c r="AR985" t="s">
        <v>3417</v>
      </c>
      <c r="AS985">
        <v>0.26948211491944601</v>
      </c>
      <c r="AT985">
        <v>0.30921831549873002</v>
      </c>
      <c r="AU985">
        <v>0.82784327660353596</v>
      </c>
    </row>
    <row r="986" spans="1:47" x14ac:dyDescent="0.25">
      <c r="A986" t="s">
        <v>798</v>
      </c>
      <c r="B986">
        <v>36813.508019850458</v>
      </c>
      <c r="C986">
        <v>25268.835700076077</v>
      </c>
      <c r="D986">
        <v>77107.412204805791</v>
      </c>
      <c r="E986">
        <v>30059.431269110482</v>
      </c>
      <c r="F986">
        <v>30554.085003778207</v>
      </c>
      <c r="G986">
        <v>45031.414475395235</v>
      </c>
      <c r="H986">
        <v>205.36</v>
      </c>
      <c r="I986">
        <v>33107.717910948413</v>
      </c>
      <c r="J986">
        <v>16527.394146467654</v>
      </c>
      <c r="K986">
        <v>205.36</v>
      </c>
      <c r="L986">
        <v>205.36</v>
      </c>
      <c r="M986">
        <v>205.36</v>
      </c>
      <c r="N986">
        <v>2</v>
      </c>
      <c r="O986">
        <v>1</v>
      </c>
      <c r="P986">
        <v>1</v>
      </c>
      <c r="Q986">
        <v>2</v>
      </c>
      <c r="R986">
        <v>1</v>
      </c>
      <c r="S986">
        <v>1</v>
      </c>
      <c r="T986">
        <v>1</v>
      </c>
      <c r="U986">
        <v>0</v>
      </c>
      <c r="V986">
        <v>1</v>
      </c>
      <c r="W986">
        <v>1</v>
      </c>
      <c r="X986">
        <v>0</v>
      </c>
      <c r="Y986">
        <v>0</v>
      </c>
      <c r="Z986">
        <v>0</v>
      </c>
      <c r="AA986">
        <v>4.5461529602601702</v>
      </c>
      <c r="AB986">
        <v>3.1359128539822199</v>
      </c>
      <c r="AC986">
        <v>2.2376113109035498</v>
      </c>
      <c r="AD986">
        <v>2.6109435152651201</v>
      </c>
      <c r="AE986">
        <v>3.8029937389344499</v>
      </c>
      <c r="AF986">
        <v>1.56108627323907</v>
      </c>
      <c r="AG986">
        <v>0</v>
      </c>
      <c r="AH986">
        <v>3.4034980257406202</v>
      </c>
      <c r="AI986">
        <v>0.91198744620165195</v>
      </c>
      <c r="AJ986">
        <v>0</v>
      </c>
      <c r="AK986">
        <v>0</v>
      </c>
      <c r="AL986">
        <v>0</v>
      </c>
      <c r="AM986">
        <f t="shared" si="30"/>
        <v>2.0654584740977771</v>
      </c>
      <c r="AN986">
        <f t="shared" si="31"/>
        <v>1.6362392133233652</v>
      </c>
      <c r="AP986" t="s">
        <v>1079</v>
      </c>
      <c r="AQ986" t="s">
        <v>3418</v>
      </c>
      <c r="AR986" t="s">
        <v>3419</v>
      </c>
      <c r="AS986">
        <v>0.69107747268523301</v>
      </c>
      <c r="AT986">
        <v>3.4703760167213597E-2</v>
      </c>
      <c r="AU986">
        <v>0.82805949726782402</v>
      </c>
    </row>
    <row r="987" spans="1:47" x14ac:dyDescent="0.25">
      <c r="A987" t="s">
        <v>313</v>
      </c>
      <c r="B987">
        <v>229488.88522879008</v>
      </c>
      <c r="C987">
        <v>194524.50522001213</v>
      </c>
      <c r="D987">
        <v>252465.67507434922</v>
      </c>
      <c r="E987">
        <v>193833.65690510403</v>
      </c>
      <c r="F987">
        <v>174108.4525040983</v>
      </c>
      <c r="G987">
        <v>144441.47487890866</v>
      </c>
      <c r="H987">
        <v>211650.49078208144</v>
      </c>
      <c r="I987">
        <v>175539.56244290617</v>
      </c>
      <c r="J987">
        <v>411536.36320085579</v>
      </c>
      <c r="K987">
        <v>280900.61924186168</v>
      </c>
      <c r="L987">
        <v>402344.85770271113</v>
      </c>
      <c r="M987">
        <v>244607.18089611176</v>
      </c>
      <c r="N987">
        <v>1</v>
      </c>
      <c r="O987">
        <v>1</v>
      </c>
      <c r="P987">
        <v>1</v>
      </c>
      <c r="Q987">
        <v>1</v>
      </c>
      <c r="R987">
        <v>1</v>
      </c>
      <c r="S987">
        <v>1</v>
      </c>
      <c r="T987">
        <v>1</v>
      </c>
      <c r="U987">
        <v>1</v>
      </c>
      <c r="V987">
        <v>1</v>
      </c>
      <c r="W987">
        <v>1</v>
      </c>
      <c r="X987">
        <v>1</v>
      </c>
      <c r="Y987">
        <v>1</v>
      </c>
      <c r="Z987">
        <v>1</v>
      </c>
      <c r="AA987">
        <v>2.9493378481208401</v>
      </c>
      <c r="AB987">
        <v>0.65146331054439699</v>
      </c>
      <c r="AC987">
        <v>0.88719247463790096</v>
      </c>
      <c r="AD987">
        <v>3.24361063579373</v>
      </c>
      <c r="AE987">
        <v>0.63089774484665295</v>
      </c>
      <c r="AF987">
        <v>1.4545927587124901</v>
      </c>
      <c r="AG987">
        <v>4.7686447780115202</v>
      </c>
      <c r="AH987">
        <v>2.9098179124618802</v>
      </c>
      <c r="AI987">
        <v>2.2845097051635599</v>
      </c>
      <c r="AJ987">
        <v>3.16376309673654</v>
      </c>
      <c r="AK987">
        <v>5.1518158210516098</v>
      </c>
      <c r="AL987">
        <v>3.4629992813125199</v>
      </c>
      <c r="AM987">
        <f t="shared" si="30"/>
        <v>1.898476532319288</v>
      </c>
      <c r="AN987">
        <f t="shared" si="31"/>
        <v>3.3612976955796525</v>
      </c>
      <c r="AP987" t="s">
        <v>1080</v>
      </c>
      <c r="AQ987" t="s">
        <v>3420</v>
      </c>
      <c r="AR987" t="s">
        <v>3421</v>
      </c>
      <c r="AS987">
        <v>0.451550567434369</v>
      </c>
      <c r="AT987">
        <v>6.5317508834463703E-2</v>
      </c>
      <c r="AU987">
        <v>0.82807266224784004</v>
      </c>
    </row>
    <row r="988" spans="1:47" x14ac:dyDescent="0.25">
      <c r="A988" t="s">
        <v>762</v>
      </c>
      <c r="B988">
        <v>123096.77743630452</v>
      </c>
      <c r="C988">
        <v>134841.39021251636</v>
      </c>
      <c r="D988">
        <v>180492.39677971575</v>
      </c>
      <c r="E988">
        <v>215829.50388888962</v>
      </c>
      <c r="F988">
        <v>162366.8016530181</v>
      </c>
      <c r="G988">
        <v>200492.21969962859</v>
      </c>
      <c r="H988">
        <v>147900.75331266364</v>
      </c>
      <c r="I988">
        <v>166445.83221778061</v>
      </c>
      <c r="J988">
        <v>155692.08519300746</v>
      </c>
      <c r="K988">
        <v>163256.41092391088</v>
      </c>
      <c r="L988">
        <v>174161.63389227158</v>
      </c>
      <c r="M988">
        <v>133991.07486052712</v>
      </c>
      <c r="N988">
        <v>3</v>
      </c>
      <c r="O988">
        <v>2</v>
      </c>
      <c r="P988">
        <v>2</v>
      </c>
      <c r="Q988">
        <v>3</v>
      </c>
      <c r="R988">
        <v>3</v>
      </c>
      <c r="S988">
        <v>3</v>
      </c>
      <c r="T988">
        <v>3</v>
      </c>
      <c r="U988">
        <v>3</v>
      </c>
      <c r="V988">
        <v>3</v>
      </c>
      <c r="W988">
        <v>2</v>
      </c>
      <c r="X988">
        <v>2</v>
      </c>
      <c r="Y988">
        <v>2</v>
      </c>
      <c r="Z988">
        <v>2</v>
      </c>
      <c r="AA988">
        <v>2.6294278236184101</v>
      </c>
      <c r="AB988">
        <v>3.9812216058968599</v>
      </c>
      <c r="AC988">
        <v>2.1734538865974264</v>
      </c>
      <c r="AD988">
        <v>2.8850780634424869</v>
      </c>
      <c r="AE988">
        <v>2.4502683009892445</v>
      </c>
      <c r="AF988">
        <v>1.6186857929057534</v>
      </c>
      <c r="AG988">
        <v>1.1872082393499614</v>
      </c>
      <c r="AH988">
        <v>3.0557601545254065</v>
      </c>
      <c r="AI988">
        <v>2.8337844507124101</v>
      </c>
      <c r="AJ988">
        <v>2.2655488960026302</v>
      </c>
      <c r="AK988">
        <v>2.74276585405044</v>
      </c>
      <c r="AL988">
        <v>1.11486183026074</v>
      </c>
      <c r="AM988">
        <f t="shared" si="30"/>
        <v>2.5836870759555821</v>
      </c>
      <c r="AN988">
        <f t="shared" si="31"/>
        <v>2.2393237404363799</v>
      </c>
      <c r="AP988" t="s">
        <v>1081</v>
      </c>
      <c r="AQ988" t="s">
        <v>3422</v>
      </c>
      <c r="AR988" t="s">
        <v>3423</v>
      </c>
      <c r="AS988">
        <v>0.468759168799391</v>
      </c>
      <c r="AT988">
        <v>0.14352162116470599</v>
      </c>
      <c r="AU988">
        <v>0.82857841968740198</v>
      </c>
    </row>
    <row r="989" spans="1:47" x14ac:dyDescent="0.25">
      <c r="A989" t="s">
        <v>344</v>
      </c>
      <c r="B989">
        <v>7388.9042689470016</v>
      </c>
      <c r="C989">
        <v>205.36</v>
      </c>
      <c r="D989">
        <v>205.36</v>
      </c>
      <c r="E989">
        <v>588.35933938173559</v>
      </c>
      <c r="F989">
        <v>938.50061313466813</v>
      </c>
      <c r="G989">
        <v>205.36</v>
      </c>
      <c r="H989">
        <v>205.36</v>
      </c>
      <c r="I989">
        <v>205.36</v>
      </c>
      <c r="J989">
        <v>205.36</v>
      </c>
      <c r="K989">
        <v>205.36</v>
      </c>
      <c r="L989">
        <v>205.36</v>
      </c>
      <c r="M989">
        <v>205.36</v>
      </c>
      <c r="N989">
        <v>1</v>
      </c>
      <c r="O989">
        <v>1</v>
      </c>
      <c r="P989">
        <v>0</v>
      </c>
      <c r="Q989">
        <v>0</v>
      </c>
      <c r="R989">
        <v>1</v>
      </c>
      <c r="S989">
        <v>1</v>
      </c>
      <c r="T989">
        <v>0</v>
      </c>
      <c r="U989">
        <v>0</v>
      </c>
      <c r="V989">
        <v>0</v>
      </c>
      <c r="W989">
        <v>0</v>
      </c>
      <c r="X989">
        <v>0</v>
      </c>
      <c r="Y989">
        <v>0</v>
      </c>
      <c r="Z989">
        <v>0</v>
      </c>
      <c r="AA989">
        <v>3.4252503811936599</v>
      </c>
      <c r="AB989">
        <v>0</v>
      </c>
      <c r="AC989">
        <v>0</v>
      </c>
      <c r="AD989">
        <v>2.0356245548278999</v>
      </c>
      <c r="AE989">
        <v>1.1368700980795401</v>
      </c>
      <c r="AF989">
        <v>0</v>
      </c>
      <c r="AG989">
        <v>0</v>
      </c>
      <c r="AH989">
        <v>0</v>
      </c>
      <c r="AI989">
        <v>0</v>
      </c>
      <c r="AJ989">
        <v>0</v>
      </c>
      <c r="AK989">
        <v>0</v>
      </c>
      <c r="AL989">
        <v>0</v>
      </c>
      <c r="AM989">
        <f t="shared" si="30"/>
        <v>0.57087506353227668</v>
      </c>
      <c r="AN989">
        <f t="shared" si="31"/>
        <v>0.52874910881790671</v>
      </c>
      <c r="AP989" t="s">
        <v>1082</v>
      </c>
      <c r="AQ989" t="s">
        <v>3424</v>
      </c>
      <c r="AR989" t="s">
        <v>3425</v>
      </c>
      <c r="AS989">
        <v>1.20266276900341</v>
      </c>
      <c r="AT989">
        <v>0.21309683999311399</v>
      </c>
      <c r="AU989">
        <v>0.82954594567491202</v>
      </c>
    </row>
    <row r="990" spans="1:47" x14ac:dyDescent="0.25">
      <c r="A990" t="s">
        <v>634</v>
      </c>
      <c r="B990">
        <v>205.36</v>
      </c>
      <c r="C990">
        <v>37617.403561520594</v>
      </c>
      <c r="D990">
        <v>205.36</v>
      </c>
      <c r="E990">
        <v>23213.229296091384</v>
      </c>
      <c r="F990">
        <v>205.36</v>
      </c>
      <c r="G990">
        <v>21535.822382449103</v>
      </c>
      <c r="H990">
        <v>20904.317352275426</v>
      </c>
      <c r="I990">
        <v>205.36</v>
      </c>
      <c r="J990">
        <v>205.36</v>
      </c>
      <c r="K990">
        <v>67302.390468573765</v>
      </c>
      <c r="L990">
        <v>82098.195946737353</v>
      </c>
      <c r="M990">
        <v>66588.755729301542</v>
      </c>
      <c r="N990">
        <v>1</v>
      </c>
      <c r="O990">
        <v>0</v>
      </c>
      <c r="P990">
        <v>1</v>
      </c>
      <c r="Q990">
        <v>0</v>
      </c>
      <c r="R990">
        <v>1</v>
      </c>
      <c r="S990">
        <v>0</v>
      </c>
      <c r="T990">
        <v>1</v>
      </c>
      <c r="U990">
        <v>1</v>
      </c>
      <c r="V990">
        <v>0</v>
      </c>
      <c r="W990">
        <v>0</v>
      </c>
      <c r="X990">
        <v>1</v>
      </c>
      <c r="Y990">
        <v>1</v>
      </c>
      <c r="Z990">
        <v>1</v>
      </c>
      <c r="AA990">
        <v>0</v>
      </c>
      <c r="AB990">
        <v>2.5461300406128502</v>
      </c>
      <c r="AC990">
        <v>0</v>
      </c>
      <c r="AD990">
        <v>1.7700544938595499</v>
      </c>
      <c r="AE990">
        <v>0</v>
      </c>
      <c r="AF990">
        <v>1.3323054001391501</v>
      </c>
      <c r="AG990">
        <v>0.99222921062025904</v>
      </c>
      <c r="AH990">
        <v>0</v>
      </c>
      <c r="AI990">
        <v>0</v>
      </c>
      <c r="AJ990">
        <v>3.8461656697887801</v>
      </c>
      <c r="AK990">
        <v>3.3182002831481601</v>
      </c>
      <c r="AL990">
        <v>2.37570142394781</v>
      </c>
      <c r="AM990">
        <f t="shared" si="30"/>
        <v>1.2874335184234633</v>
      </c>
      <c r="AN990">
        <f t="shared" si="31"/>
        <v>1.4093642352626299</v>
      </c>
      <c r="AP990" t="s">
        <v>1083</v>
      </c>
      <c r="AQ990" t="s">
        <v>3426</v>
      </c>
      <c r="AR990" t="s">
        <v>3427</v>
      </c>
      <c r="AS990">
        <v>0.25800878165716501</v>
      </c>
      <c r="AT990">
        <v>0.17928729021432099</v>
      </c>
      <c r="AU990">
        <v>0.82963222919700497</v>
      </c>
    </row>
    <row r="991" spans="1:47" x14ac:dyDescent="0.25">
      <c r="A991" t="s">
        <v>440</v>
      </c>
      <c r="B991">
        <v>57280.105641711241</v>
      </c>
      <c r="C991">
        <v>45001.463449480812</v>
      </c>
      <c r="D991">
        <v>68588.313677827784</v>
      </c>
      <c r="E991">
        <v>205.36</v>
      </c>
      <c r="F991">
        <v>205.36</v>
      </c>
      <c r="G991">
        <v>205.36</v>
      </c>
      <c r="H991">
        <v>71330.86164579785</v>
      </c>
      <c r="I991">
        <v>205.36</v>
      </c>
      <c r="J991">
        <v>101184.86430751078</v>
      </c>
      <c r="K991">
        <v>27891.145827716056</v>
      </c>
      <c r="L991">
        <v>55719.001309840976</v>
      </c>
      <c r="M991">
        <v>32856.475481116315</v>
      </c>
      <c r="N991">
        <v>2</v>
      </c>
      <c r="O991">
        <v>1</v>
      </c>
      <c r="P991">
        <v>1</v>
      </c>
      <c r="Q991">
        <v>1</v>
      </c>
      <c r="R991">
        <v>0</v>
      </c>
      <c r="S991">
        <v>0</v>
      </c>
      <c r="T991">
        <v>0</v>
      </c>
      <c r="U991">
        <v>1</v>
      </c>
      <c r="V991">
        <v>0</v>
      </c>
      <c r="W991">
        <v>2</v>
      </c>
      <c r="X991">
        <v>1</v>
      </c>
      <c r="Y991">
        <v>1</v>
      </c>
      <c r="Z991">
        <v>1</v>
      </c>
      <c r="AA991">
        <v>0.65356761777490202</v>
      </c>
      <c r="AB991">
        <v>0.77412831869080401</v>
      </c>
      <c r="AC991">
        <v>3.6374698182512302</v>
      </c>
      <c r="AD991">
        <v>0</v>
      </c>
      <c r="AE991">
        <v>0</v>
      </c>
      <c r="AF991">
        <v>0</v>
      </c>
      <c r="AG991">
        <v>1.1554142892838899</v>
      </c>
      <c r="AH991">
        <v>0</v>
      </c>
      <c r="AI991">
        <v>1.8409289357513101</v>
      </c>
      <c r="AJ991">
        <v>0.60245380145847005</v>
      </c>
      <c r="AK991">
        <v>2.43509695726677</v>
      </c>
      <c r="AL991">
        <v>0.70896763331335</v>
      </c>
      <c r="AM991">
        <f t="shared" si="30"/>
        <v>1.2514247486544527</v>
      </c>
      <c r="AN991">
        <f t="shared" si="31"/>
        <v>0.71657981331066833</v>
      </c>
      <c r="AP991" t="s">
        <v>1084</v>
      </c>
      <c r="AQ991" t="s">
        <v>3428</v>
      </c>
      <c r="AR991" t="s">
        <v>3429</v>
      </c>
      <c r="AS991">
        <v>-0.65680325491492397</v>
      </c>
      <c r="AT991">
        <v>4.8886169249523004E-4</v>
      </c>
      <c r="AU991">
        <v>0.82977561625052398</v>
      </c>
    </row>
    <row r="992" spans="1:47" x14ac:dyDescent="0.25">
      <c r="A992" t="s">
        <v>511</v>
      </c>
      <c r="B992">
        <v>205.36</v>
      </c>
      <c r="C992">
        <v>205.36</v>
      </c>
      <c r="D992">
        <v>129994.10844525389</v>
      </c>
      <c r="E992">
        <v>205.36</v>
      </c>
      <c r="F992">
        <v>205.36</v>
      </c>
      <c r="G992">
        <v>205.36</v>
      </c>
      <c r="H992">
        <v>205.36</v>
      </c>
      <c r="I992">
        <v>205.36</v>
      </c>
      <c r="J992">
        <v>52525.721446370313</v>
      </c>
      <c r="K992">
        <v>143164.26434576762</v>
      </c>
      <c r="L992">
        <v>158022.41457202635</v>
      </c>
      <c r="M992">
        <v>140083.68557027914</v>
      </c>
      <c r="N992">
        <v>1</v>
      </c>
      <c r="O992">
        <v>0</v>
      </c>
      <c r="P992">
        <v>0</v>
      </c>
      <c r="Q992">
        <v>1</v>
      </c>
      <c r="R992">
        <v>0</v>
      </c>
      <c r="S992">
        <v>0</v>
      </c>
      <c r="T992">
        <v>0</v>
      </c>
      <c r="U992">
        <v>0</v>
      </c>
      <c r="V992">
        <v>0</v>
      </c>
      <c r="W992">
        <v>1</v>
      </c>
      <c r="X992">
        <v>1</v>
      </c>
      <c r="Y992">
        <v>1</v>
      </c>
      <c r="Z992">
        <v>1</v>
      </c>
      <c r="AA992">
        <v>0</v>
      </c>
      <c r="AB992">
        <v>0</v>
      </c>
      <c r="AC992">
        <v>0.51066123472751401</v>
      </c>
      <c r="AD992">
        <v>0</v>
      </c>
      <c r="AE992">
        <v>0</v>
      </c>
      <c r="AF992">
        <v>0</v>
      </c>
      <c r="AG992">
        <v>0</v>
      </c>
      <c r="AH992">
        <v>0</v>
      </c>
      <c r="AI992">
        <v>1.1069128995662501</v>
      </c>
      <c r="AJ992">
        <v>1.4745095253732901</v>
      </c>
      <c r="AK992">
        <v>1.3431041651975999</v>
      </c>
      <c r="AL992">
        <v>1.5479810506204099</v>
      </c>
      <c r="AM992">
        <f t="shared" si="30"/>
        <v>0.51534727661117563</v>
      </c>
      <c r="AN992">
        <f t="shared" si="31"/>
        <v>0.48184753596966834</v>
      </c>
      <c r="AP992" t="s">
        <v>1085</v>
      </c>
      <c r="AQ992" t="s">
        <v>3430</v>
      </c>
      <c r="AR992" t="s">
        <v>3431</v>
      </c>
      <c r="AS992">
        <v>-0.30402997380309299</v>
      </c>
      <c r="AT992">
        <v>3.6690265087737602E-2</v>
      </c>
      <c r="AU992">
        <v>0.83039191147561897</v>
      </c>
    </row>
    <row r="993" spans="1:47" x14ac:dyDescent="0.25">
      <c r="A993" t="s">
        <v>832</v>
      </c>
      <c r="B993">
        <v>85602.334643121736</v>
      </c>
      <c r="C993">
        <v>76219.395814785472</v>
      </c>
      <c r="D993">
        <v>86182.257413336236</v>
      </c>
      <c r="E993">
        <v>106272.79719186078</v>
      </c>
      <c r="F993">
        <v>100042.11536959845</v>
      </c>
      <c r="G993">
        <v>205.36</v>
      </c>
      <c r="H993">
        <v>92889.623466286997</v>
      </c>
      <c r="I993">
        <v>89345.695306330235</v>
      </c>
      <c r="J993">
        <v>119570.6760048086</v>
      </c>
      <c r="K993">
        <v>142869.18787481831</v>
      </c>
      <c r="L993">
        <v>24692.464644830321</v>
      </c>
      <c r="M993">
        <v>121026.32272351165</v>
      </c>
      <c r="N993">
        <v>2</v>
      </c>
      <c r="O993">
        <v>1</v>
      </c>
      <c r="P993">
        <v>1</v>
      </c>
      <c r="Q993">
        <v>1</v>
      </c>
      <c r="R993">
        <v>1</v>
      </c>
      <c r="S993">
        <v>1</v>
      </c>
      <c r="T993">
        <v>0</v>
      </c>
      <c r="U993">
        <v>1</v>
      </c>
      <c r="V993">
        <v>1</v>
      </c>
      <c r="W993">
        <v>1</v>
      </c>
      <c r="X993">
        <v>1</v>
      </c>
      <c r="Y993">
        <v>1</v>
      </c>
      <c r="Z993">
        <v>1</v>
      </c>
      <c r="AA993">
        <v>4.2597897664236797</v>
      </c>
      <c r="AB993">
        <v>3.76139987473716</v>
      </c>
      <c r="AC993">
        <v>3.7215731323357399</v>
      </c>
      <c r="AD993">
        <v>3.4447203445916799</v>
      </c>
      <c r="AE993">
        <v>2.68986048669003</v>
      </c>
      <c r="AF993">
        <v>0</v>
      </c>
      <c r="AG993">
        <v>1.4996945791768601</v>
      </c>
      <c r="AH993">
        <v>4.2955604182639098</v>
      </c>
      <c r="AI993">
        <v>1.8054017554125501</v>
      </c>
      <c r="AJ993">
        <v>3.5400955466440598</v>
      </c>
      <c r="AK993">
        <v>1.7210562298412699</v>
      </c>
      <c r="AL993">
        <v>2.3192997165452098</v>
      </c>
      <c r="AM993">
        <f t="shared" si="30"/>
        <v>2.8480433459255319</v>
      </c>
      <c r="AN993">
        <f t="shared" si="31"/>
        <v>2.6616986291848268</v>
      </c>
      <c r="AP993" t="s">
        <v>1086</v>
      </c>
      <c r="AQ993" t="s">
        <v>3432</v>
      </c>
      <c r="AR993" t="s">
        <v>3433</v>
      </c>
      <c r="AS993">
        <v>0.26325749003756899</v>
      </c>
      <c r="AT993">
        <v>2.64822101708099E-2</v>
      </c>
      <c r="AU993">
        <v>0.83059015256355195</v>
      </c>
    </row>
    <row r="994" spans="1:47" x14ac:dyDescent="0.25">
      <c r="A994" t="s">
        <v>1072</v>
      </c>
      <c r="B994">
        <v>137198.56562525471</v>
      </c>
      <c r="C994">
        <v>13118.054506138013</v>
      </c>
      <c r="D994">
        <v>87692.350063052829</v>
      </c>
      <c r="E994">
        <v>8295.3808400128892</v>
      </c>
      <c r="F994">
        <v>205.36</v>
      </c>
      <c r="G994">
        <v>38262.419843995413</v>
      </c>
      <c r="H994">
        <v>107297.36865283799</v>
      </c>
      <c r="I994">
        <v>121647.00847552858</v>
      </c>
      <c r="J994">
        <v>193216.59858088437</v>
      </c>
      <c r="K994">
        <v>191452.13721607617</v>
      </c>
      <c r="L994">
        <v>174510.03756489782</v>
      </c>
      <c r="M994">
        <v>140542.43557427463</v>
      </c>
      <c r="N994">
        <v>3</v>
      </c>
      <c r="O994">
        <v>2</v>
      </c>
      <c r="P994">
        <v>1</v>
      </c>
      <c r="Q994">
        <v>2</v>
      </c>
      <c r="R994">
        <v>1</v>
      </c>
      <c r="S994">
        <v>0</v>
      </c>
      <c r="T994">
        <v>1</v>
      </c>
      <c r="U994">
        <v>2</v>
      </c>
      <c r="V994">
        <v>3</v>
      </c>
      <c r="W994">
        <v>1</v>
      </c>
      <c r="X994">
        <v>3</v>
      </c>
      <c r="Y994">
        <v>3</v>
      </c>
      <c r="Z994">
        <v>3</v>
      </c>
      <c r="AA994">
        <v>2.2058814728909448</v>
      </c>
      <c r="AB994">
        <v>0.64908668586926299</v>
      </c>
      <c r="AC994">
        <v>1.5647145524047397</v>
      </c>
      <c r="AD994">
        <v>3.1222679048928401</v>
      </c>
      <c r="AE994">
        <v>0</v>
      </c>
      <c r="AF994">
        <v>0.69680272716931801</v>
      </c>
      <c r="AG994">
        <v>1.58523511554603</v>
      </c>
      <c r="AH994">
        <v>1.3291571741032713</v>
      </c>
      <c r="AI994">
        <v>1.7735503438787801</v>
      </c>
      <c r="AJ994">
        <v>2.1764508462726897</v>
      </c>
      <c r="AK994">
        <v>2.748187593711704</v>
      </c>
      <c r="AL994">
        <v>2.0412990190759248</v>
      </c>
      <c r="AM994">
        <f t="shared" si="30"/>
        <v>1.5110811047476227</v>
      </c>
      <c r="AN994">
        <f t="shared" si="31"/>
        <v>1.8043578012216284</v>
      </c>
      <c r="AP994" t="s">
        <v>1087</v>
      </c>
      <c r="AQ994" t="s">
        <v>3434</v>
      </c>
      <c r="AR994" t="s">
        <v>3435</v>
      </c>
      <c r="AS994">
        <v>0.40629129721922802</v>
      </c>
      <c r="AT994">
        <v>0.145290521222805</v>
      </c>
      <c r="AU994">
        <v>0.83084568201714804</v>
      </c>
    </row>
    <row r="995" spans="1:47" x14ac:dyDescent="0.25">
      <c r="A995" t="s">
        <v>395</v>
      </c>
      <c r="B995">
        <v>268166.86048663355</v>
      </c>
      <c r="C995">
        <v>179872.29287168733</v>
      </c>
      <c r="D995">
        <v>154133.42762564609</v>
      </c>
      <c r="E995">
        <v>205.36</v>
      </c>
      <c r="F995">
        <v>209861.27153415972</v>
      </c>
      <c r="G995">
        <v>205.36</v>
      </c>
      <c r="H995">
        <v>205.36</v>
      </c>
      <c r="I995">
        <v>205.36</v>
      </c>
      <c r="J995">
        <v>205.36</v>
      </c>
      <c r="K995">
        <v>205.36</v>
      </c>
      <c r="L995">
        <v>205.36</v>
      </c>
      <c r="M995">
        <v>36574.067523043232</v>
      </c>
      <c r="N995">
        <v>1</v>
      </c>
      <c r="O995">
        <v>1</v>
      </c>
      <c r="P995">
        <v>1</v>
      </c>
      <c r="Q995">
        <v>1</v>
      </c>
      <c r="R995">
        <v>0</v>
      </c>
      <c r="S995">
        <v>1</v>
      </c>
      <c r="T995">
        <v>0</v>
      </c>
      <c r="U995">
        <v>0</v>
      </c>
      <c r="V995">
        <v>0</v>
      </c>
      <c r="W995">
        <v>0</v>
      </c>
      <c r="X995">
        <v>0</v>
      </c>
      <c r="Y995">
        <v>0</v>
      </c>
      <c r="Z995">
        <v>1</v>
      </c>
      <c r="AA995">
        <v>2.2311571311439899</v>
      </c>
      <c r="AB995">
        <v>1.65534458552638</v>
      </c>
      <c r="AC995">
        <v>1.6270548446505599</v>
      </c>
      <c r="AD995">
        <v>0</v>
      </c>
      <c r="AE995">
        <v>0.64904342606282395</v>
      </c>
      <c r="AF995">
        <v>0</v>
      </c>
      <c r="AG995">
        <v>0</v>
      </c>
      <c r="AH995">
        <v>0</v>
      </c>
      <c r="AI995">
        <v>0</v>
      </c>
      <c r="AJ995">
        <v>0</v>
      </c>
      <c r="AK995">
        <v>0</v>
      </c>
      <c r="AL995">
        <v>0.75815729008922195</v>
      </c>
      <c r="AM995">
        <f t="shared" si="30"/>
        <v>0.91892609355348842</v>
      </c>
      <c r="AN995">
        <f t="shared" si="31"/>
        <v>0.23453345269200765</v>
      </c>
      <c r="AP995" t="s">
        <v>1088</v>
      </c>
      <c r="AQ995" t="s">
        <v>3436</v>
      </c>
      <c r="AR995" t="s">
        <v>3437</v>
      </c>
      <c r="AS995">
        <v>-0.49992218569396701</v>
      </c>
      <c r="AT995">
        <v>9.6333878048888794E-2</v>
      </c>
      <c r="AU995">
        <v>0.83163467524579304</v>
      </c>
    </row>
    <row r="996" spans="1:47" x14ac:dyDescent="0.25">
      <c r="A996" t="s">
        <v>1364</v>
      </c>
      <c r="B996">
        <v>659493.96677036036</v>
      </c>
      <c r="C996">
        <v>693493.04986248945</v>
      </c>
      <c r="D996">
        <v>748803.89237032272</v>
      </c>
      <c r="E996">
        <v>601315.50167520449</v>
      </c>
      <c r="F996">
        <v>541930.36628033023</v>
      </c>
      <c r="G996">
        <v>729262.63195281476</v>
      </c>
      <c r="H996">
        <v>733408.35086684825</v>
      </c>
      <c r="I996">
        <v>654374.82257651445</v>
      </c>
      <c r="J996">
        <v>1141542.0470808977</v>
      </c>
      <c r="K996">
        <v>934959.85114381404</v>
      </c>
      <c r="L996">
        <v>1200927.0714703114</v>
      </c>
      <c r="M996">
        <v>992844.53210029134</v>
      </c>
      <c r="N996">
        <v>2</v>
      </c>
      <c r="O996">
        <v>2</v>
      </c>
      <c r="P996">
        <v>2</v>
      </c>
      <c r="Q996">
        <v>2</v>
      </c>
      <c r="R996">
        <v>2</v>
      </c>
      <c r="S996">
        <v>2</v>
      </c>
      <c r="T996">
        <v>2</v>
      </c>
      <c r="U996">
        <v>2</v>
      </c>
      <c r="V996">
        <v>2</v>
      </c>
      <c r="W996">
        <v>1</v>
      </c>
      <c r="X996">
        <v>2</v>
      </c>
      <c r="Y996">
        <v>2</v>
      </c>
      <c r="Z996">
        <v>2</v>
      </c>
      <c r="AA996">
        <v>2.7551680507097651</v>
      </c>
      <c r="AB996">
        <v>2.931664920932</v>
      </c>
      <c r="AC996">
        <v>3.7427811584243802</v>
      </c>
      <c r="AD996">
        <v>2.715141986000245</v>
      </c>
      <c r="AE996">
        <v>2.64089465948312</v>
      </c>
      <c r="AF996">
        <v>3.3632732659077753</v>
      </c>
      <c r="AG996">
        <v>3.7178666960000948</v>
      </c>
      <c r="AH996">
        <v>3.8782570848016595</v>
      </c>
      <c r="AI996">
        <v>2.3953160963519098</v>
      </c>
      <c r="AJ996">
        <v>4.8068034410815752</v>
      </c>
      <c r="AK996">
        <v>4.4411359265267052</v>
      </c>
      <c r="AL996">
        <v>4.4877389770208396</v>
      </c>
      <c r="AM996">
        <f t="shared" si="30"/>
        <v>3.3325011555679005</v>
      </c>
      <c r="AN996">
        <f t="shared" si="31"/>
        <v>3.6468392216387771</v>
      </c>
      <c r="AP996" t="s">
        <v>1089</v>
      </c>
      <c r="AQ996" t="s">
        <v>3438</v>
      </c>
      <c r="AR996" t="s">
        <v>3439</v>
      </c>
      <c r="AS996">
        <v>-1.95390260277634</v>
      </c>
      <c r="AT996">
        <v>0.164735646162746</v>
      </c>
      <c r="AU996">
        <v>0.83223807360717394</v>
      </c>
    </row>
    <row r="997" spans="1:47" x14ac:dyDescent="0.25">
      <c r="A997" t="s">
        <v>1163</v>
      </c>
      <c r="B997">
        <v>188986.80716122795</v>
      </c>
      <c r="C997">
        <v>242056.79961080357</v>
      </c>
      <c r="D997">
        <v>337825.60596982145</v>
      </c>
      <c r="E997">
        <v>276608.52956697566</v>
      </c>
      <c r="F997">
        <v>245865.04423274161</v>
      </c>
      <c r="G997">
        <v>313530.37027688068</v>
      </c>
      <c r="H997">
        <v>149942.42542549386</v>
      </c>
      <c r="I997">
        <v>307322.64892214793</v>
      </c>
      <c r="J997">
        <v>155819.08304368812</v>
      </c>
      <c r="K997">
        <v>303927.48714447691</v>
      </c>
      <c r="L997">
        <v>217738.76671151252</v>
      </c>
      <c r="M997">
        <v>288148.13204114785</v>
      </c>
      <c r="N997">
        <v>3</v>
      </c>
      <c r="O997">
        <v>2</v>
      </c>
      <c r="P997">
        <v>2</v>
      </c>
      <c r="Q997">
        <v>2</v>
      </c>
      <c r="R997">
        <v>3</v>
      </c>
      <c r="S997">
        <v>2</v>
      </c>
      <c r="T997">
        <v>2</v>
      </c>
      <c r="U997">
        <v>1</v>
      </c>
      <c r="V997">
        <v>2</v>
      </c>
      <c r="W997">
        <v>1</v>
      </c>
      <c r="X997">
        <v>3</v>
      </c>
      <c r="Y997">
        <v>1</v>
      </c>
      <c r="Z997">
        <v>3</v>
      </c>
      <c r="AA997">
        <v>3.9786777177762103</v>
      </c>
      <c r="AB997">
        <v>2.3412992850385099</v>
      </c>
      <c r="AC997">
        <v>2.9160112735134502</v>
      </c>
      <c r="AD997">
        <v>2.2715478879573232</v>
      </c>
      <c r="AE997">
        <v>2.2584964280782551</v>
      </c>
      <c r="AF997">
        <v>3.3107419490863252</v>
      </c>
      <c r="AG997">
        <v>5.21659132012085</v>
      </c>
      <c r="AH997">
        <v>3.6409811676463049</v>
      </c>
      <c r="AI997">
        <v>2.0069611971581698</v>
      </c>
      <c r="AJ997">
        <v>3.013401309446913</v>
      </c>
      <c r="AK997">
        <v>3.2639609971997299</v>
      </c>
      <c r="AL997">
        <v>2.5327515282064459</v>
      </c>
      <c r="AM997">
        <f t="shared" si="30"/>
        <v>2.9278487886699298</v>
      </c>
      <c r="AN997">
        <f t="shared" si="31"/>
        <v>3.1973882215348177</v>
      </c>
      <c r="AP997" t="s">
        <v>1090</v>
      </c>
      <c r="AQ997" t="s">
        <v>3440</v>
      </c>
      <c r="AR997" t="s">
        <v>3441</v>
      </c>
      <c r="AS997">
        <v>0.352703716766542</v>
      </c>
      <c r="AT997">
        <v>1.8275595024186301E-2</v>
      </c>
      <c r="AU997">
        <v>0.83246182456360795</v>
      </c>
    </row>
    <row r="998" spans="1:47" x14ac:dyDescent="0.25">
      <c r="A998" t="s">
        <v>279</v>
      </c>
      <c r="B998">
        <v>23565.593061287163</v>
      </c>
      <c r="C998">
        <v>205.36</v>
      </c>
      <c r="D998">
        <v>205.36</v>
      </c>
      <c r="E998">
        <v>15602.138355790417</v>
      </c>
      <c r="F998">
        <v>205.36</v>
      </c>
      <c r="G998">
        <v>205.36</v>
      </c>
      <c r="H998">
        <v>205.36</v>
      </c>
      <c r="I998">
        <v>205.36</v>
      </c>
      <c r="J998">
        <v>104532.0348322084</v>
      </c>
      <c r="K998">
        <v>105890.02609703466</v>
      </c>
      <c r="L998">
        <v>135566.9660710879</v>
      </c>
      <c r="M998">
        <v>88007.317563467906</v>
      </c>
      <c r="N998">
        <v>2</v>
      </c>
      <c r="O998">
        <v>1</v>
      </c>
      <c r="P998">
        <v>0</v>
      </c>
      <c r="Q998">
        <v>0</v>
      </c>
      <c r="R998">
        <v>1</v>
      </c>
      <c r="S998">
        <v>0</v>
      </c>
      <c r="T998">
        <v>0</v>
      </c>
      <c r="U998">
        <v>0</v>
      </c>
      <c r="V998">
        <v>0</v>
      </c>
      <c r="W998">
        <v>2</v>
      </c>
      <c r="X998">
        <v>2</v>
      </c>
      <c r="Y998">
        <v>1</v>
      </c>
      <c r="Z998">
        <v>1</v>
      </c>
      <c r="AA998">
        <v>1.0623150208782299</v>
      </c>
      <c r="AB998">
        <v>0</v>
      </c>
      <c r="AC998">
        <v>0</v>
      </c>
      <c r="AD998">
        <v>1.46097349836502</v>
      </c>
      <c r="AE998">
        <v>0</v>
      </c>
      <c r="AF998">
        <v>0</v>
      </c>
      <c r="AG998">
        <v>0</v>
      </c>
      <c r="AH998">
        <v>0</v>
      </c>
      <c r="AI998">
        <v>1.3270939589916739</v>
      </c>
      <c r="AJ998">
        <v>2.876065861881195</v>
      </c>
      <c r="AK998">
        <v>4.54739771622482</v>
      </c>
      <c r="AL998">
        <v>2.6022733767481001</v>
      </c>
      <c r="AM998">
        <f t="shared" si="30"/>
        <v>0.87757914029184969</v>
      </c>
      <c r="AN998">
        <f t="shared" si="31"/>
        <v>1.4351074318896566</v>
      </c>
      <c r="AP998" t="s">
        <v>1091</v>
      </c>
      <c r="AQ998" t="s">
        <v>3442</v>
      </c>
      <c r="AR998" t="s">
        <v>3443</v>
      </c>
      <c r="AS998">
        <v>-0.93625922773776304</v>
      </c>
      <c r="AT998">
        <v>4.73753854071969E-2</v>
      </c>
      <c r="AU998">
        <v>0.83432149077901696</v>
      </c>
    </row>
    <row r="999" spans="1:47" x14ac:dyDescent="0.25">
      <c r="A999" t="s">
        <v>852</v>
      </c>
      <c r="B999">
        <v>187833.01655079631</v>
      </c>
      <c r="C999">
        <v>169491.38723495067</v>
      </c>
      <c r="D999">
        <v>47600.49121745352</v>
      </c>
      <c r="E999">
        <v>188829.57437479071</v>
      </c>
      <c r="F999">
        <v>145853.9152945884</v>
      </c>
      <c r="G999">
        <v>140140.0280750682</v>
      </c>
      <c r="H999">
        <v>66677.871449098078</v>
      </c>
      <c r="I999">
        <v>140037.15126879761</v>
      </c>
      <c r="J999">
        <v>227486.98863868747</v>
      </c>
      <c r="K999">
        <v>221581.89863932648</v>
      </c>
      <c r="L999">
        <v>276367.92053532304</v>
      </c>
      <c r="M999">
        <v>206058.72429090488</v>
      </c>
      <c r="N999">
        <v>2</v>
      </c>
      <c r="O999">
        <v>2</v>
      </c>
      <c r="P999">
        <v>2</v>
      </c>
      <c r="Q999">
        <v>1</v>
      </c>
      <c r="R999">
        <v>2</v>
      </c>
      <c r="S999">
        <v>1</v>
      </c>
      <c r="T999">
        <v>1</v>
      </c>
      <c r="U999">
        <v>1</v>
      </c>
      <c r="V999">
        <v>2</v>
      </c>
      <c r="W999">
        <v>1</v>
      </c>
      <c r="X999">
        <v>2</v>
      </c>
      <c r="Y999">
        <v>2</v>
      </c>
      <c r="Z999">
        <v>2</v>
      </c>
      <c r="AA999">
        <v>0.96891178066972961</v>
      </c>
      <c r="AB999">
        <v>1.5015381379155301</v>
      </c>
      <c r="AC999">
        <v>1.6151289836646201</v>
      </c>
      <c r="AD999">
        <v>2.1562152706922295</v>
      </c>
      <c r="AE999">
        <v>1.39935474084162</v>
      </c>
      <c r="AF999">
        <v>3.0727327026469702</v>
      </c>
      <c r="AG999">
        <v>2.5566803911066698</v>
      </c>
      <c r="AH999">
        <v>2.7716066308983351</v>
      </c>
      <c r="AI999">
        <v>1.2919469119347</v>
      </c>
      <c r="AJ999">
        <v>3.107920733491135</v>
      </c>
      <c r="AK999">
        <v>1.8747416948623505</v>
      </c>
      <c r="AL999">
        <v>2.4184993405210751</v>
      </c>
      <c r="AM999">
        <f t="shared" si="30"/>
        <v>1.9263632083871141</v>
      </c>
      <c r="AN999">
        <f t="shared" si="31"/>
        <v>2.1961830114870469</v>
      </c>
      <c r="AP999" t="s">
        <v>1092</v>
      </c>
      <c r="AQ999" t="s">
        <v>3444</v>
      </c>
      <c r="AR999" t="s">
        <v>3445</v>
      </c>
      <c r="AS999">
        <v>0.56244553156288901</v>
      </c>
      <c r="AT999">
        <v>0.26922236308196901</v>
      </c>
      <c r="AU999">
        <v>0.83467678576880699</v>
      </c>
    </row>
    <row r="1000" spans="1:47" x14ac:dyDescent="0.25">
      <c r="A1000" t="s">
        <v>598</v>
      </c>
      <c r="B1000">
        <v>13174.772280422168</v>
      </c>
      <c r="C1000">
        <v>205.36</v>
      </c>
      <c r="D1000">
        <v>205.36</v>
      </c>
      <c r="E1000">
        <v>13346.226081336634</v>
      </c>
      <c r="F1000">
        <v>2317.3247821805253</v>
      </c>
      <c r="G1000">
        <v>25206.301262768258</v>
      </c>
      <c r="H1000">
        <v>22295.600529404936</v>
      </c>
      <c r="I1000">
        <v>205.36</v>
      </c>
      <c r="J1000">
        <v>205.36</v>
      </c>
      <c r="K1000">
        <v>15597.822386456235</v>
      </c>
      <c r="L1000">
        <v>205.36</v>
      </c>
      <c r="M1000">
        <v>1532.2298435731861</v>
      </c>
      <c r="N1000">
        <v>1</v>
      </c>
      <c r="O1000">
        <v>1</v>
      </c>
      <c r="P1000">
        <v>0</v>
      </c>
      <c r="Q1000">
        <v>0</v>
      </c>
      <c r="R1000">
        <v>1</v>
      </c>
      <c r="S1000">
        <v>1</v>
      </c>
      <c r="T1000">
        <v>1</v>
      </c>
      <c r="U1000">
        <v>1</v>
      </c>
      <c r="V1000">
        <v>0</v>
      </c>
      <c r="W1000">
        <v>0</v>
      </c>
      <c r="X1000">
        <v>1</v>
      </c>
      <c r="Y1000">
        <v>0</v>
      </c>
      <c r="Z1000">
        <v>1</v>
      </c>
      <c r="AA1000">
        <v>2.4419987539495698</v>
      </c>
      <c r="AB1000">
        <v>0</v>
      </c>
      <c r="AC1000">
        <v>0</v>
      </c>
      <c r="AD1000">
        <v>1.0843283073471801</v>
      </c>
      <c r="AE1000">
        <v>1.70323135258082</v>
      </c>
      <c r="AF1000">
        <v>2.4873400276884001</v>
      </c>
      <c r="AG1000">
        <v>1.54985020689633</v>
      </c>
      <c r="AH1000">
        <v>0</v>
      </c>
      <c r="AI1000">
        <v>0</v>
      </c>
      <c r="AJ1000">
        <v>3.5649187702642799</v>
      </c>
      <c r="AK1000">
        <v>0</v>
      </c>
      <c r="AL1000">
        <v>0.53433069975113501</v>
      </c>
      <c r="AM1000">
        <f t="shared" si="30"/>
        <v>1.4157095919837082</v>
      </c>
      <c r="AN1000">
        <f t="shared" si="31"/>
        <v>0.81195676109591097</v>
      </c>
      <c r="AP1000" t="s">
        <v>1093</v>
      </c>
      <c r="AQ1000" t="s">
        <v>3446</v>
      </c>
      <c r="AR1000" t="s">
        <v>3447</v>
      </c>
      <c r="AS1000">
        <v>0.42769331639175301</v>
      </c>
      <c r="AT1000">
        <v>9.5586457807829997E-2</v>
      </c>
      <c r="AU1000">
        <v>0.83487478732383402</v>
      </c>
    </row>
    <row r="1001" spans="1:47" x14ac:dyDescent="0.25">
      <c r="A1001" t="s">
        <v>1380</v>
      </c>
      <c r="B1001">
        <v>244527.32861583726</v>
      </c>
      <c r="C1001">
        <v>260610.34791981502</v>
      </c>
      <c r="D1001">
        <v>270518.43829129374</v>
      </c>
      <c r="E1001">
        <v>157560.30803506458</v>
      </c>
      <c r="F1001">
        <v>192073.6466192166</v>
      </c>
      <c r="G1001">
        <v>156309.47916542547</v>
      </c>
      <c r="H1001">
        <v>147882.88943169537</v>
      </c>
      <c r="I1001">
        <v>180819.35338462959</v>
      </c>
      <c r="J1001">
        <v>2449.1571237805269</v>
      </c>
      <c r="K1001">
        <v>205.36</v>
      </c>
      <c r="L1001">
        <v>205.36</v>
      </c>
      <c r="M1001">
        <v>205.36</v>
      </c>
      <c r="N1001">
        <v>1</v>
      </c>
      <c r="O1001">
        <v>1</v>
      </c>
      <c r="P1001">
        <v>1</v>
      </c>
      <c r="Q1001">
        <v>1</v>
      </c>
      <c r="R1001">
        <v>1</v>
      </c>
      <c r="S1001">
        <v>1</v>
      </c>
      <c r="T1001">
        <v>1</v>
      </c>
      <c r="U1001">
        <v>1</v>
      </c>
      <c r="V1001">
        <v>1</v>
      </c>
      <c r="W1001">
        <v>1</v>
      </c>
      <c r="X1001">
        <v>0</v>
      </c>
      <c r="Y1001">
        <v>0</v>
      </c>
      <c r="Z1001">
        <v>0</v>
      </c>
      <c r="AA1001">
        <v>4.2289481720427098</v>
      </c>
      <c r="AB1001">
        <v>3.38772667854021</v>
      </c>
      <c r="AC1001">
        <v>2.7808255822035002</v>
      </c>
      <c r="AD1001">
        <v>3.4853248437493498</v>
      </c>
      <c r="AE1001">
        <v>3.2880934313775501</v>
      </c>
      <c r="AF1001">
        <v>1.1116955469740599</v>
      </c>
      <c r="AG1001">
        <v>2.4679679636020899</v>
      </c>
      <c r="AH1001">
        <v>4.2484257301022996</v>
      </c>
      <c r="AI1001">
        <v>1.3858633177791899</v>
      </c>
      <c r="AJ1001">
        <v>0</v>
      </c>
      <c r="AK1001">
        <v>0</v>
      </c>
      <c r="AL1001">
        <v>0</v>
      </c>
      <c r="AM1001">
        <f t="shared" si="30"/>
        <v>2.1491765495899449</v>
      </c>
      <c r="AN1001">
        <f t="shared" si="31"/>
        <v>2.2483019948052152</v>
      </c>
      <c r="AP1001" t="s">
        <v>1094</v>
      </c>
      <c r="AQ1001" t="s">
        <v>3448</v>
      </c>
      <c r="AR1001" t="s">
        <v>3449</v>
      </c>
      <c r="AS1001">
        <v>0.48718054008261902</v>
      </c>
      <c r="AT1001">
        <v>0.203475349028339</v>
      </c>
      <c r="AU1001">
        <v>0.83490574611259305</v>
      </c>
    </row>
    <row r="1002" spans="1:47" x14ac:dyDescent="0.25">
      <c r="A1002" t="s">
        <v>256</v>
      </c>
      <c r="B1002">
        <v>40964.272619901247</v>
      </c>
      <c r="C1002">
        <v>23622.81386515902</v>
      </c>
      <c r="D1002">
        <v>87839.29903234457</v>
      </c>
      <c r="E1002">
        <v>205.36</v>
      </c>
      <c r="F1002">
        <v>205.36</v>
      </c>
      <c r="G1002">
        <v>27497.852181647962</v>
      </c>
      <c r="H1002">
        <v>205.36</v>
      </c>
      <c r="I1002">
        <v>23148.33177035176</v>
      </c>
      <c r="J1002">
        <v>205.36</v>
      </c>
      <c r="K1002">
        <v>17744.962445191242</v>
      </c>
      <c r="L1002">
        <v>27072.449297944011</v>
      </c>
      <c r="M1002">
        <v>6627.4465411901228</v>
      </c>
      <c r="N1002">
        <v>1</v>
      </c>
      <c r="O1002">
        <v>1</v>
      </c>
      <c r="P1002">
        <v>1</v>
      </c>
      <c r="Q1002">
        <v>1</v>
      </c>
      <c r="R1002">
        <v>0</v>
      </c>
      <c r="S1002">
        <v>0</v>
      </c>
      <c r="T1002">
        <v>1</v>
      </c>
      <c r="U1002">
        <v>0</v>
      </c>
      <c r="V1002">
        <v>1</v>
      </c>
      <c r="W1002">
        <v>0</v>
      </c>
      <c r="X1002">
        <v>1</v>
      </c>
      <c r="Y1002">
        <v>1</v>
      </c>
      <c r="Z1002">
        <v>1</v>
      </c>
      <c r="AA1002">
        <v>2.4885356028146801</v>
      </c>
      <c r="AB1002">
        <v>2.49161264140275</v>
      </c>
      <c r="AC1002">
        <v>3.8413639762492102</v>
      </c>
      <c r="AD1002">
        <v>0</v>
      </c>
      <c r="AE1002">
        <v>0</v>
      </c>
      <c r="AF1002">
        <v>3.88985831198515</v>
      </c>
      <c r="AG1002">
        <v>0</v>
      </c>
      <c r="AH1002">
        <v>2.6883498461019699</v>
      </c>
      <c r="AI1002">
        <v>0</v>
      </c>
      <c r="AJ1002">
        <v>2.2200730032529501</v>
      </c>
      <c r="AK1002">
        <v>1.96949323827732</v>
      </c>
      <c r="AL1002">
        <v>0.69886372870853797</v>
      </c>
      <c r="AM1002">
        <f t="shared" si="30"/>
        <v>2.4885739226174568</v>
      </c>
      <c r="AN1002">
        <f t="shared" si="31"/>
        <v>0.89278446884797136</v>
      </c>
      <c r="AP1002" t="s">
        <v>1095</v>
      </c>
      <c r="AQ1002" t="s">
        <v>3450</v>
      </c>
      <c r="AR1002" t="s">
        <v>3451</v>
      </c>
      <c r="AS1002">
        <v>0.400994639126035</v>
      </c>
      <c r="AT1002">
        <v>0.119619073657178</v>
      </c>
      <c r="AU1002">
        <v>0.83672471508456803</v>
      </c>
    </row>
    <row r="1003" spans="1:47" x14ac:dyDescent="0.25">
      <c r="A1003" t="s">
        <v>1031</v>
      </c>
      <c r="B1003">
        <v>88755.257774142054</v>
      </c>
      <c r="C1003">
        <v>79347.375254260376</v>
      </c>
      <c r="D1003">
        <v>83986.749558814903</v>
      </c>
      <c r="E1003">
        <v>71481.258169116976</v>
      </c>
      <c r="F1003">
        <v>90945.50532947469</v>
      </c>
      <c r="G1003">
        <v>44697.523865105832</v>
      </c>
      <c r="H1003">
        <v>84707.430969823356</v>
      </c>
      <c r="I1003">
        <v>77101.964122265432</v>
      </c>
      <c r="J1003">
        <v>172921.78648957639</v>
      </c>
      <c r="K1003">
        <v>117326.01877634235</v>
      </c>
      <c r="L1003">
        <v>167006.43009884792</v>
      </c>
      <c r="M1003">
        <v>99710.350293780182</v>
      </c>
      <c r="N1003">
        <v>1</v>
      </c>
      <c r="O1003">
        <v>1</v>
      </c>
      <c r="P1003">
        <v>1</v>
      </c>
      <c r="Q1003">
        <v>1</v>
      </c>
      <c r="R1003">
        <v>1</v>
      </c>
      <c r="S1003">
        <v>1</v>
      </c>
      <c r="T1003">
        <v>1</v>
      </c>
      <c r="U1003">
        <v>1</v>
      </c>
      <c r="V1003">
        <v>1</v>
      </c>
      <c r="W1003">
        <v>1</v>
      </c>
      <c r="X1003">
        <v>1</v>
      </c>
      <c r="Y1003">
        <v>1</v>
      </c>
      <c r="Z1003">
        <v>1</v>
      </c>
      <c r="AA1003">
        <v>2.26714141717129</v>
      </c>
      <c r="AB1003">
        <v>3.0404785039926501</v>
      </c>
      <c r="AC1003">
        <v>3.67441582419838</v>
      </c>
      <c r="AD1003">
        <v>5.0404226278582902</v>
      </c>
      <c r="AE1003">
        <v>3.3088374493813499</v>
      </c>
      <c r="AF1003">
        <v>4.3445694985674903</v>
      </c>
      <c r="AG1003">
        <v>3.64716682084874</v>
      </c>
      <c r="AH1003">
        <v>5.1451842975525697</v>
      </c>
      <c r="AI1003">
        <v>1.8098537176185401</v>
      </c>
      <c r="AJ1003">
        <v>4.0849925909041698</v>
      </c>
      <c r="AK1003">
        <v>3.9184747742716599</v>
      </c>
      <c r="AL1003">
        <v>3.83054080158493</v>
      </c>
      <c r="AM1003">
        <f t="shared" si="30"/>
        <v>3.2035752587420867</v>
      </c>
      <c r="AN1003">
        <f t="shared" si="31"/>
        <v>4.1484377952495892</v>
      </c>
      <c r="AP1003" t="s">
        <v>1096</v>
      </c>
      <c r="AQ1003" t="s">
        <v>3452</v>
      </c>
      <c r="AR1003" t="s">
        <v>3453</v>
      </c>
      <c r="AS1003">
        <v>-0.45285899064044199</v>
      </c>
      <c r="AT1003">
        <v>0.12714350116447401</v>
      </c>
      <c r="AU1003">
        <v>0.837187623414266</v>
      </c>
    </row>
    <row r="1004" spans="1:47" x14ac:dyDescent="0.25">
      <c r="A1004" t="s">
        <v>1304</v>
      </c>
      <c r="B1004">
        <v>22017.336882403051</v>
      </c>
      <c r="C1004">
        <v>205.36</v>
      </c>
      <c r="D1004">
        <v>205.36</v>
      </c>
      <c r="E1004">
        <v>26020.303674508792</v>
      </c>
      <c r="F1004">
        <v>205.36</v>
      </c>
      <c r="G1004">
        <v>205.36</v>
      </c>
      <c r="H1004">
        <v>17738.915745925871</v>
      </c>
      <c r="I1004">
        <v>8286.2362198897245</v>
      </c>
      <c r="J1004">
        <v>36779.556914303728</v>
      </c>
      <c r="K1004">
        <v>29954.17474544897</v>
      </c>
      <c r="L1004">
        <v>205.36</v>
      </c>
      <c r="M1004">
        <v>25190.39104272053</v>
      </c>
      <c r="N1004">
        <v>1</v>
      </c>
      <c r="O1004">
        <v>1</v>
      </c>
      <c r="P1004">
        <v>0</v>
      </c>
      <c r="Q1004">
        <v>0</v>
      </c>
      <c r="R1004">
        <v>1</v>
      </c>
      <c r="S1004">
        <v>0</v>
      </c>
      <c r="T1004">
        <v>0</v>
      </c>
      <c r="U1004">
        <v>1</v>
      </c>
      <c r="V1004">
        <v>1</v>
      </c>
      <c r="W1004">
        <v>1</v>
      </c>
      <c r="X1004">
        <v>1</v>
      </c>
      <c r="Y1004">
        <v>0</v>
      </c>
      <c r="Z1004">
        <v>1</v>
      </c>
      <c r="AA1004">
        <v>1.7386976581659399</v>
      </c>
      <c r="AB1004">
        <v>0</v>
      </c>
      <c r="AC1004">
        <v>0</v>
      </c>
      <c r="AD1004">
        <v>1.5930894636409501</v>
      </c>
      <c r="AE1004">
        <v>0</v>
      </c>
      <c r="AF1004">
        <v>0</v>
      </c>
      <c r="AG1004">
        <v>1.9850891980374601</v>
      </c>
      <c r="AH1004">
        <v>1.2872004382398401</v>
      </c>
      <c r="AI1004">
        <v>0.65272747466391501</v>
      </c>
      <c r="AJ1004">
        <v>2.7650354048266799</v>
      </c>
      <c r="AK1004">
        <v>0</v>
      </c>
      <c r="AL1004">
        <v>3.10398808485429</v>
      </c>
      <c r="AM1004">
        <f t="shared" si="30"/>
        <v>0.85941008960942256</v>
      </c>
      <c r="AN1004">
        <f t="shared" si="31"/>
        <v>1.3282278641287568</v>
      </c>
      <c r="AP1004" t="s">
        <v>1097</v>
      </c>
      <c r="AQ1004" t="s">
        <v>3454</v>
      </c>
      <c r="AR1004" t="s">
        <v>3455</v>
      </c>
      <c r="AS1004">
        <v>-0.12332606437422</v>
      </c>
      <c r="AT1004">
        <v>7.1227650567108794E-2</v>
      </c>
      <c r="AU1004">
        <v>0.83750864746737097</v>
      </c>
    </row>
    <row r="1005" spans="1:47" x14ac:dyDescent="0.25">
      <c r="A1005" t="s">
        <v>200</v>
      </c>
      <c r="B1005">
        <v>205.36</v>
      </c>
      <c r="C1005">
        <v>205.36</v>
      </c>
      <c r="D1005">
        <v>205.36</v>
      </c>
      <c r="E1005">
        <v>205.36</v>
      </c>
      <c r="F1005">
        <v>205.36</v>
      </c>
      <c r="G1005">
        <v>205.36</v>
      </c>
      <c r="H1005">
        <v>94076.907147993712</v>
      </c>
      <c r="I1005">
        <v>205.36</v>
      </c>
      <c r="J1005">
        <v>205.36</v>
      </c>
      <c r="K1005">
        <v>205.36</v>
      </c>
      <c r="L1005">
        <v>205.36</v>
      </c>
      <c r="M1005">
        <v>205.36</v>
      </c>
      <c r="N1005">
        <v>1</v>
      </c>
      <c r="O1005">
        <v>0</v>
      </c>
      <c r="P1005">
        <v>0</v>
      </c>
      <c r="Q1005">
        <v>0</v>
      </c>
      <c r="R1005">
        <v>0</v>
      </c>
      <c r="S1005">
        <v>0</v>
      </c>
      <c r="T1005">
        <v>0</v>
      </c>
      <c r="U1005">
        <v>1</v>
      </c>
      <c r="V1005">
        <v>0</v>
      </c>
      <c r="W1005">
        <v>0</v>
      </c>
      <c r="X1005">
        <v>0</v>
      </c>
      <c r="Y1005">
        <v>0</v>
      </c>
      <c r="Z1005">
        <v>0</v>
      </c>
      <c r="AA1005">
        <v>0</v>
      </c>
      <c r="AB1005">
        <v>0</v>
      </c>
      <c r="AC1005">
        <v>0</v>
      </c>
      <c r="AD1005">
        <v>0</v>
      </c>
      <c r="AE1005">
        <v>0</v>
      </c>
      <c r="AF1005">
        <v>0</v>
      </c>
      <c r="AG1005">
        <v>2.5556073349501598</v>
      </c>
      <c r="AH1005">
        <v>0</v>
      </c>
      <c r="AI1005">
        <v>0</v>
      </c>
      <c r="AJ1005">
        <v>0</v>
      </c>
      <c r="AK1005">
        <v>0</v>
      </c>
      <c r="AL1005">
        <v>0</v>
      </c>
      <c r="AM1005">
        <f t="shared" si="30"/>
        <v>0</v>
      </c>
      <c r="AN1005">
        <f t="shared" si="31"/>
        <v>0.42593455582502665</v>
      </c>
      <c r="AP1005" t="s">
        <v>1098</v>
      </c>
      <c r="AQ1005" t="s">
        <v>3456</v>
      </c>
      <c r="AR1005" t="s">
        <v>3457</v>
      </c>
      <c r="AS1005">
        <v>-0.36063281277433901</v>
      </c>
      <c r="AT1005">
        <v>0.126185522676178</v>
      </c>
      <c r="AU1005">
        <v>0.83772955448053699</v>
      </c>
    </row>
    <row r="1006" spans="1:47" x14ac:dyDescent="0.25">
      <c r="A1006" t="s">
        <v>664</v>
      </c>
      <c r="B1006">
        <v>222189.69081656038</v>
      </c>
      <c r="C1006">
        <v>219504.90988466787</v>
      </c>
      <c r="D1006">
        <v>423512.91371530714</v>
      </c>
      <c r="E1006">
        <v>280220.63865921187</v>
      </c>
      <c r="F1006">
        <v>238462.75551583563</v>
      </c>
      <c r="G1006">
        <v>383819.56048415083</v>
      </c>
      <c r="H1006">
        <v>316658.75152083923</v>
      </c>
      <c r="I1006">
        <v>180321.6089078486</v>
      </c>
      <c r="J1006">
        <v>205.36</v>
      </c>
      <c r="K1006">
        <v>406154.34309366572</v>
      </c>
      <c r="L1006">
        <v>205.36</v>
      </c>
      <c r="M1006">
        <v>205.36</v>
      </c>
      <c r="N1006">
        <v>1</v>
      </c>
      <c r="O1006">
        <v>1</v>
      </c>
      <c r="P1006">
        <v>1</v>
      </c>
      <c r="Q1006">
        <v>1</v>
      </c>
      <c r="R1006">
        <v>1</v>
      </c>
      <c r="S1006">
        <v>1</v>
      </c>
      <c r="T1006">
        <v>1</v>
      </c>
      <c r="U1006">
        <v>1</v>
      </c>
      <c r="V1006">
        <v>1</v>
      </c>
      <c r="W1006">
        <v>0</v>
      </c>
      <c r="X1006">
        <v>1</v>
      </c>
      <c r="Y1006">
        <v>0</v>
      </c>
      <c r="Z1006">
        <v>0</v>
      </c>
      <c r="AA1006">
        <v>3.88006333909409</v>
      </c>
      <c r="AB1006">
        <v>2.5978926136362301</v>
      </c>
      <c r="AC1006">
        <v>2.7509677920032898</v>
      </c>
      <c r="AD1006">
        <v>3.6690574620339</v>
      </c>
      <c r="AE1006">
        <v>2.7101912655370901</v>
      </c>
      <c r="AF1006">
        <v>6.2018328825572802</v>
      </c>
      <c r="AG1006">
        <v>3.8293011426823398</v>
      </c>
      <c r="AH1006">
        <v>2.7275136345333801</v>
      </c>
      <c r="AI1006">
        <v>0</v>
      </c>
      <c r="AJ1006">
        <v>3.86457336874127</v>
      </c>
      <c r="AK1006">
        <v>0</v>
      </c>
      <c r="AL1006">
        <v>0</v>
      </c>
      <c r="AM1006">
        <f t="shared" si="30"/>
        <v>3.2158883326720265</v>
      </c>
      <c r="AN1006">
        <f t="shared" si="31"/>
        <v>2.1560105841311183</v>
      </c>
      <c r="AP1006" t="s">
        <v>1099</v>
      </c>
      <c r="AQ1006" t="s">
        <v>3458</v>
      </c>
      <c r="AR1006" t="s">
        <v>3459</v>
      </c>
      <c r="AS1006">
        <v>-1.5734853363083401</v>
      </c>
      <c r="AT1006">
        <v>1.80932016538803E-2</v>
      </c>
      <c r="AU1006">
        <v>0.83782425373373404</v>
      </c>
    </row>
    <row r="1007" spans="1:47" x14ac:dyDescent="0.25">
      <c r="A1007" t="s">
        <v>165</v>
      </c>
      <c r="B1007">
        <v>32971.298417316953</v>
      </c>
      <c r="C1007">
        <v>48043.199424416751</v>
      </c>
      <c r="D1007">
        <v>45656.743465336083</v>
      </c>
      <c r="E1007">
        <v>205.36</v>
      </c>
      <c r="F1007">
        <v>205.36</v>
      </c>
      <c r="G1007">
        <v>205.36</v>
      </c>
      <c r="H1007">
        <v>205.36</v>
      </c>
      <c r="I1007">
        <v>205.36</v>
      </c>
      <c r="J1007">
        <v>205.36</v>
      </c>
      <c r="K1007">
        <v>58666.358231550788</v>
      </c>
      <c r="L1007">
        <v>205.36</v>
      </c>
      <c r="M1007">
        <v>13378.782305238743</v>
      </c>
      <c r="N1007">
        <v>2</v>
      </c>
      <c r="O1007">
        <v>1</v>
      </c>
      <c r="P1007">
        <v>1</v>
      </c>
      <c r="Q1007">
        <v>2</v>
      </c>
      <c r="R1007">
        <v>0</v>
      </c>
      <c r="S1007">
        <v>0</v>
      </c>
      <c r="T1007">
        <v>0</v>
      </c>
      <c r="U1007">
        <v>0</v>
      </c>
      <c r="V1007">
        <v>0</v>
      </c>
      <c r="W1007">
        <v>0</v>
      </c>
      <c r="X1007">
        <v>2</v>
      </c>
      <c r="Y1007">
        <v>0</v>
      </c>
      <c r="Z1007">
        <v>1</v>
      </c>
      <c r="AA1007">
        <v>0.85412761243912905</v>
      </c>
      <c r="AB1007">
        <v>0.57659739451834202</v>
      </c>
      <c r="AC1007">
        <v>0.8692720061271545</v>
      </c>
      <c r="AD1007">
        <v>0</v>
      </c>
      <c r="AE1007">
        <v>0</v>
      </c>
      <c r="AF1007">
        <v>0</v>
      </c>
      <c r="AG1007">
        <v>0</v>
      </c>
      <c r="AH1007">
        <v>0</v>
      </c>
      <c r="AI1007">
        <v>0</v>
      </c>
      <c r="AJ1007">
        <v>2.4080736032781251</v>
      </c>
      <c r="AK1007">
        <v>0</v>
      </c>
      <c r="AL1007">
        <v>1.75252497137046</v>
      </c>
      <c r="AM1007">
        <f t="shared" si="30"/>
        <v>0.7846784360604584</v>
      </c>
      <c r="AN1007">
        <f t="shared" si="31"/>
        <v>0.29208749522840999</v>
      </c>
      <c r="AP1007" t="s">
        <v>1100</v>
      </c>
      <c r="AQ1007" t="s">
        <v>3460</v>
      </c>
      <c r="AR1007" t="s">
        <v>3461</v>
      </c>
      <c r="AS1007">
        <v>0.27210350123912902</v>
      </c>
      <c r="AT1007">
        <v>3.0659447254390099E-2</v>
      </c>
      <c r="AU1007">
        <v>0.83813875652968595</v>
      </c>
    </row>
    <row r="1008" spans="1:47" x14ac:dyDescent="0.25">
      <c r="A1008" t="s">
        <v>1084</v>
      </c>
      <c r="B1008">
        <v>205.36</v>
      </c>
      <c r="C1008">
        <v>205.36</v>
      </c>
      <c r="D1008">
        <v>205.36</v>
      </c>
      <c r="E1008">
        <v>47356.833450264807</v>
      </c>
      <c r="F1008">
        <v>47126.823658172339</v>
      </c>
      <c r="G1008">
        <v>205.36</v>
      </c>
      <c r="H1008">
        <v>205.36</v>
      </c>
      <c r="I1008">
        <v>34795.136269699913</v>
      </c>
      <c r="J1008">
        <v>205.36</v>
      </c>
      <c r="K1008">
        <v>53165.630690159858</v>
      </c>
      <c r="L1008">
        <v>205.36</v>
      </c>
      <c r="M1008">
        <v>205.36</v>
      </c>
      <c r="N1008">
        <v>1</v>
      </c>
      <c r="O1008">
        <v>0</v>
      </c>
      <c r="P1008">
        <v>0</v>
      </c>
      <c r="Q1008">
        <v>0</v>
      </c>
      <c r="R1008">
        <v>1</v>
      </c>
      <c r="S1008">
        <v>1</v>
      </c>
      <c r="T1008">
        <v>0</v>
      </c>
      <c r="U1008">
        <v>0</v>
      </c>
      <c r="V1008">
        <v>1</v>
      </c>
      <c r="W1008">
        <v>0</v>
      </c>
      <c r="X1008">
        <v>1</v>
      </c>
      <c r="Y1008">
        <v>0</v>
      </c>
      <c r="Z1008">
        <v>0</v>
      </c>
      <c r="AA1008">
        <v>0</v>
      </c>
      <c r="AB1008">
        <v>0</v>
      </c>
      <c r="AC1008">
        <v>0</v>
      </c>
      <c r="AD1008">
        <v>1.6868012521276201</v>
      </c>
      <c r="AE1008">
        <v>0.66950801757880696</v>
      </c>
      <c r="AF1008">
        <v>0</v>
      </c>
      <c r="AG1008">
        <v>0</v>
      </c>
      <c r="AH1008">
        <v>3.1071404058685501</v>
      </c>
      <c r="AI1008">
        <v>0</v>
      </c>
      <c r="AJ1008">
        <v>1.17125008281451</v>
      </c>
      <c r="AK1008">
        <v>0</v>
      </c>
      <c r="AL1008">
        <v>0</v>
      </c>
      <c r="AM1008">
        <f t="shared" si="30"/>
        <v>0.19520834713575166</v>
      </c>
      <c r="AN1008">
        <f t="shared" si="31"/>
        <v>0.91057494592916288</v>
      </c>
      <c r="AP1008" t="s">
        <v>1101</v>
      </c>
      <c r="AQ1008" t="s">
        <v>3462</v>
      </c>
      <c r="AR1008" t="s">
        <v>3463</v>
      </c>
      <c r="AS1008">
        <v>-1.6948841999387401</v>
      </c>
      <c r="AT1008">
        <v>0.134000886405681</v>
      </c>
      <c r="AU1008">
        <v>0.83826549476273804</v>
      </c>
    </row>
    <row r="1009" spans="1:47" x14ac:dyDescent="0.25">
      <c r="A1009" t="s">
        <v>69</v>
      </c>
      <c r="B1009">
        <v>59931.183802623244</v>
      </c>
      <c r="C1009">
        <v>48842.314758447072</v>
      </c>
      <c r="D1009">
        <v>74630.657502192189</v>
      </c>
      <c r="E1009">
        <v>5197.1916424781602</v>
      </c>
      <c r="F1009">
        <v>205.36</v>
      </c>
      <c r="G1009">
        <v>38887.444546024199</v>
      </c>
      <c r="H1009">
        <v>6654.7487239090542</v>
      </c>
      <c r="I1009">
        <v>205.36</v>
      </c>
      <c r="J1009">
        <v>58995.587309449133</v>
      </c>
      <c r="K1009">
        <v>56665.446395003084</v>
      </c>
      <c r="L1009">
        <v>205.36</v>
      </c>
      <c r="M1009">
        <v>9677.8587509526205</v>
      </c>
      <c r="N1009">
        <v>2</v>
      </c>
      <c r="O1009">
        <v>1</v>
      </c>
      <c r="P1009">
        <v>1</v>
      </c>
      <c r="Q1009">
        <v>2</v>
      </c>
      <c r="R1009">
        <v>1</v>
      </c>
      <c r="S1009">
        <v>0</v>
      </c>
      <c r="T1009">
        <v>1</v>
      </c>
      <c r="U1009">
        <v>1</v>
      </c>
      <c r="V1009">
        <v>0</v>
      </c>
      <c r="W1009">
        <v>1</v>
      </c>
      <c r="X1009">
        <v>1</v>
      </c>
      <c r="Y1009">
        <v>0</v>
      </c>
      <c r="Z1009">
        <v>1</v>
      </c>
      <c r="AA1009">
        <v>4.9789371732943604</v>
      </c>
      <c r="AB1009">
        <v>3.17150867288579</v>
      </c>
      <c r="AC1009">
        <v>3.6184397650291249</v>
      </c>
      <c r="AD1009">
        <v>0.75414180467383596</v>
      </c>
      <c r="AE1009">
        <v>0</v>
      </c>
      <c r="AF1009">
        <v>5.8860791456149002</v>
      </c>
      <c r="AG1009">
        <v>1.16982354436979</v>
      </c>
      <c r="AH1009">
        <v>0</v>
      </c>
      <c r="AI1009">
        <v>0.93060586498963205</v>
      </c>
      <c r="AJ1009">
        <v>2.5954921703411298</v>
      </c>
      <c r="AK1009">
        <v>0</v>
      </c>
      <c r="AL1009">
        <v>1.7823362429432199</v>
      </c>
      <c r="AM1009">
        <f t="shared" si="30"/>
        <v>3.5301771320258233</v>
      </c>
      <c r="AN1009">
        <f t="shared" si="31"/>
        <v>0.61771693199780764</v>
      </c>
      <c r="AP1009" t="s">
        <v>1102</v>
      </c>
      <c r="AQ1009" t="s">
        <v>3464</v>
      </c>
      <c r="AR1009" t="s">
        <v>3465</v>
      </c>
      <c r="AS1009">
        <v>-0.22178638827694699</v>
      </c>
      <c r="AT1009">
        <v>3.0530923187523699E-2</v>
      </c>
      <c r="AU1009">
        <v>0.83872157863865604</v>
      </c>
    </row>
    <row r="1010" spans="1:47" x14ac:dyDescent="0.25">
      <c r="A1010" t="s">
        <v>746</v>
      </c>
      <c r="B1010">
        <v>56450.688038794535</v>
      </c>
      <c r="C1010">
        <v>205.36</v>
      </c>
      <c r="D1010">
        <v>49049.657631444854</v>
      </c>
      <c r="E1010">
        <v>205.36</v>
      </c>
      <c r="F1010">
        <v>205.36</v>
      </c>
      <c r="G1010">
        <v>18762.342942480238</v>
      </c>
      <c r="H1010">
        <v>205.36</v>
      </c>
      <c r="I1010">
        <v>205.36</v>
      </c>
      <c r="J1010">
        <v>205.36</v>
      </c>
      <c r="K1010">
        <v>205.36</v>
      </c>
      <c r="L1010">
        <v>205.36</v>
      </c>
      <c r="M1010">
        <v>205.36</v>
      </c>
      <c r="N1010">
        <v>1</v>
      </c>
      <c r="O1010">
        <v>1</v>
      </c>
      <c r="P1010">
        <v>0</v>
      </c>
      <c r="Q1010">
        <v>1</v>
      </c>
      <c r="R1010">
        <v>0</v>
      </c>
      <c r="S1010">
        <v>0</v>
      </c>
      <c r="T1010">
        <v>1</v>
      </c>
      <c r="U1010">
        <v>0</v>
      </c>
      <c r="V1010">
        <v>0</v>
      </c>
      <c r="W1010">
        <v>0</v>
      </c>
      <c r="X1010">
        <v>0</v>
      </c>
      <c r="Y1010">
        <v>0</v>
      </c>
      <c r="Z1010">
        <v>0</v>
      </c>
      <c r="AA1010">
        <v>0.862369200407758</v>
      </c>
      <c r="AB1010">
        <v>0</v>
      </c>
      <c r="AC1010">
        <v>1.4214097465420401</v>
      </c>
      <c r="AD1010">
        <v>0</v>
      </c>
      <c r="AE1010">
        <v>0</v>
      </c>
      <c r="AF1010">
        <v>0.96690723033677894</v>
      </c>
      <c r="AG1010">
        <v>0</v>
      </c>
      <c r="AH1010">
        <v>0</v>
      </c>
      <c r="AI1010">
        <v>0</v>
      </c>
      <c r="AJ1010">
        <v>0</v>
      </c>
      <c r="AK1010">
        <v>0</v>
      </c>
      <c r="AL1010">
        <v>0</v>
      </c>
      <c r="AM1010">
        <f t="shared" si="30"/>
        <v>0.54178102954776286</v>
      </c>
      <c r="AN1010">
        <f t="shared" si="31"/>
        <v>0</v>
      </c>
      <c r="AP1010" t="s">
        <v>1103</v>
      </c>
      <c r="AQ1010" t="s">
        <v>3466</v>
      </c>
      <c r="AR1010" t="s">
        <v>3467</v>
      </c>
      <c r="AS1010">
        <v>-0.32522289155389</v>
      </c>
      <c r="AT1010">
        <v>0.137384268868711</v>
      </c>
      <c r="AU1010">
        <v>0.83909620351387104</v>
      </c>
    </row>
    <row r="1011" spans="1:47" x14ac:dyDescent="0.25">
      <c r="A1011" t="s">
        <v>1279</v>
      </c>
      <c r="B1011">
        <v>101372.12168275465</v>
      </c>
      <c r="C1011">
        <v>46702.892252180907</v>
      </c>
      <c r="D1011">
        <v>58698.427579246745</v>
      </c>
      <c r="E1011">
        <v>72250.242602666796</v>
      </c>
      <c r="F1011">
        <v>205.36</v>
      </c>
      <c r="G1011">
        <v>205.36</v>
      </c>
      <c r="H1011">
        <v>134261.18212015022</v>
      </c>
      <c r="I1011">
        <v>38899.104265656511</v>
      </c>
      <c r="J1011">
        <v>205.36</v>
      </c>
      <c r="K1011">
        <v>3494.6920401360476</v>
      </c>
      <c r="L1011">
        <v>205.36</v>
      </c>
      <c r="M1011">
        <v>205.36</v>
      </c>
      <c r="N1011">
        <v>2</v>
      </c>
      <c r="O1011">
        <v>2</v>
      </c>
      <c r="P1011">
        <v>1</v>
      </c>
      <c r="Q1011">
        <v>1</v>
      </c>
      <c r="R1011">
        <v>2</v>
      </c>
      <c r="S1011">
        <v>0</v>
      </c>
      <c r="T1011">
        <v>0</v>
      </c>
      <c r="U1011">
        <v>2</v>
      </c>
      <c r="V1011">
        <v>1</v>
      </c>
      <c r="W1011">
        <v>0</v>
      </c>
      <c r="X1011">
        <v>1</v>
      </c>
      <c r="Y1011">
        <v>0</v>
      </c>
      <c r="Z1011">
        <v>0</v>
      </c>
      <c r="AA1011">
        <v>2.1164730591769549</v>
      </c>
      <c r="AB1011">
        <v>1.4675561971929001</v>
      </c>
      <c r="AC1011">
        <v>3.4561424157231202</v>
      </c>
      <c r="AD1011">
        <v>2.6305959200982549</v>
      </c>
      <c r="AE1011">
        <v>0</v>
      </c>
      <c r="AF1011">
        <v>0</v>
      </c>
      <c r="AG1011">
        <v>1.6351365095147701</v>
      </c>
      <c r="AH1011">
        <v>2.10002662078585</v>
      </c>
      <c r="AI1011">
        <v>0</v>
      </c>
      <c r="AJ1011">
        <v>1.2902284120601699</v>
      </c>
      <c r="AK1011">
        <v>0</v>
      </c>
      <c r="AL1011">
        <v>0</v>
      </c>
      <c r="AM1011">
        <f t="shared" si="30"/>
        <v>1.3884000140255244</v>
      </c>
      <c r="AN1011">
        <f t="shared" si="31"/>
        <v>1.0609598417331458</v>
      </c>
      <c r="AP1011" t="s">
        <v>1104</v>
      </c>
      <c r="AQ1011" t="s">
        <v>3468</v>
      </c>
      <c r="AR1011" t="s">
        <v>3469</v>
      </c>
      <c r="AS1011">
        <v>-0.89523506287089705</v>
      </c>
      <c r="AT1011">
        <v>0.108354543362425</v>
      </c>
      <c r="AU1011">
        <v>0.83970749118378196</v>
      </c>
    </row>
    <row r="1012" spans="1:47" x14ac:dyDescent="0.25">
      <c r="A1012" t="s">
        <v>1118</v>
      </c>
      <c r="B1012">
        <v>102774.01799666586</v>
      </c>
      <c r="C1012">
        <v>105860.29680896425</v>
      </c>
      <c r="D1012">
        <v>128269.0921818522</v>
      </c>
      <c r="E1012">
        <v>96060.31455386318</v>
      </c>
      <c r="F1012">
        <v>114261.00928264514</v>
      </c>
      <c r="G1012">
        <v>95851.225225435905</v>
      </c>
      <c r="H1012">
        <v>240233.98362355161</v>
      </c>
      <c r="I1012">
        <v>98018.433246397908</v>
      </c>
      <c r="J1012">
        <v>222329.88837871247</v>
      </c>
      <c r="K1012">
        <v>211619.11456753014</v>
      </c>
      <c r="L1012">
        <v>225821.25033201108</v>
      </c>
      <c r="M1012">
        <v>131823.42340717881</v>
      </c>
      <c r="N1012">
        <v>2</v>
      </c>
      <c r="O1012">
        <v>1</v>
      </c>
      <c r="P1012">
        <v>1</v>
      </c>
      <c r="Q1012">
        <v>1</v>
      </c>
      <c r="R1012">
        <v>1</v>
      </c>
      <c r="S1012">
        <v>1</v>
      </c>
      <c r="T1012">
        <v>1</v>
      </c>
      <c r="U1012">
        <v>2</v>
      </c>
      <c r="V1012">
        <v>1</v>
      </c>
      <c r="W1012">
        <v>1</v>
      </c>
      <c r="X1012">
        <v>2</v>
      </c>
      <c r="Y1012">
        <v>1</v>
      </c>
      <c r="Z1012">
        <v>1</v>
      </c>
      <c r="AA1012">
        <v>3.8758507297697</v>
      </c>
      <c r="AB1012">
        <v>3.2156507070736402</v>
      </c>
      <c r="AC1012">
        <v>4.2425564597734002</v>
      </c>
      <c r="AD1012">
        <v>4.6734307691722403</v>
      </c>
      <c r="AE1012">
        <v>5.4639463207306598</v>
      </c>
      <c r="AF1012">
        <v>1.94355191491472</v>
      </c>
      <c r="AG1012">
        <v>2.9008045383223746</v>
      </c>
      <c r="AH1012">
        <v>4.3207204404636901</v>
      </c>
      <c r="AI1012">
        <v>2.9360972440610702</v>
      </c>
      <c r="AJ1012">
        <v>3.2701135562750752</v>
      </c>
      <c r="AK1012">
        <v>3.27412968370247</v>
      </c>
      <c r="AL1012">
        <v>4.38151472443207</v>
      </c>
      <c r="AM1012">
        <f t="shared" si="30"/>
        <v>3.2473034353112671</v>
      </c>
      <c r="AN1012">
        <f t="shared" si="31"/>
        <v>4.1690910794705838</v>
      </c>
      <c r="AP1012" t="s">
        <v>1105</v>
      </c>
      <c r="AQ1012" t="s">
        <v>1536</v>
      </c>
      <c r="AR1012" t="s">
        <v>3470</v>
      </c>
      <c r="AS1012">
        <v>-0.64578122314952402</v>
      </c>
      <c r="AT1012">
        <v>0.13423558387818099</v>
      </c>
      <c r="AU1012">
        <v>0.84016679587333498</v>
      </c>
    </row>
    <row r="1013" spans="1:47" x14ac:dyDescent="0.25">
      <c r="A1013" t="s">
        <v>438</v>
      </c>
      <c r="B1013">
        <v>93676.577679536713</v>
      </c>
      <c r="C1013">
        <v>120893.5444866968</v>
      </c>
      <c r="D1013">
        <v>160758.07523495733</v>
      </c>
      <c r="E1013">
        <v>99516.962131736698</v>
      </c>
      <c r="F1013">
        <v>94972.303990738321</v>
      </c>
      <c r="G1013">
        <v>142895.4202040988</v>
      </c>
      <c r="H1013">
        <v>98180.161133745758</v>
      </c>
      <c r="I1013">
        <v>76701.336281129756</v>
      </c>
      <c r="J1013">
        <v>34983.015496542859</v>
      </c>
      <c r="K1013">
        <v>11643.619993110062</v>
      </c>
      <c r="L1013">
        <v>39112.598185047726</v>
      </c>
      <c r="M1013">
        <v>23228.615809572431</v>
      </c>
      <c r="N1013">
        <v>2</v>
      </c>
      <c r="O1013">
        <v>1</v>
      </c>
      <c r="P1013">
        <v>1</v>
      </c>
      <c r="Q1013">
        <v>2</v>
      </c>
      <c r="R1013">
        <v>1</v>
      </c>
      <c r="S1013">
        <v>1</v>
      </c>
      <c r="T1013">
        <v>1</v>
      </c>
      <c r="U1013">
        <v>1</v>
      </c>
      <c r="V1013">
        <v>1</v>
      </c>
      <c r="W1013">
        <v>1</v>
      </c>
      <c r="X1013">
        <v>1</v>
      </c>
      <c r="Y1013">
        <v>1</v>
      </c>
      <c r="Z1013">
        <v>1</v>
      </c>
      <c r="AA1013">
        <v>2.32616716718517</v>
      </c>
      <c r="AB1013">
        <v>3.7865578834176401</v>
      </c>
      <c r="AC1013">
        <v>3.3190516147026052</v>
      </c>
      <c r="AD1013">
        <v>2.4504226114450698</v>
      </c>
      <c r="AE1013">
        <v>5.6870619130321298</v>
      </c>
      <c r="AF1013">
        <v>3.0316156944417698</v>
      </c>
      <c r="AG1013">
        <v>3.6989939224388602</v>
      </c>
      <c r="AH1013">
        <v>1.99113121453521</v>
      </c>
      <c r="AI1013">
        <v>1.02110577094803</v>
      </c>
      <c r="AJ1013">
        <v>0.63620097121211905</v>
      </c>
      <c r="AK1013">
        <v>2.1874087333316701</v>
      </c>
      <c r="AL1013">
        <v>1.89846891071569</v>
      </c>
      <c r="AM1013">
        <f t="shared" si="30"/>
        <v>2.3534498503178889</v>
      </c>
      <c r="AN1013">
        <f t="shared" si="31"/>
        <v>2.9855812175831051</v>
      </c>
      <c r="AP1013" t="s">
        <v>1106</v>
      </c>
      <c r="AQ1013" t="s">
        <v>3471</v>
      </c>
      <c r="AR1013" t="s">
        <v>3472</v>
      </c>
      <c r="AS1013">
        <v>-0.29565635704618198</v>
      </c>
      <c r="AT1013">
        <v>5.8400994043807899E-2</v>
      </c>
      <c r="AU1013">
        <v>0.84062429973721997</v>
      </c>
    </row>
    <row r="1014" spans="1:47" x14ac:dyDescent="0.25">
      <c r="A1014" t="s">
        <v>1215</v>
      </c>
      <c r="B1014">
        <v>78369.286523944102</v>
      </c>
      <c r="C1014">
        <v>83863.833469173085</v>
      </c>
      <c r="D1014">
        <v>100987.07955080245</v>
      </c>
      <c r="E1014">
        <v>59115.480935218664</v>
      </c>
      <c r="F1014">
        <v>114893.10689883237</v>
      </c>
      <c r="G1014">
        <v>100027.01528374305</v>
      </c>
      <c r="H1014">
        <v>103189.37607696903</v>
      </c>
      <c r="I1014">
        <v>95188.330383137392</v>
      </c>
      <c r="J1014">
        <v>162344.48087442567</v>
      </c>
      <c r="K1014">
        <v>141592.11579673021</v>
      </c>
      <c r="L1014">
        <v>161895.072416715</v>
      </c>
      <c r="M1014">
        <v>106531.42303068259</v>
      </c>
      <c r="N1014">
        <v>2</v>
      </c>
      <c r="O1014">
        <v>1</v>
      </c>
      <c r="P1014">
        <v>2</v>
      </c>
      <c r="Q1014">
        <v>2</v>
      </c>
      <c r="R1014">
        <v>1</v>
      </c>
      <c r="S1014">
        <v>2</v>
      </c>
      <c r="T1014">
        <v>1</v>
      </c>
      <c r="U1014">
        <v>1</v>
      </c>
      <c r="V1014">
        <v>2</v>
      </c>
      <c r="W1014">
        <v>1</v>
      </c>
      <c r="X1014">
        <v>1</v>
      </c>
      <c r="Y1014">
        <v>1</v>
      </c>
      <c r="Z1014">
        <v>1</v>
      </c>
      <c r="AA1014">
        <v>3.1779866174342399</v>
      </c>
      <c r="AB1014">
        <v>2.2007611416491901</v>
      </c>
      <c r="AC1014">
        <v>2.4659369759023151</v>
      </c>
      <c r="AD1014">
        <v>2.9923255855040498</v>
      </c>
      <c r="AE1014">
        <v>2.3781871297619253</v>
      </c>
      <c r="AF1014">
        <v>1.5980519115756899</v>
      </c>
      <c r="AG1014">
        <v>4.5091746771808001</v>
      </c>
      <c r="AH1014">
        <v>2.248358656450395</v>
      </c>
      <c r="AI1014">
        <v>3.0068036078871399</v>
      </c>
      <c r="AJ1014">
        <v>4.1993259172802002</v>
      </c>
      <c r="AK1014">
        <v>3.4459484571497598</v>
      </c>
      <c r="AL1014">
        <v>3.1817328147934498</v>
      </c>
      <c r="AM1014">
        <f t="shared" si="30"/>
        <v>2.7748110286214622</v>
      </c>
      <c r="AN1014">
        <f t="shared" si="31"/>
        <v>3.125954553473397</v>
      </c>
      <c r="AP1014" t="s">
        <v>1107</v>
      </c>
      <c r="AQ1014" t="s">
        <v>3473</v>
      </c>
      <c r="AR1014" t="s">
        <v>3474</v>
      </c>
      <c r="AS1014">
        <v>-0.31070431126721998</v>
      </c>
      <c r="AT1014">
        <v>4.2367963041566099E-2</v>
      </c>
      <c r="AU1014">
        <v>0.84066814689263403</v>
      </c>
    </row>
    <row r="1015" spans="1:47" x14ac:dyDescent="0.25">
      <c r="A1015" t="s">
        <v>791</v>
      </c>
      <c r="B1015">
        <v>26912.004707717446</v>
      </c>
      <c r="C1015">
        <v>52816.405608762572</v>
      </c>
      <c r="D1015">
        <v>56958.514541090211</v>
      </c>
      <c r="E1015">
        <v>47353.194559778218</v>
      </c>
      <c r="F1015">
        <v>12440.016429511612</v>
      </c>
      <c r="G1015">
        <v>205.36</v>
      </c>
      <c r="H1015">
        <v>33353.368983903682</v>
      </c>
      <c r="I1015">
        <v>48425.29640092433</v>
      </c>
      <c r="J1015">
        <v>60592.953270223195</v>
      </c>
      <c r="K1015">
        <v>59019.474806057333</v>
      </c>
      <c r="L1015">
        <v>86479.554689297904</v>
      </c>
      <c r="M1015">
        <v>54361.901098467679</v>
      </c>
      <c r="N1015">
        <v>2</v>
      </c>
      <c r="O1015">
        <v>1</v>
      </c>
      <c r="P1015">
        <v>2</v>
      </c>
      <c r="Q1015">
        <v>2</v>
      </c>
      <c r="R1015">
        <v>2</v>
      </c>
      <c r="S1015">
        <v>1</v>
      </c>
      <c r="T1015">
        <v>0</v>
      </c>
      <c r="U1015">
        <v>1</v>
      </c>
      <c r="V1015">
        <v>2</v>
      </c>
      <c r="W1015">
        <v>1</v>
      </c>
      <c r="X1015">
        <v>2</v>
      </c>
      <c r="Y1015">
        <v>2</v>
      </c>
      <c r="Z1015">
        <v>2</v>
      </c>
      <c r="AA1015">
        <v>2.19528205116436</v>
      </c>
      <c r="AB1015">
        <v>1.4046832720080551</v>
      </c>
      <c r="AC1015">
        <v>1.7707988817507498</v>
      </c>
      <c r="AD1015">
        <v>1.6970821619519201</v>
      </c>
      <c r="AE1015">
        <v>0.60641561742380901</v>
      </c>
      <c r="AF1015">
        <v>0</v>
      </c>
      <c r="AG1015">
        <v>3.16969170269781</v>
      </c>
      <c r="AH1015">
        <v>2.99686447271201</v>
      </c>
      <c r="AI1015">
        <v>2.09944104737944</v>
      </c>
      <c r="AJ1015">
        <v>2.8628060180181247</v>
      </c>
      <c r="AK1015">
        <v>2.0765671365227698</v>
      </c>
      <c r="AL1015">
        <v>2.3239122671678301</v>
      </c>
      <c r="AM1015">
        <f t="shared" si="30"/>
        <v>1.722168545053455</v>
      </c>
      <c r="AN1015">
        <f t="shared" si="31"/>
        <v>2.1450888930793579</v>
      </c>
      <c r="AP1015" t="s">
        <v>1108</v>
      </c>
      <c r="AQ1015" t="s">
        <v>1674</v>
      </c>
      <c r="AS1015">
        <v>-0.31309118357361698</v>
      </c>
      <c r="AT1015">
        <v>0.153578648036507</v>
      </c>
      <c r="AU1015">
        <v>0.84138433886230402</v>
      </c>
    </row>
    <row r="1016" spans="1:47" x14ac:dyDescent="0.25">
      <c r="A1016" t="s">
        <v>77</v>
      </c>
      <c r="B1016">
        <v>69587.555267541116</v>
      </c>
      <c r="C1016">
        <v>70767.415064737026</v>
      </c>
      <c r="D1016">
        <v>105574.25983335247</v>
      </c>
      <c r="E1016">
        <v>205.36</v>
      </c>
      <c r="F1016">
        <v>53935.955401622079</v>
      </c>
      <c r="G1016">
        <v>71606.453152514747</v>
      </c>
      <c r="H1016">
        <v>205.36</v>
      </c>
      <c r="I1016">
        <v>30299.886656835224</v>
      </c>
      <c r="J1016">
        <v>205.36</v>
      </c>
      <c r="K1016">
        <v>75657.191728785154</v>
      </c>
      <c r="L1016">
        <v>205.36</v>
      </c>
      <c r="M1016">
        <v>205.36</v>
      </c>
      <c r="N1016">
        <v>1</v>
      </c>
      <c r="O1016">
        <v>1</v>
      </c>
      <c r="P1016">
        <v>1</v>
      </c>
      <c r="Q1016">
        <v>1</v>
      </c>
      <c r="R1016">
        <v>0</v>
      </c>
      <c r="S1016">
        <v>1</v>
      </c>
      <c r="T1016">
        <v>1</v>
      </c>
      <c r="U1016">
        <v>0</v>
      </c>
      <c r="V1016">
        <v>1</v>
      </c>
      <c r="W1016">
        <v>0</v>
      </c>
      <c r="X1016">
        <v>1</v>
      </c>
      <c r="Y1016">
        <v>0</v>
      </c>
      <c r="Z1016">
        <v>0</v>
      </c>
      <c r="AA1016">
        <v>0.60381878324731197</v>
      </c>
      <c r="AB1016">
        <v>2.2793190677387001</v>
      </c>
      <c r="AC1016">
        <v>2.5212189074140299</v>
      </c>
      <c r="AD1016">
        <v>0</v>
      </c>
      <c r="AE1016">
        <v>3.4377586615273401</v>
      </c>
      <c r="AF1016">
        <v>0.78779387614028995</v>
      </c>
      <c r="AG1016">
        <v>0</v>
      </c>
      <c r="AH1016">
        <v>1.0494354894292699</v>
      </c>
      <c r="AI1016">
        <v>0</v>
      </c>
      <c r="AJ1016">
        <v>4.0386533877294601</v>
      </c>
      <c r="AK1016">
        <v>0</v>
      </c>
      <c r="AL1016">
        <v>0</v>
      </c>
      <c r="AM1016">
        <f t="shared" si="30"/>
        <v>1.7051340037116318</v>
      </c>
      <c r="AN1016">
        <f t="shared" si="31"/>
        <v>0.74786569182610163</v>
      </c>
      <c r="AP1016" t="s">
        <v>1109</v>
      </c>
      <c r="AQ1016" t="s">
        <v>3475</v>
      </c>
      <c r="AR1016" t="s">
        <v>3476</v>
      </c>
      <c r="AS1016">
        <v>-0.67512764900464295</v>
      </c>
      <c r="AT1016">
        <v>0.21446475472405399</v>
      </c>
      <c r="AU1016">
        <v>0.84209465798767302</v>
      </c>
    </row>
    <row r="1017" spans="1:47" x14ac:dyDescent="0.25">
      <c r="A1017" t="s">
        <v>194</v>
      </c>
      <c r="B1017">
        <v>205.36</v>
      </c>
      <c r="C1017">
        <v>205.36</v>
      </c>
      <c r="D1017">
        <v>144058.75153385263</v>
      </c>
      <c r="E1017">
        <v>205.36</v>
      </c>
      <c r="F1017">
        <v>205.36</v>
      </c>
      <c r="G1017">
        <v>205.36</v>
      </c>
      <c r="H1017">
        <v>205.36</v>
      </c>
      <c r="I1017">
        <v>205.36</v>
      </c>
      <c r="J1017">
        <v>205.36</v>
      </c>
      <c r="K1017">
        <v>59958.889874102628</v>
      </c>
      <c r="L1017">
        <v>205.36</v>
      </c>
      <c r="M1017">
        <v>205.36</v>
      </c>
      <c r="N1017">
        <v>1</v>
      </c>
      <c r="O1017">
        <v>0</v>
      </c>
      <c r="P1017">
        <v>0</v>
      </c>
      <c r="Q1017">
        <v>1</v>
      </c>
      <c r="R1017">
        <v>0</v>
      </c>
      <c r="S1017">
        <v>0</v>
      </c>
      <c r="T1017">
        <v>0</v>
      </c>
      <c r="U1017">
        <v>0</v>
      </c>
      <c r="V1017">
        <v>0</v>
      </c>
      <c r="W1017">
        <v>0</v>
      </c>
      <c r="X1017">
        <v>1</v>
      </c>
      <c r="Y1017">
        <v>0</v>
      </c>
      <c r="Z1017">
        <v>0</v>
      </c>
      <c r="AA1017">
        <v>0</v>
      </c>
      <c r="AB1017">
        <v>0</v>
      </c>
      <c r="AC1017">
        <v>2.3637191973710499</v>
      </c>
      <c r="AD1017">
        <v>0</v>
      </c>
      <c r="AE1017">
        <v>0</v>
      </c>
      <c r="AF1017">
        <v>0</v>
      </c>
      <c r="AG1017">
        <v>0</v>
      </c>
      <c r="AH1017">
        <v>0</v>
      </c>
      <c r="AI1017">
        <v>0</v>
      </c>
      <c r="AJ1017">
        <v>0.68951656592145605</v>
      </c>
      <c r="AK1017">
        <v>0</v>
      </c>
      <c r="AL1017">
        <v>0</v>
      </c>
      <c r="AM1017">
        <f t="shared" si="30"/>
        <v>0.50887262721541771</v>
      </c>
      <c r="AN1017">
        <f t="shared" si="31"/>
        <v>0</v>
      </c>
      <c r="AP1017" t="s">
        <v>1110</v>
      </c>
      <c r="AQ1017" t="s">
        <v>3477</v>
      </c>
      <c r="AR1017" t="s">
        <v>3478</v>
      </c>
      <c r="AS1017">
        <v>-0.53391996319365498</v>
      </c>
      <c r="AT1017">
        <v>0.29559353380834702</v>
      </c>
      <c r="AU1017">
        <v>0.84296395409484204</v>
      </c>
    </row>
    <row r="1018" spans="1:47" x14ac:dyDescent="0.25">
      <c r="A1018" t="s">
        <v>421</v>
      </c>
      <c r="B1018">
        <v>86637.079179360298</v>
      </c>
      <c r="C1018">
        <v>89244.412664535834</v>
      </c>
      <c r="D1018">
        <v>76794.82435916223</v>
      </c>
      <c r="E1018">
        <v>84331.794716579258</v>
      </c>
      <c r="F1018">
        <v>205.36</v>
      </c>
      <c r="G1018">
        <v>205.36</v>
      </c>
      <c r="H1018">
        <v>64086.546384721005</v>
      </c>
      <c r="I1018">
        <v>119303.95721572883</v>
      </c>
      <c r="J1018">
        <v>205.36</v>
      </c>
      <c r="K1018">
        <v>205.36</v>
      </c>
      <c r="L1018">
        <v>205.36</v>
      </c>
      <c r="M1018">
        <v>205.36</v>
      </c>
      <c r="N1018">
        <v>1</v>
      </c>
      <c r="O1018">
        <v>1</v>
      </c>
      <c r="P1018">
        <v>1</v>
      </c>
      <c r="Q1018">
        <v>1</v>
      </c>
      <c r="R1018">
        <v>1</v>
      </c>
      <c r="S1018">
        <v>0</v>
      </c>
      <c r="T1018">
        <v>0</v>
      </c>
      <c r="U1018">
        <v>1</v>
      </c>
      <c r="V1018">
        <v>1</v>
      </c>
      <c r="W1018">
        <v>0</v>
      </c>
      <c r="X1018">
        <v>0</v>
      </c>
      <c r="Y1018">
        <v>0</v>
      </c>
      <c r="Z1018">
        <v>0</v>
      </c>
      <c r="AA1018">
        <v>3.3497357561832599</v>
      </c>
      <c r="AB1018">
        <v>1.85909942903259</v>
      </c>
      <c r="AC1018">
        <v>3.0136716001275898</v>
      </c>
      <c r="AD1018">
        <v>2.60726332336866</v>
      </c>
      <c r="AE1018">
        <v>0</v>
      </c>
      <c r="AF1018">
        <v>0</v>
      </c>
      <c r="AG1018">
        <v>0.53649254263298396</v>
      </c>
      <c r="AH1018">
        <v>2.0917037885224499</v>
      </c>
      <c r="AI1018">
        <v>0</v>
      </c>
      <c r="AJ1018">
        <v>0</v>
      </c>
      <c r="AK1018">
        <v>0</v>
      </c>
      <c r="AL1018">
        <v>0</v>
      </c>
      <c r="AM1018">
        <f t="shared" si="30"/>
        <v>1.3704177975572402</v>
      </c>
      <c r="AN1018">
        <f t="shared" si="31"/>
        <v>0.87257660908734902</v>
      </c>
      <c r="AP1018" t="s">
        <v>1111</v>
      </c>
      <c r="AQ1018" t="s">
        <v>3479</v>
      </c>
      <c r="AR1018" t="s">
        <v>3480</v>
      </c>
      <c r="AS1018">
        <v>-0.90375402262525195</v>
      </c>
      <c r="AT1018">
        <v>5.7203360630150796E-3</v>
      </c>
      <c r="AU1018">
        <v>0.84319488882860605</v>
      </c>
    </row>
    <row r="1019" spans="1:47" x14ac:dyDescent="0.25">
      <c r="A1019" t="s">
        <v>436</v>
      </c>
      <c r="B1019">
        <v>205.36</v>
      </c>
      <c r="C1019">
        <v>205.36</v>
      </c>
      <c r="D1019">
        <v>205.36</v>
      </c>
      <c r="E1019">
        <v>48441.166647794133</v>
      </c>
      <c r="F1019">
        <v>205.36</v>
      </c>
      <c r="G1019">
        <v>205.36</v>
      </c>
      <c r="H1019">
        <v>205.36</v>
      </c>
      <c r="I1019">
        <v>205.36</v>
      </c>
      <c r="J1019">
        <v>91450.062994621461</v>
      </c>
      <c r="K1019">
        <v>72123.256211995933</v>
      </c>
      <c r="L1019">
        <v>89364.816446371129</v>
      </c>
      <c r="M1019">
        <v>115365.80591909752</v>
      </c>
      <c r="N1019">
        <v>2</v>
      </c>
      <c r="O1019">
        <v>0</v>
      </c>
      <c r="P1019">
        <v>0</v>
      </c>
      <c r="Q1019">
        <v>0</v>
      </c>
      <c r="R1019">
        <v>2</v>
      </c>
      <c r="S1019">
        <v>0</v>
      </c>
      <c r="T1019">
        <v>0</v>
      </c>
      <c r="U1019">
        <v>0</v>
      </c>
      <c r="V1019">
        <v>0</v>
      </c>
      <c r="W1019">
        <v>1</v>
      </c>
      <c r="X1019">
        <v>1</v>
      </c>
      <c r="Y1019">
        <v>1</v>
      </c>
      <c r="Z1019">
        <v>1</v>
      </c>
      <c r="AA1019">
        <v>0</v>
      </c>
      <c r="AB1019">
        <v>0</v>
      </c>
      <c r="AC1019">
        <v>0</v>
      </c>
      <c r="AD1019">
        <v>1.1512241901104039</v>
      </c>
      <c r="AE1019">
        <v>0</v>
      </c>
      <c r="AF1019">
        <v>0</v>
      </c>
      <c r="AG1019">
        <v>0</v>
      </c>
      <c r="AH1019">
        <v>0</v>
      </c>
      <c r="AI1019">
        <v>2.4994975313391801</v>
      </c>
      <c r="AJ1019">
        <v>1.6365207137923601</v>
      </c>
      <c r="AK1019">
        <v>5.6032571239482198</v>
      </c>
      <c r="AL1019">
        <v>2.9665001261826802</v>
      </c>
      <c r="AM1019">
        <f t="shared" si="30"/>
        <v>0.68933637418858995</v>
      </c>
      <c r="AN1019">
        <f t="shared" si="31"/>
        <v>1.6201635733735504</v>
      </c>
      <c r="AP1019" t="s">
        <v>1112</v>
      </c>
      <c r="AQ1019" t="s">
        <v>3481</v>
      </c>
      <c r="AR1019" t="s">
        <v>3482</v>
      </c>
      <c r="AS1019">
        <v>2.9056271283780699</v>
      </c>
      <c r="AT1019">
        <v>7.50040021170051E-2</v>
      </c>
      <c r="AU1019">
        <v>0.84337409575913402</v>
      </c>
    </row>
    <row r="1020" spans="1:47" x14ac:dyDescent="0.25">
      <c r="A1020" t="s">
        <v>719</v>
      </c>
      <c r="B1020">
        <v>51435.976746719534</v>
      </c>
      <c r="C1020">
        <v>41704.153430059429</v>
      </c>
      <c r="D1020">
        <v>44602.581616685289</v>
      </c>
      <c r="E1020">
        <v>35118.286580872089</v>
      </c>
      <c r="F1020">
        <v>47237.436806661433</v>
      </c>
      <c r="G1020">
        <v>37983.825560383077</v>
      </c>
      <c r="H1020">
        <v>57746.730981894558</v>
      </c>
      <c r="I1020">
        <v>41931.583810938529</v>
      </c>
      <c r="J1020">
        <v>111016.58769283282</v>
      </c>
      <c r="K1020">
        <v>87417.546747094049</v>
      </c>
      <c r="L1020">
        <v>92000.313239014053</v>
      </c>
      <c r="M1020">
        <v>56761.066432673964</v>
      </c>
      <c r="N1020">
        <v>1</v>
      </c>
      <c r="O1020">
        <v>1</v>
      </c>
      <c r="P1020">
        <v>1</v>
      </c>
      <c r="Q1020">
        <v>1</v>
      </c>
      <c r="R1020">
        <v>1</v>
      </c>
      <c r="S1020">
        <v>1</v>
      </c>
      <c r="T1020">
        <v>1</v>
      </c>
      <c r="U1020">
        <v>1</v>
      </c>
      <c r="V1020">
        <v>1</v>
      </c>
      <c r="W1020">
        <v>1</v>
      </c>
      <c r="X1020">
        <v>1</v>
      </c>
      <c r="Y1020">
        <v>1</v>
      </c>
      <c r="Z1020">
        <v>1</v>
      </c>
      <c r="AA1020">
        <v>2.1982444622937201</v>
      </c>
      <c r="AB1020">
        <v>2.42818356157566</v>
      </c>
      <c r="AC1020">
        <v>3.4769930020772701</v>
      </c>
      <c r="AD1020">
        <v>3.3889267893758501</v>
      </c>
      <c r="AE1020">
        <v>2.5867434664107201</v>
      </c>
      <c r="AF1020">
        <v>1.2207723783648099</v>
      </c>
      <c r="AG1020">
        <v>2.8488226260637499</v>
      </c>
      <c r="AH1020">
        <v>3.68473688436631</v>
      </c>
      <c r="AI1020">
        <v>1.19968911436158</v>
      </c>
      <c r="AJ1020">
        <v>3.6372782674674302</v>
      </c>
      <c r="AK1020">
        <v>4.4043127401786499</v>
      </c>
      <c r="AL1020">
        <v>4.3743358934335896</v>
      </c>
      <c r="AM1020">
        <f t="shared" si="30"/>
        <v>2.3601934643567453</v>
      </c>
      <c r="AN1020">
        <f t="shared" si="31"/>
        <v>3.5479797333048118</v>
      </c>
      <c r="AP1020" t="s">
        <v>1113</v>
      </c>
      <c r="AQ1020" t="s">
        <v>3483</v>
      </c>
      <c r="AR1020" t="s">
        <v>3484</v>
      </c>
      <c r="AS1020">
        <v>-0.74310375650078497</v>
      </c>
      <c r="AT1020">
        <v>6.2470418838801403E-2</v>
      </c>
      <c r="AU1020">
        <v>0.84442831420798303</v>
      </c>
    </row>
    <row r="1021" spans="1:47" x14ac:dyDescent="0.25">
      <c r="A1021" t="s">
        <v>884</v>
      </c>
      <c r="B1021">
        <v>205.36</v>
      </c>
      <c r="C1021">
        <v>205.36</v>
      </c>
      <c r="D1021">
        <v>205.36</v>
      </c>
      <c r="E1021">
        <v>205.36</v>
      </c>
      <c r="F1021">
        <v>205.36</v>
      </c>
      <c r="G1021">
        <v>205.36</v>
      </c>
      <c r="H1021">
        <v>205.36</v>
      </c>
      <c r="I1021">
        <v>205.36</v>
      </c>
      <c r="J1021">
        <v>205.36</v>
      </c>
      <c r="K1021">
        <v>40932.291159843415</v>
      </c>
      <c r="L1021">
        <v>205.36</v>
      </c>
      <c r="M1021">
        <v>205.36</v>
      </c>
      <c r="N1021">
        <v>1</v>
      </c>
      <c r="O1021">
        <v>0</v>
      </c>
      <c r="P1021">
        <v>0</v>
      </c>
      <c r="Q1021">
        <v>0</v>
      </c>
      <c r="R1021">
        <v>0</v>
      </c>
      <c r="S1021">
        <v>0</v>
      </c>
      <c r="T1021">
        <v>0</v>
      </c>
      <c r="U1021">
        <v>0</v>
      </c>
      <c r="V1021">
        <v>0</v>
      </c>
      <c r="W1021">
        <v>0</v>
      </c>
      <c r="X1021">
        <v>1</v>
      </c>
      <c r="Y1021">
        <v>0</v>
      </c>
      <c r="Z1021">
        <v>0</v>
      </c>
      <c r="AA1021">
        <v>0</v>
      </c>
      <c r="AB1021">
        <v>0</v>
      </c>
      <c r="AC1021">
        <v>0</v>
      </c>
      <c r="AD1021">
        <v>0</v>
      </c>
      <c r="AE1021">
        <v>0</v>
      </c>
      <c r="AF1021">
        <v>0</v>
      </c>
      <c r="AG1021">
        <v>0</v>
      </c>
      <c r="AH1021">
        <v>0</v>
      </c>
      <c r="AI1021">
        <v>0</v>
      </c>
      <c r="AJ1021">
        <v>2.2826820838130302</v>
      </c>
      <c r="AK1021">
        <v>0</v>
      </c>
      <c r="AL1021">
        <v>0</v>
      </c>
      <c r="AM1021">
        <f t="shared" si="30"/>
        <v>0.38044701396883834</v>
      </c>
      <c r="AN1021">
        <f t="shared" si="31"/>
        <v>0</v>
      </c>
      <c r="AP1021" t="s">
        <v>1114</v>
      </c>
      <c r="AQ1021" t="s">
        <v>3485</v>
      </c>
      <c r="AR1021" t="s">
        <v>3486</v>
      </c>
      <c r="AS1021">
        <v>0.227695256473402</v>
      </c>
      <c r="AT1021">
        <v>1.6025993773434801E-2</v>
      </c>
      <c r="AU1021">
        <v>0.84487451637437505</v>
      </c>
    </row>
    <row r="1022" spans="1:47" x14ac:dyDescent="0.25">
      <c r="A1022" t="s">
        <v>900</v>
      </c>
      <c r="B1022">
        <v>56610.167779101517</v>
      </c>
      <c r="C1022">
        <v>56142.824978739132</v>
      </c>
      <c r="D1022">
        <v>57669.903707428915</v>
      </c>
      <c r="E1022">
        <v>59043.755311799076</v>
      </c>
      <c r="F1022">
        <v>71415.957619883018</v>
      </c>
      <c r="G1022">
        <v>43702.135754891242</v>
      </c>
      <c r="H1022">
        <v>81737.240753909879</v>
      </c>
      <c r="I1022">
        <v>53887.873825107978</v>
      </c>
      <c r="J1022">
        <v>228665.5940571531</v>
      </c>
      <c r="K1022">
        <v>144257.10920557755</v>
      </c>
      <c r="L1022">
        <v>199191.69023277177</v>
      </c>
      <c r="M1022">
        <v>102663.99845524447</v>
      </c>
      <c r="N1022">
        <v>1</v>
      </c>
      <c r="O1022">
        <v>1</v>
      </c>
      <c r="P1022">
        <v>1</v>
      </c>
      <c r="Q1022">
        <v>1</v>
      </c>
      <c r="R1022">
        <v>1</v>
      </c>
      <c r="S1022">
        <v>1</v>
      </c>
      <c r="T1022">
        <v>1</v>
      </c>
      <c r="U1022">
        <v>1</v>
      </c>
      <c r="V1022">
        <v>1</v>
      </c>
      <c r="W1022">
        <v>1</v>
      </c>
      <c r="X1022">
        <v>1</v>
      </c>
      <c r="Y1022">
        <v>1</v>
      </c>
      <c r="Z1022">
        <v>1</v>
      </c>
      <c r="AA1022">
        <v>2.4875264741784702</v>
      </c>
      <c r="AB1022">
        <v>1.04067569255537</v>
      </c>
      <c r="AC1022">
        <v>1.89981174789089</v>
      </c>
      <c r="AD1022">
        <v>1.1023709544848099</v>
      </c>
      <c r="AE1022">
        <v>2.78468305806769</v>
      </c>
      <c r="AF1022">
        <v>2.7010699023719602</v>
      </c>
      <c r="AG1022">
        <v>4.2658057013112298</v>
      </c>
      <c r="AH1022">
        <v>3.8701212676602998</v>
      </c>
      <c r="AI1022">
        <v>3.0921403998213099</v>
      </c>
      <c r="AJ1022">
        <v>2.73758245376967</v>
      </c>
      <c r="AK1022">
        <v>3.2734155834096801</v>
      </c>
      <c r="AL1022">
        <v>1.63887547908307</v>
      </c>
      <c r="AM1022">
        <f t="shared" si="30"/>
        <v>2.3264677784312786</v>
      </c>
      <c r="AN1022">
        <f t="shared" si="31"/>
        <v>2.8225453406694636</v>
      </c>
      <c r="AP1022" t="s">
        <v>1115</v>
      </c>
      <c r="AQ1022" t="s">
        <v>3487</v>
      </c>
      <c r="AR1022" t="s">
        <v>3488</v>
      </c>
      <c r="AS1022">
        <v>-2.1146162238692798</v>
      </c>
      <c r="AT1022">
        <v>5.3023804061637203E-2</v>
      </c>
      <c r="AU1022">
        <v>0.844926926809065</v>
      </c>
    </row>
    <row r="1023" spans="1:47" x14ac:dyDescent="0.25">
      <c r="A1023" t="s">
        <v>1356</v>
      </c>
      <c r="B1023">
        <v>109118.16580449975</v>
      </c>
      <c r="C1023">
        <v>112311.47724200744</v>
      </c>
      <c r="D1023">
        <v>57808.932218165457</v>
      </c>
      <c r="E1023">
        <v>59803.966517528541</v>
      </c>
      <c r="F1023">
        <v>81113.256974710224</v>
      </c>
      <c r="G1023">
        <v>71824.459234252907</v>
      </c>
      <c r="H1023">
        <v>105360.71982302098</v>
      </c>
      <c r="I1023">
        <v>109361.29417789762</v>
      </c>
      <c r="J1023">
        <v>127999.42580877795</v>
      </c>
      <c r="K1023">
        <v>154167.41026214237</v>
      </c>
      <c r="L1023">
        <v>88888.505283075079</v>
      </c>
      <c r="M1023">
        <v>119740.86035205208</v>
      </c>
      <c r="N1023">
        <v>1</v>
      </c>
      <c r="O1023">
        <v>1</v>
      </c>
      <c r="P1023">
        <v>1</v>
      </c>
      <c r="Q1023">
        <v>1</v>
      </c>
      <c r="R1023">
        <v>1</v>
      </c>
      <c r="S1023">
        <v>1</v>
      </c>
      <c r="T1023">
        <v>1</v>
      </c>
      <c r="U1023">
        <v>1</v>
      </c>
      <c r="V1023">
        <v>1</v>
      </c>
      <c r="W1023">
        <v>1</v>
      </c>
      <c r="X1023">
        <v>1</v>
      </c>
      <c r="Y1023">
        <v>1</v>
      </c>
      <c r="Z1023">
        <v>1</v>
      </c>
      <c r="AA1023">
        <v>3.5433387519947401</v>
      </c>
      <c r="AB1023">
        <v>1.1686186266849801</v>
      </c>
      <c r="AC1023">
        <v>3.6778087776457</v>
      </c>
      <c r="AD1023">
        <v>3.5667032385625799</v>
      </c>
      <c r="AE1023">
        <v>1.8911186903838999</v>
      </c>
      <c r="AF1023">
        <v>1.79440214978637</v>
      </c>
      <c r="AG1023">
        <v>3.3810445004288199</v>
      </c>
      <c r="AH1023">
        <v>4.7811351622449703</v>
      </c>
      <c r="AI1023">
        <v>3.0775862883768799</v>
      </c>
      <c r="AJ1023">
        <v>4.1302555326421402</v>
      </c>
      <c r="AK1023">
        <v>0.63828981000141105</v>
      </c>
      <c r="AL1023">
        <v>3.2995909195986601</v>
      </c>
      <c r="AM1023">
        <f t="shared" si="30"/>
        <v>2.8986683545218015</v>
      </c>
      <c r="AN1023">
        <f t="shared" si="31"/>
        <v>2.9263137202033902</v>
      </c>
      <c r="AP1023" t="s">
        <v>1116</v>
      </c>
      <c r="AQ1023" t="s">
        <v>3489</v>
      </c>
      <c r="AR1023" t="s">
        <v>3490</v>
      </c>
      <c r="AS1023">
        <v>-0.27906294241566698</v>
      </c>
      <c r="AT1023">
        <v>1.9151298525987001E-2</v>
      </c>
      <c r="AU1023">
        <v>0.84565943471166904</v>
      </c>
    </row>
    <row r="1024" spans="1:47" x14ac:dyDescent="0.25">
      <c r="A1024" t="s">
        <v>814</v>
      </c>
      <c r="B1024">
        <v>40778.223738453053</v>
      </c>
      <c r="C1024">
        <v>35971.898544371739</v>
      </c>
      <c r="D1024">
        <v>37039.862945714653</v>
      </c>
      <c r="E1024">
        <v>33016.97573957625</v>
      </c>
      <c r="F1024">
        <v>25940.81588344782</v>
      </c>
      <c r="G1024">
        <v>10857.876732084993</v>
      </c>
      <c r="H1024">
        <v>33753.122554264301</v>
      </c>
      <c r="I1024">
        <v>75357.148770672924</v>
      </c>
      <c r="J1024">
        <v>104441.23588432532</v>
      </c>
      <c r="K1024">
        <v>71332.600191890524</v>
      </c>
      <c r="L1024">
        <v>103085.84753059085</v>
      </c>
      <c r="M1024">
        <v>63741.172667759252</v>
      </c>
      <c r="N1024">
        <v>2</v>
      </c>
      <c r="O1024">
        <v>1</v>
      </c>
      <c r="P1024">
        <v>1</v>
      </c>
      <c r="Q1024">
        <v>1</v>
      </c>
      <c r="R1024">
        <v>1</v>
      </c>
      <c r="S1024">
        <v>1</v>
      </c>
      <c r="T1024">
        <v>1</v>
      </c>
      <c r="U1024">
        <v>1</v>
      </c>
      <c r="V1024">
        <v>2</v>
      </c>
      <c r="W1024">
        <v>2</v>
      </c>
      <c r="X1024">
        <v>2</v>
      </c>
      <c r="Y1024">
        <v>2</v>
      </c>
      <c r="Z1024">
        <v>2</v>
      </c>
      <c r="AA1024">
        <v>3.2561162769368002</v>
      </c>
      <c r="AB1024">
        <v>0.84197298643666396</v>
      </c>
      <c r="AC1024">
        <v>1.78576209311161</v>
      </c>
      <c r="AD1024">
        <v>0.66960899829924003</v>
      </c>
      <c r="AE1024">
        <v>2.11393628903613</v>
      </c>
      <c r="AF1024">
        <v>0.59196283416414797</v>
      </c>
      <c r="AG1024">
        <v>3.7975713930699602</v>
      </c>
      <c r="AH1024">
        <v>1.4102800958493</v>
      </c>
      <c r="AI1024">
        <v>1.7289033704688501</v>
      </c>
      <c r="AJ1024">
        <v>2.8715760744901848</v>
      </c>
      <c r="AK1024">
        <v>2.8777276225652351</v>
      </c>
      <c r="AL1024">
        <v>3.4193921856936598</v>
      </c>
      <c r="AM1024">
        <f t="shared" si="30"/>
        <v>1.8460489392680433</v>
      </c>
      <c r="AN1024">
        <f t="shared" si="31"/>
        <v>2.381419430752254</v>
      </c>
      <c r="AP1024" t="s">
        <v>1117</v>
      </c>
      <c r="AQ1024" t="s">
        <v>3491</v>
      </c>
      <c r="AR1024" t="s">
        <v>3492</v>
      </c>
      <c r="AS1024">
        <v>-3.5700534258904701</v>
      </c>
      <c r="AT1024">
        <v>0.13443752461743</v>
      </c>
      <c r="AU1024">
        <v>0.84584012447616697</v>
      </c>
    </row>
    <row r="1025" spans="1:47" x14ac:dyDescent="0.25">
      <c r="A1025" t="s">
        <v>898</v>
      </c>
      <c r="B1025">
        <v>93912.382584925945</v>
      </c>
      <c r="C1025">
        <v>75969.887394175385</v>
      </c>
      <c r="D1025">
        <v>103298.7821113408</v>
      </c>
      <c r="E1025">
        <v>61913.319310183033</v>
      </c>
      <c r="F1025">
        <v>205.36</v>
      </c>
      <c r="G1025">
        <v>205.36</v>
      </c>
      <c r="H1025">
        <v>205.36</v>
      </c>
      <c r="I1025">
        <v>205.36</v>
      </c>
      <c r="J1025">
        <v>146872.12754820861</v>
      </c>
      <c r="K1025">
        <v>106808.79445579879</v>
      </c>
      <c r="L1025">
        <v>172167.70416877003</v>
      </c>
      <c r="M1025">
        <v>131955.33264279048</v>
      </c>
      <c r="N1025">
        <v>1</v>
      </c>
      <c r="O1025">
        <v>1</v>
      </c>
      <c r="P1025">
        <v>1</v>
      </c>
      <c r="Q1025">
        <v>1</v>
      </c>
      <c r="R1025">
        <v>1</v>
      </c>
      <c r="S1025">
        <v>0</v>
      </c>
      <c r="T1025">
        <v>0</v>
      </c>
      <c r="U1025">
        <v>0</v>
      </c>
      <c r="V1025">
        <v>0</v>
      </c>
      <c r="W1025">
        <v>1</v>
      </c>
      <c r="X1025">
        <v>1</v>
      </c>
      <c r="Y1025">
        <v>1</v>
      </c>
      <c r="Z1025">
        <v>1</v>
      </c>
      <c r="AA1025">
        <v>2.18014214797976</v>
      </c>
      <c r="AB1025">
        <v>1.9544886986018599</v>
      </c>
      <c r="AC1025">
        <v>0.97476301489500095</v>
      </c>
      <c r="AD1025">
        <v>4.4744376215335002</v>
      </c>
      <c r="AE1025">
        <v>0</v>
      </c>
      <c r="AF1025">
        <v>0</v>
      </c>
      <c r="AG1025">
        <v>0</v>
      </c>
      <c r="AH1025">
        <v>0</v>
      </c>
      <c r="AI1025">
        <v>1.0419432422378301</v>
      </c>
      <c r="AJ1025">
        <v>1.8593681012454</v>
      </c>
      <c r="AK1025">
        <v>1.9858679779634201</v>
      </c>
      <c r="AL1025">
        <v>1.76851732497797</v>
      </c>
      <c r="AM1025">
        <f t="shared" si="30"/>
        <v>1.3351175341599752</v>
      </c>
      <c r="AN1025">
        <f t="shared" si="31"/>
        <v>1.3714704874124817</v>
      </c>
      <c r="AP1025" t="s">
        <v>1118</v>
      </c>
      <c r="AQ1025" t="s">
        <v>3493</v>
      </c>
      <c r="AR1025" t="s">
        <v>3494</v>
      </c>
      <c r="AS1025">
        <v>-7.6467798260510797E-2</v>
      </c>
      <c r="AT1025">
        <v>4.84151774600639E-2</v>
      </c>
      <c r="AU1025">
        <v>0.84812970176689895</v>
      </c>
    </row>
    <row r="1026" spans="1:47" x14ac:dyDescent="0.25">
      <c r="A1026" t="s">
        <v>710</v>
      </c>
      <c r="B1026">
        <v>174496.90498515611</v>
      </c>
      <c r="C1026">
        <v>105324.45294728826</v>
      </c>
      <c r="D1026">
        <v>169792.35739090721</v>
      </c>
      <c r="E1026">
        <v>143886.45308590934</v>
      </c>
      <c r="F1026">
        <v>119827.52443250481</v>
      </c>
      <c r="G1026">
        <v>188690.83681177846</v>
      </c>
      <c r="H1026">
        <v>139568.75281222913</v>
      </c>
      <c r="I1026">
        <v>164409.2003724738</v>
      </c>
      <c r="J1026">
        <v>326282.01030744403</v>
      </c>
      <c r="K1026">
        <v>253520.31513695611</v>
      </c>
      <c r="L1026">
        <v>603060.46178478503</v>
      </c>
      <c r="M1026">
        <v>309610.60956740432</v>
      </c>
      <c r="N1026">
        <v>2</v>
      </c>
      <c r="O1026">
        <v>2</v>
      </c>
      <c r="P1026">
        <v>1</v>
      </c>
      <c r="Q1026">
        <v>2</v>
      </c>
      <c r="R1026">
        <v>2</v>
      </c>
      <c r="S1026">
        <v>1</v>
      </c>
      <c r="T1026">
        <v>2</v>
      </c>
      <c r="U1026">
        <v>1</v>
      </c>
      <c r="V1026">
        <v>2</v>
      </c>
      <c r="W1026">
        <v>1</v>
      </c>
      <c r="X1026">
        <v>1</v>
      </c>
      <c r="Y1026">
        <v>2</v>
      </c>
      <c r="Z1026">
        <v>1</v>
      </c>
      <c r="AA1026">
        <v>2.4663598863498803</v>
      </c>
      <c r="AB1026">
        <v>1.84185868889322</v>
      </c>
      <c r="AC1026">
        <v>1.7744949124063951</v>
      </c>
      <c r="AD1026">
        <v>3.0915159548684752</v>
      </c>
      <c r="AE1026">
        <v>1.9007077458820001</v>
      </c>
      <c r="AF1026">
        <v>1.958652510818975</v>
      </c>
      <c r="AG1026">
        <v>2.6152107222579102</v>
      </c>
      <c r="AH1026">
        <v>3.1350093901550498</v>
      </c>
      <c r="AI1026">
        <v>1.88404884718146</v>
      </c>
      <c r="AJ1026">
        <v>5.2588102063976701</v>
      </c>
      <c r="AK1026">
        <v>2.1629627960247886</v>
      </c>
      <c r="AL1026">
        <v>3.3129166002377599</v>
      </c>
      <c r="AM1026">
        <f t="shared" si="30"/>
        <v>2.5307041753412669</v>
      </c>
      <c r="AN1026">
        <f t="shared" si="31"/>
        <v>2.7030538682376637</v>
      </c>
      <c r="AP1026" t="s">
        <v>1119</v>
      </c>
      <c r="AQ1026" t="s">
        <v>3495</v>
      </c>
      <c r="AR1026" t="s">
        <v>3496</v>
      </c>
      <c r="AS1026">
        <v>-0.242264352158822</v>
      </c>
      <c r="AT1026">
        <v>9.3272751603918694E-2</v>
      </c>
      <c r="AU1026">
        <v>0.84819244288501405</v>
      </c>
    </row>
    <row r="1027" spans="1:47" x14ac:dyDescent="0.25">
      <c r="A1027" t="s">
        <v>615</v>
      </c>
      <c r="B1027">
        <v>123759.82399464786</v>
      </c>
      <c r="C1027">
        <v>132663.76257648642</v>
      </c>
      <c r="D1027">
        <v>132645.64855742891</v>
      </c>
      <c r="E1027">
        <v>100717.97116320263</v>
      </c>
      <c r="F1027">
        <v>117278.46148849398</v>
      </c>
      <c r="G1027">
        <v>86744.998672872229</v>
      </c>
      <c r="H1027">
        <v>104399.86093888526</v>
      </c>
      <c r="I1027">
        <v>80641.596682654985</v>
      </c>
      <c r="J1027">
        <v>147315.23538774354</v>
      </c>
      <c r="K1027">
        <v>136541.50555182528</v>
      </c>
      <c r="L1027">
        <v>157009.79590933182</v>
      </c>
      <c r="M1027">
        <v>120518.59242050568</v>
      </c>
      <c r="N1027">
        <v>1</v>
      </c>
      <c r="O1027">
        <v>1</v>
      </c>
      <c r="P1027">
        <v>1</v>
      </c>
      <c r="Q1027">
        <v>1</v>
      </c>
      <c r="R1027">
        <v>1</v>
      </c>
      <c r="S1027">
        <v>1</v>
      </c>
      <c r="T1027">
        <v>1</v>
      </c>
      <c r="U1027">
        <v>1</v>
      </c>
      <c r="V1027">
        <v>1</v>
      </c>
      <c r="W1027">
        <v>1</v>
      </c>
      <c r="X1027">
        <v>1</v>
      </c>
      <c r="Y1027">
        <v>1</v>
      </c>
      <c r="Z1027">
        <v>1</v>
      </c>
      <c r="AA1027">
        <v>1.6560420120550801</v>
      </c>
      <c r="AB1027">
        <v>3.5956624504521701</v>
      </c>
      <c r="AC1027">
        <v>1.87756850162926</v>
      </c>
      <c r="AD1027">
        <v>2.7274818639181202</v>
      </c>
      <c r="AE1027">
        <v>2.94214421799908</v>
      </c>
      <c r="AF1027">
        <v>3.3656320755481901</v>
      </c>
      <c r="AG1027">
        <v>1.5420764733252099</v>
      </c>
      <c r="AH1027">
        <v>2.4365932372564298</v>
      </c>
      <c r="AI1027">
        <v>1.7765400805098901</v>
      </c>
      <c r="AJ1027">
        <v>2.67752301368037</v>
      </c>
      <c r="AK1027">
        <v>3.1916777378805001</v>
      </c>
      <c r="AL1027">
        <v>3.3952782061778701</v>
      </c>
      <c r="AM1027">
        <f t="shared" si="30"/>
        <v>2.4914946889791603</v>
      </c>
      <c r="AN1027">
        <f t="shared" si="31"/>
        <v>2.7058752894262015</v>
      </c>
      <c r="AP1027" t="s">
        <v>1120</v>
      </c>
      <c r="AQ1027" t="s">
        <v>3497</v>
      </c>
      <c r="AR1027" t="s">
        <v>3498</v>
      </c>
      <c r="AS1027">
        <v>0.41070011011582302</v>
      </c>
      <c r="AT1027">
        <v>6.3052850686447906E-2</v>
      </c>
      <c r="AU1027">
        <v>0.84851397790187899</v>
      </c>
    </row>
    <row r="1028" spans="1:47" x14ac:dyDescent="0.25">
      <c r="A1028" t="s">
        <v>223</v>
      </c>
      <c r="B1028">
        <v>64579.066725603247</v>
      </c>
      <c r="C1028">
        <v>60517.103503278071</v>
      </c>
      <c r="D1028">
        <v>67947.247470039845</v>
      </c>
      <c r="E1028">
        <v>115861.40582694174</v>
      </c>
      <c r="F1028">
        <v>62916.914622780969</v>
      </c>
      <c r="G1028">
        <v>45426.16829433402</v>
      </c>
      <c r="H1028">
        <v>52321.447429268635</v>
      </c>
      <c r="I1028">
        <v>63686.45323123179</v>
      </c>
      <c r="J1028">
        <v>205.36</v>
      </c>
      <c r="K1028">
        <v>54246.983190224819</v>
      </c>
      <c r="L1028">
        <v>205.36</v>
      </c>
      <c r="M1028">
        <v>63597.129204461417</v>
      </c>
      <c r="N1028">
        <v>2</v>
      </c>
      <c r="O1028">
        <v>1</v>
      </c>
      <c r="P1028">
        <v>1</v>
      </c>
      <c r="Q1028">
        <v>1</v>
      </c>
      <c r="R1028">
        <v>2</v>
      </c>
      <c r="S1028">
        <v>1</v>
      </c>
      <c r="T1028">
        <v>1</v>
      </c>
      <c r="U1028">
        <v>1</v>
      </c>
      <c r="V1028">
        <v>1</v>
      </c>
      <c r="W1028">
        <v>0</v>
      </c>
      <c r="X1028">
        <v>1</v>
      </c>
      <c r="Y1028">
        <v>0</v>
      </c>
      <c r="Z1028">
        <v>1</v>
      </c>
      <c r="AA1028">
        <v>3.3138426984195499</v>
      </c>
      <c r="AB1028">
        <v>1.9843496434566099</v>
      </c>
      <c r="AC1028">
        <v>3.72656901113342</v>
      </c>
      <c r="AD1028">
        <v>1.9461069742979302</v>
      </c>
      <c r="AE1028">
        <v>5.0572259767310701</v>
      </c>
      <c r="AF1028">
        <v>2.7625586289705999</v>
      </c>
      <c r="AG1028">
        <v>5.0789609660455799</v>
      </c>
      <c r="AH1028">
        <v>3.9652912273202401</v>
      </c>
      <c r="AI1028">
        <v>0</v>
      </c>
      <c r="AJ1028">
        <v>3.5617898129951602</v>
      </c>
      <c r="AK1028">
        <v>0</v>
      </c>
      <c r="AL1028">
        <v>3.6419792697650699</v>
      </c>
      <c r="AM1028">
        <f t="shared" si="30"/>
        <v>2.5581849658292235</v>
      </c>
      <c r="AN1028">
        <f t="shared" si="31"/>
        <v>3.2815940690266481</v>
      </c>
      <c r="AP1028" t="s">
        <v>1121</v>
      </c>
      <c r="AQ1028" t="s">
        <v>3499</v>
      </c>
      <c r="AR1028" t="s">
        <v>3500</v>
      </c>
      <c r="AS1028">
        <v>-1.82628058367416</v>
      </c>
      <c r="AT1028">
        <v>7.9984808466815105E-2</v>
      </c>
      <c r="AU1028">
        <v>0.84852496781711095</v>
      </c>
    </row>
    <row r="1029" spans="1:47" x14ac:dyDescent="0.25">
      <c r="A1029" t="s">
        <v>306</v>
      </c>
      <c r="B1029">
        <v>205.36</v>
      </c>
      <c r="C1029">
        <v>81377.245260412034</v>
      </c>
      <c r="D1029">
        <v>205.36</v>
      </c>
      <c r="E1029">
        <v>205.36</v>
      </c>
      <c r="F1029">
        <v>205.36</v>
      </c>
      <c r="G1029">
        <v>12559.850545195894</v>
      </c>
      <c r="H1029">
        <v>205.36</v>
      </c>
      <c r="I1029">
        <v>205.36</v>
      </c>
      <c r="J1029">
        <v>205.36</v>
      </c>
      <c r="K1029">
        <v>65804.086426924434</v>
      </c>
      <c r="L1029">
        <v>94599.408113513389</v>
      </c>
      <c r="M1029">
        <v>205.36</v>
      </c>
      <c r="N1029">
        <v>2</v>
      </c>
      <c r="O1029">
        <v>0</v>
      </c>
      <c r="P1029">
        <v>2</v>
      </c>
      <c r="Q1029">
        <v>0</v>
      </c>
      <c r="R1029">
        <v>0</v>
      </c>
      <c r="S1029">
        <v>0</v>
      </c>
      <c r="T1029">
        <v>1</v>
      </c>
      <c r="U1029">
        <v>0</v>
      </c>
      <c r="V1029">
        <v>0</v>
      </c>
      <c r="W1029">
        <v>0</v>
      </c>
      <c r="X1029">
        <v>1</v>
      </c>
      <c r="Y1029">
        <v>2</v>
      </c>
      <c r="Z1029">
        <v>0</v>
      </c>
      <c r="AA1029">
        <v>0</v>
      </c>
      <c r="AB1029">
        <v>2.1696606798210749</v>
      </c>
      <c r="AC1029">
        <v>0</v>
      </c>
      <c r="AD1029">
        <v>0</v>
      </c>
      <c r="AE1029">
        <v>0</v>
      </c>
      <c r="AF1029">
        <v>0.50756379243798599</v>
      </c>
      <c r="AG1029">
        <v>0</v>
      </c>
      <c r="AH1029">
        <v>0</v>
      </c>
      <c r="AI1029">
        <v>0</v>
      </c>
      <c r="AJ1029">
        <v>0.78529526001859495</v>
      </c>
      <c r="AK1029">
        <v>0.94437088136752045</v>
      </c>
      <c r="AL1029">
        <v>0</v>
      </c>
      <c r="AM1029">
        <f t="shared" ref="AM1029:AM1092" si="32">AVERAGE(AA1029:AC1029,AF1029,AI1029,AJ1029)</f>
        <v>0.57708662204627592</v>
      </c>
      <c r="AN1029">
        <f t="shared" ref="AN1029:AN1092" si="33">AVERAGE(AD1029:AE1029,AG1029,AH1029,AK1029,AL1029)</f>
        <v>0.15739514689458675</v>
      </c>
      <c r="AP1029" t="s">
        <v>1122</v>
      </c>
      <c r="AQ1029" t="s">
        <v>3501</v>
      </c>
      <c r="AR1029" t="s">
        <v>3502</v>
      </c>
      <c r="AS1029">
        <v>0.308915666259447</v>
      </c>
      <c r="AT1029">
        <v>0.12502802941646499</v>
      </c>
      <c r="AU1029">
        <v>0.84855722420794299</v>
      </c>
    </row>
    <row r="1030" spans="1:47" x14ac:dyDescent="0.25">
      <c r="A1030" t="s">
        <v>983</v>
      </c>
      <c r="B1030">
        <v>205.36</v>
      </c>
      <c r="C1030">
        <v>205.36</v>
      </c>
      <c r="D1030">
        <v>205.36</v>
      </c>
      <c r="E1030">
        <v>205.36</v>
      </c>
      <c r="F1030">
        <v>205.36</v>
      </c>
      <c r="G1030">
        <v>205.36</v>
      </c>
      <c r="H1030">
        <v>205.36</v>
      </c>
      <c r="I1030">
        <v>205.36</v>
      </c>
      <c r="J1030">
        <v>80412.479999309609</v>
      </c>
      <c r="K1030">
        <v>205.36</v>
      </c>
      <c r="L1030">
        <v>108505.89227483278</v>
      </c>
      <c r="M1030">
        <v>82313.823013657442</v>
      </c>
      <c r="N1030">
        <v>1</v>
      </c>
      <c r="O1030">
        <v>0</v>
      </c>
      <c r="P1030">
        <v>0</v>
      </c>
      <c r="Q1030">
        <v>0</v>
      </c>
      <c r="R1030">
        <v>0</v>
      </c>
      <c r="S1030">
        <v>0</v>
      </c>
      <c r="T1030">
        <v>0</v>
      </c>
      <c r="U1030">
        <v>0</v>
      </c>
      <c r="V1030">
        <v>0</v>
      </c>
      <c r="W1030">
        <v>1</v>
      </c>
      <c r="X1030">
        <v>0</v>
      </c>
      <c r="Y1030">
        <v>1</v>
      </c>
      <c r="Z1030">
        <v>1</v>
      </c>
      <c r="AA1030">
        <v>0</v>
      </c>
      <c r="AB1030">
        <v>0</v>
      </c>
      <c r="AC1030">
        <v>0</v>
      </c>
      <c r="AD1030">
        <v>0</v>
      </c>
      <c r="AE1030">
        <v>0</v>
      </c>
      <c r="AF1030">
        <v>0</v>
      </c>
      <c r="AG1030">
        <v>0</v>
      </c>
      <c r="AH1030">
        <v>0</v>
      </c>
      <c r="AI1030">
        <v>2.5523033804256299</v>
      </c>
      <c r="AJ1030">
        <v>0</v>
      </c>
      <c r="AK1030">
        <v>3.8338387294659002</v>
      </c>
      <c r="AL1030">
        <v>1.1613840367161901</v>
      </c>
      <c r="AM1030">
        <f t="shared" si="32"/>
        <v>0.42538389673760496</v>
      </c>
      <c r="AN1030">
        <f t="shared" si="33"/>
        <v>0.83253712769701504</v>
      </c>
      <c r="AP1030" t="s">
        <v>1123</v>
      </c>
      <c r="AQ1030" t="s">
        <v>3503</v>
      </c>
      <c r="AR1030" t="s">
        <v>3504</v>
      </c>
      <c r="AS1030">
        <v>-0.92730109130860505</v>
      </c>
      <c r="AT1030">
        <v>3.15678214618356E-2</v>
      </c>
      <c r="AU1030">
        <v>0.84893654872375801</v>
      </c>
    </row>
    <row r="1031" spans="1:47" x14ac:dyDescent="0.25">
      <c r="A1031" t="s">
        <v>466</v>
      </c>
      <c r="B1031">
        <v>18468.651354589703</v>
      </c>
      <c r="C1031">
        <v>205.36</v>
      </c>
      <c r="D1031">
        <v>205.36</v>
      </c>
      <c r="E1031">
        <v>10347.602300476092</v>
      </c>
      <c r="F1031">
        <v>205.36</v>
      </c>
      <c r="G1031">
        <v>205.36</v>
      </c>
      <c r="H1031">
        <v>205.36</v>
      </c>
      <c r="I1031">
        <v>37708.918718028523</v>
      </c>
      <c r="J1031">
        <v>205.36</v>
      </c>
      <c r="K1031">
        <v>205.36</v>
      </c>
      <c r="L1031">
        <v>205.36</v>
      </c>
      <c r="M1031">
        <v>49622.120628737954</v>
      </c>
      <c r="N1031">
        <v>1</v>
      </c>
      <c r="O1031">
        <v>1</v>
      </c>
      <c r="P1031">
        <v>0</v>
      </c>
      <c r="Q1031">
        <v>0</v>
      </c>
      <c r="R1031">
        <v>1</v>
      </c>
      <c r="S1031">
        <v>0</v>
      </c>
      <c r="T1031">
        <v>0</v>
      </c>
      <c r="U1031">
        <v>0</v>
      </c>
      <c r="V1031">
        <v>1</v>
      </c>
      <c r="W1031">
        <v>0</v>
      </c>
      <c r="X1031">
        <v>0</v>
      </c>
      <c r="Y1031">
        <v>0</v>
      </c>
      <c r="Z1031">
        <v>1</v>
      </c>
      <c r="AA1031">
        <v>0.58351158984987395</v>
      </c>
      <c r="AB1031">
        <v>0</v>
      </c>
      <c r="AC1031">
        <v>0</v>
      </c>
      <c r="AD1031">
        <v>0.52897058133559205</v>
      </c>
      <c r="AE1031">
        <v>0</v>
      </c>
      <c r="AF1031">
        <v>0</v>
      </c>
      <c r="AG1031">
        <v>0</v>
      </c>
      <c r="AH1031">
        <v>4.0363615052898201</v>
      </c>
      <c r="AI1031">
        <v>0</v>
      </c>
      <c r="AJ1031">
        <v>0</v>
      </c>
      <c r="AK1031">
        <v>0</v>
      </c>
      <c r="AL1031">
        <v>1.9254709239593499</v>
      </c>
      <c r="AM1031">
        <f t="shared" si="32"/>
        <v>9.7251931641645653E-2</v>
      </c>
      <c r="AN1031">
        <f t="shared" si="33"/>
        <v>1.081800501764127</v>
      </c>
      <c r="AP1031" t="s">
        <v>1124</v>
      </c>
      <c r="AQ1031" t="s">
        <v>3505</v>
      </c>
      <c r="AR1031" t="s">
        <v>3506</v>
      </c>
      <c r="AS1031">
        <v>0.74467230634516701</v>
      </c>
      <c r="AT1031">
        <v>1.04854867497575E-2</v>
      </c>
      <c r="AU1031">
        <v>0.84923098945845399</v>
      </c>
    </row>
    <row r="1032" spans="1:47" x14ac:dyDescent="0.25">
      <c r="A1032" t="s">
        <v>232</v>
      </c>
      <c r="B1032">
        <v>205.36</v>
      </c>
      <c r="C1032">
        <v>205.36</v>
      </c>
      <c r="D1032">
        <v>12596.021659563712</v>
      </c>
      <c r="E1032">
        <v>2009.3844370190436</v>
      </c>
      <c r="F1032">
        <v>9192.3859479656494</v>
      </c>
      <c r="G1032">
        <v>205.36</v>
      </c>
      <c r="H1032">
        <v>205.36</v>
      </c>
      <c r="I1032">
        <v>205.36</v>
      </c>
      <c r="J1032">
        <v>205.36</v>
      </c>
      <c r="K1032">
        <v>205.36</v>
      </c>
      <c r="L1032">
        <v>3238.2411525519747</v>
      </c>
      <c r="M1032">
        <v>7416.0167995270976</v>
      </c>
      <c r="N1032">
        <v>2</v>
      </c>
      <c r="O1032">
        <v>0</v>
      </c>
      <c r="P1032">
        <v>0</v>
      </c>
      <c r="Q1032">
        <v>1</v>
      </c>
      <c r="R1032">
        <v>1</v>
      </c>
      <c r="S1032">
        <v>1</v>
      </c>
      <c r="T1032">
        <v>0</v>
      </c>
      <c r="U1032">
        <v>0</v>
      </c>
      <c r="V1032">
        <v>0</v>
      </c>
      <c r="W1032">
        <v>0</v>
      </c>
      <c r="X1032">
        <v>0</v>
      </c>
      <c r="Y1032">
        <v>1</v>
      </c>
      <c r="Z1032">
        <v>1</v>
      </c>
      <c r="AA1032">
        <v>0</v>
      </c>
      <c r="AB1032">
        <v>0</v>
      </c>
      <c r="AC1032">
        <v>2.2012876209274999</v>
      </c>
      <c r="AD1032">
        <v>1.1435711489509099</v>
      </c>
      <c r="AE1032">
        <v>0.835008411636179</v>
      </c>
      <c r="AF1032">
        <v>0</v>
      </c>
      <c r="AG1032">
        <v>0</v>
      </c>
      <c r="AH1032">
        <v>0</v>
      </c>
      <c r="AI1032">
        <v>0</v>
      </c>
      <c r="AJ1032">
        <v>0</v>
      </c>
      <c r="AK1032">
        <v>0.87948958629201202</v>
      </c>
      <c r="AL1032">
        <v>3.8889184626436601</v>
      </c>
      <c r="AM1032">
        <f t="shared" si="32"/>
        <v>0.36688127015458333</v>
      </c>
      <c r="AN1032">
        <f t="shared" si="33"/>
        <v>1.1244979349204602</v>
      </c>
      <c r="AP1032" t="s">
        <v>1125</v>
      </c>
      <c r="AQ1032" t="s">
        <v>3507</v>
      </c>
      <c r="AR1032" t="s">
        <v>3508</v>
      </c>
      <c r="AS1032">
        <v>0.234852095489475</v>
      </c>
      <c r="AT1032">
        <v>9.8024233127825492E-3</v>
      </c>
      <c r="AU1032">
        <v>0.849775579841059</v>
      </c>
    </row>
    <row r="1033" spans="1:47" x14ac:dyDescent="0.25">
      <c r="A1033" t="s">
        <v>1346</v>
      </c>
      <c r="B1033">
        <v>18608.123417443381</v>
      </c>
      <c r="C1033">
        <v>20483.44081530633</v>
      </c>
      <c r="D1033">
        <v>16639.706833022632</v>
      </c>
      <c r="E1033">
        <v>19545.303387452161</v>
      </c>
      <c r="F1033">
        <v>21843.761271475771</v>
      </c>
      <c r="G1033">
        <v>10764.710731115632</v>
      </c>
      <c r="H1033">
        <v>27638.079240991632</v>
      </c>
      <c r="I1033">
        <v>22325.936800373802</v>
      </c>
      <c r="J1033">
        <v>47010.855457715326</v>
      </c>
      <c r="K1033">
        <v>33814.854355322386</v>
      </c>
      <c r="L1033">
        <v>205.36</v>
      </c>
      <c r="M1033">
        <v>28356.793265896002</v>
      </c>
      <c r="N1033">
        <v>1</v>
      </c>
      <c r="O1033">
        <v>1</v>
      </c>
      <c r="P1033">
        <v>1</v>
      </c>
      <c r="Q1033">
        <v>1</v>
      </c>
      <c r="R1033">
        <v>1</v>
      </c>
      <c r="S1033">
        <v>1</v>
      </c>
      <c r="T1033">
        <v>1</v>
      </c>
      <c r="U1033">
        <v>1</v>
      </c>
      <c r="V1033">
        <v>1</v>
      </c>
      <c r="W1033">
        <v>1</v>
      </c>
      <c r="X1033">
        <v>1</v>
      </c>
      <c r="Y1033">
        <v>0</v>
      </c>
      <c r="Z1033">
        <v>1</v>
      </c>
      <c r="AA1033">
        <v>2.95760440923106</v>
      </c>
      <c r="AB1033">
        <v>3.0805391171963299</v>
      </c>
      <c r="AC1033">
        <v>1.3865393188048001</v>
      </c>
      <c r="AD1033">
        <v>5.1255294941684602</v>
      </c>
      <c r="AE1033">
        <v>3.7632189983276301</v>
      </c>
      <c r="AF1033">
        <v>2.8866188893391</v>
      </c>
      <c r="AG1033">
        <v>5.7700442636032996</v>
      </c>
      <c r="AH1033">
        <v>3.0840210652613802</v>
      </c>
      <c r="AI1033">
        <v>2.1198549511396201</v>
      </c>
      <c r="AJ1033">
        <v>3.60529930472631</v>
      </c>
      <c r="AK1033">
        <v>0</v>
      </c>
      <c r="AL1033">
        <v>2.93858103330835</v>
      </c>
      <c r="AM1033">
        <f t="shared" si="32"/>
        <v>2.6727426650728705</v>
      </c>
      <c r="AN1033">
        <f t="shared" si="33"/>
        <v>3.446899142444853</v>
      </c>
      <c r="AP1033" t="s">
        <v>1126</v>
      </c>
      <c r="AQ1033" t="s">
        <v>3509</v>
      </c>
      <c r="AR1033" t="s">
        <v>3510</v>
      </c>
      <c r="AS1033">
        <v>0.27520833988107901</v>
      </c>
      <c r="AT1033">
        <v>6.7961394876931105E-2</v>
      </c>
      <c r="AU1033">
        <v>0.85028211981032198</v>
      </c>
    </row>
    <row r="1034" spans="1:47" x14ac:dyDescent="0.25">
      <c r="A1034" t="s">
        <v>101</v>
      </c>
      <c r="B1034">
        <v>16749.648837992157</v>
      </c>
      <c r="C1034">
        <v>20185.756435039628</v>
      </c>
      <c r="D1034">
        <v>19343.861424742056</v>
      </c>
      <c r="E1034">
        <v>205.36</v>
      </c>
      <c r="F1034">
        <v>205.36</v>
      </c>
      <c r="G1034">
        <v>205.36</v>
      </c>
      <c r="H1034">
        <v>205.36</v>
      </c>
      <c r="I1034">
        <v>205.36</v>
      </c>
      <c r="J1034">
        <v>6527.0399554171681</v>
      </c>
      <c r="K1034">
        <v>205.36</v>
      </c>
      <c r="L1034">
        <v>205.36</v>
      </c>
      <c r="M1034">
        <v>205.36</v>
      </c>
      <c r="N1034">
        <v>1</v>
      </c>
      <c r="O1034">
        <v>1</v>
      </c>
      <c r="P1034">
        <v>1</v>
      </c>
      <c r="Q1034">
        <v>1</v>
      </c>
      <c r="R1034">
        <v>0</v>
      </c>
      <c r="S1034">
        <v>0</v>
      </c>
      <c r="T1034">
        <v>0</v>
      </c>
      <c r="U1034">
        <v>0</v>
      </c>
      <c r="V1034">
        <v>0</v>
      </c>
      <c r="W1034">
        <v>1</v>
      </c>
      <c r="X1034">
        <v>0</v>
      </c>
      <c r="Y1034">
        <v>0</v>
      </c>
      <c r="Z1034">
        <v>0</v>
      </c>
      <c r="AA1034">
        <v>1.1136233916782201</v>
      </c>
      <c r="AB1034">
        <v>2.1238217392909799</v>
      </c>
      <c r="AC1034">
        <v>3.30169524898449</v>
      </c>
      <c r="AD1034">
        <v>0</v>
      </c>
      <c r="AE1034">
        <v>0</v>
      </c>
      <c r="AF1034">
        <v>0</v>
      </c>
      <c r="AG1034">
        <v>0</v>
      </c>
      <c r="AH1034">
        <v>0</v>
      </c>
      <c r="AI1034">
        <v>0.54828108173153101</v>
      </c>
      <c r="AJ1034">
        <v>0</v>
      </c>
      <c r="AK1034">
        <v>0</v>
      </c>
      <c r="AL1034">
        <v>0</v>
      </c>
      <c r="AM1034">
        <f t="shared" si="32"/>
        <v>1.1812369102808702</v>
      </c>
      <c r="AN1034">
        <f t="shared" si="33"/>
        <v>0</v>
      </c>
      <c r="AP1034" t="s">
        <v>1127</v>
      </c>
      <c r="AQ1034" t="s">
        <v>3511</v>
      </c>
      <c r="AR1034" t="s">
        <v>3512</v>
      </c>
      <c r="AS1034">
        <v>0.25962588604832598</v>
      </c>
      <c r="AT1034">
        <v>0.118762791193296</v>
      </c>
      <c r="AU1034">
        <v>0.85072877956102499</v>
      </c>
    </row>
    <row r="1035" spans="1:47" x14ac:dyDescent="0.25">
      <c r="A1035" t="s">
        <v>401</v>
      </c>
      <c r="B1035">
        <v>161566.42763976008</v>
      </c>
      <c r="C1035">
        <v>129215.31796446261</v>
      </c>
      <c r="D1035">
        <v>83417.117896352793</v>
      </c>
      <c r="E1035">
        <v>162204.0033666871</v>
      </c>
      <c r="F1035">
        <v>155180.0789299031</v>
      </c>
      <c r="G1035">
        <v>175759.89725602575</v>
      </c>
      <c r="H1035">
        <v>197083.99850751038</v>
      </c>
      <c r="I1035">
        <v>153917.63346671587</v>
      </c>
      <c r="J1035">
        <v>205.36</v>
      </c>
      <c r="K1035">
        <v>163136.23309723579</v>
      </c>
      <c r="L1035">
        <v>63034.846098893264</v>
      </c>
      <c r="M1035">
        <v>161323.72352190962</v>
      </c>
      <c r="N1035">
        <v>2</v>
      </c>
      <c r="O1035">
        <v>2</v>
      </c>
      <c r="P1035">
        <v>2</v>
      </c>
      <c r="Q1035">
        <v>1</v>
      </c>
      <c r="R1035">
        <v>2</v>
      </c>
      <c r="S1035">
        <v>2</v>
      </c>
      <c r="T1035">
        <v>2</v>
      </c>
      <c r="U1035">
        <v>2</v>
      </c>
      <c r="V1035">
        <v>2</v>
      </c>
      <c r="W1035">
        <v>0</v>
      </c>
      <c r="X1035">
        <v>1</v>
      </c>
      <c r="Y1035">
        <v>1</v>
      </c>
      <c r="Z1035">
        <v>1</v>
      </c>
      <c r="AA1035">
        <v>1.5342904067942855</v>
      </c>
      <c r="AB1035">
        <v>2.4039811260090098</v>
      </c>
      <c r="AC1035">
        <v>1.6452321684457401</v>
      </c>
      <c r="AD1035">
        <v>1.2159958522812424</v>
      </c>
      <c r="AE1035">
        <v>1.0498067336501031</v>
      </c>
      <c r="AF1035">
        <v>1.929923425470615</v>
      </c>
      <c r="AG1035">
        <v>1.835720043835245</v>
      </c>
      <c r="AH1035">
        <v>1.542381124746341</v>
      </c>
      <c r="AI1035">
        <v>0</v>
      </c>
      <c r="AJ1035">
        <v>6.0931706706514897</v>
      </c>
      <c r="AK1035">
        <v>3.8565340568622899</v>
      </c>
      <c r="AL1035">
        <v>2.0599564184462702</v>
      </c>
      <c r="AM1035">
        <f t="shared" si="32"/>
        <v>2.2677662995618566</v>
      </c>
      <c r="AN1035">
        <f t="shared" si="33"/>
        <v>1.9267323716369151</v>
      </c>
      <c r="AP1035" t="s">
        <v>1128</v>
      </c>
      <c r="AQ1035" t="s">
        <v>3513</v>
      </c>
      <c r="AS1035">
        <v>0.20355934554976399</v>
      </c>
      <c r="AT1035">
        <v>0.22115505501251501</v>
      </c>
      <c r="AU1035">
        <v>0.85141484650424204</v>
      </c>
    </row>
    <row r="1036" spans="1:47" x14ac:dyDescent="0.25">
      <c r="A1036" t="s">
        <v>221</v>
      </c>
      <c r="B1036">
        <v>88012.586260827302</v>
      </c>
      <c r="C1036">
        <v>148048.93799426683</v>
      </c>
      <c r="D1036">
        <v>90806.787065506811</v>
      </c>
      <c r="E1036">
        <v>148281.40766535539</v>
      </c>
      <c r="F1036">
        <v>139056.68936225172</v>
      </c>
      <c r="G1036">
        <v>125269.020087128</v>
      </c>
      <c r="H1036">
        <v>148052.16758068473</v>
      </c>
      <c r="I1036">
        <v>153914.98224073465</v>
      </c>
      <c r="J1036">
        <v>205.36</v>
      </c>
      <c r="K1036">
        <v>101325.15805627631</v>
      </c>
      <c r="L1036">
        <v>205.36</v>
      </c>
      <c r="M1036">
        <v>93001.679400504072</v>
      </c>
      <c r="N1036">
        <v>1</v>
      </c>
      <c r="O1036">
        <v>1</v>
      </c>
      <c r="P1036">
        <v>1</v>
      </c>
      <c r="Q1036">
        <v>1</v>
      </c>
      <c r="R1036">
        <v>1</v>
      </c>
      <c r="S1036">
        <v>1</v>
      </c>
      <c r="T1036">
        <v>1</v>
      </c>
      <c r="U1036">
        <v>1</v>
      </c>
      <c r="V1036">
        <v>1</v>
      </c>
      <c r="W1036">
        <v>0</v>
      </c>
      <c r="X1036">
        <v>1</v>
      </c>
      <c r="Y1036">
        <v>0</v>
      </c>
      <c r="Z1036">
        <v>1</v>
      </c>
      <c r="AA1036">
        <v>3.0794646313975398</v>
      </c>
      <c r="AB1036">
        <v>3.0088383535599399</v>
      </c>
      <c r="AC1036">
        <v>3.7059349274670499</v>
      </c>
      <c r="AD1036">
        <v>4.8143510266822203</v>
      </c>
      <c r="AE1036">
        <v>3.0360233490109501</v>
      </c>
      <c r="AF1036">
        <v>3.7556345090983099</v>
      </c>
      <c r="AG1036">
        <v>2.9334115068398101</v>
      </c>
      <c r="AH1036">
        <v>4.5166430821675396</v>
      </c>
      <c r="AI1036">
        <v>0</v>
      </c>
      <c r="AJ1036">
        <v>2.5744902732368899</v>
      </c>
      <c r="AK1036">
        <v>0</v>
      </c>
      <c r="AL1036">
        <v>3.4555853340367801</v>
      </c>
      <c r="AM1036">
        <f t="shared" si="32"/>
        <v>2.6873937824599547</v>
      </c>
      <c r="AN1036">
        <f t="shared" si="33"/>
        <v>3.1260023831228829</v>
      </c>
      <c r="AP1036" t="s">
        <v>1129</v>
      </c>
      <c r="AQ1036" t="s">
        <v>3514</v>
      </c>
      <c r="AR1036" t="s">
        <v>3515</v>
      </c>
      <c r="AS1036">
        <v>0.29351226799032598</v>
      </c>
      <c r="AT1036">
        <v>0.11274483465909101</v>
      </c>
      <c r="AU1036">
        <v>0.85240468751503495</v>
      </c>
    </row>
    <row r="1037" spans="1:47" x14ac:dyDescent="0.25">
      <c r="A1037" t="s">
        <v>807</v>
      </c>
      <c r="B1037">
        <v>160539.81057350695</v>
      </c>
      <c r="C1037">
        <v>157244.28446258206</v>
      </c>
      <c r="D1037">
        <v>169961.26088986962</v>
      </c>
      <c r="E1037">
        <v>174531.20280887737</v>
      </c>
      <c r="F1037">
        <v>180326.61488218399</v>
      </c>
      <c r="G1037">
        <v>200467.21867994958</v>
      </c>
      <c r="H1037">
        <v>155064.31559415651</v>
      </c>
      <c r="I1037">
        <v>135963.29384819834</v>
      </c>
      <c r="J1037">
        <v>142332.06747260242</v>
      </c>
      <c r="K1037">
        <v>105421.04920129724</v>
      </c>
      <c r="L1037">
        <v>108870.04498525085</v>
      </c>
      <c r="M1037">
        <v>104591.42746333146</v>
      </c>
      <c r="N1037">
        <v>1</v>
      </c>
      <c r="O1037">
        <v>1</v>
      </c>
      <c r="P1037">
        <v>1</v>
      </c>
      <c r="Q1037">
        <v>1</v>
      </c>
      <c r="R1037">
        <v>1</v>
      </c>
      <c r="S1037">
        <v>1</v>
      </c>
      <c r="T1037">
        <v>1</v>
      </c>
      <c r="U1037">
        <v>1</v>
      </c>
      <c r="V1037">
        <v>1</v>
      </c>
      <c r="W1037">
        <v>1</v>
      </c>
      <c r="X1037">
        <v>1</v>
      </c>
      <c r="Y1037">
        <v>1</v>
      </c>
      <c r="Z1037">
        <v>1</v>
      </c>
      <c r="AA1037">
        <v>4.7163572652499903</v>
      </c>
      <c r="AB1037">
        <v>2.6704682176263002</v>
      </c>
      <c r="AC1037">
        <v>4.0939720996482203</v>
      </c>
      <c r="AD1037">
        <v>3.73724757617686</v>
      </c>
      <c r="AE1037">
        <v>3.5003499725904001</v>
      </c>
      <c r="AF1037">
        <v>4.19034461307829</v>
      </c>
      <c r="AG1037">
        <v>3.0345394628991</v>
      </c>
      <c r="AH1037">
        <v>3.29722201024064</v>
      </c>
      <c r="AI1037">
        <v>3.5744802708746599</v>
      </c>
      <c r="AJ1037">
        <v>5.2152512021093997</v>
      </c>
      <c r="AK1037">
        <v>2.8417662657249099</v>
      </c>
      <c r="AL1037">
        <v>4.38317875930968</v>
      </c>
      <c r="AM1037">
        <f t="shared" si="32"/>
        <v>4.07681227809781</v>
      </c>
      <c r="AN1037">
        <f t="shared" si="33"/>
        <v>3.4657173411569313</v>
      </c>
      <c r="AP1037" t="s">
        <v>1130</v>
      </c>
      <c r="AQ1037" t="s">
        <v>3516</v>
      </c>
      <c r="AR1037" t="s">
        <v>3517</v>
      </c>
      <c r="AS1037">
        <v>-0.236916778821879</v>
      </c>
      <c r="AT1037">
        <v>0.155312516767281</v>
      </c>
      <c r="AU1037">
        <v>0.85267947931444699</v>
      </c>
    </row>
    <row r="1038" spans="1:47" x14ac:dyDescent="0.25">
      <c r="A1038" t="s">
        <v>292</v>
      </c>
      <c r="B1038">
        <v>132315.09431998467</v>
      </c>
      <c r="C1038">
        <v>104650.35237025774</v>
      </c>
      <c r="D1038">
        <v>153064.29529971964</v>
      </c>
      <c r="E1038">
        <v>96089.33745823201</v>
      </c>
      <c r="F1038">
        <v>99182.149017365024</v>
      </c>
      <c r="G1038">
        <v>81569.277391199881</v>
      </c>
      <c r="H1038">
        <v>205.36</v>
      </c>
      <c r="I1038">
        <v>106963.57200140285</v>
      </c>
      <c r="J1038">
        <v>39995.256041661734</v>
      </c>
      <c r="K1038">
        <v>104667.62851689225</v>
      </c>
      <c r="L1038">
        <v>46052.065886880475</v>
      </c>
      <c r="M1038">
        <v>205.36</v>
      </c>
      <c r="N1038">
        <v>1</v>
      </c>
      <c r="O1038">
        <v>1</v>
      </c>
      <c r="P1038">
        <v>1</v>
      </c>
      <c r="Q1038">
        <v>1</v>
      </c>
      <c r="R1038">
        <v>1</v>
      </c>
      <c r="S1038">
        <v>1</v>
      </c>
      <c r="T1038">
        <v>1</v>
      </c>
      <c r="U1038">
        <v>0</v>
      </c>
      <c r="V1038">
        <v>1</v>
      </c>
      <c r="W1038">
        <v>1</v>
      </c>
      <c r="X1038">
        <v>1</v>
      </c>
      <c r="Y1038">
        <v>1</v>
      </c>
      <c r="Z1038">
        <v>0</v>
      </c>
      <c r="AA1038">
        <v>1.8855259553863299</v>
      </c>
      <c r="AB1038">
        <v>2.8395895670126299</v>
      </c>
      <c r="AC1038">
        <v>2.0754680399031802</v>
      </c>
      <c r="AD1038">
        <v>2.95551519565951</v>
      </c>
      <c r="AE1038">
        <v>3.7337845044970601</v>
      </c>
      <c r="AF1038">
        <v>1.7962384367395099</v>
      </c>
      <c r="AG1038">
        <v>0</v>
      </c>
      <c r="AH1038">
        <v>2.73916132316233</v>
      </c>
      <c r="AI1038">
        <v>1.2129633777439499</v>
      </c>
      <c r="AJ1038">
        <v>2.7848952393851398</v>
      </c>
      <c r="AK1038">
        <v>0.99921914386587696</v>
      </c>
      <c r="AL1038">
        <v>0</v>
      </c>
      <c r="AM1038">
        <f t="shared" si="32"/>
        <v>2.0991134360284565</v>
      </c>
      <c r="AN1038">
        <f t="shared" si="33"/>
        <v>1.7379466945307962</v>
      </c>
      <c r="AP1038" t="s">
        <v>1131</v>
      </c>
      <c r="AQ1038" t="s">
        <v>3518</v>
      </c>
      <c r="AR1038" t="s">
        <v>3519</v>
      </c>
      <c r="AS1038">
        <v>-0.73378511454720696</v>
      </c>
      <c r="AT1038">
        <v>3.5150135914525898E-2</v>
      </c>
      <c r="AU1038">
        <v>0.85278397587184596</v>
      </c>
    </row>
    <row r="1039" spans="1:47" x14ac:dyDescent="0.25">
      <c r="A1039" t="s">
        <v>692</v>
      </c>
      <c r="B1039">
        <v>83945.88073510192</v>
      </c>
      <c r="C1039">
        <v>56442.443879113212</v>
      </c>
      <c r="D1039">
        <v>47565.2519312738</v>
      </c>
      <c r="E1039">
        <v>62931.106640336526</v>
      </c>
      <c r="F1039">
        <v>65360.917462966179</v>
      </c>
      <c r="G1039">
        <v>90313.322161025048</v>
      </c>
      <c r="H1039">
        <v>87521.01202049866</v>
      </c>
      <c r="I1039">
        <v>54607.956452387414</v>
      </c>
      <c r="J1039">
        <v>119510.25394113568</v>
      </c>
      <c r="K1039">
        <v>113067.47373314867</v>
      </c>
      <c r="L1039">
        <v>133572.44742656211</v>
      </c>
      <c r="M1039">
        <v>99861.211893069267</v>
      </c>
      <c r="N1039">
        <v>1</v>
      </c>
      <c r="O1039">
        <v>1</v>
      </c>
      <c r="P1039">
        <v>1</v>
      </c>
      <c r="Q1039">
        <v>1</v>
      </c>
      <c r="R1039">
        <v>1</v>
      </c>
      <c r="S1039">
        <v>1</v>
      </c>
      <c r="T1039">
        <v>1</v>
      </c>
      <c r="U1039">
        <v>1</v>
      </c>
      <c r="V1039">
        <v>1</v>
      </c>
      <c r="W1039">
        <v>1</v>
      </c>
      <c r="X1039">
        <v>1</v>
      </c>
      <c r="Y1039">
        <v>1</v>
      </c>
      <c r="Z1039">
        <v>1</v>
      </c>
      <c r="AA1039">
        <v>3.6906244598368101</v>
      </c>
      <c r="AB1039">
        <v>4.5628333010178102</v>
      </c>
      <c r="AC1039">
        <v>2.5872216290151702</v>
      </c>
      <c r="AD1039">
        <v>1.7438876717516001</v>
      </c>
      <c r="AE1039">
        <v>2.5783367671019501</v>
      </c>
      <c r="AF1039">
        <v>3.14200147557646</v>
      </c>
      <c r="AG1039">
        <v>3.2283329603580202</v>
      </c>
      <c r="AH1039">
        <v>4.2682812195468296</v>
      </c>
      <c r="AI1039">
        <v>2.1006391560951698</v>
      </c>
      <c r="AJ1039">
        <v>1.65789983595371</v>
      </c>
      <c r="AK1039">
        <v>3.6142558781220702</v>
      </c>
      <c r="AL1039">
        <v>2.0757008571681701</v>
      </c>
      <c r="AM1039">
        <f t="shared" si="32"/>
        <v>2.9568699762491879</v>
      </c>
      <c r="AN1039">
        <f t="shared" si="33"/>
        <v>2.918132559008106</v>
      </c>
      <c r="AP1039" t="s">
        <v>1132</v>
      </c>
      <c r="AQ1039" t="s">
        <v>3520</v>
      </c>
      <c r="AR1039" t="s">
        <v>3521</v>
      </c>
      <c r="AS1039">
        <v>-0.41950654957898298</v>
      </c>
      <c r="AT1039">
        <v>4.6951517973757503E-2</v>
      </c>
      <c r="AU1039">
        <v>0.855274961596031</v>
      </c>
    </row>
    <row r="1040" spans="1:47" x14ac:dyDescent="0.25">
      <c r="A1040" t="s">
        <v>671</v>
      </c>
      <c r="B1040">
        <v>205.36</v>
      </c>
      <c r="C1040">
        <v>35810.564279800637</v>
      </c>
      <c r="D1040">
        <v>32850.000659196434</v>
      </c>
      <c r="E1040">
        <v>25598.615928587751</v>
      </c>
      <c r="F1040">
        <v>32460.320630719067</v>
      </c>
      <c r="G1040">
        <v>26124.706961383243</v>
      </c>
      <c r="H1040">
        <v>14864.654737657758</v>
      </c>
      <c r="I1040">
        <v>26935.28414348136</v>
      </c>
      <c r="J1040">
        <v>205.36</v>
      </c>
      <c r="K1040">
        <v>21956.652540368457</v>
      </c>
      <c r="L1040">
        <v>205.36</v>
      </c>
      <c r="M1040">
        <v>36873.717162260989</v>
      </c>
      <c r="N1040">
        <v>2</v>
      </c>
      <c r="O1040">
        <v>0</v>
      </c>
      <c r="P1040">
        <v>2</v>
      </c>
      <c r="Q1040">
        <v>1</v>
      </c>
      <c r="R1040">
        <v>1</v>
      </c>
      <c r="S1040">
        <v>1</v>
      </c>
      <c r="T1040">
        <v>1</v>
      </c>
      <c r="U1040">
        <v>1</v>
      </c>
      <c r="V1040">
        <v>1</v>
      </c>
      <c r="W1040">
        <v>0</v>
      </c>
      <c r="X1040">
        <v>1</v>
      </c>
      <c r="Y1040">
        <v>0</v>
      </c>
      <c r="Z1040">
        <v>1</v>
      </c>
      <c r="AA1040">
        <v>0</v>
      </c>
      <c r="AB1040">
        <v>1.8670142604485049</v>
      </c>
      <c r="AC1040">
        <v>4.1634934646997603</v>
      </c>
      <c r="AD1040">
        <v>2.0581946071742698</v>
      </c>
      <c r="AE1040">
        <v>1.57485124548536</v>
      </c>
      <c r="AF1040">
        <v>2.6476640473383699</v>
      </c>
      <c r="AG1040">
        <v>0.58293969140088797</v>
      </c>
      <c r="AH1040">
        <v>3.7550859010398701</v>
      </c>
      <c r="AI1040">
        <v>0</v>
      </c>
      <c r="AJ1040">
        <v>1.75266035310811</v>
      </c>
      <c r="AK1040">
        <v>0</v>
      </c>
      <c r="AL1040">
        <v>3.5613365707317799</v>
      </c>
      <c r="AM1040">
        <f t="shared" si="32"/>
        <v>1.7384720209324576</v>
      </c>
      <c r="AN1040">
        <f t="shared" si="33"/>
        <v>1.9220680026386947</v>
      </c>
      <c r="AP1040" t="s">
        <v>1133</v>
      </c>
      <c r="AQ1040" t="s">
        <v>3522</v>
      </c>
      <c r="AR1040" t="s">
        <v>3523</v>
      </c>
      <c r="AS1040">
        <v>0.195148063035748</v>
      </c>
      <c r="AT1040">
        <v>2.4417647126692699E-2</v>
      </c>
      <c r="AU1040">
        <v>0.85535878924785802</v>
      </c>
    </row>
    <row r="1041" spans="1:47" x14ac:dyDescent="0.25">
      <c r="A1041" t="s">
        <v>1188</v>
      </c>
      <c r="B1041">
        <v>69442.657521573361</v>
      </c>
      <c r="C1041">
        <v>97911.331524908979</v>
      </c>
      <c r="D1041">
        <v>63923.362690614857</v>
      </c>
      <c r="E1041">
        <v>55398.360854879109</v>
      </c>
      <c r="F1041">
        <v>67327.799206402909</v>
      </c>
      <c r="G1041">
        <v>205.36</v>
      </c>
      <c r="H1041">
        <v>61897.502779389892</v>
      </c>
      <c r="I1041">
        <v>59842.217149637116</v>
      </c>
      <c r="J1041">
        <v>57183.768025294543</v>
      </c>
      <c r="K1041">
        <v>44706.875822572787</v>
      </c>
      <c r="L1041">
        <v>205.36</v>
      </c>
      <c r="M1041">
        <v>53719.211194524891</v>
      </c>
      <c r="N1041">
        <v>2</v>
      </c>
      <c r="O1041">
        <v>1</v>
      </c>
      <c r="P1041">
        <v>2</v>
      </c>
      <c r="Q1041">
        <v>1</v>
      </c>
      <c r="R1041">
        <v>1</v>
      </c>
      <c r="S1041">
        <v>1</v>
      </c>
      <c r="T1041">
        <v>0</v>
      </c>
      <c r="U1041">
        <v>1</v>
      </c>
      <c r="V1041">
        <v>1</v>
      </c>
      <c r="W1041">
        <v>1</v>
      </c>
      <c r="X1041">
        <v>2</v>
      </c>
      <c r="Y1041">
        <v>0</v>
      </c>
      <c r="Z1041">
        <v>1</v>
      </c>
      <c r="AA1041">
        <v>4.2163524400648997</v>
      </c>
      <c r="AB1041">
        <v>2.5417048396005502</v>
      </c>
      <c r="AC1041">
        <v>0.66150355938184502</v>
      </c>
      <c r="AD1041">
        <v>2.74275067079392</v>
      </c>
      <c r="AE1041">
        <v>2.0623125989164501</v>
      </c>
      <c r="AF1041">
        <v>0</v>
      </c>
      <c r="AG1041">
        <v>2.9869448678664399</v>
      </c>
      <c r="AH1041">
        <v>1.5940465204083301</v>
      </c>
      <c r="AI1041">
        <v>1.79148406503183</v>
      </c>
      <c r="AJ1041">
        <v>2.8572175974788001</v>
      </c>
      <c r="AK1041">
        <v>0</v>
      </c>
      <c r="AL1041">
        <v>0.52596829112909205</v>
      </c>
      <c r="AM1041">
        <f t="shared" si="32"/>
        <v>2.0113770835929876</v>
      </c>
      <c r="AN1041">
        <f t="shared" si="33"/>
        <v>1.6520038248523718</v>
      </c>
      <c r="AP1041" t="s">
        <v>1134</v>
      </c>
      <c r="AQ1041" t="s">
        <v>3524</v>
      </c>
      <c r="AR1041" t="s">
        <v>3525</v>
      </c>
      <c r="AS1041">
        <v>0.57475283916539599</v>
      </c>
      <c r="AT1041">
        <v>6.19443136662415E-2</v>
      </c>
      <c r="AU1041">
        <v>0.85560976345555595</v>
      </c>
    </row>
    <row r="1042" spans="1:47" x14ac:dyDescent="0.25">
      <c r="A1042" t="s">
        <v>1318</v>
      </c>
      <c r="B1042">
        <v>113116.18057324643</v>
      </c>
      <c r="C1042">
        <v>205.36</v>
      </c>
      <c r="D1042">
        <v>142226.43788975672</v>
      </c>
      <c r="E1042">
        <v>93682.967037998635</v>
      </c>
      <c r="F1042">
        <v>116347.38982204821</v>
      </c>
      <c r="G1042">
        <v>155047.04126433958</v>
      </c>
      <c r="H1042">
        <v>105036.64491076012</v>
      </c>
      <c r="I1042">
        <v>140734.63460722624</v>
      </c>
      <c r="J1042">
        <v>94759.310173876307</v>
      </c>
      <c r="K1042">
        <v>59899.336719520696</v>
      </c>
      <c r="L1042">
        <v>56594.144534898129</v>
      </c>
      <c r="M1042">
        <v>70019.967175979109</v>
      </c>
      <c r="N1042">
        <v>1</v>
      </c>
      <c r="O1042">
        <v>1</v>
      </c>
      <c r="P1042">
        <v>0</v>
      </c>
      <c r="Q1042">
        <v>1</v>
      </c>
      <c r="R1042">
        <v>1</v>
      </c>
      <c r="S1042">
        <v>1</v>
      </c>
      <c r="T1042">
        <v>1</v>
      </c>
      <c r="U1042">
        <v>1</v>
      </c>
      <c r="V1042">
        <v>1</v>
      </c>
      <c r="W1042">
        <v>1</v>
      </c>
      <c r="X1042">
        <v>1</v>
      </c>
      <c r="Y1042">
        <v>1</v>
      </c>
      <c r="Z1042">
        <v>1</v>
      </c>
      <c r="AA1042">
        <v>3.9949233246662099</v>
      </c>
      <c r="AB1042">
        <v>0</v>
      </c>
      <c r="AC1042">
        <v>2.4482832249168802</v>
      </c>
      <c r="AD1042">
        <v>3.35626712086549</v>
      </c>
      <c r="AE1042">
        <v>2.6540686070731501</v>
      </c>
      <c r="AF1042">
        <v>4.8622258425845803</v>
      </c>
      <c r="AG1042">
        <v>3.1525306657831602</v>
      </c>
      <c r="AH1042">
        <v>4.6197539654264999</v>
      </c>
      <c r="AI1042">
        <v>3.5998089054363298</v>
      </c>
      <c r="AJ1042">
        <v>3.9308805073300301</v>
      </c>
      <c r="AK1042">
        <v>3.68921480967736</v>
      </c>
      <c r="AL1042">
        <v>4.0737270459019799</v>
      </c>
      <c r="AM1042">
        <f t="shared" si="32"/>
        <v>3.1393536341556718</v>
      </c>
      <c r="AN1042">
        <f t="shared" si="33"/>
        <v>3.5909270357879399</v>
      </c>
      <c r="AP1042" t="s">
        <v>1135</v>
      </c>
      <c r="AQ1042" t="s">
        <v>3526</v>
      </c>
      <c r="AR1042" t="s">
        <v>3527</v>
      </c>
      <c r="AS1042">
        <v>0.37378949105606801</v>
      </c>
      <c r="AT1042">
        <v>9.3499790632106394E-2</v>
      </c>
      <c r="AU1042">
        <v>0.85597883943575903</v>
      </c>
    </row>
    <row r="1043" spans="1:47" x14ac:dyDescent="0.25">
      <c r="A1043" t="s">
        <v>879</v>
      </c>
      <c r="B1043">
        <v>170131.05501188329</v>
      </c>
      <c r="C1043">
        <v>24212.658076871052</v>
      </c>
      <c r="D1043">
        <v>265984.515379321</v>
      </c>
      <c r="E1043">
        <v>137420.13761667482</v>
      </c>
      <c r="F1043">
        <v>205.36</v>
      </c>
      <c r="G1043">
        <v>159625.709232694</v>
      </c>
      <c r="H1043">
        <v>114790.12273536643</v>
      </c>
      <c r="I1043">
        <v>185540.99038507082</v>
      </c>
      <c r="J1043">
        <v>299193.00592911284</v>
      </c>
      <c r="K1043">
        <v>253413.37764449359</v>
      </c>
      <c r="L1043">
        <v>287570.35853540665</v>
      </c>
      <c r="M1043">
        <v>251326.72279322828</v>
      </c>
      <c r="N1043">
        <v>2</v>
      </c>
      <c r="O1043">
        <v>1</v>
      </c>
      <c r="P1043">
        <v>1</v>
      </c>
      <c r="Q1043">
        <v>1</v>
      </c>
      <c r="R1043">
        <v>1</v>
      </c>
      <c r="S1043">
        <v>0</v>
      </c>
      <c r="T1043">
        <v>2</v>
      </c>
      <c r="U1043">
        <v>1</v>
      </c>
      <c r="V1043">
        <v>2</v>
      </c>
      <c r="W1043">
        <v>1</v>
      </c>
      <c r="X1043">
        <v>2</v>
      </c>
      <c r="Y1043">
        <v>1</v>
      </c>
      <c r="Z1043">
        <v>2</v>
      </c>
      <c r="AA1043">
        <v>1.0680865895551299</v>
      </c>
      <c r="AB1043">
        <v>0.904364321119006</v>
      </c>
      <c r="AC1043">
        <v>2.5721245128800398</v>
      </c>
      <c r="AD1043">
        <v>2.6928287429197102</v>
      </c>
      <c r="AE1043">
        <v>0</v>
      </c>
      <c r="AF1043">
        <v>0.89109562300871148</v>
      </c>
      <c r="AG1043">
        <v>1.0827158021794601</v>
      </c>
      <c r="AH1043">
        <v>2.225742527951355</v>
      </c>
      <c r="AI1043">
        <v>2.70408628407916</v>
      </c>
      <c r="AJ1043">
        <v>3.031302172475105</v>
      </c>
      <c r="AK1043">
        <v>3.1884477934939701</v>
      </c>
      <c r="AL1043">
        <v>2.3825097881274351</v>
      </c>
      <c r="AM1043">
        <f t="shared" si="32"/>
        <v>1.8618432505195253</v>
      </c>
      <c r="AN1043">
        <f t="shared" si="33"/>
        <v>1.9287074424453217</v>
      </c>
      <c r="AP1043" t="s">
        <v>1136</v>
      </c>
      <c r="AQ1043" t="s">
        <v>3528</v>
      </c>
      <c r="AR1043" t="s">
        <v>3529</v>
      </c>
      <c r="AS1043">
        <v>0.31926754396944301</v>
      </c>
      <c r="AT1043">
        <v>0.115440748961706</v>
      </c>
      <c r="AU1043">
        <v>0.85639031944975397</v>
      </c>
    </row>
    <row r="1044" spans="1:47" x14ac:dyDescent="0.25">
      <c r="A1044" t="s">
        <v>743</v>
      </c>
      <c r="B1044">
        <v>48609.768296026712</v>
      </c>
      <c r="C1044">
        <v>11250.392528845039</v>
      </c>
      <c r="D1044">
        <v>205.36</v>
      </c>
      <c r="E1044">
        <v>33707.128565025676</v>
      </c>
      <c r="F1044">
        <v>129394.70515728716</v>
      </c>
      <c r="G1044">
        <v>205.36</v>
      </c>
      <c r="H1044">
        <v>205.36</v>
      </c>
      <c r="I1044">
        <v>205.36</v>
      </c>
      <c r="J1044">
        <v>205.36</v>
      </c>
      <c r="K1044">
        <v>65274.204671886269</v>
      </c>
      <c r="L1044">
        <v>205.36</v>
      </c>
      <c r="M1044">
        <v>205.36</v>
      </c>
      <c r="N1044">
        <v>1</v>
      </c>
      <c r="O1044">
        <v>1</v>
      </c>
      <c r="P1044">
        <v>1</v>
      </c>
      <c r="Q1044">
        <v>0</v>
      </c>
      <c r="R1044">
        <v>1</v>
      </c>
      <c r="S1044">
        <v>1</v>
      </c>
      <c r="T1044">
        <v>0</v>
      </c>
      <c r="U1044">
        <v>0</v>
      </c>
      <c r="V1044">
        <v>0</v>
      </c>
      <c r="W1044">
        <v>0</v>
      </c>
      <c r="X1044">
        <v>1</v>
      </c>
      <c r="Y1044">
        <v>0</v>
      </c>
      <c r="Z1044">
        <v>0</v>
      </c>
      <c r="AA1044">
        <v>1.4800433059398801</v>
      </c>
      <c r="AB1044">
        <v>0.61575318329381201</v>
      </c>
      <c r="AC1044">
        <v>0</v>
      </c>
      <c r="AD1044">
        <v>3.5097646265349298</v>
      </c>
      <c r="AE1044">
        <v>2.0297157248902198</v>
      </c>
      <c r="AF1044">
        <v>0</v>
      </c>
      <c r="AG1044">
        <v>0</v>
      </c>
      <c r="AH1044">
        <v>0</v>
      </c>
      <c r="AI1044">
        <v>0</v>
      </c>
      <c r="AJ1044">
        <v>0.61488868061287005</v>
      </c>
      <c r="AK1044">
        <v>0</v>
      </c>
      <c r="AL1044">
        <v>0</v>
      </c>
      <c r="AM1044">
        <f t="shared" si="32"/>
        <v>0.45178086164109371</v>
      </c>
      <c r="AN1044">
        <f t="shared" si="33"/>
        <v>0.92324672523752493</v>
      </c>
      <c r="AP1044" t="s">
        <v>1137</v>
      </c>
      <c r="AQ1044" t="s">
        <v>3530</v>
      </c>
      <c r="AR1044" t="s">
        <v>3531</v>
      </c>
      <c r="AS1044">
        <v>-1.5051054429400901</v>
      </c>
      <c r="AT1044">
        <v>0.12257357255227599</v>
      </c>
      <c r="AU1044">
        <v>0.85653501428107404</v>
      </c>
    </row>
    <row r="1045" spans="1:47" x14ac:dyDescent="0.25">
      <c r="A1045" t="s">
        <v>653</v>
      </c>
      <c r="B1045">
        <v>2288306.3871483956</v>
      </c>
      <c r="C1045">
        <v>2467005.4948036177</v>
      </c>
      <c r="D1045">
        <v>1943222.8933835351</v>
      </c>
      <c r="E1045">
        <v>1832514.0201864196</v>
      </c>
      <c r="F1045">
        <v>2341668.648465775</v>
      </c>
      <c r="G1045">
        <v>2295757.2912415694</v>
      </c>
      <c r="H1045">
        <v>2120014.0082799569</v>
      </c>
      <c r="I1045">
        <v>1936015.8111332748</v>
      </c>
      <c r="J1045">
        <v>3260964.4903207235</v>
      </c>
      <c r="K1045">
        <v>3306044.4416471357</v>
      </c>
      <c r="L1045">
        <v>3489794.511880917</v>
      </c>
      <c r="M1045">
        <v>2775738.5841039172</v>
      </c>
      <c r="N1045">
        <v>2</v>
      </c>
      <c r="O1045">
        <v>2</v>
      </c>
      <c r="P1045">
        <v>2</v>
      </c>
      <c r="Q1045">
        <v>2</v>
      </c>
      <c r="R1045">
        <v>2</v>
      </c>
      <c r="S1045">
        <v>2</v>
      </c>
      <c r="T1045">
        <v>2</v>
      </c>
      <c r="U1045">
        <v>2</v>
      </c>
      <c r="V1045">
        <v>2</v>
      </c>
      <c r="W1045">
        <v>2</v>
      </c>
      <c r="X1045">
        <v>2</v>
      </c>
      <c r="Y1045">
        <v>2</v>
      </c>
      <c r="Z1045">
        <v>2</v>
      </c>
      <c r="AA1045">
        <v>5.1493257287920358</v>
      </c>
      <c r="AB1045">
        <v>2.7409344740067949</v>
      </c>
      <c r="AC1045">
        <v>4.6916333234488148</v>
      </c>
      <c r="AD1045">
        <v>5.5576284009297545</v>
      </c>
      <c r="AE1045">
        <v>3.9477601776720452</v>
      </c>
      <c r="AF1045">
        <v>5.5179854205793948</v>
      </c>
      <c r="AG1045">
        <v>5.3570572793636444</v>
      </c>
      <c r="AH1045">
        <v>4.4503279793439354</v>
      </c>
      <c r="AI1045">
        <v>3.9515033945000297</v>
      </c>
      <c r="AJ1045">
        <v>6.0882635180548696</v>
      </c>
      <c r="AK1045">
        <v>4.7886410542905598</v>
      </c>
      <c r="AL1045">
        <v>4.5518057354283501</v>
      </c>
      <c r="AM1045">
        <f t="shared" si="32"/>
        <v>4.6899409765636566</v>
      </c>
      <c r="AN1045">
        <f t="shared" si="33"/>
        <v>4.7755367711713808</v>
      </c>
      <c r="AP1045" t="s">
        <v>1138</v>
      </c>
      <c r="AQ1045" t="s">
        <v>3532</v>
      </c>
      <c r="AR1045" t="s">
        <v>3533</v>
      </c>
      <c r="AS1045">
        <v>0.37127394009472697</v>
      </c>
      <c r="AT1045">
        <v>3.9803994907743501E-2</v>
      </c>
      <c r="AU1045">
        <v>0.85664956033998196</v>
      </c>
    </row>
    <row r="1046" spans="1:47" x14ac:dyDescent="0.25">
      <c r="A1046" t="s">
        <v>423</v>
      </c>
      <c r="B1046">
        <v>253722.70317536686</v>
      </c>
      <c r="C1046">
        <v>108055.87991179962</v>
      </c>
      <c r="D1046">
        <v>337245.15908930037</v>
      </c>
      <c r="E1046">
        <v>287353.02844501287</v>
      </c>
      <c r="F1046">
        <v>267102.63262038998</v>
      </c>
      <c r="G1046">
        <v>90509.995251965549</v>
      </c>
      <c r="H1046">
        <v>303380.15967751341</v>
      </c>
      <c r="I1046">
        <v>265795.80582391488</v>
      </c>
      <c r="J1046">
        <v>205273.35902970933</v>
      </c>
      <c r="K1046">
        <v>364126.51104658539</v>
      </c>
      <c r="L1046">
        <v>448099.55660257558</v>
      </c>
      <c r="M1046">
        <v>355270.32790502772</v>
      </c>
      <c r="N1046">
        <v>2</v>
      </c>
      <c r="O1046">
        <v>2</v>
      </c>
      <c r="P1046">
        <v>1</v>
      </c>
      <c r="Q1046">
        <v>2</v>
      </c>
      <c r="R1046">
        <v>2</v>
      </c>
      <c r="S1046">
        <v>2</v>
      </c>
      <c r="T1046">
        <v>1</v>
      </c>
      <c r="U1046">
        <v>2</v>
      </c>
      <c r="V1046">
        <v>2</v>
      </c>
      <c r="W1046">
        <v>2</v>
      </c>
      <c r="X1046">
        <v>2</v>
      </c>
      <c r="Y1046">
        <v>2</v>
      </c>
      <c r="Z1046">
        <v>2</v>
      </c>
      <c r="AA1046">
        <v>1.9852253264074551</v>
      </c>
      <c r="AB1046">
        <v>1.7255203838620701</v>
      </c>
      <c r="AC1046">
        <v>2.9643998545087697</v>
      </c>
      <c r="AD1046">
        <v>2.779345426216715</v>
      </c>
      <c r="AE1046">
        <v>1.7308248902912449</v>
      </c>
      <c r="AF1046">
        <v>1.6553171503509501</v>
      </c>
      <c r="AG1046">
        <v>2.7757129692627052</v>
      </c>
      <c r="AH1046">
        <v>3.15618285710966</v>
      </c>
      <c r="AI1046">
        <v>1.454404603111185</v>
      </c>
      <c r="AJ1046">
        <v>3.4920894090195551</v>
      </c>
      <c r="AK1046">
        <v>2.672021356469755</v>
      </c>
      <c r="AL1046">
        <v>3.6295875804409397</v>
      </c>
      <c r="AM1046">
        <f t="shared" si="32"/>
        <v>2.2128261212099978</v>
      </c>
      <c r="AN1046">
        <f t="shared" si="33"/>
        <v>2.7906125132985036</v>
      </c>
      <c r="AP1046" t="s">
        <v>1139</v>
      </c>
      <c r="AQ1046" t="s">
        <v>3534</v>
      </c>
      <c r="AR1046" t="s">
        <v>3535</v>
      </c>
      <c r="AS1046">
        <v>0.146168817911945</v>
      </c>
      <c r="AT1046">
        <v>3.8978016673826797E-2</v>
      </c>
      <c r="AU1046">
        <v>0.85683488767579197</v>
      </c>
    </row>
    <row r="1047" spans="1:47" x14ac:dyDescent="0.25">
      <c r="A1047" t="s">
        <v>1109</v>
      </c>
      <c r="B1047">
        <v>104495.27986819556</v>
      </c>
      <c r="C1047">
        <v>105827.6316689205</v>
      </c>
      <c r="D1047">
        <v>92283.473511151853</v>
      </c>
      <c r="E1047">
        <v>87331.627629577066</v>
      </c>
      <c r="F1047">
        <v>91628.485511798033</v>
      </c>
      <c r="G1047">
        <v>92355.870758919729</v>
      </c>
      <c r="H1047">
        <v>109411.86568003867</v>
      </c>
      <c r="I1047">
        <v>80469.683671038656</v>
      </c>
      <c r="J1047">
        <v>132950.034694189</v>
      </c>
      <c r="K1047">
        <v>125401.83367580152</v>
      </c>
      <c r="L1047">
        <v>149910.79997423844</v>
      </c>
      <c r="M1047">
        <v>119455.60814664954</v>
      </c>
      <c r="N1047">
        <v>1</v>
      </c>
      <c r="O1047">
        <v>1</v>
      </c>
      <c r="P1047">
        <v>1</v>
      </c>
      <c r="Q1047">
        <v>1</v>
      </c>
      <c r="R1047">
        <v>1</v>
      </c>
      <c r="S1047">
        <v>1</v>
      </c>
      <c r="T1047">
        <v>1</v>
      </c>
      <c r="U1047">
        <v>1</v>
      </c>
      <c r="V1047">
        <v>1</v>
      </c>
      <c r="W1047">
        <v>1</v>
      </c>
      <c r="X1047">
        <v>1</v>
      </c>
      <c r="Y1047">
        <v>1</v>
      </c>
      <c r="Z1047">
        <v>1</v>
      </c>
      <c r="AA1047">
        <v>1.6739012207975901</v>
      </c>
      <c r="AB1047">
        <v>0.692391841242877</v>
      </c>
      <c r="AC1047">
        <v>3.2468794731438702</v>
      </c>
      <c r="AD1047">
        <v>2.9687809542934098</v>
      </c>
      <c r="AE1047">
        <v>2.33190572753271</v>
      </c>
      <c r="AF1047">
        <v>2.2396470436651299</v>
      </c>
      <c r="AG1047">
        <v>2.4775289093224702</v>
      </c>
      <c r="AH1047">
        <v>2.21581183677571</v>
      </c>
      <c r="AI1047">
        <v>1.76860361188237</v>
      </c>
      <c r="AJ1047">
        <v>2.8765163860823102</v>
      </c>
      <c r="AK1047">
        <v>0.51904940275742595</v>
      </c>
      <c r="AL1047">
        <v>2.3198562210535001</v>
      </c>
      <c r="AM1047">
        <f t="shared" si="32"/>
        <v>2.0829899294690244</v>
      </c>
      <c r="AN1047">
        <f t="shared" si="33"/>
        <v>2.1388221752892043</v>
      </c>
      <c r="AP1047" t="s">
        <v>1140</v>
      </c>
      <c r="AQ1047" t="s">
        <v>3536</v>
      </c>
      <c r="AR1047" t="s">
        <v>3537</v>
      </c>
      <c r="AS1047">
        <v>-0.23581661107674301</v>
      </c>
      <c r="AT1047">
        <v>5.2393657739462897E-2</v>
      </c>
      <c r="AU1047">
        <v>0.85692865013420705</v>
      </c>
    </row>
    <row r="1048" spans="1:47" x14ac:dyDescent="0.25">
      <c r="A1048" t="s">
        <v>677</v>
      </c>
      <c r="B1048">
        <v>25950.058750810156</v>
      </c>
      <c r="C1048">
        <v>44387.961640639202</v>
      </c>
      <c r="D1048">
        <v>205.36</v>
      </c>
      <c r="E1048">
        <v>205.36</v>
      </c>
      <c r="F1048">
        <v>29828.835636194104</v>
      </c>
      <c r="G1048">
        <v>205.36</v>
      </c>
      <c r="H1048">
        <v>37564.007736890831</v>
      </c>
      <c r="I1048">
        <v>37261.223199871318</v>
      </c>
      <c r="J1048">
        <v>205.36</v>
      </c>
      <c r="K1048">
        <v>44977.214908201619</v>
      </c>
      <c r="L1048">
        <v>50564.497488030349</v>
      </c>
      <c r="M1048">
        <v>39740.098506002549</v>
      </c>
      <c r="N1048">
        <v>1</v>
      </c>
      <c r="O1048">
        <v>1</v>
      </c>
      <c r="P1048">
        <v>1</v>
      </c>
      <c r="Q1048">
        <v>0</v>
      </c>
      <c r="R1048">
        <v>0</v>
      </c>
      <c r="S1048">
        <v>1</v>
      </c>
      <c r="T1048">
        <v>0</v>
      </c>
      <c r="U1048">
        <v>1</v>
      </c>
      <c r="V1048">
        <v>1</v>
      </c>
      <c r="W1048">
        <v>0</v>
      </c>
      <c r="X1048">
        <v>1</v>
      </c>
      <c r="Y1048">
        <v>1</v>
      </c>
      <c r="Z1048">
        <v>1</v>
      </c>
      <c r="AA1048">
        <v>1.01120251618164</v>
      </c>
      <c r="AB1048">
        <v>1.72797313812398</v>
      </c>
      <c r="AC1048">
        <v>0</v>
      </c>
      <c r="AD1048">
        <v>0</v>
      </c>
      <c r="AE1048">
        <v>0.66289870079112501</v>
      </c>
      <c r="AF1048">
        <v>0</v>
      </c>
      <c r="AG1048">
        <v>1.1658519687475399</v>
      </c>
      <c r="AH1048">
        <v>0.89821703218307003</v>
      </c>
      <c r="AI1048">
        <v>0</v>
      </c>
      <c r="AJ1048">
        <v>1.5184023561494</v>
      </c>
      <c r="AK1048">
        <v>2.4895320522258602</v>
      </c>
      <c r="AL1048">
        <v>1.02300124503597</v>
      </c>
      <c r="AM1048">
        <f t="shared" si="32"/>
        <v>0.70959633507583664</v>
      </c>
      <c r="AN1048">
        <f t="shared" si="33"/>
        <v>1.0399168331639275</v>
      </c>
      <c r="AP1048" t="s">
        <v>1141</v>
      </c>
      <c r="AQ1048" t="s">
        <v>3538</v>
      </c>
      <c r="AR1048" t="s">
        <v>3539</v>
      </c>
      <c r="AS1048">
        <v>0.35501787810644603</v>
      </c>
      <c r="AT1048">
        <v>0.104817049905174</v>
      </c>
      <c r="AU1048">
        <v>0.857304016953782</v>
      </c>
    </row>
    <row r="1049" spans="1:47" x14ac:dyDescent="0.25">
      <c r="A1049" t="s">
        <v>878</v>
      </c>
      <c r="B1049">
        <v>963.70732130543774</v>
      </c>
      <c r="C1049">
        <v>205.36</v>
      </c>
      <c r="D1049">
        <v>205.36</v>
      </c>
      <c r="E1049">
        <v>205.36</v>
      </c>
      <c r="F1049">
        <v>205.36</v>
      </c>
      <c r="G1049">
        <v>26595.717888776326</v>
      </c>
      <c r="H1049">
        <v>6753.5944074466161</v>
      </c>
      <c r="I1049">
        <v>205.36</v>
      </c>
      <c r="J1049">
        <v>205.36</v>
      </c>
      <c r="K1049">
        <v>1884.4411660857454</v>
      </c>
      <c r="L1049">
        <v>205.36</v>
      </c>
      <c r="M1049">
        <v>1921.6703084609455</v>
      </c>
      <c r="N1049">
        <v>1</v>
      </c>
      <c r="O1049">
        <v>1</v>
      </c>
      <c r="P1049">
        <v>0</v>
      </c>
      <c r="Q1049">
        <v>0</v>
      </c>
      <c r="R1049">
        <v>0</v>
      </c>
      <c r="S1049">
        <v>0</v>
      </c>
      <c r="T1049">
        <v>1</v>
      </c>
      <c r="U1049">
        <v>1</v>
      </c>
      <c r="V1049">
        <v>0</v>
      </c>
      <c r="W1049">
        <v>0</v>
      </c>
      <c r="X1049">
        <v>1</v>
      </c>
      <c r="Y1049">
        <v>0</v>
      </c>
      <c r="Z1049">
        <v>1</v>
      </c>
      <c r="AA1049">
        <v>2.57516549044451</v>
      </c>
      <c r="AB1049">
        <v>0</v>
      </c>
      <c r="AC1049">
        <v>0</v>
      </c>
      <c r="AD1049">
        <v>0</v>
      </c>
      <c r="AE1049">
        <v>0</v>
      </c>
      <c r="AF1049">
        <v>1.28582209331001</v>
      </c>
      <c r="AG1049">
        <v>3.4633901325882501</v>
      </c>
      <c r="AH1049">
        <v>0</v>
      </c>
      <c r="AI1049">
        <v>0</v>
      </c>
      <c r="AJ1049">
        <v>1.09051652570947</v>
      </c>
      <c r="AK1049">
        <v>0</v>
      </c>
      <c r="AL1049">
        <v>0.60739287744833304</v>
      </c>
      <c r="AM1049">
        <f t="shared" si="32"/>
        <v>0.825250684910665</v>
      </c>
      <c r="AN1049">
        <f t="shared" si="33"/>
        <v>0.6784638350060973</v>
      </c>
      <c r="AP1049" t="s">
        <v>1142</v>
      </c>
      <c r="AQ1049" t="s">
        <v>3540</v>
      </c>
      <c r="AR1049" t="s">
        <v>3541</v>
      </c>
      <c r="AS1049">
        <v>0.35211275161800798</v>
      </c>
      <c r="AT1049">
        <v>0.102358158852141</v>
      </c>
      <c r="AU1049">
        <v>0.85826463714678203</v>
      </c>
    </row>
    <row r="1050" spans="1:47" x14ac:dyDescent="0.25">
      <c r="A1050" t="s">
        <v>1028</v>
      </c>
      <c r="B1050">
        <v>37869.860444670419</v>
      </c>
      <c r="C1050">
        <v>26522.244245372211</v>
      </c>
      <c r="D1050">
        <v>57679.95101057733</v>
      </c>
      <c r="E1050">
        <v>51842.829311166701</v>
      </c>
      <c r="F1050">
        <v>65875.471063345714</v>
      </c>
      <c r="G1050">
        <v>27294.119657485113</v>
      </c>
      <c r="H1050">
        <v>35218.798871480671</v>
      </c>
      <c r="I1050">
        <v>36790.445261554058</v>
      </c>
      <c r="J1050">
        <v>59085.872031895022</v>
      </c>
      <c r="K1050">
        <v>39778.133230699656</v>
      </c>
      <c r="L1050">
        <v>57167.151027469365</v>
      </c>
      <c r="M1050">
        <v>30781.209810356213</v>
      </c>
      <c r="N1050">
        <v>2</v>
      </c>
      <c r="O1050">
        <v>1</v>
      </c>
      <c r="P1050">
        <v>1</v>
      </c>
      <c r="Q1050">
        <v>2</v>
      </c>
      <c r="R1050">
        <v>2</v>
      </c>
      <c r="S1050">
        <v>2</v>
      </c>
      <c r="T1050">
        <v>1</v>
      </c>
      <c r="U1050">
        <v>1</v>
      </c>
      <c r="V1050">
        <v>1</v>
      </c>
      <c r="W1050">
        <v>1</v>
      </c>
      <c r="X1050">
        <v>1</v>
      </c>
      <c r="Y1050">
        <v>1</v>
      </c>
      <c r="Z1050">
        <v>1</v>
      </c>
      <c r="AA1050">
        <v>4.1557880701144603</v>
      </c>
      <c r="AB1050">
        <v>1.4408692420142399</v>
      </c>
      <c r="AC1050">
        <v>4.4878819927380444</v>
      </c>
      <c r="AD1050">
        <v>4.6870884352238953</v>
      </c>
      <c r="AE1050">
        <v>2.9987507214482849</v>
      </c>
      <c r="AF1050">
        <v>4.7812058028679401</v>
      </c>
      <c r="AG1050">
        <v>3.38488721788223</v>
      </c>
      <c r="AH1050">
        <v>2.5621601153819098</v>
      </c>
      <c r="AI1050">
        <v>2.0978503089984</v>
      </c>
      <c r="AJ1050">
        <v>2.6051882662367798</v>
      </c>
      <c r="AK1050">
        <v>3.1710358686473601</v>
      </c>
      <c r="AL1050">
        <v>1.77137393863419</v>
      </c>
      <c r="AM1050">
        <f t="shared" si="32"/>
        <v>3.2614639471616442</v>
      </c>
      <c r="AN1050">
        <f t="shared" si="33"/>
        <v>3.0958827162029792</v>
      </c>
      <c r="AP1050" t="s">
        <v>1143</v>
      </c>
      <c r="AQ1050" t="s">
        <v>3542</v>
      </c>
      <c r="AR1050" t="s">
        <v>3543</v>
      </c>
      <c r="AS1050">
        <v>0.33482456580914899</v>
      </c>
      <c r="AT1050">
        <v>9.9437461063187099E-2</v>
      </c>
      <c r="AU1050">
        <v>0.86045128520511704</v>
      </c>
    </row>
    <row r="1051" spans="1:47" x14ac:dyDescent="0.25">
      <c r="A1051" t="s">
        <v>479</v>
      </c>
      <c r="B1051">
        <v>47372.904282864372</v>
      </c>
      <c r="C1051">
        <v>205.36</v>
      </c>
      <c r="D1051">
        <v>60960.990278173507</v>
      </c>
      <c r="E1051">
        <v>59948.012231654095</v>
      </c>
      <c r="F1051">
        <v>73326.503494683682</v>
      </c>
      <c r="G1051">
        <v>47470.079658327988</v>
      </c>
      <c r="H1051">
        <v>59424.028541380525</v>
      </c>
      <c r="I1051">
        <v>56136.707596505439</v>
      </c>
      <c r="J1051">
        <v>205.36</v>
      </c>
      <c r="K1051">
        <v>74489.306776370126</v>
      </c>
      <c r="L1051">
        <v>117406.91888159742</v>
      </c>
      <c r="M1051">
        <v>74435.596943443845</v>
      </c>
      <c r="N1051">
        <v>1</v>
      </c>
      <c r="O1051">
        <v>1</v>
      </c>
      <c r="P1051">
        <v>0</v>
      </c>
      <c r="Q1051">
        <v>1</v>
      </c>
      <c r="R1051">
        <v>1</v>
      </c>
      <c r="S1051">
        <v>1</v>
      </c>
      <c r="T1051">
        <v>1</v>
      </c>
      <c r="U1051">
        <v>1</v>
      </c>
      <c r="V1051">
        <v>1</v>
      </c>
      <c r="W1051">
        <v>0</v>
      </c>
      <c r="X1051">
        <v>1</v>
      </c>
      <c r="Y1051">
        <v>1</v>
      </c>
      <c r="Z1051">
        <v>1</v>
      </c>
      <c r="AA1051">
        <v>4.0788444897165803</v>
      </c>
      <c r="AB1051">
        <v>0</v>
      </c>
      <c r="AC1051">
        <v>6.34165128755469</v>
      </c>
      <c r="AD1051">
        <v>4.8727026718930304</v>
      </c>
      <c r="AE1051">
        <v>4.59698561232101</v>
      </c>
      <c r="AF1051">
        <v>0.89477106338304502</v>
      </c>
      <c r="AG1051">
        <v>4.0739186462771899</v>
      </c>
      <c r="AH1051">
        <v>3.5599114647905199</v>
      </c>
      <c r="AI1051">
        <v>0</v>
      </c>
      <c r="AJ1051">
        <v>3.8638253936696998</v>
      </c>
      <c r="AK1051">
        <v>3.6719569781283501</v>
      </c>
      <c r="AL1051">
        <v>3.6974121368457702</v>
      </c>
      <c r="AM1051">
        <f t="shared" si="32"/>
        <v>2.5298487057206693</v>
      </c>
      <c r="AN1051">
        <f t="shared" si="33"/>
        <v>4.0788145850426449</v>
      </c>
      <c r="AP1051" t="s">
        <v>1144</v>
      </c>
      <c r="AQ1051" t="s">
        <v>3544</v>
      </c>
      <c r="AR1051" t="s">
        <v>3545</v>
      </c>
      <c r="AS1051">
        <v>-0.167934124559145</v>
      </c>
      <c r="AT1051">
        <v>6.8544319094568207E-2</v>
      </c>
      <c r="AU1051">
        <v>0.860508750757489</v>
      </c>
    </row>
    <row r="1052" spans="1:47" x14ac:dyDescent="0.25">
      <c r="A1052" t="s">
        <v>846</v>
      </c>
      <c r="B1052">
        <v>241283.51477487935</v>
      </c>
      <c r="C1052">
        <v>181625.12080453933</v>
      </c>
      <c r="D1052">
        <v>241417.44939521686</v>
      </c>
      <c r="E1052">
        <v>183582.04851548918</v>
      </c>
      <c r="F1052">
        <v>189953.36594453597</v>
      </c>
      <c r="G1052">
        <v>195501.47734786567</v>
      </c>
      <c r="H1052">
        <v>189291.28045566796</v>
      </c>
      <c r="I1052">
        <v>254889.14413411854</v>
      </c>
      <c r="J1052">
        <v>371772.82658238598</v>
      </c>
      <c r="K1052">
        <v>242317.51346749242</v>
      </c>
      <c r="L1052">
        <v>345764.53485104401</v>
      </c>
      <c r="M1052">
        <v>260965.30335590694</v>
      </c>
      <c r="N1052">
        <v>2</v>
      </c>
      <c r="O1052">
        <v>2</v>
      </c>
      <c r="P1052">
        <v>2</v>
      </c>
      <c r="Q1052">
        <v>2</v>
      </c>
      <c r="R1052">
        <v>2</v>
      </c>
      <c r="S1052">
        <v>2</v>
      </c>
      <c r="T1052">
        <v>2</v>
      </c>
      <c r="U1052">
        <v>2</v>
      </c>
      <c r="V1052">
        <v>2</v>
      </c>
      <c r="W1052">
        <v>2</v>
      </c>
      <c r="X1052">
        <v>2</v>
      </c>
      <c r="Y1052">
        <v>2</v>
      </c>
      <c r="Z1052">
        <v>2</v>
      </c>
      <c r="AA1052">
        <v>2.4330819008904649</v>
      </c>
      <c r="AB1052">
        <v>2.38269673187847</v>
      </c>
      <c r="AC1052">
        <v>1.73058907730042</v>
      </c>
      <c r="AD1052">
        <v>3.0403208383739546</v>
      </c>
      <c r="AE1052">
        <v>1.2387577020672604</v>
      </c>
      <c r="AF1052">
        <v>1.273292294287329</v>
      </c>
      <c r="AG1052">
        <v>3.7351835384759351</v>
      </c>
      <c r="AH1052">
        <v>2.8980678461205649</v>
      </c>
      <c r="AI1052">
        <v>2.3178256808348601</v>
      </c>
      <c r="AJ1052">
        <v>2.9417757633495754</v>
      </c>
      <c r="AK1052">
        <v>2.8658914451162101</v>
      </c>
      <c r="AL1052">
        <v>3.3702520703824552</v>
      </c>
      <c r="AM1052">
        <f t="shared" si="32"/>
        <v>2.1798769080901867</v>
      </c>
      <c r="AN1052">
        <f t="shared" si="33"/>
        <v>2.8580789067560635</v>
      </c>
      <c r="AP1052" t="s">
        <v>1145</v>
      </c>
      <c r="AQ1052" t="s">
        <v>3546</v>
      </c>
      <c r="AR1052" t="s">
        <v>3547</v>
      </c>
      <c r="AS1052">
        <v>0.387568345256463</v>
      </c>
      <c r="AT1052">
        <v>0.17597518696915801</v>
      </c>
      <c r="AU1052">
        <v>0.86062758446979903</v>
      </c>
    </row>
    <row r="1053" spans="1:47" x14ac:dyDescent="0.25">
      <c r="A1053" t="s">
        <v>1267</v>
      </c>
      <c r="B1053">
        <v>128136.95080436142</v>
      </c>
      <c r="C1053">
        <v>120498.37094712131</v>
      </c>
      <c r="D1053">
        <v>205.36</v>
      </c>
      <c r="E1053">
        <v>70279.221464044444</v>
      </c>
      <c r="F1053">
        <v>205.36</v>
      </c>
      <c r="G1053">
        <v>91476.465618408314</v>
      </c>
      <c r="H1053">
        <v>69794.399039812677</v>
      </c>
      <c r="I1053">
        <v>66743.166584489649</v>
      </c>
      <c r="J1053">
        <v>205.36</v>
      </c>
      <c r="K1053">
        <v>60528.43858379739</v>
      </c>
      <c r="L1053">
        <v>205.36</v>
      </c>
      <c r="M1053">
        <v>54429.604692373425</v>
      </c>
      <c r="N1053">
        <v>1</v>
      </c>
      <c r="O1053">
        <v>1</v>
      </c>
      <c r="P1053">
        <v>1</v>
      </c>
      <c r="Q1053">
        <v>0</v>
      </c>
      <c r="R1053">
        <v>1</v>
      </c>
      <c r="S1053">
        <v>0</v>
      </c>
      <c r="T1053">
        <v>1</v>
      </c>
      <c r="U1053">
        <v>1</v>
      </c>
      <c r="V1053">
        <v>1</v>
      </c>
      <c r="W1053">
        <v>0</v>
      </c>
      <c r="X1053">
        <v>1</v>
      </c>
      <c r="Y1053">
        <v>0</v>
      </c>
      <c r="Z1053">
        <v>1</v>
      </c>
      <c r="AA1053">
        <v>2.7189966580703699</v>
      </c>
      <c r="AB1053">
        <v>1.0438105524477701</v>
      </c>
      <c r="AC1053">
        <v>0</v>
      </c>
      <c r="AD1053">
        <v>0.73536536058689606</v>
      </c>
      <c r="AE1053">
        <v>0</v>
      </c>
      <c r="AF1053">
        <v>3.0521733056098901</v>
      </c>
      <c r="AG1053">
        <v>2.41867206050678</v>
      </c>
      <c r="AH1053">
        <v>0.69324708156524595</v>
      </c>
      <c r="AI1053">
        <v>0</v>
      </c>
      <c r="AJ1053">
        <v>2.7675822738961799</v>
      </c>
      <c r="AK1053">
        <v>0</v>
      </c>
      <c r="AL1053">
        <v>0.77940861169261799</v>
      </c>
      <c r="AM1053">
        <f t="shared" si="32"/>
        <v>1.5970937983373685</v>
      </c>
      <c r="AN1053">
        <f t="shared" si="33"/>
        <v>0.77111551905858999</v>
      </c>
      <c r="AP1053" t="s">
        <v>1146</v>
      </c>
      <c r="AQ1053" t="s">
        <v>3548</v>
      </c>
      <c r="AR1053" t="s">
        <v>3549</v>
      </c>
      <c r="AS1053">
        <v>-0.264592212375236</v>
      </c>
      <c r="AT1053">
        <v>3.6098163888918899E-2</v>
      </c>
      <c r="AU1053">
        <v>0.86072446189756402</v>
      </c>
    </row>
    <row r="1054" spans="1:47" x14ac:dyDescent="0.25">
      <c r="A1054" t="s">
        <v>439</v>
      </c>
      <c r="B1054">
        <v>45262.366963279455</v>
      </c>
      <c r="C1054">
        <v>205.36</v>
      </c>
      <c r="D1054">
        <v>66401.673121138941</v>
      </c>
      <c r="E1054">
        <v>39903.237748999069</v>
      </c>
      <c r="F1054">
        <v>16274.421249266374</v>
      </c>
      <c r="G1054">
        <v>18355.304214879296</v>
      </c>
      <c r="H1054">
        <v>18332.175457542129</v>
      </c>
      <c r="I1054">
        <v>205.36</v>
      </c>
      <c r="J1054">
        <v>43790.66927727146</v>
      </c>
      <c r="K1054">
        <v>62867.670610941903</v>
      </c>
      <c r="L1054">
        <v>58879.889347375472</v>
      </c>
      <c r="M1054">
        <v>41439.596217253435</v>
      </c>
      <c r="N1054">
        <v>1</v>
      </c>
      <c r="O1054">
        <v>1</v>
      </c>
      <c r="P1054">
        <v>0</v>
      </c>
      <c r="Q1054">
        <v>1</v>
      </c>
      <c r="R1054">
        <v>1</v>
      </c>
      <c r="S1054">
        <v>1</v>
      </c>
      <c r="T1054">
        <v>1</v>
      </c>
      <c r="U1054">
        <v>1</v>
      </c>
      <c r="V1054">
        <v>0</v>
      </c>
      <c r="W1054">
        <v>1</v>
      </c>
      <c r="X1054">
        <v>1</v>
      </c>
      <c r="Y1054">
        <v>1</v>
      </c>
      <c r="Z1054">
        <v>1</v>
      </c>
      <c r="AA1054">
        <v>4.0658566380086603</v>
      </c>
      <c r="AB1054">
        <v>0</v>
      </c>
      <c r="AC1054">
        <v>3.8558181534421401</v>
      </c>
      <c r="AD1054">
        <v>3.70553007540724</v>
      </c>
      <c r="AE1054">
        <v>2.8792835854255001</v>
      </c>
      <c r="AF1054">
        <v>0.63527050737107305</v>
      </c>
      <c r="AG1054">
        <v>4.1680764877575101</v>
      </c>
      <c r="AH1054">
        <v>0</v>
      </c>
      <c r="AI1054">
        <v>2.3627439331948001</v>
      </c>
      <c r="AJ1054">
        <v>2.4971056221982</v>
      </c>
      <c r="AK1054">
        <v>3.7657780517617598</v>
      </c>
      <c r="AL1054">
        <v>2.8534862873117501</v>
      </c>
      <c r="AM1054">
        <f t="shared" si="32"/>
        <v>2.2361324757024788</v>
      </c>
      <c r="AN1054">
        <f t="shared" si="33"/>
        <v>2.8953590812772934</v>
      </c>
      <c r="AP1054" t="s">
        <v>1147</v>
      </c>
      <c r="AQ1054" t="s">
        <v>3550</v>
      </c>
      <c r="AR1054" t="s">
        <v>3551</v>
      </c>
      <c r="AS1054">
        <v>-0.31088744814879499</v>
      </c>
      <c r="AT1054">
        <v>7.2936838097538606E-2</v>
      </c>
      <c r="AU1054">
        <v>0.86117694882530105</v>
      </c>
    </row>
    <row r="1055" spans="1:47" x14ac:dyDescent="0.25">
      <c r="A1055" t="s">
        <v>1265</v>
      </c>
      <c r="B1055">
        <v>36382.989327549287</v>
      </c>
      <c r="C1055">
        <v>40307.529844937111</v>
      </c>
      <c r="D1055">
        <v>41122.681236797347</v>
      </c>
      <c r="E1055">
        <v>42338.428762540927</v>
      </c>
      <c r="F1055">
        <v>34347.617428831058</v>
      </c>
      <c r="G1055">
        <v>34713.151880762387</v>
      </c>
      <c r="H1055">
        <v>45750.699739208991</v>
      </c>
      <c r="I1055">
        <v>39934.744488852702</v>
      </c>
      <c r="J1055">
        <v>205.36</v>
      </c>
      <c r="K1055">
        <v>54776.353017665286</v>
      </c>
      <c r="L1055">
        <v>205.36</v>
      </c>
      <c r="M1055">
        <v>58831.045932029898</v>
      </c>
      <c r="N1055">
        <v>1</v>
      </c>
      <c r="O1055">
        <v>1</v>
      </c>
      <c r="P1055">
        <v>1</v>
      </c>
      <c r="Q1055">
        <v>1</v>
      </c>
      <c r="R1055">
        <v>1</v>
      </c>
      <c r="S1055">
        <v>1</v>
      </c>
      <c r="T1055">
        <v>1</v>
      </c>
      <c r="U1055">
        <v>1</v>
      </c>
      <c r="V1055">
        <v>1</v>
      </c>
      <c r="W1055">
        <v>0</v>
      </c>
      <c r="X1055">
        <v>1</v>
      </c>
      <c r="Y1055">
        <v>0</v>
      </c>
      <c r="Z1055">
        <v>1</v>
      </c>
      <c r="AA1055">
        <v>1.55573933692459</v>
      </c>
      <c r="AB1055">
        <v>1.22942938725382</v>
      </c>
      <c r="AC1055">
        <v>0.53459728717260402</v>
      </c>
      <c r="AD1055">
        <v>3.0145155241399499</v>
      </c>
      <c r="AE1055">
        <v>2.78488945111997</v>
      </c>
      <c r="AF1055">
        <v>0.74882627670506796</v>
      </c>
      <c r="AG1055">
        <v>2.2289854907292499</v>
      </c>
      <c r="AH1055">
        <v>2.7465511452587399</v>
      </c>
      <c r="AI1055">
        <v>0</v>
      </c>
      <c r="AJ1055">
        <v>3.96623628444017</v>
      </c>
      <c r="AK1055">
        <v>0</v>
      </c>
      <c r="AL1055">
        <v>2.9942685557100499</v>
      </c>
      <c r="AM1055">
        <f t="shared" si="32"/>
        <v>1.3391380954160421</v>
      </c>
      <c r="AN1055">
        <f t="shared" si="33"/>
        <v>2.2948683611596601</v>
      </c>
      <c r="AP1055" t="s">
        <v>1148</v>
      </c>
      <c r="AQ1055" t="s">
        <v>3552</v>
      </c>
      <c r="AR1055" t="s">
        <v>3553</v>
      </c>
      <c r="AS1055">
        <v>3.5187803920929501</v>
      </c>
      <c r="AT1055">
        <v>7.7632767668974201E-2</v>
      </c>
      <c r="AU1055">
        <v>0.86210595985260996</v>
      </c>
    </row>
    <row r="1056" spans="1:47" x14ac:dyDescent="0.25">
      <c r="A1056" t="s">
        <v>755</v>
      </c>
      <c r="B1056">
        <v>159014.96792749065</v>
      </c>
      <c r="C1056">
        <v>138607.50677246469</v>
      </c>
      <c r="D1056">
        <v>3101773.6389936432</v>
      </c>
      <c r="E1056">
        <v>2215133.746917414</v>
      </c>
      <c r="F1056">
        <v>2453011.2304149098</v>
      </c>
      <c r="G1056">
        <v>3763238.5231958372</v>
      </c>
      <c r="H1056">
        <v>2466446.7830960122</v>
      </c>
      <c r="I1056">
        <v>1744037.8296925188</v>
      </c>
      <c r="J1056">
        <v>3073017.2381112813</v>
      </c>
      <c r="K1056">
        <v>2711511.1942416583</v>
      </c>
      <c r="L1056">
        <v>2962077.3337185457</v>
      </c>
      <c r="M1056">
        <v>2387866.3812255114</v>
      </c>
      <c r="N1056">
        <v>1</v>
      </c>
      <c r="O1056">
        <v>1</v>
      </c>
      <c r="P1056">
        <v>1</v>
      </c>
      <c r="Q1056">
        <v>1</v>
      </c>
      <c r="R1056">
        <v>1</v>
      </c>
      <c r="S1056">
        <v>1</v>
      </c>
      <c r="T1056">
        <v>1</v>
      </c>
      <c r="U1056">
        <v>1</v>
      </c>
      <c r="V1056">
        <v>1</v>
      </c>
      <c r="W1056">
        <v>1</v>
      </c>
      <c r="X1056">
        <v>1</v>
      </c>
      <c r="Y1056">
        <v>1</v>
      </c>
      <c r="Z1056">
        <v>1</v>
      </c>
      <c r="AA1056">
        <v>2.35700561687305</v>
      </c>
      <c r="AB1056">
        <v>4.5111974097227296</v>
      </c>
      <c r="AC1056">
        <v>1.78199696049286</v>
      </c>
      <c r="AD1056">
        <v>2.04043733654686</v>
      </c>
      <c r="AE1056">
        <v>1.67548183492201</v>
      </c>
      <c r="AF1056">
        <v>3.7085502818949001</v>
      </c>
      <c r="AG1056">
        <v>4.5437418377755403</v>
      </c>
      <c r="AH1056">
        <v>3.1172497680236599</v>
      </c>
      <c r="AI1056">
        <v>2.26773134831104</v>
      </c>
      <c r="AJ1056">
        <v>5.0113197390256099</v>
      </c>
      <c r="AK1056">
        <v>4.3540722625417798</v>
      </c>
      <c r="AL1056">
        <v>3.4310316063661799</v>
      </c>
      <c r="AM1056">
        <f t="shared" si="32"/>
        <v>3.2729668927200315</v>
      </c>
      <c r="AN1056">
        <f t="shared" si="33"/>
        <v>3.1936691076960049</v>
      </c>
      <c r="AP1056" t="s">
        <v>1149</v>
      </c>
      <c r="AQ1056" t="s">
        <v>3554</v>
      </c>
      <c r="AR1056" t="s">
        <v>3555</v>
      </c>
      <c r="AS1056">
        <v>1.5167822054333999</v>
      </c>
      <c r="AT1056">
        <v>0.15479346263959901</v>
      </c>
      <c r="AU1056">
        <v>0.86308516372203403</v>
      </c>
    </row>
    <row r="1057" spans="1:47" x14ac:dyDescent="0.25">
      <c r="A1057" t="s">
        <v>550</v>
      </c>
      <c r="B1057">
        <v>198310.6091724835</v>
      </c>
      <c r="C1057">
        <v>70704.159492051942</v>
      </c>
      <c r="D1057">
        <v>189658.35718122846</v>
      </c>
      <c r="E1057">
        <v>164569.60654753429</v>
      </c>
      <c r="F1057">
        <v>172661.84167581899</v>
      </c>
      <c r="G1057">
        <v>138554.33275918927</v>
      </c>
      <c r="H1057">
        <v>109019.80885856038</v>
      </c>
      <c r="I1057">
        <v>89437.384504453294</v>
      </c>
      <c r="J1057">
        <v>232511.04094954015</v>
      </c>
      <c r="K1057">
        <v>242754.40363291017</v>
      </c>
      <c r="L1057">
        <v>366458.82275052724</v>
      </c>
      <c r="M1057">
        <v>239514.24094787709</v>
      </c>
      <c r="N1057">
        <v>1</v>
      </c>
      <c r="O1057">
        <v>1</v>
      </c>
      <c r="P1057">
        <v>1</v>
      </c>
      <c r="Q1057">
        <v>1</v>
      </c>
      <c r="R1057">
        <v>1</v>
      </c>
      <c r="S1057">
        <v>1</v>
      </c>
      <c r="T1057">
        <v>1</v>
      </c>
      <c r="U1057">
        <v>1</v>
      </c>
      <c r="V1057">
        <v>1</v>
      </c>
      <c r="W1057">
        <v>1</v>
      </c>
      <c r="X1057">
        <v>1</v>
      </c>
      <c r="Y1057">
        <v>1</v>
      </c>
      <c r="Z1057">
        <v>1</v>
      </c>
      <c r="AA1057">
        <v>0.95162376987400499</v>
      </c>
      <c r="AB1057">
        <v>1.1081130101316099</v>
      </c>
      <c r="AC1057">
        <v>1.19294649287052</v>
      </c>
      <c r="AD1057">
        <v>2.0948951408937</v>
      </c>
      <c r="AE1057">
        <v>1.60064788219212</v>
      </c>
      <c r="AF1057">
        <v>2.0254763057025098</v>
      </c>
      <c r="AG1057">
        <v>1.4464162358683501</v>
      </c>
      <c r="AH1057">
        <v>2.0262082213373702</v>
      </c>
      <c r="AI1057">
        <v>1.81876264495613</v>
      </c>
      <c r="AJ1057">
        <v>3.0884656177876</v>
      </c>
      <c r="AK1057">
        <v>2.6414448120229799</v>
      </c>
      <c r="AL1057">
        <v>3.0212683945159502</v>
      </c>
      <c r="AM1057">
        <f t="shared" si="32"/>
        <v>1.6975646402203957</v>
      </c>
      <c r="AN1057">
        <f t="shared" si="33"/>
        <v>2.1384801144717449</v>
      </c>
      <c r="AP1057" t="s">
        <v>1150</v>
      </c>
      <c r="AQ1057" t="s">
        <v>3556</v>
      </c>
      <c r="AR1057" t="s">
        <v>3557</v>
      </c>
      <c r="AS1057">
        <v>0.31761538788278099</v>
      </c>
      <c r="AT1057">
        <v>5.3586959684418199E-2</v>
      </c>
      <c r="AU1057">
        <v>0.86399481132869904</v>
      </c>
    </row>
    <row r="1058" spans="1:47" x14ac:dyDescent="0.25">
      <c r="A1058" t="s">
        <v>376</v>
      </c>
      <c r="B1058">
        <v>126805.2302264009</v>
      </c>
      <c r="C1058">
        <v>139611.26122063762</v>
      </c>
      <c r="D1058">
        <v>119436.37161318833</v>
      </c>
      <c r="E1058">
        <v>100493.35112371987</v>
      </c>
      <c r="F1058">
        <v>67751.401316719901</v>
      </c>
      <c r="G1058">
        <v>110621.45319137601</v>
      </c>
      <c r="H1058">
        <v>51250.966281187837</v>
      </c>
      <c r="I1058">
        <v>111958.26034102211</v>
      </c>
      <c r="J1058">
        <v>102218.34116879205</v>
      </c>
      <c r="K1058">
        <v>85994.555530668425</v>
      </c>
      <c r="L1058">
        <v>101080.3741264659</v>
      </c>
      <c r="M1058">
        <v>93080.989607339317</v>
      </c>
      <c r="N1058">
        <v>2</v>
      </c>
      <c r="O1058">
        <v>2</v>
      </c>
      <c r="P1058">
        <v>2</v>
      </c>
      <c r="Q1058">
        <v>2</v>
      </c>
      <c r="R1058">
        <v>2</v>
      </c>
      <c r="S1058">
        <v>1</v>
      </c>
      <c r="T1058">
        <v>2</v>
      </c>
      <c r="U1058">
        <v>1</v>
      </c>
      <c r="V1058">
        <v>2</v>
      </c>
      <c r="W1058">
        <v>2</v>
      </c>
      <c r="X1058">
        <v>2</v>
      </c>
      <c r="Y1058">
        <v>2</v>
      </c>
      <c r="Z1058">
        <v>2</v>
      </c>
      <c r="AA1058">
        <v>2.5854057956258711</v>
      </c>
      <c r="AB1058">
        <v>2.0085914009094101</v>
      </c>
      <c r="AC1058">
        <v>2.9897239968496852</v>
      </c>
      <c r="AD1058">
        <v>3.1063442006276549</v>
      </c>
      <c r="AE1058">
        <v>2.8698145549034</v>
      </c>
      <c r="AF1058">
        <v>3.0548489433349499</v>
      </c>
      <c r="AG1058">
        <v>3.2958936902787399</v>
      </c>
      <c r="AH1058">
        <v>3.807869217117215</v>
      </c>
      <c r="AI1058">
        <v>3.9804855542724802</v>
      </c>
      <c r="AJ1058">
        <v>5.5701510478983902</v>
      </c>
      <c r="AK1058">
        <v>3.3435819612720197</v>
      </c>
      <c r="AL1058">
        <v>3.2941922837637598</v>
      </c>
      <c r="AM1058">
        <f t="shared" si="32"/>
        <v>3.3648677898151313</v>
      </c>
      <c r="AN1058">
        <f t="shared" si="33"/>
        <v>3.2862826513271313</v>
      </c>
      <c r="AP1058" t="s">
        <v>1151</v>
      </c>
      <c r="AQ1058" t="s">
        <v>3558</v>
      </c>
      <c r="AR1058" t="s">
        <v>3559</v>
      </c>
      <c r="AS1058">
        <v>0.539630582239218</v>
      </c>
      <c r="AT1058">
        <v>0.23029800462626601</v>
      </c>
      <c r="AU1058">
        <v>0.86477774199979995</v>
      </c>
    </row>
    <row r="1059" spans="1:47" x14ac:dyDescent="0.25">
      <c r="A1059" t="s">
        <v>363</v>
      </c>
      <c r="B1059">
        <v>62357.623344353786</v>
      </c>
      <c r="C1059">
        <v>205.36</v>
      </c>
      <c r="D1059">
        <v>64937.123543354217</v>
      </c>
      <c r="E1059">
        <v>46204.431159233776</v>
      </c>
      <c r="F1059">
        <v>74702.863648542203</v>
      </c>
      <c r="G1059">
        <v>93091.604657502015</v>
      </c>
      <c r="H1059">
        <v>70709.19254662974</v>
      </c>
      <c r="I1059">
        <v>205.36</v>
      </c>
      <c r="J1059">
        <v>191583.23628389003</v>
      </c>
      <c r="K1059">
        <v>108051.79631840093</v>
      </c>
      <c r="L1059">
        <v>114678.86005909955</v>
      </c>
      <c r="M1059">
        <v>35508.923870248414</v>
      </c>
      <c r="N1059">
        <v>2</v>
      </c>
      <c r="O1059">
        <v>1</v>
      </c>
      <c r="P1059">
        <v>0</v>
      </c>
      <c r="Q1059">
        <v>1</v>
      </c>
      <c r="R1059">
        <v>2</v>
      </c>
      <c r="S1059">
        <v>1</v>
      </c>
      <c r="T1059">
        <v>2</v>
      </c>
      <c r="U1059">
        <v>1</v>
      </c>
      <c r="V1059">
        <v>0</v>
      </c>
      <c r="W1059">
        <v>2</v>
      </c>
      <c r="X1059">
        <v>2</v>
      </c>
      <c r="Y1059">
        <v>1</v>
      </c>
      <c r="Z1059">
        <v>1</v>
      </c>
      <c r="AA1059">
        <v>1.0827035319239899</v>
      </c>
      <c r="AB1059">
        <v>0</v>
      </c>
      <c r="AC1059">
        <v>1.84464715042108</v>
      </c>
      <c r="AD1059">
        <v>1.7849359517957049</v>
      </c>
      <c r="AE1059">
        <v>3.2475149696088099</v>
      </c>
      <c r="AF1059">
        <v>1.472206589691182</v>
      </c>
      <c r="AG1059">
        <v>0.70390117009166497</v>
      </c>
      <c r="AH1059">
        <v>0</v>
      </c>
      <c r="AI1059">
        <v>2.1933125375053102</v>
      </c>
      <c r="AJ1059">
        <v>2.1794178029468152</v>
      </c>
      <c r="AK1059">
        <v>0.96797184967946803</v>
      </c>
      <c r="AL1059">
        <v>1.00078598888234</v>
      </c>
      <c r="AM1059">
        <f t="shared" si="32"/>
        <v>1.4620479354147295</v>
      </c>
      <c r="AN1059">
        <f t="shared" si="33"/>
        <v>1.2841849883429981</v>
      </c>
      <c r="AP1059" t="s">
        <v>1152</v>
      </c>
      <c r="AQ1059" t="s">
        <v>3560</v>
      </c>
      <c r="AR1059" t="s">
        <v>3561</v>
      </c>
      <c r="AS1059">
        <v>0.32374946611236199</v>
      </c>
      <c r="AT1059">
        <v>0.12178491628248</v>
      </c>
      <c r="AU1059">
        <v>0.86503346396129699</v>
      </c>
    </row>
    <row r="1060" spans="1:47" x14ac:dyDescent="0.25">
      <c r="A1060" t="s">
        <v>425</v>
      </c>
      <c r="B1060">
        <v>205.36</v>
      </c>
      <c r="C1060">
        <v>44255.067298331916</v>
      </c>
      <c r="D1060">
        <v>36532.052434797959</v>
      </c>
      <c r="E1060">
        <v>27228.432376209868</v>
      </c>
      <c r="F1060">
        <v>205.36</v>
      </c>
      <c r="G1060">
        <v>205.36</v>
      </c>
      <c r="H1060">
        <v>57883.762294283122</v>
      </c>
      <c r="I1060">
        <v>43622.62821121078</v>
      </c>
      <c r="J1060">
        <v>64068.866891007681</v>
      </c>
      <c r="K1060">
        <v>205.36</v>
      </c>
      <c r="L1060">
        <v>53324.128195925048</v>
      </c>
      <c r="M1060">
        <v>51000.23522794828</v>
      </c>
      <c r="N1060">
        <v>1</v>
      </c>
      <c r="O1060">
        <v>0</v>
      </c>
      <c r="P1060">
        <v>1</v>
      </c>
      <c r="Q1060">
        <v>1</v>
      </c>
      <c r="R1060">
        <v>1</v>
      </c>
      <c r="S1060">
        <v>0</v>
      </c>
      <c r="T1060">
        <v>0</v>
      </c>
      <c r="U1060">
        <v>1</v>
      </c>
      <c r="V1060">
        <v>1</v>
      </c>
      <c r="W1060">
        <v>1</v>
      </c>
      <c r="X1060">
        <v>0</v>
      </c>
      <c r="Y1060">
        <v>1</v>
      </c>
      <c r="Z1060">
        <v>1</v>
      </c>
      <c r="AA1060">
        <v>0</v>
      </c>
      <c r="AB1060">
        <v>0.55362557503096099</v>
      </c>
      <c r="AC1060">
        <v>2.1098841141998501</v>
      </c>
      <c r="AD1060">
        <v>1.1978182918722</v>
      </c>
      <c r="AE1060">
        <v>0</v>
      </c>
      <c r="AF1060">
        <v>0</v>
      </c>
      <c r="AG1060">
        <v>1.5285168698342599</v>
      </c>
      <c r="AH1060">
        <v>3.1947624714217602</v>
      </c>
      <c r="AI1060">
        <v>1.51540547785483</v>
      </c>
      <c r="AJ1060">
        <v>0</v>
      </c>
      <c r="AK1060">
        <v>2.4541769122334398</v>
      </c>
      <c r="AL1060">
        <v>1.7234408124287799</v>
      </c>
      <c r="AM1060">
        <f t="shared" si="32"/>
        <v>0.69648586118094025</v>
      </c>
      <c r="AN1060">
        <f t="shared" si="33"/>
        <v>1.6831192262984065</v>
      </c>
      <c r="AP1060" t="s">
        <v>182</v>
      </c>
      <c r="AQ1060" t="s">
        <v>3562</v>
      </c>
      <c r="AR1060" t="s">
        <v>3563</v>
      </c>
      <c r="AS1060">
        <v>-0.37357838636463297</v>
      </c>
      <c r="AT1060">
        <v>0.109889613072486</v>
      </c>
      <c r="AU1060">
        <v>0.86511747506780701</v>
      </c>
    </row>
    <row r="1061" spans="1:47" x14ac:dyDescent="0.25">
      <c r="A1061" t="s">
        <v>498</v>
      </c>
      <c r="B1061">
        <v>31324.985659483755</v>
      </c>
      <c r="C1061">
        <v>205.36</v>
      </c>
      <c r="D1061">
        <v>57002.189686846483</v>
      </c>
      <c r="E1061">
        <v>205.36</v>
      </c>
      <c r="F1061">
        <v>205.36</v>
      </c>
      <c r="G1061">
        <v>205.36</v>
      </c>
      <c r="H1061">
        <v>89966.101586934135</v>
      </c>
      <c r="I1061">
        <v>46799.318110611915</v>
      </c>
      <c r="J1061">
        <v>14333.510837661704</v>
      </c>
      <c r="K1061">
        <v>205.36</v>
      </c>
      <c r="L1061">
        <v>50136.133103751337</v>
      </c>
      <c r="M1061">
        <v>46895.853158556885</v>
      </c>
      <c r="N1061">
        <v>1</v>
      </c>
      <c r="O1061">
        <v>1</v>
      </c>
      <c r="P1061">
        <v>0</v>
      </c>
      <c r="Q1061">
        <v>1</v>
      </c>
      <c r="R1061">
        <v>0</v>
      </c>
      <c r="S1061">
        <v>0</v>
      </c>
      <c r="T1061">
        <v>0</v>
      </c>
      <c r="U1061">
        <v>1</v>
      </c>
      <c r="V1061">
        <v>1</v>
      </c>
      <c r="W1061">
        <v>1</v>
      </c>
      <c r="X1061">
        <v>0</v>
      </c>
      <c r="Y1061">
        <v>1</v>
      </c>
      <c r="Z1061">
        <v>1</v>
      </c>
      <c r="AA1061">
        <v>0.88974925946936101</v>
      </c>
      <c r="AB1061">
        <v>0</v>
      </c>
      <c r="AC1061">
        <v>2.0632396211778401</v>
      </c>
      <c r="AD1061">
        <v>0</v>
      </c>
      <c r="AE1061">
        <v>0</v>
      </c>
      <c r="AF1061">
        <v>0</v>
      </c>
      <c r="AG1061">
        <v>1.48540607183743</v>
      </c>
      <c r="AH1061">
        <v>1.2374631789552999</v>
      </c>
      <c r="AI1061">
        <v>1.19028863060141</v>
      </c>
      <c r="AJ1061">
        <v>0</v>
      </c>
      <c r="AK1061">
        <v>1.1497832772004899</v>
      </c>
      <c r="AL1061">
        <v>1.9838599451598899</v>
      </c>
      <c r="AM1061">
        <f t="shared" si="32"/>
        <v>0.69054625187476848</v>
      </c>
      <c r="AN1061">
        <f t="shared" si="33"/>
        <v>0.97608541219218503</v>
      </c>
      <c r="AP1061" t="s">
        <v>1153</v>
      </c>
      <c r="AQ1061" t="s">
        <v>3564</v>
      </c>
      <c r="AR1061" t="s">
        <v>3565</v>
      </c>
      <c r="AS1061">
        <v>-1.1713947884336999</v>
      </c>
      <c r="AT1061">
        <v>0.20233291391872901</v>
      </c>
      <c r="AU1061">
        <v>0.86532090680512797</v>
      </c>
    </row>
    <row r="1062" spans="1:47" x14ac:dyDescent="0.25">
      <c r="A1062" t="s">
        <v>225</v>
      </c>
      <c r="B1062">
        <v>542862.03714932373</v>
      </c>
      <c r="C1062">
        <v>203416.09430238791</v>
      </c>
      <c r="D1062">
        <v>145636.5378564806</v>
      </c>
      <c r="E1062">
        <v>528931.1117044834</v>
      </c>
      <c r="F1062">
        <v>438655.18851139437</v>
      </c>
      <c r="G1062">
        <v>331740.32781579124</v>
      </c>
      <c r="H1062">
        <v>724080.97724439157</v>
      </c>
      <c r="I1062">
        <v>420668.86069210205</v>
      </c>
      <c r="J1062">
        <v>805010.53742065362</v>
      </c>
      <c r="K1062">
        <v>423162.36066765914</v>
      </c>
      <c r="L1062">
        <v>861634.14284544205</v>
      </c>
      <c r="M1062">
        <v>562702.34945251525</v>
      </c>
      <c r="N1062">
        <v>4</v>
      </c>
      <c r="O1062">
        <v>4</v>
      </c>
      <c r="P1062">
        <v>2</v>
      </c>
      <c r="Q1062">
        <v>2</v>
      </c>
      <c r="R1062">
        <v>4</v>
      </c>
      <c r="S1062">
        <v>3</v>
      </c>
      <c r="T1062">
        <v>3</v>
      </c>
      <c r="U1062">
        <v>4</v>
      </c>
      <c r="V1062">
        <v>4</v>
      </c>
      <c r="W1062">
        <v>4</v>
      </c>
      <c r="X1062">
        <v>4</v>
      </c>
      <c r="Y1062">
        <v>4</v>
      </c>
      <c r="Z1062">
        <v>3</v>
      </c>
      <c r="AA1062">
        <v>2.2193714389497901</v>
      </c>
      <c r="AB1062">
        <v>1.7767163980149701</v>
      </c>
      <c r="AC1062">
        <v>0.93046647677193794</v>
      </c>
      <c r="AD1062">
        <v>1.93581479352343</v>
      </c>
      <c r="AE1062">
        <v>1.8908047116276501</v>
      </c>
      <c r="AF1062">
        <v>2.3840816686241713</v>
      </c>
      <c r="AG1062">
        <v>3.4881665995128626</v>
      </c>
      <c r="AH1062">
        <v>2.5912629771742326</v>
      </c>
      <c r="AI1062">
        <v>1.7644631551329502</v>
      </c>
      <c r="AJ1062">
        <v>2.5895969501943252</v>
      </c>
      <c r="AK1062">
        <v>2.5621351223101425</v>
      </c>
      <c r="AL1062">
        <v>1.9456471142359433</v>
      </c>
      <c r="AM1062">
        <f t="shared" si="32"/>
        <v>1.9441160146146907</v>
      </c>
      <c r="AN1062">
        <f t="shared" si="33"/>
        <v>2.4023052197307102</v>
      </c>
      <c r="AP1062" t="s">
        <v>1154</v>
      </c>
      <c r="AQ1062" t="s">
        <v>3566</v>
      </c>
      <c r="AR1062" t="s">
        <v>3567</v>
      </c>
      <c r="AS1062">
        <v>-0.193315025810327</v>
      </c>
      <c r="AT1062">
        <v>4.6454792491825297E-2</v>
      </c>
      <c r="AU1062">
        <v>0.86544295095947998</v>
      </c>
    </row>
    <row r="1063" spans="1:47" x14ac:dyDescent="0.25">
      <c r="A1063" t="s">
        <v>133</v>
      </c>
      <c r="B1063">
        <v>103986.84870619841</v>
      </c>
      <c r="C1063">
        <v>134674.34522318377</v>
      </c>
      <c r="D1063">
        <v>222606.65688569113</v>
      </c>
      <c r="E1063">
        <v>170698.11834381151</v>
      </c>
      <c r="F1063">
        <v>332070.64781599434</v>
      </c>
      <c r="G1063">
        <v>63919.54182424277</v>
      </c>
      <c r="H1063">
        <v>154411.96130139229</v>
      </c>
      <c r="I1063">
        <v>244896.86175462967</v>
      </c>
      <c r="J1063">
        <v>6405.2805112253882</v>
      </c>
      <c r="K1063">
        <v>127520.58557261746</v>
      </c>
      <c r="L1063">
        <v>205.36</v>
      </c>
      <c r="M1063">
        <v>124657.6912417705</v>
      </c>
      <c r="N1063">
        <v>2</v>
      </c>
      <c r="O1063">
        <v>2</v>
      </c>
      <c r="P1063">
        <v>1</v>
      </c>
      <c r="Q1063">
        <v>2</v>
      </c>
      <c r="R1063">
        <v>2</v>
      </c>
      <c r="S1063">
        <v>2</v>
      </c>
      <c r="T1063">
        <v>1</v>
      </c>
      <c r="U1063">
        <v>1</v>
      </c>
      <c r="V1063">
        <v>2</v>
      </c>
      <c r="W1063">
        <v>1</v>
      </c>
      <c r="X1063">
        <v>2</v>
      </c>
      <c r="Y1063">
        <v>0</v>
      </c>
      <c r="Z1063">
        <v>1</v>
      </c>
      <c r="AA1063">
        <v>2.9967711462615352</v>
      </c>
      <c r="AB1063">
        <v>2.8697364014753401</v>
      </c>
      <c r="AC1063">
        <v>2.4983322999660453</v>
      </c>
      <c r="AD1063">
        <v>2.4289600015708901</v>
      </c>
      <c r="AE1063">
        <v>1.3691977716410699</v>
      </c>
      <c r="AF1063">
        <v>2.68774128252022</v>
      </c>
      <c r="AG1063">
        <v>3.1787498648423802</v>
      </c>
      <c r="AH1063">
        <v>4.1092024566946295</v>
      </c>
      <c r="AI1063">
        <v>1.21988164074748</v>
      </c>
      <c r="AJ1063">
        <v>2.2926191622134651</v>
      </c>
      <c r="AK1063">
        <v>0</v>
      </c>
      <c r="AL1063">
        <v>1.25443040878495</v>
      </c>
      <c r="AM1063">
        <f t="shared" si="32"/>
        <v>2.4275136555306811</v>
      </c>
      <c r="AN1063">
        <f t="shared" si="33"/>
        <v>2.056756750588987</v>
      </c>
      <c r="AP1063" t="s">
        <v>1155</v>
      </c>
      <c r="AQ1063" t="s">
        <v>3568</v>
      </c>
      <c r="AR1063" t="s">
        <v>3569</v>
      </c>
      <c r="AS1063">
        <v>0.26857619878454098</v>
      </c>
      <c r="AT1063">
        <v>3.0090840339659902E-2</v>
      </c>
      <c r="AU1063">
        <v>0.86545073806005901</v>
      </c>
    </row>
    <row r="1064" spans="1:47" x14ac:dyDescent="0.25">
      <c r="A1064" t="s">
        <v>329</v>
      </c>
      <c r="B1064">
        <v>109232.04547060539</v>
      </c>
      <c r="C1064">
        <v>108320.23112168656</v>
      </c>
      <c r="D1064">
        <v>95168.87729369069</v>
      </c>
      <c r="E1064">
        <v>79796.856953180817</v>
      </c>
      <c r="F1064">
        <v>89481.492320792255</v>
      </c>
      <c r="G1064">
        <v>90205.10036769438</v>
      </c>
      <c r="H1064">
        <v>90236.669581841605</v>
      </c>
      <c r="I1064">
        <v>79455.219881840312</v>
      </c>
      <c r="J1064">
        <v>110198.99229804269</v>
      </c>
      <c r="K1064">
        <v>83750.806498711143</v>
      </c>
      <c r="L1064">
        <v>110621.37003385801</v>
      </c>
      <c r="M1064">
        <v>78954.147618511619</v>
      </c>
      <c r="N1064">
        <v>1</v>
      </c>
      <c r="O1064">
        <v>1</v>
      </c>
      <c r="P1064">
        <v>1</v>
      </c>
      <c r="Q1064">
        <v>1</v>
      </c>
      <c r="R1064">
        <v>1</v>
      </c>
      <c r="S1064">
        <v>1</v>
      </c>
      <c r="T1064">
        <v>1</v>
      </c>
      <c r="U1064">
        <v>1</v>
      </c>
      <c r="V1064">
        <v>1</v>
      </c>
      <c r="W1064">
        <v>1</v>
      </c>
      <c r="X1064">
        <v>1</v>
      </c>
      <c r="Y1064">
        <v>1</v>
      </c>
      <c r="Z1064">
        <v>1</v>
      </c>
      <c r="AA1064">
        <v>3.0791878267673498</v>
      </c>
      <c r="AB1064">
        <v>1.4811754301717299</v>
      </c>
      <c r="AC1064">
        <v>1.9708430068782401</v>
      </c>
      <c r="AD1064">
        <v>2.5809804253897801</v>
      </c>
      <c r="AE1064">
        <v>1.6783138482785001</v>
      </c>
      <c r="AF1064">
        <v>1.7802123183540799</v>
      </c>
      <c r="AG1064">
        <v>3.04219257817175</v>
      </c>
      <c r="AH1064">
        <v>3.0913705413313202</v>
      </c>
      <c r="AI1064">
        <v>2.3917644946417602</v>
      </c>
      <c r="AJ1064">
        <v>3.3135049278251101</v>
      </c>
      <c r="AK1064">
        <v>1.7468343680124701</v>
      </c>
      <c r="AL1064">
        <v>5.0938776292583698</v>
      </c>
      <c r="AM1064">
        <f t="shared" si="32"/>
        <v>2.3361146674397113</v>
      </c>
      <c r="AN1064">
        <f t="shared" si="33"/>
        <v>2.8722615650736985</v>
      </c>
      <c r="AP1064" t="s">
        <v>1156</v>
      </c>
      <c r="AQ1064" t="s">
        <v>3570</v>
      </c>
      <c r="AR1064" t="s">
        <v>3571</v>
      </c>
      <c r="AS1064">
        <v>-0.70998268786701901</v>
      </c>
      <c r="AT1064">
        <v>8.3678453854651294E-2</v>
      </c>
      <c r="AU1064">
        <v>0.86620105390889501</v>
      </c>
    </row>
    <row r="1065" spans="1:47" x14ac:dyDescent="0.25">
      <c r="A1065" t="s">
        <v>753</v>
      </c>
      <c r="B1065">
        <v>205.36</v>
      </c>
      <c r="C1065">
        <v>205.36</v>
      </c>
      <c r="D1065">
        <v>39051.816174161177</v>
      </c>
      <c r="E1065">
        <v>33035.661666989952</v>
      </c>
      <c r="F1065">
        <v>45467.733845170929</v>
      </c>
      <c r="G1065">
        <v>29745.497308646118</v>
      </c>
      <c r="H1065">
        <v>52792.882558934354</v>
      </c>
      <c r="I1065">
        <v>43983.360145778337</v>
      </c>
      <c r="J1065">
        <v>144874.62164750948</v>
      </c>
      <c r="K1065">
        <v>78424.482193895878</v>
      </c>
      <c r="L1065">
        <v>156942.82100150725</v>
      </c>
      <c r="M1065">
        <v>82176.821954857427</v>
      </c>
      <c r="N1065">
        <v>1</v>
      </c>
      <c r="O1065">
        <v>0</v>
      </c>
      <c r="P1065">
        <v>0</v>
      </c>
      <c r="Q1065">
        <v>1</v>
      </c>
      <c r="R1065">
        <v>1</v>
      </c>
      <c r="S1065">
        <v>1</v>
      </c>
      <c r="T1065">
        <v>1</v>
      </c>
      <c r="U1065">
        <v>1</v>
      </c>
      <c r="V1065">
        <v>1</v>
      </c>
      <c r="W1065">
        <v>1</v>
      </c>
      <c r="X1065">
        <v>1</v>
      </c>
      <c r="Y1065">
        <v>1</v>
      </c>
      <c r="Z1065">
        <v>1</v>
      </c>
      <c r="AA1065">
        <v>0</v>
      </c>
      <c r="AB1065">
        <v>0</v>
      </c>
      <c r="AC1065">
        <v>2.7203775651207098</v>
      </c>
      <c r="AD1065">
        <v>2.0887761502133402</v>
      </c>
      <c r="AE1065">
        <v>1.41135255533854</v>
      </c>
      <c r="AF1065">
        <v>3.52403984431843</v>
      </c>
      <c r="AG1065">
        <v>3.0585290183466101</v>
      </c>
      <c r="AH1065">
        <v>2.2528533100534101</v>
      </c>
      <c r="AI1065">
        <v>1.2888303562324099</v>
      </c>
      <c r="AJ1065">
        <v>5.0193718030232803</v>
      </c>
      <c r="AK1065">
        <v>5.5001253284935601</v>
      </c>
      <c r="AL1065">
        <v>3.57829968126266</v>
      </c>
      <c r="AM1065">
        <f t="shared" si="32"/>
        <v>2.0921032614491382</v>
      </c>
      <c r="AN1065">
        <f t="shared" si="33"/>
        <v>2.9816560072846863</v>
      </c>
      <c r="AP1065" t="s">
        <v>1157</v>
      </c>
      <c r="AQ1065" t="s">
        <v>3572</v>
      </c>
      <c r="AR1065" t="s">
        <v>3573</v>
      </c>
      <c r="AS1065">
        <v>-0.387147508903671</v>
      </c>
      <c r="AT1065">
        <v>0.16732144787902001</v>
      </c>
      <c r="AU1065">
        <v>0.86757171168743896</v>
      </c>
    </row>
    <row r="1066" spans="1:47" x14ac:dyDescent="0.25">
      <c r="A1066" t="s">
        <v>657</v>
      </c>
      <c r="B1066">
        <v>74307.095104285661</v>
      </c>
      <c r="C1066">
        <v>205.36</v>
      </c>
      <c r="D1066">
        <v>44440.37447913194</v>
      </c>
      <c r="E1066">
        <v>106381.73547917274</v>
      </c>
      <c r="F1066">
        <v>121203.36894192167</v>
      </c>
      <c r="G1066">
        <v>88676.380933222303</v>
      </c>
      <c r="H1066">
        <v>205.36</v>
      </c>
      <c r="I1066">
        <v>80261.265963563274</v>
      </c>
      <c r="J1066">
        <v>151521.0835999769</v>
      </c>
      <c r="K1066">
        <v>205.36</v>
      </c>
      <c r="L1066">
        <v>174581.45762946265</v>
      </c>
      <c r="M1066">
        <v>58546.723155752865</v>
      </c>
      <c r="N1066">
        <v>3</v>
      </c>
      <c r="O1066">
        <v>1</v>
      </c>
      <c r="P1066">
        <v>0</v>
      </c>
      <c r="Q1066">
        <v>1</v>
      </c>
      <c r="R1066">
        <v>2</v>
      </c>
      <c r="S1066">
        <v>2</v>
      </c>
      <c r="T1066">
        <v>1</v>
      </c>
      <c r="U1066">
        <v>0</v>
      </c>
      <c r="V1066">
        <v>1</v>
      </c>
      <c r="W1066">
        <v>2</v>
      </c>
      <c r="X1066">
        <v>0</v>
      </c>
      <c r="Y1066">
        <v>2</v>
      </c>
      <c r="Z1066">
        <v>1</v>
      </c>
      <c r="AA1066">
        <v>2.6015943197570102</v>
      </c>
      <c r="AB1066">
        <v>0</v>
      </c>
      <c r="AC1066">
        <v>1.4932965617305001</v>
      </c>
      <c r="AD1066">
        <v>3.544104118577915</v>
      </c>
      <c r="AE1066">
        <v>2.1134242517235151</v>
      </c>
      <c r="AF1066">
        <v>3.0781544643599199</v>
      </c>
      <c r="AG1066">
        <v>0</v>
      </c>
      <c r="AH1066">
        <v>3.1056537537194799</v>
      </c>
      <c r="AI1066">
        <v>2.8496226453394451</v>
      </c>
      <c r="AJ1066">
        <v>0</v>
      </c>
      <c r="AK1066">
        <v>1.285554117716591</v>
      </c>
      <c r="AL1066">
        <v>2.8615025227627902</v>
      </c>
      <c r="AM1066">
        <f t="shared" si="32"/>
        <v>1.6704446651978124</v>
      </c>
      <c r="AN1066">
        <f t="shared" si="33"/>
        <v>2.1517064607500487</v>
      </c>
      <c r="AP1066" t="s">
        <v>1158</v>
      </c>
      <c r="AQ1066" t="s">
        <v>3574</v>
      </c>
      <c r="AR1066" s="1">
        <v>42431</v>
      </c>
      <c r="AS1066">
        <v>-0.31293147939164101</v>
      </c>
      <c r="AT1066">
        <v>0.16814586672043799</v>
      </c>
      <c r="AU1066">
        <v>0.86758569578015099</v>
      </c>
    </row>
    <row r="1067" spans="1:47" x14ac:dyDescent="0.25">
      <c r="A1067" t="s">
        <v>1419</v>
      </c>
      <c r="B1067">
        <v>350426.11297950882</v>
      </c>
      <c r="C1067">
        <v>235449.80905702585</v>
      </c>
      <c r="D1067">
        <v>156969.03553146624</v>
      </c>
      <c r="E1067">
        <v>215124.26216703578</v>
      </c>
      <c r="F1067">
        <v>199698.37398226286</v>
      </c>
      <c r="G1067">
        <v>212091.87157160204</v>
      </c>
      <c r="H1067">
        <v>214627.66966927116</v>
      </c>
      <c r="I1067">
        <v>247394.76045886724</v>
      </c>
      <c r="J1067">
        <v>167066.5050280763</v>
      </c>
      <c r="K1067">
        <v>145502.8644042321</v>
      </c>
      <c r="L1067">
        <v>204101.7048305987</v>
      </c>
      <c r="M1067">
        <v>13529.311575542071</v>
      </c>
      <c r="N1067">
        <v>2</v>
      </c>
      <c r="O1067">
        <v>2</v>
      </c>
      <c r="P1067">
        <v>2</v>
      </c>
      <c r="Q1067">
        <v>2</v>
      </c>
      <c r="R1067">
        <v>2</v>
      </c>
      <c r="S1067">
        <v>2</v>
      </c>
      <c r="T1067">
        <v>2</v>
      </c>
      <c r="U1067">
        <v>2</v>
      </c>
      <c r="V1067">
        <v>2</v>
      </c>
      <c r="W1067">
        <v>2</v>
      </c>
      <c r="X1067">
        <v>2</v>
      </c>
      <c r="Y1067">
        <v>2</v>
      </c>
      <c r="Z1067">
        <v>1</v>
      </c>
      <c r="AA1067">
        <v>2.8335703336445501</v>
      </c>
      <c r="AB1067">
        <v>2.5715651190196152</v>
      </c>
      <c r="AC1067">
        <v>3.3465143205263899</v>
      </c>
      <c r="AD1067">
        <v>4.0028236296221547</v>
      </c>
      <c r="AE1067">
        <v>2.2002909709313352</v>
      </c>
      <c r="AF1067">
        <v>3.8420551425887699</v>
      </c>
      <c r="AG1067">
        <v>2.5761351278240348</v>
      </c>
      <c r="AH1067">
        <v>4.1321249815493548</v>
      </c>
      <c r="AI1067">
        <v>2.557513035070246</v>
      </c>
      <c r="AJ1067">
        <v>2.9567054908778347</v>
      </c>
      <c r="AK1067">
        <v>1.3245867541959846</v>
      </c>
      <c r="AL1067">
        <v>2.3816272232931199</v>
      </c>
      <c r="AM1067">
        <f t="shared" si="32"/>
        <v>3.0179872402879009</v>
      </c>
      <c r="AN1067">
        <f t="shared" si="33"/>
        <v>2.7695981145693307</v>
      </c>
      <c r="AP1067" t="s">
        <v>1159</v>
      </c>
      <c r="AQ1067" t="s">
        <v>3575</v>
      </c>
      <c r="AR1067" t="s">
        <v>3576</v>
      </c>
      <c r="AS1067">
        <v>0.43072856173913898</v>
      </c>
      <c r="AT1067">
        <v>0.168418297195737</v>
      </c>
      <c r="AU1067">
        <v>0.86797868735341099</v>
      </c>
    </row>
    <row r="1068" spans="1:47" x14ac:dyDescent="0.25">
      <c r="A1068" t="s">
        <v>1216</v>
      </c>
      <c r="B1068">
        <v>213222.67428598198</v>
      </c>
      <c r="C1068">
        <v>205698.89226255237</v>
      </c>
      <c r="D1068">
        <v>227145.08523074712</v>
      </c>
      <c r="E1068">
        <v>199109.65409694592</v>
      </c>
      <c r="F1068">
        <v>185553.19687891324</v>
      </c>
      <c r="G1068">
        <v>216873.96077844783</v>
      </c>
      <c r="H1068">
        <v>306259.83362186403</v>
      </c>
      <c r="I1068">
        <v>205154.10661705403</v>
      </c>
      <c r="J1068">
        <v>42593.110550546058</v>
      </c>
      <c r="K1068">
        <v>252068.97930591929</v>
      </c>
      <c r="L1068">
        <v>108875.05315936997</v>
      </c>
      <c r="M1068">
        <v>471692.40180579969</v>
      </c>
      <c r="N1068">
        <v>2</v>
      </c>
      <c r="O1068">
        <v>1</v>
      </c>
      <c r="P1068">
        <v>2</v>
      </c>
      <c r="Q1068">
        <v>1</v>
      </c>
      <c r="R1068">
        <v>1</v>
      </c>
      <c r="S1068">
        <v>1</v>
      </c>
      <c r="T1068">
        <v>1</v>
      </c>
      <c r="U1068">
        <v>2</v>
      </c>
      <c r="V1068">
        <v>1</v>
      </c>
      <c r="W1068">
        <v>1</v>
      </c>
      <c r="X1068">
        <v>2</v>
      </c>
      <c r="Y1068">
        <v>1</v>
      </c>
      <c r="Z1068">
        <v>1</v>
      </c>
      <c r="AA1068">
        <v>3.55831513976457</v>
      </c>
      <c r="AB1068">
        <v>1.8189704317877149</v>
      </c>
      <c r="AC1068">
        <v>2.97456847679925</v>
      </c>
      <c r="AD1068">
        <v>3.3557064093134699</v>
      </c>
      <c r="AE1068">
        <v>2.96624664615323</v>
      </c>
      <c r="AF1068">
        <v>3.3985387296257299</v>
      </c>
      <c r="AG1068">
        <v>2.0794994716117685</v>
      </c>
      <c r="AH1068">
        <v>6.0751905189820299</v>
      </c>
      <c r="AI1068">
        <v>1.7234319032933301</v>
      </c>
      <c r="AJ1068">
        <v>2.3877794413883602</v>
      </c>
      <c r="AK1068">
        <v>1.59174323523421</v>
      </c>
      <c r="AL1068">
        <v>3.03023695437926</v>
      </c>
      <c r="AM1068">
        <f t="shared" si="32"/>
        <v>2.6436006871098257</v>
      </c>
      <c r="AN1068">
        <f t="shared" si="33"/>
        <v>3.1831038726123277</v>
      </c>
      <c r="AP1068" t="s">
        <v>1160</v>
      </c>
      <c r="AQ1068" t="s">
        <v>3577</v>
      </c>
      <c r="AR1068" t="s">
        <v>3578</v>
      </c>
      <c r="AS1068">
        <v>0.232108814968921</v>
      </c>
      <c r="AT1068">
        <v>3.2223894734510997E-2</v>
      </c>
      <c r="AU1068">
        <v>0.86811427890892801</v>
      </c>
    </row>
    <row r="1069" spans="1:47" x14ac:dyDescent="0.25">
      <c r="A1069" t="s">
        <v>1032</v>
      </c>
      <c r="B1069">
        <v>105776.55104833575</v>
      </c>
      <c r="C1069">
        <v>89368.102177262801</v>
      </c>
      <c r="D1069">
        <v>100083.9810340206</v>
      </c>
      <c r="E1069">
        <v>86657.540576370317</v>
      </c>
      <c r="F1069">
        <v>38893.958242478133</v>
      </c>
      <c r="G1069">
        <v>99400.716525466996</v>
      </c>
      <c r="H1069">
        <v>137325.29801054634</v>
      </c>
      <c r="I1069">
        <v>111563.69687387093</v>
      </c>
      <c r="J1069">
        <v>115610.23421667154</v>
      </c>
      <c r="K1069">
        <v>138096.77998394036</v>
      </c>
      <c r="L1069">
        <v>149133.22118006353</v>
      </c>
      <c r="M1069">
        <v>119814.95189376807</v>
      </c>
      <c r="N1069">
        <v>2</v>
      </c>
      <c r="O1069">
        <v>2</v>
      </c>
      <c r="P1069">
        <v>2</v>
      </c>
      <c r="Q1069">
        <v>2</v>
      </c>
      <c r="R1069">
        <v>2</v>
      </c>
      <c r="S1069">
        <v>1</v>
      </c>
      <c r="T1069">
        <v>2</v>
      </c>
      <c r="U1069">
        <v>2</v>
      </c>
      <c r="V1069">
        <v>2</v>
      </c>
      <c r="W1069">
        <v>1</v>
      </c>
      <c r="X1069">
        <v>2</v>
      </c>
      <c r="Y1069">
        <v>1</v>
      </c>
      <c r="Z1069">
        <v>2</v>
      </c>
      <c r="AA1069">
        <v>2.724407625836875</v>
      </c>
      <c r="AB1069">
        <v>0.98679592421501106</v>
      </c>
      <c r="AC1069">
        <v>3.0933342509745398</v>
      </c>
      <c r="AD1069">
        <v>3.1302744313796049</v>
      </c>
      <c r="AE1069">
        <v>3.3964896687587798</v>
      </c>
      <c r="AF1069">
        <v>2.1290786429968449</v>
      </c>
      <c r="AG1069">
        <v>2.8578714159160903</v>
      </c>
      <c r="AH1069">
        <v>2.963937316027125</v>
      </c>
      <c r="AI1069">
        <v>1.2396959629113999</v>
      </c>
      <c r="AJ1069">
        <v>3.7823213770922504</v>
      </c>
      <c r="AK1069">
        <v>2.6072429696260402</v>
      </c>
      <c r="AL1069">
        <v>3.580380687796775</v>
      </c>
      <c r="AM1069">
        <f t="shared" si="32"/>
        <v>2.3259389640044867</v>
      </c>
      <c r="AN1069">
        <f t="shared" si="33"/>
        <v>3.0893660815840693</v>
      </c>
      <c r="AP1069" t="s">
        <v>1161</v>
      </c>
      <c r="AQ1069" t="s">
        <v>3579</v>
      </c>
      <c r="AR1069" t="s">
        <v>3580</v>
      </c>
      <c r="AS1069">
        <v>1.08608599759934</v>
      </c>
      <c r="AT1069">
        <v>0.13906013229175501</v>
      </c>
      <c r="AU1069">
        <v>0.86878794395846703</v>
      </c>
    </row>
    <row r="1070" spans="1:47" x14ac:dyDescent="0.25">
      <c r="A1070" t="s">
        <v>1189</v>
      </c>
      <c r="B1070">
        <v>205.36</v>
      </c>
      <c r="C1070">
        <v>205.36</v>
      </c>
      <c r="D1070">
        <v>205.36</v>
      </c>
      <c r="E1070">
        <v>45887.952700293092</v>
      </c>
      <c r="F1070">
        <v>205.36</v>
      </c>
      <c r="G1070">
        <v>205.36</v>
      </c>
      <c r="H1070">
        <v>205.36</v>
      </c>
      <c r="I1070">
        <v>205.36</v>
      </c>
      <c r="J1070">
        <v>205.36</v>
      </c>
      <c r="K1070">
        <v>205.36</v>
      </c>
      <c r="L1070">
        <v>205.36</v>
      </c>
      <c r="M1070">
        <v>205.36</v>
      </c>
      <c r="N1070">
        <v>1</v>
      </c>
      <c r="O1070">
        <v>0</v>
      </c>
      <c r="P1070">
        <v>0</v>
      </c>
      <c r="Q1070">
        <v>0</v>
      </c>
      <c r="R1070">
        <v>1</v>
      </c>
      <c r="S1070">
        <v>0</v>
      </c>
      <c r="T1070">
        <v>0</v>
      </c>
      <c r="U1070">
        <v>0</v>
      </c>
      <c r="V1070">
        <v>0</v>
      </c>
      <c r="W1070">
        <v>0</v>
      </c>
      <c r="X1070">
        <v>0</v>
      </c>
      <c r="Y1070">
        <v>0</v>
      </c>
      <c r="Z1070">
        <v>0</v>
      </c>
      <c r="AA1070">
        <v>0</v>
      </c>
      <c r="AB1070">
        <v>0</v>
      </c>
      <c r="AC1070">
        <v>0</v>
      </c>
      <c r="AD1070">
        <v>1.45914108718382</v>
      </c>
      <c r="AE1070">
        <v>0</v>
      </c>
      <c r="AF1070">
        <v>0</v>
      </c>
      <c r="AG1070">
        <v>0</v>
      </c>
      <c r="AH1070">
        <v>0</v>
      </c>
      <c r="AI1070">
        <v>0</v>
      </c>
      <c r="AJ1070">
        <v>0</v>
      </c>
      <c r="AK1070">
        <v>0</v>
      </c>
      <c r="AL1070">
        <v>0</v>
      </c>
      <c r="AM1070">
        <f t="shared" si="32"/>
        <v>0</v>
      </c>
      <c r="AN1070">
        <f t="shared" si="33"/>
        <v>0.24319018119730332</v>
      </c>
      <c r="AP1070" t="s">
        <v>183</v>
      </c>
      <c r="AQ1070" t="s">
        <v>3581</v>
      </c>
      <c r="AR1070" t="s">
        <v>3582</v>
      </c>
      <c r="AS1070">
        <v>0.24252768667128399</v>
      </c>
      <c r="AT1070">
        <v>0.11497125525212</v>
      </c>
      <c r="AU1070">
        <v>0.86901575030105205</v>
      </c>
    </row>
    <row r="1071" spans="1:47" x14ac:dyDescent="0.25">
      <c r="A1071" t="s">
        <v>783</v>
      </c>
      <c r="B1071">
        <v>66148.566820985216</v>
      </c>
      <c r="C1071">
        <v>53007.133075559395</v>
      </c>
      <c r="D1071">
        <v>79312.875347760535</v>
      </c>
      <c r="E1071">
        <v>57526.586437732898</v>
      </c>
      <c r="F1071">
        <v>77914.817061514885</v>
      </c>
      <c r="G1071">
        <v>85968.296414093231</v>
      </c>
      <c r="H1071">
        <v>63094.811650794618</v>
      </c>
      <c r="I1071">
        <v>68392.11715782962</v>
      </c>
      <c r="J1071">
        <v>39824.224471441637</v>
      </c>
      <c r="K1071">
        <v>23338.625566495357</v>
      </c>
      <c r="L1071">
        <v>29601.926837544772</v>
      </c>
      <c r="M1071">
        <v>42527.520729394098</v>
      </c>
      <c r="N1071">
        <v>2</v>
      </c>
      <c r="O1071">
        <v>2</v>
      </c>
      <c r="P1071">
        <v>2</v>
      </c>
      <c r="Q1071">
        <v>2</v>
      </c>
      <c r="R1071">
        <v>2</v>
      </c>
      <c r="S1071">
        <v>2</v>
      </c>
      <c r="T1071">
        <v>2</v>
      </c>
      <c r="U1071">
        <v>2</v>
      </c>
      <c r="V1071">
        <v>2</v>
      </c>
      <c r="W1071">
        <v>1</v>
      </c>
      <c r="X1071">
        <v>1</v>
      </c>
      <c r="Y1071">
        <v>1</v>
      </c>
      <c r="Z1071">
        <v>1</v>
      </c>
      <c r="AA1071">
        <v>4.6113532226502851</v>
      </c>
      <c r="AB1071">
        <v>1.740388446872065</v>
      </c>
      <c r="AC1071">
        <v>4.4900993335468353</v>
      </c>
      <c r="AD1071">
        <v>2.2298654099383572</v>
      </c>
      <c r="AE1071">
        <v>3.8409967418297701</v>
      </c>
      <c r="AF1071">
        <v>2.5660226912455197</v>
      </c>
      <c r="AG1071">
        <v>2.0938801531563902</v>
      </c>
      <c r="AH1071">
        <v>2.89797491668942</v>
      </c>
      <c r="AI1071">
        <v>4.3011801944076096</v>
      </c>
      <c r="AJ1071">
        <v>5.96540570221977</v>
      </c>
      <c r="AK1071">
        <v>3.4229288417343899</v>
      </c>
      <c r="AL1071">
        <v>4.0162991686383096</v>
      </c>
      <c r="AM1071">
        <f t="shared" si="32"/>
        <v>3.945741598490347</v>
      </c>
      <c r="AN1071">
        <f t="shared" si="33"/>
        <v>3.0836575386644394</v>
      </c>
      <c r="AP1071" t="s">
        <v>1162</v>
      </c>
      <c r="AQ1071" t="s">
        <v>3583</v>
      </c>
      <c r="AR1071" t="s">
        <v>3584</v>
      </c>
      <c r="AS1071">
        <v>-0.62414227248862897</v>
      </c>
      <c r="AT1071">
        <v>9.5064907993868408E-3</v>
      </c>
      <c r="AU1071">
        <v>0.86907166775165301</v>
      </c>
    </row>
    <row r="1072" spans="1:47" x14ac:dyDescent="0.25">
      <c r="A1072" t="s">
        <v>458</v>
      </c>
      <c r="B1072">
        <v>70081.013310647279</v>
      </c>
      <c r="C1072">
        <v>205.36</v>
      </c>
      <c r="D1072">
        <v>205.36</v>
      </c>
      <c r="E1072">
        <v>61733.728570690073</v>
      </c>
      <c r="F1072">
        <v>205.36</v>
      </c>
      <c r="G1072">
        <v>39956.505187632109</v>
      </c>
      <c r="H1072">
        <v>64022.926653731265</v>
      </c>
      <c r="I1072">
        <v>55623.615312896363</v>
      </c>
      <c r="J1072">
        <v>54495.125714168513</v>
      </c>
      <c r="K1072">
        <v>27638.009473009479</v>
      </c>
      <c r="L1072">
        <v>104564.11615555179</v>
      </c>
      <c r="M1072">
        <v>53883.148156984644</v>
      </c>
      <c r="N1072">
        <v>2</v>
      </c>
      <c r="O1072">
        <v>2</v>
      </c>
      <c r="P1072">
        <v>0</v>
      </c>
      <c r="Q1072">
        <v>0</v>
      </c>
      <c r="R1072">
        <v>2</v>
      </c>
      <c r="S1072">
        <v>0</v>
      </c>
      <c r="T1072">
        <v>1</v>
      </c>
      <c r="U1072">
        <v>2</v>
      </c>
      <c r="V1072">
        <v>2</v>
      </c>
      <c r="W1072">
        <v>1</v>
      </c>
      <c r="X1072">
        <v>1</v>
      </c>
      <c r="Y1072">
        <v>2</v>
      </c>
      <c r="Z1072">
        <v>2</v>
      </c>
      <c r="AA1072">
        <v>1.7857917472960949</v>
      </c>
      <c r="AB1072">
        <v>0</v>
      </c>
      <c r="AC1072">
        <v>0</v>
      </c>
      <c r="AD1072">
        <v>3.7416435602031699</v>
      </c>
      <c r="AE1072">
        <v>0</v>
      </c>
      <c r="AF1072">
        <v>3.6454222773708702</v>
      </c>
      <c r="AG1072">
        <v>1.0701571895952688</v>
      </c>
      <c r="AH1072">
        <v>2.8420158456746352</v>
      </c>
      <c r="AI1072">
        <v>2.0201774040156799</v>
      </c>
      <c r="AJ1072">
        <v>2.47164562117054</v>
      </c>
      <c r="AK1072">
        <v>2.1798791207781152</v>
      </c>
      <c r="AL1072">
        <v>3.0297576949709253</v>
      </c>
      <c r="AM1072">
        <f t="shared" si="32"/>
        <v>1.6538395083088642</v>
      </c>
      <c r="AN1072">
        <f t="shared" si="33"/>
        <v>2.1439089018703523</v>
      </c>
      <c r="AP1072" t="s">
        <v>1163</v>
      </c>
      <c r="AQ1072" t="s">
        <v>3585</v>
      </c>
      <c r="AR1072" t="s">
        <v>3586</v>
      </c>
      <c r="AS1072">
        <v>0.30420907759534899</v>
      </c>
      <c r="AT1072">
        <v>1.7849056321805001E-2</v>
      </c>
      <c r="AU1072">
        <v>0.86951204921987801</v>
      </c>
    </row>
    <row r="1073" spans="1:47" x14ac:dyDescent="0.25">
      <c r="A1073" t="s">
        <v>251</v>
      </c>
      <c r="B1073">
        <v>205.36</v>
      </c>
      <c r="C1073">
        <v>22544.602540895106</v>
      </c>
      <c r="D1073">
        <v>42729.363607299601</v>
      </c>
      <c r="E1073">
        <v>41718.251860901815</v>
      </c>
      <c r="F1073">
        <v>17878.057162177534</v>
      </c>
      <c r="G1073">
        <v>20139.109427277839</v>
      </c>
      <c r="H1073">
        <v>205.36</v>
      </c>
      <c r="I1073">
        <v>41317.429972453618</v>
      </c>
      <c r="J1073">
        <v>13271.678991957117</v>
      </c>
      <c r="K1073">
        <v>205.36</v>
      </c>
      <c r="L1073">
        <v>205.36</v>
      </c>
      <c r="M1073">
        <v>21383.640897722347</v>
      </c>
      <c r="N1073">
        <v>2</v>
      </c>
      <c r="O1073">
        <v>0</v>
      </c>
      <c r="P1073">
        <v>1</v>
      </c>
      <c r="Q1073">
        <v>2</v>
      </c>
      <c r="R1073">
        <v>2</v>
      </c>
      <c r="S1073">
        <v>1</v>
      </c>
      <c r="T1073">
        <v>1</v>
      </c>
      <c r="U1073">
        <v>0</v>
      </c>
      <c r="V1073">
        <v>2</v>
      </c>
      <c r="W1073">
        <v>1</v>
      </c>
      <c r="X1073">
        <v>0</v>
      </c>
      <c r="Y1073">
        <v>0</v>
      </c>
      <c r="Z1073">
        <v>1</v>
      </c>
      <c r="AA1073">
        <v>0</v>
      </c>
      <c r="AB1073">
        <v>1.0382798022422499</v>
      </c>
      <c r="AC1073">
        <v>2.3038087611771498</v>
      </c>
      <c r="AD1073">
        <v>3.8522031195411151</v>
      </c>
      <c r="AE1073">
        <v>1.0014760686195501</v>
      </c>
      <c r="AF1073">
        <v>1.2857297396115299</v>
      </c>
      <c r="AG1073">
        <v>0</v>
      </c>
      <c r="AH1073">
        <v>1.159627022494355</v>
      </c>
      <c r="AI1073">
        <v>0.96547757442285598</v>
      </c>
      <c r="AJ1073">
        <v>0</v>
      </c>
      <c r="AK1073">
        <v>0</v>
      </c>
      <c r="AL1073">
        <v>3.6082282733086699</v>
      </c>
      <c r="AM1073">
        <f t="shared" si="32"/>
        <v>0.93221597957563096</v>
      </c>
      <c r="AN1073">
        <f t="shared" si="33"/>
        <v>1.6035890806606152</v>
      </c>
      <c r="AP1073" t="s">
        <v>1164</v>
      </c>
      <c r="AQ1073" t="s">
        <v>3587</v>
      </c>
      <c r="AR1073" t="s">
        <v>3588</v>
      </c>
      <c r="AS1073">
        <v>1.6858451903023901</v>
      </c>
      <c r="AT1073">
        <v>5.5758841641152301E-2</v>
      </c>
      <c r="AU1073">
        <v>0.87018303866455105</v>
      </c>
    </row>
    <row r="1074" spans="1:47" x14ac:dyDescent="0.25">
      <c r="A1074" t="s">
        <v>238</v>
      </c>
      <c r="B1074">
        <v>189713.4175794078</v>
      </c>
      <c r="C1074">
        <v>205.36</v>
      </c>
      <c r="D1074">
        <v>153126.08088198071</v>
      </c>
      <c r="E1074">
        <v>159707.34744354637</v>
      </c>
      <c r="F1074">
        <v>83378.162895541944</v>
      </c>
      <c r="G1074">
        <v>106242.00200371617</v>
      </c>
      <c r="H1074">
        <v>194650.83645644761</v>
      </c>
      <c r="I1074">
        <v>173665.81708983687</v>
      </c>
      <c r="J1074">
        <v>227156.34257031552</v>
      </c>
      <c r="K1074">
        <v>222716.03801125573</v>
      </c>
      <c r="L1074">
        <v>282339.44595609827</v>
      </c>
      <c r="M1074">
        <v>229263.80958716679</v>
      </c>
      <c r="N1074">
        <v>2</v>
      </c>
      <c r="O1074">
        <v>2</v>
      </c>
      <c r="P1074">
        <v>0</v>
      </c>
      <c r="Q1074">
        <v>2</v>
      </c>
      <c r="R1074">
        <v>2</v>
      </c>
      <c r="S1074">
        <v>1</v>
      </c>
      <c r="T1074">
        <v>1</v>
      </c>
      <c r="U1074">
        <v>2</v>
      </c>
      <c r="V1074">
        <v>2</v>
      </c>
      <c r="W1074">
        <v>2</v>
      </c>
      <c r="X1074">
        <v>2</v>
      </c>
      <c r="Y1074">
        <v>2</v>
      </c>
      <c r="Z1074">
        <v>2</v>
      </c>
      <c r="AA1074">
        <v>3.3190047105180653</v>
      </c>
      <c r="AB1074">
        <v>0</v>
      </c>
      <c r="AC1074">
        <v>1.3515305644649049</v>
      </c>
      <c r="AD1074">
        <v>2.7604718172884901</v>
      </c>
      <c r="AE1074">
        <v>3.1755260976245698</v>
      </c>
      <c r="AF1074">
        <v>2.0297142892418201</v>
      </c>
      <c r="AG1074">
        <v>3.4140962228233054</v>
      </c>
      <c r="AH1074">
        <v>3.4867889693678746</v>
      </c>
      <c r="AI1074">
        <v>1.9945526376433649</v>
      </c>
      <c r="AJ1074">
        <v>2.4860394952329909</v>
      </c>
      <c r="AK1074">
        <v>2.2919968187701651</v>
      </c>
      <c r="AL1074">
        <v>2.15318474550434</v>
      </c>
      <c r="AM1074">
        <f t="shared" si="32"/>
        <v>1.8634736161835244</v>
      </c>
      <c r="AN1074">
        <f t="shared" si="33"/>
        <v>2.8803441118964574</v>
      </c>
      <c r="AP1074" t="s">
        <v>3589</v>
      </c>
      <c r="AQ1074" t="s">
        <v>3590</v>
      </c>
      <c r="AR1074" t="s">
        <v>3591</v>
      </c>
      <c r="AS1074">
        <v>0.55905715084214302</v>
      </c>
      <c r="AT1074">
        <v>7.2414571133860101E-2</v>
      </c>
      <c r="AU1074">
        <v>0.87021972257976798</v>
      </c>
    </row>
    <row r="1075" spans="1:47" x14ac:dyDescent="0.25">
      <c r="A1075" t="s">
        <v>1284</v>
      </c>
      <c r="B1075">
        <v>779843.53071240243</v>
      </c>
      <c r="C1075">
        <v>558240.28073442739</v>
      </c>
      <c r="D1075">
        <v>622707.5368104626</v>
      </c>
      <c r="E1075">
        <v>431193.47544609511</v>
      </c>
      <c r="F1075">
        <v>601518.43141130148</v>
      </c>
      <c r="G1075">
        <v>871486.30814451643</v>
      </c>
      <c r="H1075">
        <v>659573.32102065044</v>
      </c>
      <c r="I1075">
        <v>743544.93078588916</v>
      </c>
      <c r="J1075">
        <v>563008.27079579048</v>
      </c>
      <c r="K1075">
        <v>563019.76193405059</v>
      </c>
      <c r="L1075">
        <v>548334.27238810156</v>
      </c>
      <c r="M1075">
        <v>532429.29119807878</v>
      </c>
      <c r="N1075">
        <v>1</v>
      </c>
      <c r="O1075">
        <v>1</v>
      </c>
      <c r="P1075">
        <v>1</v>
      </c>
      <c r="Q1075">
        <v>1</v>
      </c>
      <c r="R1075">
        <v>1</v>
      </c>
      <c r="S1075">
        <v>1</v>
      </c>
      <c r="T1075">
        <v>1</v>
      </c>
      <c r="U1075">
        <v>1</v>
      </c>
      <c r="V1075">
        <v>1</v>
      </c>
      <c r="W1075">
        <v>1</v>
      </c>
      <c r="X1075">
        <v>1</v>
      </c>
      <c r="Y1075">
        <v>1</v>
      </c>
      <c r="Z1075">
        <v>1</v>
      </c>
      <c r="AA1075">
        <v>3.3097728739229502</v>
      </c>
      <c r="AB1075">
        <v>4.1088421147268797</v>
      </c>
      <c r="AC1075">
        <v>1.92599092222255</v>
      </c>
      <c r="AD1075">
        <v>3.3932611780075201</v>
      </c>
      <c r="AE1075">
        <v>3.8081237979949201</v>
      </c>
      <c r="AF1075">
        <v>4.9921178967693001</v>
      </c>
      <c r="AG1075">
        <v>4.9720043543030297</v>
      </c>
      <c r="AH1075">
        <v>3.4850799055622601</v>
      </c>
      <c r="AI1075">
        <v>3.0303032330498798</v>
      </c>
      <c r="AJ1075">
        <v>5.9490599170524696</v>
      </c>
      <c r="AK1075">
        <v>3.4701911027180001</v>
      </c>
      <c r="AL1075">
        <v>4.5342192953669302</v>
      </c>
      <c r="AM1075">
        <f t="shared" si="32"/>
        <v>3.8860144929573384</v>
      </c>
      <c r="AN1075">
        <f t="shared" si="33"/>
        <v>3.943813272325444</v>
      </c>
      <c r="AP1075" t="s">
        <v>1165</v>
      </c>
      <c r="AQ1075" t="s">
        <v>3592</v>
      </c>
      <c r="AR1075" t="s">
        <v>3593</v>
      </c>
      <c r="AS1075">
        <v>-0.1914607121778</v>
      </c>
      <c r="AT1075">
        <v>0.189973982711026</v>
      </c>
      <c r="AU1075">
        <v>0.87034133015856796</v>
      </c>
    </row>
    <row r="1076" spans="1:47" x14ac:dyDescent="0.25">
      <c r="A1076" t="s">
        <v>656</v>
      </c>
      <c r="B1076">
        <v>66503.870779283505</v>
      </c>
      <c r="C1076">
        <v>205.36</v>
      </c>
      <c r="D1076">
        <v>205.36</v>
      </c>
      <c r="E1076">
        <v>205.36</v>
      </c>
      <c r="F1076">
        <v>205.36</v>
      </c>
      <c r="G1076">
        <v>69071.716450569351</v>
      </c>
      <c r="H1076">
        <v>83523.261672682303</v>
      </c>
      <c r="I1076">
        <v>64616.363588381661</v>
      </c>
      <c r="J1076">
        <v>66502.087207163742</v>
      </c>
      <c r="K1076">
        <v>62476.624473631637</v>
      </c>
      <c r="L1076">
        <v>85465.37544541531</v>
      </c>
      <c r="M1076">
        <v>26866.61264248097</v>
      </c>
      <c r="N1076">
        <v>1</v>
      </c>
      <c r="O1076">
        <v>1</v>
      </c>
      <c r="P1076">
        <v>0</v>
      </c>
      <c r="Q1076">
        <v>0</v>
      </c>
      <c r="R1076">
        <v>0</v>
      </c>
      <c r="S1076">
        <v>0</v>
      </c>
      <c r="T1076">
        <v>1</v>
      </c>
      <c r="U1076">
        <v>1</v>
      </c>
      <c r="V1076">
        <v>1</v>
      </c>
      <c r="W1076">
        <v>1</v>
      </c>
      <c r="X1076">
        <v>1</v>
      </c>
      <c r="Y1076">
        <v>1</v>
      </c>
      <c r="Z1076">
        <v>1</v>
      </c>
      <c r="AA1076">
        <v>1.01084458027381</v>
      </c>
      <c r="AB1076">
        <v>0</v>
      </c>
      <c r="AC1076">
        <v>0</v>
      </c>
      <c r="AD1076">
        <v>0</v>
      </c>
      <c r="AE1076">
        <v>0</v>
      </c>
      <c r="AF1076">
        <v>2.0173161004987499</v>
      </c>
      <c r="AG1076">
        <v>0.91461104976191998</v>
      </c>
      <c r="AH1076">
        <v>1.0350885474795699</v>
      </c>
      <c r="AI1076">
        <v>0.73842167694393501</v>
      </c>
      <c r="AJ1076">
        <v>0.61754543150891505</v>
      </c>
      <c r="AK1076">
        <v>1.20537955257995</v>
      </c>
      <c r="AL1076">
        <v>2.2463142961363598</v>
      </c>
      <c r="AM1076">
        <f t="shared" si="32"/>
        <v>0.7306879648709016</v>
      </c>
      <c r="AN1076">
        <f t="shared" si="33"/>
        <v>0.9002322409929665</v>
      </c>
      <c r="AP1076" t="s">
        <v>1166</v>
      </c>
      <c r="AQ1076" t="s">
        <v>3594</v>
      </c>
      <c r="AR1076" t="s">
        <v>3595</v>
      </c>
      <c r="AS1076">
        <v>0.64505570128421796</v>
      </c>
      <c r="AT1076">
        <v>1.62601653717292E-2</v>
      </c>
      <c r="AU1076">
        <v>0.87094483863497496</v>
      </c>
    </row>
    <row r="1077" spans="1:47" x14ac:dyDescent="0.25">
      <c r="A1077" t="s">
        <v>712</v>
      </c>
      <c r="B1077">
        <v>184743.28481639005</v>
      </c>
      <c r="C1077">
        <v>172779.15104174451</v>
      </c>
      <c r="D1077">
        <v>165374.0799584107</v>
      </c>
      <c r="E1077">
        <v>151799.35583611357</v>
      </c>
      <c r="F1077">
        <v>186824.62182849579</v>
      </c>
      <c r="G1077">
        <v>146931.78856379987</v>
      </c>
      <c r="H1077">
        <v>178185.1271546816</v>
      </c>
      <c r="I1077">
        <v>158625.69122299502</v>
      </c>
      <c r="J1077">
        <v>266301.57350597618</v>
      </c>
      <c r="K1077">
        <v>185951.52046462157</v>
      </c>
      <c r="L1077">
        <v>215352.18889091539</v>
      </c>
      <c r="M1077">
        <v>156942.52712042214</v>
      </c>
      <c r="N1077">
        <v>2</v>
      </c>
      <c r="O1077">
        <v>2</v>
      </c>
      <c r="P1077">
        <v>2</v>
      </c>
      <c r="Q1077">
        <v>2</v>
      </c>
      <c r="R1077">
        <v>2</v>
      </c>
      <c r="S1077">
        <v>2</v>
      </c>
      <c r="T1077">
        <v>2</v>
      </c>
      <c r="U1077">
        <v>2</v>
      </c>
      <c r="V1077">
        <v>2</v>
      </c>
      <c r="W1077">
        <v>2</v>
      </c>
      <c r="X1077">
        <v>2</v>
      </c>
      <c r="Y1077">
        <v>2</v>
      </c>
      <c r="Z1077">
        <v>2</v>
      </c>
      <c r="AA1077">
        <v>2.2599760086024903</v>
      </c>
      <c r="AB1077">
        <v>3.1018400366575252</v>
      </c>
      <c r="AC1077">
        <v>3.1327715709764301</v>
      </c>
      <c r="AD1077">
        <v>3.2263695396555203</v>
      </c>
      <c r="AE1077">
        <v>2.8682375814577501</v>
      </c>
      <c r="AF1077">
        <v>3.94454672935208</v>
      </c>
      <c r="AG1077">
        <v>1.7421029021355849</v>
      </c>
      <c r="AH1077">
        <v>4.0369973540819251</v>
      </c>
      <c r="AI1077">
        <v>3.3136279803011153</v>
      </c>
      <c r="AJ1077">
        <v>4.1709457723192154</v>
      </c>
      <c r="AK1077">
        <v>1.948151210475435</v>
      </c>
      <c r="AL1077">
        <v>3.9450351973302449</v>
      </c>
      <c r="AM1077">
        <f t="shared" si="32"/>
        <v>3.3206180163681425</v>
      </c>
      <c r="AN1077">
        <f t="shared" si="33"/>
        <v>2.9611489641894102</v>
      </c>
      <c r="AP1077" t="s">
        <v>1167</v>
      </c>
      <c r="AQ1077" t="s">
        <v>3596</v>
      </c>
      <c r="AR1077" t="s">
        <v>3597</v>
      </c>
      <c r="AS1077">
        <v>-0.485355378736469</v>
      </c>
      <c r="AT1077">
        <v>6.0759577578187E-3</v>
      </c>
      <c r="AU1077">
        <v>0.871208431193919</v>
      </c>
    </row>
    <row r="1078" spans="1:47" x14ac:dyDescent="0.25">
      <c r="A1078" t="s">
        <v>652</v>
      </c>
      <c r="B1078">
        <v>94510.479231064324</v>
      </c>
      <c r="C1078">
        <v>113611.10216618092</v>
      </c>
      <c r="D1078">
        <v>205.36</v>
      </c>
      <c r="E1078">
        <v>205.36</v>
      </c>
      <c r="F1078">
        <v>205.36</v>
      </c>
      <c r="G1078">
        <v>161246.53256162157</v>
      </c>
      <c r="H1078">
        <v>205.36</v>
      </c>
      <c r="I1078">
        <v>205.36</v>
      </c>
      <c r="J1078">
        <v>128158.13234220569</v>
      </c>
      <c r="K1078">
        <v>162970.3828470399</v>
      </c>
      <c r="L1078">
        <v>103812.95190297959</v>
      </c>
      <c r="M1078">
        <v>148065.10771931394</v>
      </c>
      <c r="N1078">
        <v>1</v>
      </c>
      <c r="O1078">
        <v>1</v>
      </c>
      <c r="P1078">
        <v>1</v>
      </c>
      <c r="Q1078">
        <v>0</v>
      </c>
      <c r="R1078">
        <v>0</v>
      </c>
      <c r="S1078">
        <v>0</v>
      </c>
      <c r="T1078">
        <v>1</v>
      </c>
      <c r="U1078">
        <v>0</v>
      </c>
      <c r="V1078">
        <v>0</v>
      </c>
      <c r="W1078">
        <v>1</v>
      </c>
      <c r="X1078">
        <v>1</v>
      </c>
      <c r="Y1078">
        <v>1</v>
      </c>
      <c r="Z1078">
        <v>1</v>
      </c>
      <c r="AA1078">
        <v>2.73179978862402</v>
      </c>
      <c r="AB1078">
        <v>1.6335298383182999</v>
      </c>
      <c r="AC1078">
        <v>0</v>
      </c>
      <c r="AD1078">
        <v>0</v>
      </c>
      <c r="AE1078">
        <v>0</v>
      </c>
      <c r="AF1078">
        <v>2.8818427675784601</v>
      </c>
      <c r="AG1078">
        <v>0</v>
      </c>
      <c r="AH1078">
        <v>0</v>
      </c>
      <c r="AI1078">
        <v>1.92879609519309</v>
      </c>
      <c r="AJ1078">
        <v>3.9693848847270501</v>
      </c>
      <c r="AK1078">
        <v>2.2634754265161399</v>
      </c>
      <c r="AL1078">
        <v>2.9443354331259299</v>
      </c>
      <c r="AM1078">
        <f t="shared" si="32"/>
        <v>2.1908922290734867</v>
      </c>
      <c r="AN1078">
        <f t="shared" si="33"/>
        <v>0.8679684766070116</v>
      </c>
      <c r="AP1078" t="s">
        <v>1168</v>
      </c>
      <c r="AQ1078" t="s">
        <v>3598</v>
      </c>
      <c r="AR1078" t="s">
        <v>3599</v>
      </c>
      <c r="AS1078">
        <v>0.53431953879568606</v>
      </c>
      <c r="AT1078">
        <v>0.11365367128197</v>
      </c>
      <c r="AU1078">
        <v>0.87123954541834203</v>
      </c>
    </row>
    <row r="1079" spans="1:47" x14ac:dyDescent="0.25">
      <c r="A1079" t="s">
        <v>913</v>
      </c>
      <c r="B1079">
        <v>19385.380643144199</v>
      </c>
      <c r="C1079">
        <v>205.36</v>
      </c>
      <c r="D1079">
        <v>34891.477361812817</v>
      </c>
      <c r="E1079">
        <v>205.36</v>
      </c>
      <c r="F1079">
        <v>205.36</v>
      </c>
      <c r="G1079">
        <v>205.36</v>
      </c>
      <c r="H1079">
        <v>46786.891823526021</v>
      </c>
      <c r="I1079">
        <v>205.36</v>
      </c>
      <c r="J1079">
        <v>205.36</v>
      </c>
      <c r="K1079">
        <v>44439.079756526997</v>
      </c>
      <c r="L1079">
        <v>205.36</v>
      </c>
      <c r="M1079">
        <v>13225.490113437851</v>
      </c>
      <c r="N1079">
        <v>1</v>
      </c>
      <c r="O1079">
        <v>1</v>
      </c>
      <c r="P1079">
        <v>0</v>
      </c>
      <c r="Q1079">
        <v>1</v>
      </c>
      <c r="R1079">
        <v>0</v>
      </c>
      <c r="S1079">
        <v>0</v>
      </c>
      <c r="T1079">
        <v>0</v>
      </c>
      <c r="U1079">
        <v>1</v>
      </c>
      <c r="V1079">
        <v>0</v>
      </c>
      <c r="W1079">
        <v>0</v>
      </c>
      <c r="X1079">
        <v>1</v>
      </c>
      <c r="Y1079">
        <v>0</v>
      </c>
      <c r="Z1079">
        <v>1</v>
      </c>
      <c r="AA1079">
        <v>2.23935142537225</v>
      </c>
      <c r="AB1079">
        <v>0</v>
      </c>
      <c r="AC1079">
        <v>2.8526521948705801</v>
      </c>
      <c r="AD1079">
        <v>0</v>
      </c>
      <c r="AE1079">
        <v>0</v>
      </c>
      <c r="AF1079">
        <v>0</v>
      </c>
      <c r="AG1079">
        <v>2.8646497438543701</v>
      </c>
      <c r="AH1079">
        <v>0</v>
      </c>
      <c r="AI1079">
        <v>0</v>
      </c>
      <c r="AJ1079">
        <v>1.5260444088154399</v>
      </c>
      <c r="AK1079">
        <v>0</v>
      </c>
      <c r="AL1079">
        <v>1.3864311261973801</v>
      </c>
      <c r="AM1079">
        <f t="shared" si="32"/>
        <v>1.1030080048430448</v>
      </c>
      <c r="AN1079">
        <f t="shared" si="33"/>
        <v>0.70851347834195832</v>
      </c>
      <c r="AP1079" t="s">
        <v>3600</v>
      </c>
      <c r="AQ1079" t="s">
        <v>3601</v>
      </c>
      <c r="AR1079" t="s">
        <v>3602</v>
      </c>
      <c r="AS1079">
        <v>1.35515764463866</v>
      </c>
      <c r="AT1079">
        <v>6.1198565921166001E-2</v>
      </c>
      <c r="AU1079">
        <v>0.87184197627491</v>
      </c>
    </row>
    <row r="1080" spans="1:47" x14ac:dyDescent="0.25">
      <c r="A1080" t="s">
        <v>569</v>
      </c>
      <c r="B1080">
        <v>206345.01935978167</v>
      </c>
      <c r="C1080">
        <v>68202.347541476061</v>
      </c>
      <c r="D1080">
        <v>206944.16297326231</v>
      </c>
      <c r="E1080">
        <v>281210.31845357316</v>
      </c>
      <c r="F1080">
        <v>80534.295776667946</v>
      </c>
      <c r="G1080">
        <v>119116.70198518538</v>
      </c>
      <c r="H1080">
        <v>75510.46375989783</v>
      </c>
      <c r="I1080">
        <v>204492.41686719083</v>
      </c>
      <c r="J1080">
        <v>205.36</v>
      </c>
      <c r="K1080">
        <v>153086.49528513811</v>
      </c>
      <c r="L1080">
        <v>88561.150198147065</v>
      </c>
      <c r="M1080">
        <v>196323.06274312083</v>
      </c>
      <c r="N1080">
        <v>2</v>
      </c>
      <c r="O1080">
        <v>2</v>
      </c>
      <c r="P1080">
        <v>1</v>
      </c>
      <c r="Q1080">
        <v>2</v>
      </c>
      <c r="R1080">
        <v>2</v>
      </c>
      <c r="S1080">
        <v>1</v>
      </c>
      <c r="T1080">
        <v>2</v>
      </c>
      <c r="U1080">
        <v>1</v>
      </c>
      <c r="V1080">
        <v>2</v>
      </c>
      <c r="W1080">
        <v>0</v>
      </c>
      <c r="X1080">
        <v>2</v>
      </c>
      <c r="Y1080">
        <v>1</v>
      </c>
      <c r="Z1080">
        <v>2</v>
      </c>
      <c r="AA1080">
        <v>1.7865392254387498</v>
      </c>
      <c r="AB1080">
        <v>3.4540765027624798</v>
      </c>
      <c r="AC1080">
        <v>2.4890270546937447</v>
      </c>
      <c r="AD1080">
        <v>2.839702541275495</v>
      </c>
      <c r="AE1080">
        <v>2.3353022430350601</v>
      </c>
      <c r="AF1080">
        <v>1.0235083529728934</v>
      </c>
      <c r="AG1080">
        <v>1.2271227051835401</v>
      </c>
      <c r="AH1080">
        <v>2.4169966306539914</v>
      </c>
      <c r="AI1080">
        <v>0</v>
      </c>
      <c r="AJ1080">
        <v>2.7963574635735648</v>
      </c>
      <c r="AK1080">
        <v>0.82683133439888001</v>
      </c>
      <c r="AL1080">
        <v>1.3642433074425151</v>
      </c>
      <c r="AM1080">
        <f t="shared" si="32"/>
        <v>1.9249180999069051</v>
      </c>
      <c r="AN1080">
        <f t="shared" si="33"/>
        <v>1.8350331269982469</v>
      </c>
      <c r="AP1080" t="s">
        <v>1169</v>
      </c>
      <c r="AQ1080" t="s">
        <v>3603</v>
      </c>
      <c r="AR1080" t="s">
        <v>3604</v>
      </c>
      <c r="AS1080">
        <v>-0.44145083379946298</v>
      </c>
      <c r="AT1080">
        <v>0.22071781428444401</v>
      </c>
      <c r="AU1080">
        <v>0.87194794329719805</v>
      </c>
    </row>
    <row r="1081" spans="1:47" x14ac:dyDescent="0.25">
      <c r="A1081" t="s">
        <v>1205</v>
      </c>
      <c r="B1081">
        <v>229592.30934066619</v>
      </c>
      <c r="C1081">
        <v>191623.58528515187</v>
      </c>
      <c r="D1081">
        <v>221466.90636785293</v>
      </c>
      <c r="E1081">
        <v>250532.08996726482</v>
      </c>
      <c r="F1081">
        <v>177778.22807066565</v>
      </c>
      <c r="G1081">
        <v>274493.80369085504</v>
      </c>
      <c r="H1081">
        <v>224067.37551574243</v>
      </c>
      <c r="I1081">
        <v>260076.65876163094</v>
      </c>
      <c r="J1081">
        <v>315779.8332621766</v>
      </c>
      <c r="K1081">
        <v>263747.81887384102</v>
      </c>
      <c r="L1081">
        <v>310284.13822075038</v>
      </c>
      <c r="M1081">
        <v>262751.95609847357</v>
      </c>
      <c r="N1081">
        <v>2</v>
      </c>
      <c r="O1081">
        <v>2</v>
      </c>
      <c r="P1081">
        <v>2</v>
      </c>
      <c r="Q1081">
        <v>2</v>
      </c>
      <c r="R1081">
        <v>2</v>
      </c>
      <c r="S1081">
        <v>2</v>
      </c>
      <c r="T1081">
        <v>2</v>
      </c>
      <c r="U1081">
        <v>2</v>
      </c>
      <c r="V1081">
        <v>2</v>
      </c>
      <c r="W1081">
        <v>2</v>
      </c>
      <c r="X1081">
        <v>2</v>
      </c>
      <c r="Y1081">
        <v>2</v>
      </c>
      <c r="Z1081">
        <v>2</v>
      </c>
      <c r="AA1081">
        <v>4.0143172147505304</v>
      </c>
      <c r="AB1081">
        <v>2.4989541350655999</v>
      </c>
      <c r="AC1081">
        <v>3.2853390083171696</v>
      </c>
      <c r="AD1081">
        <v>4.2756218810453497</v>
      </c>
      <c r="AE1081">
        <v>3.2824681505981248</v>
      </c>
      <c r="AF1081">
        <v>4.3364379824908799</v>
      </c>
      <c r="AG1081">
        <v>3.6142478133475153</v>
      </c>
      <c r="AH1081">
        <v>5.56186018008363</v>
      </c>
      <c r="AI1081">
        <v>3.8889019308559849</v>
      </c>
      <c r="AJ1081">
        <v>4.9798897435286058</v>
      </c>
      <c r="AK1081">
        <v>4.92800462182944</v>
      </c>
      <c r="AL1081">
        <v>4.77708384073137</v>
      </c>
      <c r="AM1081">
        <f t="shared" si="32"/>
        <v>3.8339733358347949</v>
      </c>
      <c r="AN1081">
        <f t="shared" si="33"/>
        <v>4.4065477479392383</v>
      </c>
      <c r="AP1081" t="s">
        <v>1170</v>
      </c>
      <c r="AQ1081" t="s">
        <v>3605</v>
      </c>
      <c r="AR1081" t="s">
        <v>3606</v>
      </c>
      <c r="AS1081">
        <v>-2.1232412815016901</v>
      </c>
      <c r="AT1081">
        <v>6.6002192583482305E-2</v>
      </c>
      <c r="AU1081">
        <v>0.87356909278422101</v>
      </c>
    </row>
    <row r="1082" spans="1:47" x14ac:dyDescent="0.25">
      <c r="A1082" t="s">
        <v>1083</v>
      </c>
      <c r="B1082">
        <v>123431.66950442467</v>
      </c>
      <c r="C1082">
        <v>134268.71022876867</v>
      </c>
      <c r="D1082">
        <v>150724.58518047197</v>
      </c>
      <c r="E1082">
        <v>145028.37188158321</v>
      </c>
      <c r="F1082">
        <v>140105.15029499808</v>
      </c>
      <c r="G1082">
        <v>123930.40473928179</v>
      </c>
      <c r="H1082">
        <v>178589.25844344799</v>
      </c>
      <c r="I1082">
        <v>132164.76289118043</v>
      </c>
      <c r="J1082">
        <v>283484.35072072118</v>
      </c>
      <c r="K1082">
        <v>245534.94637626855</v>
      </c>
      <c r="L1082">
        <v>221764.61412995192</v>
      </c>
      <c r="M1082">
        <v>245572.51853315285</v>
      </c>
      <c r="N1082">
        <v>1</v>
      </c>
      <c r="O1082">
        <v>1</v>
      </c>
      <c r="P1082">
        <v>1</v>
      </c>
      <c r="Q1082">
        <v>1</v>
      </c>
      <c r="R1082">
        <v>1</v>
      </c>
      <c r="S1082">
        <v>1</v>
      </c>
      <c r="T1082">
        <v>1</v>
      </c>
      <c r="U1082">
        <v>1</v>
      </c>
      <c r="V1082">
        <v>1</v>
      </c>
      <c r="W1082">
        <v>1</v>
      </c>
      <c r="X1082">
        <v>1</v>
      </c>
      <c r="Y1082">
        <v>1</v>
      </c>
      <c r="Z1082">
        <v>1</v>
      </c>
      <c r="AA1082">
        <v>2.80100890049901</v>
      </c>
      <c r="AB1082">
        <v>3.2802526356899402</v>
      </c>
      <c r="AC1082">
        <v>3.2608153153571502</v>
      </c>
      <c r="AD1082">
        <v>3.4723759215368002</v>
      </c>
      <c r="AE1082">
        <v>4.4129240924163096</v>
      </c>
      <c r="AF1082">
        <v>0.55628096204817201</v>
      </c>
      <c r="AG1082">
        <v>3.23934534576067</v>
      </c>
      <c r="AH1082">
        <v>2.6155268918028098</v>
      </c>
      <c r="AI1082">
        <v>2.1619904955243801</v>
      </c>
      <c r="AJ1082">
        <v>3.11080308752687</v>
      </c>
      <c r="AK1082">
        <v>1.83511438194662</v>
      </c>
      <c r="AL1082">
        <v>4.1978807757303098</v>
      </c>
      <c r="AM1082">
        <f t="shared" si="32"/>
        <v>2.5285252327742538</v>
      </c>
      <c r="AN1082">
        <f t="shared" si="33"/>
        <v>3.2955279015322532</v>
      </c>
      <c r="AP1082" t="s">
        <v>1171</v>
      </c>
      <c r="AQ1082" t="s">
        <v>3607</v>
      </c>
      <c r="AR1082" t="s">
        <v>3608</v>
      </c>
      <c r="AS1082">
        <v>-0.16955619172361799</v>
      </c>
      <c r="AT1082">
        <v>5.4259018720473701E-2</v>
      </c>
      <c r="AU1082">
        <v>0.87403226939035505</v>
      </c>
    </row>
    <row r="1083" spans="1:47" x14ac:dyDescent="0.25">
      <c r="A1083" t="s">
        <v>605</v>
      </c>
      <c r="B1083">
        <v>24392.627230401151</v>
      </c>
      <c r="C1083">
        <v>26988.71464789546</v>
      </c>
      <c r="D1083">
        <v>29563.124933502546</v>
      </c>
      <c r="E1083">
        <v>28013.484966078224</v>
      </c>
      <c r="F1083">
        <v>28556.131905348404</v>
      </c>
      <c r="G1083">
        <v>26957.707319537913</v>
      </c>
      <c r="H1083">
        <v>11369.7135608362</v>
      </c>
      <c r="I1083">
        <v>205.36</v>
      </c>
      <c r="J1083">
        <v>205.36</v>
      </c>
      <c r="K1083">
        <v>43338.522781661988</v>
      </c>
      <c r="L1083">
        <v>53984.096485421367</v>
      </c>
      <c r="M1083">
        <v>205.36</v>
      </c>
      <c r="N1083">
        <v>1</v>
      </c>
      <c r="O1083">
        <v>1</v>
      </c>
      <c r="P1083">
        <v>1</v>
      </c>
      <c r="Q1083">
        <v>1</v>
      </c>
      <c r="R1083">
        <v>1</v>
      </c>
      <c r="S1083">
        <v>1</v>
      </c>
      <c r="T1083">
        <v>1</v>
      </c>
      <c r="U1083">
        <v>1</v>
      </c>
      <c r="V1083">
        <v>0</v>
      </c>
      <c r="W1083">
        <v>0</v>
      </c>
      <c r="X1083">
        <v>1</v>
      </c>
      <c r="Y1083">
        <v>1</v>
      </c>
      <c r="Z1083">
        <v>0</v>
      </c>
      <c r="AA1083">
        <v>0.94529209889064603</v>
      </c>
      <c r="AB1083">
        <v>0.70068210840705702</v>
      </c>
      <c r="AC1083">
        <v>1.76034002433671</v>
      </c>
      <c r="AD1083">
        <v>3.3497758110800202</v>
      </c>
      <c r="AE1083">
        <v>0.90668740138238202</v>
      </c>
      <c r="AF1083">
        <v>1.3536787696703501</v>
      </c>
      <c r="AG1083">
        <v>1.59809787794438</v>
      </c>
      <c r="AH1083">
        <v>0</v>
      </c>
      <c r="AI1083">
        <v>0</v>
      </c>
      <c r="AJ1083">
        <v>2.1197147649982502</v>
      </c>
      <c r="AK1083">
        <v>1.5184016870579899</v>
      </c>
      <c r="AL1083">
        <v>0</v>
      </c>
      <c r="AM1083">
        <f t="shared" si="32"/>
        <v>1.1466179610505023</v>
      </c>
      <c r="AN1083">
        <f t="shared" si="33"/>
        <v>1.2288271295774622</v>
      </c>
      <c r="AP1083" t="s">
        <v>1172</v>
      </c>
      <c r="AQ1083" t="s">
        <v>3609</v>
      </c>
      <c r="AR1083" t="s">
        <v>3610</v>
      </c>
      <c r="AS1083">
        <v>0.45034617534063998</v>
      </c>
      <c r="AT1083">
        <v>7.6142242825683507E-2</v>
      </c>
      <c r="AU1083">
        <v>0.87496970861916801</v>
      </c>
    </row>
    <row r="1084" spans="1:47" x14ac:dyDescent="0.25">
      <c r="A1084" t="s">
        <v>1264</v>
      </c>
      <c r="B1084">
        <v>963099.45614538598</v>
      </c>
      <c r="C1084">
        <v>1069037.5253961887</v>
      </c>
      <c r="D1084">
        <v>1035769.6997655586</v>
      </c>
      <c r="E1084">
        <v>813604.25987778523</v>
      </c>
      <c r="F1084">
        <v>871753.97968343913</v>
      </c>
      <c r="G1084">
        <v>840655.47376566892</v>
      </c>
      <c r="H1084">
        <v>724423.40211764257</v>
      </c>
      <c r="I1084">
        <v>846315.39381177037</v>
      </c>
      <c r="J1084">
        <v>349551.06633148901</v>
      </c>
      <c r="K1084">
        <v>518149.04206717381</v>
      </c>
      <c r="L1084">
        <v>327723.40376303735</v>
      </c>
      <c r="M1084">
        <v>205.36</v>
      </c>
      <c r="N1084">
        <v>2</v>
      </c>
      <c r="O1084">
        <v>2</v>
      </c>
      <c r="P1084">
        <v>2</v>
      </c>
      <c r="Q1084">
        <v>2</v>
      </c>
      <c r="R1084">
        <v>2</v>
      </c>
      <c r="S1084">
        <v>2</v>
      </c>
      <c r="T1084">
        <v>2</v>
      </c>
      <c r="U1084">
        <v>2</v>
      </c>
      <c r="V1084">
        <v>2</v>
      </c>
      <c r="W1084">
        <v>1</v>
      </c>
      <c r="X1084">
        <v>2</v>
      </c>
      <c r="Y1084">
        <v>1</v>
      </c>
      <c r="Z1084">
        <v>0</v>
      </c>
      <c r="AA1084">
        <v>3.3577697287289099</v>
      </c>
      <c r="AB1084">
        <v>2.5865412117905748</v>
      </c>
      <c r="AC1084">
        <v>3.6225888170857199</v>
      </c>
      <c r="AD1084">
        <v>3.525865502594455</v>
      </c>
      <c r="AE1084">
        <v>2.5903905906943052</v>
      </c>
      <c r="AF1084">
        <v>4.5377845729714501</v>
      </c>
      <c r="AG1084">
        <v>3.6883179137609599</v>
      </c>
      <c r="AH1084">
        <v>3.7936551996673602</v>
      </c>
      <c r="AI1084">
        <v>3.2841678457978198</v>
      </c>
      <c r="AJ1084">
        <v>4.6754376286881154</v>
      </c>
      <c r="AK1084">
        <v>4.9405347353791704</v>
      </c>
      <c r="AL1084">
        <v>0</v>
      </c>
      <c r="AM1084">
        <f t="shared" si="32"/>
        <v>3.6773816341770984</v>
      </c>
      <c r="AN1084">
        <f t="shared" si="33"/>
        <v>3.0897939903493747</v>
      </c>
      <c r="AP1084" t="s">
        <v>1173</v>
      </c>
      <c r="AQ1084" t="s">
        <v>3611</v>
      </c>
      <c r="AR1084" t="s">
        <v>3612</v>
      </c>
      <c r="AS1084">
        <v>-2.5386449230150498</v>
      </c>
      <c r="AT1084">
        <v>2.1059275717264399E-2</v>
      </c>
      <c r="AU1084">
        <v>0.87501356393637897</v>
      </c>
    </row>
    <row r="1085" spans="1:47" x14ac:dyDescent="0.25">
      <c r="A1085" t="s">
        <v>1294</v>
      </c>
      <c r="B1085">
        <v>283844.32151502935</v>
      </c>
      <c r="C1085">
        <v>273435.17536563426</v>
      </c>
      <c r="D1085">
        <v>175308.66353475806</v>
      </c>
      <c r="E1085">
        <v>168076.20746584394</v>
      </c>
      <c r="F1085">
        <v>204549.38356968918</v>
      </c>
      <c r="G1085">
        <v>222191.83832349023</v>
      </c>
      <c r="H1085">
        <v>242317.35108515198</v>
      </c>
      <c r="I1085">
        <v>317695.33522860112</v>
      </c>
      <c r="J1085">
        <v>358494.2903995802</v>
      </c>
      <c r="K1085">
        <v>290507.50622155826</v>
      </c>
      <c r="L1085">
        <v>229552.79118425862</v>
      </c>
      <c r="M1085">
        <v>256103.81180809278</v>
      </c>
      <c r="N1085">
        <v>1</v>
      </c>
      <c r="O1085">
        <v>1</v>
      </c>
      <c r="P1085">
        <v>1</v>
      </c>
      <c r="Q1085">
        <v>1</v>
      </c>
      <c r="R1085">
        <v>1</v>
      </c>
      <c r="S1085">
        <v>1</v>
      </c>
      <c r="T1085">
        <v>1</v>
      </c>
      <c r="U1085">
        <v>1</v>
      </c>
      <c r="V1085">
        <v>1</v>
      </c>
      <c r="W1085">
        <v>1</v>
      </c>
      <c r="X1085">
        <v>1</v>
      </c>
      <c r="Y1085">
        <v>1</v>
      </c>
      <c r="Z1085">
        <v>1</v>
      </c>
      <c r="AA1085">
        <v>2.8458399508559</v>
      </c>
      <c r="AB1085">
        <v>3.6635690976394502</v>
      </c>
      <c r="AC1085">
        <v>3.3019057729786501</v>
      </c>
      <c r="AD1085">
        <v>3.7003996951910501</v>
      </c>
      <c r="AE1085">
        <v>1.38043354102663</v>
      </c>
      <c r="AF1085">
        <v>4.5390869337239099</v>
      </c>
      <c r="AG1085">
        <v>3.7854774151014001</v>
      </c>
      <c r="AH1085">
        <v>5.4176340348085903</v>
      </c>
      <c r="AI1085">
        <v>3.6163639062103199</v>
      </c>
      <c r="AJ1085">
        <v>4.3776607124986997</v>
      </c>
      <c r="AK1085">
        <v>5.8678947123825598</v>
      </c>
      <c r="AL1085">
        <v>3.4592565146145402</v>
      </c>
      <c r="AM1085">
        <f t="shared" si="32"/>
        <v>3.724071062317821</v>
      </c>
      <c r="AN1085">
        <f t="shared" si="33"/>
        <v>3.9351826521874624</v>
      </c>
      <c r="AP1085" t="s">
        <v>1174</v>
      </c>
      <c r="AQ1085" t="s">
        <v>3613</v>
      </c>
      <c r="AR1085" t="s">
        <v>3614</v>
      </c>
      <c r="AS1085">
        <v>0.24219458518356099</v>
      </c>
      <c r="AT1085">
        <v>1.6909933547891502E-2</v>
      </c>
      <c r="AU1085">
        <v>0.87525358094799899</v>
      </c>
    </row>
    <row r="1086" spans="1:47" x14ac:dyDescent="0.25">
      <c r="A1086" t="s">
        <v>78</v>
      </c>
      <c r="B1086">
        <v>560733.1376188799</v>
      </c>
      <c r="C1086">
        <v>409042.07238398545</v>
      </c>
      <c r="D1086">
        <v>542127.52523926902</v>
      </c>
      <c r="E1086">
        <v>154858.74489677057</v>
      </c>
      <c r="F1086">
        <v>142456.58914766787</v>
      </c>
      <c r="G1086">
        <v>418338.03013534326</v>
      </c>
      <c r="H1086">
        <v>324963.87645035458</v>
      </c>
      <c r="I1086">
        <v>429100.4633490835</v>
      </c>
      <c r="J1086">
        <v>533466.44399020774</v>
      </c>
      <c r="K1086">
        <v>392844.06683594204</v>
      </c>
      <c r="L1086">
        <v>413643.52329733188</v>
      </c>
      <c r="M1086">
        <v>248335.84257092251</v>
      </c>
      <c r="N1086">
        <v>2</v>
      </c>
      <c r="O1086">
        <v>2</v>
      </c>
      <c r="P1086">
        <v>2</v>
      </c>
      <c r="Q1086">
        <v>2</v>
      </c>
      <c r="R1086">
        <v>1</v>
      </c>
      <c r="S1086">
        <v>2</v>
      </c>
      <c r="T1086">
        <v>2</v>
      </c>
      <c r="U1086">
        <v>2</v>
      </c>
      <c r="V1086">
        <v>2</v>
      </c>
      <c r="W1086">
        <v>2</v>
      </c>
      <c r="X1086">
        <v>2</v>
      </c>
      <c r="Y1086">
        <v>2</v>
      </c>
      <c r="Z1086">
        <v>2</v>
      </c>
      <c r="AA1086">
        <v>2.9916357731577148</v>
      </c>
      <c r="AB1086">
        <v>3.30572961580169</v>
      </c>
      <c r="AC1086">
        <v>1.8214080567741751</v>
      </c>
      <c r="AD1086">
        <v>3.33133320282833</v>
      </c>
      <c r="AE1086">
        <v>1.29268202535998</v>
      </c>
      <c r="AF1086">
        <v>3.6684110338103397</v>
      </c>
      <c r="AG1086">
        <v>2.0179304193027718</v>
      </c>
      <c r="AH1086">
        <v>4.4472121262102551</v>
      </c>
      <c r="AI1086">
        <v>3.0665150134552848</v>
      </c>
      <c r="AJ1086">
        <v>4.0318027269018648</v>
      </c>
      <c r="AK1086">
        <v>2.9849016536697501</v>
      </c>
      <c r="AL1086">
        <v>3.0666967047108349</v>
      </c>
      <c r="AM1086">
        <f t="shared" si="32"/>
        <v>3.1475837033168452</v>
      </c>
      <c r="AN1086">
        <f t="shared" si="33"/>
        <v>2.8567926886803203</v>
      </c>
      <c r="AP1086" t="s">
        <v>1175</v>
      </c>
      <c r="AQ1086" t="s">
        <v>2984</v>
      </c>
      <c r="AR1086" t="s">
        <v>3615</v>
      </c>
      <c r="AS1086">
        <v>-2.5449758198722701</v>
      </c>
      <c r="AT1086">
        <v>2.7168794052181301E-2</v>
      </c>
      <c r="AU1086">
        <v>0.87537105863312703</v>
      </c>
    </row>
    <row r="1087" spans="1:47" x14ac:dyDescent="0.25">
      <c r="A1087" t="s">
        <v>335</v>
      </c>
      <c r="B1087">
        <v>103770.25116690143</v>
      </c>
      <c r="C1087">
        <v>142550.81267979418</v>
      </c>
      <c r="D1087">
        <v>158598.60520590283</v>
      </c>
      <c r="E1087">
        <v>122416.51540541652</v>
      </c>
      <c r="F1087">
        <v>102167.34531934139</v>
      </c>
      <c r="G1087">
        <v>149103.87387921559</v>
      </c>
      <c r="H1087">
        <v>120495.56543993615</v>
      </c>
      <c r="I1087">
        <v>71723.056062461343</v>
      </c>
      <c r="J1087">
        <v>276508.60473881615</v>
      </c>
      <c r="K1087">
        <v>209460.17846070975</v>
      </c>
      <c r="L1087">
        <v>199559.96488523518</v>
      </c>
      <c r="M1087">
        <v>165004.21042817322</v>
      </c>
      <c r="N1087">
        <v>2</v>
      </c>
      <c r="O1087">
        <v>2</v>
      </c>
      <c r="P1087">
        <v>2</v>
      </c>
      <c r="Q1087">
        <v>2</v>
      </c>
      <c r="R1087">
        <v>2</v>
      </c>
      <c r="S1087">
        <v>1</v>
      </c>
      <c r="T1087">
        <v>2</v>
      </c>
      <c r="U1087">
        <v>2</v>
      </c>
      <c r="V1087">
        <v>2</v>
      </c>
      <c r="W1087">
        <v>2</v>
      </c>
      <c r="X1087">
        <v>2</v>
      </c>
      <c r="Y1087">
        <v>2</v>
      </c>
      <c r="Z1087">
        <v>2</v>
      </c>
      <c r="AA1087">
        <v>2.5119553397358949</v>
      </c>
      <c r="AB1087">
        <v>0.947521708712322</v>
      </c>
      <c r="AC1087">
        <v>4.17334939780811</v>
      </c>
      <c r="AD1087">
        <v>3.67658141334765</v>
      </c>
      <c r="AE1087">
        <v>1.96233989963928</v>
      </c>
      <c r="AF1087">
        <v>3.9462189127533751</v>
      </c>
      <c r="AG1087">
        <v>2.793689724947515</v>
      </c>
      <c r="AH1087">
        <v>3.6570231825867046</v>
      </c>
      <c r="AI1087">
        <v>3.8913702265887102</v>
      </c>
      <c r="AJ1087">
        <v>5.3534733460484949</v>
      </c>
      <c r="AK1087">
        <v>4.6311819484579502</v>
      </c>
      <c r="AL1087">
        <v>3.5075668951872698</v>
      </c>
      <c r="AM1087">
        <f t="shared" si="32"/>
        <v>3.4706481552744841</v>
      </c>
      <c r="AN1087">
        <f t="shared" si="33"/>
        <v>3.3713971773610623</v>
      </c>
      <c r="AP1087" t="s">
        <v>1176</v>
      </c>
      <c r="AQ1087" t="s">
        <v>3616</v>
      </c>
      <c r="AR1087" t="s">
        <v>3617</v>
      </c>
      <c r="AS1087">
        <v>0.74566842600911898</v>
      </c>
      <c r="AT1087">
        <v>8.8434519169040396E-2</v>
      </c>
      <c r="AU1087">
        <v>0.87540658921241599</v>
      </c>
    </row>
    <row r="1088" spans="1:47" x14ac:dyDescent="0.25">
      <c r="A1088" t="s">
        <v>566</v>
      </c>
      <c r="B1088">
        <v>771327.01271561452</v>
      </c>
      <c r="C1088">
        <v>642153.4236789014</v>
      </c>
      <c r="D1088">
        <v>663734.80927989841</v>
      </c>
      <c r="E1088">
        <v>612975.61412332451</v>
      </c>
      <c r="F1088">
        <v>816092.10263210873</v>
      </c>
      <c r="G1088">
        <v>718177.9632246712</v>
      </c>
      <c r="H1088">
        <v>691492.87582940259</v>
      </c>
      <c r="I1088">
        <v>627613.08017500828</v>
      </c>
      <c r="J1088">
        <v>205.36</v>
      </c>
      <c r="K1088">
        <v>110753.5828967764</v>
      </c>
      <c r="L1088">
        <v>205.36</v>
      </c>
      <c r="M1088">
        <v>205.36</v>
      </c>
      <c r="N1088">
        <v>2</v>
      </c>
      <c r="O1088">
        <v>2</v>
      </c>
      <c r="P1088">
        <v>2</v>
      </c>
      <c r="Q1088">
        <v>2</v>
      </c>
      <c r="R1088">
        <v>2</v>
      </c>
      <c r="S1088">
        <v>2</v>
      </c>
      <c r="T1088">
        <v>2</v>
      </c>
      <c r="U1088">
        <v>2</v>
      </c>
      <c r="V1088">
        <v>2</v>
      </c>
      <c r="W1088">
        <v>0</v>
      </c>
      <c r="X1088">
        <v>1</v>
      </c>
      <c r="Y1088">
        <v>0</v>
      </c>
      <c r="Z1088">
        <v>0</v>
      </c>
      <c r="AA1088">
        <v>4.2431439882688107</v>
      </c>
      <c r="AB1088">
        <v>3.2487941303892249</v>
      </c>
      <c r="AC1088">
        <v>3.6177625374407949</v>
      </c>
      <c r="AD1088">
        <v>2.3023524384527181</v>
      </c>
      <c r="AE1088">
        <v>2.369291015412065</v>
      </c>
      <c r="AF1088">
        <v>3.4743321995819652</v>
      </c>
      <c r="AG1088">
        <v>3.0254472543637951</v>
      </c>
      <c r="AH1088">
        <v>2.7099668341452148</v>
      </c>
      <c r="AI1088">
        <v>0</v>
      </c>
      <c r="AJ1088">
        <v>3.7038374777563599</v>
      </c>
      <c r="AK1088">
        <v>0</v>
      </c>
      <c r="AL1088">
        <v>0</v>
      </c>
      <c r="AM1088">
        <f t="shared" si="32"/>
        <v>3.0479783889061927</v>
      </c>
      <c r="AN1088">
        <f t="shared" si="33"/>
        <v>1.7345095903956322</v>
      </c>
      <c r="AP1088" t="s">
        <v>1177</v>
      </c>
      <c r="AQ1088" t="s">
        <v>3618</v>
      </c>
      <c r="AR1088" t="s">
        <v>3619</v>
      </c>
      <c r="AS1088">
        <v>0.53932990127524405</v>
      </c>
      <c r="AT1088">
        <v>0.203647028109641</v>
      </c>
      <c r="AU1088">
        <v>0.87550878208326399</v>
      </c>
    </row>
    <row r="1089" spans="1:47" x14ac:dyDescent="0.25">
      <c r="A1089" t="s">
        <v>562</v>
      </c>
      <c r="B1089">
        <v>1481270.5662431768</v>
      </c>
      <c r="C1089">
        <v>1132175.0010079725</v>
      </c>
      <c r="D1089">
        <v>1561990.6460077171</v>
      </c>
      <c r="E1089">
        <v>1207618.224849873</v>
      </c>
      <c r="F1089">
        <v>1225114.620956691</v>
      </c>
      <c r="G1089">
        <v>1437870.5244599918</v>
      </c>
      <c r="H1089">
        <v>1283681.3838664098</v>
      </c>
      <c r="I1089">
        <v>1247331.2276884425</v>
      </c>
      <c r="J1089">
        <v>1485360.2439580236</v>
      </c>
      <c r="K1089">
        <v>1158507.2999028966</v>
      </c>
      <c r="L1089">
        <v>1358343.1668870635</v>
      </c>
      <c r="M1089">
        <v>1406231.9367272605</v>
      </c>
      <c r="N1089">
        <v>1</v>
      </c>
      <c r="O1089">
        <v>1</v>
      </c>
      <c r="P1089">
        <v>1</v>
      </c>
      <c r="Q1089">
        <v>1</v>
      </c>
      <c r="R1089">
        <v>1</v>
      </c>
      <c r="S1089">
        <v>1</v>
      </c>
      <c r="T1089">
        <v>1</v>
      </c>
      <c r="U1089">
        <v>1</v>
      </c>
      <c r="V1089">
        <v>1</v>
      </c>
      <c r="W1089">
        <v>1</v>
      </c>
      <c r="X1089">
        <v>1</v>
      </c>
      <c r="Y1089">
        <v>1</v>
      </c>
      <c r="Z1089">
        <v>1</v>
      </c>
      <c r="AA1089">
        <v>3.6979687324520101</v>
      </c>
      <c r="AB1089">
        <v>1.63564257146892</v>
      </c>
      <c r="AC1089">
        <v>2.3137782148720598</v>
      </c>
      <c r="AD1089">
        <v>3.1232023456253599</v>
      </c>
      <c r="AE1089">
        <v>2.4280331229709802</v>
      </c>
      <c r="AF1089">
        <v>4.3828368013166203</v>
      </c>
      <c r="AG1089">
        <v>3.6016396057434399</v>
      </c>
      <c r="AH1089">
        <v>4.9182474730505197</v>
      </c>
      <c r="AI1089">
        <v>3.84273526840449</v>
      </c>
      <c r="AJ1089">
        <v>4.2754307143130896</v>
      </c>
      <c r="AK1089">
        <v>3.61647472497134</v>
      </c>
      <c r="AL1089">
        <v>4.4764062154746904</v>
      </c>
      <c r="AM1089">
        <f t="shared" si="32"/>
        <v>3.3580653838045316</v>
      </c>
      <c r="AN1089">
        <f t="shared" si="33"/>
        <v>3.6940005813060548</v>
      </c>
      <c r="AP1089" t="s">
        <v>1178</v>
      </c>
      <c r="AQ1089" t="s">
        <v>3620</v>
      </c>
      <c r="AR1089" t="s">
        <v>3621</v>
      </c>
      <c r="AS1089">
        <v>0.34574698668409198</v>
      </c>
      <c r="AT1089">
        <v>9.8965756936004706E-2</v>
      </c>
      <c r="AU1089">
        <v>0.87561666071350197</v>
      </c>
    </row>
    <row r="1090" spans="1:47" x14ac:dyDescent="0.25">
      <c r="A1090" t="s">
        <v>367</v>
      </c>
      <c r="B1090">
        <v>121595.0844400943</v>
      </c>
      <c r="C1090">
        <v>205.36</v>
      </c>
      <c r="D1090">
        <v>136407.15610237565</v>
      </c>
      <c r="E1090">
        <v>139528.13976659771</v>
      </c>
      <c r="F1090">
        <v>98682.259610565729</v>
      </c>
      <c r="G1090">
        <v>205.36</v>
      </c>
      <c r="H1090">
        <v>85354.169326806237</v>
      </c>
      <c r="I1090">
        <v>82498.708327011962</v>
      </c>
      <c r="J1090">
        <v>205.36</v>
      </c>
      <c r="K1090">
        <v>5488.0281219770168</v>
      </c>
      <c r="L1090">
        <v>5410.9676579224806</v>
      </c>
      <c r="M1090">
        <v>7076.5425371564588</v>
      </c>
      <c r="N1090">
        <v>1</v>
      </c>
      <c r="O1090">
        <v>1</v>
      </c>
      <c r="P1090">
        <v>0</v>
      </c>
      <c r="Q1090">
        <v>1</v>
      </c>
      <c r="R1090">
        <v>1</v>
      </c>
      <c r="S1090">
        <v>1</v>
      </c>
      <c r="T1090">
        <v>0</v>
      </c>
      <c r="U1090">
        <v>1</v>
      </c>
      <c r="V1090">
        <v>1</v>
      </c>
      <c r="W1090">
        <v>0</v>
      </c>
      <c r="X1090">
        <v>1</v>
      </c>
      <c r="Y1090">
        <v>1</v>
      </c>
      <c r="Z1090">
        <v>1</v>
      </c>
      <c r="AA1090">
        <v>2.7446778901278499</v>
      </c>
      <c r="AB1090">
        <v>0</v>
      </c>
      <c r="AC1090">
        <v>2.3128456910407502</v>
      </c>
      <c r="AD1090">
        <v>2.64954300970042</v>
      </c>
      <c r="AE1090">
        <v>5.6031412304536099</v>
      </c>
      <c r="AF1090">
        <v>0</v>
      </c>
      <c r="AG1090">
        <v>6.2615503374498704</v>
      </c>
      <c r="AH1090">
        <v>4.6005610350017001</v>
      </c>
      <c r="AI1090">
        <v>0</v>
      </c>
      <c r="AJ1090">
        <v>0.82786646355881799</v>
      </c>
      <c r="AK1090">
        <v>2.7399797669200399</v>
      </c>
      <c r="AL1090">
        <v>1.6799338935530299</v>
      </c>
      <c r="AM1090">
        <f t="shared" si="32"/>
        <v>0.98089834078790306</v>
      </c>
      <c r="AN1090">
        <f t="shared" si="33"/>
        <v>3.9224515455131121</v>
      </c>
      <c r="AP1090" t="s">
        <v>1179</v>
      </c>
      <c r="AQ1090" t="s">
        <v>3622</v>
      </c>
      <c r="AR1090" t="s">
        <v>3623</v>
      </c>
      <c r="AS1090">
        <v>-0.155850212495517</v>
      </c>
      <c r="AT1090">
        <v>8.6978501371953898E-2</v>
      </c>
      <c r="AU1090">
        <v>0.87566494021776098</v>
      </c>
    </row>
    <row r="1091" spans="1:47" x14ac:dyDescent="0.25">
      <c r="A1091" t="s">
        <v>244</v>
      </c>
      <c r="B1091">
        <v>205.36</v>
      </c>
      <c r="C1091">
        <v>68095.073734917882</v>
      </c>
      <c r="D1091">
        <v>83291.653377615046</v>
      </c>
      <c r="E1091">
        <v>25666.435878164073</v>
      </c>
      <c r="F1091">
        <v>36612.99356398642</v>
      </c>
      <c r="G1091">
        <v>64578.939870676215</v>
      </c>
      <c r="H1091">
        <v>41191.383609425538</v>
      </c>
      <c r="I1091">
        <v>48555.840787024084</v>
      </c>
      <c r="J1091">
        <v>54286.274981360591</v>
      </c>
      <c r="K1091">
        <v>56390.192493373259</v>
      </c>
      <c r="L1091">
        <v>205.36</v>
      </c>
      <c r="M1091">
        <v>38648.677129155301</v>
      </c>
      <c r="N1091">
        <v>1</v>
      </c>
      <c r="O1091">
        <v>0</v>
      </c>
      <c r="P1091">
        <v>1</v>
      </c>
      <c r="Q1091">
        <v>1</v>
      </c>
      <c r="R1091">
        <v>1</v>
      </c>
      <c r="S1091">
        <v>1</v>
      </c>
      <c r="T1091">
        <v>1</v>
      </c>
      <c r="U1091">
        <v>1</v>
      </c>
      <c r="V1091">
        <v>1</v>
      </c>
      <c r="W1091">
        <v>1</v>
      </c>
      <c r="X1091">
        <v>1</v>
      </c>
      <c r="Y1091">
        <v>0</v>
      </c>
      <c r="Z1091">
        <v>1</v>
      </c>
      <c r="AA1091">
        <v>0</v>
      </c>
      <c r="AB1091">
        <v>1.48803112559041</v>
      </c>
      <c r="AC1091">
        <v>1.05568975246054</v>
      </c>
      <c r="AD1091">
        <v>2.6142549243041802</v>
      </c>
      <c r="AE1091">
        <v>0.74337478242139499</v>
      </c>
      <c r="AF1091">
        <v>4.1345840438503103</v>
      </c>
      <c r="AG1091">
        <v>3.0290487381403701</v>
      </c>
      <c r="AH1091">
        <v>3.0699093039107299</v>
      </c>
      <c r="AI1091">
        <v>2.5076397151395402</v>
      </c>
      <c r="AJ1091">
        <v>2.4599407257040302</v>
      </c>
      <c r="AK1091">
        <v>0</v>
      </c>
      <c r="AL1091">
        <v>1.94933286279327</v>
      </c>
      <c r="AM1091">
        <f t="shared" si="32"/>
        <v>1.9409808937908049</v>
      </c>
      <c r="AN1091">
        <f t="shared" si="33"/>
        <v>1.9009867685949908</v>
      </c>
      <c r="AP1091" t="s">
        <v>1180</v>
      </c>
      <c r="AQ1091" t="s">
        <v>3624</v>
      </c>
      <c r="AR1091" t="s">
        <v>3625</v>
      </c>
      <c r="AS1091">
        <v>0.17520920154917299</v>
      </c>
      <c r="AT1091">
        <v>1.0963984156731801E-2</v>
      </c>
      <c r="AU1091">
        <v>0.87570292226775104</v>
      </c>
    </row>
    <row r="1092" spans="1:47" x14ac:dyDescent="0.25">
      <c r="A1092" t="s">
        <v>382</v>
      </c>
      <c r="B1092">
        <v>77517.571225317282</v>
      </c>
      <c r="C1092">
        <v>205.36</v>
      </c>
      <c r="D1092">
        <v>34725.681044760371</v>
      </c>
      <c r="E1092">
        <v>33553.997197273231</v>
      </c>
      <c r="F1092">
        <v>205.36</v>
      </c>
      <c r="G1092">
        <v>205.36</v>
      </c>
      <c r="H1092">
        <v>29561.116102373289</v>
      </c>
      <c r="I1092">
        <v>43616.175190988419</v>
      </c>
      <c r="J1092">
        <v>64980.953900125307</v>
      </c>
      <c r="K1092">
        <v>45344.765868284449</v>
      </c>
      <c r="L1092">
        <v>52413.230809474058</v>
      </c>
      <c r="M1092">
        <v>34230.640854863384</v>
      </c>
      <c r="N1092">
        <v>2</v>
      </c>
      <c r="O1092">
        <v>2</v>
      </c>
      <c r="P1092">
        <v>0</v>
      </c>
      <c r="Q1092">
        <v>1</v>
      </c>
      <c r="R1092">
        <v>2</v>
      </c>
      <c r="S1092">
        <v>0</v>
      </c>
      <c r="T1092">
        <v>0</v>
      </c>
      <c r="U1092">
        <v>1</v>
      </c>
      <c r="V1092">
        <v>2</v>
      </c>
      <c r="W1092">
        <v>1</v>
      </c>
      <c r="X1092">
        <v>1</v>
      </c>
      <c r="Y1092">
        <v>1</v>
      </c>
      <c r="Z1092">
        <v>2</v>
      </c>
      <c r="AA1092">
        <v>1.0558491999602535</v>
      </c>
      <c r="AB1092">
        <v>0</v>
      </c>
      <c r="AC1092">
        <v>1.54091741006615</v>
      </c>
      <c r="AD1092">
        <v>1.5891658251946437</v>
      </c>
      <c r="AE1092">
        <v>0</v>
      </c>
      <c r="AF1092">
        <v>0</v>
      </c>
      <c r="AG1092">
        <v>1.70886760737752</v>
      </c>
      <c r="AH1092">
        <v>2.1605925057628399</v>
      </c>
      <c r="AI1092">
        <v>2.2224418052850501</v>
      </c>
      <c r="AJ1092">
        <v>1.7286297904449801</v>
      </c>
      <c r="AK1092">
        <v>4.6194205744628496</v>
      </c>
      <c r="AL1092">
        <v>1.7939415783329116</v>
      </c>
      <c r="AM1092">
        <f t="shared" si="32"/>
        <v>1.0913063676260724</v>
      </c>
      <c r="AN1092">
        <f t="shared" si="33"/>
        <v>1.9786646818551279</v>
      </c>
      <c r="AP1092" t="s">
        <v>1181</v>
      </c>
      <c r="AQ1092" t="s">
        <v>3626</v>
      </c>
      <c r="AR1092" t="s">
        <v>3627</v>
      </c>
      <c r="AS1092">
        <v>-0.36623486523149201</v>
      </c>
      <c r="AT1092">
        <v>6.7315576647242303E-2</v>
      </c>
      <c r="AU1092">
        <v>0.87660469357510495</v>
      </c>
    </row>
    <row r="1093" spans="1:47" x14ac:dyDescent="0.25">
      <c r="A1093" t="s">
        <v>1203</v>
      </c>
      <c r="B1093">
        <v>46868.269312424658</v>
      </c>
      <c r="C1093">
        <v>45396.068365463449</v>
      </c>
      <c r="D1093">
        <v>121394.02249910768</v>
      </c>
      <c r="E1093">
        <v>110205.39825806174</v>
      </c>
      <c r="F1093">
        <v>42512.987815395274</v>
      </c>
      <c r="G1093">
        <v>205.36</v>
      </c>
      <c r="H1093">
        <v>92073.882377212678</v>
      </c>
      <c r="I1093">
        <v>117741.14435114888</v>
      </c>
      <c r="J1093">
        <v>84867.162539124241</v>
      </c>
      <c r="K1093">
        <v>136979.24360530404</v>
      </c>
      <c r="L1093">
        <v>126514.49397784819</v>
      </c>
      <c r="M1093">
        <v>173863.73999764994</v>
      </c>
      <c r="N1093">
        <v>2</v>
      </c>
      <c r="O1093">
        <v>1</v>
      </c>
      <c r="P1093">
        <v>1</v>
      </c>
      <c r="Q1093">
        <v>2</v>
      </c>
      <c r="R1093">
        <v>2</v>
      </c>
      <c r="S1093">
        <v>1</v>
      </c>
      <c r="T1093">
        <v>0</v>
      </c>
      <c r="U1093">
        <v>2</v>
      </c>
      <c r="V1093">
        <v>2</v>
      </c>
      <c r="W1093">
        <v>1</v>
      </c>
      <c r="X1093">
        <v>2</v>
      </c>
      <c r="Y1093">
        <v>2</v>
      </c>
      <c r="Z1093">
        <v>2</v>
      </c>
      <c r="AA1093">
        <v>3.1874271454821699</v>
      </c>
      <c r="AB1093">
        <v>2.9031256257759801</v>
      </c>
      <c r="AC1093">
        <v>3.2527074863143755</v>
      </c>
      <c r="AD1093">
        <v>3.8186854651771753</v>
      </c>
      <c r="AE1093">
        <v>3.1677519087611601</v>
      </c>
      <c r="AF1093">
        <v>0</v>
      </c>
      <c r="AG1093">
        <v>1.85705902342518</v>
      </c>
      <c r="AH1093">
        <v>2.476637552459815</v>
      </c>
      <c r="AI1093">
        <v>2.2667527231811002</v>
      </c>
      <c r="AJ1093">
        <v>2.1471400561273599</v>
      </c>
      <c r="AK1093">
        <v>2.6912507974442548</v>
      </c>
      <c r="AL1093">
        <v>3.1158960755147698</v>
      </c>
      <c r="AM1093">
        <f t="shared" ref="AM1093:AM1156" si="34">AVERAGE(AA1093:AC1093,AF1093,AI1093,AJ1093)</f>
        <v>2.2928588394801639</v>
      </c>
      <c r="AN1093">
        <f t="shared" ref="AN1093:AN1156" si="35">AVERAGE(AD1093:AE1093,AG1093,AH1093,AK1093,AL1093)</f>
        <v>2.8545468037970587</v>
      </c>
      <c r="AP1093" t="s">
        <v>1182</v>
      </c>
      <c r="AQ1093" t="s">
        <v>3628</v>
      </c>
      <c r="AR1093" t="s">
        <v>3629</v>
      </c>
      <c r="AS1093">
        <v>-0.48598478107485299</v>
      </c>
      <c r="AT1093">
        <v>0.12211526299763099</v>
      </c>
      <c r="AU1093">
        <v>0.876791398664859</v>
      </c>
    </row>
    <row r="1094" spans="1:47" x14ac:dyDescent="0.25">
      <c r="A1094" t="s">
        <v>512</v>
      </c>
      <c r="B1094">
        <v>207958.03769278724</v>
      </c>
      <c r="C1094">
        <v>239648.81056630806</v>
      </c>
      <c r="D1094">
        <v>237924.72094354348</v>
      </c>
      <c r="E1094">
        <v>223771.21054375835</v>
      </c>
      <c r="F1094">
        <v>191879.46409899413</v>
      </c>
      <c r="G1094">
        <v>298349.04980620812</v>
      </c>
      <c r="H1094">
        <v>198399.49658077257</v>
      </c>
      <c r="I1094">
        <v>225855.65081757036</v>
      </c>
      <c r="J1094">
        <v>214027.85903900943</v>
      </c>
      <c r="K1094">
        <v>236084.81473603271</v>
      </c>
      <c r="L1094">
        <v>140484.88710005186</v>
      </c>
      <c r="M1094">
        <v>248292.02878916796</v>
      </c>
      <c r="N1094">
        <v>1</v>
      </c>
      <c r="O1094">
        <v>1</v>
      </c>
      <c r="P1094">
        <v>1</v>
      </c>
      <c r="Q1094">
        <v>1</v>
      </c>
      <c r="R1094">
        <v>1</v>
      </c>
      <c r="S1094">
        <v>1</v>
      </c>
      <c r="T1094">
        <v>1</v>
      </c>
      <c r="U1094">
        <v>1</v>
      </c>
      <c r="V1094">
        <v>1</v>
      </c>
      <c r="W1094">
        <v>1</v>
      </c>
      <c r="X1094">
        <v>1</v>
      </c>
      <c r="Y1094">
        <v>1</v>
      </c>
      <c r="Z1094">
        <v>1</v>
      </c>
      <c r="AA1094">
        <v>2.5350132305547599</v>
      </c>
      <c r="AB1094">
        <v>3.2961955974933401</v>
      </c>
      <c r="AC1094">
        <v>1.254926542835</v>
      </c>
      <c r="AD1094">
        <v>3.6526591973429099</v>
      </c>
      <c r="AE1094">
        <v>2.6244207668442101</v>
      </c>
      <c r="AF1094">
        <v>4.1475468881045803</v>
      </c>
      <c r="AG1094">
        <v>4.55196443446376</v>
      </c>
      <c r="AH1094">
        <v>4.84778899252861</v>
      </c>
      <c r="AI1094">
        <v>2.7848986502061002</v>
      </c>
      <c r="AJ1094">
        <v>4.8171582906301502</v>
      </c>
      <c r="AK1094">
        <v>4.6618410237221797</v>
      </c>
      <c r="AL1094">
        <v>3.9804984968622099</v>
      </c>
      <c r="AM1094">
        <f t="shared" si="34"/>
        <v>3.1392898666373221</v>
      </c>
      <c r="AN1094">
        <f t="shared" si="35"/>
        <v>4.0531954852939798</v>
      </c>
      <c r="AP1094" t="s">
        <v>1183</v>
      </c>
      <c r="AQ1094" t="s">
        <v>3630</v>
      </c>
      <c r="AR1094" t="s">
        <v>3631</v>
      </c>
      <c r="AS1094">
        <v>0.51575997387857597</v>
      </c>
      <c r="AT1094">
        <v>9.7659840028081799E-2</v>
      </c>
      <c r="AU1094">
        <v>0.87685263975252103</v>
      </c>
    </row>
    <row r="1095" spans="1:47" x14ac:dyDescent="0.25">
      <c r="A1095" t="s">
        <v>918</v>
      </c>
      <c r="B1095">
        <v>198489.14618858314</v>
      </c>
      <c r="C1095">
        <v>272245.04887465271</v>
      </c>
      <c r="D1095">
        <v>325884.81383227831</v>
      </c>
      <c r="E1095">
        <v>201544.58887237826</v>
      </c>
      <c r="F1095">
        <v>186123.48946393261</v>
      </c>
      <c r="G1095">
        <v>237303.3187340358</v>
      </c>
      <c r="H1095">
        <v>179475.44002435665</v>
      </c>
      <c r="I1095">
        <v>210937.94632535314</v>
      </c>
      <c r="J1095">
        <v>205.36</v>
      </c>
      <c r="K1095">
        <v>459120.94039370667</v>
      </c>
      <c r="L1095">
        <v>20741.594195262231</v>
      </c>
      <c r="M1095">
        <v>397804.68750553566</v>
      </c>
      <c r="N1095">
        <v>1</v>
      </c>
      <c r="O1095">
        <v>1</v>
      </c>
      <c r="P1095">
        <v>1</v>
      </c>
      <c r="Q1095">
        <v>1</v>
      </c>
      <c r="R1095">
        <v>1</v>
      </c>
      <c r="S1095">
        <v>1</v>
      </c>
      <c r="T1095">
        <v>1</v>
      </c>
      <c r="U1095">
        <v>1</v>
      </c>
      <c r="V1095">
        <v>1</v>
      </c>
      <c r="W1095">
        <v>0</v>
      </c>
      <c r="X1095">
        <v>1</v>
      </c>
      <c r="Y1095">
        <v>1</v>
      </c>
      <c r="Z1095">
        <v>1</v>
      </c>
      <c r="AA1095">
        <v>4.0346784719828896</v>
      </c>
      <c r="AB1095">
        <v>2.66909573525251</v>
      </c>
      <c r="AC1095">
        <v>3.56025251295809</v>
      </c>
      <c r="AD1095">
        <v>4.6010981904631203</v>
      </c>
      <c r="AE1095">
        <v>3.1299533074462902</v>
      </c>
      <c r="AF1095">
        <v>5.0322531660474699</v>
      </c>
      <c r="AG1095">
        <v>3.7192684296495102</v>
      </c>
      <c r="AH1095">
        <v>3.7521297830632601</v>
      </c>
      <c r="AI1095">
        <v>0</v>
      </c>
      <c r="AJ1095">
        <v>5.3554538014248303</v>
      </c>
      <c r="AK1095">
        <v>0.74420406021876795</v>
      </c>
      <c r="AL1095">
        <v>3.2587568343889699</v>
      </c>
      <c r="AM1095">
        <f t="shared" si="34"/>
        <v>3.4419556146109649</v>
      </c>
      <c r="AN1095">
        <f t="shared" si="35"/>
        <v>3.2009017675383196</v>
      </c>
      <c r="AP1095" t="s">
        <v>1184</v>
      </c>
      <c r="AQ1095" t="s">
        <v>3632</v>
      </c>
      <c r="AR1095" t="s">
        <v>3633</v>
      </c>
      <c r="AS1095">
        <v>0.363241183038786</v>
      </c>
      <c r="AT1095">
        <v>0.22528653728661099</v>
      </c>
      <c r="AU1095">
        <v>0.87706405291492395</v>
      </c>
    </row>
    <row r="1096" spans="1:47" x14ac:dyDescent="0.25">
      <c r="A1096" t="s">
        <v>1170</v>
      </c>
      <c r="B1096">
        <v>61816.175439138235</v>
      </c>
      <c r="C1096">
        <v>205.36</v>
      </c>
      <c r="D1096">
        <v>205.36</v>
      </c>
      <c r="E1096">
        <v>205.36</v>
      </c>
      <c r="F1096">
        <v>33899.961350626174</v>
      </c>
      <c r="G1096">
        <v>205.36</v>
      </c>
      <c r="H1096">
        <v>205.36</v>
      </c>
      <c r="I1096">
        <v>205.36</v>
      </c>
      <c r="J1096">
        <v>205.36</v>
      </c>
      <c r="K1096">
        <v>116088.95162201981</v>
      </c>
      <c r="L1096">
        <v>139373.2596209411</v>
      </c>
      <c r="M1096">
        <v>117862.45229435251</v>
      </c>
      <c r="N1096">
        <v>1</v>
      </c>
      <c r="O1096">
        <v>1</v>
      </c>
      <c r="P1096">
        <v>0</v>
      </c>
      <c r="Q1096">
        <v>0</v>
      </c>
      <c r="R1096">
        <v>0</v>
      </c>
      <c r="S1096">
        <v>1</v>
      </c>
      <c r="T1096">
        <v>0</v>
      </c>
      <c r="U1096">
        <v>0</v>
      </c>
      <c r="V1096">
        <v>0</v>
      </c>
      <c r="W1096">
        <v>0</v>
      </c>
      <c r="X1096">
        <v>1</v>
      </c>
      <c r="Y1096">
        <v>1</v>
      </c>
      <c r="Z1096">
        <v>1</v>
      </c>
      <c r="AA1096">
        <v>1.70206621213815</v>
      </c>
      <c r="AB1096">
        <v>0</v>
      </c>
      <c r="AC1096">
        <v>0</v>
      </c>
      <c r="AD1096">
        <v>0</v>
      </c>
      <c r="AE1096">
        <v>0.72640132308660899</v>
      </c>
      <c r="AF1096">
        <v>0</v>
      </c>
      <c r="AG1096">
        <v>0</v>
      </c>
      <c r="AH1096">
        <v>0</v>
      </c>
      <c r="AI1096">
        <v>0</v>
      </c>
      <c r="AJ1096">
        <v>2.6932966831707201</v>
      </c>
      <c r="AK1096">
        <v>1.58662336883132</v>
      </c>
      <c r="AL1096">
        <v>2.88270529723109</v>
      </c>
      <c r="AM1096">
        <f t="shared" si="34"/>
        <v>0.73256048255147832</v>
      </c>
      <c r="AN1096">
        <f t="shared" si="35"/>
        <v>0.86595499819150312</v>
      </c>
      <c r="AP1096" t="s">
        <v>1185</v>
      </c>
      <c r="AQ1096" t="s">
        <v>3634</v>
      </c>
      <c r="AR1096" t="s">
        <v>3635</v>
      </c>
      <c r="AS1096">
        <v>0.23034582574409901</v>
      </c>
      <c r="AT1096">
        <v>8.8059457314375394E-2</v>
      </c>
      <c r="AU1096">
        <v>0.87711116593327298</v>
      </c>
    </row>
    <row r="1097" spans="1:47" x14ac:dyDescent="0.25">
      <c r="A1097" t="s">
        <v>1244</v>
      </c>
      <c r="B1097">
        <v>33194.169530730695</v>
      </c>
      <c r="C1097">
        <v>26021.201762548397</v>
      </c>
      <c r="D1097">
        <v>42045.091428939777</v>
      </c>
      <c r="E1097">
        <v>48653.121635467884</v>
      </c>
      <c r="F1097">
        <v>31101.609032157183</v>
      </c>
      <c r="G1097">
        <v>29736.726867449299</v>
      </c>
      <c r="H1097">
        <v>205.36</v>
      </c>
      <c r="I1097">
        <v>44345.717905486439</v>
      </c>
      <c r="J1097">
        <v>205.36</v>
      </c>
      <c r="K1097">
        <v>750.74559193390451</v>
      </c>
      <c r="L1097">
        <v>205.36</v>
      </c>
      <c r="M1097">
        <v>205.36</v>
      </c>
      <c r="N1097">
        <v>1</v>
      </c>
      <c r="O1097">
        <v>1</v>
      </c>
      <c r="P1097">
        <v>1</v>
      </c>
      <c r="Q1097">
        <v>1</v>
      </c>
      <c r="R1097">
        <v>1</v>
      </c>
      <c r="S1097">
        <v>1</v>
      </c>
      <c r="T1097">
        <v>1</v>
      </c>
      <c r="U1097">
        <v>0</v>
      </c>
      <c r="V1097">
        <v>1</v>
      </c>
      <c r="W1097">
        <v>0</v>
      </c>
      <c r="X1097">
        <v>1</v>
      </c>
      <c r="Y1097">
        <v>0</v>
      </c>
      <c r="Z1097">
        <v>0</v>
      </c>
      <c r="AA1097">
        <v>5.3977954883474597</v>
      </c>
      <c r="AB1097">
        <v>0.83690504054298098</v>
      </c>
      <c r="AC1097">
        <v>4.2140573376252002</v>
      </c>
      <c r="AD1097">
        <v>2.9102748680244601</v>
      </c>
      <c r="AE1097">
        <v>2.7341339611965001</v>
      </c>
      <c r="AF1097">
        <v>2.9519833280573899</v>
      </c>
      <c r="AG1097">
        <v>0</v>
      </c>
      <c r="AH1097">
        <v>3.4920102092653602</v>
      </c>
      <c r="AI1097">
        <v>0</v>
      </c>
      <c r="AJ1097">
        <v>1.83628396904828</v>
      </c>
      <c r="AK1097">
        <v>0</v>
      </c>
      <c r="AL1097">
        <v>0</v>
      </c>
      <c r="AM1097">
        <f t="shared" si="34"/>
        <v>2.5395041939368852</v>
      </c>
      <c r="AN1097">
        <f t="shared" si="35"/>
        <v>1.5227365064143867</v>
      </c>
      <c r="AP1097" t="s">
        <v>1186</v>
      </c>
      <c r="AQ1097" t="s">
        <v>3636</v>
      </c>
      <c r="AR1097" t="s">
        <v>3637</v>
      </c>
      <c r="AS1097">
        <v>0.27719241803236</v>
      </c>
      <c r="AT1097">
        <v>1.1041935682659799E-2</v>
      </c>
      <c r="AU1097">
        <v>0.87731864859397002</v>
      </c>
    </row>
    <row r="1098" spans="1:47" x14ac:dyDescent="0.25">
      <c r="A1098" t="s">
        <v>416</v>
      </c>
      <c r="B1098">
        <v>56892.998811114536</v>
      </c>
      <c r="C1098">
        <v>52670.767954331495</v>
      </c>
      <c r="D1098">
        <v>70124.4639225594</v>
      </c>
      <c r="E1098">
        <v>52417.461795739022</v>
      </c>
      <c r="F1098">
        <v>57413.627509886071</v>
      </c>
      <c r="G1098">
        <v>56061.726537189701</v>
      </c>
      <c r="H1098">
        <v>61011.680640445738</v>
      </c>
      <c r="I1098">
        <v>81713.387080565139</v>
      </c>
      <c r="J1098">
        <v>47664.594568763459</v>
      </c>
      <c r="K1098">
        <v>32246.227740675473</v>
      </c>
      <c r="L1098">
        <v>63834.866212632958</v>
      </c>
      <c r="M1098">
        <v>58658.752643768523</v>
      </c>
      <c r="N1098">
        <v>2</v>
      </c>
      <c r="O1098">
        <v>1</v>
      </c>
      <c r="P1098">
        <v>1</v>
      </c>
      <c r="Q1098">
        <v>2</v>
      </c>
      <c r="R1098">
        <v>1</v>
      </c>
      <c r="S1098">
        <v>1</v>
      </c>
      <c r="T1098">
        <v>1</v>
      </c>
      <c r="U1098">
        <v>2</v>
      </c>
      <c r="V1098">
        <v>2</v>
      </c>
      <c r="W1098">
        <v>1</v>
      </c>
      <c r="X1098">
        <v>1</v>
      </c>
      <c r="Y1098">
        <v>1</v>
      </c>
      <c r="Z1098">
        <v>1</v>
      </c>
      <c r="AA1098">
        <v>4.9116427497747299</v>
      </c>
      <c r="AB1098">
        <v>3.3174636632092498</v>
      </c>
      <c r="AC1098">
        <v>2.7550825559010232</v>
      </c>
      <c r="AD1098">
        <v>4.7839826127935901</v>
      </c>
      <c r="AE1098">
        <v>2.9744140232580198</v>
      </c>
      <c r="AF1098">
        <v>2.6336949412659401</v>
      </c>
      <c r="AG1098">
        <v>1.5362791182130451</v>
      </c>
      <c r="AH1098">
        <v>2.9385330316544134</v>
      </c>
      <c r="AI1098">
        <v>3.7841679978231602</v>
      </c>
      <c r="AJ1098">
        <v>2.36839729633382</v>
      </c>
      <c r="AK1098">
        <v>3.5196052489278702</v>
      </c>
      <c r="AL1098">
        <v>2.31951107010733</v>
      </c>
      <c r="AM1098">
        <f t="shared" si="34"/>
        <v>3.2950748673846539</v>
      </c>
      <c r="AN1098">
        <f t="shared" si="35"/>
        <v>3.0120541841590449</v>
      </c>
      <c r="AP1098" t="s">
        <v>1187</v>
      </c>
      <c r="AQ1098" t="s">
        <v>3638</v>
      </c>
      <c r="AR1098" t="s">
        <v>3639</v>
      </c>
      <c r="AS1098">
        <v>0.25310524396441297</v>
      </c>
      <c r="AT1098">
        <v>2.4467992984964399E-2</v>
      </c>
      <c r="AU1098">
        <v>0.877761941035758</v>
      </c>
    </row>
    <row r="1099" spans="1:47" x14ac:dyDescent="0.25">
      <c r="A1099" t="s">
        <v>202</v>
      </c>
      <c r="B1099">
        <v>205.36</v>
      </c>
      <c r="C1099">
        <v>205.36</v>
      </c>
      <c r="D1099">
        <v>205.36</v>
      </c>
      <c r="E1099">
        <v>43866.714491811515</v>
      </c>
      <c r="F1099">
        <v>205.36</v>
      </c>
      <c r="G1099">
        <v>205.36</v>
      </c>
      <c r="H1099">
        <v>205.36</v>
      </c>
      <c r="I1099">
        <v>205.36</v>
      </c>
      <c r="J1099">
        <v>205.36</v>
      </c>
      <c r="K1099">
        <v>205.36</v>
      </c>
      <c r="L1099">
        <v>205.36</v>
      </c>
      <c r="M1099">
        <v>205.36</v>
      </c>
      <c r="N1099">
        <v>1</v>
      </c>
      <c r="O1099">
        <v>0</v>
      </c>
      <c r="P1099">
        <v>0</v>
      </c>
      <c r="Q1099">
        <v>0</v>
      </c>
      <c r="R1099">
        <v>1</v>
      </c>
      <c r="S1099">
        <v>0</v>
      </c>
      <c r="T1099">
        <v>0</v>
      </c>
      <c r="U1099">
        <v>0</v>
      </c>
      <c r="V1099">
        <v>0</v>
      </c>
      <c r="W1099">
        <v>0</v>
      </c>
      <c r="X1099">
        <v>0</v>
      </c>
      <c r="Y1099">
        <v>0</v>
      </c>
      <c r="Z1099">
        <v>0</v>
      </c>
      <c r="AA1099">
        <v>0</v>
      </c>
      <c r="AB1099">
        <v>0</v>
      </c>
      <c r="AC1099">
        <v>0</v>
      </c>
      <c r="AD1099">
        <v>2.0663376796871602</v>
      </c>
      <c r="AE1099">
        <v>0</v>
      </c>
      <c r="AF1099">
        <v>0</v>
      </c>
      <c r="AG1099">
        <v>0</v>
      </c>
      <c r="AH1099">
        <v>0</v>
      </c>
      <c r="AI1099">
        <v>0</v>
      </c>
      <c r="AJ1099">
        <v>0</v>
      </c>
      <c r="AK1099">
        <v>0</v>
      </c>
      <c r="AL1099">
        <v>0</v>
      </c>
      <c r="AM1099">
        <f t="shared" si="34"/>
        <v>0</v>
      </c>
      <c r="AN1099">
        <f t="shared" si="35"/>
        <v>0.34438961328119339</v>
      </c>
      <c r="AP1099" t="s">
        <v>1188</v>
      </c>
      <c r="AQ1099" t="s">
        <v>3640</v>
      </c>
      <c r="AR1099" t="s">
        <v>3641</v>
      </c>
      <c r="AS1099">
        <v>0.87476155366193198</v>
      </c>
      <c r="AT1099">
        <v>3.9421716744979803E-2</v>
      </c>
      <c r="AU1099">
        <v>0.87844356392286804</v>
      </c>
    </row>
    <row r="1100" spans="1:47" x14ac:dyDescent="0.25">
      <c r="A1100" t="s">
        <v>429</v>
      </c>
      <c r="B1100">
        <v>205.36</v>
      </c>
      <c r="C1100">
        <v>205.36</v>
      </c>
      <c r="D1100">
        <v>25862.356392422251</v>
      </c>
      <c r="E1100">
        <v>16554.704847684694</v>
      </c>
      <c r="F1100">
        <v>205.36</v>
      </c>
      <c r="G1100">
        <v>15048.889440367353</v>
      </c>
      <c r="H1100">
        <v>205.36</v>
      </c>
      <c r="I1100">
        <v>205.36</v>
      </c>
      <c r="J1100">
        <v>205.36</v>
      </c>
      <c r="K1100">
        <v>205.01359499346049</v>
      </c>
      <c r="L1100">
        <v>205.36</v>
      </c>
      <c r="M1100">
        <v>205.36</v>
      </c>
      <c r="N1100">
        <v>1</v>
      </c>
      <c r="O1100">
        <v>0</v>
      </c>
      <c r="P1100">
        <v>0</v>
      </c>
      <c r="Q1100">
        <v>1</v>
      </c>
      <c r="R1100">
        <v>1</v>
      </c>
      <c r="S1100">
        <v>0</v>
      </c>
      <c r="T1100">
        <v>1</v>
      </c>
      <c r="U1100">
        <v>0</v>
      </c>
      <c r="V1100">
        <v>0</v>
      </c>
      <c r="W1100">
        <v>0</v>
      </c>
      <c r="X1100">
        <v>1</v>
      </c>
      <c r="Y1100">
        <v>0</v>
      </c>
      <c r="Z1100">
        <v>0</v>
      </c>
      <c r="AA1100">
        <v>0</v>
      </c>
      <c r="AB1100">
        <v>0</v>
      </c>
      <c r="AC1100">
        <v>1.27239082042784</v>
      </c>
      <c r="AD1100">
        <v>3.2375206868942201</v>
      </c>
      <c r="AE1100">
        <v>0</v>
      </c>
      <c r="AF1100">
        <v>1.90009632619324</v>
      </c>
      <c r="AG1100">
        <v>0</v>
      </c>
      <c r="AH1100">
        <v>0</v>
      </c>
      <c r="AI1100">
        <v>0</v>
      </c>
      <c r="AJ1100">
        <v>0.86285710589358899</v>
      </c>
      <c r="AK1100">
        <v>0</v>
      </c>
      <c r="AL1100">
        <v>0</v>
      </c>
      <c r="AM1100">
        <f t="shared" si="34"/>
        <v>0.67255737541911154</v>
      </c>
      <c r="AN1100">
        <f t="shared" si="35"/>
        <v>0.53958678114903669</v>
      </c>
      <c r="AP1100" t="s">
        <v>1189</v>
      </c>
      <c r="AQ1100" t="s">
        <v>3642</v>
      </c>
      <c r="AR1100" t="s">
        <v>3643</v>
      </c>
      <c r="AS1100">
        <v>2.6946386727406302</v>
      </c>
      <c r="AT1100">
        <v>0.32712292190679898</v>
      </c>
      <c r="AU1100">
        <v>0.87871902198988505</v>
      </c>
    </row>
    <row r="1101" spans="1:47" x14ac:dyDescent="0.25">
      <c r="A1101" t="s">
        <v>810</v>
      </c>
      <c r="B1101">
        <v>39599.562459469831</v>
      </c>
      <c r="C1101">
        <v>205.36</v>
      </c>
      <c r="D1101">
        <v>40697.582561806172</v>
      </c>
      <c r="E1101">
        <v>32038.231223072322</v>
      </c>
      <c r="F1101">
        <v>205.36</v>
      </c>
      <c r="G1101">
        <v>205.36</v>
      </c>
      <c r="H1101">
        <v>39907.450377813308</v>
      </c>
      <c r="I1101">
        <v>205.36</v>
      </c>
      <c r="J1101">
        <v>30173.608848483658</v>
      </c>
      <c r="K1101">
        <v>31696.218500087401</v>
      </c>
      <c r="L1101">
        <v>205.36</v>
      </c>
      <c r="M1101">
        <v>30248.213323291093</v>
      </c>
      <c r="N1101">
        <v>1</v>
      </c>
      <c r="O1101">
        <v>1</v>
      </c>
      <c r="P1101">
        <v>0</v>
      </c>
      <c r="Q1101">
        <v>1</v>
      </c>
      <c r="R1101">
        <v>1</v>
      </c>
      <c r="S1101">
        <v>0</v>
      </c>
      <c r="T1101">
        <v>0</v>
      </c>
      <c r="U1101">
        <v>1</v>
      </c>
      <c r="V1101">
        <v>0</v>
      </c>
      <c r="W1101">
        <v>1</v>
      </c>
      <c r="X1101">
        <v>1</v>
      </c>
      <c r="Y1101">
        <v>0</v>
      </c>
      <c r="Z1101">
        <v>1</v>
      </c>
      <c r="AA1101">
        <v>1.4993894273197199</v>
      </c>
      <c r="AB1101">
        <v>0</v>
      </c>
      <c r="AC1101">
        <v>1.53874980112055</v>
      </c>
      <c r="AD1101">
        <v>2.28107413631355</v>
      </c>
      <c r="AE1101">
        <v>0</v>
      </c>
      <c r="AF1101">
        <v>0</v>
      </c>
      <c r="AG1101">
        <v>1.3424983149833001</v>
      </c>
      <c r="AH1101">
        <v>0</v>
      </c>
      <c r="AI1101">
        <v>1.44695557022818</v>
      </c>
      <c r="AJ1101">
        <v>2.2286558032116099</v>
      </c>
      <c r="AK1101">
        <v>0</v>
      </c>
      <c r="AL1101">
        <v>1.7481619569518401</v>
      </c>
      <c r="AM1101">
        <f t="shared" si="34"/>
        <v>1.1189584336466767</v>
      </c>
      <c r="AN1101">
        <f t="shared" si="35"/>
        <v>0.89528906804144837</v>
      </c>
      <c r="AP1101" t="s">
        <v>1190</v>
      </c>
      <c r="AQ1101" t="s">
        <v>3644</v>
      </c>
      <c r="AR1101" t="s">
        <v>3645</v>
      </c>
      <c r="AS1101">
        <v>-0.24081318651634001</v>
      </c>
      <c r="AT1101">
        <v>2.54088556670195E-2</v>
      </c>
      <c r="AU1101">
        <v>0.87885984586343902</v>
      </c>
    </row>
    <row r="1102" spans="1:47" x14ac:dyDescent="0.25">
      <c r="A1102" t="s">
        <v>103</v>
      </c>
      <c r="B1102">
        <v>40577.726230970678</v>
      </c>
      <c r="C1102">
        <v>42253.487034895748</v>
      </c>
      <c r="D1102">
        <v>57930.950901763979</v>
      </c>
      <c r="E1102">
        <v>45130.284838658394</v>
      </c>
      <c r="F1102">
        <v>39541.260518112365</v>
      </c>
      <c r="G1102">
        <v>74633.770014307389</v>
      </c>
      <c r="H1102">
        <v>53350.869559583363</v>
      </c>
      <c r="I1102">
        <v>205.36</v>
      </c>
      <c r="J1102">
        <v>57392.451963307394</v>
      </c>
      <c r="K1102">
        <v>40453.322678786993</v>
      </c>
      <c r="L1102">
        <v>56884.996394950787</v>
      </c>
      <c r="M1102">
        <v>53117.472794092893</v>
      </c>
      <c r="N1102">
        <v>1</v>
      </c>
      <c r="O1102">
        <v>1</v>
      </c>
      <c r="P1102">
        <v>1</v>
      </c>
      <c r="Q1102">
        <v>1</v>
      </c>
      <c r="R1102">
        <v>1</v>
      </c>
      <c r="S1102">
        <v>1</v>
      </c>
      <c r="T1102">
        <v>1</v>
      </c>
      <c r="U1102">
        <v>1</v>
      </c>
      <c r="V1102">
        <v>0</v>
      </c>
      <c r="W1102">
        <v>1</v>
      </c>
      <c r="X1102">
        <v>1</v>
      </c>
      <c r="Y1102">
        <v>1</v>
      </c>
      <c r="Z1102">
        <v>1</v>
      </c>
      <c r="AA1102">
        <v>3.2879734497134998</v>
      </c>
      <c r="AB1102">
        <v>2.1261316219615898</v>
      </c>
      <c r="AC1102">
        <v>2.9147322512857801</v>
      </c>
      <c r="AD1102">
        <v>2.3698921430897499</v>
      </c>
      <c r="AE1102">
        <v>0.53918839215992698</v>
      </c>
      <c r="AF1102">
        <v>2.8684381535224199</v>
      </c>
      <c r="AG1102">
        <v>1.25883148545473</v>
      </c>
      <c r="AH1102">
        <v>0</v>
      </c>
      <c r="AI1102">
        <v>2.3429857751083398</v>
      </c>
      <c r="AJ1102">
        <v>2.3522507935662702</v>
      </c>
      <c r="AK1102">
        <v>1.44228043771897</v>
      </c>
      <c r="AL1102">
        <v>3.3257178147784501</v>
      </c>
      <c r="AM1102">
        <f t="shared" si="34"/>
        <v>2.6487520075263169</v>
      </c>
      <c r="AN1102">
        <f t="shared" si="35"/>
        <v>1.4893183788669713</v>
      </c>
      <c r="AP1102" t="s">
        <v>1191</v>
      </c>
      <c r="AQ1102" t="s">
        <v>3538</v>
      </c>
      <c r="AR1102" t="s">
        <v>3646</v>
      </c>
      <c r="AS1102">
        <v>-0.22524519393456</v>
      </c>
      <c r="AT1102">
        <v>4.7220062886929599E-2</v>
      </c>
      <c r="AU1102">
        <v>0.88015123235748505</v>
      </c>
    </row>
    <row r="1103" spans="1:47" x14ac:dyDescent="0.25">
      <c r="A1103" t="s">
        <v>985</v>
      </c>
      <c r="B1103">
        <v>81250.797132789114</v>
      </c>
      <c r="C1103">
        <v>101102.57000977437</v>
      </c>
      <c r="D1103">
        <v>73626.480731460397</v>
      </c>
      <c r="E1103">
        <v>71064.404419216196</v>
      </c>
      <c r="F1103">
        <v>79872.231015774756</v>
      </c>
      <c r="G1103">
        <v>205.36</v>
      </c>
      <c r="H1103">
        <v>205.36</v>
      </c>
      <c r="I1103">
        <v>12527.615710721228</v>
      </c>
      <c r="J1103">
        <v>145998.62387520878</v>
      </c>
      <c r="K1103">
        <v>102376.83375751933</v>
      </c>
      <c r="L1103">
        <v>113400.69285289332</v>
      </c>
      <c r="M1103">
        <v>128303.74475644066</v>
      </c>
      <c r="N1103">
        <v>1</v>
      </c>
      <c r="O1103">
        <v>1</v>
      </c>
      <c r="P1103">
        <v>1</v>
      </c>
      <c r="Q1103">
        <v>1</v>
      </c>
      <c r="R1103">
        <v>1</v>
      </c>
      <c r="S1103">
        <v>1</v>
      </c>
      <c r="T1103">
        <v>0</v>
      </c>
      <c r="U1103">
        <v>0</v>
      </c>
      <c r="V1103">
        <v>1</v>
      </c>
      <c r="W1103">
        <v>1</v>
      </c>
      <c r="X1103">
        <v>1</v>
      </c>
      <c r="Y1103">
        <v>1</v>
      </c>
      <c r="Z1103">
        <v>1</v>
      </c>
      <c r="AA1103">
        <v>3.7704824700156299</v>
      </c>
      <c r="AB1103">
        <v>2.5631492083818701</v>
      </c>
      <c r="AC1103">
        <v>2.6564464472034501</v>
      </c>
      <c r="AD1103">
        <v>3.7129748360316102</v>
      </c>
      <c r="AE1103">
        <v>1.8846450536131401</v>
      </c>
      <c r="AF1103">
        <v>0</v>
      </c>
      <c r="AG1103">
        <v>0</v>
      </c>
      <c r="AH1103">
        <v>1.1879566362460501</v>
      </c>
      <c r="AI1103">
        <v>1.2952690618171001</v>
      </c>
      <c r="AJ1103">
        <v>2.35266043090069</v>
      </c>
      <c r="AK1103">
        <v>1.2597879230389599</v>
      </c>
      <c r="AL1103">
        <v>3.73806618439927</v>
      </c>
      <c r="AM1103">
        <f t="shared" si="34"/>
        <v>2.1063346030531234</v>
      </c>
      <c r="AN1103">
        <f t="shared" si="35"/>
        <v>1.9639051055548382</v>
      </c>
      <c r="AP1103" t="s">
        <v>1192</v>
      </c>
      <c r="AQ1103" t="s">
        <v>3647</v>
      </c>
      <c r="AR1103" t="s">
        <v>3648</v>
      </c>
      <c r="AS1103">
        <v>-0.23446471740497599</v>
      </c>
      <c r="AT1103">
        <v>2.0815971596847501E-2</v>
      </c>
      <c r="AU1103">
        <v>0.88070627218160502</v>
      </c>
    </row>
    <row r="1104" spans="1:47" x14ac:dyDescent="0.25">
      <c r="A1104" t="s">
        <v>157</v>
      </c>
      <c r="B1104">
        <v>143013.43480870573</v>
      </c>
      <c r="C1104">
        <v>150615.92732795753</v>
      </c>
      <c r="D1104">
        <v>185022.46869955031</v>
      </c>
      <c r="E1104">
        <v>139566.35761509536</v>
      </c>
      <c r="F1104">
        <v>134427.90612145769</v>
      </c>
      <c r="G1104">
        <v>170076.25153034198</v>
      </c>
      <c r="H1104">
        <v>66169.3479219047</v>
      </c>
      <c r="I1104">
        <v>135651.47672655733</v>
      </c>
      <c r="J1104">
        <v>243943.08744405827</v>
      </c>
      <c r="K1104">
        <v>216091.59167945138</v>
      </c>
      <c r="L1104">
        <v>84141.690990131072</v>
      </c>
      <c r="M1104">
        <v>182272.73800949461</v>
      </c>
      <c r="N1104">
        <v>2</v>
      </c>
      <c r="O1104">
        <v>2</v>
      </c>
      <c r="P1104">
        <v>2</v>
      </c>
      <c r="Q1104">
        <v>2</v>
      </c>
      <c r="R1104">
        <v>2</v>
      </c>
      <c r="S1104">
        <v>2</v>
      </c>
      <c r="T1104">
        <v>2</v>
      </c>
      <c r="U1104">
        <v>1</v>
      </c>
      <c r="V1104">
        <v>2</v>
      </c>
      <c r="W1104">
        <v>2</v>
      </c>
      <c r="X1104">
        <v>2</v>
      </c>
      <c r="Y1104">
        <v>1</v>
      </c>
      <c r="Z1104">
        <v>2</v>
      </c>
      <c r="AA1104">
        <v>4.7849280938576149</v>
      </c>
      <c r="AB1104">
        <v>2.445289648367555</v>
      </c>
      <c r="AC1104">
        <v>3.2992498347258747</v>
      </c>
      <c r="AD1104">
        <v>3.7577137668768699</v>
      </c>
      <c r="AE1104">
        <v>3.1590209047246498</v>
      </c>
      <c r="AF1104">
        <v>3.309291645503345</v>
      </c>
      <c r="AG1104">
        <v>3.4907937309475199</v>
      </c>
      <c r="AH1104">
        <v>4.355701419620015</v>
      </c>
      <c r="AI1104">
        <v>3.8799359938888403</v>
      </c>
      <c r="AJ1104">
        <v>4.8573476366510757</v>
      </c>
      <c r="AK1104">
        <v>6.0319842421437997</v>
      </c>
      <c r="AL1104">
        <v>4.1063967370840553</v>
      </c>
      <c r="AM1104">
        <f t="shared" si="34"/>
        <v>3.7626738088323841</v>
      </c>
      <c r="AN1104">
        <f t="shared" si="35"/>
        <v>4.150268466899484</v>
      </c>
      <c r="AP1104" t="s">
        <v>1193</v>
      </c>
      <c r="AQ1104" t="s">
        <v>3649</v>
      </c>
      <c r="AR1104" t="s">
        <v>3650</v>
      </c>
      <c r="AS1104">
        <v>0.27860014445115999</v>
      </c>
      <c r="AT1104">
        <v>0.12415519997433599</v>
      </c>
      <c r="AU1104">
        <v>0.88090963099402997</v>
      </c>
    </row>
    <row r="1105" spans="1:47" x14ac:dyDescent="0.25">
      <c r="A1105" t="s">
        <v>960</v>
      </c>
      <c r="B1105">
        <v>24451.078391609444</v>
      </c>
      <c r="C1105">
        <v>33030.020587619896</v>
      </c>
      <c r="D1105">
        <v>44277.293873462091</v>
      </c>
      <c r="E1105">
        <v>43820.751795424723</v>
      </c>
      <c r="F1105">
        <v>30830.82071592176</v>
      </c>
      <c r="G1105">
        <v>205.36</v>
      </c>
      <c r="H1105">
        <v>13946.990639271573</v>
      </c>
      <c r="I1105">
        <v>20894.446610046143</v>
      </c>
      <c r="J1105">
        <v>38061.907667071886</v>
      </c>
      <c r="K1105">
        <v>41969.848827872149</v>
      </c>
      <c r="L1105">
        <v>205.36</v>
      </c>
      <c r="M1105">
        <v>25859.932594382852</v>
      </c>
      <c r="N1105">
        <v>2</v>
      </c>
      <c r="O1105">
        <v>1</v>
      </c>
      <c r="P1105">
        <v>2</v>
      </c>
      <c r="Q1105">
        <v>2</v>
      </c>
      <c r="R1105">
        <v>2</v>
      </c>
      <c r="S1105">
        <v>1</v>
      </c>
      <c r="T1105">
        <v>0</v>
      </c>
      <c r="U1105">
        <v>1</v>
      </c>
      <c r="V1105">
        <v>1</v>
      </c>
      <c r="W1105">
        <v>1</v>
      </c>
      <c r="X1105">
        <v>1</v>
      </c>
      <c r="Y1105">
        <v>0</v>
      </c>
      <c r="Z1105">
        <v>1</v>
      </c>
      <c r="AA1105">
        <v>2.4919639848642898</v>
      </c>
      <c r="AB1105">
        <v>1.656710016219155</v>
      </c>
      <c r="AC1105">
        <v>2.8033254512740049</v>
      </c>
      <c r="AD1105">
        <v>2.687402790945705</v>
      </c>
      <c r="AE1105">
        <v>2.36586723343542</v>
      </c>
      <c r="AF1105">
        <v>0</v>
      </c>
      <c r="AG1105">
        <v>1.1953787881940301</v>
      </c>
      <c r="AH1105">
        <v>3.4573393514816901</v>
      </c>
      <c r="AI1105">
        <v>3.28048535736131</v>
      </c>
      <c r="AJ1105">
        <v>4.58935515927433</v>
      </c>
      <c r="AK1105">
        <v>0</v>
      </c>
      <c r="AL1105">
        <v>1.3923282498686</v>
      </c>
      <c r="AM1105">
        <f t="shared" si="34"/>
        <v>2.470306661498848</v>
      </c>
      <c r="AN1105">
        <f t="shared" si="35"/>
        <v>1.8497194023209074</v>
      </c>
      <c r="AP1105" t="s">
        <v>1194</v>
      </c>
      <c r="AQ1105" t="s">
        <v>3651</v>
      </c>
      <c r="AR1105" t="s">
        <v>3652</v>
      </c>
      <c r="AS1105">
        <v>-1.8301156034955399</v>
      </c>
      <c r="AT1105">
        <v>7.3826546985397506E-2</v>
      </c>
      <c r="AU1105">
        <v>0.88167643344416902</v>
      </c>
    </row>
    <row r="1106" spans="1:47" x14ac:dyDescent="0.25">
      <c r="A1106" t="s">
        <v>1410</v>
      </c>
      <c r="B1106">
        <v>162248.79250820813</v>
      </c>
      <c r="C1106">
        <v>168446.12788292306</v>
      </c>
      <c r="D1106">
        <v>205.36</v>
      </c>
      <c r="E1106">
        <v>140688.48324150938</v>
      </c>
      <c r="F1106">
        <v>205.36</v>
      </c>
      <c r="G1106">
        <v>205.36</v>
      </c>
      <c r="H1106">
        <v>205.36</v>
      </c>
      <c r="I1106">
        <v>205.36</v>
      </c>
      <c r="J1106">
        <v>333416.26741161838</v>
      </c>
      <c r="K1106">
        <v>486224.08884110692</v>
      </c>
      <c r="L1106">
        <v>205.36</v>
      </c>
      <c r="M1106">
        <v>445097.80718858785</v>
      </c>
      <c r="N1106">
        <v>2</v>
      </c>
      <c r="O1106">
        <v>2</v>
      </c>
      <c r="P1106">
        <v>1</v>
      </c>
      <c r="Q1106">
        <v>0</v>
      </c>
      <c r="R1106">
        <v>1</v>
      </c>
      <c r="S1106">
        <v>0</v>
      </c>
      <c r="T1106">
        <v>0</v>
      </c>
      <c r="U1106">
        <v>0</v>
      </c>
      <c r="V1106">
        <v>0</v>
      </c>
      <c r="W1106">
        <v>2</v>
      </c>
      <c r="X1106">
        <v>2</v>
      </c>
      <c r="Y1106">
        <v>0</v>
      </c>
      <c r="Z1106">
        <v>2</v>
      </c>
      <c r="AA1106">
        <v>2.4674008433713999</v>
      </c>
      <c r="AB1106">
        <v>0.77487208728118995</v>
      </c>
      <c r="AC1106">
        <v>0</v>
      </c>
      <c r="AD1106">
        <v>2.7176424199195801</v>
      </c>
      <c r="AE1106">
        <v>0</v>
      </c>
      <c r="AF1106">
        <v>0</v>
      </c>
      <c r="AG1106">
        <v>0</v>
      </c>
      <c r="AH1106">
        <v>0</v>
      </c>
      <c r="AI1106">
        <v>1.9892936785519599</v>
      </c>
      <c r="AJ1106">
        <v>3.0179690136782198</v>
      </c>
      <c r="AK1106">
        <v>0</v>
      </c>
      <c r="AL1106">
        <v>2.8774614906637996</v>
      </c>
      <c r="AM1106">
        <f t="shared" si="34"/>
        <v>1.3749226038137949</v>
      </c>
      <c r="AN1106">
        <f t="shared" si="35"/>
        <v>0.93251731843056318</v>
      </c>
      <c r="AP1106" t="s">
        <v>184</v>
      </c>
      <c r="AQ1106" t="s">
        <v>3653</v>
      </c>
      <c r="AR1106" t="s">
        <v>3654</v>
      </c>
      <c r="AS1106">
        <v>0.25192616341290702</v>
      </c>
      <c r="AT1106">
        <v>0.17526956140208</v>
      </c>
      <c r="AU1106">
        <v>0.881706504809186</v>
      </c>
    </row>
    <row r="1107" spans="1:47" x14ac:dyDescent="0.25">
      <c r="A1107" t="s">
        <v>713</v>
      </c>
      <c r="B1107">
        <v>186931.7802066982</v>
      </c>
      <c r="C1107">
        <v>205.36</v>
      </c>
      <c r="D1107">
        <v>183433.82090923408</v>
      </c>
      <c r="E1107">
        <v>133158.9514170347</v>
      </c>
      <c r="F1107">
        <v>195216.47987914269</v>
      </c>
      <c r="G1107">
        <v>121290.80190014325</v>
      </c>
      <c r="H1107">
        <v>205.36</v>
      </c>
      <c r="I1107">
        <v>144020.61364588799</v>
      </c>
      <c r="J1107">
        <v>109059.54129902519</v>
      </c>
      <c r="K1107">
        <v>102039.69007973067</v>
      </c>
      <c r="L1107">
        <v>84824.764131165546</v>
      </c>
      <c r="M1107">
        <v>82424.298482592232</v>
      </c>
      <c r="N1107">
        <v>1</v>
      </c>
      <c r="O1107">
        <v>1</v>
      </c>
      <c r="P1107">
        <v>0</v>
      </c>
      <c r="Q1107">
        <v>1</v>
      </c>
      <c r="R1107">
        <v>1</v>
      </c>
      <c r="S1107">
        <v>1</v>
      </c>
      <c r="T1107">
        <v>1</v>
      </c>
      <c r="U1107">
        <v>0</v>
      </c>
      <c r="V1107">
        <v>1</v>
      </c>
      <c r="W1107">
        <v>1</v>
      </c>
      <c r="X1107">
        <v>1</v>
      </c>
      <c r="Y1107">
        <v>1</v>
      </c>
      <c r="Z1107">
        <v>1</v>
      </c>
      <c r="AA1107">
        <v>1.7028179168531401</v>
      </c>
      <c r="AB1107">
        <v>0</v>
      </c>
      <c r="AC1107">
        <v>2.0716025957456701</v>
      </c>
      <c r="AD1107">
        <v>2.28191051323711</v>
      </c>
      <c r="AE1107">
        <v>1.64919899932842</v>
      </c>
      <c r="AF1107">
        <v>1.7112252196022699</v>
      </c>
      <c r="AG1107">
        <v>0</v>
      </c>
      <c r="AH1107">
        <v>2.5602149729017798</v>
      </c>
      <c r="AI1107">
        <v>1.1261256512935101</v>
      </c>
      <c r="AJ1107">
        <v>3.0127612932157799</v>
      </c>
      <c r="AK1107">
        <v>2.69757439990485</v>
      </c>
      <c r="AL1107">
        <v>4.1707798361556003</v>
      </c>
      <c r="AM1107">
        <f t="shared" si="34"/>
        <v>1.6040887794517282</v>
      </c>
      <c r="AN1107">
        <f t="shared" si="35"/>
        <v>2.2266131202546267</v>
      </c>
      <c r="AP1107" t="s">
        <v>1195</v>
      </c>
      <c r="AQ1107" t="s">
        <v>3655</v>
      </c>
      <c r="AR1107" t="s">
        <v>3656</v>
      </c>
      <c r="AS1107">
        <v>0.56233523553656894</v>
      </c>
      <c r="AT1107">
        <v>4.1050984336387097E-2</v>
      </c>
      <c r="AU1107">
        <v>0.88177704161510495</v>
      </c>
    </row>
    <row r="1108" spans="1:47" x14ac:dyDescent="0.25">
      <c r="A1108" t="s">
        <v>1385</v>
      </c>
      <c r="B1108">
        <v>205.36</v>
      </c>
      <c r="C1108">
        <v>27643.04359039701</v>
      </c>
      <c r="D1108">
        <v>29142.500078035886</v>
      </c>
      <c r="E1108">
        <v>22917.063515820908</v>
      </c>
      <c r="F1108">
        <v>205.36</v>
      </c>
      <c r="G1108">
        <v>205.36</v>
      </c>
      <c r="H1108">
        <v>205.36</v>
      </c>
      <c r="I1108">
        <v>30532.137531797565</v>
      </c>
      <c r="J1108">
        <v>205.36</v>
      </c>
      <c r="K1108">
        <v>31991.771893409485</v>
      </c>
      <c r="L1108">
        <v>47840.799313303338</v>
      </c>
      <c r="M1108">
        <v>205.36</v>
      </c>
      <c r="N1108">
        <v>1</v>
      </c>
      <c r="O1108">
        <v>0</v>
      </c>
      <c r="P1108">
        <v>1</v>
      </c>
      <c r="Q1108">
        <v>1</v>
      </c>
      <c r="R1108">
        <v>1</v>
      </c>
      <c r="S1108">
        <v>0</v>
      </c>
      <c r="T1108">
        <v>0</v>
      </c>
      <c r="U1108">
        <v>0</v>
      </c>
      <c r="V1108">
        <v>1</v>
      </c>
      <c r="W1108">
        <v>0</v>
      </c>
      <c r="X1108">
        <v>1</v>
      </c>
      <c r="Y1108">
        <v>1</v>
      </c>
      <c r="Z1108">
        <v>0</v>
      </c>
      <c r="AA1108">
        <v>0</v>
      </c>
      <c r="AB1108">
        <v>1.87226048578478</v>
      </c>
      <c r="AC1108">
        <v>1.23038458908948</v>
      </c>
      <c r="AD1108">
        <v>0.74317981097748997</v>
      </c>
      <c r="AE1108">
        <v>0</v>
      </c>
      <c r="AF1108">
        <v>0</v>
      </c>
      <c r="AG1108">
        <v>0</v>
      </c>
      <c r="AH1108">
        <v>1.25687130645377</v>
      </c>
      <c r="AI1108">
        <v>0</v>
      </c>
      <c r="AJ1108">
        <v>1.9584804212723099</v>
      </c>
      <c r="AK1108">
        <v>1.84732189284963</v>
      </c>
      <c r="AL1108">
        <v>0</v>
      </c>
      <c r="AM1108">
        <f t="shared" si="34"/>
        <v>0.84352091602442825</v>
      </c>
      <c r="AN1108">
        <f t="shared" si="35"/>
        <v>0.64122883504681505</v>
      </c>
      <c r="AP1108" t="s">
        <v>1196</v>
      </c>
      <c r="AQ1108" t="s">
        <v>3657</v>
      </c>
      <c r="AR1108" t="s">
        <v>3658</v>
      </c>
      <c r="AS1108">
        <v>0.369730304253168</v>
      </c>
      <c r="AT1108">
        <v>8.9746100156801595E-2</v>
      </c>
      <c r="AU1108">
        <v>0.882015148048928</v>
      </c>
    </row>
    <row r="1109" spans="1:47" x14ac:dyDescent="0.25">
      <c r="A1109" t="s">
        <v>1337</v>
      </c>
      <c r="B1109">
        <v>49322.986099152222</v>
      </c>
      <c r="C1109">
        <v>205.36</v>
      </c>
      <c r="D1109">
        <v>205.36</v>
      </c>
      <c r="E1109">
        <v>63679.838587410086</v>
      </c>
      <c r="F1109">
        <v>205.36</v>
      </c>
      <c r="G1109">
        <v>59123.471241961859</v>
      </c>
      <c r="H1109">
        <v>87611.299766149779</v>
      </c>
      <c r="I1109">
        <v>64480.024004022365</v>
      </c>
      <c r="J1109">
        <v>142950.70577694362</v>
      </c>
      <c r="K1109">
        <v>76272.951329715288</v>
      </c>
      <c r="L1109">
        <v>94684.161068786707</v>
      </c>
      <c r="M1109">
        <v>74421.159383562917</v>
      </c>
      <c r="N1109">
        <v>1</v>
      </c>
      <c r="O1109">
        <v>1</v>
      </c>
      <c r="P1109">
        <v>0</v>
      </c>
      <c r="Q1109">
        <v>0</v>
      </c>
      <c r="R1109">
        <v>1</v>
      </c>
      <c r="S1109">
        <v>0</v>
      </c>
      <c r="T1109">
        <v>1</v>
      </c>
      <c r="U1109">
        <v>1</v>
      </c>
      <c r="V1109">
        <v>1</v>
      </c>
      <c r="W1109">
        <v>1</v>
      </c>
      <c r="X1109">
        <v>1</v>
      </c>
      <c r="Y1109">
        <v>1</v>
      </c>
      <c r="Z1109">
        <v>1</v>
      </c>
      <c r="AA1109">
        <v>1.6303710241226199</v>
      </c>
      <c r="AB1109">
        <v>0</v>
      </c>
      <c r="AC1109">
        <v>0</v>
      </c>
      <c r="AD1109">
        <v>2.8852809018459502</v>
      </c>
      <c r="AE1109">
        <v>0</v>
      </c>
      <c r="AF1109">
        <v>2.0460451429407298</v>
      </c>
      <c r="AG1109">
        <v>0.63814928966353701</v>
      </c>
      <c r="AH1109">
        <v>2.96699865492204</v>
      </c>
      <c r="AI1109">
        <v>2.0838907046314699</v>
      </c>
      <c r="AJ1109">
        <v>3.3089103852893502</v>
      </c>
      <c r="AK1109">
        <v>4.1359996899188101</v>
      </c>
      <c r="AL1109">
        <v>3.319262708703</v>
      </c>
      <c r="AM1109">
        <f t="shared" si="34"/>
        <v>1.5115362094973614</v>
      </c>
      <c r="AN1109">
        <f t="shared" si="35"/>
        <v>2.3242818741755564</v>
      </c>
      <c r="AP1109" t="s">
        <v>1197</v>
      </c>
      <c r="AQ1109" t="s">
        <v>3659</v>
      </c>
      <c r="AR1109" t="s">
        <v>3660</v>
      </c>
      <c r="AS1109">
        <v>-0.38416543584851198</v>
      </c>
      <c r="AT1109">
        <v>8.8576114774100601E-2</v>
      </c>
      <c r="AU1109">
        <v>0.88205897014997003</v>
      </c>
    </row>
    <row r="1110" spans="1:47" x14ac:dyDescent="0.25">
      <c r="A1110" t="s">
        <v>1226</v>
      </c>
      <c r="B1110">
        <v>32600.299181591014</v>
      </c>
      <c r="C1110">
        <v>26559.609165563776</v>
      </c>
      <c r="D1110">
        <v>35774.915743381396</v>
      </c>
      <c r="E1110">
        <v>32218.33875916219</v>
      </c>
      <c r="F1110">
        <v>27227.098814722933</v>
      </c>
      <c r="G1110">
        <v>27480.564806294049</v>
      </c>
      <c r="H1110">
        <v>46601.161907184076</v>
      </c>
      <c r="I1110">
        <v>34758.964151523105</v>
      </c>
      <c r="J1110">
        <v>815.70126201047674</v>
      </c>
      <c r="K1110">
        <v>205.36</v>
      </c>
      <c r="L1110">
        <v>618.1999321718497</v>
      </c>
      <c r="M1110">
        <v>205.36</v>
      </c>
      <c r="N1110">
        <v>1</v>
      </c>
      <c r="O1110">
        <v>1</v>
      </c>
      <c r="P1110">
        <v>1</v>
      </c>
      <c r="Q1110">
        <v>1</v>
      </c>
      <c r="R1110">
        <v>1</v>
      </c>
      <c r="S1110">
        <v>1</v>
      </c>
      <c r="T1110">
        <v>1</v>
      </c>
      <c r="U1110">
        <v>1</v>
      </c>
      <c r="V1110">
        <v>1</v>
      </c>
      <c r="W1110">
        <v>1</v>
      </c>
      <c r="X1110">
        <v>0</v>
      </c>
      <c r="Y1110">
        <v>1</v>
      </c>
      <c r="Z1110">
        <v>0</v>
      </c>
      <c r="AA1110">
        <v>4.2734508875292097</v>
      </c>
      <c r="AB1110">
        <v>3.0130743180074502</v>
      </c>
      <c r="AC1110">
        <v>0.77522830746670801</v>
      </c>
      <c r="AD1110">
        <v>2.8342310292938899</v>
      </c>
      <c r="AE1110">
        <v>2.2426109888577601</v>
      </c>
      <c r="AF1110">
        <v>1.72766368436966</v>
      </c>
      <c r="AG1110">
        <v>6.11524848068695</v>
      </c>
      <c r="AH1110">
        <v>2.1881263105364699</v>
      </c>
      <c r="AI1110">
        <v>0.84319095054100002</v>
      </c>
      <c r="AJ1110">
        <v>0</v>
      </c>
      <c r="AK1110">
        <v>2.37323882008734</v>
      </c>
      <c r="AL1110">
        <v>0</v>
      </c>
      <c r="AM1110">
        <f t="shared" si="34"/>
        <v>1.7721013579856713</v>
      </c>
      <c r="AN1110">
        <f t="shared" si="35"/>
        <v>2.6255759382437347</v>
      </c>
      <c r="AP1110" t="s">
        <v>1198</v>
      </c>
      <c r="AQ1110" t="s">
        <v>3661</v>
      </c>
      <c r="AR1110" t="s">
        <v>3662</v>
      </c>
      <c r="AS1110">
        <v>-0.33934156734395698</v>
      </c>
      <c r="AT1110">
        <v>0.25160001145885202</v>
      </c>
      <c r="AU1110">
        <v>0.88227639244684697</v>
      </c>
    </row>
    <row r="1111" spans="1:47" x14ac:dyDescent="0.25">
      <c r="A1111" t="s">
        <v>767</v>
      </c>
      <c r="B1111">
        <v>78191.395554941104</v>
      </c>
      <c r="C1111">
        <v>205.36</v>
      </c>
      <c r="D1111">
        <v>105396.32492476392</v>
      </c>
      <c r="E1111">
        <v>139706.89865236936</v>
      </c>
      <c r="F1111">
        <v>205.36</v>
      </c>
      <c r="G1111">
        <v>205.36</v>
      </c>
      <c r="H1111">
        <v>95258.506660548053</v>
      </c>
      <c r="I1111">
        <v>66751.754277874687</v>
      </c>
      <c r="J1111">
        <v>131653.43832008317</v>
      </c>
      <c r="K1111">
        <v>54490.310684675256</v>
      </c>
      <c r="L1111">
        <v>146657.86819747736</v>
      </c>
      <c r="M1111">
        <v>86646.186838455702</v>
      </c>
      <c r="N1111">
        <v>1</v>
      </c>
      <c r="O1111">
        <v>1</v>
      </c>
      <c r="P1111">
        <v>0</v>
      </c>
      <c r="Q1111">
        <v>1</v>
      </c>
      <c r="R1111">
        <v>1</v>
      </c>
      <c r="S1111">
        <v>0</v>
      </c>
      <c r="T1111">
        <v>0</v>
      </c>
      <c r="U1111">
        <v>1</v>
      </c>
      <c r="V1111">
        <v>1</v>
      </c>
      <c r="W1111">
        <v>1</v>
      </c>
      <c r="X1111">
        <v>1</v>
      </c>
      <c r="Y1111">
        <v>1</v>
      </c>
      <c r="Z1111">
        <v>1</v>
      </c>
      <c r="AA1111">
        <v>2.92563177727056</v>
      </c>
      <c r="AB1111">
        <v>0</v>
      </c>
      <c r="AC1111">
        <v>1.3333259428230799</v>
      </c>
      <c r="AD1111">
        <v>1.8713733095382299</v>
      </c>
      <c r="AE1111">
        <v>0</v>
      </c>
      <c r="AF1111">
        <v>0</v>
      </c>
      <c r="AG1111">
        <v>1.5397039875238301</v>
      </c>
      <c r="AH1111">
        <v>3.14313194466648</v>
      </c>
      <c r="AI1111">
        <v>2.5503618624622502</v>
      </c>
      <c r="AJ1111">
        <v>1.60441661069546</v>
      </c>
      <c r="AK1111">
        <v>2.31413819208657</v>
      </c>
      <c r="AL1111">
        <v>2.1085575205107201</v>
      </c>
      <c r="AM1111">
        <f t="shared" si="34"/>
        <v>1.4022893655418915</v>
      </c>
      <c r="AN1111">
        <f t="shared" si="35"/>
        <v>1.8294841590543049</v>
      </c>
      <c r="AP1111" t="s">
        <v>1199</v>
      </c>
      <c r="AQ1111" t="s">
        <v>3663</v>
      </c>
      <c r="AR1111" t="s">
        <v>3664</v>
      </c>
      <c r="AS1111">
        <v>-0.28699655913030397</v>
      </c>
      <c r="AT1111">
        <v>0.11773891175093799</v>
      </c>
      <c r="AU1111">
        <v>0.88299406925421597</v>
      </c>
    </row>
    <row r="1112" spans="1:47" x14ac:dyDescent="0.25">
      <c r="A1112" t="s">
        <v>731</v>
      </c>
      <c r="B1112">
        <v>62731.780357682779</v>
      </c>
      <c r="C1112">
        <v>61553.581031056034</v>
      </c>
      <c r="D1112">
        <v>205.36</v>
      </c>
      <c r="E1112">
        <v>40279.650053652615</v>
      </c>
      <c r="F1112">
        <v>112224.27659342717</v>
      </c>
      <c r="G1112">
        <v>112192.52611426612</v>
      </c>
      <c r="H1112">
        <v>25696.13263794317</v>
      </c>
      <c r="I1112">
        <v>205.36</v>
      </c>
      <c r="J1112">
        <v>205.36</v>
      </c>
      <c r="K1112">
        <v>54433.77142596052</v>
      </c>
      <c r="L1112">
        <v>205.36</v>
      </c>
      <c r="M1112">
        <v>205.36</v>
      </c>
      <c r="N1112">
        <v>2</v>
      </c>
      <c r="O1112">
        <v>1</v>
      </c>
      <c r="P1112">
        <v>1</v>
      </c>
      <c r="Q1112">
        <v>0</v>
      </c>
      <c r="R1112">
        <v>1</v>
      </c>
      <c r="S1112">
        <v>2</v>
      </c>
      <c r="T1112">
        <v>2</v>
      </c>
      <c r="U1112">
        <v>1</v>
      </c>
      <c r="V1112">
        <v>0</v>
      </c>
      <c r="W1112">
        <v>0</v>
      </c>
      <c r="X1112">
        <v>2</v>
      </c>
      <c r="Y1112">
        <v>0</v>
      </c>
      <c r="Z1112">
        <v>0</v>
      </c>
      <c r="AA1112">
        <v>4.2689089924217596</v>
      </c>
      <c r="AB1112">
        <v>5.1105308929276596</v>
      </c>
      <c r="AC1112">
        <v>0</v>
      </c>
      <c r="AD1112">
        <v>2.9461633785178201</v>
      </c>
      <c r="AE1112">
        <v>2.8884469786590565</v>
      </c>
      <c r="AF1112">
        <v>1.218110917917762</v>
      </c>
      <c r="AG1112">
        <v>1.93538587062861</v>
      </c>
      <c r="AH1112">
        <v>0</v>
      </c>
      <c r="AI1112">
        <v>0</v>
      </c>
      <c r="AJ1112">
        <v>2.4017118773568997</v>
      </c>
      <c r="AK1112">
        <v>0</v>
      </c>
      <c r="AL1112">
        <v>0</v>
      </c>
      <c r="AM1112">
        <f t="shared" si="34"/>
        <v>2.1665437801040137</v>
      </c>
      <c r="AN1112">
        <f t="shared" si="35"/>
        <v>1.2949993713009145</v>
      </c>
      <c r="AP1112" t="s">
        <v>1200</v>
      </c>
      <c r="AQ1112" t="s">
        <v>3665</v>
      </c>
      <c r="AR1112" t="s">
        <v>3666</v>
      </c>
      <c r="AS1112">
        <v>2.2180933880262401</v>
      </c>
      <c r="AT1112">
        <v>0.107711952545768</v>
      </c>
      <c r="AU1112">
        <v>0.88338891755566296</v>
      </c>
    </row>
    <row r="1113" spans="1:47" x14ac:dyDescent="0.25">
      <c r="A1113" t="s">
        <v>1207</v>
      </c>
      <c r="B1113">
        <v>64962.924835391939</v>
      </c>
      <c r="C1113">
        <v>53302.306412068327</v>
      </c>
      <c r="D1113">
        <v>205.36</v>
      </c>
      <c r="E1113">
        <v>38833.433443398884</v>
      </c>
      <c r="F1113">
        <v>205.36</v>
      </c>
      <c r="G1113">
        <v>53097.691833341916</v>
      </c>
      <c r="H1113">
        <v>205.36</v>
      </c>
      <c r="I1113">
        <v>44106.021476829686</v>
      </c>
      <c r="J1113">
        <v>205.36</v>
      </c>
      <c r="K1113">
        <v>46890.60835935628</v>
      </c>
      <c r="L1113">
        <v>48282.796355310544</v>
      </c>
      <c r="M1113">
        <v>47695.717035619367</v>
      </c>
      <c r="N1113">
        <v>1</v>
      </c>
      <c r="O1113">
        <v>1</v>
      </c>
      <c r="P1113">
        <v>1</v>
      </c>
      <c r="Q1113">
        <v>0</v>
      </c>
      <c r="R1113">
        <v>1</v>
      </c>
      <c r="S1113">
        <v>0</v>
      </c>
      <c r="T1113">
        <v>1</v>
      </c>
      <c r="U1113">
        <v>0</v>
      </c>
      <c r="V1113">
        <v>1</v>
      </c>
      <c r="W1113">
        <v>0</v>
      </c>
      <c r="X1113">
        <v>1</v>
      </c>
      <c r="Y1113">
        <v>1</v>
      </c>
      <c r="Z1113">
        <v>1</v>
      </c>
      <c r="AA1113">
        <v>2.3203469035092801</v>
      </c>
      <c r="AB1113">
        <v>0.63689901135558202</v>
      </c>
      <c r="AC1113">
        <v>0</v>
      </c>
      <c r="AD1113">
        <v>4.5104640844763102</v>
      </c>
      <c r="AE1113">
        <v>0</v>
      </c>
      <c r="AF1113">
        <v>3.5656614855682398</v>
      </c>
      <c r="AG1113">
        <v>0</v>
      </c>
      <c r="AH1113">
        <v>3.53557446624376</v>
      </c>
      <c r="AI1113">
        <v>0</v>
      </c>
      <c r="AJ1113">
        <v>3.7920607742349999</v>
      </c>
      <c r="AK1113">
        <v>1.7302237759981201</v>
      </c>
      <c r="AL1113">
        <v>3.07737283198031</v>
      </c>
      <c r="AM1113">
        <f t="shared" si="34"/>
        <v>1.7191613624446838</v>
      </c>
      <c r="AN1113">
        <f t="shared" si="35"/>
        <v>2.1422725264497497</v>
      </c>
      <c r="AP1113" t="s">
        <v>1201</v>
      </c>
      <c r="AQ1113" t="s">
        <v>3667</v>
      </c>
      <c r="AR1113" t="s">
        <v>3668</v>
      </c>
      <c r="AS1113">
        <v>1.77791454306616</v>
      </c>
      <c r="AT1113">
        <v>8.5688238742850698E-2</v>
      </c>
      <c r="AU1113">
        <v>0.88345389951947495</v>
      </c>
    </row>
    <row r="1114" spans="1:47" x14ac:dyDescent="0.25">
      <c r="A1114" t="s">
        <v>375</v>
      </c>
      <c r="B1114">
        <v>160338.04997697679</v>
      </c>
      <c r="C1114">
        <v>205.36</v>
      </c>
      <c r="D1114">
        <v>143780.99982731801</v>
      </c>
      <c r="E1114">
        <v>99961.021302135501</v>
      </c>
      <c r="F1114">
        <v>114639.14729480314</v>
      </c>
      <c r="G1114">
        <v>205.36</v>
      </c>
      <c r="H1114">
        <v>134760.13541846068</v>
      </c>
      <c r="I1114">
        <v>118628.82149099473</v>
      </c>
      <c r="J1114">
        <v>205.36</v>
      </c>
      <c r="K1114">
        <v>205.36</v>
      </c>
      <c r="L1114">
        <v>205.36</v>
      </c>
      <c r="M1114">
        <v>28385.168872194889</v>
      </c>
      <c r="N1114">
        <v>1</v>
      </c>
      <c r="O1114">
        <v>1</v>
      </c>
      <c r="P1114">
        <v>0</v>
      </c>
      <c r="Q1114">
        <v>1</v>
      </c>
      <c r="R1114">
        <v>1</v>
      </c>
      <c r="S1114">
        <v>1</v>
      </c>
      <c r="T1114">
        <v>0</v>
      </c>
      <c r="U1114">
        <v>1</v>
      </c>
      <c r="V1114">
        <v>1</v>
      </c>
      <c r="W1114">
        <v>0</v>
      </c>
      <c r="X1114">
        <v>0</v>
      </c>
      <c r="Y1114">
        <v>0</v>
      </c>
      <c r="Z1114">
        <v>1</v>
      </c>
      <c r="AA1114">
        <v>1.5607234068771501</v>
      </c>
      <c r="AB1114">
        <v>0</v>
      </c>
      <c r="AC1114">
        <v>4.2274800205330898</v>
      </c>
      <c r="AD1114">
        <v>3.0414103972884301</v>
      </c>
      <c r="AE1114">
        <v>2.3153392101844301</v>
      </c>
      <c r="AF1114">
        <v>0</v>
      </c>
      <c r="AG1114">
        <v>0.96704699340191203</v>
      </c>
      <c r="AH1114">
        <v>3.4152683908353501</v>
      </c>
      <c r="AI1114">
        <v>0</v>
      </c>
      <c r="AJ1114">
        <v>0</v>
      </c>
      <c r="AK1114">
        <v>0</v>
      </c>
      <c r="AL1114">
        <v>1.11949861184288</v>
      </c>
      <c r="AM1114">
        <f t="shared" si="34"/>
        <v>0.96470057123503994</v>
      </c>
      <c r="AN1114">
        <f t="shared" si="35"/>
        <v>1.8097606005921671</v>
      </c>
      <c r="AP1114" t="s">
        <v>1202</v>
      </c>
      <c r="AQ1114" t="s">
        <v>3669</v>
      </c>
      <c r="AR1114" t="s">
        <v>3670</v>
      </c>
      <c r="AS1114">
        <v>0.39566673217660697</v>
      </c>
      <c r="AT1114">
        <v>3.8398327486232897E-2</v>
      </c>
      <c r="AU1114">
        <v>0.88383638061758996</v>
      </c>
    </row>
    <row r="1115" spans="1:47" x14ac:dyDescent="0.25">
      <c r="A1115" t="s">
        <v>673</v>
      </c>
      <c r="B1115">
        <v>205.36</v>
      </c>
      <c r="C1115">
        <v>205.36</v>
      </c>
      <c r="D1115">
        <v>48968.699676238728</v>
      </c>
      <c r="E1115">
        <v>205.36</v>
      </c>
      <c r="F1115">
        <v>205.36</v>
      </c>
      <c r="G1115">
        <v>205.36</v>
      </c>
      <c r="H1115">
        <v>59994.590106105854</v>
      </c>
      <c r="I1115">
        <v>72077.119604457082</v>
      </c>
      <c r="J1115">
        <v>15940.819966138346</v>
      </c>
      <c r="K1115">
        <v>205.36</v>
      </c>
      <c r="L1115">
        <v>205.36</v>
      </c>
      <c r="M1115">
        <v>205.36</v>
      </c>
      <c r="N1115">
        <v>1</v>
      </c>
      <c r="O1115">
        <v>0</v>
      </c>
      <c r="P1115">
        <v>0</v>
      </c>
      <c r="Q1115">
        <v>1</v>
      </c>
      <c r="R1115">
        <v>0</v>
      </c>
      <c r="S1115">
        <v>0</v>
      </c>
      <c r="T1115">
        <v>0</v>
      </c>
      <c r="U1115">
        <v>1</v>
      </c>
      <c r="V1115">
        <v>1</v>
      </c>
      <c r="W1115">
        <v>1</v>
      </c>
      <c r="X1115">
        <v>0</v>
      </c>
      <c r="Y1115">
        <v>0</v>
      </c>
      <c r="Z1115">
        <v>0</v>
      </c>
      <c r="AA1115">
        <v>0</v>
      </c>
      <c r="AB1115">
        <v>0</v>
      </c>
      <c r="AC1115">
        <v>2.4019368165955499</v>
      </c>
      <c r="AD1115">
        <v>0</v>
      </c>
      <c r="AE1115">
        <v>0</v>
      </c>
      <c r="AF1115">
        <v>0</v>
      </c>
      <c r="AG1115">
        <v>2.2891261691130098</v>
      </c>
      <c r="AH1115">
        <v>0.977801637449912</v>
      </c>
      <c r="AI1115">
        <v>0.53830033767949403</v>
      </c>
      <c r="AJ1115">
        <v>0</v>
      </c>
      <c r="AK1115">
        <v>0</v>
      </c>
      <c r="AL1115">
        <v>0</v>
      </c>
      <c r="AM1115">
        <f t="shared" si="34"/>
        <v>0.49003952571250736</v>
      </c>
      <c r="AN1115">
        <f t="shared" si="35"/>
        <v>0.54448796776048691</v>
      </c>
      <c r="AP1115" t="s">
        <v>1203</v>
      </c>
      <c r="AQ1115" t="s">
        <v>3671</v>
      </c>
      <c r="AR1115" t="s">
        <v>3672</v>
      </c>
      <c r="AS1115">
        <v>0.49172535003991402</v>
      </c>
      <c r="AT1115">
        <v>0.204485365307015</v>
      </c>
      <c r="AU1115">
        <v>0.88389927846042304</v>
      </c>
    </row>
    <row r="1116" spans="1:47" x14ac:dyDescent="0.25">
      <c r="A1116" t="s">
        <v>1206</v>
      </c>
      <c r="B1116">
        <v>103673.90873797431</v>
      </c>
      <c r="C1116">
        <v>75250.005944258693</v>
      </c>
      <c r="D1116">
        <v>107571.05223571406</v>
      </c>
      <c r="E1116">
        <v>90866.233770577179</v>
      </c>
      <c r="F1116">
        <v>116637.41198618934</v>
      </c>
      <c r="G1116">
        <v>148941.89531575688</v>
      </c>
      <c r="H1116">
        <v>101787.2698366703</v>
      </c>
      <c r="I1116">
        <v>88780.265028935508</v>
      </c>
      <c r="J1116">
        <v>96822.436526203732</v>
      </c>
      <c r="K1116">
        <v>90243.948355295157</v>
      </c>
      <c r="L1116">
        <v>69435.386701178548</v>
      </c>
      <c r="M1116">
        <v>94479.968349508417</v>
      </c>
      <c r="N1116">
        <v>1</v>
      </c>
      <c r="O1116">
        <v>1</v>
      </c>
      <c r="P1116">
        <v>1</v>
      </c>
      <c r="Q1116">
        <v>1</v>
      </c>
      <c r="R1116">
        <v>1</v>
      </c>
      <c r="S1116">
        <v>1</v>
      </c>
      <c r="T1116">
        <v>1</v>
      </c>
      <c r="U1116">
        <v>1</v>
      </c>
      <c r="V1116">
        <v>1</v>
      </c>
      <c r="W1116">
        <v>1</v>
      </c>
      <c r="X1116">
        <v>1</v>
      </c>
      <c r="Y1116">
        <v>1</v>
      </c>
      <c r="Z1116">
        <v>1</v>
      </c>
      <c r="AA1116">
        <v>3.1106660256948402</v>
      </c>
      <c r="AB1116">
        <v>1.88182461551276</v>
      </c>
      <c r="AC1116">
        <v>4.5149592688730804</v>
      </c>
      <c r="AD1116">
        <v>3.3693680633765002</v>
      </c>
      <c r="AE1116">
        <v>0.82414490188181799</v>
      </c>
      <c r="AF1116">
        <v>4.8097762317465298</v>
      </c>
      <c r="AG1116">
        <v>3.76692572735017</v>
      </c>
      <c r="AH1116">
        <v>3.72183756058838</v>
      </c>
      <c r="AI1116">
        <v>2.3163196977482401</v>
      </c>
      <c r="AJ1116">
        <v>4.8711739545505797</v>
      </c>
      <c r="AK1116">
        <v>3.0423902883387401</v>
      </c>
      <c r="AL1116">
        <v>2.47222266581608</v>
      </c>
      <c r="AM1116">
        <f t="shared" si="34"/>
        <v>3.5841199656876719</v>
      </c>
      <c r="AN1116">
        <f t="shared" si="35"/>
        <v>2.8661482012252812</v>
      </c>
      <c r="AP1116" t="s">
        <v>1204</v>
      </c>
      <c r="AQ1116" t="s">
        <v>3673</v>
      </c>
      <c r="AR1116" t="s">
        <v>3674</v>
      </c>
      <c r="AS1116">
        <v>-0.924630770970442</v>
      </c>
      <c r="AT1116">
        <v>3.7639789299146797E-2</v>
      </c>
      <c r="AU1116">
        <v>0.88415655383132097</v>
      </c>
    </row>
    <row r="1117" spans="1:47" x14ac:dyDescent="0.25">
      <c r="A1117" t="s">
        <v>1388</v>
      </c>
      <c r="B1117">
        <v>111956.06564761302</v>
      </c>
      <c r="C1117">
        <v>49433.372913920888</v>
      </c>
      <c r="D1117">
        <v>121438.54156430683</v>
      </c>
      <c r="E1117">
        <v>40684.747378825065</v>
      </c>
      <c r="F1117">
        <v>138167.07075506137</v>
      </c>
      <c r="G1117">
        <v>44288.374297499373</v>
      </c>
      <c r="H1117">
        <v>34663.333411449268</v>
      </c>
      <c r="I1117">
        <v>89844.78275517025</v>
      </c>
      <c r="J1117">
        <v>205.36</v>
      </c>
      <c r="K1117">
        <v>106940.6817582253</v>
      </c>
      <c r="L1117">
        <v>205.36</v>
      </c>
      <c r="M1117">
        <v>205.36</v>
      </c>
      <c r="N1117">
        <v>2</v>
      </c>
      <c r="O1117">
        <v>2</v>
      </c>
      <c r="P1117">
        <v>1</v>
      </c>
      <c r="Q1117">
        <v>2</v>
      </c>
      <c r="R1117">
        <v>1</v>
      </c>
      <c r="S1117">
        <v>2</v>
      </c>
      <c r="T1117">
        <v>1</v>
      </c>
      <c r="U1117">
        <v>1</v>
      </c>
      <c r="V1117">
        <v>2</v>
      </c>
      <c r="W1117">
        <v>0</v>
      </c>
      <c r="X1117">
        <v>1</v>
      </c>
      <c r="Y1117">
        <v>0</v>
      </c>
      <c r="Z1117">
        <v>0</v>
      </c>
      <c r="AA1117">
        <v>0.68287876647384604</v>
      </c>
      <c r="AB1117">
        <v>2.1961396382590501</v>
      </c>
      <c r="AC1117">
        <v>2.0769189325838751</v>
      </c>
      <c r="AD1117">
        <v>3.00108703014011</v>
      </c>
      <c r="AE1117">
        <v>2.3959021993494298</v>
      </c>
      <c r="AF1117">
        <v>1.3940424032045799</v>
      </c>
      <c r="AG1117">
        <v>2.2202952974786201</v>
      </c>
      <c r="AH1117">
        <v>3.1350833384867083</v>
      </c>
      <c r="AI1117">
        <v>0</v>
      </c>
      <c r="AJ1117">
        <v>3.2299360706338902</v>
      </c>
      <c r="AK1117">
        <v>0</v>
      </c>
      <c r="AL1117">
        <v>0</v>
      </c>
      <c r="AM1117">
        <f t="shared" si="34"/>
        <v>1.5966526351925403</v>
      </c>
      <c r="AN1117">
        <f t="shared" si="35"/>
        <v>1.7920613109091448</v>
      </c>
      <c r="AP1117" t="s">
        <v>1205</v>
      </c>
      <c r="AQ1117" t="s">
        <v>3675</v>
      </c>
      <c r="AR1117" t="s">
        <v>3676</v>
      </c>
      <c r="AS1117">
        <v>-0.21591412887443001</v>
      </c>
      <c r="AT1117">
        <v>3.2369300841072299E-2</v>
      </c>
      <c r="AU1117">
        <v>0.884520814733188</v>
      </c>
    </row>
    <row r="1118" spans="1:47" x14ac:dyDescent="0.25">
      <c r="A1118" t="s">
        <v>555</v>
      </c>
      <c r="B1118">
        <v>25439.984423495451</v>
      </c>
      <c r="C1118">
        <v>30324.803867630828</v>
      </c>
      <c r="D1118">
        <v>19105.716774300559</v>
      </c>
      <c r="E1118">
        <v>205.36</v>
      </c>
      <c r="F1118">
        <v>32115.779431129271</v>
      </c>
      <c r="G1118">
        <v>23095.37462185097</v>
      </c>
      <c r="H1118">
        <v>205.36</v>
      </c>
      <c r="I1118">
        <v>29236.652221427332</v>
      </c>
      <c r="J1118">
        <v>68827.953440719459</v>
      </c>
      <c r="K1118">
        <v>47445.995676288316</v>
      </c>
      <c r="L1118">
        <v>71419.440534283014</v>
      </c>
      <c r="M1118">
        <v>52423.945990090309</v>
      </c>
      <c r="N1118">
        <v>1</v>
      </c>
      <c r="O1118">
        <v>1</v>
      </c>
      <c r="P1118">
        <v>1</v>
      </c>
      <c r="Q1118">
        <v>1</v>
      </c>
      <c r="R1118">
        <v>0</v>
      </c>
      <c r="S1118">
        <v>1</v>
      </c>
      <c r="T1118">
        <v>1</v>
      </c>
      <c r="U1118">
        <v>0</v>
      </c>
      <c r="V1118">
        <v>1</v>
      </c>
      <c r="W1118">
        <v>1</v>
      </c>
      <c r="X1118">
        <v>1</v>
      </c>
      <c r="Y1118">
        <v>1</v>
      </c>
      <c r="Z1118">
        <v>1</v>
      </c>
      <c r="AA1118">
        <v>2.8951582570185699</v>
      </c>
      <c r="AB1118">
        <v>3.11493890223193</v>
      </c>
      <c r="AC1118">
        <v>4.2073221528083602</v>
      </c>
      <c r="AD1118">
        <v>0</v>
      </c>
      <c r="AE1118">
        <v>0.88416861906270505</v>
      </c>
      <c r="AF1118">
        <v>1.57816475892287</v>
      </c>
      <c r="AG1118">
        <v>0</v>
      </c>
      <c r="AH1118">
        <v>1.65901609181062</v>
      </c>
      <c r="AI1118">
        <v>1.36018809199445</v>
      </c>
      <c r="AJ1118">
        <v>3.4256341279611902</v>
      </c>
      <c r="AK1118">
        <v>2.2590881913694099</v>
      </c>
      <c r="AL1118">
        <v>2.8830529389928601</v>
      </c>
      <c r="AM1118">
        <f t="shared" si="34"/>
        <v>2.7635677151562281</v>
      </c>
      <c r="AN1118">
        <f t="shared" si="35"/>
        <v>1.2808876402059326</v>
      </c>
      <c r="AP1118" t="s">
        <v>1206</v>
      </c>
      <c r="AQ1118" t="s">
        <v>3677</v>
      </c>
      <c r="AR1118" t="s">
        <v>3678</v>
      </c>
      <c r="AS1118">
        <v>-0.118341504883958</v>
      </c>
      <c r="AT1118">
        <v>5.3155562565438998E-2</v>
      </c>
      <c r="AU1118">
        <v>0.88457377609538301</v>
      </c>
    </row>
    <row r="1119" spans="1:47" x14ac:dyDescent="0.25">
      <c r="A1119" t="s">
        <v>484</v>
      </c>
      <c r="B1119">
        <v>95311.948386284275</v>
      </c>
      <c r="C1119">
        <v>44888.479627464258</v>
      </c>
      <c r="D1119">
        <v>65933.91991745324</v>
      </c>
      <c r="E1119">
        <v>85457.790243284166</v>
      </c>
      <c r="F1119">
        <v>51311.307638004546</v>
      </c>
      <c r="G1119">
        <v>49750.044270849852</v>
      </c>
      <c r="H1119">
        <v>205.36</v>
      </c>
      <c r="I1119">
        <v>117799.58925596965</v>
      </c>
      <c r="J1119">
        <v>11116.189698842416</v>
      </c>
      <c r="K1119">
        <v>205.36</v>
      </c>
      <c r="L1119">
        <v>205.36</v>
      </c>
      <c r="M1119">
        <v>205.36</v>
      </c>
      <c r="N1119">
        <v>2</v>
      </c>
      <c r="O1119">
        <v>2</v>
      </c>
      <c r="P1119">
        <v>1</v>
      </c>
      <c r="Q1119">
        <v>1</v>
      </c>
      <c r="R1119">
        <v>2</v>
      </c>
      <c r="S1119">
        <v>1</v>
      </c>
      <c r="T1119">
        <v>1</v>
      </c>
      <c r="U1119">
        <v>0</v>
      </c>
      <c r="V1119">
        <v>2</v>
      </c>
      <c r="W1119">
        <v>1</v>
      </c>
      <c r="X1119">
        <v>0</v>
      </c>
      <c r="Y1119">
        <v>0</v>
      </c>
      <c r="Z1119">
        <v>0</v>
      </c>
      <c r="AA1119">
        <v>2.3041169206324201</v>
      </c>
      <c r="AB1119">
        <v>1.82302075874141</v>
      </c>
      <c r="AC1119">
        <v>2.9898379244120199</v>
      </c>
      <c r="AD1119">
        <v>1.3185160452360349</v>
      </c>
      <c r="AE1119">
        <v>1.5657062523424199</v>
      </c>
      <c r="AF1119">
        <v>2.6464778226457999</v>
      </c>
      <c r="AG1119">
        <v>0</v>
      </c>
      <c r="AH1119">
        <v>1.6042315103117455</v>
      </c>
      <c r="AI1119">
        <v>0.60775439167282697</v>
      </c>
      <c r="AJ1119">
        <v>0</v>
      </c>
      <c r="AK1119">
        <v>0</v>
      </c>
      <c r="AL1119">
        <v>0</v>
      </c>
      <c r="AM1119">
        <f t="shared" si="34"/>
        <v>1.7285346363507461</v>
      </c>
      <c r="AN1119">
        <f t="shared" si="35"/>
        <v>0.74807563464836668</v>
      </c>
      <c r="AP1119" t="s">
        <v>1207</v>
      </c>
      <c r="AQ1119" t="s">
        <v>3679</v>
      </c>
      <c r="AR1119" t="s">
        <v>3680</v>
      </c>
      <c r="AS1119">
        <v>-0.30792149362895499</v>
      </c>
      <c r="AT1119">
        <v>2.86643503372906E-2</v>
      </c>
      <c r="AU1119">
        <v>0.88611230561884402</v>
      </c>
    </row>
    <row r="1120" spans="1:47" x14ac:dyDescent="0.25">
      <c r="A1120" t="s">
        <v>355</v>
      </c>
      <c r="B1120">
        <v>205.36</v>
      </c>
      <c r="C1120">
        <v>205.36</v>
      </c>
      <c r="D1120">
        <v>54563.87956607528</v>
      </c>
      <c r="E1120">
        <v>205.36</v>
      </c>
      <c r="F1120">
        <v>205.36</v>
      </c>
      <c r="G1120">
        <v>43087.443997232018</v>
      </c>
      <c r="H1120">
        <v>205.36</v>
      </c>
      <c r="I1120">
        <v>37442.818536352512</v>
      </c>
      <c r="J1120">
        <v>19710.715792634128</v>
      </c>
      <c r="K1120">
        <v>47032.851230219523</v>
      </c>
      <c r="L1120">
        <v>27961.55083525692</v>
      </c>
      <c r="M1120">
        <v>42265.980246526313</v>
      </c>
      <c r="N1120">
        <v>1</v>
      </c>
      <c r="O1120">
        <v>0</v>
      </c>
      <c r="P1120">
        <v>0</v>
      </c>
      <c r="Q1120">
        <v>1</v>
      </c>
      <c r="R1120">
        <v>0</v>
      </c>
      <c r="S1120">
        <v>0</v>
      </c>
      <c r="T1120">
        <v>1</v>
      </c>
      <c r="U1120">
        <v>0</v>
      </c>
      <c r="V1120">
        <v>1</v>
      </c>
      <c r="W1120">
        <v>1</v>
      </c>
      <c r="X1120">
        <v>1</v>
      </c>
      <c r="Y1120">
        <v>1</v>
      </c>
      <c r="Z1120">
        <v>1</v>
      </c>
      <c r="AA1120">
        <v>0</v>
      </c>
      <c r="AB1120">
        <v>0</v>
      </c>
      <c r="AC1120">
        <v>1.3503244389579601</v>
      </c>
      <c r="AD1120">
        <v>0</v>
      </c>
      <c r="AE1120">
        <v>0</v>
      </c>
      <c r="AF1120">
        <v>1.6907779031005701</v>
      </c>
      <c r="AG1120">
        <v>0</v>
      </c>
      <c r="AH1120">
        <v>1.63465378584709</v>
      </c>
      <c r="AI1120">
        <v>0.553589378963945</v>
      </c>
      <c r="AJ1120">
        <v>1.7913648524519501</v>
      </c>
      <c r="AK1120">
        <v>2.3203423138936401</v>
      </c>
      <c r="AL1120">
        <v>3.1046594960224998</v>
      </c>
      <c r="AM1120">
        <f t="shared" si="34"/>
        <v>0.89767609557907091</v>
      </c>
      <c r="AN1120">
        <f t="shared" si="35"/>
        <v>1.1766092659605383</v>
      </c>
      <c r="AP1120" t="s">
        <v>1208</v>
      </c>
      <c r="AQ1120" t="s">
        <v>3681</v>
      </c>
      <c r="AR1120" t="s">
        <v>3682</v>
      </c>
      <c r="AS1120">
        <v>0.200761435289772</v>
      </c>
      <c r="AT1120">
        <v>0.11661781997413299</v>
      </c>
      <c r="AU1120">
        <v>0.88673487781617599</v>
      </c>
    </row>
    <row r="1121" spans="1:47" x14ac:dyDescent="0.25">
      <c r="A1121" t="s">
        <v>1169</v>
      </c>
      <c r="B1121">
        <v>167956.22456538121</v>
      </c>
      <c r="C1121">
        <v>131753.19600079226</v>
      </c>
      <c r="D1121">
        <v>216833.38738419252</v>
      </c>
      <c r="E1121">
        <v>139429.74136992655</v>
      </c>
      <c r="F1121">
        <v>234091.69559314716</v>
      </c>
      <c r="G1121">
        <v>189038.69396841433</v>
      </c>
      <c r="H1121">
        <v>217483.30701028282</v>
      </c>
      <c r="I1121">
        <v>160738.4458931555</v>
      </c>
      <c r="J1121">
        <v>233471.32020756224</v>
      </c>
      <c r="K1121">
        <v>157642.4256892569</v>
      </c>
      <c r="L1121">
        <v>210215.38981286826</v>
      </c>
      <c r="M1121">
        <v>148488.64303738205</v>
      </c>
      <c r="N1121">
        <v>1</v>
      </c>
      <c r="O1121">
        <v>1</v>
      </c>
      <c r="P1121">
        <v>1</v>
      </c>
      <c r="Q1121">
        <v>1</v>
      </c>
      <c r="R1121">
        <v>1</v>
      </c>
      <c r="S1121">
        <v>1</v>
      </c>
      <c r="T1121">
        <v>1</v>
      </c>
      <c r="U1121">
        <v>1</v>
      </c>
      <c r="V1121">
        <v>1</v>
      </c>
      <c r="W1121">
        <v>1</v>
      </c>
      <c r="X1121">
        <v>1</v>
      </c>
      <c r="Y1121">
        <v>1</v>
      </c>
      <c r="Z1121">
        <v>1</v>
      </c>
      <c r="AA1121">
        <v>3.0534492979613899</v>
      </c>
      <c r="AB1121">
        <v>2.0059431430990702</v>
      </c>
      <c r="AC1121">
        <v>3.6279728302918999</v>
      </c>
      <c r="AD1121">
        <v>3.1444036354664702</v>
      </c>
      <c r="AE1121">
        <v>2.04387694431415</v>
      </c>
      <c r="AF1121">
        <v>2.6788764236899998</v>
      </c>
      <c r="AG1121">
        <v>4.1392929984605296</v>
      </c>
      <c r="AH1121">
        <v>1.98509421128896</v>
      </c>
      <c r="AI1121">
        <v>1.9377625032441901</v>
      </c>
      <c r="AJ1121">
        <v>3.2274548357088801</v>
      </c>
      <c r="AK1121">
        <v>3.6479609851448598</v>
      </c>
      <c r="AL1121">
        <v>1.68276577515615</v>
      </c>
      <c r="AM1121">
        <f t="shared" si="34"/>
        <v>2.7552431723325714</v>
      </c>
      <c r="AN1121">
        <f t="shared" si="35"/>
        <v>2.7738990916385196</v>
      </c>
      <c r="AP1121" t="s">
        <v>1209</v>
      </c>
      <c r="AQ1121" t="s">
        <v>3683</v>
      </c>
      <c r="AR1121" t="s">
        <v>3684</v>
      </c>
      <c r="AS1121">
        <v>1.1444692771573901</v>
      </c>
      <c r="AT1121">
        <v>0.13466697099875</v>
      </c>
      <c r="AU1121">
        <v>0.887078185285187</v>
      </c>
    </row>
    <row r="1122" spans="1:47" x14ac:dyDescent="0.25">
      <c r="A1122" t="s">
        <v>1391</v>
      </c>
      <c r="B1122">
        <v>151104.35373589437</v>
      </c>
      <c r="C1122">
        <v>120283.72630374535</v>
      </c>
      <c r="D1122">
        <v>126669.69390462103</v>
      </c>
      <c r="E1122">
        <v>108345.70572918716</v>
      </c>
      <c r="F1122">
        <v>108105.48524377953</v>
      </c>
      <c r="G1122">
        <v>158846.54777168541</v>
      </c>
      <c r="H1122">
        <v>134745.49671101265</v>
      </c>
      <c r="I1122">
        <v>158758.81576476284</v>
      </c>
      <c r="J1122">
        <v>205.36</v>
      </c>
      <c r="K1122">
        <v>124277.13044463153</v>
      </c>
      <c r="L1122">
        <v>205.36</v>
      </c>
      <c r="M1122">
        <v>205.36</v>
      </c>
      <c r="N1122">
        <v>1</v>
      </c>
      <c r="O1122">
        <v>1</v>
      </c>
      <c r="P1122">
        <v>1</v>
      </c>
      <c r="Q1122">
        <v>1</v>
      </c>
      <c r="R1122">
        <v>1</v>
      </c>
      <c r="S1122">
        <v>1</v>
      </c>
      <c r="T1122">
        <v>1</v>
      </c>
      <c r="U1122">
        <v>1</v>
      </c>
      <c r="V1122">
        <v>1</v>
      </c>
      <c r="W1122">
        <v>0</v>
      </c>
      <c r="X1122">
        <v>1</v>
      </c>
      <c r="Y1122">
        <v>0</v>
      </c>
      <c r="Z1122">
        <v>0</v>
      </c>
      <c r="AA1122">
        <v>3.6042577573825598</v>
      </c>
      <c r="AB1122">
        <v>1.95531303425339</v>
      </c>
      <c r="AC1122">
        <v>4.0968179501142501</v>
      </c>
      <c r="AD1122">
        <v>2.57970790943244</v>
      </c>
      <c r="AE1122">
        <v>2.65187374789316</v>
      </c>
      <c r="AF1122">
        <v>4.32121417934958</v>
      </c>
      <c r="AG1122">
        <v>4.5837539542845098</v>
      </c>
      <c r="AH1122">
        <v>5.71397908314849</v>
      </c>
      <c r="AI1122">
        <v>0</v>
      </c>
      <c r="AJ1122">
        <v>5.58130526502483</v>
      </c>
      <c r="AK1122">
        <v>0</v>
      </c>
      <c r="AL1122">
        <v>0</v>
      </c>
      <c r="AM1122">
        <f t="shared" si="34"/>
        <v>3.2598180310207678</v>
      </c>
      <c r="AN1122">
        <f t="shared" si="35"/>
        <v>2.5882191157931</v>
      </c>
      <c r="AP1122" t="s">
        <v>1210</v>
      </c>
      <c r="AQ1122" t="s">
        <v>2458</v>
      </c>
      <c r="AR1122" t="s">
        <v>3685</v>
      </c>
      <c r="AS1122">
        <v>0.49784781145770501</v>
      </c>
      <c r="AT1122">
        <v>6.03051800460618E-2</v>
      </c>
      <c r="AU1122">
        <v>0.88770940920810504</v>
      </c>
    </row>
    <row r="1123" spans="1:47" x14ac:dyDescent="0.25">
      <c r="A1123" t="s">
        <v>131</v>
      </c>
      <c r="B1123">
        <v>250209.63259079121</v>
      </c>
      <c r="C1123">
        <v>275161.61658531101</v>
      </c>
      <c r="D1123">
        <v>277846.18867399375</v>
      </c>
      <c r="E1123">
        <v>292648.69077165087</v>
      </c>
      <c r="F1123">
        <v>348938.08331927616</v>
      </c>
      <c r="G1123">
        <v>227512.51442921584</v>
      </c>
      <c r="H1123">
        <v>419990.02084114664</v>
      </c>
      <c r="I1123">
        <v>234669.78804103931</v>
      </c>
      <c r="J1123">
        <v>590743.44346443715</v>
      </c>
      <c r="K1123">
        <v>387078.65853047202</v>
      </c>
      <c r="L1123">
        <v>627643.61930550914</v>
      </c>
      <c r="M1123">
        <v>346533.05233739573</v>
      </c>
      <c r="N1123">
        <v>2</v>
      </c>
      <c r="O1123">
        <v>2</v>
      </c>
      <c r="P1123">
        <v>2</v>
      </c>
      <c r="Q1123">
        <v>2</v>
      </c>
      <c r="R1123">
        <v>2</v>
      </c>
      <c r="S1123">
        <v>2</v>
      </c>
      <c r="T1123">
        <v>2</v>
      </c>
      <c r="U1123">
        <v>2</v>
      </c>
      <c r="V1123">
        <v>2</v>
      </c>
      <c r="W1123">
        <v>2</v>
      </c>
      <c r="X1123">
        <v>2</v>
      </c>
      <c r="Y1123">
        <v>2</v>
      </c>
      <c r="Z1123">
        <v>2</v>
      </c>
      <c r="AA1123">
        <v>3.5627861582936351</v>
      </c>
      <c r="AB1123">
        <v>1.863514025389335</v>
      </c>
      <c r="AC1123">
        <v>4.9193053742927502</v>
      </c>
      <c r="AD1123">
        <v>3.6244171727443102</v>
      </c>
      <c r="AE1123">
        <v>3.8354099447007401</v>
      </c>
      <c r="AF1123">
        <v>3.1528616695607656</v>
      </c>
      <c r="AG1123">
        <v>4.4427263364047853</v>
      </c>
      <c r="AH1123">
        <v>4.038944578002015</v>
      </c>
      <c r="AI1123">
        <v>2.9397961088093751</v>
      </c>
      <c r="AJ1123">
        <v>4.0938328111961049</v>
      </c>
      <c r="AK1123">
        <v>3.6881279425418199</v>
      </c>
      <c r="AL1123">
        <v>3.0461909227225799</v>
      </c>
      <c r="AM1123">
        <f t="shared" si="34"/>
        <v>3.4220160245903277</v>
      </c>
      <c r="AN1123">
        <f t="shared" si="35"/>
        <v>3.7793028161860414</v>
      </c>
      <c r="AP1123" t="s">
        <v>1211</v>
      </c>
      <c r="AQ1123" t="s">
        <v>3686</v>
      </c>
      <c r="AR1123" t="s">
        <v>3687</v>
      </c>
      <c r="AS1123">
        <v>0.41650583706164301</v>
      </c>
      <c r="AT1123">
        <v>0.13340625220175101</v>
      </c>
      <c r="AU1123">
        <v>0.88901712930268895</v>
      </c>
    </row>
    <row r="1124" spans="1:47" x14ac:dyDescent="0.25">
      <c r="A1124" t="s">
        <v>737</v>
      </c>
      <c r="B1124">
        <v>205.36</v>
      </c>
      <c r="C1124">
        <v>205.36</v>
      </c>
      <c r="D1124">
        <v>34921.273236380781</v>
      </c>
      <c r="E1124">
        <v>62501.514117130202</v>
      </c>
      <c r="F1124">
        <v>205.36</v>
      </c>
      <c r="G1124">
        <v>205.36</v>
      </c>
      <c r="H1124">
        <v>205.36</v>
      </c>
      <c r="I1124">
        <v>33439.507013189548</v>
      </c>
      <c r="J1124">
        <v>67420.586974916776</v>
      </c>
      <c r="K1124">
        <v>58128.824405455634</v>
      </c>
      <c r="L1124">
        <v>123736.18323065607</v>
      </c>
      <c r="M1124">
        <v>92786.955723814986</v>
      </c>
      <c r="N1124">
        <v>2</v>
      </c>
      <c r="O1124">
        <v>0</v>
      </c>
      <c r="P1124">
        <v>0</v>
      </c>
      <c r="Q1124">
        <v>1</v>
      </c>
      <c r="R1124">
        <v>2</v>
      </c>
      <c r="S1124">
        <v>0</v>
      </c>
      <c r="T1124">
        <v>0</v>
      </c>
      <c r="U1124">
        <v>0</v>
      </c>
      <c r="V1124">
        <v>1</v>
      </c>
      <c r="W1124">
        <v>1</v>
      </c>
      <c r="X1124">
        <v>1</v>
      </c>
      <c r="Y1124">
        <v>2</v>
      </c>
      <c r="Z1124">
        <v>2</v>
      </c>
      <c r="AA1124">
        <v>0</v>
      </c>
      <c r="AB1124">
        <v>0</v>
      </c>
      <c r="AC1124">
        <v>2.3584561537492599</v>
      </c>
      <c r="AD1124">
        <v>1.482870768831033</v>
      </c>
      <c r="AE1124">
        <v>0</v>
      </c>
      <c r="AF1124">
        <v>0</v>
      </c>
      <c r="AG1124">
        <v>0</v>
      </c>
      <c r="AH1124">
        <v>0.73025619950804999</v>
      </c>
      <c r="AI1124">
        <v>2.46526539662411</v>
      </c>
      <c r="AJ1124">
        <v>2.0141701258282598</v>
      </c>
      <c r="AK1124">
        <v>1.5179679981726275</v>
      </c>
      <c r="AL1124">
        <v>3.3522073897394451</v>
      </c>
      <c r="AM1124">
        <f t="shared" si="34"/>
        <v>1.1396486127002716</v>
      </c>
      <c r="AN1124">
        <f t="shared" si="35"/>
        <v>1.1805503927085259</v>
      </c>
      <c r="AP1124" t="s">
        <v>1212</v>
      </c>
      <c r="AQ1124" t="s">
        <v>3688</v>
      </c>
      <c r="AR1124" t="s">
        <v>3689</v>
      </c>
      <c r="AS1124">
        <v>2.22142008878579</v>
      </c>
      <c r="AT1124">
        <v>3.0171896945598301E-2</v>
      </c>
      <c r="AU1124">
        <v>0.88923634353042502</v>
      </c>
    </row>
    <row r="1125" spans="1:47" x14ac:dyDescent="0.25">
      <c r="A1125" t="s">
        <v>122</v>
      </c>
      <c r="B1125">
        <v>205.36</v>
      </c>
      <c r="C1125">
        <v>71811.065018799171</v>
      </c>
      <c r="D1125">
        <v>68184.931463795088</v>
      </c>
      <c r="E1125">
        <v>33750.6228161736</v>
      </c>
      <c r="F1125">
        <v>23776.794477194566</v>
      </c>
      <c r="G1125">
        <v>46247.595596420026</v>
      </c>
      <c r="H1125">
        <v>205.36</v>
      </c>
      <c r="I1125">
        <v>54301.41196714274</v>
      </c>
      <c r="J1125">
        <v>205.36</v>
      </c>
      <c r="K1125">
        <v>205.36</v>
      </c>
      <c r="L1125">
        <v>205.36</v>
      </c>
      <c r="M1125">
        <v>205.36</v>
      </c>
      <c r="N1125">
        <v>1</v>
      </c>
      <c r="O1125">
        <v>0</v>
      </c>
      <c r="P1125">
        <v>1</v>
      </c>
      <c r="Q1125">
        <v>1</v>
      </c>
      <c r="R1125">
        <v>1</v>
      </c>
      <c r="S1125">
        <v>1</v>
      </c>
      <c r="T1125">
        <v>1</v>
      </c>
      <c r="U1125">
        <v>0</v>
      </c>
      <c r="V1125">
        <v>1</v>
      </c>
      <c r="W1125">
        <v>0</v>
      </c>
      <c r="X1125">
        <v>0</v>
      </c>
      <c r="Y1125">
        <v>0</v>
      </c>
      <c r="Z1125">
        <v>0</v>
      </c>
      <c r="AA1125">
        <v>0</v>
      </c>
      <c r="AB1125">
        <v>2.07819002023296</v>
      </c>
      <c r="AC1125">
        <v>2.5298487009822499</v>
      </c>
      <c r="AD1125">
        <v>3.42082904741341</v>
      </c>
      <c r="AE1125">
        <v>1.2723539288003001</v>
      </c>
      <c r="AF1125">
        <v>1.2940733584511099</v>
      </c>
      <c r="AG1125">
        <v>0</v>
      </c>
      <c r="AH1125">
        <v>3.2498456556984698</v>
      </c>
      <c r="AI1125">
        <v>0</v>
      </c>
      <c r="AJ1125">
        <v>0</v>
      </c>
      <c r="AK1125">
        <v>0</v>
      </c>
      <c r="AL1125">
        <v>0</v>
      </c>
      <c r="AM1125">
        <f t="shared" si="34"/>
        <v>0.98368534661105322</v>
      </c>
      <c r="AN1125">
        <f t="shared" si="35"/>
        <v>1.3238381053186965</v>
      </c>
      <c r="AP1125" t="s">
        <v>1213</v>
      </c>
      <c r="AQ1125" t="s">
        <v>3690</v>
      </c>
      <c r="AR1125" t="s">
        <v>3691</v>
      </c>
      <c r="AS1125">
        <v>-0.19664792913825299</v>
      </c>
      <c r="AT1125">
        <v>9.18483825892666E-2</v>
      </c>
      <c r="AU1125">
        <v>0.88926452804877198</v>
      </c>
    </row>
    <row r="1126" spans="1:47" x14ac:dyDescent="0.25">
      <c r="A1126" t="s">
        <v>118</v>
      </c>
      <c r="B1126">
        <v>205.36</v>
      </c>
      <c r="C1126">
        <v>205.36</v>
      </c>
      <c r="D1126">
        <v>33336.873070069552</v>
      </c>
      <c r="E1126">
        <v>27107.521725985684</v>
      </c>
      <c r="F1126">
        <v>27570.374525306099</v>
      </c>
      <c r="G1126">
        <v>205.36</v>
      </c>
      <c r="H1126">
        <v>205.36</v>
      </c>
      <c r="I1126">
        <v>205.36</v>
      </c>
      <c r="J1126">
        <v>205.36</v>
      </c>
      <c r="K1126">
        <v>205.36</v>
      </c>
      <c r="L1126">
        <v>205.36</v>
      </c>
      <c r="M1126">
        <v>205.36</v>
      </c>
      <c r="N1126">
        <v>1</v>
      </c>
      <c r="O1126">
        <v>0</v>
      </c>
      <c r="P1126">
        <v>0</v>
      </c>
      <c r="Q1126">
        <v>1</v>
      </c>
      <c r="R1126">
        <v>1</v>
      </c>
      <c r="S1126">
        <v>1</v>
      </c>
      <c r="T1126">
        <v>0</v>
      </c>
      <c r="U1126">
        <v>0</v>
      </c>
      <c r="V1126">
        <v>0</v>
      </c>
      <c r="W1126">
        <v>0</v>
      </c>
      <c r="X1126">
        <v>0</v>
      </c>
      <c r="Y1126">
        <v>0</v>
      </c>
      <c r="Z1126">
        <v>0</v>
      </c>
      <c r="AA1126">
        <v>0</v>
      </c>
      <c r="AB1126">
        <v>0</v>
      </c>
      <c r="AC1126">
        <v>2.6136258580711802</v>
      </c>
      <c r="AD1126">
        <v>0.91225326400081796</v>
      </c>
      <c r="AE1126">
        <v>1.89684425780497</v>
      </c>
      <c r="AF1126">
        <v>0</v>
      </c>
      <c r="AG1126">
        <v>0</v>
      </c>
      <c r="AH1126">
        <v>0</v>
      </c>
      <c r="AI1126">
        <v>0</v>
      </c>
      <c r="AJ1126">
        <v>0</v>
      </c>
      <c r="AK1126">
        <v>0</v>
      </c>
      <c r="AL1126">
        <v>0</v>
      </c>
      <c r="AM1126">
        <f t="shared" si="34"/>
        <v>0.43560430967853003</v>
      </c>
      <c r="AN1126">
        <f t="shared" si="35"/>
        <v>0.46818292030096464</v>
      </c>
      <c r="AP1126" t="s">
        <v>1214</v>
      </c>
      <c r="AQ1126" t="s">
        <v>3692</v>
      </c>
      <c r="AR1126" t="s">
        <v>3693</v>
      </c>
      <c r="AS1126">
        <v>0.50546641607187204</v>
      </c>
      <c r="AT1126">
        <v>2.8881933522407401E-2</v>
      </c>
      <c r="AU1126">
        <v>0.88932884400678802</v>
      </c>
    </row>
    <row r="1127" spans="1:47" x14ac:dyDescent="0.25">
      <c r="A1127" t="s">
        <v>663</v>
      </c>
      <c r="B1127">
        <v>46165.25350096263</v>
      </c>
      <c r="C1127">
        <v>106466.26474900405</v>
      </c>
      <c r="D1127">
        <v>77052.293346596925</v>
      </c>
      <c r="E1127">
        <v>60336.723255654244</v>
      </c>
      <c r="F1127">
        <v>73823.354517239466</v>
      </c>
      <c r="G1127">
        <v>109573.80821257377</v>
      </c>
      <c r="H1127">
        <v>76335.645631221152</v>
      </c>
      <c r="I1127">
        <v>94337.634888285946</v>
      </c>
      <c r="J1127">
        <v>205.36</v>
      </c>
      <c r="K1127">
        <v>61569.975428374215</v>
      </c>
      <c r="L1127">
        <v>22821.030448977399</v>
      </c>
      <c r="M1127">
        <v>20366.825838434281</v>
      </c>
      <c r="N1127">
        <v>2</v>
      </c>
      <c r="O1127">
        <v>1</v>
      </c>
      <c r="P1127">
        <v>2</v>
      </c>
      <c r="Q1127">
        <v>2</v>
      </c>
      <c r="R1127">
        <v>1</v>
      </c>
      <c r="S1127">
        <v>2</v>
      </c>
      <c r="T1127">
        <v>2</v>
      </c>
      <c r="U1127">
        <v>2</v>
      </c>
      <c r="V1127">
        <v>2</v>
      </c>
      <c r="W1127">
        <v>0</v>
      </c>
      <c r="X1127">
        <v>2</v>
      </c>
      <c r="Y1127">
        <v>1</v>
      </c>
      <c r="Z1127">
        <v>1</v>
      </c>
      <c r="AA1127">
        <v>4.5841576820067802</v>
      </c>
      <c r="AB1127">
        <v>3.008350294719075</v>
      </c>
      <c r="AC1127">
        <v>2.4397192536692049</v>
      </c>
      <c r="AD1127">
        <v>4.3824840244728396</v>
      </c>
      <c r="AE1127">
        <v>3.61154170863899</v>
      </c>
      <c r="AF1127">
        <v>2.8030543133426997</v>
      </c>
      <c r="AG1127">
        <v>3.3650455583459551</v>
      </c>
      <c r="AH1127">
        <v>3.9297481117412301</v>
      </c>
      <c r="AI1127">
        <v>0</v>
      </c>
      <c r="AJ1127">
        <v>3.6709177096050452</v>
      </c>
      <c r="AK1127">
        <v>1.65250306720813</v>
      </c>
      <c r="AL1127">
        <v>2.2573136253600299</v>
      </c>
      <c r="AM1127">
        <f t="shared" si="34"/>
        <v>2.7510332088904677</v>
      </c>
      <c r="AN1127">
        <f t="shared" si="35"/>
        <v>3.1997726826278625</v>
      </c>
      <c r="AP1127" t="s">
        <v>1215</v>
      </c>
      <c r="AQ1127" t="s">
        <v>3694</v>
      </c>
      <c r="AR1127" t="s">
        <v>3695</v>
      </c>
      <c r="AS1127">
        <v>-0.36566760545148302</v>
      </c>
      <c r="AT1127">
        <v>0.19438762385432601</v>
      </c>
      <c r="AU1127">
        <v>0.88957287029501597</v>
      </c>
    </row>
    <row r="1128" spans="1:47" x14ac:dyDescent="0.25">
      <c r="A1128" t="s">
        <v>533</v>
      </c>
      <c r="B1128">
        <v>58965.386602038358</v>
      </c>
      <c r="C1128">
        <v>35587.128530841248</v>
      </c>
      <c r="D1128">
        <v>41477.384541263084</v>
      </c>
      <c r="E1128">
        <v>54222.454780237713</v>
      </c>
      <c r="F1128">
        <v>60002.103654655693</v>
      </c>
      <c r="G1128">
        <v>205.36</v>
      </c>
      <c r="H1128">
        <v>125974.60162359492</v>
      </c>
      <c r="I1128">
        <v>107446.79413781036</v>
      </c>
      <c r="J1128">
        <v>205.36</v>
      </c>
      <c r="K1128">
        <v>94646.461921613663</v>
      </c>
      <c r="L1128">
        <v>205.36</v>
      </c>
      <c r="M1128">
        <v>127734.21456477891</v>
      </c>
      <c r="N1128">
        <v>2</v>
      </c>
      <c r="O1128">
        <v>1</v>
      </c>
      <c r="P1128">
        <v>1</v>
      </c>
      <c r="Q1128">
        <v>1</v>
      </c>
      <c r="R1128">
        <v>1</v>
      </c>
      <c r="S1128">
        <v>1</v>
      </c>
      <c r="T1128">
        <v>0</v>
      </c>
      <c r="U1128">
        <v>2</v>
      </c>
      <c r="V1128">
        <v>2</v>
      </c>
      <c r="W1128">
        <v>0</v>
      </c>
      <c r="X1128">
        <v>2</v>
      </c>
      <c r="Y1128">
        <v>0</v>
      </c>
      <c r="Z1128">
        <v>2</v>
      </c>
      <c r="AA1128">
        <v>1.88503105882351</v>
      </c>
      <c r="AB1128">
        <v>0.85038722530798405</v>
      </c>
      <c r="AC1128">
        <v>1.1658724532272</v>
      </c>
      <c r="AD1128">
        <v>4.1415733958412</v>
      </c>
      <c r="AE1128">
        <v>1.47648857631081</v>
      </c>
      <c r="AF1128">
        <v>0</v>
      </c>
      <c r="AG1128">
        <v>1.2133176255823952</v>
      </c>
      <c r="AH1128">
        <v>1.2375668999081775</v>
      </c>
      <c r="AI1128">
        <v>0</v>
      </c>
      <c r="AJ1128">
        <v>3.1561577346244301</v>
      </c>
      <c r="AK1128">
        <v>0</v>
      </c>
      <c r="AL1128">
        <v>2.595018511067865</v>
      </c>
      <c r="AM1128">
        <f t="shared" si="34"/>
        <v>1.1762414119971873</v>
      </c>
      <c r="AN1128">
        <f t="shared" si="35"/>
        <v>1.7773275014517411</v>
      </c>
      <c r="AP1128" t="s">
        <v>1216</v>
      </c>
      <c r="AQ1128" t="s">
        <v>3696</v>
      </c>
      <c r="AR1128" t="s">
        <v>3697</v>
      </c>
      <c r="AS1128">
        <v>0.325345704510207</v>
      </c>
      <c r="AT1128">
        <v>7.8137274196308198E-2</v>
      </c>
      <c r="AU1128">
        <v>0.89024997447117504</v>
      </c>
    </row>
    <row r="1129" spans="1:47" x14ac:dyDescent="0.25">
      <c r="A1129" t="s">
        <v>932</v>
      </c>
      <c r="B1129">
        <v>64263.547955667105</v>
      </c>
      <c r="C1129">
        <v>60509.296448205125</v>
      </c>
      <c r="D1129">
        <v>72901.475376091446</v>
      </c>
      <c r="E1129">
        <v>62323.04078678228</v>
      </c>
      <c r="F1129">
        <v>69027.990118414324</v>
      </c>
      <c r="G1129">
        <v>61736.061226348858</v>
      </c>
      <c r="H1129">
        <v>82825.743451230097</v>
      </c>
      <c r="I1129">
        <v>88413.932378234662</v>
      </c>
      <c r="J1129">
        <v>184060.28843980542</v>
      </c>
      <c r="K1129">
        <v>117268.35189381657</v>
      </c>
      <c r="L1129">
        <v>166204.9845615353</v>
      </c>
      <c r="M1129">
        <v>143838.41711907322</v>
      </c>
      <c r="N1129">
        <v>1</v>
      </c>
      <c r="O1129">
        <v>1</v>
      </c>
      <c r="P1129">
        <v>1</v>
      </c>
      <c r="Q1129">
        <v>1</v>
      </c>
      <c r="R1129">
        <v>1</v>
      </c>
      <c r="S1129">
        <v>1</v>
      </c>
      <c r="T1129">
        <v>1</v>
      </c>
      <c r="U1129">
        <v>1</v>
      </c>
      <c r="V1129">
        <v>1</v>
      </c>
      <c r="W1129">
        <v>1</v>
      </c>
      <c r="X1129">
        <v>1</v>
      </c>
      <c r="Y1129">
        <v>1</v>
      </c>
      <c r="Z1129">
        <v>1</v>
      </c>
      <c r="AA1129">
        <v>2.9908726372227799</v>
      </c>
      <c r="AB1129">
        <v>4.4461861097780897</v>
      </c>
      <c r="AC1129">
        <v>2.2525629306147299</v>
      </c>
      <c r="AD1129">
        <v>3.0870484458538798</v>
      </c>
      <c r="AE1129">
        <v>1.6058128388806601</v>
      </c>
      <c r="AF1129">
        <v>2.6292227165233801</v>
      </c>
      <c r="AG1129">
        <v>4.1213534644411602</v>
      </c>
      <c r="AH1129">
        <v>4.1897882557214201</v>
      </c>
      <c r="AI1129">
        <v>3.4862100083637699</v>
      </c>
      <c r="AJ1129">
        <v>3.8279886958725</v>
      </c>
      <c r="AK1129">
        <v>3.6570001546014002</v>
      </c>
      <c r="AL1129">
        <v>2.91631981503699</v>
      </c>
      <c r="AM1129">
        <f t="shared" si="34"/>
        <v>3.2721738497292083</v>
      </c>
      <c r="AN1129">
        <f t="shared" si="35"/>
        <v>3.2628871624225848</v>
      </c>
      <c r="AP1129" t="s">
        <v>1217</v>
      </c>
      <c r="AQ1129" t="s">
        <v>3698</v>
      </c>
      <c r="AR1129" t="s">
        <v>3699</v>
      </c>
      <c r="AS1129">
        <v>-0.37876599315286502</v>
      </c>
      <c r="AT1129">
        <v>2.2721518259041201E-2</v>
      </c>
      <c r="AU1129">
        <v>0.89055913394021802</v>
      </c>
    </row>
    <row r="1130" spans="1:47" x14ac:dyDescent="0.25">
      <c r="A1130" t="s">
        <v>568</v>
      </c>
      <c r="B1130">
        <v>116434.19500045855</v>
      </c>
      <c r="C1130">
        <v>177677.33244865539</v>
      </c>
      <c r="D1130">
        <v>134529.38810055979</v>
      </c>
      <c r="E1130">
        <v>139102.90073691274</v>
      </c>
      <c r="F1130">
        <v>107953.78696279388</v>
      </c>
      <c r="G1130">
        <v>188905.13555606914</v>
      </c>
      <c r="H1130">
        <v>142600.17851457314</v>
      </c>
      <c r="I1130">
        <v>137811.69240947915</v>
      </c>
      <c r="J1130">
        <v>205.36</v>
      </c>
      <c r="K1130">
        <v>314541.09060001775</v>
      </c>
      <c r="L1130">
        <v>205.36</v>
      </c>
      <c r="M1130">
        <v>170935.94020945026</v>
      </c>
      <c r="N1130">
        <v>1</v>
      </c>
      <c r="O1130">
        <v>1</v>
      </c>
      <c r="P1130">
        <v>1</v>
      </c>
      <c r="Q1130">
        <v>1</v>
      </c>
      <c r="R1130">
        <v>1</v>
      </c>
      <c r="S1130">
        <v>1</v>
      </c>
      <c r="T1130">
        <v>1</v>
      </c>
      <c r="U1130">
        <v>1</v>
      </c>
      <c r="V1130">
        <v>1</v>
      </c>
      <c r="W1130">
        <v>0</v>
      </c>
      <c r="X1130">
        <v>1</v>
      </c>
      <c r="Y1130">
        <v>0</v>
      </c>
      <c r="Z1130">
        <v>1</v>
      </c>
      <c r="AA1130">
        <v>2.2463320857797102</v>
      </c>
      <c r="AB1130">
        <v>2.2779305789044</v>
      </c>
      <c r="AC1130">
        <v>3.5494779333120499</v>
      </c>
      <c r="AD1130">
        <v>3.3389386821293101</v>
      </c>
      <c r="AE1130">
        <v>2.5360797698064901</v>
      </c>
      <c r="AF1130">
        <v>3.8132465330664802</v>
      </c>
      <c r="AG1130">
        <v>1.4993018927441799</v>
      </c>
      <c r="AH1130">
        <v>2.7977349936320399</v>
      </c>
      <c r="AI1130">
        <v>0</v>
      </c>
      <c r="AJ1130">
        <v>3.5856574314217502</v>
      </c>
      <c r="AK1130">
        <v>0</v>
      </c>
      <c r="AL1130">
        <v>3.99638541256892</v>
      </c>
      <c r="AM1130">
        <f t="shared" si="34"/>
        <v>2.5787740937473984</v>
      </c>
      <c r="AN1130">
        <f t="shared" si="35"/>
        <v>2.36140679181349</v>
      </c>
      <c r="AP1130" t="s">
        <v>1218</v>
      </c>
      <c r="AQ1130" t="s">
        <v>3700</v>
      </c>
      <c r="AR1130" t="s">
        <v>3701</v>
      </c>
      <c r="AS1130">
        <v>-0.88557891421565704</v>
      </c>
      <c r="AT1130">
        <v>0.145623350272921</v>
      </c>
      <c r="AU1130">
        <v>0.89061874876987801</v>
      </c>
    </row>
    <row r="1131" spans="1:47" x14ac:dyDescent="0.25">
      <c r="A1131" t="s">
        <v>364</v>
      </c>
      <c r="B1131">
        <v>60448.416275046948</v>
      </c>
      <c r="C1131">
        <v>54211.425936689302</v>
      </c>
      <c r="D1131">
        <v>64753.702065515747</v>
      </c>
      <c r="E1131">
        <v>54834.237154983777</v>
      </c>
      <c r="F1131">
        <v>7354.6520357315658</v>
      </c>
      <c r="G1131">
        <v>73745.639655460036</v>
      </c>
      <c r="H1131">
        <v>69649.461732452983</v>
      </c>
      <c r="I1131">
        <v>63181.871479247697</v>
      </c>
      <c r="J1131">
        <v>94800.196082582304</v>
      </c>
      <c r="K1131">
        <v>84573.229711760418</v>
      </c>
      <c r="L1131">
        <v>93825.918759270149</v>
      </c>
      <c r="M1131">
        <v>66798.522169866847</v>
      </c>
      <c r="N1131">
        <v>1</v>
      </c>
      <c r="O1131">
        <v>1</v>
      </c>
      <c r="P1131">
        <v>1</v>
      </c>
      <c r="Q1131">
        <v>1</v>
      </c>
      <c r="R1131">
        <v>1</v>
      </c>
      <c r="S1131">
        <v>1</v>
      </c>
      <c r="T1131">
        <v>1</v>
      </c>
      <c r="U1131">
        <v>1</v>
      </c>
      <c r="V1131">
        <v>1</v>
      </c>
      <c r="W1131">
        <v>1</v>
      </c>
      <c r="X1131">
        <v>1</v>
      </c>
      <c r="Y1131">
        <v>1</v>
      </c>
      <c r="Z1131">
        <v>1</v>
      </c>
      <c r="AA1131">
        <v>1.9600373375262099</v>
      </c>
      <c r="AB1131">
        <v>2.3927764179575899</v>
      </c>
      <c r="AC1131">
        <v>2.9779050982219402</v>
      </c>
      <c r="AD1131">
        <v>3.2089379945765701</v>
      </c>
      <c r="AE1131">
        <v>0.84883108050929101</v>
      </c>
      <c r="AF1131">
        <v>1.40529000654896</v>
      </c>
      <c r="AG1131">
        <v>1.0639654513255901</v>
      </c>
      <c r="AH1131">
        <v>3.2608253724965302</v>
      </c>
      <c r="AI1131">
        <v>2.92657328959615</v>
      </c>
      <c r="AJ1131">
        <v>4.0927886513670098</v>
      </c>
      <c r="AK1131">
        <v>1.2169539137666501</v>
      </c>
      <c r="AL1131">
        <v>1.4753022358610599</v>
      </c>
      <c r="AM1131">
        <f t="shared" si="34"/>
        <v>2.6258951335363094</v>
      </c>
      <c r="AN1131">
        <f t="shared" si="35"/>
        <v>1.8458026747559486</v>
      </c>
      <c r="AP1131" t="s">
        <v>1219</v>
      </c>
      <c r="AQ1131" t="s">
        <v>3702</v>
      </c>
      <c r="AR1131" t="s">
        <v>3703</v>
      </c>
      <c r="AS1131">
        <v>-0.1995264567002</v>
      </c>
      <c r="AT1131">
        <v>0.204844051845534</v>
      </c>
      <c r="AU1131">
        <v>0.89133266565547398</v>
      </c>
    </row>
    <row r="1132" spans="1:47" x14ac:dyDescent="0.25">
      <c r="A1132" t="s">
        <v>206</v>
      </c>
      <c r="B1132">
        <v>205.36</v>
      </c>
      <c r="C1132">
        <v>205.36</v>
      </c>
      <c r="D1132">
        <v>32511.847406761</v>
      </c>
      <c r="E1132">
        <v>205.36</v>
      </c>
      <c r="F1132">
        <v>205.36</v>
      </c>
      <c r="G1132">
        <v>205.36</v>
      </c>
      <c r="H1132">
        <v>205.36</v>
      </c>
      <c r="I1132">
        <v>205.36</v>
      </c>
      <c r="J1132">
        <v>205.36</v>
      </c>
      <c r="K1132">
        <v>205.36</v>
      </c>
      <c r="L1132">
        <v>205.36</v>
      </c>
      <c r="M1132">
        <v>205.36</v>
      </c>
      <c r="N1132">
        <v>1</v>
      </c>
      <c r="O1132">
        <v>0</v>
      </c>
      <c r="P1132">
        <v>0</v>
      </c>
      <c r="Q1132">
        <v>1</v>
      </c>
      <c r="R1132">
        <v>0</v>
      </c>
      <c r="S1132">
        <v>0</v>
      </c>
      <c r="T1132">
        <v>0</v>
      </c>
      <c r="U1132">
        <v>0</v>
      </c>
      <c r="V1132">
        <v>0</v>
      </c>
      <c r="W1132">
        <v>0</v>
      </c>
      <c r="X1132">
        <v>0</v>
      </c>
      <c r="Y1132">
        <v>0</v>
      </c>
      <c r="Z1132">
        <v>0</v>
      </c>
      <c r="AA1132">
        <v>0</v>
      </c>
      <c r="AB1132">
        <v>0</v>
      </c>
      <c r="AC1132">
        <v>1.4565537109861699</v>
      </c>
      <c r="AD1132">
        <v>0</v>
      </c>
      <c r="AE1132">
        <v>0</v>
      </c>
      <c r="AF1132">
        <v>0</v>
      </c>
      <c r="AG1132">
        <v>0</v>
      </c>
      <c r="AH1132">
        <v>0</v>
      </c>
      <c r="AI1132">
        <v>0</v>
      </c>
      <c r="AJ1132">
        <v>0</v>
      </c>
      <c r="AK1132">
        <v>0</v>
      </c>
      <c r="AL1132">
        <v>0</v>
      </c>
      <c r="AM1132">
        <f t="shared" si="34"/>
        <v>0.24275895183102833</v>
      </c>
      <c r="AN1132">
        <f t="shared" si="35"/>
        <v>0</v>
      </c>
      <c r="AP1132" t="s">
        <v>1220</v>
      </c>
      <c r="AQ1132" t="s">
        <v>3704</v>
      </c>
      <c r="AR1132" t="s">
        <v>3705</v>
      </c>
      <c r="AS1132">
        <v>-0.80322109797431696</v>
      </c>
      <c r="AT1132">
        <v>3.2422594984837398E-2</v>
      </c>
      <c r="AU1132">
        <v>0.89196760826419796</v>
      </c>
    </row>
    <row r="1133" spans="1:47" x14ac:dyDescent="0.25">
      <c r="A1133" t="s">
        <v>388</v>
      </c>
      <c r="B1133">
        <v>86295.803844023729</v>
      </c>
      <c r="C1133">
        <v>98693.603503734703</v>
      </c>
      <c r="D1133">
        <v>118041.14808077847</v>
      </c>
      <c r="E1133">
        <v>102258.59892569744</v>
      </c>
      <c r="F1133">
        <v>87668.170486184667</v>
      </c>
      <c r="G1133">
        <v>205.36</v>
      </c>
      <c r="H1133">
        <v>205.36</v>
      </c>
      <c r="I1133">
        <v>205.36</v>
      </c>
      <c r="J1133">
        <v>210497.25698728533</v>
      </c>
      <c r="K1133">
        <v>142182.09548452895</v>
      </c>
      <c r="L1133">
        <v>201792.89400609268</v>
      </c>
      <c r="M1133">
        <v>150594.43578368629</v>
      </c>
      <c r="N1133">
        <v>1</v>
      </c>
      <c r="O1133">
        <v>1</v>
      </c>
      <c r="P1133">
        <v>1</v>
      </c>
      <c r="Q1133">
        <v>1</v>
      </c>
      <c r="R1133">
        <v>1</v>
      </c>
      <c r="S1133">
        <v>1</v>
      </c>
      <c r="T1133">
        <v>0</v>
      </c>
      <c r="U1133">
        <v>0</v>
      </c>
      <c r="V1133">
        <v>0</v>
      </c>
      <c r="W1133">
        <v>1</v>
      </c>
      <c r="X1133">
        <v>1</v>
      </c>
      <c r="Y1133">
        <v>1</v>
      </c>
      <c r="Z1133">
        <v>1</v>
      </c>
      <c r="AA1133">
        <v>3.9533028207710998</v>
      </c>
      <c r="AB1133">
        <v>2.6009416776114702</v>
      </c>
      <c r="AC1133">
        <v>1.55754044177981</v>
      </c>
      <c r="AD1133">
        <v>1.55094115619463</v>
      </c>
      <c r="AE1133">
        <v>0.56151816347011696</v>
      </c>
      <c r="AF1133">
        <v>0</v>
      </c>
      <c r="AG1133">
        <v>0</v>
      </c>
      <c r="AH1133">
        <v>0</v>
      </c>
      <c r="AI1133">
        <v>2.5861039210832</v>
      </c>
      <c r="AJ1133">
        <v>3.2982583283568898</v>
      </c>
      <c r="AK1133">
        <v>4.0818225472807903</v>
      </c>
      <c r="AL1133">
        <v>4.2608026275554698</v>
      </c>
      <c r="AM1133">
        <f t="shared" si="34"/>
        <v>2.3326911982670784</v>
      </c>
      <c r="AN1133">
        <f t="shared" si="35"/>
        <v>1.7425140824168348</v>
      </c>
      <c r="AP1133" t="s">
        <v>1221</v>
      </c>
      <c r="AQ1133" t="s">
        <v>3706</v>
      </c>
      <c r="AR1133" t="s">
        <v>3707</v>
      </c>
      <c r="AS1133">
        <v>0.59224299719921703</v>
      </c>
      <c r="AT1133">
        <v>0.12253512777129499</v>
      </c>
      <c r="AU1133">
        <v>0.89207888098001098</v>
      </c>
    </row>
    <row r="1134" spans="1:47" x14ac:dyDescent="0.25">
      <c r="A1134" t="s">
        <v>1301</v>
      </c>
      <c r="B1134">
        <v>88722.517707743173</v>
      </c>
      <c r="C1134">
        <v>78996.881597480417</v>
      </c>
      <c r="D1134">
        <v>106408.02335469087</v>
      </c>
      <c r="E1134">
        <v>85309.513859908649</v>
      </c>
      <c r="F1134">
        <v>42977.386807221366</v>
      </c>
      <c r="G1134">
        <v>205.36</v>
      </c>
      <c r="H1134">
        <v>205.36</v>
      </c>
      <c r="I1134">
        <v>39768.671601376198</v>
      </c>
      <c r="J1134">
        <v>205.36</v>
      </c>
      <c r="K1134">
        <v>205.36</v>
      </c>
      <c r="L1134">
        <v>205.36</v>
      </c>
      <c r="M1134">
        <v>205.36</v>
      </c>
      <c r="N1134">
        <v>1</v>
      </c>
      <c r="O1134">
        <v>1</v>
      </c>
      <c r="P1134">
        <v>1</v>
      </c>
      <c r="Q1134">
        <v>1</v>
      </c>
      <c r="R1134">
        <v>1</v>
      </c>
      <c r="S1134">
        <v>1</v>
      </c>
      <c r="T1134">
        <v>0</v>
      </c>
      <c r="U1134">
        <v>0</v>
      </c>
      <c r="V1134">
        <v>1</v>
      </c>
      <c r="W1134">
        <v>0</v>
      </c>
      <c r="X1134">
        <v>0</v>
      </c>
      <c r="Y1134">
        <v>0</v>
      </c>
      <c r="Z1134">
        <v>0</v>
      </c>
      <c r="AA1134">
        <v>3.4913226796357901</v>
      </c>
      <c r="AB1134">
        <v>2.9261033535602499</v>
      </c>
      <c r="AC1134">
        <v>3.0282812699853698</v>
      </c>
      <c r="AD1134">
        <v>2.7651234034230701</v>
      </c>
      <c r="AE1134">
        <v>0.66526040051008095</v>
      </c>
      <c r="AF1134">
        <v>0</v>
      </c>
      <c r="AG1134">
        <v>0</v>
      </c>
      <c r="AH1134">
        <v>0.55507014331819504</v>
      </c>
      <c r="AI1134">
        <v>0</v>
      </c>
      <c r="AJ1134">
        <v>0</v>
      </c>
      <c r="AK1134">
        <v>0</v>
      </c>
      <c r="AL1134">
        <v>0</v>
      </c>
      <c r="AM1134">
        <f t="shared" si="34"/>
        <v>1.5742845505302352</v>
      </c>
      <c r="AN1134">
        <f t="shared" si="35"/>
        <v>0.66424232454189103</v>
      </c>
      <c r="AP1134" t="s">
        <v>1222</v>
      </c>
      <c r="AQ1134" t="s">
        <v>3708</v>
      </c>
      <c r="AR1134" t="s">
        <v>3709</v>
      </c>
      <c r="AS1134">
        <v>-2.8621839074230002</v>
      </c>
      <c r="AT1134">
        <v>0.141496368964419</v>
      </c>
      <c r="AU1134">
        <v>0.89224042917254198</v>
      </c>
    </row>
    <row r="1135" spans="1:47" x14ac:dyDescent="0.25">
      <c r="A1135" t="s">
        <v>687</v>
      </c>
      <c r="B1135">
        <v>205.36</v>
      </c>
      <c r="C1135">
        <v>205.36</v>
      </c>
      <c r="D1135">
        <v>205.36</v>
      </c>
      <c r="E1135">
        <v>205.36</v>
      </c>
      <c r="F1135">
        <v>205.36</v>
      </c>
      <c r="G1135">
        <v>205.36</v>
      </c>
      <c r="H1135">
        <v>205.36</v>
      </c>
      <c r="I1135">
        <v>12032.841882670038</v>
      </c>
      <c r="J1135">
        <v>36005.049566652691</v>
      </c>
      <c r="K1135">
        <v>205.36</v>
      </c>
      <c r="L1135">
        <v>49331.987595607679</v>
      </c>
      <c r="M1135">
        <v>205.36</v>
      </c>
      <c r="N1135">
        <v>1</v>
      </c>
      <c r="O1135">
        <v>0</v>
      </c>
      <c r="P1135">
        <v>0</v>
      </c>
      <c r="Q1135">
        <v>0</v>
      </c>
      <c r="R1135">
        <v>0</v>
      </c>
      <c r="S1135">
        <v>0</v>
      </c>
      <c r="T1135">
        <v>0</v>
      </c>
      <c r="U1135">
        <v>0</v>
      </c>
      <c r="V1135">
        <v>1</v>
      </c>
      <c r="W1135">
        <v>1</v>
      </c>
      <c r="X1135">
        <v>0</v>
      </c>
      <c r="Y1135">
        <v>1</v>
      </c>
      <c r="Z1135">
        <v>0</v>
      </c>
      <c r="AA1135">
        <v>0</v>
      </c>
      <c r="AB1135">
        <v>0</v>
      </c>
      <c r="AC1135">
        <v>0</v>
      </c>
      <c r="AD1135">
        <v>0</v>
      </c>
      <c r="AE1135">
        <v>0</v>
      </c>
      <c r="AF1135">
        <v>0</v>
      </c>
      <c r="AG1135">
        <v>0</v>
      </c>
      <c r="AH1135">
        <v>0.59277020373009603</v>
      </c>
      <c r="AI1135">
        <v>1.9470529062394799</v>
      </c>
      <c r="AJ1135">
        <v>0</v>
      </c>
      <c r="AK1135">
        <v>2.23511303851945</v>
      </c>
      <c r="AL1135">
        <v>0</v>
      </c>
      <c r="AM1135">
        <f t="shared" si="34"/>
        <v>0.32450881770657997</v>
      </c>
      <c r="AN1135">
        <f t="shared" si="35"/>
        <v>0.47131387370825767</v>
      </c>
      <c r="AP1135" t="s">
        <v>1223</v>
      </c>
      <c r="AQ1135" t="s">
        <v>3710</v>
      </c>
      <c r="AR1135" t="s">
        <v>3711</v>
      </c>
      <c r="AS1135">
        <v>0.296316002012462</v>
      </c>
      <c r="AT1135">
        <v>7.3807092113732195E-2</v>
      </c>
      <c r="AU1135">
        <v>0.89334138534013896</v>
      </c>
    </row>
    <row r="1136" spans="1:47" x14ac:dyDescent="0.25">
      <c r="A1136" t="s">
        <v>944</v>
      </c>
      <c r="B1136">
        <v>106560.60984891426</v>
      </c>
      <c r="C1136">
        <v>98151.319518163393</v>
      </c>
      <c r="D1136">
        <v>95952.792334873593</v>
      </c>
      <c r="E1136">
        <v>87881.558107192628</v>
      </c>
      <c r="F1136">
        <v>119558.05969551056</v>
      </c>
      <c r="G1136">
        <v>66178.6744327536</v>
      </c>
      <c r="H1136">
        <v>54813.965091214486</v>
      </c>
      <c r="I1136">
        <v>55413.23186716585</v>
      </c>
      <c r="J1136">
        <v>116483.92657707613</v>
      </c>
      <c r="K1136">
        <v>90082.171678020415</v>
      </c>
      <c r="L1136">
        <v>157697.38006799642</v>
      </c>
      <c r="M1136">
        <v>99137.506486053579</v>
      </c>
      <c r="N1136">
        <v>1</v>
      </c>
      <c r="O1136">
        <v>1</v>
      </c>
      <c r="P1136">
        <v>1</v>
      </c>
      <c r="Q1136">
        <v>1</v>
      </c>
      <c r="R1136">
        <v>1</v>
      </c>
      <c r="S1136">
        <v>1</v>
      </c>
      <c r="T1136">
        <v>1</v>
      </c>
      <c r="U1136">
        <v>1</v>
      </c>
      <c r="V1136">
        <v>1</v>
      </c>
      <c r="W1136">
        <v>1</v>
      </c>
      <c r="X1136">
        <v>1</v>
      </c>
      <c r="Y1136">
        <v>1</v>
      </c>
      <c r="Z1136">
        <v>1</v>
      </c>
      <c r="AA1136">
        <v>2.4188519087374099</v>
      </c>
      <c r="AB1136">
        <v>2.8841222686412702</v>
      </c>
      <c r="AC1136">
        <v>2.9560627192353799</v>
      </c>
      <c r="AD1136">
        <v>2.7411590049400698</v>
      </c>
      <c r="AE1136">
        <v>3.3376410843411199</v>
      </c>
      <c r="AF1136">
        <v>1.65239038146918</v>
      </c>
      <c r="AG1136">
        <v>1.4611259355780299</v>
      </c>
      <c r="AH1136">
        <v>3.06536104808553</v>
      </c>
      <c r="AI1136">
        <v>0.94054616554396098</v>
      </c>
      <c r="AJ1136">
        <v>2.6904339854165999</v>
      </c>
      <c r="AK1136">
        <v>4.1289621379531498</v>
      </c>
      <c r="AL1136">
        <v>4.2076238468685201</v>
      </c>
      <c r="AM1136">
        <f t="shared" si="34"/>
        <v>2.2570679048406332</v>
      </c>
      <c r="AN1136">
        <f t="shared" si="35"/>
        <v>3.1569788429610703</v>
      </c>
      <c r="AP1136" t="s">
        <v>1224</v>
      </c>
      <c r="AQ1136" t="s">
        <v>3712</v>
      </c>
      <c r="AR1136" t="s">
        <v>3713</v>
      </c>
      <c r="AS1136">
        <v>1.3580713137890901</v>
      </c>
      <c r="AT1136">
        <v>0.11003340376189299</v>
      </c>
      <c r="AU1136">
        <v>0.89443526609633195</v>
      </c>
    </row>
    <row r="1137" spans="1:47" x14ac:dyDescent="0.25">
      <c r="A1137" t="s">
        <v>1245</v>
      </c>
      <c r="B1137">
        <v>227977.14767225945</v>
      </c>
      <c r="C1137">
        <v>179290.33302691829</v>
      </c>
      <c r="D1137">
        <v>299877.66285950277</v>
      </c>
      <c r="E1137">
        <v>219604.60710539634</v>
      </c>
      <c r="F1137">
        <v>238625.07141301461</v>
      </c>
      <c r="G1137">
        <v>125815.91225874615</v>
      </c>
      <c r="H1137">
        <v>208262.52664901607</v>
      </c>
      <c r="I1137">
        <v>83668.438114659744</v>
      </c>
      <c r="J1137">
        <v>152759.55032363796</v>
      </c>
      <c r="K1137">
        <v>164522.81172218898</v>
      </c>
      <c r="L1137">
        <v>345097.6255904198</v>
      </c>
      <c r="M1137">
        <v>156234.13275787811</v>
      </c>
      <c r="N1137">
        <v>4</v>
      </c>
      <c r="O1137">
        <v>4</v>
      </c>
      <c r="P1137">
        <v>3</v>
      </c>
      <c r="Q1137">
        <v>4</v>
      </c>
      <c r="R1137">
        <v>4</v>
      </c>
      <c r="S1137">
        <v>3</v>
      </c>
      <c r="T1137">
        <v>3</v>
      </c>
      <c r="U1137">
        <v>3</v>
      </c>
      <c r="V1137">
        <v>2</v>
      </c>
      <c r="W1137">
        <v>2</v>
      </c>
      <c r="X1137">
        <v>2</v>
      </c>
      <c r="Y1137">
        <v>3</v>
      </c>
      <c r="Z1137">
        <v>2</v>
      </c>
      <c r="AA1137">
        <v>2.9849160187545007</v>
      </c>
      <c r="AB1137">
        <v>2.3001862585524102</v>
      </c>
      <c r="AC1137">
        <v>2.1491517555114572</v>
      </c>
      <c r="AD1137">
        <v>2.0823449095092057</v>
      </c>
      <c r="AE1137">
        <v>2.8060579076486269</v>
      </c>
      <c r="AF1137">
        <v>0.96948754213471033</v>
      </c>
      <c r="AG1137">
        <v>2.7342853208133064</v>
      </c>
      <c r="AH1137">
        <v>1.2184552926008876</v>
      </c>
      <c r="AI1137">
        <v>1.2989315792414251</v>
      </c>
      <c r="AJ1137">
        <v>3.40996714042896</v>
      </c>
      <c r="AK1137">
        <v>1.8801112150819346</v>
      </c>
      <c r="AL1137">
        <v>3.582748629290875</v>
      </c>
      <c r="AM1137">
        <f t="shared" si="34"/>
        <v>2.1854400491039105</v>
      </c>
      <c r="AN1137">
        <f t="shared" si="35"/>
        <v>2.3840005458241396</v>
      </c>
      <c r="AP1137" t="s">
        <v>1225</v>
      </c>
      <c r="AQ1137" t="s">
        <v>3714</v>
      </c>
      <c r="AR1137" t="s">
        <v>3715</v>
      </c>
      <c r="AS1137">
        <v>0.22471699820715699</v>
      </c>
      <c r="AT1137">
        <v>8.8720425643769904E-2</v>
      </c>
      <c r="AU1137">
        <v>0.89468964269623996</v>
      </c>
    </row>
    <row r="1138" spans="1:47" x14ac:dyDescent="0.25">
      <c r="A1138" t="s">
        <v>1269</v>
      </c>
      <c r="B1138">
        <v>205.36</v>
      </c>
      <c r="C1138">
        <v>165911.58791095149</v>
      </c>
      <c r="D1138">
        <v>205.36</v>
      </c>
      <c r="E1138">
        <v>205.36</v>
      </c>
      <c r="F1138">
        <v>117621.53334905661</v>
      </c>
      <c r="G1138">
        <v>132834.47850895798</v>
      </c>
      <c r="H1138">
        <v>129756.44927603018</v>
      </c>
      <c r="I1138">
        <v>119331.19656604266</v>
      </c>
      <c r="J1138">
        <v>205.36</v>
      </c>
      <c r="K1138">
        <v>205.36</v>
      </c>
      <c r="L1138">
        <v>205.36</v>
      </c>
      <c r="M1138">
        <v>205.36</v>
      </c>
      <c r="N1138">
        <v>1</v>
      </c>
      <c r="O1138">
        <v>0</v>
      </c>
      <c r="P1138">
        <v>1</v>
      </c>
      <c r="Q1138">
        <v>0</v>
      </c>
      <c r="R1138">
        <v>0</v>
      </c>
      <c r="S1138">
        <v>1</v>
      </c>
      <c r="T1138">
        <v>1</v>
      </c>
      <c r="U1138">
        <v>1</v>
      </c>
      <c r="V1138">
        <v>1</v>
      </c>
      <c r="W1138">
        <v>0</v>
      </c>
      <c r="X1138">
        <v>0</v>
      </c>
      <c r="Y1138">
        <v>0</v>
      </c>
      <c r="Z1138">
        <v>0</v>
      </c>
      <c r="AA1138">
        <v>0</v>
      </c>
      <c r="AB1138">
        <v>1.12287756216222</v>
      </c>
      <c r="AC1138">
        <v>0</v>
      </c>
      <c r="AD1138">
        <v>0</v>
      </c>
      <c r="AE1138">
        <v>4.1247375871524996</v>
      </c>
      <c r="AF1138">
        <v>1.5150801808949299</v>
      </c>
      <c r="AG1138">
        <v>1.65142054217759</v>
      </c>
      <c r="AH1138">
        <v>1.7294864085641699</v>
      </c>
      <c r="AI1138">
        <v>0</v>
      </c>
      <c r="AJ1138">
        <v>0</v>
      </c>
      <c r="AK1138">
        <v>0</v>
      </c>
      <c r="AL1138">
        <v>0</v>
      </c>
      <c r="AM1138">
        <f t="shared" si="34"/>
        <v>0.43965962384285834</v>
      </c>
      <c r="AN1138">
        <f t="shared" si="35"/>
        <v>1.2509407563157098</v>
      </c>
      <c r="AP1138" t="s">
        <v>1226</v>
      </c>
      <c r="AQ1138" t="s">
        <v>3716</v>
      </c>
      <c r="AR1138" t="s">
        <v>3717</v>
      </c>
      <c r="AS1138">
        <v>-3.21930839576632</v>
      </c>
      <c r="AT1138">
        <v>3.0586171052430101E-2</v>
      </c>
      <c r="AU1138">
        <v>0.89478144011103999</v>
      </c>
    </row>
    <row r="1139" spans="1:47" x14ac:dyDescent="0.25">
      <c r="A1139" t="s">
        <v>1078</v>
      </c>
      <c r="B1139">
        <v>50058.15350334454</v>
      </c>
      <c r="C1139">
        <v>46326.361686722455</v>
      </c>
      <c r="D1139">
        <v>52173.192124172201</v>
      </c>
      <c r="E1139">
        <v>55041.3285981179</v>
      </c>
      <c r="F1139">
        <v>43852.608018940264</v>
      </c>
      <c r="G1139">
        <v>205.36</v>
      </c>
      <c r="H1139">
        <v>50205.201186173887</v>
      </c>
      <c r="I1139">
        <v>67376.947655273281</v>
      </c>
      <c r="J1139">
        <v>205.36</v>
      </c>
      <c r="K1139">
        <v>46254.307664704356</v>
      </c>
      <c r="L1139">
        <v>205.36</v>
      </c>
      <c r="M1139">
        <v>61158.564169228397</v>
      </c>
      <c r="N1139">
        <v>1</v>
      </c>
      <c r="O1139">
        <v>1</v>
      </c>
      <c r="P1139">
        <v>1</v>
      </c>
      <c r="Q1139">
        <v>1</v>
      </c>
      <c r="R1139">
        <v>1</v>
      </c>
      <c r="S1139">
        <v>1</v>
      </c>
      <c r="T1139">
        <v>0</v>
      </c>
      <c r="U1139">
        <v>1</v>
      </c>
      <c r="V1139">
        <v>1</v>
      </c>
      <c r="W1139">
        <v>0</v>
      </c>
      <c r="X1139">
        <v>1</v>
      </c>
      <c r="Y1139">
        <v>0</v>
      </c>
      <c r="Z1139">
        <v>1</v>
      </c>
      <c r="AA1139">
        <v>2.3492757078198001</v>
      </c>
      <c r="AB1139">
        <v>4.0018867142764298</v>
      </c>
      <c r="AC1139">
        <v>3.0877073513908102</v>
      </c>
      <c r="AD1139">
        <v>4.1042452277000203</v>
      </c>
      <c r="AE1139">
        <v>2.99533167729563</v>
      </c>
      <c r="AF1139">
        <v>0</v>
      </c>
      <c r="AG1139">
        <v>3.7621406750454498</v>
      </c>
      <c r="AH1139">
        <v>4.2125606307721002</v>
      </c>
      <c r="AI1139">
        <v>0</v>
      </c>
      <c r="AJ1139">
        <v>4.1956094959447503</v>
      </c>
      <c r="AK1139">
        <v>0</v>
      </c>
      <c r="AL1139">
        <v>3.74481719595145</v>
      </c>
      <c r="AM1139">
        <f t="shared" si="34"/>
        <v>2.2724132115719651</v>
      </c>
      <c r="AN1139">
        <f t="shared" si="35"/>
        <v>3.1365159011274422</v>
      </c>
      <c r="AP1139" t="s">
        <v>1227</v>
      </c>
      <c r="AQ1139" t="s">
        <v>3718</v>
      </c>
      <c r="AR1139" t="s">
        <v>3719</v>
      </c>
      <c r="AS1139">
        <v>-0.337417519997736</v>
      </c>
      <c r="AT1139">
        <v>0.13805347135118101</v>
      </c>
      <c r="AU1139">
        <v>0.89654491306588402</v>
      </c>
    </row>
    <row r="1140" spans="1:47" x14ac:dyDescent="0.25">
      <c r="A1140" t="s">
        <v>594</v>
      </c>
      <c r="B1140">
        <v>205.36</v>
      </c>
      <c r="C1140">
        <v>205.36</v>
      </c>
      <c r="D1140">
        <v>205.36</v>
      </c>
      <c r="E1140">
        <v>205.36</v>
      </c>
      <c r="F1140">
        <v>205.36</v>
      </c>
      <c r="G1140">
        <v>205.36</v>
      </c>
      <c r="H1140">
        <v>205.36</v>
      </c>
      <c r="I1140">
        <v>205.36</v>
      </c>
      <c r="J1140">
        <v>205.36</v>
      </c>
      <c r="K1140">
        <v>56305.208310740658</v>
      </c>
      <c r="L1140">
        <v>205.36</v>
      </c>
      <c r="M1140">
        <v>80342.290964255124</v>
      </c>
      <c r="N1140">
        <v>1</v>
      </c>
      <c r="O1140">
        <v>0</v>
      </c>
      <c r="P1140">
        <v>0</v>
      </c>
      <c r="Q1140">
        <v>0</v>
      </c>
      <c r="R1140">
        <v>0</v>
      </c>
      <c r="S1140">
        <v>0</v>
      </c>
      <c r="T1140">
        <v>0</v>
      </c>
      <c r="U1140">
        <v>0</v>
      </c>
      <c r="V1140">
        <v>0</v>
      </c>
      <c r="W1140">
        <v>0</v>
      </c>
      <c r="X1140">
        <v>1</v>
      </c>
      <c r="Y1140">
        <v>0</v>
      </c>
      <c r="Z1140">
        <v>1</v>
      </c>
      <c r="AA1140">
        <v>0</v>
      </c>
      <c r="AB1140">
        <v>0</v>
      </c>
      <c r="AC1140">
        <v>0</v>
      </c>
      <c r="AD1140">
        <v>0</v>
      </c>
      <c r="AE1140">
        <v>0</v>
      </c>
      <c r="AF1140">
        <v>0</v>
      </c>
      <c r="AG1140">
        <v>0</v>
      </c>
      <c r="AH1140">
        <v>0</v>
      </c>
      <c r="AI1140">
        <v>0</v>
      </c>
      <c r="AJ1140">
        <v>0.50010140690674898</v>
      </c>
      <c r="AK1140">
        <v>0</v>
      </c>
      <c r="AL1140">
        <v>2.0665252430346102</v>
      </c>
      <c r="AM1140">
        <f t="shared" si="34"/>
        <v>8.3350234484458163E-2</v>
      </c>
      <c r="AN1140">
        <f t="shared" si="35"/>
        <v>0.34442087383910169</v>
      </c>
      <c r="AP1140" t="s">
        <v>1228</v>
      </c>
      <c r="AQ1140" t="s">
        <v>3720</v>
      </c>
      <c r="AR1140" t="s">
        <v>3721</v>
      </c>
      <c r="AS1140">
        <v>-0.34885193441783102</v>
      </c>
      <c r="AT1140">
        <v>5.1353865839144197E-2</v>
      </c>
      <c r="AU1140">
        <v>0.89772126528621798</v>
      </c>
    </row>
    <row r="1141" spans="1:47" x14ac:dyDescent="0.25">
      <c r="A1141" t="s">
        <v>505</v>
      </c>
      <c r="B1141">
        <v>51188.974193036855</v>
      </c>
      <c r="C1141">
        <v>47807.09688465287</v>
      </c>
      <c r="D1141">
        <v>77045.633855758977</v>
      </c>
      <c r="E1141">
        <v>19404.517866492679</v>
      </c>
      <c r="F1141">
        <v>79877.686550503437</v>
      </c>
      <c r="G1141">
        <v>62774.28266150847</v>
      </c>
      <c r="H1141">
        <v>205.36</v>
      </c>
      <c r="I1141">
        <v>47433.793581535319</v>
      </c>
      <c r="J1141">
        <v>115639.25749142855</v>
      </c>
      <c r="K1141">
        <v>23954.577237864032</v>
      </c>
      <c r="L1141">
        <v>31036.616547637728</v>
      </c>
      <c r="M1141">
        <v>7174.5909439754005</v>
      </c>
      <c r="N1141">
        <v>2</v>
      </c>
      <c r="O1141">
        <v>1</v>
      </c>
      <c r="P1141">
        <v>2</v>
      </c>
      <c r="Q1141">
        <v>2</v>
      </c>
      <c r="R1141">
        <v>1</v>
      </c>
      <c r="S1141">
        <v>2</v>
      </c>
      <c r="T1141">
        <v>1</v>
      </c>
      <c r="U1141">
        <v>0</v>
      </c>
      <c r="V1141">
        <v>2</v>
      </c>
      <c r="W1141">
        <v>2</v>
      </c>
      <c r="X1141">
        <v>1</v>
      </c>
      <c r="Y1141">
        <v>1</v>
      </c>
      <c r="Z1141">
        <v>1</v>
      </c>
      <c r="AA1141">
        <v>3.51457520534013</v>
      </c>
      <c r="AB1141">
        <v>2.3609868386258301</v>
      </c>
      <c r="AC1141">
        <v>2.3094076186257597</v>
      </c>
      <c r="AD1141">
        <v>1.67035831019319</v>
      </c>
      <c r="AE1141">
        <v>2.0646419879241851</v>
      </c>
      <c r="AF1141">
        <v>1.95204256723327</v>
      </c>
      <c r="AG1141">
        <v>0</v>
      </c>
      <c r="AH1141">
        <v>2.4937494216076201</v>
      </c>
      <c r="AI1141">
        <v>1.2568558056672461</v>
      </c>
      <c r="AJ1141">
        <v>0.78755786033090003</v>
      </c>
      <c r="AK1141">
        <v>1.34471768274036</v>
      </c>
      <c r="AL1141">
        <v>0.91246520624558303</v>
      </c>
      <c r="AM1141">
        <f t="shared" si="34"/>
        <v>2.0302376493038561</v>
      </c>
      <c r="AN1141">
        <f t="shared" si="35"/>
        <v>1.414322101451823</v>
      </c>
      <c r="AP1141" t="s">
        <v>1229</v>
      </c>
      <c r="AQ1141" t="s">
        <v>3722</v>
      </c>
      <c r="AR1141" t="s">
        <v>3723</v>
      </c>
      <c r="AS1141">
        <v>1.6715448677790099</v>
      </c>
      <c r="AT1141">
        <v>9.3683844263727903E-2</v>
      </c>
      <c r="AU1141">
        <v>0.89968485098559603</v>
      </c>
    </row>
    <row r="1142" spans="1:47" x14ac:dyDescent="0.25">
      <c r="A1142" t="s">
        <v>104</v>
      </c>
      <c r="B1142">
        <v>205.36</v>
      </c>
      <c r="C1142">
        <v>205.36</v>
      </c>
      <c r="D1142">
        <v>205.36</v>
      </c>
      <c r="E1142">
        <v>205.36</v>
      </c>
      <c r="F1142">
        <v>205.36</v>
      </c>
      <c r="G1142">
        <v>205.36</v>
      </c>
      <c r="H1142">
        <v>205.36</v>
      </c>
      <c r="I1142">
        <v>205.36</v>
      </c>
      <c r="J1142">
        <v>205.36</v>
      </c>
      <c r="K1142">
        <v>7617.7597921713259</v>
      </c>
      <c r="L1142">
        <v>12500.891652295575</v>
      </c>
      <c r="M1142">
        <v>10833.826107137875</v>
      </c>
      <c r="N1142">
        <v>1</v>
      </c>
      <c r="O1142">
        <v>0</v>
      </c>
      <c r="P1142">
        <v>0</v>
      </c>
      <c r="Q1142">
        <v>0</v>
      </c>
      <c r="R1142">
        <v>0</v>
      </c>
      <c r="S1142">
        <v>0</v>
      </c>
      <c r="T1142">
        <v>0</v>
      </c>
      <c r="U1142">
        <v>0</v>
      </c>
      <c r="V1142">
        <v>0</v>
      </c>
      <c r="W1142">
        <v>0</v>
      </c>
      <c r="X1142">
        <v>1</v>
      </c>
      <c r="Y1142">
        <v>1</v>
      </c>
      <c r="Z1142">
        <v>1</v>
      </c>
      <c r="AA1142">
        <v>0</v>
      </c>
      <c r="AB1142">
        <v>0</v>
      </c>
      <c r="AC1142">
        <v>0</v>
      </c>
      <c r="AD1142">
        <v>0</v>
      </c>
      <c r="AE1142">
        <v>0</v>
      </c>
      <c r="AF1142">
        <v>0</v>
      </c>
      <c r="AG1142">
        <v>0</v>
      </c>
      <c r="AH1142">
        <v>0</v>
      </c>
      <c r="AI1142">
        <v>0</v>
      </c>
      <c r="AJ1142">
        <v>3.5579653918366598</v>
      </c>
      <c r="AK1142">
        <v>2.7950834803932199</v>
      </c>
      <c r="AL1142">
        <v>1.0180523698360699</v>
      </c>
      <c r="AM1142">
        <f t="shared" si="34"/>
        <v>0.59299423197277668</v>
      </c>
      <c r="AN1142">
        <f t="shared" si="35"/>
        <v>0.6355226417048816</v>
      </c>
      <c r="AP1142" t="s">
        <v>1230</v>
      </c>
      <c r="AQ1142" t="s">
        <v>3724</v>
      </c>
      <c r="AR1142" t="s">
        <v>3725</v>
      </c>
      <c r="AS1142">
        <v>-0.246173341747877</v>
      </c>
      <c r="AT1142">
        <v>1.8500225601125901E-2</v>
      </c>
      <c r="AU1142">
        <v>0.90019432425082502</v>
      </c>
    </row>
    <row r="1143" spans="1:47" x14ac:dyDescent="0.25">
      <c r="A1143" t="s">
        <v>763</v>
      </c>
      <c r="B1143">
        <v>94128.481325232846</v>
      </c>
      <c r="C1143">
        <v>205.36</v>
      </c>
      <c r="D1143">
        <v>205.36</v>
      </c>
      <c r="E1143">
        <v>89673.371249677206</v>
      </c>
      <c r="F1143">
        <v>91133.792971453906</v>
      </c>
      <c r="G1143">
        <v>205.36</v>
      </c>
      <c r="H1143">
        <v>85538.759756604893</v>
      </c>
      <c r="I1143">
        <v>205.36</v>
      </c>
      <c r="J1143">
        <v>205.36</v>
      </c>
      <c r="K1143">
        <v>86743.934465309474</v>
      </c>
      <c r="L1143">
        <v>109904.05756489071</v>
      </c>
      <c r="M1143">
        <v>89903.643924737975</v>
      </c>
      <c r="N1143">
        <v>1</v>
      </c>
      <c r="O1143">
        <v>1</v>
      </c>
      <c r="P1143">
        <v>0</v>
      </c>
      <c r="Q1143">
        <v>0</v>
      </c>
      <c r="R1143">
        <v>1</v>
      </c>
      <c r="S1143">
        <v>1</v>
      </c>
      <c r="T1143">
        <v>0</v>
      </c>
      <c r="U1143">
        <v>1</v>
      </c>
      <c r="V1143">
        <v>0</v>
      </c>
      <c r="W1143">
        <v>0</v>
      </c>
      <c r="X1143">
        <v>1</v>
      </c>
      <c r="Y1143">
        <v>1</v>
      </c>
      <c r="Z1143">
        <v>1</v>
      </c>
      <c r="AA1143">
        <v>1.1393341830241399</v>
      </c>
      <c r="AB1143">
        <v>0</v>
      </c>
      <c r="AC1143">
        <v>0</v>
      </c>
      <c r="AD1143">
        <v>2.60254112319637</v>
      </c>
      <c r="AE1143">
        <v>1.05828342063229</v>
      </c>
      <c r="AF1143">
        <v>0</v>
      </c>
      <c r="AG1143">
        <v>1.69567338578078</v>
      </c>
      <c r="AH1143">
        <v>0</v>
      </c>
      <c r="AI1143">
        <v>0</v>
      </c>
      <c r="AJ1143">
        <v>0.91112312547851204</v>
      </c>
      <c r="AK1143">
        <v>2.0333966140916702</v>
      </c>
      <c r="AL1143">
        <v>1.0484601663543001</v>
      </c>
      <c r="AM1143">
        <f t="shared" si="34"/>
        <v>0.34174288475044201</v>
      </c>
      <c r="AN1143">
        <f t="shared" si="35"/>
        <v>1.4063924516759017</v>
      </c>
      <c r="AP1143" t="s">
        <v>1231</v>
      </c>
      <c r="AQ1143" t="s">
        <v>3726</v>
      </c>
      <c r="AR1143" t="s">
        <v>3727</v>
      </c>
      <c r="AS1143">
        <v>0.52949562634587699</v>
      </c>
      <c r="AT1143">
        <v>0.10908130100227301</v>
      </c>
      <c r="AU1143">
        <v>0.90121758082105696</v>
      </c>
    </row>
    <row r="1144" spans="1:47" x14ac:dyDescent="0.25">
      <c r="A1144" t="s">
        <v>1401</v>
      </c>
      <c r="B1144">
        <v>205.36</v>
      </c>
      <c r="C1144">
        <v>17518.228973312664</v>
      </c>
      <c r="D1144">
        <v>13667.768248581802</v>
      </c>
      <c r="E1144">
        <v>15447.507898631857</v>
      </c>
      <c r="F1144">
        <v>19237.037080506641</v>
      </c>
      <c r="G1144">
        <v>13779.316151717514</v>
      </c>
      <c r="H1144">
        <v>13078.435123277586</v>
      </c>
      <c r="I1144">
        <v>205.36</v>
      </c>
      <c r="J1144">
        <v>205.36</v>
      </c>
      <c r="K1144">
        <v>205.36</v>
      </c>
      <c r="L1144">
        <v>205.36</v>
      </c>
      <c r="M1144">
        <v>205.36</v>
      </c>
      <c r="N1144">
        <v>1</v>
      </c>
      <c r="O1144">
        <v>0</v>
      </c>
      <c r="P1144">
        <v>1</v>
      </c>
      <c r="Q1144">
        <v>1</v>
      </c>
      <c r="R1144">
        <v>1</v>
      </c>
      <c r="S1144">
        <v>1</v>
      </c>
      <c r="T1144">
        <v>1</v>
      </c>
      <c r="U1144">
        <v>1</v>
      </c>
      <c r="V1144">
        <v>0</v>
      </c>
      <c r="W1144">
        <v>0</v>
      </c>
      <c r="X1144">
        <v>0</v>
      </c>
      <c r="Y1144">
        <v>0</v>
      </c>
      <c r="Z1144">
        <v>0</v>
      </c>
      <c r="AA1144">
        <v>0</v>
      </c>
      <c r="AB1144">
        <v>0.94189235958207695</v>
      </c>
      <c r="AC1144">
        <v>1.77580146588705</v>
      </c>
      <c r="AD1144">
        <v>3.61347152449417</v>
      </c>
      <c r="AE1144">
        <v>0.84368818493310604</v>
      </c>
      <c r="AF1144">
        <v>1.0554502717568901</v>
      </c>
      <c r="AG1144">
        <v>2.3564988615706599</v>
      </c>
      <c r="AH1144">
        <v>0</v>
      </c>
      <c r="AI1144">
        <v>0</v>
      </c>
      <c r="AJ1144">
        <v>0</v>
      </c>
      <c r="AK1144">
        <v>0</v>
      </c>
      <c r="AL1144">
        <v>0</v>
      </c>
      <c r="AM1144">
        <f t="shared" si="34"/>
        <v>0.62885734953766947</v>
      </c>
      <c r="AN1144">
        <f t="shared" si="35"/>
        <v>1.1356097618329892</v>
      </c>
      <c r="AP1144" t="s">
        <v>1232</v>
      </c>
      <c r="AQ1144" t="s">
        <v>3728</v>
      </c>
      <c r="AR1144" t="s">
        <v>3729</v>
      </c>
      <c r="AS1144">
        <v>0.45307170600275698</v>
      </c>
      <c r="AT1144">
        <v>0.162185992165467</v>
      </c>
      <c r="AU1144">
        <v>0.90135639932858702</v>
      </c>
    </row>
    <row r="1145" spans="1:47" x14ac:dyDescent="0.25">
      <c r="A1145" t="s">
        <v>196</v>
      </c>
      <c r="B1145">
        <v>10618.828625213688</v>
      </c>
      <c r="C1145">
        <v>205.36</v>
      </c>
      <c r="D1145">
        <v>205.36</v>
      </c>
      <c r="E1145">
        <v>205.36</v>
      </c>
      <c r="F1145">
        <v>205.36</v>
      </c>
      <c r="G1145">
        <v>14094.014622611618</v>
      </c>
      <c r="H1145">
        <v>205.36</v>
      </c>
      <c r="I1145">
        <v>25107.338085445517</v>
      </c>
      <c r="J1145">
        <v>205.36</v>
      </c>
      <c r="K1145">
        <v>205.36</v>
      </c>
      <c r="L1145">
        <v>120158.02269678088</v>
      </c>
      <c r="M1145">
        <v>205.36</v>
      </c>
      <c r="N1145">
        <v>1</v>
      </c>
      <c r="O1145">
        <v>1</v>
      </c>
      <c r="P1145">
        <v>0</v>
      </c>
      <c r="Q1145">
        <v>0</v>
      </c>
      <c r="R1145">
        <v>0</v>
      </c>
      <c r="S1145">
        <v>0</v>
      </c>
      <c r="T1145">
        <v>1</v>
      </c>
      <c r="U1145">
        <v>0</v>
      </c>
      <c r="V1145">
        <v>1</v>
      </c>
      <c r="W1145">
        <v>0</v>
      </c>
      <c r="X1145">
        <v>0</v>
      </c>
      <c r="Y1145">
        <v>1</v>
      </c>
      <c r="Z1145">
        <v>0</v>
      </c>
      <c r="AA1145">
        <v>2.3409608873230998</v>
      </c>
      <c r="AB1145">
        <v>0</v>
      </c>
      <c r="AC1145">
        <v>0</v>
      </c>
      <c r="AD1145">
        <v>0</v>
      </c>
      <c r="AE1145">
        <v>0</v>
      </c>
      <c r="AF1145">
        <v>0.70920060368410598</v>
      </c>
      <c r="AG1145">
        <v>0</v>
      </c>
      <c r="AH1145">
        <v>0.758941135271473</v>
      </c>
      <c r="AI1145">
        <v>0</v>
      </c>
      <c r="AJ1145">
        <v>0</v>
      </c>
      <c r="AK1145">
        <v>0.95646914585165599</v>
      </c>
      <c r="AL1145">
        <v>0</v>
      </c>
      <c r="AM1145">
        <f t="shared" si="34"/>
        <v>0.50836024850120098</v>
      </c>
      <c r="AN1145">
        <f t="shared" si="35"/>
        <v>0.28590171352052152</v>
      </c>
      <c r="AP1145" t="s">
        <v>1233</v>
      </c>
      <c r="AQ1145" t="s">
        <v>3730</v>
      </c>
      <c r="AR1145" t="s">
        <v>3731</v>
      </c>
      <c r="AS1145">
        <v>-1.88333438831089</v>
      </c>
      <c r="AT1145">
        <v>9.0716798251386996E-2</v>
      </c>
      <c r="AU1145">
        <v>0.90156839357803997</v>
      </c>
    </row>
    <row r="1146" spans="1:47" x14ac:dyDescent="0.25">
      <c r="A1146" t="s">
        <v>805</v>
      </c>
      <c r="B1146">
        <v>205.36</v>
      </c>
      <c r="C1146">
        <v>205.36</v>
      </c>
      <c r="D1146">
        <v>205.36</v>
      </c>
      <c r="E1146">
        <v>7518.0745403426527</v>
      </c>
      <c r="F1146">
        <v>205.36</v>
      </c>
      <c r="G1146">
        <v>205.36</v>
      </c>
      <c r="H1146">
        <v>205.36</v>
      </c>
      <c r="I1146">
        <v>205.36</v>
      </c>
      <c r="J1146">
        <v>136441.03049656452</v>
      </c>
      <c r="K1146">
        <v>205.36</v>
      </c>
      <c r="L1146">
        <v>102817.08300948558</v>
      </c>
      <c r="M1146">
        <v>205.36</v>
      </c>
      <c r="N1146">
        <v>1</v>
      </c>
      <c r="O1146">
        <v>0</v>
      </c>
      <c r="P1146">
        <v>0</v>
      </c>
      <c r="Q1146">
        <v>0</v>
      </c>
      <c r="R1146">
        <v>1</v>
      </c>
      <c r="S1146">
        <v>0</v>
      </c>
      <c r="T1146">
        <v>0</v>
      </c>
      <c r="U1146">
        <v>0</v>
      </c>
      <c r="V1146">
        <v>0</v>
      </c>
      <c r="W1146">
        <v>1</v>
      </c>
      <c r="X1146">
        <v>0</v>
      </c>
      <c r="Y1146">
        <v>1</v>
      </c>
      <c r="Z1146">
        <v>0</v>
      </c>
      <c r="AA1146">
        <v>0</v>
      </c>
      <c r="AB1146">
        <v>0</v>
      </c>
      <c r="AC1146">
        <v>0</v>
      </c>
      <c r="AD1146">
        <v>0.70947042849465203</v>
      </c>
      <c r="AE1146">
        <v>0</v>
      </c>
      <c r="AF1146">
        <v>0</v>
      </c>
      <c r="AG1146">
        <v>0</v>
      </c>
      <c r="AH1146">
        <v>0</v>
      </c>
      <c r="AI1146">
        <v>1.4300583980349399</v>
      </c>
      <c r="AJ1146">
        <v>0</v>
      </c>
      <c r="AK1146">
        <v>1.33732726663196</v>
      </c>
      <c r="AL1146">
        <v>0</v>
      </c>
      <c r="AM1146">
        <f t="shared" si="34"/>
        <v>0.23834306633915667</v>
      </c>
      <c r="AN1146">
        <f t="shared" si="35"/>
        <v>0.34113294918776865</v>
      </c>
      <c r="AP1146" t="s">
        <v>1234</v>
      </c>
      <c r="AQ1146" t="s">
        <v>3732</v>
      </c>
      <c r="AR1146" t="s">
        <v>3733</v>
      </c>
      <c r="AS1146">
        <v>0.32502518870543801</v>
      </c>
      <c r="AT1146">
        <v>0.10022085973580799</v>
      </c>
      <c r="AU1146">
        <v>0.90340516194848497</v>
      </c>
    </row>
    <row r="1147" spans="1:47" x14ac:dyDescent="0.25">
      <c r="A1147" t="s">
        <v>333</v>
      </c>
      <c r="B1147">
        <v>205.36</v>
      </c>
      <c r="C1147">
        <v>205.36</v>
      </c>
      <c r="D1147">
        <v>22349.753861295536</v>
      </c>
      <c r="E1147">
        <v>23173.609536266311</v>
      </c>
      <c r="F1147">
        <v>205.36</v>
      </c>
      <c r="G1147">
        <v>11571.513194985579</v>
      </c>
      <c r="H1147">
        <v>26930.230458177954</v>
      </c>
      <c r="I1147">
        <v>17034.152221952718</v>
      </c>
      <c r="J1147">
        <v>34251.330859579772</v>
      </c>
      <c r="K1147">
        <v>25529.035651053022</v>
      </c>
      <c r="L1147">
        <v>38656.499377224231</v>
      </c>
      <c r="M1147">
        <v>23079.575180896831</v>
      </c>
      <c r="N1147">
        <v>1</v>
      </c>
      <c r="O1147">
        <v>0</v>
      </c>
      <c r="P1147">
        <v>0</v>
      </c>
      <c r="Q1147">
        <v>1</v>
      </c>
      <c r="R1147">
        <v>1</v>
      </c>
      <c r="S1147">
        <v>0</v>
      </c>
      <c r="T1147">
        <v>1</v>
      </c>
      <c r="U1147">
        <v>1</v>
      </c>
      <c r="V1147">
        <v>1</v>
      </c>
      <c r="W1147">
        <v>1</v>
      </c>
      <c r="X1147">
        <v>1</v>
      </c>
      <c r="Y1147">
        <v>1</v>
      </c>
      <c r="Z1147">
        <v>1</v>
      </c>
      <c r="AA1147">
        <v>0</v>
      </c>
      <c r="AB1147">
        <v>0</v>
      </c>
      <c r="AC1147">
        <v>2.0558219888843698</v>
      </c>
      <c r="AD1147">
        <v>0.91199575972768199</v>
      </c>
      <c r="AE1147">
        <v>0</v>
      </c>
      <c r="AF1147">
        <v>0.77075836314827195</v>
      </c>
      <c r="AG1147">
        <v>0.79811581617066596</v>
      </c>
      <c r="AH1147">
        <v>1.7607867461495099</v>
      </c>
      <c r="AI1147">
        <v>1.5995812593658301</v>
      </c>
      <c r="AJ1147">
        <v>3.5117964046405201</v>
      </c>
      <c r="AK1147">
        <v>0.78134294011123995</v>
      </c>
      <c r="AL1147">
        <v>1.7878096339205001</v>
      </c>
      <c r="AM1147">
        <f t="shared" si="34"/>
        <v>1.3229930026731653</v>
      </c>
      <c r="AN1147">
        <f t="shared" si="35"/>
        <v>1.0066751493465997</v>
      </c>
      <c r="AP1147" t="s">
        <v>1235</v>
      </c>
      <c r="AQ1147" t="s">
        <v>3734</v>
      </c>
      <c r="AR1147" t="s">
        <v>3735</v>
      </c>
      <c r="AS1147">
        <v>0.22329633186196601</v>
      </c>
      <c r="AT1147">
        <v>0.15827478112530199</v>
      </c>
      <c r="AU1147">
        <v>0.90419461208889496</v>
      </c>
    </row>
    <row r="1148" spans="1:47" x14ac:dyDescent="0.25">
      <c r="A1148" t="s">
        <v>210</v>
      </c>
      <c r="B1148">
        <v>53921.663548100711</v>
      </c>
      <c r="C1148">
        <v>205.36</v>
      </c>
      <c r="D1148">
        <v>28195.457259907504</v>
      </c>
      <c r="E1148">
        <v>205.36</v>
      </c>
      <c r="F1148">
        <v>205.36</v>
      </c>
      <c r="G1148">
        <v>205.36</v>
      </c>
      <c r="H1148">
        <v>205.36</v>
      </c>
      <c r="I1148">
        <v>205.36</v>
      </c>
      <c r="J1148">
        <v>47918.269567952309</v>
      </c>
      <c r="K1148">
        <v>205.36</v>
      </c>
      <c r="L1148">
        <v>52203.347416867648</v>
      </c>
      <c r="M1148">
        <v>35149.363758817148</v>
      </c>
      <c r="N1148">
        <v>1</v>
      </c>
      <c r="O1148">
        <v>1</v>
      </c>
      <c r="P1148">
        <v>0</v>
      </c>
      <c r="Q1148">
        <v>1</v>
      </c>
      <c r="R1148">
        <v>0</v>
      </c>
      <c r="S1148">
        <v>0</v>
      </c>
      <c r="T1148">
        <v>0</v>
      </c>
      <c r="U1148">
        <v>0</v>
      </c>
      <c r="V1148">
        <v>0</v>
      </c>
      <c r="W1148">
        <v>1</v>
      </c>
      <c r="X1148">
        <v>0</v>
      </c>
      <c r="Y1148">
        <v>1</v>
      </c>
      <c r="Z1148">
        <v>1</v>
      </c>
      <c r="AA1148">
        <v>1.4098099614717901</v>
      </c>
      <c r="AB1148">
        <v>0</v>
      </c>
      <c r="AC1148">
        <v>1.25560736528682</v>
      </c>
      <c r="AD1148">
        <v>0</v>
      </c>
      <c r="AE1148">
        <v>0</v>
      </c>
      <c r="AF1148">
        <v>0</v>
      </c>
      <c r="AG1148">
        <v>0</v>
      </c>
      <c r="AH1148">
        <v>0</v>
      </c>
      <c r="AI1148">
        <v>1.5220082277931799</v>
      </c>
      <c r="AJ1148">
        <v>0</v>
      </c>
      <c r="AK1148">
        <v>2.18580055235772</v>
      </c>
      <c r="AL1148">
        <v>1.18979082058033</v>
      </c>
      <c r="AM1148">
        <f t="shared" si="34"/>
        <v>0.69790425909196507</v>
      </c>
      <c r="AN1148">
        <f t="shared" si="35"/>
        <v>0.56259856215634174</v>
      </c>
      <c r="AP1148" t="s">
        <v>1236</v>
      </c>
      <c r="AQ1148" t="s">
        <v>3736</v>
      </c>
      <c r="AR1148" t="s">
        <v>3737</v>
      </c>
      <c r="AS1148">
        <v>0.34458082280551899</v>
      </c>
      <c r="AT1148">
        <v>0.201152315868461</v>
      </c>
      <c r="AU1148">
        <v>0.90512320647397504</v>
      </c>
    </row>
    <row r="1149" spans="1:47" x14ac:dyDescent="0.25">
      <c r="A1149" t="s">
        <v>543</v>
      </c>
      <c r="B1149">
        <v>21894.671638717515</v>
      </c>
      <c r="C1149">
        <v>205.36</v>
      </c>
      <c r="D1149">
        <v>14154.022975247159</v>
      </c>
      <c r="E1149">
        <v>205.36</v>
      </c>
      <c r="F1149">
        <v>205.36</v>
      </c>
      <c r="G1149">
        <v>205.36</v>
      </c>
      <c r="H1149">
        <v>205.36</v>
      </c>
      <c r="I1149">
        <v>205.36</v>
      </c>
      <c r="J1149">
        <v>16415.685529834645</v>
      </c>
      <c r="K1149">
        <v>19359.365278010871</v>
      </c>
      <c r="L1149">
        <v>205.36</v>
      </c>
      <c r="M1149">
        <v>15490.812526008311</v>
      </c>
      <c r="N1149">
        <v>1</v>
      </c>
      <c r="O1149">
        <v>1</v>
      </c>
      <c r="P1149">
        <v>0</v>
      </c>
      <c r="Q1149">
        <v>1</v>
      </c>
      <c r="R1149">
        <v>0</v>
      </c>
      <c r="S1149">
        <v>0</v>
      </c>
      <c r="T1149">
        <v>0</v>
      </c>
      <c r="U1149">
        <v>0</v>
      </c>
      <c r="V1149">
        <v>0</v>
      </c>
      <c r="W1149">
        <v>1</v>
      </c>
      <c r="X1149">
        <v>1</v>
      </c>
      <c r="Y1149">
        <v>0</v>
      </c>
      <c r="Z1149">
        <v>1</v>
      </c>
      <c r="AA1149">
        <v>1.1328348669955699</v>
      </c>
      <c r="AB1149">
        <v>0</v>
      </c>
      <c r="AC1149">
        <v>1.81304985833568</v>
      </c>
      <c r="AD1149">
        <v>0</v>
      </c>
      <c r="AE1149">
        <v>0</v>
      </c>
      <c r="AF1149">
        <v>0</v>
      </c>
      <c r="AG1149">
        <v>0</v>
      </c>
      <c r="AH1149">
        <v>0</v>
      </c>
      <c r="AI1149">
        <v>0.64904869864238701</v>
      </c>
      <c r="AJ1149">
        <v>2.5733820796809899</v>
      </c>
      <c r="AK1149">
        <v>0</v>
      </c>
      <c r="AL1149">
        <v>0.67210624165935096</v>
      </c>
      <c r="AM1149">
        <f t="shared" si="34"/>
        <v>1.0280525839424379</v>
      </c>
      <c r="AN1149">
        <f t="shared" si="35"/>
        <v>0.11201770694322516</v>
      </c>
      <c r="AP1149" t="s">
        <v>1237</v>
      </c>
      <c r="AQ1149" t="s">
        <v>3738</v>
      </c>
      <c r="AR1149" t="s">
        <v>3739</v>
      </c>
      <c r="AS1149">
        <v>-0.44551559986338701</v>
      </c>
      <c r="AT1149">
        <v>6.1201297526733298E-2</v>
      </c>
      <c r="AU1149">
        <v>0.90674786072998204</v>
      </c>
    </row>
    <row r="1150" spans="1:47" x14ac:dyDescent="0.25">
      <c r="A1150" t="s">
        <v>212</v>
      </c>
      <c r="B1150">
        <v>205.36</v>
      </c>
      <c r="C1150">
        <v>205.36</v>
      </c>
      <c r="D1150">
        <v>205.36</v>
      </c>
      <c r="E1150">
        <v>67930.327542070663</v>
      </c>
      <c r="F1150">
        <v>205.36</v>
      </c>
      <c r="G1150">
        <v>205.36</v>
      </c>
      <c r="H1150">
        <v>205.36</v>
      </c>
      <c r="I1150">
        <v>205.36</v>
      </c>
      <c r="J1150">
        <v>32694.079343428937</v>
      </c>
      <c r="K1150">
        <v>44593.604490959842</v>
      </c>
      <c r="L1150">
        <v>48608.131014653198</v>
      </c>
      <c r="M1150">
        <v>205.36</v>
      </c>
      <c r="N1150">
        <v>2</v>
      </c>
      <c r="O1150">
        <v>0</v>
      </c>
      <c r="P1150">
        <v>0</v>
      </c>
      <c r="Q1150">
        <v>0</v>
      </c>
      <c r="R1150">
        <v>1</v>
      </c>
      <c r="S1150">
        <v>0</v>
      </c>
      <c r="T1150">
        <v>0</v>
      </c>
      <c r="U1150">
        <v>0</v>
      </c>
      <c r="V1150">
        <v>0</v>
      </c>
      <c r="W1150">
        <v>1</v>
      </c>
      <c r="X1150">
        <v>1</v>
      </c>
      <c r="Y1150">
        <v>1</v>
      </c>
      <c r="Z1150">
        <v>0</v>
      </c>
      <c r="AA1150">
        <v>0</v>
      </c>
      <c r="AB1150">
        <v>0</v>
      </c>
      <c r="AC1150">
        <v>0</v>
      </c>
      <c r="AD1150">
        <v>1.49817199406664</v>
      </c>
      <c r="AE1150">
        <v>0</v>
      </c>
      <c r="AF1150">
        <v>0</v>
      </c>
      <c r="AG1150">
        <v>0</v>
      </c>
      <c r="AH1150">
        <v>0</v>
      </c>
      <c r="AI1150">
        <v>1.5616630476598501</v>
      </c>
      <c r="AJ1150">
        <v>2.53354810976237</v>
      </c>
      <c r="AK1150">
        <v>1.5330451850397699</v>
      </c>
      <c r="AL1150">
        <v>0</v>
      </c>
      <c r="AM1150">
        <f t="shared" si="34"/>
        <v>0.68253519290370335</v>
      </c>
      <c r="AN1150">
        <f t="shared" si="35"/>
        <v>0.50520286318440166</v>
      </c>
      <c r="AP1150" t="s">
        <v>1238</v>
      </c>
      <c r="AQ1150" t="s">
        <v>3740</v>
      </c>
      <c r="AR1150" t="s">
        <v>3741</v>
      </c>
      <c r="AS1150">
        <v>-0.68242289334389294</v>
      </c>
      <c r="AT1150">
        <v>6.9228970054266606E-2</v>
      </c>
      <c r="AU1150">
        <v>0.90699301293354695</v>
      </c>
    </row>
    <row r="1151" spans="1:47" x14ac:dyDescent="0.25">
      <c r="A1151" t="s">
        <v>836</v>
      </c>
      <c r="B1151">
        <v>18791.327832757172</v>
      </c>
      <c r="C1151">
        <v>205.36</v>
      </c>
      <c r="D1151">
        <v>205.36</v>
      </c>
      <c r="E1151">
        <v>205.36</v>
      </c>
      <c r="F1151">
        <v>24347.915503295226</v>
      </c>
      <c r="G1151">
        <v>205.36</v>
      </c>
      <c r="H1151">
        <v>205.36</v>
      </c>
      <c r="I1151">
        <v>205.36</v>
      </c>
      <c r="J1151">
        <v>205.36</v>
      </c>
      <c r="K1151">
        <v>205.36</v>
      </c>
      <c r="L1151">
        <v>205.36</v>
      </c>
      <c r="M1151">
        <v>205.36</v>
      </c>
      <c r="N1151">
        <v>1</v>
      </c>
      <c r="O1151">
        <v>1</v>
      </c>
      <c r="P1151">
        <v>0</v>
      </c>
      <c r="Q1151">
        <v>0</v>
      </c>
      <c r="R1151">
        <v>0</v>
      </c>
      <c r="S1151">
        <v>1</v>
      </c>
      <c r="T1151">
        <v>0</v>
      </c>
      <c r="U1151">
        <v>0</v>
      </c>
      <c r="V1151">
        <v>0</v>
      </c>
      <c r="W1151">
        <v>0</v>
      </c>
      <c r="X1151">
        <v>0</v>
      </c>
      <c r="Y1151">
        <v>0</v>
      </c>
      <c r="Z1151">
        <v>0</v>
      </c>
      <c r="AA1151">
        <v>1.4611809787888499</v>
      </c>
      <c r="AB1151">
        <v>0</v>
      </c>
      <c r="AC1151">
        <v>0</v>
      </c>
      <c r="AD1151">
        <v>0</v>
      </c>
      <c r="AE1151">
        <v>0.87295382799223897</v>
      </c>
      <c r="AF1151">
        <v>0</v>
      </c>
      <c r="AG1151">
        <v>0</v>
      </c>
      <c r="AH1151">
        <v>0</v>
      </c>
      <c r="AI1151">
        <v>0</v>
      </c>
      <c r="AJ1151">
        <v>0</v>
      </c>
      <c r="AK1151">
        <v>0</v>
      </c>
      <c r="AL1151">
        <v>0</v>
      </c>
      <c r="AM1151">
        <f t="shared" si="34"/>
        <v>0.24353016313147499</v>
      </c>
      <c r="AN1151">
        <f t="shared" si="35"/>
        <v>0.14549230466537316</v>
      </c>
      <c r="AP1151" t="s">
        <v>1239</v>
      </c>
      <c r="AQ1151" t="s">
        <v>3742</v>
      </c>
      <c r="AR1151" t="s">
        <v>3743</v>
      </c>
      <c r="AS1151">
        <v>-0.96326968353030495</v>
      </c>
      <c r="AT1151">
        <v>3.5012332004481901E-2</v>
      </c>
      <c r="AU1151">
        <v>0.90716632128710295</v>
      </c>
    </row>
    <row r="1152" spans="1:47" x14ac:dyDescent="0.25">
      <c r="A1152" t="s">
        <v>956</v>
      </c>
      <c r="B1152">
        <v>302131.86913911841</v>
      </c>
      <c r="C1152">
        <v>292070.48745907861</v>
      </c>
      <c r="D1152">
        <v>176383.98429082491</v>
      </c>
      <c r="E1152">
        <v>268716.83876880642</v>
      </c>
      <c r="F1152">
        <v>248182.90345120998</v>
      </c>
      <c r="G1152">
        <v>319539.29147679842</v>
      </c>
      <c r="H1152">
        <v>325592.96342967992</v>
      </c>
      <c r="I1152">
        <v>261862.65377122181</v>
      </c>
      <c r="J1152">
        <v>517597.18358860374</v>
      </c>
      <c r="K1152">
        <v>295303.74380974052</v>
      </c>
      <c r="L1152">
        <v>515166.12999948353</v>
      </c>
      <c r="M1152">
        <v>406996.50664231274</v>
      </c>
      <c r="N1152">
        <v>2</v>
      </c>
      <c r="O1152">
        <v>2</v>
      </c>
      <c r="P1152">
        <v>2</v>
      </c>
      <c r="Q1152">
        <v>1</v>
      </c>
      <c r="R1152">
        <v>2</v>
      </c>
      <c r="S1152">
        <v>2</v>
      </c>
      <c r="T1152">
        <v>2</v>
      </c>
      <c r="U1152">
        <v>2</v>
      </c>
      <c r="V1152">
        <v>2</v>
      </c>
      <c r="W1152">
        <v>2</v>
      </c>
      <c r="X1152">
        <v>2</v>
      </c>
      <c r="Y1152">
        <v>2</v>
      </c>
      <c r="Z1152">
        <v>2</v>
      </c>
      <c r="AA1152">
        <v>3.41022215911191</v>
      </c>
      <c r="AB1152">
        <v>3.2357170706859</v>
      </c>
      <c r="AC1152">
        <v>2.6037544305295701</v>
      </c>
      <c r="AD1152">
        <v>4.2973097298796148</v>
      </c>
      <c r="AE1152">
        <v>2.5106005191936251</v>
      </c>
      <c r="AF1152">
        <v>3.06201263512654</v>
      </c>
      <c r="AG1152">
        <v>4.2919559925021948</v>
      </c>
      <c r="AH1152">
        <v>2.473512830940805</v>
      </c>
      <c r="AI1152">
        <v>2.301743282267255</v>
      </c>
      <c r="AJ1152">
        <v>2.8600867863165651</v>
      </c>
      <c r="AK1152">
        <v>3.5004899364403954</v>
      </c>
      <c r="AL1152">
        <v>3.7947006912268351</v>
      </c>
      <c r="AM1152">
        <f t="shared" si="34"/>
        <v>2.9122560606729571</v>
      </c>
      <c r="AN1152">
        <f t="shared" si="35"/>
        <v>3.4780949500305787</v>
      </c>
      <c r="AP1152" t="s">
        <v>1240</v>
      </c>
      <c r="AQ1152" t="s">
        <v>3744</v>
      </c>
      <c r="AR1152" t="s">
        <v>3745</v>
      </c>
      <c r="AS1152">
        <v>0.83929072552859096</v>
      </c>
      <c r="AT1152">
        <v>5.3498625716988497E-2</v>
      </c>
      <c r="AU1152">
        <v>0.90800909702938903</v>
      </c>
    </row>
    <row r="1153" spans="1:47" x14ac:dyDescent="0.25">
      <c r="A1153" t="s">
        <v>1383</v>
      </c>
      <c r="B1153">
        <v>62477.962636420343</v>
      </c>
      <c r="C1153">
        <v>8510.811149918778</v>
      </c>
      <c r="D1153">
        <v>33495.162948560312</v>
      </c>
      <c r="E1153">
        <v>30328.612138389322</v>
      </c>
      <c r="F1153">
        <v>25965.104958139138</v>
      </c>
      <c r="G1153">
        <v>205.36</v>
      </c>
      <c r="H1153">
        <v>35727.393308637445</v>
      </c>
      <c r="I1153">
        <v>29626.065227050851</v>
      </c>
      <c r="J1153">
        <v>205.36</v>
      </c>
      <c r="K1153">
        <v>7553.1588681533249</v>
      </c>
      <c r="L1153">
        <v>205.36</v>
      </c>
      <c r="M1153">
        <v>11098.61411524082</v>
      </c>
      <c r="N1153">
        <v>2</v>
      </c>
      <c r="O1153">
        <v>2</v>
      </c>
      <c r="P1153">
        <v>1</v>
      </c>
      <c r="Q1153">
        <v>1</v>
      </c>
      <c r="R1153">
        <v>2</v>
      </c>
      <c r="S1153">
        <v>1</v>
      </c>
      <c r="T1153">
        <v>0</v>
      </c>
      <c r="U1153">
        <v>1</v>
      </c>
      <c r="V1153">
        <v>1</v>
      </c>
      <c r="W1153">
        <v>0</v>
      </c>
      <c r="X1153">
        <v>1</v>
      </c>
      <c r="Y1153">
        <v>0</v>
      </c>
      <c r="Z1153">
        <v>1</v>
      </c>
      <c r="AA1153">
        <v>1.5166433286914791</v>
      </c>
      <c r="AB1153">
        <v>1.5530960046600799</v>
      </c>
      <c r="AC1153">
        <v>2.50913446538673</v>
      </c>
      <c r="AD1153">
        <v>1.299350224827355</v>
      </c>
      <c r="AE1153">
        <v>2.7934439111685898</v>
      </c>
      <c r="AF1153">
        <v>0</v>
      </c>
      <c r="AG1153">
        <v>0.79934752655933505</v>
      </c>
      <c r="AH1153">
        <v>1.0457977134672301</v>
      </c>
      <c r="AI1153">
        <v>0</v>
      </c>
      <c r="AJ1153">
        <v>1.23782385770393</v>
      </c>
      <c r="AK1153">
        <v>0</v>
      </c>
      <c r="AL1153">
        <v>1.6000625547021099</v>
      </c>
      <c r="AM1153">
        <f t="shared" si="34"/>
        <v>1.1361162760737031</v>
      </c>
      <c r="AN1153">
        <f t="shared" si="35"/>
        <v>1.2563336551207698</v>
      </c>
      <c r="AP1153" t="s">
        <v>1241</v>
      </c>
      <c r="AQ1153" t="s">
        <v>3746</v>
      </c>
      <c r="AR1153" t="s">
        <v>3747</v>
      </c>
      <c r="AS1153">
        <v>0.58168963720268996</v>
      </c>
      <c r="AT1153">
        <v>0.116934850019043</v>
      </c>
      <c r="AU1153">
        <v>0.90854746029273403</v>
      </c>
    </row>
    <row r="1154" spans="1:47" x14ac:dyDescent="0.25">
      <c r="A1154" t="s">
        <v>847</v>
      </c>
      <c r="B1154">
        <v>41709.207208073596</v>
      </c>
      <c r="C1154">
        <v>40232.564935646442</v>
      </c>
      <c r="D1154">
        <v>56814.997354277621</v>
      </c>
      <c r="E1154">
        <v>46467.479080982637</v>
      </c>
      <c r="F1154">
        <v>47603.473876199794</v>
      </c>
      <c r="G1154">
        <v>30537.696835389437</v>
      </c>
      <c r="H1154">
        <v>52814.7285044952</v>
      </c>
      <c r="I1154">
        <v>40542.513347061926</v>
      </c>
      <c r="J1154">
        <v>64889.80162630455</v>
      </c>
      <c r="K1154">
        <v>37215.860736149407</v>
      </c>
      <c r="L1154">
        <v>70822.99091772172</v>
      </c>
      <c r="M1154">
        <v>48402.231554967962</v>
      </c>
      <c r="N1154">
        <v>1</v>
      </c>
      <c r="O1154">
        <v>1</v>
      </c>
      <c r="P1154">
        <v>1</v>
      </c>
      <c r="Q1154">
        <v>1</v>
      </c>
      <c r="R1154">
        <v>1</v>
      </c>
      <c r="S1154">
        <v>1</v>
      </c>
      <c r="T1154">
        <v>1</v>
      </c>
      <c r="U1154">
        <v>1</v>
      </c>
      <c r="V1154">
        <v>1</v>
      </c>
      <c r="W1154">
        <v>1</v>
      </c>
      <c r="X1154">
        <v>1</v>
      </c>
      <c r="Y1154">
        <v>1</v>
      </c>
      <c r="Z1154">
        <v>1</v>
      </c>
      <c r="AA1154">
        <v>1.3516894505722299</v>
      </c>
      <c r="AB1154">
        <v>2.3073051266583402</v>
      </c>
      <c r="AC1154">
        <v>4.0363893177130699</v>
      </c>
      <c r="AD1154">
        <v>2.52220260378223</v>
      </c>
      <c r="AE1154">
        <v>3.0089218521466101</v>
      </c>
      <c r="AF1154">
        <v>1.3703567149784699</v>
      </c>
      <c r="AG1154">
        <v>3.4213076419466901</v>
      </c>
      <c r="AH1154">
        <v>3.9017530452193498</v>
      </c>
      <c r="AI1154">
        <v>2.7925883550066102</v>
      </c>
      <c r="AJ1154">
        <v>5.1268575854928997</v>
      </c>
      <c r="AK1154">
        <v>4.8558711621421704</v>
      </c>
      <c r="AL1154">
        <v>4.0768356108790904</v>
      </c>
      <c r="AM1154">
        <f t="shared" si="34"/>
        <v>2.8308644250702701</v>
      </c>
      <c r="AN1154">
        <f t="shared" si="35"/>
        <v>3.6311486526860235</v>
      </c>
      <c r="AP1154" t="s">
        <v>1242</v>
      </c>
      <c r="AQ1154" t="s">
        <v>3748</v>
      </c>
      <c r="AR1154" t="s">
        <v>3749</v>
      </c>
      <c r="AS1154">
        <v>-0.17138412957696</v>
      </c>
      <c r="AT1154">
        <v>1.59943475970446E-2</v>
      </c>
      <c r="AU1154">
        <v>0.90890341897871396</v>
      </c>
    </row>
    <row r="1155" spans="1:47" x14ac:dyDescent="0.25">
      <c r="A1155" t="s">
        <v>616</v>
      </c>
      <c r="B1155">
        <v>80271.411145070786</v>
      </c>
      <c r="C1155">
        <v>205.36</v>
      </c>
      <c r="D1155">
        <v>78942.62440120586</v>
      </c>
      <c r="E1155">
        <v>70770.939746247735</v>
      </c>
      <c r="F1155">
        <v>76290.834173178126</v>
      </c>
      <c r="G1155">
        <v>83617.12077402712</v>
      </c>
      <c r="H1155">
        <v>86912.308293725058</v>
      </c>
      <c r="I1155">
        <v>90228.758261445051</v>
      </c>
      <c r="J1155">
        <v>138729.42589409888</v>
      </c>
      <c r="K1155">
        <v>107738.59161157937</v>
      </c>
      <c r="L1155">
        <v>141203.09608370921</v>
      </c>
      <c r="M1155">
        <v>106019.69822254281</v>
      </c>
      <c r="N1155">
        <v>1</v>
      </c>
      <c r="O1155">
        <v>1</v>
      </c>
      <c r="P1155">
        <v>0</v>
      </c>
      <c r="Q1155">
        <v>1</v>
      </c>
      <c r="R1155">
        <v>1</v>
      </c>
      <c r="S1155">
        <v>1</v>
      </c>
      <c r="T1155">
        <v>1</v>
      </c>
      <c r="U1155">
        <v>1</v>
      </c>
      <c r="V1155">
        <v>1</v>
      </c>
      <c r="W1155">
        <v>1</v>
      </c>
      <c r="X1155">
        <v>1</v>
      </c>
      <c r="Y1155">
        <v>1</v>
      </c>
      <c r="Z1155">
        <v>1</v>
      </c>
      <c r="AA1155">
        <v>2.1560031737172198</v>
      </c>
      <c r="AB1155">
        <v>0</v>
      </c>
      <c r="AC1155">
        <v>2.8039680044573601</v>
      </c>
      <c r="AD1155">
        <v>3.8998740846734199</v>
      </c>
      <c r="AE1155">
        <v>2.1037207382173202</v>
      </c>
      <c r="AF1155">
        <v>3.0192398420154101</v>
      </c>
      <c r="AG1155">
        <v>3.0835132341331999</v>
      </c>
      <c r="AH1155">
        <v>3.4725945910174998</v>
      </c>
      <c r="AI1155">
        <v>3.10589747744047</v>
      </c>
      <c r="AJ1155">
        <v>3.56808971562727</v>
      </c>
      <c r="AK1155">
        <v>2.69596460375472</v>
      </c>
      <c r="AL1155">
        <v>2.6879619850718002</v>
      </c>
      <c r="AM1155">
        <f t="shared" si="34"/>
        <v>2.442199702209622</v>
      </c>
      <c r="AN1155">
        <f t="shared" si="35"/>
        <v>2.990604872811327</v>
      </c>
      <c r="AP1155" t="s">
        <v>1243</v>
      </c>
      <c r="AQ1155" t="s">
        <v>3750</v>
      </c>
      <c r="AR1155" t="s">
        <v>3751</v>
      </c>
      <c r="AS1155">
        <v>-0.38491043186577301</v>
      </c>
      <c r="AT1155">
        <v>2.6849416062182802E-2</v>
      </c>
      <c r="AU1155">
        <v>0.909281752740424</v>
      </c>
    </row>
    <row r="1156" spans="1:47" x14ac:dyDescent="0.25">
      <c r="A1156" t="s">
        <v>1409</v>
      </c>
      <c r="B1156">
        <v>99431.428214755855</v>
      </c>
      <c r="C1156">
        <v>205.36</v>
      </c>
      <c r="D1156">
        <v>91824.547113657725</v>
      </c>
      <c r="E1156">
        <v>79309.027468087588</v>
      </c>
      <c r="F1156">
        <v>92273.641828527761</v>
      </c>
      <c r="G1156">
        <v>90032.364149926711</v>
      </c>
      <c r="H1156">
        <v>97719.532381688216</v>
      </c>
      <c r="I1156">
        <v>98334.942067165801</v>
      </c>
      <c r="J1156">
        <v>119563.7365396636</v>
      </c>
      <c r="K1156">
        <v>70992.991278942893</v>
      </c>
      <c r="L1156">
        <v>115654.88769593995</v>
      </c>
      <c r="M1156">
        <v>95262.197192889304</v>
      </c>
      <c r="N1156">
        <v>1</v>
      </c>
      <c r="O1156">
        <v>1</v>
      </c>
      <c r="P1156">
        <v>0</v>
      </c>
      <c r="Q1156">
        <v>1</v>
      </c>
      <c r="R1156">
        <v>1</v>
      </c>
      <c r="S1156">
        <v>1</v>
      </c>
      <c r="T1156">
        <v>1</v>
      </c>
      <c r="U1156">
        <v>1</v>
      </c>
      <c r="V1156">
        <v>1</v>
      </c>
      <c r="W1156">
        <v>1</v>
      </c>
      <c r="X1156">
        <v>1</v>
      </c>
      <c r="Y1156">
        <v>1</v>
      </c>
      <c r="Z1156">
        <v>1</v>
      </c>
      <c r="AA1156">
        <v>5.0444919546991702</v>
      </c>
      <c r="AB1156">
        <v>0</v>
      </c>
      <c r="AC1156">
        <v>2.6334229801181901</v>
      </c>
      <c r="AD1156">
        <v>2.8358321995044502</v>
      </c>
      <c r="AE1156">
        <v>0.81195022523203797</v>
      </c>
      <c r="AF1156">
        <v>2.6589504236933101</v>
      </c>
      <c r="AG1156">
        <v>3.8836734418528498</v>
      </c>
      <c r="AH1156">
        <v>4.1553655113832502</v>
      </c>
      <c r="AI1156">
        <v>2.9624869467439399</v>
      </c>
      <c r="AJ1156">
        <v>3.9234120573333602</v>
      </c>
      <c r="AK1156">
        <v>3.0520278653054298</v>
      </c>
      <c r="AL1156">
        <v>4.8483213873878404</v>
      </c>
      <c r="AM1156">
        <f t="shared" si="34"/>
        <v>2.8704607270979956</v>
      </c>
      <c r="AN1156">
        <f t="shared" si="35"/>
        <v>3.2645284384443101</v>
      </c>
      <c r="AP1156" t="s">
        <v>1244</v>
      </c>
      <c r="AQ1156" t="s">
        <v>3752</v>
      </c>
      <c r="AR1156" t="s">
        <v>3753</v>
      </c>
      <c r="AS1156">
        <v>0.59425520093987605</v>
      </c>
      <c r="AT1156">
        <v>4.8472219466958899E-2</v>
      </c>
      <c r="AU1156">
        <v>0.90963465961769696</v>
      </c>
    </row>
    <row r="1157" spans="1:47" x14ac:dyDescent="0.25">
      <c r="A1157" t="s">
        <v>195</v>
      </c>
      <c r="B1157">
        <v>205.36</v>
      </c>
      <c r="C1157">
        <v>205.36</v>
      </c>
      <c r="D1157">
        <v>205.36</v>
      </c>
      <c r="E1157">
        <v>205.36</v>
      </c>
      <c r="F1157">
        <v>205.36</v>
      </c>
      <c r="G1157">
        <v>35701.983920590785</v>
      </c>
      <c r="H1157">
        <v>15162.19033206279</v>
      </c>
      <c r="I1157">
        <v>205.36</v>
      </c>
      <c r="J1157">
        <v>205.36</v>
      </c>
      <c r="K1157">
        <v>37028.558575559691</v>
      </c>
      <c r="L1157">
        <v>205.36</v>
      </c>
      <c r="M1157">
        <v>205.36</v>
      </c>
      <c r="N1157">
        <v>1</v>
      </c>
      <c r="O1157">
        <v>0</v>
      </c>
      <c r="P1157">
        <v>0</v>
      </c>
      <c r="Q1157">
        <v>0</v>
      </c>
      <c r="R1157">
        <v>0</v>
      </c>
      <c r="S1157">
        <v>0</v>
      </c>
      <c r="T1157">
        <v>1</v>
      </c>
      <c r="U1157">
        <v>1</v>
      </c>
      <c r="V1157">
        <v>0</v>
      </c>
      <c r="W1157">
        <v>0</v>
      </c>
      <c r="X1157">
        <v>1</v>
      </c>
      <c r="Y1157">
        <v>0</v>
      </c>
      <c r="Z1157">
        <v>0</v>
      </c>
      <c r="AA1157">
        <v>0</v>
      </c>
      <c r="AB1157">
        <v>0</v>
      </c>
      <c r="AC1157">
        <v>0</v>
      </c>
      <c r="AD1157">
        <v>0</v>
      </c>
      <c r="AE1157">
        <v>0</v>
      </c>
      <c r="AF1157">
        <v>1.61958547029879</v>
      </c>
      <c r="AG1157">
        <v>1.22354078166824</v>
      </c>
      <c r="AH1157">
        <v>0</v>
      </c>
      <c r="AI1157">
        <v>0</v>
      </c>
      <c r="AJ1157">
        <v>0.67670614788086203</v>
      </c>
      <c r="AK1157">
        <v>0</v>
      </c>
      <c r="AL1157">
        <v>0</v>
      </c>
      <c r="AM1157">
        <f t="shared" ref="AM1157:AM1220" si="36">AVERAGE(AA1157:AC1157,AF1157,AI1157,AJ1157)</f>
        <v>0.38271526969660868</v>
      </c>
      <c r="AN1157">
        <f t="shared" ref="AN1157:AN1220" si="37">AVERAGE(AD1157:AE1157,AG1157,AH1157,AK1157,AL1157)</f>
        <v>0.20392346361137334</v>
      </c>
      <c r="AP1157" t="s">
        <v>1245</v>
      </c>
      <c r="AQ1157" t="s">
        <v>3754</v>
      </c>
      <c r="AR1157" t="s">
        <v>3755</v>
      </c>
      <c r="AS1157">
        <v>0.71966857209547896</v>
      </c>
      <c r="AT1157">
        <v>0.13560977826817699</v>
      </c>
      <c r="AU1157">
        <v>0.91017847678264097</v>
      </c>
    </row>
    <row r="1158" spans="1:47" x14ac:dyDescent="0.25">
      <c r="A1158" t="s">
        <v>218</v>
      </c>
      <c r="B1158">
        <v>205.36</v>
      </c>
      <c r="C1158">
        <v>20066.26909624807</v>
      </c>
      <c r="D1158">
        <v>31822.707210698147</v>
      </c>
      <c r="E1158">
        <v>205.36</v>
      </c>
      <c r="F1158">
        <v>28751.414807716337</v>
      </c>
      <c r="G1158">
        <v>205.36</v>
      </c>
      <c r="H1158">
        <v>205.36</v>
      </c>
      <c r="I1158">
        <v>18737.274711736882</v>
      </c>
      <c r="J1158">
        <v>205.36</v>
      </c>
      <c r="K1158">
        <v>38716.704162398346</v>
      </c>
      <c r="L1158">
        <v>21648.239663710829</v>
      </c>
      <c r="M1158">
        <v>23839.64861466561</v>
      </c>
      <c r="N1158">
        <v>1</v>
      </c>
      <c r="O1158">
        <v>0</v>
      </c>
      <c r="P1158">
        <v>1</v>
      </c>
      <c r="Q1158">
        <v>1</v>
      </c>
      <c r="R1158">
        <v>0</v>
      </c>
      <c r="S1158">
        <v>1</v>
      </c>
      <c r="T1158">
        <v>0</v>
      </c>
      <c r="U1158">
        <v>0</v>
      </c>
      <c r="V1158">
        <v>1</v>
      </c>
      <c r="W1158">
        <v>0</v>
      </c>
      <c r="X1158">
        <v>1</v>
      </c>
      <c r="Y1158">
        <v>1</v>
      </c>
      <c r="Z1158">
        <v>1</v>
      </c>
      <c r="AA1158">
        <v>0</v>
      </c>
      <c r="AB1158">
        <v>0.97687488602611094</v>
      </c>
      <c r="AC1158">
        <v>0.98130137519487104</v>
      </c>
      <c r="AD1158">
        <v>0</v>
      </c>
      <c r="AE1158">
        <v>1.26796477418966</v>
      </c>
      <c r="AF1158">
        <v>0</v>
      </c>
      <c r="AG1158">
        <v>0</v>
      </c>
      <c r="AH1158">
        <v>0.81701134634797101</v>
      </c>
      <c r="AI1158">
        <v>0</v>
      </c>
      <c r="AJ1158">
        <v>4.4844925684803201</v>
      </c>
      <c r="AK1158">
        <v>0.71017475540583697</v>
      </c>
      <c r="AL1158">
        <v>3.7106955041257201</v>
      </c>
      <c r="AM1158">
        <f t="shared" si="36"/>
        <v>1.0737781382835505</v>
      </c>
      <c r="AN1158">
        <f t="shared" si="37"/>
        <v>1.0843077300115314</v>
      </c>
      <c r="AP1158" t="s">
        <v>1246</v>
      </c>
      <c r="AQ1158" t="s">
        <v>3756</v>
      </c>
      <c r="AR1158" t="s">
        <v>3757</v>
      </c>
      <c r="AS1158">
        <v>-0.21921793235442799</v>
      </c>
      <c r="AT1158">
        <v>3.8124438180516897E-2</v>
      </c>
      <c r="AU1158">
        <v>0.91050093581646196</v>
      </c>
    </row>
    <row r="1159" spans="1:47" x14ac:dyDescent="0.25">
      <c r="A1159" t="s">
        <v>733</v>
      </c>
      <c r="B1159">
        <v>205.36</v>
      </c>
      <c r="C1159">
        <v>205.36</v>
      </c>
      <c r="D1159">
        <v>37889.814103040539</v>
      </c>
      <c r="E1159">
        <v>25919.779996469191</v>
      </c>
      <c r="F1159">
        <v>205.36</v>
      </c>
      <c r="G1159">
        <v>16033.223477874226</v>
      </c>
      <c r="H1159">
        <v>205.36</v>
      </c>
      <c r="I1159">
        <v>14846.320197749059</v>
      </c>
      <c r="J1159">
        <v>205.36</v>
      </c>
      <c r="K1159">
        <v>31261.361639079609</v>
      </c>
      <c r="L1159">
        <v>205.36</v>
      </c>
      <c r="M1159">
        <v>38239.352665333172</v>
      </c>
      <c r="N1159">
        <v>1</v>
      </c>
      <c r="O1159">
        <v>0</v>
      </c>
      <c r="P1159">
        <v>0</v>
      </c>
      <c r="Q1159">
        <v>1</v>
      </c>
      <c r="R1159">
        <v>1</v>
      </c>
      <c r="S1159">
        <v>0</v>
      </c>
      <c r="T1159">
        <v>1</v>
      </c>
      <c r="U1159">
        <v>0</v>
      </c>
      <c r="V1159">
        <v>1</v>
      </c>
      <c r="W1159">
        <v>0</v>
      </c>
      <c r="X1159">
        <v>1</v>
      </c>
      <c r="Y1159">
        <v>0</v>
      </c>
      <c r="Z1159">
        <v>1</v>
      </c>
      <c r="AA1159">
        <v>0</v>
      </c>
      <c r="AB1159">
        <v>0</v>
      </c>
      <c r="AC1159">
        <v>0.93245572158255896</v>
      </c>
      <c r="AD1159">
        <v>1.0162604761958201</v>
      </c>
      <c r="AE1159">
        <v>0</v>
      </c>
      <c r="AF1159">
        <v>1.4318697891175101</v>
      </c>
      <c r="AG1159">
        <v>0</v>
      </c>
      <c r="AH1159">
        <v>0.60107098463970698</v>
      </c>
      <c r="AI1159">
        <v>0</v>
      </c>
      <c r="AJ1159">
        <v>2.6050067321258399</v>
      </c>
      <c r="AK1159">
        <v>0</v>
      </c>
      <c r="AL1159">
        <v>0.51981870744449499</v>
      </c>
      <c r="AM1159">
        <f t="shared" si="36"/>
        <v>0.82822204047098469</v>
      </c>
      <c r="AN1159">
        <f t="shared" si="37"/>
        <v>0.356191694713337</v>
      </c>
      <c r="AP1159" t="s">
        <v>1247</v>
      </c>
      <c r="AQ1159" t="s">
        <v>3758</v>
      </c>
      <c r="AR1159" t="s">
        <v>3759</v>
      </c>
      <c r="AS1159">
        <v>0.20167271153323099</v>
      </c>
      <c r="AT1159">
        <v>3.9606328430717701E-2</v>
      </c>
      <c r="AU1159">
        <v>0.91091869361693001</v>
      </c>
    </row>
    <row r="1160" spans="1:47" x14ac:dyDescent="0.25">
      <c r="A1160" t="s">
        <v>553</v>
      </c>
      <c r="B1160">
        <v>168932.95172822391</v>
      </c>
      <c r="C1160">
        <v>205.36</v>
      </c>
      <c r="D1160">
        <v>155525.37911356203</v>
      </c>
      <c r="E1160">
        <v>81795.438883356968</v>
      </c>
      <c r="F1160">
        <v>205.36</v>
      </c>
      <c r="G1160">
        <v>205.36</v>
      </c>
      <c r="H1160">
        <v>107749.00222657362</v>
      </c>
      <c r="I1160">
        <v>83378.354147040955</v>
      </c>
      <c r="J1160">
        <v>205.36</v>
      </c>
      <c r="K1160">
        <v>134993.25506340325</v>
      </c>
      <c r="L1160">
        <v>205.36</v>
      </c>
      <c r="M1160">
        <v>205.36</v>
      </c>
      <c r="N1160">
        <v>1</v>
      </c>
      <c r="O1160">
        <v>1</v>
      </c>
      <c r="P1160">
        <v>0</v>
      </c>
      <c r="Q1160">
        <v>1</v>
      </c>
      <c r="R1160">
        <v>1</v>
      </c>
      <c r="S1160">
        <v>0</v>
      </c>
      <c r="T1160">
        <v>0</v>
      </c>
      <c r="U1160">
        <v>1</v>
      </c>
      <c r="V1160">
        <v>1</v>
      </c>
      <c r="W1160">
        <v>0</v>
      </c>
      <c r="X1160">
        <v>1</v>
      </c>
      <c r="Y1160">
        <v>0</v>
      </c>
      <c r="Z1160">
        <v>0</v>
      </c>
      <c r="AA1160">
        <v>0.59236489341310905</v>
      </c>
      <c r="AB1160">
        <v>0</v>
      </c>
      <c r="AC1160">
        <v>3.1242282459041202</v>
      </c>
      <c r="AD1160">
        <v>2.4636350820947999</v>
      </c>
      <c r="AE1160">
        <v>0</v>
      </c>
      <c r="AF1160">
        <v>0</v>
      </c>
      <c r="AG1160">
        <v>1.5794862612543901</v>
      </c>
      <c r="AH1160">
        <v>0.61827344161979003</v>
      </c>
      <c r="AI1160">
        <v>0</v>
      </c>
      <c r="AJ1160">
        <v>0.958971014908514</v>
      </c>
      <c r="AK1160">
        <v>0</v>
      </c>
      <c r="AL1160">
        <v>0</v>
      </c>
      <c r="AM1160">
        <f t="shared" si="36"/>
        <v>0.77926069237095719</v>
      </c>
      <c r="AN1160">
        <f t="shared" si="37"/>
        <v>0.77689913082816331</v>
      </c>
      <c r="AP1160" t="s">
        <v>1248</v>
      </c>
      <c r="AQ1160" t="s">
        <v>3760</v>
      </c>
      <c r="AR1160" t="s">
        <v>3761</v>
      </c>
      <c r="AS1160">
        <v>-0.33878133085428302</v>
      </c>
      <c r="AT1160">
        <v>0.180693376702529</v>
      </c>
      <c r="AU1160">
        <v>0.91173143194041895</v>
      </c>
    </row>
    <row r="1161" spans="1:47" x14ac:dyDescent="0.25">
      <c r="A1161" t="s">
        <v>1148</v>
      </c>
      <c r="B1161">
        <v>34133.629186584149</v>
      </c>
      <c r="C1161">
        <v>54672.158950120647</v>
      </c>
      <c r="D1161">
        <v>26060.759735555705</v>
      </c>
      <c r="E1161">
        <v>34774.245778189681</v>
      </c>
      <c r="F1161">
        <v>205.36</v>
      </c>
      <c r="G1161">
        <v>205.36</v>
      </c>
      <c r="H1161">
        <v>36535.865844191088</v>
      </c>
      <c r="I1161">
        <v>37022.310369386505</v>
      </c>
      <c r="J1161">
        <v>205.36</v>
      </c>
      <c r="K1161">
        <v>205.36</v>
      </c>
      <c r="L1161">
        <v>205.36</v>
      </c>
      <c r="M1161">
        <v>205.36</v>
      </c>
      <c r="N1161">
        <v>1</v>
      </c>
      <c r="O1161">
        <v>1</v>
      </c>
      <c r="P1161">
        <v>1</v>
      </c>
      <c r="Q1161">
        <v>1</v>
      </c>
      <c r="R1161">
        <v>1</v>
      </c>
      <c r="S1161">
        <v>0</v>
      </c>
      <c r="T1161">
        <v>0</v>
      </c>
      <c r="U1161">
        <v>1</v>
      </c>
      <c r="V1161">
        <v>1</v>
      </c>
      <c r="W1161">
        <v>0</v>
      </c>
      <c r="X1161">
        <v>0</v>
      </c>
      <c r="Y1161">
        <v>0</v>
      </c>
      <c r="Z1161">
        <v>0</v>
      </c>
      <c r="AA1161">
        <v>2.6305669258301299</v>
      </c>
      <c r="AB1161">
        <v>3.3427991234052499</v>
      </c>
      <c r="AC1161">
        <v>2.4837757381985499</v>
      </c>
      <c r="AD1161">
        <v>2.6129694936496399</v>
      </c>
      <c r="AE1161">
        <v>0</v>
      </c>
      <c r="AF1161">
        <v>0</v>
      </c>
      <c r="AG1161">
        <v>4.69841450785405</v>
      </c>
      <c r="AH1161">
        <v>3.4703801905163099</v>
      </c>
      <c r="AI1161">
        <v>0</v>
      </c>
      <c r="AJ1161">
        <v>0</v>
      </c>
      <c r="AK1161">
        <v>0</v>
      </c>
      <c r="AL1161">
        <v>0</v>
      </c>
      <c r="AM1161">
        <f t="shared" si="36"/>
        <v>1.4095236312389883</v>
      </c>
      <c r="AN1161">
        <f t="shared" si="37"/>
        <v>1.7969606986699997</v>
      </c>
      <c r="AP1161" t="s">
        <v>1249</v>
      </c>
      <c r="AQ1161" t="s">
        <v>3762</v>
      </c>
      <c r="AR1161" t="s">
        <v>3763</v>
      </c>
      <c r="AS1161">
        <v>-0.41842789686515403</v>
      </c>
      <c r="AT1161">
        <v>5.0456164454869598E-2</v>
      </c>
      <c r="AU1161">
        <v>0.91218030187797206</v>
      </c>
    </row>
    <row r="1162" spans="1:47" x14ac:dyDescent="0.25">
      <c r="A1162" t="s">
        <v>132</v>
      </c>
      <c r="B1162">
        <v>38063.05279416588</v>
      </c>
      <c r="C1162">
        <v>205.36</v>
      </c>
      <c r="D1162">
        <v>44759.300831851579</v>
      </c>
      <c r="E1162">
        <v>83076.89945971327</v>
      </c>
      <c r="F1162">
        <v>205.36</v>
      </c>
      <c r="G1162">
        <v>81733.721763308247</v>
      </c>
      <c r="H1162">
        <v>74714.027556936184</v>
      </c>
      <c r="I1162">
        <v>79078.5792683568</v>
      </c>
      <c r="J1162">
        <v>205.36</v>
      </c>
      <c r="K1162">
        <v>205.36</v>
      </c>
      <c r="L1162">
        <v>205.36</v>
      </c>
      <c r="M1162">
        <v>205.36</v>
      </c>
      <c r="N1162">
        <v>1</v>
      </c>
      <c r="O1162">
        <v>1</v>
      </c>
      <c r="P1162">
        <v>0</v>
      </c>
      <c r="Q1162">
        <v>1</v>
      </c>
      <c r="R1162">
        <v>1</v>
      </c>
      <c r="S1162">
        <v>0</v>
      </c>
      <c r="T1162">
        <v>1</v>
      </c>
      <c r="U1162">
        <v>1</v>
      </c>
      <c r="V1162">
        <v>1</v>
      </c>
      <c r="W1162">
        <v>0</v>
      </c>
      <c r="X1162">
        <v>0</v>
      </c>
      <c r="Y1162">
        <v>0</v>
      </c>
      <c r="Z1162">
        <v>0</v>
      </c>
      <c r="AA1162">
        <v>2.1342703493426001</v>
      </c>
      <c r="AB1162">
        <v>0</v>
      </c>
      <c r="AC1162">
        <v>2.1437054293507298</v>
      </c>
      <c r="AD1162">
        <v>2.1214188809587999</v>
      </c>
      <c r="AE1162">
        <v>0</v>
      </c>
      <c r="AF1162">
        <v>3.5321671507213801</v>
      </c>
      <c r="AG1162">
        <v>1.9389182934282501</v>
      </c>
      <c r="AH1162">
        <v>2.7403975444503801</v>
      </c>
      <c r="AI1162">
        <v>0</v>
      </c>
      <c r="AJ1162">
        <v>0</v>
      </c>
      <c r="AK1162">
        <v>0</v>
      </c>
      <c r="AL1162">
        <v>0</v>
      </c>
      <c r="AM1162">
        <f t="shared" si="36"/>
        <v>1.3016904882357849</v>
      </c>
      <c r="AN1162">
        <f t="shared" si="37"/>
        <v>1.1334557864729051</v>
      </c>
      <c r="AP1162" t="s">
        <v>1250</v>
      </c>
      <c r="AQ1162" t="s">
        <v>3764</v>
      </c>
      <c r="AR1162" t="s">
        <v>3765</v>
      </c>
      <c r="AS1162">
        <v>-0.28181919321698701</v>
      </c>
      <c r="AT1162">
        <v>7.7083505354613294E-2</v>
      </c>
      <c r="AU1162">
        <v>0.91251943658946399</v>
      </c>
    </row>
    <row r="1163" spans="1:47" x14ac:dyDescent="0.25">
      <c r="A1163" t="s">
        <v>231</v>
      </c>
      <c r="B1163">
        <v>59991.165186769882</v>
      </c>
      <c r="C1163">
        <v>23996.870292095453</v>
      </c>
      <c r="D1163">
        <v>205.36</v>
      </c>
      <c r="E1163">
        <v>205.36</v>
      </c>
      <c r="F1163">
        <v>70335.84803938969</v>
      </c>
      <c r="G1163">
        <v>205.36</v>
      </c>
      <c r="H1163">
        <v>136742.57046001026</v>
      </c>
      <c r="I1163">
        <v>205.36</v>
      </c>
      <c r="J1163">
        <v>103798.47771771468</v>
      </c>
      <c r="K1163">
        <v>205.36</v>
      </c>
      <c r="L1163">
        <v>205.36</v>
      </c>
      <c r="M1163">
        <v>205.36</v>
      </c>
      <c r="N1163">
        <v>1</v>
      </c>
      <c r="O1163">
        <v>1</v>
      </c>
      <c r="P1163">
        <v>1</v>
      </c>
      <c r="Q1163">
        <v>0</v>
      </c>
      <c r="R1163">
        <v>0</v>
      </c>
      <c r="S1163">
        <v>1</v>
      </c>
      <c r="T1163">
        <v>0</v>
      </c>
      <c r="U1163">
        <v>1</v>
      </c>
      <c r="V1163">
        <v>0</v>
      </c>
      <c r="W1163">
        <v>1</v>
      </c>
      <c r="X1163">
        <v>0</v>
      </c>
      <c r="Y1163">
        <v>0</v>
      </c>
      <c r="Z1163">
        <v>0</v>
      </c>
      <c r="AA1163">
        <v>1.5667059421754901</v>
      </c>
      <c r="AB1163">
        <v>1.9453440142084899</v>
      </c>
      <c r="AC1163">
        <v>0</v>
      </c>
      <c r="AD1163">
        <v>0</v>
      </c>
      <c r="AE1163">
        <v>1.8196798797387499</v>
      </c>
      <c r="AF1163">
        <v>0</v>
      </c>
      <c r="AG1163">
        <v>1.4014483093510499</v>
      </c>
      <c r="AH1163">
        <v>0</v>
      </c>
      <c r="AI1163">
        <v>2.4089832149514501</v>
      </c>
      <c r="AJ1163">
        <v>0</v>
      </c>
      <c r="AK1163">
        <v>0</v>
      </c>
      <c r="AL1163">
        <v>0</v>
      </c>
      <c r="AM1163">
        <f t="shared" si="36"/>
        <v>0.98683886188923842</v>
      </c>
      <c r="AN1163">
        <f t="shared" si="37"/>
        <v>0.53685469818163334</v>
      </c>
      <c r="AP1163" t="s">
        <v>1251</v>
      </c>
      <c r="AQ1163" t="s">
        <v>3766</v>
      </c>
      <c r="AR1163" t="s">
        <v>3767</v>
      </c>
      <c r="AS1163">
        <v>0.46243412223730401</v>
      </c>
      <c r="AT1163">
        <v>0.23002692628303301</v>
      </c>
      <c r="AU1163">
        <v>0.91268478945842002</v>
      </c>
    </row>
    <row r="1164" spans="1:47" x14ac:dyDescent="0.25">
      <c r="A1164" t="s">
        <v>611</v>
      </c>
      <c r="B1164">
        <v>135334.16819491246</v>
      </c>
      <c r="C1164">
        <v>141123.06895614078</v>
      </c>
      <c r="D1164">
        <v>147615.29182801663</v>
      </c>
      <c r="E1164">
        <v>120616.61316283145</v>
      </c>
      <c r="F1164">
        <v>110835.33031822639</v>
      </c>
      <c r="G1164">
        <v>103576.21616921751</v>
      </c>
      <c r="H1164">
        <v>108280.99917576174</v>
      </c>
      <c r="I1164">
        <v>98532.418566206878</v>
      </c>
      <c r="J1164">
        <v>272961.1681933183</v>
      </c>
      <c r="K1164">
        <v>200868.23030661841</v>
      </c>
      <c r="L1164">
        <v>267838.82713669736</v>
      </c>
      <c r="M1164">
        <v>187791.12984447184</v>
      </c>
      <c r="N1164">
        <v>1</v>
      </c>
      <c r="O1164">
        <v>1</v>
      </c>
      <c r="P1164">
        <v>1</v>
      </c>
      <c r="Q1164">
        <v>1</v>
      </c>
      <c r="R1164">
        <v>1</v>
      </c>
      <c r="S1164">
        <v>1</v>
      </c>
      <c r="T1164">
        <v>1</v>
      </c>
      <c r="U1164">
        <v>1</v>
      </c>
      <c r="V1164">
        <v>1</v>
      </c>
      <c r="W1164">
        <v>1</v>
      </c>
      <c r="X1164">
        <v>1</v>
      </c>
      <c r="Y1164">
        <v>1</v>
      </c>
      <c r="Z1164">
        <v>1</v>
      </c>
      <c r="AA1164">
        <v>3.5543100210465202</v>
      </c>
      <c r="AB1164">
        <v>3.25131964174372</v>
      </c>
      <c r="AC1164">
        <v>2.0065901998448701</v>
      </c>
      <c r="AD1164">
        <v>3.5096275721441499</v>
      </c>
      <c r="AE1164">
        <v>2.4474688501031898</v>
      </c>
      <c r="AF1164">
        <v>3.7006398803328899</v>
      </c>
      <c r="AG1164">
        <v>6.2442733720353703</v>
      </c>
      <c r="AH1164">
        <v>7.6659968073834399</v>
      </c>
      <c r="AI1164">
        <v>4.1401736445971897</v>
      </c>
      <c r="AJ1164">
        <v>5.1359315801319996</v>
      </c>
      <c r="AK1164">
        <v>4.3748901687499604</v>
      </c>
      <c r="AL1164">
        <v>3.4809359556727602</v>
      </c>
      <c r="AM1164">
        <f t="shared" si="36"/>
        <v>3.6314941612828648</v>
      </c>
      <c r="AN1164">
        <f t="shared" si="37"/>
        <v>4.6205321210148114</v>
      </c>
      <c r="AP1164" t="s">
        <v>1252</v>
      </c>
      <c r="AQ1164" t="s">
        <v>3768</v>
      </c>
      <c r="AR1164" t="s">
        <v>3769</v>
      </c>
      <c r="AS1164">
        <v>0.306097977837617</v>
      </c>
      <c r="AT1164">
        <v>5.4833495648228203E-2</v>
      </c>
      <c r="AU1164">
        <v>0.91370955129113496</v>
      </c>
    </row>
    <row r="1165" spans="1:47" x14ac:dyDescent="0.25">
      <c r="A1165" t="s">
        <v>967</v>
      </c>
      <c r="B1165">
        <v>23511.275081813907</v>
      </c>
      <c r="C1165">
        <v>23741.830352412409</v>
      </c>
      <c r="D1165">
        <v>16288.83987845404</v>
      </c>
      <c r="E1165">
        <v>15759.799295215018</v>
      </c>
      <c r="F1165">
        <v>12933.082438081921</v>
      </c>
      <c r="G1165">
        <v>13051.034252038677</v>
      </c>
      <c r="H1165">
        <v>10806.039770619805</v>
      </c>
      <c r="I1165">
        <v>205.36</v>
      </c>
      <c r="J1165">
        <v>205.36</v>
      </c>
      <c r="K1165">
        <v>205.36</v>
      </c>
      <c r="L1165">
        <v>205.36</v>
      </c>
      <c r="M1165">
        <v>205.36</v>
      </c>
      <c r="N1165">
        <v>1</v>
      </c>
      <c r="O1165">
        <v>1</v>
      </c>
      <c r="P1165">
        <v>1</v>
      </c>
      <c r="Q1165">
        <v>1</v>
      </c>
      <c r="R1165">
        <v>1</v>
      </c>
      <c r="S1165">
        <v>1</v>
      </c>
      <c r="T1165">
        <v>1</v>
      </c>
      <c r="U1165">
        <v>1</v>
      </c>
      <c r="V1165">
        <v>0</v>
      </c>
      <c r="W1165">
        <v>0</v>
      </c>
      <c r="X1165">
        <v>0</v>
      </c>
      <c r="Y1165">
        <v>0</v>
      </c>
      <c r="Z1165">
        <v>0</v>
      </c>
      <c r="AA1165">
        <v>3.89576074676599</v>
      </c>
      <c r="AB1165">
        <v>1.2172669200780999</v>
      </c>
      <c r="AC1165">
        <v>1.5272256724986399</v>
      </c>
      <c r="AD1165">
        <v>6.6169157225333102</v>
      </c>
      <c r="AE1165">
        <v>1.91276832058207</v>
      </c>
      <c r="AF1165">
        <v>0.75632383965273997</v>
      </c>
      <c r="AG1165">
        <v>2.0806773720353302</v>
      </c>
      <c r="AH1165">
        <v>0</v>
      </c>
      <c r="AI1165">
        <v>0</v>
      </c>
      <c r="AJ1165">
        <v>0</v>
      </c>
      <c r="AK1165">
        <v>0</v>
      </c>
      <c r="AL1165">
        <v>0</v>
      </c>
      <c r="AM1165">
        <f t="shared" si="36"/>
        <v>1.2327628631659115</v>
      </c>
      <c r="AN1165">
        <f t="shared" si="37"/>
        <v>1.7683935691917851</v>
      </c>
      <c r="AP1165" t="s">
        <v>1253</v>
      </c>
      <c r="AQ1165" t="s">
        <v>3770</v>
      </c>
      <c r="AR1165" t="s">
        <v>3771</v>
      </c>
      <c r="AS1165">
        <v>-0.26911552134920302</v>
      </c>
      <c r="AT1165">
        <v>4.5738306833881998E-2</v>
      </c>
      <c r="AU1165">
        <v>0.91382636198566003</v>
      </c>
    </row>
    <row r="1166" spans="1:47" x14ac:dyDescent="0.25">
      <c r="A1166" t="s">
        <v>1079</v>
      </c>
      <c r="B1166">
        <v>41991.720937622333</v>
      </c>
      <c r="C1166">
        <v>69032.708413019966</v>
      </c>
      <c r="D1166">
        <v>41807.749131165059</v>
      </c>
      <c r="E1166">
        <v>36199.022122587368</v>
      </c>
      <c r="F1166">
        <v>40190.256325416623</v>
      </c>
      <c r="G1166">
        <v>44187.183232493488</v>
      </c>
      <c r="H1166">
        <v>205.36</v>
      </c>
      <c r="I1166">
        <v>50172.103812821406</v>
      </c>
      <c r="J1166">
        <v>205.36</v>
      </c>
      <c r="K1166">
        <v>35195.453847376884</v>
      </c>
      <c r="L1166">
        <v>49052.983909165741</v>
      </c>
      <c r="M1166">
        <v>59012.645167554067</v>
      </c>
      <c r="N1166">
        <v>1</v>
      </c>
      <c r="O1166">
        <v>1</v>
      </c>
      <c r="P1166">
        <v>1</v>
      </c>
      <c r="Q1166">
        <v>1</v>
      </c>
      <c r="R1166">
        <v>1</v>
      </c>
      <c r="S1166">
        <v>1</v>
      </c>
      <c r="T1166">
        <v>1</v>
      </c>
      <c r="U1166">
        <v>0</v>
      </c>
      <c r="V1166">
        <v>1</v>
      </c>
      <c r="W1166">
        <v>0</v>
      </c>
      <c r="X1166">
        <v>1</v>
      </c>
      <c r="Y1166">
        <v>1</v>
      </c>
      <c r="Z1166">
        <v>1</v>
      </c>
      <c r="AA1166">
        <v>3.3286130628169501</v>
      </c>
      <c r="AB1166">
        <v>3.2191759082256599</v>
      </c>
      <c r="AC1166">
        <v>3.3506448296308702</v>
      </c>
      <c r="AD1166">
        <v>1.56545611049617</v>
      </c>
      <c r="AE1166">
        <v>2.3097674453330801</v>
      </c>
      <c r="AF1166">
        <v>3.3252068748080701</v>
      </c>
      <c r="AG1166">
        <v>0</v>
      </c>
      <c r="AH1166">
        <v>3.3238071110354501</v>
      </c>
      <c r="AI1166">
        <v>0</v>
      </c>
      <c r="AJ1166">
        <v>1.10850210103896</v>
      </c>
      <c r="AK1166">
        <v>1.49645794391403</v>
      </c>
      <c r="AL1166">
        <v>4.6599278528682699</v>
      </c>
      <c r="AM1166">
        <f t="shared" si="36"/>
        <v>2.3886904627534187</v>
      </c>
      <c r="AN1166">
        <f t="shared" si="37"/>
        <v>2.2259027439411669</v>
      </c>
      <c r="AP1166" t="s">
        <v>1254</v>
      </c>
      <c r="AQ1166" t="s">
        <v>3772</v>
      </c>
      <c r="AR1166" t="s">
        <v>3773</v>
      </c>
      <c r="AS1166">
        <v>0.51175525326009397</v>
      </c>
      <c r="AT1166">
        <v>0.14695412622899801</v>
      </c>
      <c r="AU1166">
        <v>0.91468203408766802</v>
      </c>
    </row>
    <row r="1167" spans="1:47" x14ac:dyDescent="0.25">
      <c r="A1167" t="s">
        <v>561</v>
      </c>
      <c r="B1167">
        <v>75896.772355031688</v>
      </c>
      <c r="C1167">
        <v>78689.314858762911</v>
      </c>
      <c r="D1167">
        <v>88821.17836644873</v>
      </c>
      <c r="E1167">
        <v>75982.305827626245</v>
      </c>
      <c r="F1167">
        <v>87957.845621373242</v>
      </c>
      <c r="G1167">
        <v>56273.017227044496</v>
      </c>
      <c r="H1167">
        <v>94090.60588522903</v>
      </c>
      <c r="I1167">
        <v>74341.158149422132</v>
      </c>
      <c r="J1167">
        <v>104954.30509539429</v>
      </c>
      <c r="K1167">
        <v>125812.91489350886</v>
      </c>
      <c r="L1167">
        <v>164321.857465579</v>
      </c>
      <c r="M1167">
        <v>102267.7229124273</v>
      </c>
      <c r="N1167">
        <v>1</v>
      </c>
      <c r="O1167">
        <v>1</v>
      </c>
      <c r="P1167">
        <v>1</v>
      </c>
      <c r="Q1167">
        <v>1</v>
      </c>
      <c r="R1167">
        <v>1</v>
      </c>
      <c r="S1167">
        <v>1</v>
      </c>
      <c r="T1167">
        <v>1</v>
      </c>
      <c r="U1167">
        <v>1</v>
      </c>
      <c r="V1167">
        <v>1</v>
      </c>
      <c r="W1167">
        <v>1</v>
      </c>
      <c r="X1167">
        <v>1</v>
      </c>
      <c r="Y1167">
        <v>1</v>
      </c>
      <c r="Z1167">
        <v>1</v>
      </c>
      <c r="AA1167">
        <v>3.9218946376038799</v>
      </c>
      <c r="AB1167">
        <v>4.5926760065702004</v>
      </c>
      <c r="AC1167">
        <v>2.7565603144768001</v>
      </c>
      <c r="AD1167">
        <v>4.6625056847943602</v>
      </c>
      <c r="AE1167">
        <v>3.87619676604979</v>
      </c>
      <c r="AF1167">
        <v>3.0627045359465201</v>
      </c>
      <c r="AG1167">
        <v>5.1853715828425599</v>
      </c>
      <c r="AH1167">
        <v>5.9455213780667098</v>
      </c>
      <c r="AI1167">
        <v>4.01610458211678</v>
      </c>
      <c r="AJ1167">
        <v>5.6659284405495898</v>
      </c>
      <c r="AK1167">
        <v>3.7272236171445901</v>
      </c>
      <c r="AL1167">
        <v>3.6622231739373401</v>
      </c>
      <c r="AM1167">
        <f t="shared" si="36"/>
        <v>4.0026447528772957</v>
      </c>
      <c r="AN1167">
        <f t="shared" si="37"/>
        <v>4.5098403671392253</v>
      </c>
      <c r="AP1167" t="s">
        <v>1255</v>
      </c>
      <c r="AQ1167" t="s">
        <v>3774</v>
      </c>
      <c r="AR1167" t="s">
        <v>3775</v>
      </c>
      <c r="AS1167">
        <v>0.34564872885082398</v>
      </c>
      <c r="AT1167">
        <v>0.224819916600764</v>
      </c>
      <c r="AU1167">
        <v>0.91514225874892197</v>
      </c>
    </row>
    <row r="1168" spans="1:47" x14ac:dyDescent="0.25">
      <c r="A1168" t="s">
        <v>270</v>
      </c>
      <c r="B1168">
        <v>205.36</v>
      </c>
      <c r="C1168">
        <v>24835.92920794195</v>
      </c>
      <c r="D1168">
        <v>34547.650249397702</v>
      </c>
      <c r="E1168">
        <v>31932.460864438959</v>
      </c>
      <c r="F1168">
        <v>38102.473524107467</v>
      </c>
      <c r="G1168">
        <v>12690.016879325696</v>
      </c>
      <c r="H1168">
        <v>23810.583400682266</v>
      </c>
      <c r="I1168">
        <v>40988.548692605793</v>
      </c>
      <c r="J1168">
        <v>8932.9327101347917</v>
      </c>
      <c r="K1168">
        <v>6348.125550232382</v>
      </c>
      <c r="L1168">
        <v>6843.277352781116</v>
      </c>
      <c r="M1168">
        <v>5442.7244295411356</v>
      </c>
      <c r="N1168">
        <v>1</v>
      </c>
      <c r="O1168">
        <v>0</v>
      </c>
      <c r="P1168">
        <v>1</v>
      </c>
      <c r="Q1168">
        <v>1</v>
      </c>
      <c r="R1168">
        <v>1</v>
      </c>
      <c r="S1168">
        <v>1</v>
      </c>
      <c r="T1168">
        <v>1</v>
      </c>
      <c r="U1168">
        <v>1</v>
      </c>
      <c r="V1168">
        <v>1</v>
      </c>
      <c r="W1168">
        <v>1</v>
      </c>
      <c r="X1168">
        <v>1</v>
      </c>
      <c r="Y1168">
        <v>1</v>
      </c>
      <c r="Z1168">
        <v>1</v>
      </c>
      <c r="AA1168">
        <v>0</v>
      </c>
      <c r="AB1168">
        <v>1.14272697694603</v>
      </c>
      <c r="AC1168">
        <v>0.81422757692168701</v>
      </c>
      <c r="AD1168">
        <v>2.3013653768854399</v>
      </c>
      <c r="AE1168">
        <v>3.8975394661047602</v>
      </c>
      <c r="AF1168">
        <v>1.3035223560403799</v>
      </c>
      <c r="AG1168">
        <v>1.92178352183401</v>
      </c>
      <c r="AH1168">
        <v>3.6454315598056901</v>
      </c>
      <c r="AI1168">
        <v>1.77676942277627</v>
      </c>
      <c r="AJ1168">
        <v>0.50879784121081195</v>
      </c>
      <c r="AK1168">
        <v>2.9741494830284898</v>
      </c>
      <c r="AL1168">
        <v>3.7081289599345402</v>
      </c>
      <c r="AM1168">
        <f t="shared" si="36"/>
        <v>0.92434069564919641</v>
      </c>
      <c r="AN1168">
        <f t="shared" si="37"/>
        <v>3.0747330612654884</v>
      </c>
      <c r="AP1168" t="s">
        <v>1256</v>
      </c>
      <c r="AQ1168" t="s">
        <v>3776</v>
      </c>
      <c r="AR1168" t="s">
        <v>3777</v>
      </c>
      <c r="AS1168">
        <v>0.29009746920525198</v>
      </c>
      <c r="AT1168">
        <v>8.6846836524844595E-2</v>
      </c>
      <c r="AU1168">
        <v>0.91557355009995001</v>
      </c>
    </row>
    <row r="1169" spans="1:47" x14ac:dyDescent="0.25">
      <c r="A1169" t="s">
        <v>923</v>
      </c>
      <c r="B1169">
        <v>205.36</v>
      </c>
      <c r="C1169">
        <v>205.36</v>
      </c>
      <c r="D1169">
        <v>205.36</v>
      </c>
      <c r="E1169">
        <v>26537.446112752128</v>
      </c>
      <c r="F1169">
        <v>205.36</v>
      </c>
      <c r="G1169">
        <v>205.36</v>
      </c>
      <c r="H1169">
        <v>205.36</v>
      </c>
      <c r="I1169">
        <v>205.36</v>
      </c>
      <c r="J1169">
        <v>73855.757601652658</v>
      </c>
      <c r="K1169">
        <v>46659.236996913525</v>
      </c>
      <c r="L1169">
        <v>52418.432656417252</v>
      </c>
      <c r="M1169">
        <v>51693.006020191453</v>
      </c>
      <c r="N1169">
        <v>1</v>
      </c>
      <c r="O1169">
        <v>0</v>
      </c>
      <c r="P1169">
        <v>0</v>
      </c>
      <c r="Q1169">
        <v>0</v>
      </c>
      <c r="R1169">
        <v>1</v>
      </c>
      <c r="S1169">
        <v>0</v>
      </c>
      <c r="T1169">
        <v>0</v>
      </c>
      <c r="U1169">
        <v>0</v>
      </c>
      <c r="V1169">
        <v>0</v>
      </c>
      <c r="W1169">
        <v>1</v>
      </c>
      <c r="X1169">
        <v>1</v>
      </c>
      <c r="Y1169">
        <v>1</v>
      </c>
      <c r="Z1169">
        <v>1</v>
      </c>
      <c r="AA1169">
        <v>0</v>
      </c>
      <c r="AB1169">
        <v>0</v>
      </c>
      <c r="AC1169">
        <v>0</v>
      </c>
      <c r="AD1169">
        <v>2.2156544714836102</v>
      </c>
      <c r="AE1169">
        <v>0</v>
      </c>
      <c r="AF1169">
        <v>0</v>
      </c>
      <c r="AG1169">
        <v>0</v>
      </c>
      <c r="AH1169">
        <v>0</v>
      </c>
      <c r="AI1169">
        <v>1.08575326843408</v>
      </c>
      <c r="AJ1169">
        <v>0.974691840948407</v>
      </c>
      <c r="AK1169">
        <v>1.12554933511844</v>
      </c>
      <c r="AL1169">
        <v>0.58006279535326499</v>
      </c>
      <c r="AM1169">
        <f t="shared" si="36"/>
        <v>0.34340751823041454</v>
      </c>
      <c r="AN1169">
        <f t="shared" si="37"/>
        <v>0.65354443365921921</v>
      </c>
      <c r="AP1169" t="s">
        <v>1257</v>
      </c>
      <c r="AQ1169" t="s">
        <v>3778</v>
      </c>
      <c r="AR1169" t="s">
        <v>3779</v>
      </c>
      <c r="AS1169">
        <v>0.27188046631157198</v>
      </c>
      <c r="AT1169">
        <v>2.8017267844507501E-2</v>
      </c>
      <c r="AU1169">
        <v>0.91559614872831196</v>
      </c>
    </row>
    <row r="1170" spans="1:47" x14ac:dyDescent="0.25">
      <c r="A1170" t="s">
        <v>1051</v>
      </c>
      <c r="B1170">
        <v>97729.203703032777</v>
      </c>
      <c r="C1170">
        <v>109218.5599932333</v>
      </c>
      <c r="D1170">
        <v>134246.52760683539</v>
      </c>
      <c r="E1170">
        <v>100832.75362716716</v>
      </c>
      <c r="F1170">
        <v>94239.754526684468</v>
      </c>
      <c r="G1170">
        <v>156854.83228942147</v>
      </c>
      <c r="H1170">
        <v>82002.997689387004</v>
      </c>
      <c r="I1170">
        <v>104189.89209843449</v>
      </c>
      <c r="J1170">
        <v>205.36</v>
      </c>
      <c r="K1170">
        <v>103146.01528033381</v>
      </c>
      <c r="L1170">
        <v>205.36</v>
      </c>
      <c r="M1170">
        <v>90172.877326321192</v>
      </c>
      <c r="N1170">
        <v>1</v>
      </c>
      <c r="O1170">
        <v>1</v>
      </c>
      <c r="P1170">
        <v>1</v>
      </c>
      <c r="Q1170">
        <v>1</v>
      </c>
      <c r="R1170">
        <v>1</v>
      </c>
      <c r="S1170">
        <v>1</v>
      </c>
      <c r="T1170">
        <v>1</v>
      </c>
      <c r="U1170">
        <v>1</v>
      </c>
      <c r="V1170">
        <v>1</v>
      </c>
      <c r="W1170">
        <v>0</v>
      </c>
      <c r="X1170">
        <v>1</v>
      </c>
      <c r="Y1170">
        <v>0</v>
      </c>
      <c r="Z1170">
        <v>1</v>
      </c>
      <c r="AA1170">
        <v>0.79241983321545695</v>
      </c>
      <c r="AB1170">
        <v>1.1724793140756999</v>
      </c>
      <c r="AC1170">
        <v>1.8525309658453599</v>
      </c>
      <c r="AD1170">
        <v>1.15730690886373</v>
      </c>
      <c r="AE1170">
        <v>2.48121538163248</v>
      </c>
      <c r="AF1170">
        <v>2.3548846110402502</v>
      </c>
      <c r="AG1170">
        <v>3.2573575474404399</v>
      </c>
      <c r="AH1170">
        <v>4.2098192294216696</v>
      </c>
      <c r="AI1170">
        <v>0</v>
      </c>
      <c r="AJ1170">
        <v>2.7581185052815602</v>
      </c>
      <c r="AK1170">
        <v>0</v>
      </c>
      <c r="AL1170">
        <v>2.70363007763661</v>
      </c>
      <c r="AM1170">
        <f t="shared" si="36"/>
        <v>1.4884055382430545</v>
      </c>
      <c r="AN1170">
        <f t="shared" si="37"/>
        <v>2.3015548574991551</v>
      </c>
      <c r="AP1170" t="s">
        <v>1258</v>
      </c>
      <c r="AQ1170" t="s">
        <v>3780</v>
      </c>
      <c r="AR1170" t="s">
        <v>3781</v>
      </c>
      <c r="AS1170">
        <v>-0.20758717347976799</v>
      </c>
      <c r="AT1170">
        <v>2.4942895334260001E-2</v>
      </c>
      <c r="AU1170">
        <v>0.915700443292504</v>
      </c>
    </row>
    <row r="1171" spans="1:47" x14ac:dyDescent="0.25">
      <c r="A1171" t="s">
        <v>1358</v>
      </c>
      <c r="B1171">
        <v>323609.82654019556</v>
      </c>
      <c r="C1171">
        <v>368493.29286187544</v>
      </c>
      <c r="D1171">
        <v>345011.78478308994</v>
      </c>
      <c r="E1171">
        <v>167827.94748875749</v>
      </c>
      <c r="F1171">
        <v>351910.18581444339</v>
      </c>
      <c r="G1171">
        <v>359731.21615418757</v>
      </c>
      <c r="H1171">
        <v>190010.64604445122</v>
      </c>
      <c r="I1171">
        <v>417078.57992455125</v>
      </c>
      <c r="J1171">
        <v>310509.85731269134</v>
      </c>
      <c r="K1171">
        <v>399908.96573176514</v>
      </c>
      <c r="L1171">
        <v>292182.13128640212</v>
      </c>
      <c r="M1171">
        <v>201207.62873511831</v>
      </c>
      <c r="N1171">
        <v>2</v>
      </c>
      <c r="O1171">
        <v>2</v>
      </c>
      <c r="P1171">
        <v>2</v>
      </c>
      <c r="Q1171">
        <v>2</v>
      </c>
      <c r="R1171">
        <v>1</v>
      </c>
      <c r="S1171">
        <v>2</v>
      </c>
      <c r="T1171">
        <v>2</v>
      </c>
      <c r="U1171">
        <v>1</v>
      </c>
      <c r="V1171">
        <v>2</v>
      </c>
      <c r="W1171">
        <v>1</v>
      </c>
      <c r="X1171">
        <v>2</v>
      </c>
      <c r="Y1171">
        <v>1</v>
      </c>
      <c r="Z1171">
        <v>1</v>
      </c>
      <c r="AA1171">
        <v>2.4817687197779099</v>
      </c>
      <c r="AB1171">
        <v>1.9827370257573449</v>
      </c>
      <c r="AC1171">
        <v>2.4783416415457902</v>
      </c>
      <c r="AD1171">
        <v>3.2253296477387199</v>
      </c>
      <c r="AE1171">
        <v>2.4241842929296049</v>
      </c>
      <c r="AF1171">
        <v>2.1073664617664001</v>
      </c>
      <c r="AG1171">
        <v>2.89320574832335</v>
      </c>
      <c r="AH1171">
        <v>4.5200570186205997</v>
      </c>
      <c r="AI1171">
        <v>3.6270887631497302</v>
      </c>
      <c r="AJ1171">
        <v>3.2204559141455551</v>
      </c>
      <c r="AK1171">
        <v>3.6773809058322899</v>
      </c>
      <c r="AL1171">
        <v>5.1653787432029397</v>
      </c>
      <c r="AM1171">
        <f t="shared" si="36"/>
        <v>2.6496264210237883</v>
      </c>
      <c r="AN1171">
        <f t="shared" si="37"/>
        <v>3.6509227261079169</v>
      </c>
      <c r="AP1171" t="s">
        <v>1259</v>
      </c>
      <c r="AQ1171" t="s">
        <v>3782</v>
      </c>
      <c r="AR1171" t="s">
        <v>3783</v>
      </c>
      <c r="AS1171">
        <v>-0.32782144821187398</v>
      </c>
      <c r="AT1171">
        <v>0.213518403457337</v>
      </c>
      <c r="AU1171">
        <v>0.91591428650235895</v>
      </c>
    </row>
    <row r="1172" spans="1:47" x14ac:dyDescent="0.25">
      <c r="A1172" t="s">
        <v>298</v>
      </c>
      <c r="B1172">
        <v>65112.390679480457</v>
      </c>
      <c r="C1172">
        <v>63077.39078425007</v>
      </c>
      <c r="D1172">
        <v>168508.18011087761</v>
      </c>
      <c r="E1172">
        <v>52922.006361749394</v>
      </c>
      <c r="F1172">
        <v>72785.007902476631</v>
      </c>
      <c r="G1172">
        <v>62814.543821921703</v>
      </c>
      <c r="H1172">
        <v>64054.787705764247</v>
      </c>
      <c r="I1172">
        <v>31318.508805734531</v>
      </c>
      <c r="J1172">
        <v>65710.192430265641</v>
      </c>
      <c r="K1172">
        <v>63036.303948845649</v>
      </c>
      <c r="L1172">
        <v>58964.993422411775</v>
      </c>
      <c r="M1172">
        <v>20694.225704449178</v>
      </c>
      <c r="N1172">
        <v>1</v>
      </c>
      <c r="O1172">
        <v>1</v>
      </c>
      <c r="P1172">
        <v>1</v>
      </c>
      <c r="Q1172">
        <v>1</v>
      </c>
      <c r="R1172">
        <v>1</v>
      </c>
      <c r="S1172">
        <v>1</v>
      </c>
      <c r="T1172">
        <v>1</v>
      </c>
      <c r="U1172">
        <v>1</v>
      </c>
      <c r="V1172">
        <v>1</v>
      </c>
      <c r="W1172">
        <v>1</v>
      </c>
      <c r="X1172">
        <v>1</v>
      </c>
      <c r="Y1172">
        <v>1</v>
      </c>
      <c r="Z1172">
        <v>1</v>
      </c>
      <c r="AA1172">
        <v>3.1818049681170799</v>
      </c>
      <c r="AB1172">
        <v>1.40156042145328</v>
      </c>
      <c r="AC1172">
        <v>3.63969461793058</v>
      </c>
      <c r="AD1172">
        <v>5.7081956906357396</v>
      </c>
      <c r="AE1172">
        <v>3.5617019715336098</v>
      </c>
      <c r="AF1172">
        <v>3.9218955199783498</v>
      </c>
      <c r="AG1172">
        <v>4.2412090280608199</v>
      </c>
      <c r="AH1172">
        <v>1.2656039726957899</v>
      </c>
      <c r="AI1172">
        <v>1.86346826244152</v>
      </c>
      <c r="AJ1172">
        <v>2.0637967292059001</v>
      </c>
      <c r="AK1172">
        <v>2.3000653009888898</v>
      </c>
      <c r="AL1172">
        <v>1.7364526693056701</v>
      </c>
      <c r="AM1172">
        <f t="shared" si="36"/>
        <v>2.6787034198544517</v>
      </c>
      <c r="AN1172">
        <f t="shared" si="37"/>
        <v>3.1355381055367531</v>
      </c>
      <c r="AP1172" t="s">
        <v>1260</v>
      </c>
      <c r="AQ1172" t="s">
        <v>3784</v>
      </c>
      <c r="AR1172" t="s">
        <v>3785</v>
      </c>
      <c r="AS1172">
        <v>-2.7819650216737299</v>
      </c>
      <c r="AT1172">
        <v>0.39031487985150898</v>
      </c>
      <c r="AU1172">
        <v>0.91816934093785996</v>
      </c>
    </row>
    <row r="1173" spans="1:47" x14ac:dyDescent="0.25">
      <c r="A1173" t="s">
        <v>808</v>
      </c>
      <c r="B1173">
        <v>54668.032393508533</v>
      </c>
      <c r="C1173">
        <v>41099.184438745229</v>
      </c>
      <c r="D1173">
        <v>42905.382714214036</v>
      </c>
      <c r="E1173">
        <v>34075.168269247246</v>
      </c>
      <c r="F1173">
        <v>42501.017079111705</v>
      </c>
      <c r="G1173">
        <v>205.36</v>
      </c>
      <c r="H1173">
        <v>20357.901416209483</v>
      </c>
      <c r="I1173">
        <v>37911.489676741192</v>
      </c>
      <c r="J1173">
        <v>34470.032702782446</v>
      </c>
      <c r="K1173">
        <v>26472.943973086876</v>
      </c>
      <c r="L1173">
        <v>31388.757191480512</v>
      </c>
      <c r="M1173">
        <v>26197.572862566976</v>
      </c>
      <c r="N1173">
        <v>1</v>
      </c>
      <c r="O1173">
        <v>1</v>
      </c>
      <c r="P1173">
        <v>1</v>
      </c>
      <c r="Q1173">
        <v>1</v>
      </c>
      <c r="R1173">
        <v>1</v>
      </c>
      <c r="S1173">
        <v>1</v>
      </c>
      <c r="T1173">
        <v>0</v>
      </c>
      <c r="U1173">
        <v>1</v>
      </c>
      <c r="V1173">
        <v>1</v>
      </c>
      <c r="W1173">
        <v>1</v>
      </c>
      <c r="X1173">
        <v>1</v>
      </c>
      <c r="Y1173">
        <v>1</v>
      </c>
      <c r="Z1173">
        <v>1</v>
      </c>
      <c r="AA1173">
        <v>2.2599097828803498</v>
      </c>
      <c r="AB1173">
        <v>5.0943730394187998</v>
      </c>
      <c r="AC1173">
        <v>4.2247242629160597</v>
      </c>
      <c r="AD1173">
        <v>5.1391464121371904</v>
      </c>
      <c r="AE1173">
        <v>3.4613523256638499</v>
      </c>
      <c r="AF1173">
        <v>0</v>
      </c>
      <c r="AG1173">
        <v>1.7797995115787899</v>
      </c>
      <c r="AH1173">
        <v>1.2500016160546501</v>
      </c>
      <c r="AI1173">
        <v>4.97335269141551</v>
      </c>
      <c r="AJ1173">
        <v>4.4668584189902498</v>
      </c>
      <c r="AK1173">
        <v>3.1607252896820701</v>
      </c>
      <c r="AL1173">
        <v>3.9632696631806899</v>
      </c>
      <c r="AM1173">
        <f t="shared" si="36"/>
        <v>3.5032030326034946</v>
      </c>
      <c r="AN1173">
        <f t="shared" si="37"/>
        <v>3.1257158030495398</v>
      </c>
      <c r="AP1173" t="s">
        <v>1261</v>
      </c>
      <c r="AQ1173" t="s">
        <v>3786</v>
      </c>
      <c r="AR1173" t="s">
        <v>3787</v>
      </c>
      <c r="AS1173">
        <v>-0.31263137632385302</v>
      </c>
      <c r="AT1173">
        <v>0.109448567308104</v>
      </c>
      <c r="AU1173">
        <v>0.91835785951008497</v>
      </c>
    </row>
    <row r="1174" spans="1:47" x14ac:dyDescent="0.25">
      <c r="A1174" t="s">
        <v>193</v>
      </c>
      <c r="B1174">
        <v>8280.9394978083328</v>
      </c>
      <c r="C1174">
        <v>205.36</v>
      </c>
      <c r="D1174">
        <v>8913.3075327354945</v>
      </c>
      <c r="E1174">
        <v>205.36</v>
      </c>
      <c r="F1174">
        <v>205.36</v>
      </c>
      <c r="G1174">
        <v>205.36</v>
      </c>
      <c r="H1174">
        <v>205.36</v>
      </c>
      <c r="I1174">
        <v>205.36</v>
      </c>
      <c r="J1174">
        <v>205.36</v>
      </c>
      <c r="K1174">
        <v>205.36</v>
      </c>
      <c r="L1174">
        <v>205.36</v>
      </c>
      <c r="M1174">
        <v>1080.6827988280556</v>
      </c>
      <c r="N1174">
        <v>1</v>
      </c>
      <c r="O1174">
        <v>1</v>
      </c>
      <c r="P1174">
        <v>0</v>
      </c>
      <c r="Q1174">
        <v>1</v>
      </c>
      <c r="R1174">
        <v>0</v>
      </c>
      <c r="S1174">
        <v>0</v>
      </c>
      <c r="T1174">
        <v>0</v>
      </c>
      <c r="U1174">
        <v>0</v>
      </c>
      <c r="V1174">
        <v>0</v>
      </c>
      <c r="W1174">
        <v>0</v>
      </c>
      <c r="X1174">
        <v>0</v>
      </c>
      <c r="Y1174">
        <v>0</v>
      </c>
      <c r="Z1174">
        <v>1</v>
      </c>
      <c r="AA1174">
        <v>0.97514322315184299</v>
      </c>
      <c r="AB1174">
        <v>0</v>
      </c>
      <c r="AC1174">
        <v>2.45519826419681</v>
      </c>
      <c r="AD1174">
        <v>0</v>
      </c>
      <c r="AE1174">
        <v>0</v>
      </c>
      <c r="AF1174">
        <v>0</v>
      </c>
      <c r="AG1174">
        <v>0</v>
      </c>
      <c r="AH1174">
        <v>0</v>
      </c>
      <c r="AI1174">
        <v>0</v>
      </c>
      <c r="AJ1174">
        <v>0</v>
      </c>
      <c r="AK1174">
        <v>0</v>
      </c>
      <c r="AL1174">
        <v>1.3175554426635601</v>
      </c>
      <c r="AM1174">
        <f t="shared" si="36"/>
        <v>0.57172358122477551</v>
      </c>
      <c r="AN1174">
        <f t="shared" si="37"/>
        <v>0.21959257377726002</v>
      </c>
      <c r="AP1174" t="s">
        <v>1262</v>
      </c>
      <c r="AQ1174" t="s">
        <v>3788</v>
      </c>
      <c r="AR1174" t="s">
        <v>3789</v>
      </c>
      <c r="AS1174">
        <v>0.91392295150750502</v>
      </c>
      <c r="AT1174">
        <v>1.5701790946643802E-2</v>
      </c>
      <c r="AU1174">
        <v>0.91866375987964299</v>
      </c>
    </row>
    <row r="1175" spans="1:47" x14ac:dyDescent="0.25">
      <c r="A1175" t="s">
        <v>32</v>
      </c>
      <c r="B1175">
        <v>17127.808544625044</v>
      </c>
      <c r="C1175">
        <v>205.36</v>
      </c>
      <c r="D1175">
        <v>205.36</v>
      </c>
      <c r="E1175">
        <v>205.36</v>
      </c>
      <c r="F1175">
        <v>205.36</v>
      </c>
      <c r="G1175">
        <v>205.36</v>
      </c>
      <c r="H1175">
        <v>205.36</v>
      </c>
      <c r="I1175">
        <v>205.36</v>
      </c>
      <c r="J1175">
        <v>55927.653595218027</v>
      </c>
      <c r="K1175">
        <v>47899.765824676753</v>
      </c>
      <c r="L1175">
        <v>52476.813341264336</v>
      </c>
      <c r="M1175">
        <v>205.36</v>
      </c>
      <c r="N1175">
        <v>1</v>
      </c>
      <c r="O1175">
        <v>1</v>
      </c>
      <c r="P1175">
        <v>0</v>
      </c>
      <c r="Q1175">
        <v>0</v>
      </c>
      <c r="R1175">
        <v>0</v>
      </c>
      <c r="S1175">
        <v>0</v>
      </c>
      <c r="T1175">
        <v>0</v>
      </c>
      <c r="U1175">
        <v>0</v>
      </c>
      <c r="V1175">
        <v>0</v>
      </c>
      <c r="W1175">
        <v>1</v>
      </c>
      <c r="X1175">
        <v>1</v>
      </c>
      <c r="Y1175">
        <v>1</v>
      </c>
      <c r="Z1175">
        <v>0</v>
      </c>
      <c r="AA1175">
        <v>0.50383026163061595</v>
      </c>
      <c r="AB1175">
        <v>0</v>
      </c>
      <c r="AC1175">
        <v>0</v>
      </c>
      <c r="AD1175">
        <v>0</v>
      </c>
      <c r="AE1175">
        <v>0</v>
      </c>
      <c r="AF1175">
        <v>0</v>
      </c>
      <c r="AG1175">
        <v>0</v>
      </c>
      <c r="AH1175">
        <v>0</v>
      </c>
      <c r="AI1175">
        <v>1.33302654475369</v>
      </c>
      <c r="AJ1175">
        <v>2.4564666247436899</v>
      </c>
      <c r="AK1175">
        <v>2.65883823336114</v>
      </c>
      <c r="AL1175">
        <v>0</v>
      </c>
      <c r="AM1175">
        <f t="shared" si="36"/>
        <v>0.71555390518799944</v>
      </c>
      <c r="AN1175">
        <f t="shared" si="37"/>
        <v>0.44313970556019</v>
      </c>
      <c r="AP1175" t="s">
        <v>1263</v>
      </c>
      <c r="AQ1175" t="s">
        <v>3790</v>
      </c>
      <c r="AR1175" t="s">
        <v>3791</v>
      </c>
      <c r="AS1175">
        <v>0.31835056537429901</v>
      </c>
      <c r="AT1175">
        <v>5.6486218991081097E-2</v>
      </c>
      <c r="AU1175">
        <v>0.91867740752170302</v>
      </c>
    </row>
    <row r="1176" spans="1:47" x14ac:dyDescent="0.25">
      <c r="A1176" t="s">
        <v>268</v>
      </c>
      <c r="B1176">
        <v>156165.26290463743</v>
      </c>
      <c r="C1176">
        <v>150951.26123916698</v>
      </c>
      <c r="D1176">
        <v>158893.2126216194</v>
      </c>
      <c r="E1176">
        <v>111082.97450427592</v>
      </c>
      <c r="F1176">
        <v>129004.62566128332</v>
      </c>
      <c r="G1176">
        <v>114727.09452592941</v>
      </c>
      <c r="H1176">
        <v>112141.40892469521</v>
      </c>
      <c r="I1176">
        <v>100603.69349685167</v>
      </c>
      <c r="J1176">
        <v>64507.695591752439</v>
      </c>
      <c r="K1176">
        <v>66201.339036522462</v>
      </c>
      <c r="L1176">
        <v>61383.629871202087</v>
      </c>
      <c r="M1176">
        <v>55156.827823241591</v>
      </c>
      <c r="N1176">
        <v>1</v>
      </c>
      <c r="O1176">
        <v>1</v>
      </c>
      <c r="P1176">
        <v>1</v>
      </c>
      <c r="Q1176">
        <v>1</v>
      </c>
      <c r="R1176">
        <v>1</v>
      </c>
      <c r="S1176">
        <v>1</v>
      </c>
      <c r="T1176">
        <v>1</v>
      </c>
      <c r="U1176">
        <v>1</v>
      </c>
      <c r="V1176">
        <v>1</v>
      </c>
      <c r="W1176">
        <v>1</v>
      </c>
      <c r="X1176">
        <v>1</v>
      </c>
      <c r="Y1176">
        <v>1</v>
      </c>
      <c r="Z1176">
        <v>1</v>
      </c>
      <c r="AA1176">
        <v>2.61231826921333</v>
      </c>
      <c r="AB1176">
        <v>2.8788973798540098</v>
      </c>
      <c r="AC1176">
        <v>2.8416792781713398</v>
      </c>
      <c r="AD1176">
        <v>4.3180069592407202</v>
      </c>
      <c r="AE1176">
        <v>2.3585228445973101</v>
      </c>
      <c r="AF1176">
        <v>3.71058172216933</v>
      </c>
      <c r="AG1176">
        <v>2.8687368128606598</v>
      </c>
      <c r="AH1176">
        <v>1.59341917326871</v>
      </c>
      <c r="AI1176">
        <v>2.37499683352668</v>
      </c>
      <c r="AJ1176">
        <v>2.39705292315581</v>
      </c>
      <c r="AK1176">
        <v>1.7989182363169101</v>
      </c>
      <c r="AL1176">
        <v>1.2112949058462199</v>
      </c>
      <c r="AM1176">
        <f t="shared" si="36"/>
        <v>2.8025877343484162</v>
      </c>
      <c r="AN1176">
        <f t="shared" si="37"/>
        <v>2.3581498220217552</v>
      </c>
      <c r="AP1176" t="s">
        <v>1264</v>
      </c>
      <c r="AQ1176" t="s">
        <v>3792</v>
      </c>
      <c r="AR1176" t="s">
        <v>3793</v>
      </c>
      <c r="AS1176">
        <v>-0.15673951415336801</v>
      </c>
      <c r="AT1176">
        <v>4.0062282742827998E-2</v>
      </c>
      <c r="AU1176">
        <v>0.91878613331405901</v>
      </c>
    </row>
    <row r="1177" spans="1:47" x14ac:dyDescent="0.25">
      <c r="A1177" t="s">
        <v>457</v>
      </c>
      <c r="B1177">
        <v>27908.748965470299</v>
      </c>
      <c r="C1177">
        <v>16665.551195956901</v>
      </c>
      <c r="D1177">
        <v>27453.947869229472</v>
      </c>
      <c r="E1177">
        <v>25164.607981632449</v>
      </c>
      <c r="F1177">
        <v>25547.04321078668</v>
      </c>
      <c r="G1177">
        <v>205.36</v>
      </c>
      <c r="H1177">
        <v>22540.241597924924</v>
      </c>
      <c r="I1177">
        <v>24976.092969499543</v>
      </c>
      <c r="J1177">
        <v>205.36</v>
      </c>
      <c r="K1177">
        <v>205.36</v>
      </c>
      <c r="L1177">
        <v>205.36</v>
      </c>
      <c r="M1177">
        <v>205.36</v>
      </c>
      <c r="N1177">
        <v>1</v>
      </c>
      <c r="O1177">
        <v>1</v>
      </c>
      <c r="P1177">
        <v>1</v>
      </c>
      <c r="Q1177">
        <v>1</v>
      </c>
      <c r="R1177">
        <v>1</v>
      </c>
      <c r="S1177">
        <v>1</v>
      </c>
      <c r="T1177">
        <v>0</v>
      </c>
      <c r="U1177">
        <v>1</v>
      </c>
      <c r="V1177">
        <v>1</v>
      </c>
      <c r="W1177">
        <v>0</v>
      </c>
      <c r="X1177">
        <v>0</v>
      </c>
      <c r="Y1177">
        <v>0</v>
      </c>
      <c r="Z1177">
        <v>0</v>
      </c>
      <c r="AA1177">
        <v>3.4966351460659602</v>
      </c>
      <c r="AB1177">
        <v>1.01515525640631</v>
      </c>
      <c r="AC1177">
        <v>3.4755634301921901</v>
      </c>
      <c r="AD1177">
        <v>3.0748333806563699</v>
      </c>
      <c r="AE1177">
        <v>2.6623226850782702</v>
      </c>
      <c r="AF1177">
        <v>0</v>
      </c>
      <c r="AG1177">
        <v>2.3811282848756599</v>
      </c>
      <c r="AH1177">
        <v>1.3027600768629699</v>
      </c>
      <c r="AI1177">
        <v>0</v>
      </c>
      <c r="AJ1177">
        <v>0</v>
      </c>
      <c r="AK1177">
        <v>0</v>
      </c>
      <c r="AL1177">
        <v>0</v>
      </c>
      <c r="AM1177">
        <f t="shared" si="36"/>
        <v>1.3312256387774102</v>
      </c>
      <c r="AN1177">
        <f t="shared" si="37"/>
        <v>1.570174071245545</v>
      </c>
      <c r="AP1177" t="s">
        <v>1265</v>
      </c>
      <c r="AQ1177" t="s">
        <v>3794</v>
      </c>
      <c r="AR1177" t="s">
        <v>3795</v>
      </c>
      <c r="AS1177">
        <v>2.4864680069959202</v>
      </c>
      <c r="AT1177">
        <v>0.13836479597488799</v>
      </c>
      <c r="AU1177">
        <v>0.91998493275392701</v>
      </c>
    </row>
    <row r="1178" spans="1:47" x14ac:dyDescent="0.25">
      <c r="A1178" t="s">
        <v>602</v>
      </c>
      <c r="B1178">
        <v>65776.930799211957</v>
      </c>
      <c r="C1178">
        <v>65030.767148057501</v>
      </c>
      <c r="D1178">
        <v>59378.312353898094</v>
      </c>
      <c r="E1178">
        <v>63438.223988745951</v>
      </c>
      <c r="F1178">
        <v>65532.265199657857</v>
      </c>
      <c r="G1178">
        <v>45345.777846669909</v>
      </c>
      <c r="H1178">
        <v>62331.429478422455</v>
      </c>
      <c r="I1178">
        <v>63027.593426188374</v>
      </c>
      <c r="J1178">
        <v>89594.438746601896</v>
      </c>
      <c r="K1178">
        <v>67742.168632627843</v>
      </c>
      <c r="L1178">
        <v>103012.30605877515</v>
      </c>
      <c r="M1178">
        <v>70321.413941831313</v>
      </c>
      <c r="N1178">
        <v>1</v>
      </c>
      <c r="O1178">
        <v>1</v>
      </c>
      <c r="P1178">
        <v>1</v>
      </c>
      <c r="Q1178">
        <v>1</v>
      </c>
      <c r="R1178">
        <v>1</v>
      </c>
      <c r="S1178">
        <v>1</v>
      </c>
      <c r="T1178">
        <v>1</v>
      </c>
      <c r="U1178">
        <v>1</v>
      </c>
      <c r="V1178">
        <v>1</v>
      </c>
      <c r="W1178">
        <v>1</v>
      </c>
      <c r="X1178">
        <v>1</v>
      </c>
      <c r="Y1178">
        <v>1</v>
      </c>
      <c r="Z1178">
        <v>1</v>
      </c>
      <c r="AA1178">
        <v>1.9575545326411801</v>
      </c>
      <c r="AB1178">
        <v>2.9681145198154399</v>
      </c>
      <c r="AC1178">
        <v>2.1257695211915202</v>
      </c>
      <c r="AD1178">
        <v>1.9145785257351999</v>
      </c>
      <c r="AE1178">
        <v>2.16768666732322</v>
      </c>
      <c r="AF1178">
        <v>3.8065732334449902</v>
      </c>
      <c r="AG1178">
        <v>2.1574459207690699</v>
      </c>
      <c r="AH1178">
        <v>1.3888398477472901</v>
      </c>
      <c r="AI1178">
        <v>1.9294459195381799</v>
      </c>
      <c r="AJ1178">
        <v>4.1369525163737997</v>
      </c>
      <c r="AK1178">
        <v>3.3150225476064499</v>
      </c>
      <c r="AL1178">
        <v>4.7370329834932203</v>
      </c>
      <c r="AM1178">
        <f t="shared" si="36"/>
        <v>2.8207350405008516</v>
      </c>
      <c r="AN1178">
        <f t="shared" si="37"/>
        <v>2.6134344154457421</v>
      </c>
      <c r="AP1178" t="s">
        <v>1266</v>
      </c>
      <c r="AQ1178" t="s">
        <v>3796</v>
      </c>
      <c r="AR1178" t="s">
        <v>3797</v>
      </c>
      <c r="AS1178">
        <v>-0.25067940089373097</v>
      </c>
      <c r="AT1178">
        <v>4.6051744607144597E-2</v>
      </c>
      <c r="AU1178">
        <v>0.92007710067287596</v>
      </c>
    </row>
    <row r="1179" spans="1:47" x14ac:dyDescent="0.25">
      <c r="A1179" t="s">
        <v>129</v>
      </c>
      <c r="B1179">
        <v>11703.089168909351</v>
      </c>
      <c r="C1179">
        <v>205.36</v>
      </c>
      <c r="D1179">
        <v>9332.8966974456216</v>
      </c>
      <c r="E1179">
        <v>13498.385981591027</v>
      </c>
      <c r="F1179">
        <v>205.36</v>
      </c>
      <c r="G1179">
        <v>205.36</v>
      </c>
      <c r="H1179">
        <v>205.36</v>
      </c>
      <c r="I1179">
        <v>205.36</v>
      </c>
      <c r="J1179">
        <v>205.36</v>
      </c>
      <c r="K1179">
        <v>23630.770546835905</v>
      </c>
      <c r="L1179">
        <v>18056.397170436052</v>
      </c>
      <c r="M1179">
        <v>13892.473505658621</v>
      </c>
      <c r="N1179">
        <v>1</v>
      </c>
      <c r="O1179">
        <v>1</v>
      </c>
      <c r="P1179">
        <v>0</v>
      </c>
      <c r="Q1179">
        <v>1</v>
      </c>
      <c r="R1179">
        <v>1</v>
      </c>
      <c r="S1179">
        <v>0</v>
      </c>
      <c r="T1179">
        <v>0</v>
      </c>
      <c r="U1179">
        <v>0</v>
      </c>
      <c r="V1179">
        <v>0</v>
      </c>
      <c r="W1179">
        <v>0</v>
      </c>
      <c r="X1179">
        <v>1</v>
      </c>
      <c r="Y1179">
        <v>1</v>
      </c>
      <c r="Z1179">
        <v>1</v>
      </c>
      <c r="AA1179">
        <v>0.98290719558058903</v>
      </c>
      <c r="AB1179">
        <v>0</v>
      </c>
      <c r="AC1179">
        <v>3.0893084729442601</v>
      </c>
      <c r="AD1179">
        <v>3.6533818543288601</v>
      </c>
      <c r="AE1179">
        <v>0</v>
      </c>
      <c r="AF1179">
        <v>0</v>
      </c>
      <c r="AG1179">
        <v>0</v>
      </c>
      <c r="AH1179">
        <v>0</v>
      </c>
      <c r="AI1179">
        <v>0</v>
      </c>
      <c r="AJ1179">
        <v>3.5078075188623399</v>
      </c>
      <c r="AK1179">
        <v>2.6587380192130801</v>
      </c>
      <c r="AL1179">
        <v>2.3934605161226199</v>
      </c>
      <c r="AM1179">
        <f t="shared" si="36"/>
        <v>1.2633371978978649</v>
      </c>
      <c r="AN1179">
        <f t="shared" si="37"/>
        <v>1.4509300649440933</v>
      </c>
      <c r="AP1179" t="s">
        <v>1267</v>
      </c>
      <c r="AQ1179" t="s">
        <v>3798</v>
      </c>
      <c r="AR1179" t="s">
        <v>3799</v>
      </c>
      <c r="AS1179">
        <v>-1.27708649603683</v>
      </c>
      <c r="AT1179">
        <v>0.100775966582123</v>
      </c>
      <c r="AU1179">
        <v>0.92051088647330903</v>
      </c>
    </row>
    <row r="1180" spans="1:47" x14ac:dyDescent="0.25">
      <c r="A1180" t="s">
        <v>175</v>
      </c>
      <c r="B1180">
        <v>57646.803940334139</v>
      </c>
      <c r="C1180">
        <v>205.36</v>
      </c>
      <c r="D1180">
        <v>28214.789781659718</v>
      </c>
      <c r="E1180">
        <v>59054.713828806583</v>
      </c>
      <c r="F1180">
        <v>52725.252333349301</v>
      </c>
      <c r="G1180">
        <v>205.36</v>
      </c>
      <c r="H1180">
        <v>63347.62027516841</v>
      </c>
      <c r="I1180">
        <v>59828.249636106259</v>
      </c>
      <c r="J1180">
        <v>205.36</v>
      </c>
      <c r="K1180">
        <v>205.36</v>
      </c>
      <c r="L1180">
        <v>205.36</v>
      </c>
      <c r="M1180">
        <v>152601.8931312589</v>
      </c>
      <c r="N1180">
        <v>1</v>
      </c>
      <c r="O1180">
        <v>1</v>
      </c>
      <c r="P1180">
        <v>0</v>
      </c>
      <c r="Q1180">
        <v>1</v>
      </c>
      <c r="R1180">
        <v>1</v>
      </c>
      <c r="S1180">
        <v>1</v>
      </c>
      <c r="T1180">
        <v>0</v>
      </c>
      <c r="U1180">
        <v>1</v>
      </c>
      <c r="V1180">
        <v>1</v>
      </c>
      <c r="W1180">
        <v>0</v>
      </c>
      <c r="X1180">
        <v>0</v>
      </c>
      <c r="Y1180">
        <v>0</v>
      </c>
      <c r="Z1180">
        <v>1</v>
      </c>
      <c r="AA1180">
        <v>1.92850015556508</v>
      </c>
      <c r="AB1180">
        <v>0</v>
      </c>
      <c r="AC1180">
        <v>1.6162144596414301</v>
      </c>
      <c r="AD1180">
        <v>2.7072520946128802</v>
      </c>
      <c r="AE1180">
        <v>2.5928328489353398</v>
      </c>
      <c r="AF1180">
        <v>0</v>
      </c>
      <c r="AG1180">
        <v>1.91557632761964</v>
      </c>
      <c r="AH1180">
        <v>2.0832306431266199</v>
      </c>
      <c r="AI1180">
        <v>0</v>
      </c>
      <c r="AJ1180">
        <v>0</v>
      </c>
      <c r="AK1180">
        <v>0</v>
      </c>
      <c r="AL1180">
        <v>0.77347430774722004</v>
      </c>
      <c r="AM1180">
        <f t="shared" si="36"/>
        <v>0.59078576920108505</v>
      </c>
      <c r="AN1180">
        <f t="shared" si="37"/>
        <v>1.6787277036736166</v>
      </c>
      <c r="AP1180" t="s">
        <v>1268</v>
      </c>
      <c r="AQ1180" t="s">
        <v>3800</v>
      </c>
      <c r="AR1180" t="s">
        <v>3801</v>
      </c>
      <c r="AS1180">
        <v>0.35528578368552099</v>
      </c>
      <c r="AT1180">
        <v>0.112828116809861</v>
      </c>
      <c r="AU1180">
        <v>0.92059254462364304</v>
      </c>
    </row>
    <row r="1181" spans="1:47" x14ac:dyDescent="0.25">
      <c r="A1181" t="s">
        <v>134</v>
      </c>
      <c r="B1181">
        <v>66544.838226486158</v>
      </c>
      <c r="C1181">
        <v>49978.667587833457</v>
      </c>
      <c r="D1181">
        <v>59875.687080988508</v>
      </c>
      <c r="E1181">
        <v>43674.741681442363</v>
      </c>
      <c r="F1181">
        <v>50155.674399812102</v>
      </c>
      <c r="G1181">
        <v>38054.586852730863</v>
      </c>
      <c r="H1181">
        <v>77759.206253861819</v>
      </c>
      <c r="I1181">
        <v>66044.6304001807</v>
      </c>
      <c r="J1181">
        <v>73534.854632375995</v>
      </c>
      <c r="K1181">
        <v>50761.605137115948</v>
      </c>
      <c r="L1181">
        <v>78482.919098926533</v>
      </c>
      <c r="M1181">
        <v>64019.352401507931</v>
      </c>
      <c r="N1181">
        <v>2</v>
      </c>
      <c r="O1181">
        <v>2</v>
      </c>
      <c r="P1181">
        <v>1</v>
      </c>
      <c r="Q1181">
        <v>2</v>
      </c>
      <c r="R1181">
        <v>1</v>
      </c>
      <c r="S1181">
        <v>1</v>
      </c>
      <c r="T1181">
        <v>1</v>
      </c>
      <c r="U1181">
        <v>2</v>
      </c>
      <c r="V1181">
        <v>1</v>
      </c>
      <c r="W1181">
        <v>1</v>
      </c>
      <c r="X1181">
        <v>1</v>
      </c>
      <c r="Y1181">
        <v>1</v>
      </c>
      <c r="Z1181">
        <v>1</v>
      </c>
      <c r="AA1181">
        <v>3.51375980628851</v>
      </c>
      <c r="AB1181">
        <v>2.7573644469328098</v>
      </c>
      <c r="AC1181">
        <v>2.9068050025477152</v>
      </c>
      <c r="AD1181">
        <v>3.6630282922264898</v>
      </c>
      <c r="AE1181">
        <v>2.7219141127600301</v>
      </c>
      <c r="AF1181">
        <v>2.32072516121191</v>
      </c>
      <c r="AG1181">
        <v>1.0270317338751767</v>
      </c>
      <c r="AH1181">
        <v>2.7757486685461501</v>
      </c>
      <c r="AI1181">
        <v>4.2031954800812299</v>
      </c>
      <c r="AJ1181">
        <v>2.4630450053622299</v>
      </c>
      <c r="AK1181">
        <v>4.1214182263320298</v>
      </c>
      <c r="AL1181">
        <v>4.0766572999551602</v>
      </c>
      <c r="AM1181">
        <f t="shared" si="36"/>
        <v>3.0274824837374008</v>
      </c>
      <c r="AN1181">
        <f t="shared" si="37"/>
        <v>3.0642997222825059</v>
      </c>
      <c r="AP1181" t="s">
        <v>1269</v>
      </c>
      <c r="AQ1181" t="s">
        <v>3802</v>
      </c>
      <c r="AR1181" t="s">
        <v>3803</v>
      </c>
      <c r="AS1181">
        <v>-1.4630525732199999</v>
      </c>
      <c r="AT1181">
        <v>0.30978522649241702</v>
      </c>
      <c r="AU1181">
        <v>0.92134727717117604</v>
      </c>
    </row>
    <row r="1182" spans="1:47" x14ac:dyDescent="0.25">
      <c r="A1182" t="s">
        <v>636</v>
      </c>
      <c r="B1182">
        <v>60125.958667467567</v>
      </c>
      <c r="C1182">
        <v>78509.747510322646</v>
      </c>
      <c r="D1182">
        <v>60047.796374265679</v>
      </c>
      <c r="E1182">
        <v>80591.671511819077</v>
      </c>
      <c r="F1182">
        <v>59788.95743688153</v>
      </c>
      <c r="G1182">
        <v>51590.456893922259</v>
      </c>
      <c r="H1182">
        <v>54081.464721409298</v>
      </c>
      <c r="I1182">
        <v>47355.902063847847</v>
      </c>
      <c r="J1182">
        <v>205.36</v>
      </c>
      <c r="K1182">
        <v>205.36</v>
      </c>
      <c r="L1182">
        <v>205.36</v>
      </c>
      <c r="M1182">
        <v>205.36</v>
      </c>
      <c r="N1182">
        <v>1</v>
      </c>
      <c r="O1182">
        <v>1</v>
      </c>
      <c r="P1182">
        <v>1</v>
      </c>
      <c r="Q1182">
        <v>1</v>
      </c>
      <c r="R1182">
        <v>1</v>
      </c>
      <c r="S1182">
        <v>1</v>
      </c>
      <c r="T1182">
        <v>1</v>
      </c>
      <c r="U1182">
        <v>1</v>
      </c>
      <c r="V1182">
        <v>1</v>
      </c>
      <c r="W1182">
        <v>0</v>
      </c>
      <c r="X1182">
        <v>0</v>
      </c>
      <c r="Y1182">
        <v>0</v>
      </c>
      <c r="Z1182">
        <v>0</v>
      </c>
      <c r="AA1182">
        <v>4.3428313758034403</v>
      </c>
      <c r="AB1182">
        <v>1.67059690550124</v>
      </c>
      <c r="AC1182">
        <v>2.0534238259356101</v>
      </c>
      <c r="AD1182">
        <v>2.8547237729371799</v>
      </c>
      <c r="AE1182">
        <v>2.2610245131004598</v>
      </c>
      <c r="AF1182">
        <v>2.2402008650007001</v>
      </c>
      <c r="AG1182">
        <v>2.7046306844346399</v>
      </c>
      <c r="AH1182">
        <v>2.7919371543290001</v>
      </c>
      <c r="AI1182">
        <v>0</v>
      </c>
      <c r="AJ1182">
        <v>0</v>
      </c>
      <c r="AK1182">
        <v>0</v>
      </c>
      <c r="AL1182">
        <v>0</v>
      </c>
      <c r="AM1182">
        <f t="shared" si="36"/>
        <v>1.7178421620401652</v>
      </c>
      <c r="AN1182">
        <f t="shared" si="37"/>
        <v>1.7687193541335466</v>
      </c>
      <c r="AP1182" t="s">
        <v>1270</v>
      </c>
      <c r="AQ1182" t="s">
        <v>3804</v>
      </c>
      <c r="AR1182" t="s">
        <v>3805</v>
      </c>
      <c r="AS1182">
        <v>0.386142313719055</v>
      </c>
      <c r="AT1182">
        <v>9.2178319017125698E-2</v>
      </c>
      <c r="AU1182">
        <v>0.92146887969776403</v>
      </c>
    </row>
    <row r="1183" spans="1:47" x14ac:dyDescent="0.25">
      <c r="A1183" t="s">
        <v>207</v>
      </c>
      <c r="B1183">
        <v>205.36</v>
      </c>
      <c r="C1183">
        <v>205.36</v>
      </c>
      <c r="D1183">
        <v>205.36</v>
      </c>
      <c r="E1183">
        <v>205.36</v>
      </c>
      <c r="F1183">
        <v>26328.101742265568</v>
      </c>
      <c r="G1183">
        <v>205.36</v>
      </c>
      <c r="H1183">
        <v>205.36</v>
      </c>
      <c r="I1183">
        <v>205.36</v>
      </c>
      <c r="J1183">
        <v>205.36</v>
      </c>
      <c r="K1183">
        <v>205.36</v>
      </c>
      <c r="L1183">
        <v>205.36</v>
      </c>
      <c r="M1183">
        <v>205.36</v>
      </c>
      <c r="N1183">
        <v>1</v>
      </c>
      <c r="O1183">
        <v>0</v>
      </c>
      <c r="P1183">
        <v>0</v>
      </c>
      <c r="Q1183">
        <v>0</v>
      </c>
      <c r="R1183">
        <v>0</v>
      </c>
      <c r="S1183">
        <v>1</v>
      </c>
      <c r="T1183">
        <v>0</v>
      </c>
      <c r="U1183">
        <v>0</v>
      </c>
      <c r="V1183">
        <v>0</v>
      </c>
      <c r="W1183">
        <v>0</v>
      </c>
      <c r="X1183">
        <v>0</v>
      </c>
      <c r="Y1183">
        <v>0</v>
      </c>
      <c r="Z1183">
        <v>0</v>
      </c>
      <c r="AA1183">
        <v>0</v>
      </c>
      <c r="AB1183">
        <v>0</v>
      </c>
      <c r="AC1183">
        <v>0</v>
      </c>
      <c r="AD1183">
        <v>0</v>
      </c>
      <c r="AE1183">
        <v>1.36638863687145</v>
      </c>
      <c r="AF1183">
        <v>0</v>
      </c>
      <c r="AG1183">
        <v>0</v>
      </c>
      <c r="AH1183">
        <v>0</v>
      </c>
      <c r="AI1183">
        <v>0</v>
      </c>
      <c r="AJ1183">
        <v>0</v>
      </c>
      <c r="AK1183">
        <v>0</v>
      </c>
      <c r="AL1183">
        <v>0</v>
      </c>
      <c r="AM1183">
        <f t="shared" si="36"/>
        <v>0</v>
      </c>
      <c r="AN1183">
        <f t="shared" si="37"/>
        <v>0.22773143947857499</v>
      </c>
      <c r="AP1183" t="s">
        <v>1271</v>
      </c>
      <c r="AQ1183" t="s">
        <v>3806</v>
      </c>
      <c r="AR1183" t="s">
        <v>3807</v>
      </c>
      <c r="AS1183">
        <v>2.8244575440022799</v>
      </c>
      <c r="AT1183">
        <v>6.2847081146239298E-2</v>
      </c>
      <c r="AU1183">
        <v>0.92152229952243803</v>
      </c>
    </row>
    <row r="1184" spans="1:47" x14ac:dyDescent="0.25">
      <c r="A1184" t="s">
        <v>851</v>
      </c>
      <c r="B1184">
        <v>55647.725824445821</v>
      </c>
      <c r="C1184">
        <v>63205.47322346572</v>
      </c>
      <c r="D1184">
        <v>49008.160777269652</v>
      </c>
      <c r="E1184">
        <v>47028.735473492437</v>
      </c>
      <c r="F1184">
        <v>51092.68106271467</v>
      </c>
      <c r="G1184">
        <v>48460.284999730691</v>
      </c>
      <c r="H1184">
        <v>72994.724863622119</v>
      </c>
      <c r="I1184">
        <v>43555.322456601549</v>
      </c>
      <c r="J1184">
        <v>93701.329062708435</v>
      </c>
      <c r="K1184">
        <v>67735.285792506111</v>
      </c>
      <c r="L1184">
        <v>87573.45710243599</v>
      </c>
      <c r="M1184">
        <v>64845.01679323693</v>
      </c>
      <c r="N1184">
        <v>1</v>
      </c>
      <c r="O1184">
        <v>1</v>
      </c>
      <c r="P1184">
        <v>1</v>
      </c>
      <c r="Q1184">
        <v>1</v>
      </c>
      <c r="R1184">
        <v>1</v>
      </c>
      <c r="S1184">
        <v>1</v>
      </c>
      <c r="T1184">
        <v>1</v>
      </c>
      <c r="U1184">
        <v>1</v>
      </c>
      <c r="V1184">
        <v>1</v>
      </c>
      <c r="W1184">
        <v>1</v>
      </c>
      <c r="X1184">
        <v>1</v>
      </c>
      <c r="Y1184">
        <v>1</v>
      </c>
      <c r="Z1184">
        <v>1</v>
      </c>
      <c r="AA1184">
        <v>3.35553391780073</v>
      </c>
      <c r="AB1184">
        <v>2.7658360520442899</v>
      </c>
      <c r="AC1184">
        <v>4.4775081844054103</v>
      </c>
      <c r="AD1184">
        <v>4.2494169230510401</v>
      </c>
      <c r="AE1184">
        <v>3.1518353659624898</v>
      </c>
      <c r="AF1184">
        <v>2.8803543055822001</v>
      </c>
      <c r="AG1184">
        <v>2.8542913584908698</v>
      </c>
      <c r="AH1184">
        <v>3.0524457645955501</v>
      </c>
      <c r="AI1184">
        <v>1.3644925582146601</v>
      </c>
      <c r="AJ1184">
        <v>3.6790151792183301</v>
      </c>
      <c r="AK1184">
        <v>3.7696036180365802</v>
      </c>
      <c r="AL1184">
        <v>3.9346783630472202</v>
      </c>
      <c r="AM1184">
        <f t="shared" si="36"/>
        <v>3.0871233662109367</v>
      </c>
      <c r="AN1184">
        <f t="shared" si="37"/>
        <v>3.5020452321972915</v>
      </c>
      <c r="AP1184" t="s">
        <v>1272</v>
      </c>
      <c r="AQ1184" t="s">
        <v>1701</v>
      </c>
      <c r="AR1184" t="s">
        <v>3808</v>
      </c>
      <c r="AS1184">
        <v>0.11218488531158501</v>
      </c>
      <c r="AT1184">
        <v>1.2890954302029699E-2</v>
      </c>
      <c r="AU1184">
        <v>0.92254959790103996</v>
      </c>
    </row>
    <row r="1185" spans="1:47" x14ac:dyDescent="0.25">
      <c r="A1185" t="s">
        <v>419</v>
      </c>
      <c r="B1185">
        <v>205.36</v>
      </c>
      <c r="C1185">
        <v>205.36</v>
      </c>
      <c r="D1185">
        <v>205.36</v>
      </c>
      <c r="E1185">
        <v>205.36</v>
      </c>
      <c r="F1185">
        <v>205.36</v>
      </c>
      <c r="G1185">
        <v>1942.9470949397796</v>
      </c>
      <c r="H1185">
        <v>47345.224283081545</v>
      </c>
      <c r="I1185">
        <v>205.36</v>
      </c>
      <c r="J1185">
        <v>205.36</v>
      </c>
      <c r="K1185">
        <v>12849.112729521519</v>
      </c>
      <c r="L1185">
        <v>14097.539546234913</v>
      </c>
      <c r="M1185">
        <v>17251.717912550674</v>
      </c>
      <c r="N1185">
        <v>1</v>
      </c>
      <c r="O1185">
        <v>0</v>
      </c>
      <c r="P1185">
        <v>0</v>
      </c>
      <c r="Q1185">
        <v>0</v>
      </c>
      <c r="R1185">
        <v>0</v>
      </c>
      <c r="S1185">
        <v>0</v>
      </c>
      <c r="T1185">
        <v>1</v>
      </c>
      <c r="U1185">
        <v>1</v>
      </c>
      <c r="V1185">
        <v>0</v>
      </c>
      <c r="W1185">
        <v>0</v>
      </c>
      <c r="X1185">
        <v>1</v>
      </c>
      <c r="Y1185">
        <v>1</v>
      </c>
      <c r="Z1185">
        <v>1</v>
      </c>
      <c r="AA1185">
        <v>0</v>
      </c>
      <c r="AB1185">
        <v>0</v>
      </c>
      <c r="AC1185">
        <v>0</v>
      </c>
      <c r="AD1185">
        <v>0</v>
      </c>
      <c r="AE1185">
        <v>0</v>
      </c>
      <c r="AF1185">
        <v>0.83862457918086997</v>
      </c>
      <c r="AG1185">
        <v>0.70005938691671998</v>
      </c>
      <c r="AH1185">
        <v>0</v>
      </c>
      <c r="AI1185">
        <v>0</v>
      </c>
      <c r="AJ1185">
        <v>1.5074964743702499</v>
      </c>
      <c r="AK1185">
        <v>2.8808142956023799</v>
      </c>
      <c r="AL1185">
        <v>1.08894269598826</v>
      </c>
      <c r="AM1185">
        <f t="shared" si="36"/>
        <v>0.39102017559185337</v>
      </c>
      <c r="AN1185">
        <f t="shared" si="37"/>
        <v>0.77830272975122661</v>
      </c>
      <c r="AP1185" t="s">
        <v>1273</v>
      </c>
      <c r="AQ1185" t="s">
        <v>3809</v>
      </c>
      <c r="AR1185" t="s">
        <v>3810</v>
      </c>
      <c r="AS1185">
        <v>-0.226595130126025</v>
      </c>
      <c r="AT1185">
        <v>9.6753172333775103E-2</v>
      </c>
      <c r="AU1185">
        <v>0.92278684531370603</v>
      </c>
    </row>
    <row r="1186" spans="1:47" x14ac:dyDescent="0.25">
      <c r="A1186" t="s">
        <v>787</v>
      </c>
      <c r="B1186">
        <v>28702.608752055556</v>
      </c>
      <c r="C1186">
        <v>205.36</v>
      </c>
      <c r="D1186">
        <v>32893.562160940055</v>
      </c>
      <c r="E1186">
        <v>36977.998203350682</v>
      </c>
      <c r="F1186">
        <v>29668.551986932896</v>
      </c>
      <c r="G1186">
        <v>205.36</v>
      </c>
      <c r="H1186">
        <v>205.36</v>
      </c>
      <c r="I1186">
        <v>10985.75588893476</v>
      </c>
      <c r="J1186">
        <v>205.36</v>
      </c>
      <c r="K1186">
        <v>28237.366170724978</v>
      </c>
      <c r="L1186">
        <v>205.36</v>
      </c>
      <c r="M1186">
        <v>205.36</v>
      </c>
      <c r="N1186">
        <v>1</v>
      </c>
      <c r="O1186">
        <v>1</v>
      </c>
      <c r="P1186">
        <v>0</v>
      </c>
      <c r="Q1186">
        <v>1</v>
      </c>
      <c r="R1186">
        <v>1</v>
      </c>
      <c r="S1186">
        <v>1</v>
      </c>
      <c r="T1186">
        <v>0</v>
      </c>
      <c r="U1186">
        <v>0</v>
      </c>
      <c r="V1186">
        <v>1</v>
      </c>
      <c r="W1186">
        <v>0</v>
      </c>
      <c r="X1186">
        <v>1</v>
      </c>
      <c r="Y1186">
        <v>0</v>
      </c>
      <c r="Z1186">
        <v>0</v>
      </c>
      <c r="AA1186">
        <v>3.9475057221125098</v>
      </c>
      <c r="AB1186">
        <v>0</v>
      </c>
      <c r="AC1186">
        <v>0.87710958980162201</v>
      </c>
      <c r="AD1186">
        <v>1.3418103285953</v>
      </c>
      <c r="AE1186">
        <v>2.65186949026906</v>
      </c>
      <c r="AF1186">
        <v>0</v>
      </c>
      <c r="AG1186">
        <v>0</v>
      </c>
      <c r="AH1186">
        <v>2.2512497823675299</v>
      </c>
      <c r="AI1186">
        <v>0</v>
      </c>
      <c r="AJ1186">
        <v>1.84305488594616</v>
      </c>
      <c r="AK1186">
        <v>0</v>
      </c>
      <c r="AL1186">
        <v>0</v>
      </c>
      <c r="AM1186">
        <f t="shared" si="36"/>
        <v>1.1112783663100485</v>
      </c>
      <c r="AN1186">
        <f t="shared" si="37"/>
        <v>1.040821600205315</v>
      </c>
      <c r="AP1186" t="s">
        <v>1274</v>
      </c>
      <c r="AQ1186" t="s">
        <v>3811</v>
      </c>
      <c r="AR1186" t="s">
        <v>3812</v>
      </c>
      <c r="AS1186">
        <v>-0.26445440529755898</v>
      </c>
      <c r="AT1186">
        <v>1.92089818363935E-2</v>
      </c>
      <c r="AU1186">
        <v>0.92292608664478704</v>
      </c>
    </row>
    <row r="1187" spans="1:47" x14ac:dyDescent="0.25">
      <c r="A1187" t="s">
        <v>1046</v>
      </c>
      <c r="B1187">
        <v>36534.158302425174</v>
      </c>
      <c r="C1187">
        <v>49344.686262478841</v>
      </c>
      <c r="D1187">
        <v>17307.184229775499</v>
      </c>
      <c r="E1187">
        <v>49682.402788576903</v>
      </c>
      <c r="F1187">
        <v>205.36</v>
      </c>
      <c r="G1187">
        <v>13483.796068018253</v>
      </c>
      <c r="H1187">
        <v>30929.366083722398</v>
      </c>
      <c r="I1187">
        <v>26491.218757668208</v>
      </c>
      <c r="J1187">
        <v>205.36</v>
      </c>
      <c r="K1187">
        <v>205.36</v>
      </c>
      <c r="L1187">
        <v>205.36</v>
      </c>
      <c r="M1187">
        <v>36610.030014930373</v>
      </c>
      <c r="N1187">
        <v>1</v>
      </c>
      <c r="O1187">
        <v>1</v>
      </c>
      <c r="P1187">
        <v>1</v>
      </c>
      <c r="Q1187">
        <v>1</v>
      </c>
      <c r="R1187">
        <v>1</v>
      </c>
      <c r="S1187">
        <v>0</v>
      </c>
      <c r="T1187">
        <v>1</v>
      </c>
      <c r="U1187">
        <v>1</v>
      </c>
      <c r="V1187">
        <v>1</v>
      </c>
      <c r="W1187">
        <v>0</v>
      </c>
      <c r="X1187">
        <v>0</v>
      </c>
      <c r="Y1187">
        <v>0</v>
      </c>
      <c r="Z1187">
        <v>1</v>
      </c>
      <c r="AA1187">
        <v>2.1456602200561798</v>
      </c>
      <c r="AB1187">
        <v>2.5097347665209102</v>
      </c>
      <c r="AC1187">
        <v>4.2368463459955299</v>
      </c>
      <c r="AD1187">
        <v>2.7425319141603</v>
      </c>
      <c r="AE1187">
        <v>0</v>
      </c>
      <c r="AF1187">
        <v>2.7253840783759999</v>
      </c>
      <c r="AG1187">
        <v>3.30824253216581</v>
      </c>
      <c r="AH1187">
        <v>2.0582777190248001</v>
      </c>
      <c r="AI1187">
        <v>0</v>
      </c>
      <c r="AJ1187">
        <v>0</v>
      </c>
      <c r="AK1187">
        <v>0</v>
      </c>
      <c r="AL1187">
        <v>4.0695622529232303</v>
      </c>
      <c r="AM1187">
        <f t="shared" si="36"/>
        <v>1.9362709018247699</v>
      </c>
      <c r="AN1187">
        <f t="shared" si="37"/>
        <v>2.0297690697123567</v>
      </c>
      <c r="AP1187" t="s">
        <v>1275</v>
      </c>
      <c r="AQ1187" t="s">
        <v>3813</v>
      </c>
      <c r="AR1187" t="s">
        <v>3814</v>
      </c>
      <c r="AS1187">
        <v>0.30668914940451802</v>
      </c>
      <c r="AT1187">
        <v>9.5917812276221606E-2</v>
      </c>
      <c r="AU1187">
        <v>0.92315219672250903</v>
      </c>
    </row>
    <row r="1188" spans="1:47" x14ac:dyDescent="0.25">
      <c r="A1188" t="s">
        <v>1092</v>
      </c>
      <c r="B1188">
        <v>205.36</v>
      </c>
      <c r="C1188">
        <v>205.36</v>
      </c>
      <c r="D1188">
        <v>34025.997959649954</v>
      </c>
      <c r="E1188">
        <v>205.36</v>
      </c>
      <c r="F1188">
        <v>205.36</v>
      </c>
      <c r="G1188">
        <v>39488.400004170326</v>
      </c>
      <c r="H1188">
        <v>43527.895096006483</v>
      </c>
      <c r="I1188">
        <v>25620.040892656318</v>
      </c>
      <c r="J1188">
        <v>71211.552058384477</v>
      </c>
      <c r="K1188">
        <v>87793.361233853386</v>
      </c>
      <c r="L1188">
        <v>81662.980823058271</v>
      </c>
      <c r="M1188">
        <v>56050.570560063978</v>
      </c>
      <c r="N1188">
        <v>1</v>
      </c>
      <c r="O1188">
        <v>0</v>
      </c>
      <c r="P1188">
        <v>0</v>
      </c>
      <c r="Q1188">
        <v>1</v>
      </c>
      <c r="R1188">
        <v>0</v>
      </c>
      <c r="S1188">
        <v>0</v>
      </c>
      <c r="T1188">
        <v>1</v>
      </c>
      <c r="U1188">
        <v>1</v>
      </c>
      <c r="V1188">
        <v>1</v>
      </c>
      <c r="W1188">
        <v>1</v>
      </c>
      <c r="X1188">
        <v>1</v>
      </c>
      <c r="Y1188">
        <v>1</v>
      </c>
      <c r="Z1188">
        <v>1</v>
      </c>
      <c r="AA1188">
        <v>0</v>
      </c>
      <c r="AB1188">
        <v>0</v>
      </c>
      <c r="AC1188">
        <v>3.3192785314134099</v>
      </c>
      <c r="AD1188">
        <v>0</v>
      </c>
      <c r="AE1188">
        <v>0</v>
      </c>
      <c r="AF1188">
        <v>1.1939405966394601</v>
      </c>
      <c r="AG1188">
        <v>1.90126837295072</v>
      </c>
      <c r="AH1188">
        <v>1.92615680124682</v>
      </c>
      <c r="AI1188">
        <v>1.60547427366502</v>
      </c>
      <c r="AJ1188">
        <v>3.29258608422567</v>
      </c>
      <c r="AK1188">
        <v>3.4525817674942099</v>
      </c>
      <c r="AL1188">
        <v>3.4838936618543199</v>
      </c>
      <c r="AM1188">
        <f t="shared" si="36"/>
        <v>1.5685465809905932</v>
      </c>
      <c r="AN1188">
        <f t="shared" si="37"/>
        <v>1.793983433924345</v>
      </c>
      <c r="AP1188" t="s">
        <v>1276</v>
      </c>
      <c r="AQ1188" t="s">
        <v>3815</v>
      </c>
      <c r="AR1188" t="s">
        <v>3816</v>
      </c>
      <c r="AS1188">
        <v>-0.24111557391246599</v>
      </c>
      <c r="AT1188">
        <v>7.91070724681672E-2</v>
      </c>
      <c r="AU1188">
        <v>0.92315820682918004</v>
      </c>
    </row>
    <row r="1189" spans="1:47" x14ac:dyDescent="0.25">
      <c r="A1189" t="s">
        <v>1091</v>
      </c>
      <c r="B1189">
        <v>12123.269191474821</v>
      </c>
      <c r="C1189">
        <v>14732.224294026788</v>
      </c>
      <c r="D1189">
        <v>13029.018159552945</v>
      </c>
      <c r="E1189">
        <v>205.36</v>
      </c>
      <c r="F1189">
        <v>205.36</v>
      </c>
      <c r="G1189">
        <v>205.36</v>
      </c>
      <c r="H1189">
        <v>205.36</v>
      </c>
      <c r="I1189">
        <v>205.36</v>
      </c>
      <c r="J1189">
        <v>28839.369772616406</v>
      </c>
      <c r="K1189">
        <v>23152.336121890476</v>
      </c>
      <c r="L1189">
        <v>29794.819608219143</v>
      </c>
      <c r="M1189">
        <v>28823.415930295225</v>
      </c>
      <c r="N1189">
        <v>1</v>
      </c>
      <c r="O1189">
        <v>1</v>
      </c>
      <c r="P1189">
        <v>1</v>
      </c>
      <c r="Q1189">
        <v>1</v>
      </c>
      <c r="R1189">
        <v>0</v>
      </c>
      <c r="S1189">
        <v>0</v>
      </c>
      <c r="T1189">
        <v>0</v>
      </c>
      <c r="U1189">
        <v>0</v>
      </c>
      <c r="V1189">
        <v>0</v>
      </c>
      <c r="W1189">
        <v>1</v>
      </c>
      <c r="X1189">
        <v>1</v>
      </c>
      <c r="Y1189">
        <v>1</v>
      </c>
      <c r="Z1189">
        <v>1</v>
      </c>
      <c r="AA1189">
        <v>0.86223947636119103</v>
      </c>
      <c r="AB1189">
        <v>2.15808317989113</v>
      </c>
      <c r="AC1189">
        <v>2.0769089424112401</v>
      </c>
      <c r="AD1189">
        <v>0</v>
      </c>
      <c r="AE1189">
        <v>0</v>
      </c>
      <c r="AF1189">
        <v>0</v>
      </c>
      <c r="AG1189">
        <v>0</v>
      </c>
      <c r="AH1189">
        <v>0</v>
      </c>
      <c r="AI1189">
        <v>1.1649195635718199</v>
      </c>
      <c r="AJ1189">
        <v>3.2518275303608499</v>
      </c>
      <c r="AK1189">
        <v>2.24899807907155</v>
      </c>
      <c r="AL1189">
        <v>1.5073287157062001</v>
      </c>
      <c r="AM1189">
        <f t="shared" si="36"/>
        <v>1.5856631154327052</v>
      </c>
      <c r="AN1189">
        <f t="shared" si="37"/>
        <v>0.62605446579629165</v>
      </c>
      <c r="AP1189" t="s">
        <v>1277</v>
      </c>
      <c r="AQ1189" t="s">
        <v>3817</v>
      </c>
      <c r="AR1189" t="s">
        <v>3818</v>
      </c>
      <c r="AS1189">
        <v>0.27210394445317299</v>
      </c>
      <c r="AT1189">
        <v>4.7573489042537997E-2</v>
      </c>
      <c r="AU1189">
        <v>0.92361754916176098</v>
      </c>
    </row>
    <row r="1190" spans="1:47" x14ac:dyDescent="0.25">
      <c r="A1190" t="s">
        <v>426</v>
      </c>
      <c r="B1190">
        <v>101353.1690398416</v>
      </c>
      <c r="C1190">
        <v>77003.613413807703</v>
      </c>
      <c r="D1190">
        <v>104386.62932070809</v>
      </c>
      <c r="E1190">
        <v>77160.927670730627</v>
      </c>
      <c r="F1190">
        <v>95680.879812542305</v>
      </c>
      <c r="G1190">
        <v>205.36</v>
      </c>
      <c r="H1190">
        <v>45469.904031192418</v>
      </c>
      <c r="I1190">
        <v>123296.33804565281</v>
      </c>
      <c r="J1190">
        <v>65632.022879047916</v>
      </c>
      <c r="K1190">
        <v>79915.603378525921</v>
      </c>
      <c r="L1190">
        <v>205.36</v>
      </c>
      <c r="M1190">
        <v>205.36</v>
      </c>
      <c r="N1190">
        <v>2</v>
      </c>
      <c r="O1190">
        <v>1</v>
      </c>
      <c r="P1190">
        <v>1</v>
      </c>
      <c r="Q1190">
        <v>1</v>
      </c>
      <c r="R1190">
        <v>1</v>
      </c>
      <c r="S1190">
        <v>1</v>
      </c>
      <c r="T1190">
        <v>0</v>
      </c>
      <c r="U1190">
        <v>1</v>
      </c>
      <c r="V1190">
        <v>2</v>
      </c>
      <c r="W1190">
        <v>1</v>
      </c>
      <c r="X1190">
        <v>1</v>
      </c>
      <c r="Y1190">
        <v>0</v>
      </c>
      <c r="Z1190">
        <v>0</v>
      </c>
      <c r="AA1190">
        <v>3.66878955226474</v>
      </c>
      <c r="AB1190">
        <v>2.1407242158305801</v>
      </c>
      <c r="AC1190">
        <v>3.46804788376329</v>
      </c>
      <c r="AD1190">
        <v>4.2255451637252799</v>
      </c>
      <c r="AE1190">
        <v>1.5715965616991601</v>
      </c>
      <c r="AF1190">
        <v>0</v>
      </c>
      <c r="AG1190">
        <v>2.9368705129364701</v>
      </c>
      <c r="AH1190">
        <v>1.4849476742976448</v>
      </c>
      <c r="AI1190">
        <v>1.0065554677900499</v>
      </c>
      <c r="AJ1190">
        <v>5.0828293851296298</v>
      </c>
      <c r="AK1190">
        <v>0</v>
      </c>
      <c r="AL1190">
        <v>0</v>
      </c>
      <c r="AM1190">
        <f t="shared" si="36"/>
        <v>2.5611577507963816</v>
      </c>
      <c r="AN1190">
        <f t="shared" si="37"/>
        <v>1.7031599854430928</v>
      </c>
      <c r="AP1190" t="s">
        <v>1278</v>
      </c>
      <c r="AQ1190" t="s">
        <v>3819</v>
      </c>
      <c r="AR1190" t="s">
        <v>3820</v>
      </c>
      <c r="AS1190">
        <v>-0.60853205352630102</v>
      </c>
      <c r="AT1190">
        <v>0.164123406387683</v>
      </c>
      <c r="AU1190">
        <v>0.92375481089943701</v>
      </c>
    </row>
    <row r="1191" spans="1:47" x14ac:dyDescent="0.25">
      <c r="A1191" t="s">
        <v>586</v>
      </c>
      <c r="B1191">
        <v>41069.172783577938</v>
      </c>
      <c r="C1191">
        <v>39743.200661915871</v>
      </c>
      <c r="D1191">
        <v>33455.460635576062</v>
      </c>
      <c r="E1191">
        <v>35168.148092832693</v>
      </c>
      <c r="F1191">
        <v>44896.618429335533</v>
      </c>
      <c r="G1191">
        <v>42574.149118581561</v>
      </c>
      <c r="H1191">
        <v>205.36</v>
      </c>
      <c r="I1191">
        <v>32592.396083106854</v>
      </c>
      <c r="J1191">
        <v>59296.629380094615</v>
      </c>
      <c r="K1191">
        <v>50452.776415235356</v>
      </c>
      <c r="L1191">
        <v>49218.383740021658</v>
      </c>
      <c r="M1191">
        <v>59890.145280965851</v>
      </c>
      <c r="N1191">
        <v>1</v>
      </c>
      <c r="O1191">
        <v>1</v>
      </c>
      <c r="P1191">
        <v>1</v>
      </c>
      <c r="Q1191">
        <v>1</v>
      </c>
      <c r="R1191">
        <v>1</v>
      </c>
      <c r="S1191">
        <v>1</v>
      </c>
      <c r="T1191">
        <v>1</v>
      </c>
      <c r="U1191">
        <v>0</v>
      </c>
      <c r="V1191">
        <v>1</v>
      </c>
      <c r="W1191">
        <v>1</v>
      </c>
      <c r="X1191">
        <v>1</v>
      </c>
      <c r="Y1191">
        <v>1</v>
      </c>
      <c r="Z1191">
        <v>1</v>
      </c>
      <c r="AA1191">
        <v>1.0506350906179001</v>
      </c>
      <c r="AB1191">
        <v>3.5201350391389101</v>
      </c>
      <c r="AC1191">
        <v>3.8772614794533999</v>
      </c>
      <c r="AD1191">
        <v>1.7486187200155301</v>
      </c>
      <c r="AE1191">
        <v>3.6296855065751399</v>
      </c>
      <c r="AF1191">
        <v>0.74920306269514103</v>
      </c>
      <c r="AG1191">
        <v>0</v>
      </c>
      <c r="AH1191">
        <v>1.3137739973370699</v>
      </c>
      <c r="AI1191">
        <v>2.9137760390761498</v>
      </c>
      <c r="AJ1191">
        <v>3.8263922037457001</v>
      </c>
      <c r="AK1191">
        <v>3.9911636158747701</v>
      </c>
      <c r="AL1191">
        <v>1.9496002911900401</v>
      </c>
      <c r="AM1191">
        <f t="shared" si="36"/>
        <v>2.6562338191212</v>
      </c>
      <c r="AN1191">
        <f t="shared" si="37"/>
        <v>2.1054736884987579</v>
      </c>
      <c r="AP1191" t="s">
        <v>1279</v>
      </c>
      <c r="AQ1191" t="s">
        <v>3821</v>
      </c>
      <c r="AR1191" t="s">
        <v>3822</v>
      </c>
      <c r="AS1191">
        <v>-3.0784463089152498</v>
      </c>
      <c r="AT1191">
        <v>0.21326315267672</v>
      </c>
      <c r="AU1191">
        <v>0.92380481763642996</v>
      </c>
    </row>
    <row r="1192" spans="1:47" x14ac:dyDescent="0.25">
      <c r="A1192" t="s">
        <v>1257</v>
      </c>
      <c r="B1192">
        <v>141448.27908192942</v>
      </c>
      <c r="C1192">
        <v>103414.32294599478</v>
      </c>
      <c r="D1192">
        <v>205.36</v>
      </c>
      <c r="E1192">
        <v>141547.4810632024</v>
      </c>
      <c r="F1192">
        <v>161383.16968434828</v>
      </c>
      <c r="G1192">
        <v>192716.22524402203</v>
      </c>
      <c r="H1192">
        <v>192315.02882820237</v>
      </c>
      <c r="I1192">
        <v>132711.7224532851</v>
      </c>
      <c r="J1192">
        <v>146049.76427272579</v>
      </c>
      <c r="K1192">
        <v>140958.04019402253</v>
      </c>
      <c r="L1192">
        <v>168634.69403407935</v>
      </c>
      <c r="M1192">
        <v>125752.86354947618</v>
      </c>
      <c r="N1192">
        <v>1</v>
      </c>
      <c r="O1192">
        <v>1</v>
      </c>
      <c r="P1192">
        <v>1</v>
      </c>
      <c r="Q1192">
        <v>0</v>
      </c>
      <c r="R1192">
        <v>1</v>
      </c>
      <c r="S1192">
        <v>1</v>
      </c>
      <c r="T1192">
        <v>1</v>
      </c>
      <c r="U1192">
        <v>1</v>
      </c>
      <c r="V1192">
        <v>1</v>
      </c>
      <c r="W1192">
        <v>1</v>
      </c>
      <c r="X1192">
        <v>1</v>
      </c>
      <c r="Y1192">
        <v>1</v>
      </c>
      <c r="Z1192">
        <v>1</v>
      </c>
      <c r="AA1192">
        <v>0.86205025782313904</v>
      </c>
      <c r="AB1192">
        <v>0.88870875749551603</v>
      </c>
      <c r="AC1192">
        <v>0</v>
      </c>
      <c r="AD1192">
        <v>0.66544801915688201</v>
      </c>
      <c r="AE1192">
        <v>0.851918560816468</v>
      </c>
      <c r="AF1192">
        <v>1.8582970256788001</v>
      </c>
      <c r="AG1192">
        <v>4.3341987695008104</v>
      </c>
      <c r="AH1192">
        <v>1.9112405672416899</v>
      </c>
      <c r="AI1192">
        <v>1.66033925019224</v>
      </c>
      <c r="AJ1192">
        <v>3.3912058035363901</v>
      </c>
      <c r="AK1192">
        <v>3.2768789784874599</v>
      </c>
      <c r="AL1192">
        <v>1.2766413882124601</v>
      </c>
      <c r="AM1192">
        <f t="shared" si="36"/>
        <v>1.4434335157876808</v>
      </c>
      <c r="AN1192">
        <f t="shared" si="37"/>
        <v>2.0527210472359614</v>
      </c>
      <c r="AP1192" t="s">
        <v>1280</v>
      </c>
      <c r="AQ1192" t="s">
        <v>3823</v>
      </c>
      <c r="AR1192" t="s">
        <v>3824</v>
      </c>
      <c r="AS1192">
        <v>-0.60108186355222903</v>
      </c>
      <c r="AT1192">
        <v>0.262298568837882</v>
      </c>
      <c r="AU1192">
        <v>0.92390102330985602</v>
      </c>
    </row>
    <row r="1193" spans="1:47" x14ac:dyDescent="0.25">
      <c r="A1193" t="s">
        <v>1041</v>
      </c>
      <c r="B1193">
        <v>2400422.6709514484</v>
      </c>
      <c r="C1193">
        <v>2216240.0617835526</v>
      </c>
      <c r="D1193">
        <v>1743409.8594638321</v>
      </c>
      <c r="E1193">
        <v>1746744.924718715</v>
      </c>
      <c r="F1193">
        <v>1874359.2390888717</v>
      </c>
      <c r="G1193">
        <v>809443.53936304001</v>
      </c>
      <c r="H1193">
        <v>2153867.6027592532</v>
      </c>
      <c r="I1193">
        <v>1620450.1171726026</v>
      </c>
      <c r="J1193">
        <v>3178357.9848967139</v>
      </c>
      <c r="K1193">
        <v>2589485.7768930993</v>
      </c>
      <c r="L1193">
        <v>2748349.3278913605</v>
      </c>
      <c r="M1193">
        <v>1832209.4044973038</v>
      </c>
      <c r="N1193">
        <v>1</v>
      </c>
      <c r="O1193">
        <v>1</v>
      </c>
      <c r="P1193">
        <v>1</v>
      </c>
      <c r="Q1193">
        <v>1</v>
      </c>
      <c r="R1193">
        <v>1</v>
      </c>
      <c r="S1193">
        <v>1</v>
      </c>
      <c r="T1193">
        <v>1</v>
      </c>
      <c r="U1193">
        <v>1</v>
      </c>
      <c r="V1193">
        <v>1</v>
      </c>
      <c r="W1193">
        <v>1</v>
      </c>
      <c r="X1193">
        <v>1</v>
      </c>
      <c r="Y1193">
        <v>1</v>
      </c>
      <c r="Z1193">
        <v>1</v>
      </c>
      <c r="AA1193">
        <v>5.3058267398996497</v>
      </c>
      <c r="AB1193">
        <v>4.0363117477310704</v>
      </c>
      <c r="AC1193">
        <v>1.3662740913051701</v>
      </c>
      <c r="AD1193">
        <v>3.29185422812896</v>
      </c>
      <c r="AE1193">
        <v>2.79418256973468</v>
      </c>
      <c r="AF1193">
        <v>3.2175131967360802</v>
      </c>
      <c r="AG1193">
        <v>7.1084290374751999</v>
      </c>
      <c r="AH1193">
        <v>4.3626578653007702</v>
      </c>
      <c r="AI1193">
        <v>2.4230043555794301</v>
      </c>
      <c r="AJ1193">
        <v>4.9079455676321198</v>
      </c>
      <c r="AK1193">
        <v>4.23785402608633</v>
      </c>
      <c r="AL1193">
        <v>1.21576209926394</v>
      </c>
      <c r="AM1193">
        <f t="shared" si="36"/>
        <v>3.5428126164805867</v>
      </c>
      <c r="AN1193">
        <f t="shared" si="37"/>
        <v>3.8351233043316468</v>
      </c>
      <c r="AP1193" t="s">
        <v>1281</v>
      </c>
      <c r="AQ1193" t="s">
        <v>3825</v>
      </c>
      <c r="AR1193" t="s">
        <v>3826</v>
      </c>
      <c r="AS1193">
        <v>2.8148405323621399</v>
      </c>
      <c r="AT1193">
        <v>8.3853660643757794E-2</v>
      </c>
      <c r="AU1193">
        <v>0.92445586757756404</v>
      </c>
    </row>
    <row r="1194" spans="1:47" x14ac:dyDescent="0.25">
      <c r="A1194" t="s">
        <v>267</v>
      </c>
      <c r="B1194">
        <v>58480.227151044572</v>
      </c>
      <c r="C1194">
        <v>51717.751528242145</v>
      </c>
      <c r="D1194">
        <v>71488.499054106171</v>
      </c>
      <c r="E1194">
        <v>53065.93643700394</v>
      </c>
      <c r="F1194">
        <v>64725.511926657411</v>
      </c>
      <c r="G1194">
        <v>29756.863653557801</v>
      </c>
      <c r="H1194">
        <v>33559.672224334478</v>
      </c>
      <c r="I1194">
        <v>29680.263520146782</v>
      </c>
      <c r="J1194">
        <v>109006.04875073014</v>
      </c>
      <c r="K1194">
        <v>94468.160283799763</v>
      </c>
      <c r="L1194">
        <v>111558.63555347196</v>
      </c>
      <c r="M1194">
        <v>49759.927665819261</v>
      </c>
      <c r="N1194">
        <v>1</v>
      </c>
      <c r="O1194">
        <v>1</v>
      </c>
      <c r="P1194">
        <v>1</v>
      </c>
      <c r="Q1194">
        <v>1</v>
      </c>
      <c r="R1194">
        <v>1</v>
      </c>
      <c r="S1194">
        <v>1</v>
      </c>
      <c r="T1194">
        <v>1</v>
      </c>
      <c r="U1194">
        <v>1</v>
      </c>
      <c r="V1194">
        <v>1</v>
      </c>
      <c r="W1194">
        <v>1</v>
      </c>
      <c r="X1194">
        <v>1</v>
      </c>
      <c r="Y1194">
        <v>1</v>
      </c>
      <c r="Z1194">
        <v>1</v>
      </c>
      <c r="AA1194">
        <v>2.8659835061580701</v>
      </c>
      <c r="AB1194">
        <v>2.6558041699739698</v>
      </c>
      <c r="AC1194">
        <v>2.6424545820428098</v>
      </c>
      <c r="AD1194">
        <v>2.1797556472973598</v>
      </c>
      <c r="AE1194">
        <v>2.47371984185768</v>
      </c>
      <c r="AF1194">
        <v>3.6277196538735001</v>
      </c>
      <c r="AG1194">
        <v>2.8384627346066398</v>
      </c>
      <c r="AH1194">
        <v>2.5901001937222898</v>
      </c>
      <c r="AI1194">
        <v>2.4644043546479701</v>
      </c>
      <c r="AJ1194">
        <v>4.4748265813684602</v>
      </c>
      <c r="AK1194">
        <v>3.5690636998406799</v>
      </c>
      <c r="AL1194">
        <v>1.09751786883695</v>
      </c>
      <c r="AM1194">
        <f t="shared" si="36"/>
        <v>3.1218654746774632</v>
      </c>
      <c r="AN1194">
        <f t="shared" si="37"/>
        <v>2.4581033310269333</v>
      </c>
      <c r="AP1194" t="s">
        <v>1282</v>
      </c>
      <c r="AQ1194" t="s">
        <v>3827</v>
      </c>
      <c r="AR1194" t="s">
        <v>3828</v>
      </c>
      <c r="AS1194">
        <v>0.33767063619802701</v>
      </c>
      <c r="AT1194">
        <v>9.6924630454205393E-2</v>
      </c>
      <c r="AU1194">
        <v>0.92496221073681295</v>
      </c>
    </row>
    <row r="1195" spans="1:47" x14ac:dyDescent="0.25">
      <c r="A1195" t="s">
        <v>220</v>
      </c>
      <c r="B1195">
        <v>147025.4682550632</v>
      </c>
      <c r="C1195">
        <v>180161.71928407298</v>
      </c>
      <c r="D1195">
        <v>205.36</v>
      </c>
      <c r="E1195">
        <v>224440.81729062414</v>
      </c>
      <c r="F1195">
        <v>180770.28101817024</v>
      </c>
      <c r="G1195">
        <v>193007.56684693394</v>
      </c>
      <c r="H1195">
        <v>205.36</v>
      </c>
      <c r="I1195">
        <v>213852.59043745091</v>
      </c>
      <c r="J1195">
        <v>312449.65842761321</v>
      </c>
      <c r="K1195">
        <v>229828.33909259172</v>
      </c>
      <c r="L1195">
        <v>344903.69839380786</v>
      </c>
      <c r="M1195">
        <v>217668.88101861282</v>
      </c>
      <c r="N1195">
        <v>1</v>
      </c>
      <c r="O1195">
        <v>1</v>
      </c>
      <c r="P1195">
        <v>1</v>
      </c>
      <c r="Q1195">
        <v>0</v>
      </c>
      <c r="R1195">
        <v>1</v>
      </c>
      <c r="S1195">
        <v>1</v>
      </c>
      <c r="T1195">
        <v>1</v>
      </c>
      <c r="U1195">
        <v>0</v>
      </c>
      <c r="V1195">
        <v>1</v>
      </c>
      <c r="W1195">
        <v>1</v>
      </c>
      <c r="X1195">
        <v>1</v>
      </c>
      <c r="Y1195">
        <v>1</v>
      </c>
      <c r="Z1195">
        <v>1</v>
      </c>
      <c r="AA1195">
        <v>4.1131793959529004</v>
      </c>
      <c r="AB1195">
        <v>1.1064326173903201</v>
      </c>
      <c r="AC1195">
        <v>0</v>
      </c>
      <c r="AD1195">
        <v>3.1366319033861298</v>
      </c>
      <c r="AE1195">
        <v>2.42684699218553</v>
      </c>
      <c r="AF1195">
        <v>1.2211266850575799</v>
      </c>
      <c r="AG1195">
        <v>0</v>
      </c>
      <c r="AH1195">
        <v>3.7679696265203599</v>
      </c>
      <c r="AI1195">
        <v>1.5603747124559999</v>
      </c>
      <c r="AJ1195">
        <v>4.3347945177267801</v>
      </c>
      <c r="AK1195">
        <v>3.8093234552742601</v>
      </c>
      <c r="AL1195">
        <v>2.6769317018190302</v>
      </c>
      <c r="AM1195">
        <f t="shared" si="36"/>
        <v>2.0559846547639302</v>
      </c>
      <c r="AN1195">
        <f t="shared" si="37"/>
        <v>2.6362839465308849</v>
      </c>
      <c r="AP1195" t="s">
        <v>1283</v>
      </c>
      <c r="AQ1195" t="s">
        <v>3829</v>
      </c>
      <c r="AR1195" t="s">
        <v>3830</v>
      </c>
      <c r="AS1195">
        <v>-0.17797897031439</v>
      </c>
      <c r="AT1195">
        <v>2.6321478096146499E-2</v>
      </c>
      <c r="AU1195">
        <v>0.92505058549783203</v>
      </c>
    </row>
    <row r="1196" spans="1:47" x14ac:dyDescent="0.25">
      <c r="A1196" t="s">
        <v>307</v>
      </c>
      <c r="B1196">
        <v>205.36</v>
      </c>
      <c r="C1196">
        <v>18179.997922552811</v>
      </c>
      <c r="D1196">
        <v>89344.700729890013</v>
      </c>
      <c r="E1196">
        <v>85380.428171213396</v>
      </c>
      <c r="F1196">
        <v>113975.76470179722</v>
      </c>
      <c r="G1196">
        <v>70029.501207296926</v>
      </c>
      <c r="H1196">
        <v>113728.19241407409</v>
      </c>
      <c r="I1196">
        <v>82923.400457511365</v>
      </c>
      <c r="J1196">
        <v>2745.7018754198793</v>
      </c>
      <c r="K1196">
        <v>205.36</v>
      </c>
      <c r="L1196">
        <v>205.36</v>
      </c>
      <c r="M1196">
        <v>205.36</v>
      </c>
      <c r="N1196">
        <v>1</v>
      </c>
      <c r="O1196">
        <v>0</v>
      </c>
      <c r="P1196">
        <v>1</v>
      </c>
      <c r="Q1196">
        <v>1</v>
      </c>
      <c r="R1196">
        <v>1</v>
      </c>
      <c r="S1196">
        <v>1</v>
      </c>
      <c r="T1196">
        <v>1</v>
      </c>
      <c r="U1196">
        <v>1</v>
      </c>
      <c r="V1196">
        <v>1</v>
      </c>
      <c r="W1196">
        <v>1</v>
      </c>
      <c r="X1196">
        <v>0</v>
      </c>
      <c r="Y1196">
        <v>0</v>
      </c>
      <c r="Z1196">
        <v>0</v>
      </c>
      <c r="AA1196">
        <v>0</v>
      </c>
      <c r="AB1196">
        <v>1.49442194975169</v>
      </c>
      <c r="AC1196">
        <v>2.6785082352067602</v>
      </c>
      <c r="AD1196">
        <v>2.2030574778769698</v>
      </c>
      <c r="AE1196">
        <v>2.5295905835861001</v>
      </c>
      <c r="AF1196">
        <v>2.55768484769757</v>
      </c>
      <c r="AG1196">
        <v>3.14199295133607</v>
      </c>
      <c r="AH1196">
        <v>3.1340006559775699</v>
      </c>
      <c r="AI1196">
        <v>0.82836894208535194</v>
      </c>
      <c r="AJ1196">
        <v>0</v>
      </c>
      <c r="AK1196">
        <v>0</v>
      </c>
      <c r="AL1196">
        <v>0</v>
      </c>
      <c r="AM1196">
        <f t="shared" si="36"/>
        <v>1.2598306624568953</v>
      </c>
      <c r="AN1196">
        <f t="shared" si="37"/>
        <v>1.8347736114627848</v>
      </c>
      <c r="AP1196" t="s">
        <v>1284</v>
      </c>
      <c r="AQ1196" t="s">
        <v>3831</v>
      </c>
      <c r="AR1196" t="s">
        <v>3832</v>
      </c>
      <c r="AS1196">
        <v>0.29814729515312899</v>
      </c>
      <c r="AT1196">
        <v>9.3966972393307001E-3</v>
      </c>
      <c r="AU1196">
        <v>0.92512146072159296</v>
      </c>
    </row>
    <row r="1197" spans="1:47" x14ac:dyDescent="0.25">
      <c r="A1197" t="s">
        <v>284</v>
      </c>
      <c r="B1197">
        <v>205.36</v>
      </c>
      <c r="C1197">
        <v>205.36</v>
      </c>
      <c r="D1197">
        <v>205.36</v>
      </c>
      <c r="E1197">
        <v>205.36</v>
      </c>
      <c r="F1197">
        <v>205.36</v>
      </c>
      <c r="G1197">
        <v>205.36</v>
      </c>
      <c r="H1197">
        <v>205.36</v>
      </c>
      <c r="I1197">
        <v>205.36</v>
      </c>
      <c r="J1197">
        <v>44799.623611505747</v>
      </c>
      <c r="K1197">
        <v>28823.891919284273</v>
      </c>
      <c r="L1197">
        <v>37372.792475816444</v>
      </c>
      <c r="M1197">
        <v>32136.439704041644</v>
      </c>
      <c r="N1197">
        <v>1</v>
      </c>
      <c r="O1197">
        <v>0</v>
      </c>
      <c r="P1197">
        <v>0</v>
      </c>
      <c r="Q1197">
        <v>0</v>
      </c>
      <c r="R1197">
        <v>0</v>
      </c>
      <c r="S1197">
        <v>0</v>
      </c>
      <c r="T1197">
        <v>0</v>
      </c>
      <c r="U1197">
        <v>0</v>
      </c>
      <c r="V1197">
        <v>0</v>
      </c>
      <c r="W1197">
        <v>1</v>
      </c>
      <c r="X1197">
        <v>1</v>
      </c>
      <c r="Y1197">
        <v>1</v>
      </c>
      <c r="Z1197">
        <v>1</v>
      </c>
      <c r="AA1197">
        <v>0</v>
      </c>
      <c r="AB1197">
        <v>0</v>
      </c>
      <c r="AC1197">
        <v>0</v>
      </c>
      <c r="AD1197">
        <v>0</v>
      </c>
      <c r="AE1197">
        <v>0</v>
      </c>
      <c r="AF1197">
        <v>0</v>
      </c>
      <c r="AG1197">
        <v>0</v>
      </c>
      <c r="AH1197">
        <v>0</v>
      </c>
      <c r="AI1197">
        <v>3.4009344359170899</v>
      </c>
      <c r="AJ1197">
        <v>2.6822584533063898</v>
      </c>
      <c r="AK1197">
        <v>0.89093922973543604</v>
      </c>
      <c r="AL1197">
        <v>1.37026383713827</v>
      </c>
      <c r="AM1197">
        <f t="shared" si="36"/>
        <v>1.0138654815372465</v>
      </c>
      <c r="AN1197">
        <f t="shared" si="37"/>
        <v>0.37686717781228435</v>
      </c>
      <c r="AP1197" t="s">
        <v>1285</v>
      </c>
      <c r="AQ1197" t="s">
        <v>3833</v>
      </c>
      <c r="AR1197" t="s">
        <v>3834</v>
      </c>
      <c r="AS1197">
        <v>0.324653772196768</v>
      </c>
      <c r="AT1197">
        <v>2.32717782806512E-2</v>
      </c>
      <c r="AU1197">
        <v>0.92518233861419796</v>
      </c>
    </row>
    <row r="1198" spans="1:47" x14ac:dyDescent="0.25">
      <c r="A1198" t="s">
        <v>1355</v>
      </c>
      <c r="B1198">
        <v>42386.344229811461</v>
      </c>
      <c r="C1198">
        <v>39792.330540005692</v>
      </c>
      <c r="D1198">
        <v>45339.320510572899</v>
      </c>
      <c r="E1198">
        <v>40096.760795054535</v>
      </c>
      <c r="F1198">
        <v>41448.450581664256</v>
      </c>
      <c r="G1198">
        <v>37756.306862836871</v>
      </c>
      <c r="H1198">
        <v>44648.464585734924</v>
      </c>
      <c r="I1198">
        <v>33467.119961562028</v>
      </c>
      <c r="J1198">
        <v>64951.385675693899</v>
      </c>
      <c r="K1198">
        <v>45472.490719389018</v>
      </c>
      <c r="L1198">
        <v>45048.320628478672</v>
      </c>
      <c r="M1198">
        <v>47647.9116341505</v>
      </c>
      <c r="N1198">
        <v>1</v>
      </c>
      <c r="O1198">
        <v>1</v>
      </c>
      <c r="P1198">
        <v>1</v>
      </c>
      <c r="Q1198">
        <v>1</v>
      </c>
      <c r="R1198">
        <v>1</v>
      </c>
      <c r="S1198">
        <v>1</v>
      </c>
      <c r="T1198">
        <v>1</v>
      </c>
      <c r="U1198">
        <v>1</v>
      </c>
      <c r="V1198">
        <v>1</v>
      </c>
      <c r="W1198">
        <v>1</v>
      </c>
      <c r="X1198">
        <v>1</v>
      </c>
      <c r="Y1198">
        <v>1</v>
      </c>
      <c r="Z1198">
        <v>1</v>
      </c>
      <c r="AA1198">
        <v>2.2294079934322699</v>
      </c>
      <c r="AB1198">
        <v>1.60463797171819</v>
      </c>
      <c r="AC1198">
        <v>3.5425938390375098</v>
      </c>
      <c r="AD1198">
        <v>3.1287171024785199</v>
      </c>
      <c r="AE1198">
        <v>3.0717706631264199</v>
      </c>
      <c r="AF1198">
        <v>1.88283229617096</v>
      </c>
      <c r="AG1198">
        <v>1.9781445495777099</v>
      </c>
      <c r="AH1198">
        <v>1.3379998192728</v>
      </c>
      <c r="AI1198">
        <v>2.0512829386029598</v>
      </c>
      <c r="AJ1198">
        <v>3.1012346611475499</v>
      </c>
      <c r="AK1198">
        <v>3.95374654677541</v>
      </c>
      <c r="AL1198">
        <v>3.94617127702743</v>
      </c>
      <c r="AM1198">
        <f t="shared" si="36"/>
        <v>2.4019982833515727</v>
      </c>
      <c r="AN1198">
        <f t="shared" si="37"/>
        <v>2.9027583263763819</v>
      </c>
      <c r="AP1198" t="s">
        <v>1286</v>
      </c>
      <c r="AQ1198" t="s">
        <v>3835</v>
      </c>
      <c r="AR1198" t="s">
        <v>3836</v>
      </c>
      <c r="AS1198">
        <v>0.87575841879531802</v>
      </c>
      <c r="AT1198">
        <v>0.21590829114853599</v>
      </c>
      <c r="AU1198">
        <v>0.92531332359460605</v>
      </c>
    </row>
    <row r="1199" spans="1:47" x14ac:dyDescent="0.25">
      <c r="A1199" t="s">
        <v>729</v>
      </c>
      <c r="B1199">
        <v>20582.868066934443</v>
      </c>
      <c r="C1199">
        <v>68751.675142730106</v>
      </c>
      <c r="D1199">
        <v>48767.462394553622</v>
      </c>
      <c r="E1199">
        <v>28743.221983487936</v>
      </c>
      <c r="F1199">
        <v>40388.157081902493</v>
      </c>
      <c r="G1199">
        <v>205.36</v>
      </c>
      <c r="H1199">
        <v>205.36</v>
      </c>
      <c r="I1199">
        <v>27439.760520682561</v>
      </c>
      <c r="J1199">
        <v>74617.73239183698</v>
      </c>
      <c r="K1199">
        <v>42756.583149955062</v>
      </c>
      <c r="L1199">
        <v>48494.373880040461</v>
      </c>
      <c r="M1199">
        <v>50254.528370268279</v>
      </c>
      <c r="N1199">
        <v>1</v>
      </c>
      <c r="O1199">
        <v>1</v>
      </c>
      <c r="P1199">
        <v>1</v>
      </c>
      <c r="Q1199">
        <v>1</v>
      </c>
      <c r="R1199">
        <v>1</v>
      </c>
      <c r="S1199">
        <v>1</v>
      </c>
      <c r="T1199">
        <v>0</v>
      </c>
      <c r="U1199">
        <v>0</v>
      </c>
      <c r="V1199">
        <v>1</v>
      </c>
      <c r="W1199">
        <v>1</v>
      </c>
      <c r="X1199">
        <v>1</v>
      </c>
      <c r="Y1199">
        <v>1</v>
      </c>
      <c r="Z1199">
        <v>1</v>
      </c>
      <c r="AA1199">
        <v>1.1888238443569901</v>
      </c>
      <c r="AB1199">
        <v>1.67946667785361</v>
      </c>
      <c r="AC1199">
        <v>2.42244700547481</v>
      </c>
      <c r="AD1199">
        <v>1.2833556388224101</v>
      </c>
      <c r="AE1199">
        <v>0.93772289262588704</v>
      </c>
      <c r="AF1199">
        <v>0</v>
      </c>
      <c r="AG1199">
        <v>0</v>
      </c>
      <c r="AH1199">
        <v>1.7770201307176201</v>
      </c>
      <c r="AI1199">
        <v>0.98346142032836004</v>
      </c>
      <c r="AJ1199">
        <v>0.85584769704288599</v>
      </c>
      <c r="AK1199">
        <v>3.0453945081968099</v>
      </c>
      <c r="AL1199">
        <v>1.8696160746038</v>
      </c>
      <c r="AM1199">
        <f t="shared" si="36"/>
        <v>1.1883411075094428</v>
      </c>
      <c r="AN1199">
        <f t="shared" si="37"/>
        <v>1.4855182074944213</v>
      </c>
      <c r="AP1199" t="s">
        <v>1287</v>
      </c>
      <c r="AQ1199" t="s">
        <v>3837</v>
      </c>
      <c r="AR1199" t="s">
        <v>3838</v>
      </c>
      <c r="AS1199">
        <v>-2.15061869906588</v>
      </c>
      <c r="AT1199">
        <v>0.111376990015241</v>
      </c>
      <c r="AU1199">
        <v>0.92593176002406596</v>
      </c>
    </row>
    <row r="1200" spans="1:47" x14ac:dyDescent="0.25">
      <c r="A1200" t="s">
        <v>240</v>
      </c>
      <c r="B1200">
        <v>205.36</v>
      </c>
      <c r="C1200">
        <v>205.36</v>
      </c>
      <c r="D1200">
        <v>205.36</v>
      </c>
      <c r="E1200">
        <v>205.36</v>
      </c>
      <c r="F1200">
        <v>205.36</v>
      </c>
      <c r="G1200">
        <v>40067.059750654116</v>
      </c>
      <c r="H1200">
        <v>205.36</v>
      </c>
      <c r="I1200">
        <v>205.36</v>
      </c>
      <c r="J1200">
        <v>60216.809026173782</v>
      </c>
      <c r="K1200">
        <v>39867.602956833827</v>
      </c>
      <c r="L1200">
        <v>32141.175306208333</v>
      </c>
      <c r="M1200">
        <v>205.36</v>
      </c>
      <c r="N1200">
        <v>1</v>
      </c>
      <c r="O1200">
        <v>0</v>
      </c>
      <c r="P1200">
        <v>0</v>
      </c>
      <c r="Q1200">
        <v>0</v>
      </c>
      <c r="R1200">
        <v>0</v>
      </c>
      <c r="S1200">
        <v>0</v>
      </c>
      <c r="T1200">
        <v>1</v>
      </c>
      <c r="U1200">
        <v>0</v>
      </c>
      <c r="V1200">
        <v>0</v>
      </c>
      <c r="W1200">
        <v>1</v>
      </c>
      <c r="X1200">
        <v>1</v>
      </c>
      <c r="Y1200">
        <v>1</v>
      </c>
      <c r="Z1200">
        <v>0</v>
      </c>
      <c r="AA1200">
        <v>0</v>
      </c>
      <c r="AB1200">
        <v>0</v>
      </c>
      <c r="AC1200">
        <v>0</v>
      </c>
      <c r="AD1200">
        <v>0</v>
      </c>
      <c r="AE1200">
        <v>0</v>
      </c>
      <c r="AF1200">
        <v>1.1350504916445801</v>
      </c>
      <c r="AG1200">
        <v>0</v>
      </c>
      <c r="AH1200">
        <v>0</v>
      </c>
      <c r="AI1200">
        <v>3.4140964758551902</v>
      </c>
      <c r="AJ1200">
        <v>0.77054457443168201</v>
      </c>
      <c r="AK1200">
        <v>1.60408265924604</v>
      </c>
      <c r="AL1200">
        <v>0</v>
      </c>
      <c r="AM1200">
        <f t="shared" si="36"/>
        <v>0.88661525698857535</v>
      </c>
      <c r="AN1200">
        <f t="shared" si="37"/>
        <v>0.26734710987434002</v>
      </c>
      <c r="AP1200" t="s">
        <v>1288</v>
      </c>
      <c r="AQ1200" t="s">
        <v>3839</v>
      </c>
      <c r="AR1200" t="s">
        <v>3840</v>
      </c>
      <c r="AS1200">
        <v>1.0884025149619501</v>
      </c>
      <c r="AT1200">
        <v>0.108568167520187</v>
      </c>
      <c r="AU1200">
        <v>0.92686567186452395</v>
      </c>
    </row>
    <row r="1201" spans="1:47" x14ac:dyDescent="0.25">
      <c r="A1201" t="s">
        <v>658</v>
      </c>
      <c r="B1201">
        <v>480868.24442295043</v>
      </c>
      <c r="C1201">
        <v>836576.37979472929</v>
      </c>
      <c r="D1201">
        <v>449670.4618166422</v>
      </c>
      <c r="E1201">
        <v>390890.84666786203</v>
      </c>
      <c r="F1201">
        <v>768597.76457667025</v>
      </c>
      <c r="G1201">
        <v>820870.27606847452</v>
      </c>
      <c r="H1201">
        <v>460379.03499730962</v>
      </c>
      <c r="I1201">
        <v>336674.15956391231</v>
      </c>
      <c r="J1201">
        <v>500126.61758773972</v>
      </c>
      <c r="K1201">
        <v>468616.17576073291</v>
      </c>
      <c r="L1201">
        <v>968483.32415958249</v>
      </c>
      <c r="M1201">
        <v>542563.97654922854</v>
      </c>
      <c r="N1201">
        <v>2</v>
      </c>
      <c r="O1201">
        <v>1</v>
      </c>
      <c r="P1201">
        <v>2</v>
      </c>
      <c r="Q1201">
        <v>1</v>
      </c>
      <c r="R1201">
        <v>2</v>
      </c>
      <c r="S1201">
        <v>2</v>
      </c>
      <c r="T1201">
        <v>2</v>
      </c>
      <c r="U1201">
        <v>1</v>
      </c>
      <c r="V1201">
        <v>1</v>
      </c>
      <c r="W1201">
        <v>1</v>
      </c>
      <c r="X1201">
        <v>1</v>
      </c>
      <c r="Y1201">
        <v>2</v>
      </c>
      <c r="Z1201">
        <v>2</v>
      </c>
      <c r="AA1201">
        <v>1.4339449354340199</v>
      </c>
      <c r="AB1201">
        <v>3.0174909373430499</v>
      </c>
      <c r="AC1201">
        <v>2.89972634549052</v>
      </c>
      <c r="AD1201">
        <v>2.3267606017381901</v>
      </c>
      <c r="AE1201">
        <v>1.183890099913832</v>
      </c>
      <c r="AF1201">
        <v>2.54673408562059</v>
      </c>
      <c r="AG1201">
        <v>4.2294402285856902</v>
      </c>
      <c r="AH1201">
        <v>3.8303112536333401</v>
      </c>
      <c r="AI1201">
        <v>1.92489479743573</v>
      </c>
      <c r="AJ1201">
        <v>5.4457907253197897</v>
      </c>
      <c r="AK1201">
        <v>3.1707876037597651</v>
      </c>
      <c r="AL1201">
        <v>2.1614113204470451</v>
      </c>
      <c r="AM1201">
        <f t="shared" si="36"/>
        <v>2.8780969711072832</v>
      </c>
      <c r="AN1201">
        <f t="shared" si="37"/>
        <v>2.817100184679644</v>
      </c>
      <c r="AP1201" t="s">
        <v>1289</v>
      </c>
      <c r="AQ1201" t="s">
        <v>3841</v>
      </c>
      <c r="AR1201" t="s">
        <v>3842</v>
      </c>
      <c r="AS1201">
        <v>-0.32497764775667698</v>
      </c>
      <c r="AT1201">
        <v>0.118443322707786</v>
      </c>
      <c r="AU1201">
        <v>0.92737259752452195</v>
      </c>
    </row>
    <row r="1202" spans="1:47" x14ac:dyDescent="0.25">
      <c r="A1202" t="s">
        <v>468</v>
      </c>
      <c r="B1202">
        <v>43366.660853607609</v>
      </c>
      <c r="C1202">
        <v>205.36</v>
      </c>
      <c r="D1202">
        <v>50274.666157363092</v>
      </c>
      <c r="E1202">
        <v>39924.73434443101</v>
      </c>
      <c r="F1202">
        <v>205.36</v>
      </c>
      <c r="G1202">
        <v>205.36</v>
      </c>
      <c r="H1202">
        <v>51264.482983954767</v>
      </c>
      <c r="I1202">
        <v>205.36</v>
      </c>
      <c r="J1202">
        <v>205.36</v>
      </c>
      <c r="K1202">
        <v>205.36</v>
      </c>
      <c r="L1202">
        <v>77327.894173244858</v>
      </c>
      <c r="M1202">
        <v>37356.916290254769</v>
      </c>
      <c r="N1202">
        <v>1</v>
      </c>
      <c r="O1202">
        <v>1</v>
      </c>
      <c r="P1202">
        <v>0</v>
      </c>
      <c r="Q1202">
        <v>1</v>
      </c>
      <c r="R1202">
        <v>1</v>
      </c>
      <c r="S1202">
        <v>0</v>
      </c>
      <c r="T1202">
        <v>0</v>
      </c>
      <c r="U1202">
        <v>1</v>
      </c>
      <c r="V1202">
        <v>0</v>
      </c>
      <c r="W1202">
        <v>0</v>
      </c>
      <c r="X1202">
        <v>0</v>
      </c>
      <c r="Y1202">
        <v>1</v>
      </c>
      <c r="Z1202">
        <v>1</v>
      </c>
      <c r="AA1202">
        <v>2.7699408395810501</v>
      </c>
      <c r="AB1202">
        <v>0</v>
      </c>
      <c r="AC1202">
        <v>1.72588166588198</v>
      </c>
      <c r="AD1202">
        <v>0.98636276806339196</v>
      </c>
      <c r="AE1202">
        <v>0</v>
      </c>
      <c r="AF1202">
        <v>0</v>
      </c>
      <c r="AG1202">
        <v>1.2783320604449799</v>
      </c>
      <c r="AH1202">
        <v>0</v>
      </c>
      <c r="AI1202">
        <v>0</v>
      </c>
      <c r="AJ1202">
        <v>0</v>
      </c>
      <c r="AK1202">
        <v>3.1613687470780198</v>
      </c>
      <c r="AL1202">
        <v>3.5404939620629001</v>
      </c>
      <c r="AM1202">
        <f t="shared" si="36"/>
        <v>0.74930375091050505</v>
      </c>
      <c r="AN1202">
        <f t="shared" si="37"/>
        <v>1.494426256274882</v>
      </c>
      <c r="AP1202" t="s">
        <v>1290</v>
      </c>
      <c r="AQ1202" t="s">
        <v>3843</v>
      </c>
      <c r="AR1202" t="s">
        <v>3844</v>
      </c>
      <c r="AS1202">
        <v>-0.361159918982631</v>
      </c>
      <c r="AT1202">
        <v>0.10837057557178099</v>
      </c>
      <c r="AU1202">
        <v>0.927408679483542</v>
      </c>
    </row>
    <row r="1203" spans="1:47" x14ac:dyDescent="0.25">
      <c r="A1203" t="s">
        <v>945</v>
      </c>
      <c r="B1203">
        <v>6641.3599206598828</v>
      </c>
      <c r="C1203">
        <v>18973.260955185713</v>
      </c>
      <c r="D1203">
        <v>19685.487661820454</v>
      </c>
      <c r="E1203">
        <v>21856.115081679589</v>
      </c>
      <c r="F1203">
        <v>91769.390150933526</v>
      </c>
      <c r="G1203">
        <v>205.36</v>
      </c>
      <c r="H1203">
        <v>7348.4720949405346</v>
      </c>
      <c r="I1203">
        <v>205.36</v>
      </c>
      <c r="J1203">
        <v>51894.733349756687</v>
      </c>
      <c r="K1203">
        <v>36299.528190837475</v>
      </c>
      <c r="L1203">
        <v>50544.727313060161</v>
      </c>
      <c r="M1203">
        <v>25538.210867926871</v>
      </c>
      <c r="N1203">
        <v>1</v>
      </c>
      <c r="O1203">
        <v>1</v>
      </c>
      <c r="P1203">
        <v>1</v>
      </c>
      <c r="Q1203">
        <v>1</v>
      </c>
      <c r="R1203">
        <v>1</v>
      </c>
      <c r="S1203">
        <v>1</v>
      </c>
      <c r="T1203">
        <v>0</v>
      </c>
      <c r="U1203">
        <v>1</v>
      </c>
      <c r="V1203">
        <v>0</v>
      </c>
      <c r="W1203">
        <v>1</v>
      </c>
      <c r="X1203">
        <v>1</v>
      </c>
      <c r="Y1203">
        <v>1</v>
      </c>
      <c r="Z1203">
        <v>1</v>
      </c>
      <c r="AA1203">
        <v>1.2356529438386401</v>
      </c>
      <c r="AB1203">
        <v>0.53132279960555695</v>
      </c>
      <c r="AC1203">
        <v>2.5805934285049199</v>
      </c>
      <c r="AD1203">
        <v>2.23966363234707</v>
      </c>
      <c r="AE1203">
        <v>0.577357056411541</v>
      </c>
      <c r="AF1203">
        <v>0</v>
      </c>
      <c r="AG1203">
        <v>0.770503563754524</v>
      </c>
      <c r="AH1203">
        <v>0</v>
      </c>
      <c r="AI1203">
        <v>1.73764732828396</v>
      </c>
      <c r="AJ1203">
        <v>1.8867959366136899</v>
      </c>
      <c r="AK1203">
        <v>2.82557531949716</v>
      </c>
      <c r="AL1203">
        <v>1.71906127051048</v>
      </c>
      <c r="AM1203">
        <f t="shared" si="36"/>
        <v>1.3286687394744612</v>
      </c>
      <c r="AN1203">
        <f t="shared" si="37"/>
        <v>1.3553601404201292</v>
      </c>
      <c r="AP1203" t="s">
        <v>1291</v>
      </c>
      <c r="AQ1203" t="s">
        <v>3845</v>
      </c>
      <c r="AR1203" t="s">
        <v>3846</v>
      </c>
      <c r="AS1203">
        <v>-0.14625319625517899</v>
      </c>
      <c r="AT1203">
        <v>2.7853397111908901E-2</v>
      </c>
      <c r="AU1203">
        <v>0.927902075252521</v>
      </c>
    </row>
    <row r="1204" spans="1:47" x14ac:dyDescent="0.25">
      <c r="A1204" t="s">
        <v>750</v>
      </c>
      <c r="B1204">
        <v>26904.648759567532</v>
      </c>
      <c r="C1204">
        <v>25692.811843723663</v>
      </c>
      <c r="D1204">
        <v>26794.377205084853</v>
      </c>
      <c r="E1204">
        <v>25555.397490729116</v>
      </c>
      <c r="F1204">
        <v>27359.783493890536</v>
      </c>
      <c r="G1204">
        <v>205.36</v>
      </c>
      <c r="H1204">
        <v>205.36</v>
      </c>
      <c r="I1204">
        <v>22332.417181514877</v>
      </c>
      <c r="J1204">
        <v>47028.083338480137</v>
      </c>
      <c r="K1204">
        <v>36773.128225683526</v>
      </c>
      <c r="L1204">
        <v>52510.746007853784</v>
      </c>
      <c r="M1204">
        <v>35010.610522767834</v>
      </c>
      <c r="N1204">
        <v>1</v>
      </c>
      <c r="O1204">
        <v>1</v>
      </c>
      <c r="P1204">
        <v>1</v>
      </c>
      <c r="Q1204">
        <v>1</v>
      </c>
      <c r="R1204">
        <v>1</v>
      </c>
      <c r="S1204">
        <v>1</v>
      </c>
      <c r="T1204">
        <v>0</v>
      </c>
      <c r="U1204">
        <v>0</v>
      </c>
      <c r="V1204">
        <v>1</v>
      </c>
      <c r="W1204">
        <v>1</v>
      </c>
      <c r="X1204">
        <v>1</v>
      </c>
      <c r="Y1204">
        <v>1</v>
      </c>
      <c r="Z1204">
        <v>1</v>
      </c>
      <c r="AA1204">
        <v>1.66003846475348</v>
      </c>
      <c r="AB1204">
        <v>0.58438881451603897</v>
      </c>
      <c r="AC1204">
        <v>0.77267763473919804</v>
      </c>
      <c r="AD1204">
        <v>3.5314536658379398</v>
      </c>
      <c r="AE1204">
        <v>1.29654502138096</v>
      </c>
      <c r="AF1204">
        <v>0</v>
      </c>
      <c r="AG1204">
        <v>0</v>
      </c>
      <c r="AH1204">
        <v>2.7818394327441398</v>
      </c>
      <c r="AI1204">
        <v>3.9734924392102799</v>
      </c>
      <c r="AJ1204">
        <v>4.3533163807788897</v>
      </c>
      <c r="AK1204">
        <v>1.86343367954193</v>
      </c>
      <c r="AL1204">
        <v>1.2345450014977399</v>
      </c>
      <c r="AM1204">
        <f t="shared" si="36"/>
        <v>1.8906522889996478</v>
      </c>
      <c r="AN1204">
        <f t="shared" si="37"/>
        <v>1.7846361335004515</v>
      </c>
      <c r="AP1204" t="s">
        <v>1292</v>
      </c>
      <c r="AQ1204" t="s">
        <v>3847</v>
      </c>
      <c r="AR1204" t="s">
        <v>3848</v>
      </c>
      <c r="AS1204">
        <v>-0.17737000360510699</v>
      </c>
      <c r="AT1204">
        <v>7.0701542184159902E-2</v>
      </c>
      <c r="AU1204">
        <v>0.92814586742157501</v>
      </c>
    </row>
    <row r="1205" spans="1:47" x14ac:dyDescent="0.25">
      <c r="A1205" t="s">
        <v>1413</v>
      </c>
      <c r="B1205">
        <v>21401.660628165355</v>
      </c>
      <c r="C1205">
        <v>205.36</v>
      </c>
      <c r="D1205">
        <v>205.36</v>
      </c>
      <c r="E1205">
        <v>205.36</v>
      </c>
      <c r="F1205">
        <v>205.36</v>
      </c>
      <c r="G1205">
        <v>205.36</v>
      </c>
      <c r="H1205">
        <v>205.36</v>
      </c>
      <c r="I1205">
        <v>179184.095895395</v>
      </c>
      <c r="J1205">
        <v>23405.308948280064</v>
      </c>
      <c r="K1205">
        <v>75686.278360512297</v>
      </c>
      <c r="L1205">
        <v>205.36</v>
      </c>
      <c r="M1205">
        <v>87302.802705152295</v>
      </c>
      <c r="N1205">
        <v>2</v>
      </c>
      <c r="O1205">
        <v>1</v>
      </c>
      <c r="P1205">
        <v>0</v>
      </c>
      <c r="Q1205">
        <v>0</v>
      </c>
      <c r="R1205">
        <v>0</v>
      </c>
      <c r="S1205">
        <v>0</v>
      </c>
      <c r="T1205">
        <v>0</v>
      </c>
      <c r="U1205">
        <v>0</v>
      </c>
      <c r="V1205">
        <v>2</v>
      </c>
      <c r="W1205">
        <v>1</v>
      </c>
      <c r="X1205">
        <v>1</v>
      </c>
      <c r="Y1205">
        <v>0</v>
      </c>
      <c r="Z1205">
        <v>1</v>
      </c>
      <c r="AA1205">
        <v>0.53277939630782101</v>
      </c>
      <c r="AB1205">
        <v>0</v>
      </c>
      <c r="AC1205">
        <v>0</v>
      </c>
      <c r="AD1205">
        <v>0</v>
      </c>
      <c r="AE1205">
        <v>0</v>
      </c>
      <c r="AF1205">
        <v>0</v>
      </c>
      <c r="AG1205">
        <v>0</v>
      </c>
      <c r="AH1205">
        <v>1.7691625167655149</v>
      </c>
      <c r="AI1205">
        <v>0.86661781962861895</v>
      </c>
      <c r="AJ1205">
        <v>3.5048286314239201</v>
      </c>
      <c r="AK1205">
        <v>0</v>
      </c>
      <c r="AL1205">
        <v>1.19352208106692</v>
      </c>
      <c r="AM1205">
        <f t="shared" si="36"/>
        <v>0.81737097456006003</v>
      </c>
      <c r="AN1205">
        <f t="shared" si="37"/>
        <v>0.49378076630540585</v>
      </c>
      <c r="AP1205" t="s">
        <v>1293</v>
      </c>
      <c r="AQ1205" t="s">
        <v>3849</v>
      </c>
      <c r="AR1205" t="s">
        <v>3850</v>
      </c>
      <c r="AS1205">
        <v>1.9471432798703201</v>
      </c>
      <c r="AT1205">
        <v>6.6489027312781904E-2</v>
      </c>
      <c r="AU1205">
        <v>0.92817980546693801</v>
      </c>
    </row>
    <row r="1206" spans="1:47" x14ac:dyDescent="0.25">
      <c r="A1206" t="s">
        <v>1340</v>
      </c>
      <c r="B1206">
        <v>58601.935541275998</v>
      </c>
      <c r="C1206">
        <v>205.36</v>
      </c>
      <c r="D1206">
        <v>51908.801379709359</v>
      </c>
      <c r="E1206">
        <v>51737.430534990264</v>
      </c>
      <c r="F1206">
        <v>51552.702939806695</v>
      </c>
      <c r="G1206">
        <v>55473.648063985485</v>
      </c>
      <c r="H1206">
        <v>205.36</v>
      </c>
      <c r="I1206">
        <v>205.36</v>
      </c>
      <c r="J1206">
        <v>66098.546551325024</v>
      </c>
      <c r="K1206">
        <v>50327.909094457013</v>
      </c>
      <c r="L1206">
        <v>73371.873311083735</v>
      </c>
      <c r="M1206">
        <v>66901.305947662695</v>
      </c>
      <c r="N1206">
        <v>1</v>
      </c>
      <c r="O1206">
        <v>1</v>
      </c>
      <c r="P1206">
        <v>0</v>
      </c>
      <c r="Q1206">
        <v>1</v>
      </c>
      <c r="R1206">
        <v>1</v>
      </c>
      <c r="S1206">
        <v>1</v>
      </c>
      <c r="T1206">
        <v>1</v>
      </c>
      <c r="U1206">
        <v>0</v>
      </c>
      <c r="V1206">
        <v>0</v>
      </c>
      <c r="W1206">
        <v>1</v>
      </c>
      <c r="X1206">
        <v>1</v>
      </c>
      <c r="Y1206">
        <v>1</v>
      </c>
      <c r="Z1206">
        <v>1</v>
      </c>
      <c r="AA1206">
        <v>0.68789119414028999</v>
      </c>
      <c r="AB1206">
        <v>0</v>
      </c>
      <c r="AC1206">
        <v>1.8436390445155799</v>
      </c>
      <c r="AD1206">
        <v>3.4751186655877002</v>
      </c>
      <c r="AE1206">
        <v>3.0813431064820498</v>
      </c>
      <c r="AF1206">
        <v>1.8243668662660899</v>
      </c>
      <c r="AG1206">
        <v>0</v>
      </c>
      <c r="AH1206">
        <v>0</v>
      </c>
      <c r="AI1206">
        <v>3.52678525812264</v>
      </c>
      <c r="AJ1206">
        <v>2.0227038713212302</v>
      </c>
      <c r="AK1206">
        <v>1.6722617290260899</v>
      </c>
      <c r="AL1206">
        <v>1.41463541676745</v>
      </c>
      <c r="AM1206">
        <f t="shared" si="36"/>
        <v>1.6508977057276384</v>
      </c>
      <c r="AN1206">
        <f t="shared" si="37"/>
        <v>1.6072264863105481</v>
      </c>
      <c r="AP1206" t="s">
        <v>1294</v>
      </c>
      <c r="AQ1206" t="s">
        <v>3851</v>
      </c>
      <c r="AR1206" t="s">
        <v>3852</v>
      </c>
      <c r="AS1206">
        <v>-0.30335382391508903</v>
      </c>
      <c r="AT1206">
        <v>0.39672529409586099</v>
      </c>
      <c r="AU1206">
        <v>0.92851379979348103</v>
      </c>
    </row>
    <row r="1207" spans="1:47" x14ac:dyDescent="0.25">
      <c r="A1207" t="s">
        <v>567</v>
      </c>
      <c r="B1207">
        <v>23082.023489565523</v>
      </c>
      <c r="C1207">
        <v>42821.028120653777</v>
      </c>
      <c r="D1207">
        <v>47687.716826393465</v>
      </c>
      <c r="E1207">
        <v>205.36</v>
      </c>
      <c r="F1207">
        <v>205.36</v>
      </c>
      <c r="G1207">
        <v>71266.091994308867</v>
      </c>
      <c r="H1207">
        <v>52880.320791259386</v>
      </c>
      <c r="I1207">
        <v>205.36</v>
      </c>
      <c r="J1207">
        <v>205.36</v>
      </c>
      <c r="K1207">
        <v>35889.06651440436</v>
      </c>
      <c r="L1207">
        <v>205.36</v>
      </c>
      <c r="M1207">
        <v>22508.727757913442</v>
      </c>
      <c r="N1207">
        <v>1</v>
      </c>
      <c r="O1207">
        <v>1</v>
      </c>
      <c r="P1207">
        <v>1</v>
      </c>
      <c r="Q1207">
        <v>1</v>
      </c>
      <c r="R1207">
        <v>0</v>
      </c>
      <c r="S1207">
        <v>0</v>
      </c>
      <c r="T1207">
        <v>1</v>
      </c>
      <c r="U1207">
        <v>1</v>
      </c>
      <c r="V1207">
        <v>0</v>
      </c>
      <c r="W1207">
        <v>0</v>
      </c>
      <c r="X1207">
        <v>1</v>
      </c>
      <c r="Y1207">
        <v>0</v>
      </c>
      <c r="Z1207">
        <v>1</v>
      </c>
      <c r="AA1207">
        <v>2.2777625181989301</v>
      </c>
      <c r="AB1207">
        <v>4.0377420188123896</v>
      </c>
      <c r="AC1207">
        <v>2.0698834004507298</v>
      </c>
      <c r="AD1207">
        <v>0</v>
      </c>
      <c r="AE1207">
        <v>0</v>
      </c>
      <c r="AF1207">
        <v>2.1111252931422801</v>
      </c>
      <c r="AG1207">
        <v>1.0136095030068599</v>
      </c>
      <c r="AH1207">
        <v>0</v>
      </c>
      <c r="AI1207">
        <v>0</v>
      </c>
      <c r="AJ1207">
        <v>1.70249600055864</v>
      </c>
      <c r="AK1207">
        <v>0</v>
      </c>
      <c r="AL1207">
        <v>1.53956968664636</v>
      </c>
      <c r="AM1207">
        <f t="shared" si="36"/>
        <v>2.033168205193828</v>
      </c>
      <c r="AN1207">
        <f t="shared" si="37"/>
        <v>0.4255298649422033</v>
      </c>
      <c r="AP1207" t="s">
        <v>1295</v>
      </c>
      <c r="AQ1207" t="s">
        <v>3853</v>
      </c>
      <c r="AR1207" t="s">
        <v>3854</v>
      </c>
      <c r="AS1207">
        <v>0.29147598778892903</v>
      </c>
      <c r="AT1207">
        <v>0.14905754609290001</v>
      </c>
      <c r="AU1207">
        <v>0.92915457733161999</v>
      </c>
    </row>
    <row r="1208" spans="1:47" x14ac:dyDescent="0.25">
      <c r="A1208" t="s">
        <v>198</v>
      </c>
      <c r="B1208">
        <v>205.36</v>
      </c>
      <c r="C1208">
        <v>205.36</v>
      </c>
      <c r="D1208">
        <v>205.36</v>
      </c>
      <c r="E1208">
        <v>205.36</v>
      </c>
      <c r="F1208">
        <v>205.36</v>
      </c>
      <c r="G1208">
        <v>205.36</v>
      </c>
      <c r="H1208">
        <v>205.36</v>
      </c>
      <c r="I1208">
        <v>205.36</v>
      </c>
      <c r="J1208">
        <v>205.36</v>
      </c>
      <c r="K1208">
        <v>205.36</v>
      </c>
      <c r="L1208">
        <v>205.36</v>
      </c>
      <c r="M1208">
        <v>72310.330249792474</v>
      </c>
      <c r="N1208">
        <v>1</v>
      </c>
      <c r="O1208">
        <v>0</v>
      </c>
      <c r="P1208">
        <v>0</v>
      </c>
      <c r="Q1208">
        <v>0</v>
      </c>
      <c r="R1208">
        <v>0</v>
      </c>
      <c r="S1208">
        <v>0</v>
      </c>
      <c r="T1208">
        <v>0</v>
      </c>
      <c r="U1208">
        <v>0</v>
      </c>
      <c r="V1208">
        <v>0</v>
      </c>
      <c r="W1208">
        <v>0</v>
      </c>
      <c r="X1208">
        <v>0</v>
      </c>
      <c r="Y1208">
        <v>0</v>
      </c>
      <c r="Z1208">
        <v>1</v>
      </c>
      <c r="AA1208">
        <v>0</v>
      </c>
      <c r="AB1208">
        <v>0</v>
      </c>
      <c r="AC1208">
        <v>0</v>
      </c>
      <c r="AD1208">
        <v>0</v>
      </c>
      <c r="AE1208">
        <v>0</v>
      </c>
      <c r="AF1208">
        <v>0</v>
      </c>
      <c r="AG1208">
        <v>0</v>
      </c>
      <c r="AH1208">
        <v>0</v>
      </c>
      <c r="AI1208">
        <v>0</v>
      </c>
      <c r="AJ1208">
        <v>0</v>
      </c>
      <c r="AK1208">
        <v>0</v>
      </c>
      <c r="AL1208">
        <v>2.77549293255267</v>
      </c>
      <c r="AM1208">
        <f t="shared" si="36"/>
        <v>0</v>
      </c>
      <c r="AN1208">
        <f t="shared" si="37"/>
        <v>0.46258215542544501</v>
      </c>
      <c r="AP1208" t="s">
        <v>1296</v>
      </c>
      <c r="AQ1208" t="s">
        <v>3855</v>
      </c>
      <c r="AR1208" t="s">
        <v>3856</v>
      </c>
      <c r="AS1208">
        <v>0.45662701630647301</v>
      </c>
      <c r="AT1208">
        <v>0.18920568791367001</v>
      </c>
      <c r="AU1208">
        <v>0.92915582764752103</v>
      </c>
    </row>
    <row r="1209" spans="1:47" x14ac:dyDescent="0.25">
      <c r="A1209" t="s">
        <v>208</v>
      </c>
      <c r="B1209">
        <v>205.36</v>
      </c>
      <c r="C1209">
        <v>205.36</v>
      </c>
      <c r="D1209">
        <v>205.36</v>
      </c>
      <c r="E1209">
        <v>205.36</v>
      </c>
      <c r="F1209">
        <v>43217.250062638886</v>
      </c>
      <c r="G1209">
        <v>205.36</v>
      </c>
      <c r="H1209">
        <v>205.36</v>
      </c>
      <c r="I1209">
        <v>205.36</v>
      </c>
      <c r="J1209">
        <v>62527.623486475808</v>
      </c>
      <c r="K1209">
        <v>50196.009696409506</v>
      </c>
      <c r="L1209">
        <v>205.36</v>
      </c>
      <c r="M1209">
        <v>205.36</v>
      </c>
      <c r="N1209">
        <v>1</v>
      </c>
      <c r="O1209">
        <v>0</v>
      </c>
      <c r="P1209">
        <v>0</v>
      </c>
      <c r="Q1209">
        <v>0</v>
      </c>
      <c r="R1209">
        <v>0</v>
      </c>
      <c r="S1209">
        <v>1</v>
      </c>
      <c r="T1209">
        <v>0</v>
      </c>
      <c r="U1209">
        <v>0</v>
      </c>
      <c r="V1209">
        <v>0</v>
      </c>
      <c r="W1209">
        <v>1</v>
      </c>
      <c r="X1209">
        <v>1</v>
      </c>
      <c r="Y1209">
        <v>0</v>
      </c>
      <c r="Z1209">
        <v>0</v>
      </c>
      <c r="AA1209">
        <v>0</v>
      </c>
      <c r="AB1209">
        <v>0</v>
      </c>
      <c r="AC1209">
        <v>0</v>
      </c>
      <c r="AD1209">
        <v>0</v>
      </c>
      <c r="AE1209">
        <v>1.6630573515660101</v>
      </c>
      <c r="AF1209">
        <v>0</v>
      </c>
      <c r="AG1209">
        <v>0</v>
      </c>
      <c r="AH1209">
        <v>0</v>
      </c>
      <c r="AI1209">
        <v>1.0914639789902301</v>
      </c>
      <c r="AJ1209">
        <v>2.3851694240230699</v>
      </c>
      <c r="AK1209">
        <v>0</v>
      </c>
      <c r="AL1209">
        <v>0</v>
      </c>
      <c r="AM1209">
        <f t="shared" si="36"/>
        <v>0.57943890050221658</v>
      </c>
      <c r="AN1209">
        <f t="shared" si="37"/>
        <v>0.27717622526100166</v>
      </c>
      <c r="AP1209" t="s">
        <v>1297</v>
      </c>
      <c r="AQ1209" t="s">
        <v>3857</v>
      </c>
      <c r="AR1209" t="s">
        <v>3858</v>
      </c>
      <c r="AS1209">
        <v>6.6438561897747297</v>
      </c>
      <c r="AT1209">
        <v>0.18148194517373101</v>
      </c>
      <c r="AU1209">
        <v>0.92962722901734596</v>
      </c>
    </row>
    <row r="1210" spans="1:47" x14ac:dyDescent="0.25">
      <c r="A1210" t="s">
        <v>1030</v>
      </c>
      <c r="B1210">
        <v>205.36</v>
      </c>
      <c r="C1210">
        <v>205.36</v>
      </c>
      <c r="D1210">
        <v>205.36</v>
      </c>
      <c r="E1210">
        <v>19064.574669043162</v>
      </c>
      <c r="F1210">
        <v>205.36</v>
      </c>
      <c r="G1210">
        <v>205.36</v>
      </c>
      <c r="H1210">
        <v>38276.392471417574</v>
      </c>
      <c r="I1210">
        <v>25999.426056855074</v>
      </c>
      <c r="J1210">
        <v>205.36</v>
      </c>
      <c r="K1210">
        <v>23530.134852073123</v>
      </c>
      <c r="L1210">
        <v>205.36</v>
      </c>
      <c r="M1210">
        <v>24712.527028008168</v>
      </c>
      <c r="N1210">
        <v>1</v>
      </c>
      <c r="O1210">
        <v>0</v>
      </c>
      <c r="P1210">
        <v>0</v>
      </c>
      <c r="Q1210">
        <v>0</v>
      </c>
      <c r="R1210">
        <v>1</v>
      </c>
      <c r="S1210">
        <v>0</v>
      </c>
      <c r="T1210">
        <v>0</v>
      </c>
      <c r="U1210">
        <v>1</v>
      </c>
      <c r="V1210">
        <v>1</v>
      </c>
      <c r="W1210">
        <v>0</v>
      </c>
      <c r="X1210">
        <v>1</v>
      </c>
      <c r="Y1210">
        <v>0</v>
      </c>
      <c r="Z1210">
        <v>1</v>
      </c>
      <c r="AA1210">
        <v>0</v>
      </c>
      <c r="AB1210">
        <v>0</v>
      </c>
      <c r="AC1210">
        <v>0</v>
      </c>
      <c r="AD1210">
        <v>3.3770997325370899</v>
      </c>
      <c r="AE1210">
        <v>0</v>
      </c>
      <c r="AF1210">
        <v>0</v>
      </c>
      <c r="AG1210">
        <v>1.29613137249072</v>
      </c>
      <c r="AH1210">
        <v>3.8676338992036001</v>
      </c>
      <c r="AI1210">
        <v>0</v>
      </c>
      <c r="AJ1210">
        <v>3.2639373958579498</v>
      </c>
      <c r="AK1210">
        <v>0</v>
      </c>
      <c r="AL1210">
        <v>3.62987651893997</v>
      </c>
      <c r="AM1210">
        <f t="shared" si="36"/>
        <v>0.54398956597632497</v>
      </c>
      <c r="AN1210">
        <f t="shared" si="37"/>
        <v>2.0284569205285634</v>
      </c>
      <c r="AP1210" t="s">
        <v>1298</v>
      </c>
      <c r="AQ1210" t="s">
        <v>3859</v>
      </c>
      <c r="AR1210" t="s">
        <v>3860</v>
      </c>
      <c r="AS1210">
        <v>0.29238798150112499</v>
      </c>
      <c r="AT1210">
        <v>2.40760033729846E-2</v>
      </c>
      <c r="AU1210">
        <v>0.93023092193505696</v>
      </c>
    </row>
    <row r="1211" spans="1:47" x14ac:dyDescent="0.25">
      <c r="A1211" t="s">
        <v>476</v>
      </c>
      <c r="B1211">
        <v>22803.812247314425</v>
      </c>
      <c r="C1211">
        <v>40939.41310661842</v>
      </c>
      <c r="D1211">
        <v>23797.395196833259</v>
      </c>
      <c r="E1211">
        <v>26967.549732374006</v>
      </c>
      <c r="F1211">
        <v>38266.649973099178</v>
      </c>
      <c r="G1211">
        <v>27714.934238060916</v>
      </c>
      <c r="H1211">
        <v>31477.104533435515</v>
      </c>
      <c r="I1211">
        <v>23693.332990262919</v>
      </c>
      <c r="J1211">
        <v>30583.484371995422</v>
      </c>
      <c r="K1211">
        <v>28836.538506631285</v>
      </c>
      <c r="L1211">
        <v>205.36</v>
      </c>
      <c r="M1211">
        <v>23792.746600495164</v>
      </c>
      <c r="N1211">
        <v>1</v>
      </c>
      <c r="O1211">
        <v>1</v>
      </c>
      <c r="P1211">
        <v>1</v>
      </c>
      <c r="Q1211">
        <v>1</v>
      </c>
      <c r="R1211">
        <v>1</v>
      </c>
      <c r="S1211">
        <v>1</v>
      </c>
      <c r="T1211">
        <v>1</v>
      </c>
      <c r="U1211">
        <v>1</v>
      </c>
      <c r="V1211">
        <v>1</v>
      </c>
      <c r="W1211">
        <v>1</v>
      </c>
      <c r="X1211">
        <v>1</v>
      </c>
      <c r="Y1211">
        <v>0</v>
      </c>
      <c r="Z1211">
        <v>1</v>
      </c>
      <c r="AA1211">
        <v>4.1736117153532204</v>
      </c>
      <c r="AB1211">
        <v>2.2425449728023499</v>
      </c>
      <c r="AC1211">
        <v>2.10372728458773</v>
      </c>
      <c r="AD1211">
        <v>2.5192113742570501</v>
      </c>
      <c r="AE1211">
        <v>4.5981025925137997</v>
      </c>
      <c r="AF1211">
        <v>3.1884384178904299</v>
      </c>
      <c r="AG1211">
        <v>4.0022781625311303</v>
      </c>
      <c r="AH1211">
        <v>2.7164375810609198</v>
      </c>
      <c r="AI1211">
        <v>3.6447276698940798</v>
      </c>
      <c r="AJ1211">
        <v>4.1120827636286696</v>
      </c>
      <c r="AK1211">
        <v>0</v>
      </c>
      <c r="AL1211">
        <v>3.29475460406436</v>
      </c>
      <c r="AM1211">
        <f t="shared" si="36"/>
        <v>3.2441888040260802</v>
      </c>
      <c r="AN1211">
        <f t="shared" si="37"/>
        <v>2.8551307190712101</v>
      </c>
      <c r="AP1211" t="s">
        <v>1299</v>
      </c>
      <c r="AQ1211" t="s">
        <v>3861</v>
      </c>
      <c r="AR1211" t="s">
        <v>3862</v>
      </c>
      <c r="AS1211">
        <v>0.21411374747543699</v>
      </c>
      <c r="AT1211">
        <v>8.4763019415552698E-2</v>
      </c>
      <c r="AU1211">
        <v>0.93088467010386</v>
      </c>
    </row>
    <row r="1212" spans="1:47" x14ac:dyDescent="0.25">
      <c r="A1212" t="s">
        <v>599</v>
      </c>
      <c r="B1212">
        <v>201899.70927233738</v>
      </c>
      <c r="C1212">
        <v>216765.94831902947</v>
      </c>
      <c r="D1212">
        <v>143467.82965910537</v>
      </c>
      <c r="E1212">
        <v>159747.40286915193</v>
      </c>
      <c r="F1212">
        <v>195422.45383964304</v>
      </c>
      <c r="G1212">
        <v>174055.67533753239</v>
      </c>
      <c r="H1212">
        <v>209587.04616402418</v>
      </c>
      <c r="I1212">
        <v>265904.4048305981</v>
      </c>
      <c r="J1212">
        <v>314706.06846973381</v>
      </c>
      <c r="K1212">
        <v>270946.91527405917</v>
      </c>
      <c r="L1212">
        <v>320925.50430593773</v>
      </c>
      <c r="M1212">
        <v>290993.3152853768</v>
      </c>
      <c r="N1212">
        <v>1</v>
      </c>
      <c r="O1212">
        <v>1</v>
      </c>
      <c r="P1212">
        <v>1</v>
      </c>
      <c r="Q1212">
        <v>1</v>
      </c>
      <c r="R1212">
        <v>1</v>
      </c>
      <c r="S1212">
        <v>1</v>
      </c>
      <c r="T1212">
        <v>1</v>
      </c>
      <c r="U1212">
        <v>1</v>
      </c>
      <c r="V1212">
        <v>1</v>
      </c>
      <c r="W1212">
        <v>1</v>
      </c>
      <c r="X1212">
        <v>1</v>
      </c>
      <c r="Y1212">
        <v>1</v>
      </c>
      <c r="Z1212">
        <v>1</v>
      </c>
      <c r="AA1212">
        <v>3.4953324580564602</v>
      </c>
      <c r="AB1212">
        <v>3.6437210429310398</v>
      </c>
      <c r="AC1212">
        <v>2.9972119044739398</v>
      </c>
      <c r="AD1212">
        <v>3.5087801591810801</v>
      </c>
      <c r="AE1212">
        <v>3.1872268631323002</v>
      </c>
      <c r="AF1212">
        <v>2.9272194804612601</v>
      </c>
      <c r="AG1212">
        <v>3.72675256595558</v>
      </c>
      <c r="AH1212">
        <v>5.6740610111993597</v>
      </c>
      <c r="AI1212">
        <v>3.4484184484449898</v>
      </c>
      <c r="AJ1212">
        <v>3.8569231005087898</v>
      </c>
      <c r="AK1212">
        <v>3.97968016470606</v>
      </c>
      <c r="AL1212">
        <v>3.9905855169590598</v>
      </c>
      <c r="AM1212">
        <f t="shared" si="36"/>
        <v>3.3948044058127471</v>
      </c>
      <c r="AN1212">
        <f t="shared" si="37"/>
        <v>4.0111810468555733</v>
      </c>
      <c r="AP1212" t="s">
        <v>1300</v>
      </c>
      <c r="AQ1212" t="s">
        <v>3863</v>
      </c>
      <c r="AR1212" t="s">
        <v>3864</v>
      </c>
      <c r="AS1212">
        <v>0.18465627571441201</v>
      </c>
      <c r="AT1212">
        <v>7.1325169981318007E-2</v>
      </c>
      <c r="AU1212">
        <v>0.93089293070883405</v>
      </c>
    </row>
    <row r="1213" spans="1:47" x14ac:dyDescent="0.25">
      <c r="A1213" t="s">
        <v>1397</v>
      </c>
      <c r="B1213">
        <v>51083.795677304966</v>
      </c>
      <c r="C1213">
        <v>205.36</v>
      </c>
      <c r="D1213">
        <v>39460.70821719223</v>
      </c>
      <c r="E1213">
        <v>58007.18248021006</v>
      </c>
      <c r="F1213">
        <v>205.36</v>
      </c>
      <c r="G1213">
        <v>50181.853937391221</v>
      </c>
      <c r="H1213">
        <v>37264.035853923378</v>
      </c>
      <c r="I1213">
        <v>42309.426552040277</v>
      </c>
      <c r="J1213">
        <v>205.36</v>
      </c>
      <c r="K1213">
        <v>41871.219550593196</v>
      </c>
      <c r="L1213">
        <v>26157.920846528719</v>
      </c>
      <c r="M1213">
        <v>51552.903181882612</v>
      </c>
      <c r="N1213">
        <v>1</v>
      </c>
      <c r="O1213">
        <v>1</v>
      </c>
      <c r="P1213">
        <v>0</v>
      </c>
      <c r="Q1213">
        <v>1</v>
      </c>
      <c r="R1213">
        <v>1</v>
      </c>
      <c r="S1213">
        <v>0</v>
      </c>
      <c r="T1213">
        <v>1</v>
      </c>
      <c r="U1213">
        <v>1</v>
      </c>
      <c r="V1213">
        <v>1</v>
      </c>
      <c r="W1213">
        <v>0</v>
      </c>
      <c r="X1213">
        <v>1</v>
      </c>
      <c r="Y1213">
        <v>1</v>
      </c>
      <c r="Z1213">
        <v>1</v>
      </c>
      <c r="AA1213">
        <v>2.3546099694707698</v>
      </c>
      <c r="AB1213">
        <v>0</v>
      </c>
      <c r="AC1213">
        <v>1.15333930753452</v>
      </c>
      <c r="AD1213">
        <v>2.2072620904518701</v>
      </c>
      <c r="AE1213">
        <v>0</v>
      </c>
      <c r="AF1213">
        <v>2.6587059951448802</v>
      </c>
      <c r="AG1213">
        <v>1.65037697026442</v>
      </c>
      <c r="AH1213">
        <v>3.4973948752828798</v>
      </c>
      <c r="AI1213">
        <v>0</v>
      </c>
      <c r="AJ1213">
        <v>2.6205416196713802</v>
      </c>
      <c r="AK1213">
        <v>1.09542831816748</v>
      </c>
      <c r="AL1213">
        <v>3.1924062954021601</v>
      </c>
      <c r="AM1213">
        <f t="shared" si="36"/>
        <v>1.4645328153035917</v>
      </c>
      <c r="AN1213">
        <f t="shared" si="37"/>
        <v>1.9404780915948017</v>
      </c>
      <c r="AP1213" t="s">
        <v>1301</v>
      </c>
      <c r="AQ1213" t="s">
        <v>3865</v>
      </c>
      <c r="AR1213" t="s">
        <v>3866</v>
      </c>
      <c r="AS1213">
        <v>-0.769532616142243</v>
      </c>
      <c r="AT1213">
        <v>0.222378377703111</v>
      </c>
      <c r="AU1213">
        <v>0.93112029838221499</v>
      </c>
    </row>
    <row r="1214" spans="1:47" x14ac:dyDescent="0.25">
      <c r="A1214" t="s">
        <v>544</v>
      </c>
      <c r="B1214">
        <v>205.36</v>
      </c>
      <c r="C1214">
        <v>205.36</v>
      </c>
      <c r="D1214">
        <v>205.36</v>
      </c>
      <c r="E1214">
        <v>205.36</v>
      </c>
      <c r="F1214">
        <v>205.36</v>
      </c>
      <c r="G1214">
        <v>205.36</v>
      </c>
      <c r="H1214">
        <v>205.36</v>
      </c>
      <c r="I1214">
        <v>39385.264421999775</v>
      </c>
      <c r="J1214">
        <v>205.36</v>
      </c>
      <c r="K1214">
        <v>205.36</v>
      </c>
      <c r="L1214">
        <v>205.36</v>
      </c>
      <c r="M1214">
        <v>205.36</v>
      </c>
      <c r="N1214">
        <v>1</v>
      </c>
      <c r="O1214">
        <v>0</v>
      </c>
      <c r="P1214">
        <v>0</v>
      </c>
      <c r="Q1214">
        <v>0</v>
      </c>
      <c r="R1214">
        <v>0</v>
      </c>
      <c r="S1214">
        <v>0</v>
      </c>
      <c r="T1214">
        <v>0</v>
      </c>
      <c r="U1214">
        <v>0</v>
      </c>
      <c r="V1214">
        <v>1</v>
      </c>
      <c r="W1214">
        <v>0</v>
      </c>
      <c r="X1214">
        <v>0</v>
      </c>
      <c r="Y1214">
        <v>0</v>
      </c>
      <c r="Z1214">
        <v>0</v>
      </c>
      <c r="AA1214">
        <v>0</v>
      </c>
      <c r="AB1214">
        <v>0</v>
      </c>
      <c r="AC1214">
        <v>0</v>
      </c>
      <c r="AD1214">
        <v>0</v>
      </c>
      <c r="AE1214">
        <v>0</v>
      </c>
      <c r="AF1214">
        <v>0</v>
      </c>
      <c r="AG1214">
        <v>0</v>
      </c>
      <c r="AH1214">
        <v>2.5605178992131998</v>
      </c>
      <c r="AI1214">
        <v>0</v>
      </c>
      <c r="AJ1214">
        <v>0</v>
      </c>
      <c r="AK1214">
        <v>0</v>
      </c>
      <c r="AL1214">
        <v>0</v>
      </c>
      <c r="AM1214">
        <f t="shared" si="36"/>
        <v>0</v>
      </c>
      <c r="AN1214">
        <f t="shared" si="37"/>
        <v>0.42675298320219995</v>
      </c>
      <c r="AP1214" t="s">
        <v>1302</v>
      </c>
      <c r="AQ1214" t="s">
        <v>3867</v>
      </c>
      <c r="AR1214" t="s">
        <v>3868</v>
      </c>
      <c r="AS1214">
        <v>-2.6191530621674501</v>
      </c>
      <c r="AT1214">
        <v>0.14254320596190301</v>
      </c>
      <c r="AU1214">
        <v>0.93232578655541498</v>
      </c>
    </row>
    <row r="1215" spans="1:47" x14ac:dyDescent="0.25">
      <c r="A1215" t="s">
        <v>621</v>
      </c>
      <c r="B1215">
        <v>57596.22864766929</v>
      </c>
      <c r="C1215">
        <v>64793.816717602102</v>
      </c>
      <c r="D1215">
        <v>66256.669114600096</v>
      </c>
      <c r="E1215">
        <v>57020.877574890088</v>
      </c>
      <c r="F1215">
        <v>62932.347394046556</v>
      </c>
      <c r="G1215">
        <v>44161.773701854196</v>
      </c>
      <c r="H1215">
        <v>36822.5677303802</v>
      </c>
      <c r="I1215">
        <v>40527.307444957441</v>
      </c>
      <c r="J1215">
        <v>81597.572412536669</v>
      </c>
      <c r="K1215">
        <v>61976.192410814423</v>
      </c>
      <c r="L1215">
        <v>88663.562388235761</v>
      </c>
      <c r="M1215">
        <v>66172.457262947821</v>
      </c>
      <c r="N1215">
        <v>1</v>
      </c>
      <c r="O1215">
        <v>1</v>
      </c>
      <c r="P1215">
        <v>1</v>
      </c>
      <c r="Q1215">
        <v>1</v>
      </c>
      <c r="R1215">
        <v>1</v>
      </c>
      <c r="S1215">
        <v>1</v>
      </c>
      <c r="T1215">
        <v>1</v>
      </c>
      <c r="U1215">
        <v>1</v>
      </c>
      <c r="V1215">
        <v>1</v>
      </c>
      <c r="W1215">
        <v>1</v>
      </c>
      <c r="X1215">
        <v>1</v>
      </c>
      <c r="Y1215">
        <v>1</v>
      </c>
      <c r="Z1215">
        <v>1</v>
      </c>
      <c r="AA1215">
        <v>5.05687386946465</v>
      </c>
      <c r="AB1215">
        <v>2.85509153710698</v>
      </c>
      <c r="AC1215">
        <v>3.53192471988518</v>
      </c>
      <c r="AD1215">
        <v>3.6996569420059999</v>
      </c>
      <c r="AE1215">
        <v>2.8999581151825602</v>
      </c>
      <c r="AF1215">
        <v>0.91789007533226097</v>
      </c>
      <c r="AG1215">
        <v>2.9778834336762299</v>
      </c>
      <c r="AH1215">
        <v>4.4307471694771303</v>
      </c>
      <c r="AI1215">
        <v>3.36344396370778</v>
      </c>
      <c r="AJ1215">
        <v>2.6044224551958699</v>
      </c>
      <c r="AK1215">
        <v>4.2320006201308802</v>
      </c>
      <c r="AL1215">
        <v>5.1533716235026397</v>
      </c>
      <c r="AM1215">
        <f t="shared" si="36"/>
        <v>3.0549411034487868</v>
      </c>
      <c r="AN1215">
        <f t="shared" si="37"/>
        <v>3.8989363173292397</v>
      </c>
      <c r="AP1215" t="s">
        <v>1303</v>
      </c>
      <c r="AQ1215" t="s">
        <v>3869</v>
      </c>
      <c r="AR1215" t="s">
        <v>3870</v>
      </c>
      <c r="AS1215">
        <v>0.24915943744311</v>
      </c>
      <c r="AT1215">
        <v>8.51429699293242E-2</v>
      </c>
      <c r="AU1215">
        <v>0.93239627095798705</v>
      </c>
    </row>
    <row r="1216" spans="1:47" x14ac:dyDescent="0.25">
      <c r="A1216" t="s">
        <v>452</v>
      </c>
      <c r="B1216">
        <v>42047.90161595252</v>
      </c>
      <c r="C1216">
        <v>26338.98335386323</v>
      </c>
      <c r="D1216">
        <v>32543.021957062148</v>
      </c>
      <c r="E1216">
        <v>205.36</v>
      </c>
      <c r="F1216">
        <v>205.36</v>
      </c>
      <c r="G1216">
        <v>205.36</v>
      </c>
      <c r="H1216">
        <v>205.36</v>
      </c>
      <c r="I1216">
        <v>26170.977877176258</v>
      </c>
      <c r="J1216">
        <v>205.36</v>
      </c>
      <c r="K1216">
        <v>90558.887940003129</v>
      </c>
      <c r="L1216">
        <v>52318.289926792277</v>
      </c>
      <c r="M1216">
        <v>39214.550624472751</v>
      </c>
      <c r="N1216">
        <v>2</v>
      </c>
      <c r="O1216">
        <v>1</v>
      </c>
      <c r="P1216">
        <v>1</v>
      </c>
      <c r="Q1216">
        <v>1</v>
      </c>
      <c r="R1216">
        <v>0</v>
      </c>
      <c r="S1216">
        <v>0</v>
      </c>
      <c r="T1216">
        <v>0</v>
      </c>
      <c r="U1216">
        <v>0</v>
      </c>
      <c r="V1216">
        <v>1</v>
      </c>
      <c r="W1216">
        <v>0</v>
      </c>
      <c r="X1216">
        <v>2</v>
      </c>
      <c r="Y1216">
        <v>1</v>
      </c>
      <c r="Z1216">
        <v>1</v>
      </c>
      <c r="AA1216">
        <v>0.86337855192565005</v>
      </c>
      <c r="AB1216">
        <v>1.38741858780371</v>
      </c>
      <c r="AC1216">
        <v>2.76870548218566</v>
      </c>
      <c r="AD1216">
        <v>0</v>
      </c>
      <c r="AE1216">
        <v>0</v>
      </c>
      <c r="AF1216">
        <v>0</v>
      </c>
      <c r="AG1216">
        <v>0</v>
      </c>
      <c r="AH1216">
        <v>2.63839964562088</v>
      </c>
      <c r="AI1216">
        <v>0</v>
      </c>
      <c r="AJ1216">
        <v>1.36251149257938</v>
      </c>
      <c r="AK1216">
        <v>0.62880519569012805</v>
      </c>
      <c r="AL1216">
        <v>1.75797819886178</v>
      </c>
      <c r="AM1216">
        <f t="shared" si="36"/>
        <v>1.0636690190823999</v>
      </c>
      <c r="AN1216">
        <f t="shared" si="37"/>
        <v>0.83753050669546469</v>
      </c>
      <c r="AP1216" t="s">
        <v>1304</v>
      </c>
      <c r="AQ1216" t="s">
        <v>3871</v>
      </c>
      <c r="AR1216" t="s">
        <v>3872</v>
      </c>
      <c r="AS1216">
        <v>0.209152714581397</v>
      </c>
      <c r="AT1216">
        <v>2.2194468412260301E-2</v>
      </c>
      <c r="AU1216">
        <v>0.93330976055557002</v>
      </c>
    </row>
    <row r="1217" spans="1:47" x14ac:dyDescent="0.25">
      <c r="A1217" t="s">
        <v>1305</v>
      </c>
      <c r="B1217">
        <v>205.36</v>
      </c>
      <c r="C1217">
        <v>205.36</v>
      </c>
      <c r="D1217">
        <v>205.36</v>
      </c>
      <c r="E1217">
        <v>15785.161170581861</v>
      </c>
      <c r="F1217">
        <v>13286.933658367245</v>
      </c>
      <c r="G1217">
        <v>205.36</v>
      </c>
      <c r="H1217">
        <v>205.36</v>
      </c>
      <c r="I1217">
        <v>205.36</v>
      </c>
      <c r="J1217">
        <v>205.36</v>
      </c>
      <c r="K1217">
        <v>205.36</v>
      </c>
      <c r="L1217">
        <v>205.36</v>
      </c>
      <c r="M1217">
        <v>205.36</v>
      </c>
      <c r="N1217">
        <v>1</v>
      </c>
      <c r="O1217">
        <v>0</v>
      </c>
      <c r="P1217">
        <v>0</v>
      </c>
      <c r="Q1217">
        <v>0</v>
      </c>
      <c r="R1217">
        <v>1</v>
      </c>
      <c r="S1217">
        <v>1</v>
      </c>
      <c r="T1217">
        <v>0</v>
      </c>
      <c r="U1217">
        <v>0</v>
      </c>
      <c r="V1217">
        <v>0</v>
      </c>
      <c r="W1217">
        <v>0</v>
      </c>
      <c r="X1217">
        <v>0</v>
      </c>
      <c r="Y1217">
        <v>0</v>
      </c>
      <c r="Z1217">
        <v>0</v>
      </c>
      <c r="AA1217">
        <v>0</v>
      </c>
      <c r="AB1217">
        <v>0</v>
      </c>
      <c r="AC1217">
        <v>0</v>
      </c>
      <c r="AD1217">
        <v>1.4737886469749399</v>
      </c>
      <c r="AE1217">
        <v>2.8204862512548199</v>
      </c>
      <c r="AF1217">
        <v>0</v>
      </c>
      <c r="AG1217">
        <v>0</v>
      </c>
      <c r="AH1217">
        <v>0</v>
      </c>
      <c r="AI1217">
        <v>0</v>
      </c>
      <c r="AJ1217">
        <v>0</v>
      </c>
      <c r="AK1217">
        <v>0</v>
      </c>
      <c r="AL1217">
        <v>0</v>
      </c>
      <c r="AM1217">
        <f t="shared" si="36"/>
        <v>0</v>
      </c>
      <c r="AN1217">
        <f t="shared" si="37"/>
        <v>0.71571248303829327</v>
      </c>
      <c r="AP1217" t="s">
        <v>1305</v>
      </c>
      <c r="AQ1217" t="s">
        <v>3873</v>
      </c>
      <c r="AR1217" t="s">
        <v>3874</v>
      </c>
      <c r="AS1217">
        <v>-0.73623806239396605</v>
      </c>
      <c r="AT1217">
        <v>0.110573741448164</v>
      </c>
      <c r="AU1217">
        <v>0.93342198629703599</v>
      </c>
    </row>
    <row r="1218" spans="1:47" x14ac:dyDescent="0.25">
      <c r="A1218" t="s">
        <v>192</v>
      </c>
      <c r="B1218">
        <v>205.36</v>
      </c>
      <c r="C1218">
        <v>100849.74738426752</v>
      </c>
      <c r="D1218">
        <v>121116.51889581034</v>
      </c>
      <c r="E1218">
        <v>97307.554083215713</v>
      </c>
      <c r="F1218">
        <v>205.36</v>
      </c>
      <c r="G1218">
        <v>205.36</v>
      </c>
      <c r="H1218">
        <v>151398.90225924787</v>
      </c>
      <c r="I1218">
        <v>205.36</v>
      </c>
      <c r="J1218">
        <v>205.36</v>
      </c>
      <c r="K1218">
        <v>205.36</v>
      </c>
      <c r="L1218">
        <v>229789.96185443443</v>
      </c>
      <c r="M1218">
        <v>135207.25342718503</v>
      </c>
      <c r="N1218">
        <v>1</v>
      </c>
      <c r="O1218">
        <v>0</v>
      </c>
      <c r="P1218">
        <v>1</v>
      </c>
      <c r="Q1218">
        <v>1</v>
      </c>
      <c r="R1218">
        <v>1</v>
      </c>
      <c r="S1218">
        <v>0</v>
      </c>
      <c r="T1218">
        <v>0</v>
      </c>
      <c r="U1218">
        <v>1</v>
      </c>
      <c r="V1218">
        <v>0</v>
      </c>
      <c r="W1218">
        <v>0</v>
      </c>
      <c r="X1218">
        <v>0</v>
      </c>
      <c r="Y1218">
        <v>1</v>
      </c>
      <c r="Z1218">
        <v>1</v>
      </c>
      <c r="AA1218">
        <v>0</v>
      </c>
      <c r="AB1218">
        <v>2.2839592350737901</v>
      </c>
      <c r="AC1218">
        <v>2.6408939113074701</v>
      </c>
      <c r="AD1218">
        <v>0.72955851728822396</v>
      </c>
      <c r="AE1218">
        <v>0</v>
      </c>
      <c r="AF1218">
        <v>0</v>
      </c>
      <c r="AG1218">
        <v>0.64412355242451103</v>
      </c>
      <c r="AH1218">
        <v>0</v>
      </c>
      <c r="AI1218">
        <v>0</v>
      </c>
      <c r="AJ1218">
        <v>0</v>
      </c>
      <c r="AK1218">
        <v>0.64138131992161196</v>
      </c>
      <c r="AL1218">
        <v>1.93504913078529</v>
      </c>
      <c r="AM1218">
        <f t="shared" si="36"/>
        <v>0.82080885773020995</v>
      </c>
      <c r="AN1218">
        <f t="shared" si="37"/>
        <v>0.65835208673660617</v>
      </c>
      <c r="AP1218" t="s">
        <v>1306</v>
      </c>
      <c r="AQ1218" t="s">
        <v>2712</v>
      </c>
      <c r="AR1218" t="s">
        <v>2713</v>
      </c>
      <c r="AS1218">
        <v>-0.37607246567806102</v>
      </c>
      <c r="AT1218">
        <v>0.149133671795873</v>
      </c>
      <c r="AU1218">
        <v>0.93406377886039604</v>
      </c>
    </row>
    <row r="1219" spans="1:47" x14ac:dyDescent="0.25">
      <c r="A1219" t="s">
        <v>124</v>
      </c>
      <c r="B1219">
        <v>205.36</v>
      </c>
      <c r="C1219">
        <v>56533.30219737978</v>
      </c>
      <c r="D1219">
        <v>115099.40778101173</v>
      </c>
      <c r="E1219">
        <v>36281.419322584588</v>
      </c>
      <c r="F1219">
        <v>63419.609328802995</v>
      </c>
      <c r="G1219">
        <v>205.36</v>
      </c>
      <c r="H1219">
        <v>20516.592863218804</v>
      </c>
      <c r="I1219">
        <v>82626.722021850554</v>
      </c>
      <c r="J1219">
        <v>208593.71946276483</v>
      </c>
      <c r="K1219">
        <v>118551.19580185747</v>
      </c>
      <c r="L1219">
        <v>216183.33800502983</v>
      </c>
      <c r="M1219">
        <v>127152.80713319356</v>
      </c>
      <c r="N1219">
        <v>1</v>
      </c>
      <c r="O1219">
        <v>0</v>
      </c>
      <c r="P1219">
        <v>1</v>
      </c>
      <c r="Q1219">
        <v>1</v>
      </c>
      <c r="R1219">
        <v>1</v>
      </c>
      <c r="S1219">
        <v>1</v>
      </c>
      <c r="T1219">
        <v>0</v>
      </c>
      <c r="U1219">
        <v>1</v>
      </c>
      <c r="V1219">
        <v>1</v>
      </c>
      <c r="W1219">
        <v>1</v>
      </c>
      <c r="X1219">
        <v>1</v>
      </c>
      <c r="Y1219">
        <v>1</v>
      </c>
      <c r="Z1219">
        <v>1</v>
      </c>
      <c r="AA1219">
        <v>0</v>
      </c>
      <c r="AB1219">
        <v>1.2622374943018799</v>
      </c>
      <c r="AC1219">
        <v>1.4206113583037201</v>
      </c>
      <c r="AD1219">
        <v>1.47535624888143</v>
      </c>
      <c r="AE1219">
        <v>0.88068667335487705</v>
      </c>
      <c r="AF1219">
        <v>0</v>
      </c>
      <c r="AG1219">
        <v>0.90367397550649498</v>
      </c>
      <c r="AH1219">
        <v>2.9514630899166301</v>
      </c>
      <c r="AI1219">
        <v>2.1229044602329799</v>
      </c>
      <c r="AJ1219">
        <v>2.3075447851844602</v>
      </c>
      <c r="AK1219">
        <v>1.6000082576964101</v>
      </c>
      <c r="AL1219">
        <v>2.96291499044818</v>
      </c>
      <c r="AM1219">
        <f t="shared" si="36"/>
        <v>1.1855496830038401</v>
      </c>
      <c r="AN1219">
        <f t="shared" si="37"/>
        <v>1.7956838726340039</v>
      </c>
      <c r="AP1219" t="s">
        <v>1307</v>
      </c>
      <c r="AQ1219" t="s">
        <v>3875</v>
      </c>
      <c r="AR1219" t="s">
        <v>3876</v>
      </c>
      <c r="AS1219">
        <v>0.266814708805858</v>
      </c>
      <c r="AT1219">
        <v>7.3161894448456596E-2</v>
      </c>
      <c r="AU1219">
        <v>0.93440814494516999</v>
      </c>
    </row>
    <row r="1220" spans="1:47" x14ac:dyDescent="0.25">
      <c r="A1220" t="s">
        <v>931</v>
      </c>
      <c r="B1220">
        <v>34622.486717403845</v>
      </c>
      <c r="C1220">
        <v>56018.645665043179</v>
      </c>
      <c r="D1220">
        <v>50735.875305089256</v>
      </c>
      <c r="E1220">
        <v>38430.220248292047</v>
      </c>
      <c r="F1220">
        <v>33722.973725750373</v>
      </c>
      <c r="G1220">
        <v>42848.388495019535</v>
      </c>
      <c r="H1220">
        <v>56671.375819474335</v>
      </c>
      <c r="I1220">
        <v>33873.222206016173</v>
      </c>
      <c r="J1220">
        <v>94974.868302610776</v>
      </c>
      <c r="K1220">
        <v>104588.18004270931</v>
      </c>
      <c r="L1220">
        <v>98297.00723509863</v>
      </c>
      <c r="M1220">
        <v>73109.301971564113</v>
      </c>
      <c r="N1220">
        <v>1</v>
      </c>
      <c r="O1220">
        <v>1</v>
      </c>
      <c r="P1220">
        <v>1</v>
      </c>
      <c r="Q1220">
        <v>1</v>
      </c>
      <c r="R1220">
        <v>1</v>
      </c>
      <c r="S1220">
        <v>1</v>
      </c>
      <c r="T1220">
        <v>1</v>
      </c>
      <c r="U1220">
        <v>1</v>
      </c>
      <c r="V1220">
        <v>1</v>
      </c>
      <c r="W1220">
        <v>1</v>
      </c>
      <c r="X1220">
        <v>1</v>
      </c>
      <c r="Y1220">
        <v>1</v>
      </c>
      <c r="Z1220">
        <v>1</v>
      </c>
      <c r="AA1220">
        <v>3.7078597919079201</v>
      </c>
      <c r="AB1220">
        <v>2.4835935839009098</v>
      </c>
      <c r="AC1220">
        <v>2.1715779110422799</v>
      </c>
      <c r="AD1220">
        <v>2.11690123198251</v>
      </c>
      <c r="AE1220">
        <v>3.4612808889092701</v>
      </c>
      <c r="AF1220">
        <v>1.3376929594798399</v>
      </c>
      <c r="AG1220">
        <v>1.77077640658914</v>
      </c>
      <c r="AH1220">
        <v>2.3497558378643002</v>
      </c>
      <c r="AI1220">
        <v>1.68457400742472</v>
      </c>
      <c r="AJ1220">
        <v>2.7589099586983399</v>
      </c>
      <c r="AK1220">
        <v>3.6287780291379299</v>
      </c>
      <c r="AL1220">
        <v>3.8758737985991099</v>
      </c>
      <c r="AM1220">
        <f t="shared" si="36"/>
        <v>2.3573680354090016</v>
      </c>
      <c r="AN1220">
        <f t="shared" si="37"/>
        <v>2.8672276988470435</v>
      </c>
      <c r="AP1220" t="s">
        <v>1308</v>
      </c>
      <c r="AQ1220" t="s">
        <v>3877</v>
      </c>
      <c r="AR1220" t="s">
        <v>3878</v>
      </c>
      <c r="AS1220">
        <v>0.88112943459991999</v>
      </c>
      <c r="AT1220">
        <v>0.15804036752259801</v>
      </c>
      <c r="AU1220">
        <v>0.935328332449189</v>
      </c>
    </row>
    <row r="1221" spans="1:47" x14ac:dyDescent="0.25">
      <c r="A1221" t="s">
        <v>647</v>
      </c>
      <c r="B1221">
        <v>205.36</v>
      </c>
      <c r="C1221">
        <v>205.36</v>
      </c>
      <c r="D1221">
        <v>205.36</v>
      </c>
      <c r="E1221">
        <v>205.36</v>
      </c>
      <c r="F1221">
        <v>205.36</v>
      </c>
      <c r="G1221">
        <v>205.36</v>
      </c>
      <c r="H1221">
        <v>205.36</v>
      </c>
      <c r="I1221">
        <v>205.36</v>
      </c>
      <c r="J1221">
        <v>205.36</v>
      </c>
      <c r="K1221">
        <v>31885.783929478137</v>
      </c>
      <c r="L1221">
        <v>205.36</v>
      </c>
      <c r="M1221">
        <v>205.36</v>
      </c>
      <c r="N1221">
        <v>1</v>
      </c>
      <c r="O1221">
        <v>0</v>
      </c>
      <c r="P1221">
        <v>0</v>
      </c>
      <c r="Q1221">
        <v>0</v>
      </c>
      <c r="R1221">
        <v>0</v>
      </c>
      <c r="S1221">
        <v>0</v>
      </c>
      <c r="T1221">
        <v>0</v>
      </c>
      <c r="U1221">
        <v>0</v>
      </c>
      <c r="V1221">
        <v>0</v>
      </c>
      <c r="W1221">
        <v>0</v>
      </c>
      <c r="X1221">
        <v>1</v>
      </c>
      <c r="Y1221">
        <v>0</v>
      </c>
      <c r="Z1221">
        <v>0</v>
      </c>
      <c r="AA1221">
        <v>0</v>
      </c>
      <c r="AB1221">
        <v>0</v>
      </c>
      <c r="AC1221">
        <v>0</v>
      </c>
      <c r="AD1221">
        <v>0</v>
      </c>
      <c r="AE1221">
        <v>0</v>
      </c>
      <c r="AF1221">
        <v>0</v>
      </c>
      <c r="AG1221">
        <v>0</v>
      </c>
      <c r="AH1221">
        <v>0</v>
      </c>
      <c r="AI1221">
        <v>0</v>
      </c>
      <c r="AJ1221">
        <v>1.52554356962822</v>
      </c>
      <c r="AK1221">
        <v>0</v>
      </c>
      <c r="AL1221">
        <v>0</v>
      </c>
      <c r="AM1221">
        <f t="shared" ref="AM1221:AM1284" si="38">AVERAGE(AA1221:AC1221,AF1221,AI1221,AJ1221)</f>
        <v>0.25425726160470336</v>
      </c>
      <c r="AN1221">
        <f t="shared" ref="AN1221:AN1284" si="39">AVERAGE(AD1221:AE1221,AG1221,AH1221,AK1221,AL1221)</f>
        <v>0</v>
      </c>
      <c r="AP1221" t="s">
        <v>1309</v>
      </c>
      <c r="AQ1221" t="s">
        <v>3879</v>
      </c>
      <c r="AR1221" t="s">
        <v>3880</v>
      </c>
      <c r="AS1221">
        <v>-0.57562231587543999</v>
      </c>
      <c r="AT1221">
        <v>0.41255130214175501</v>
      </c>
      <c r="AU1221">
        <v>0.93614022082063597</v>
      </c>
    </row>
    <row r="1222" spans="1:47" x14ac:dyDescent="0.25">
      <c r="A1222" t="s">
        <v>976</v>
      </c>
      <c r="B1222">
        <v>74527.359946266137</v>
      </c>
      <c r="C1222">
        <v>41928.444933960316</v>
      </c>
      <c r="D1222">
        <v>205.36</v>
      </c>
      <c r="E1222">
        <v>205.36</v>
      </c>
      <c r="F1222">
        <v>59317.374519822515</v>
      </c>
      <c r="G1222">
        <v>56571.849633535567</v>
      </c>
      <c r="H1222">
        <v>205.36</v>
      </c>
      <c r="I1222">
        <v>45820.832017193738</v>
      </c>
      <c r="J1222">
        <v>205.36</v>
      </c>
      <c r="K1222">
        <v>41108.159920565799</v>
      </c>
      <c r="L1222">
        <v>205.36</v>
      </c>
      <c r="M1222">
        <v>45500.654370807264</v>
      </c>
      <c r="N1222">
        <v>1</v>
      </c>
      <c r="O1222">
        <v>1</v>
      </c>
      <c r="P1222">
        <v>1</v>
      </c>
      <c r="Q1222">
        <v>0</v>
      </c>
      <c r="R1222">
        <v>0</v>
      </c>
      <c r="S1222">
        <v>1</v>
      </c>
      <c r="T1222">
        <v>1</v>
      </c>
      <c r="U1222">
        <v>0</v>
      </c>
      <c r="V1222">
        <v>1</v>
      </c>
      <c r="W1222">
        <v>0</v>
      </c>
      <c r="X1222">
        <v>1</v>
      </c>
      <c r="Y1222">
        <v>0</v>
      </c>
      <c r="Z1222">
        <v>1</v>
      </c>
      <c r="AA1222">
        <v>1.3592559428847</v>
      </c>
      <c r="AB1222">
        <v>2.3541143068979</v>
      </c>
      <c r="AC1222">
        <v>0</v>
      </c>
      <c r="AD1222">
        <v>0</v>
      </c>
      <c r="AE1222">
        <v>1.64077752492284</v>
      </c>
      <c r="AF1222">
        <v>3.2927910694226101</v>
      </c>
      <c r="AG1222">
        <v>0</v>
      </c>
      <c r="AH1222">
        <v>3.4555233007342299</v>
      </c>
      <c r="AI1222">
        <v>0</v>
      </c>
      <c r="AJ1222">
        <v>2.0285687742325398</v>
      </c>
      <c r="AK1222">
        <v>0</v>
      </c>
      <c r="AL1222">
        <v>2.0667306912841799</v>
      </c>
      <c r="AM1222">
        <f t="shared" si="38"/>
        <v>1.5057883489062915</v>
      </c>
      <c r="AN1222">
        <f t="shared" si="39"/>
        <v>1.193838586156875</v>
      </c>
      <c r="AP1222" t="s">
        <v>1310</v>
      </c>
      <c r="AQ1222" t="s">
        <v>3881</v>
      </c>
      <c r="AR1222" t="s">
        <v>3882</v>
      </c>
      <c r="AS1222">
        <v>1.65466753534303</v>
      </c>
      <c r="AT1222">
        <v>9.4321215865800695E-2</v>
      </c>
      <c r="AU1222">
        <v>0.93642620895683404</v>
      </c>
    </row>
    <row r="1223" spans="1:47" x14ac:dyDescent="0.25">
      <c r="A1223" t="s">
        <v>189</v>
      </c>
      <c r="B1223">
        <v>205.36</v>
      </c>
      <c r="C1223">
        <v>205.36</v>
      </c>
      <c r="D1223">
        <v>205.36</v>
      </c>
      <c r="E1223">
        <v>205.36</v>
      </c>
      <c r="F1223">
        <v>205.36</v>
      </c>
      <c r="G1223">
        <v>205.36</v>
      </c>
      <c r="H1223">
        <v>44052.591807737634</v>
      </c>
      <c r="I1223">
        <v>205.36</v>
      </c>
      <c r="J1223">
        <v>205.36</v>
      </c>
      <c r="K1223">
        <v>205.36</v>
      </c>
      <c r="L1223">
        <v>205.36</v>
      </c>
      <c r="M1223">
        <v>44426.326518415801</v>
      </c>
      <c r="N1223">
        <v>1</v>
      </c>
      <c r="O1223">
        <v>0</v>
      </c>
      <c r="P1223">
        <v>0</v>
      </c>
      <c r="Q1223">
        <v>0</v>
      </c>
      <c r="R1223">
        <v>0</v>
      </c>
      <c r="S1223">
        <v>0</v>
      </c>
      <c r="T1223">
        <v>0</v>
      </c>
      <c r="U1223">
        <v>1</v>
      </c>
      <c r="V1223">
        <v>0</v>
      </c>
      <c r="W1223">
        <v>0</v>
      </c>
      <c r="X1223">
        <v>0</v>
      </c>
      <c r="Y1223">
        <v>0</v>
      </c>
      <c r="Z1223">
        <v>1</v>
      </c>
      <c r="AA1223">
        <v>0</v>
      </c>
      <c r="AB1223">
        <v>0</v>
      </c>
      <c r="AC1223">
        <v>0</v>
      </c>
      <c r="AD1223">
        <v>0</v>
      </c>
      <c r="AE1223">
        <v>0</v>
      </c>
      <c r="AF1223">
        <v>0</v>
      </c>
      <c r="AG1223">
        <v>1.68411608640524</v>
      </c>
      <c r="AH1223">
        <v>0</v>
      </c>
      <c r="AI1223">
        <v>0</v>
      </c>
      <c r="AJ1223">
        <v>0</v>
      </c>
      <c r="AK1223">
        <v>0</v>
      </c>
      <c r="AL1223">
        <v>2.3568626529474699</v>
      </c>
      <c r="AM1223">
        <f t="shared" si="38"/>
        <v>0</v>
      </c>
      <c r="AN1223">
        <f t="shared" si="39"/>
        <v>0.67349645655878498</v>
      </c>
      <c r="AP1223" t="s">
        <v>1311</v>
      </c>
      <c r="AQ1223" t="s">
        <v>3883</v>
      </c>
      <c r="AR1223" t="s">
        <v>3884</v>
      </c>
      <c r="AS1223">
        <v>-0.31284173907910001</v>
      </c>
      <c r="AT1223">
        <v>6.7931585442292802E-2</v>
      </c>
      <c r="AU1223">
        <v>0.93652360008261204</v>
      </c>
    </row>
    <row r="1224" spans="1:47" x14ac:dyDescent="0.25">
      <c r="A1224" t="s">
        <v>320</v>
      </c>
      <c r="B1224">
        <v>8185.497828900322</v>
      </c>
      <c r="C1224">
        <v>7854.2760403244874</v>
      </c>
      <c r="D1224">
        <v>7005.4920338773827</v>
      </c>
      <c r="E1224">
        <v>5392.571288841641</v>
      </c>
      <c r="F1224">
        <v>6582.1789762724311</v>
      </c>
      <c r="G1224">
        <v>205.36</v>
      </c>
      <c r="H1224">
        <v>3284.4561815014872</v>
      </c>
      <c r="I1224">
        <v>205.36</v>
      </c>
      <c r="J1224">
        <v>481.92168984445419</v>
      </c>
      <c r="K1224">
        <v>8798.4527341473113</v>
      </c>
      <c r="L1224">
        <v>593.92950877318492</v>
      </c>
      <c r="M1224">
        <v>368.28408075720324</v>
      </c>
      <c r="N1224">
        <v>1</v>
      </c>
      <c r="O1224">
        <v>1</v>
      </c>
      <c r="P1224">
        <v>1</v>
      </c>
      <c r="Q1224">
        <v>1</v>
      </c>
      <c r="R1224">
        <v>1</v>
      </c>
      <c r="S1224">
        <v>1</v>
      </c>
      <c r="T1224">
        <v>0</v>
      </c>
      <c r="U1224">
        <v>1</v>
      </c>
      <c r="V1224">
        <v>0</v>
      </c>
      <c r="W1224">
        <v>1</v>
      </c>
      <c r="X1224">
        <v>1</v>
      </c>
      <c r="Y1224">
        <v>1</v>
      </c>
      <c r="Z1224">
        <v>1</v>
      </c>
      <c r="AA1224">
        <v>7.3027536749993098</v>
      </c>
      <c r="AB1224">
        <v>2.9410834551524498</v>
      </c>
      <c r="AC1224">
        <v>3.9543589996431701</v>
      </c>
      <c r="AD1224">
        <v>3.9222645125533702</v>
      </c>
      <c r="AE1224">
        <v>4.4134615185339898</v>
      </c>
      <c r="AF1224">
        <v>0</v>
      </c>
      <c r="AG1224">
        <v>3.8359023999592199</v>
      </c>
      <c r="AH1224">
        <v>0</v>
      </c>
      <c r="AI1224">
        <v>1.93117686970647</v>
      </c>
      <c r="AJ1224">
        <v>2.0668424337550801</v>
      </c>
      <c r="AK1224">
        <v>2.04106970659423</v>
      </c>
      <c r="AL1224">
        <v>0.50298863808203198</v>
      </c>
      <c r="AM1224">
        <f t="shared" si="38"/>
        <v>3.0327025722094132</v>
      </c>
      <c r="AN1224">
        <f t="shared" si="39"/>
        <v>2.4526144626204736</v>
      </c>
      <c r="AP1224" t="s">
        <v>1312</v>
      </c>
      <c r="AQ1224" t="s">
        <v>3885</v>
      </c>
      <c r="AR1224" t="s">
        <v>3886</v>
      </c>
      <c r="AS1224">
        <v>1.01854518872599</v>
      </c>
      <c r="AT1224">
        <v>0.103471034134739</v>
      </c>
      <c r="AU1224">
        <v>0.93669037866606897</v>
      </c>
    </row>
    <row r="1225" spans="1:47" x14ac:dyDescent="0.25">
      <c r="A1225" t="s">
        <v>1132</v>
      </c>
      <c r="B1225">
        <v>52944.788545806892</v>
      </c>
      <c r="C1225">
        <v>62232.423416731537</v>
      </c>
      <c r="D1225">
        <v>65276.617579173864</v>
      </c>
      <c r="E1225">
        <v>47382.86830500621</v>
      </c>
      <c r="F1225">
        <v>55622.103273728673</v>
      </c>
      <c r="G1225">
        <v>68516.250304884947</v>
      </c>
      <c r="H1225">
        <v>36921.777551223902</v>
      </c>
      <c r="I1225">
        <v>63547.494795223385</v>
      </c>
      <c r="J1225">
        <v>205.36</v>
      </c>
      <c r="K1225">
        <v>205.36</v>
      </c>
      <c r="L1225">
        <v>205.36</v>
      </c>
      <c r="M1225">
        <v>205.36</v>
      </c>
      <c r="N1225">
        <v>1</v>
      </c>
      <c r="O1225">
        <v>1</v>
      </c>
      <c r="P1225">
        <v>1</v>
      </c>
      <c r="Q1225">
        <v>1</v>
      </c>
      <c r="R1225">
        <v>1</v>
      </c>
      <c r="S1225">
        <v>1</v>
      </c>
      <c r="T1225">
        <v>1</v>
      </c>
      <c r="U1225">
        <v>1</v>
      </c>
      <c r="V1225">
        <v>1</v>
      </c>
      <c r="W1225">
        <v>0</v>
      </c>
      <c r="X1225">
        <v>0</v>
      </c>
      <c r="Y1225">
        <v>0</v>
      </c>
      <c r="Z1225">
        <v>0</v>
      </c>
      <c r="AA1225">
        <v>1.7301798357284</v>
      </c>
      <c r="AB1225">
        <v>1.5481157974653901</v>
      </c>
      <c r="AC1225">
        <v>3.95555011800462</v>
      </c>
      <c r="AD1225">
        <v>2.30922205837674</v>
      </c>
      <c r="AE1225">
        <v>3.2959743546745002</v>
      </c>
      <c r="AF1225">
        <v>2.6026923412796901</v>
      </c>
      <c r="AG1225">
        <v>3.4986775708985101</v>
      </c>
      <c r="AH1225">
        <v>3.6473039285775899</v>
      </c>
      <c r="AI1225">
        <v>0</v>
      </c>
      <c r="AJ1225">
        <v>0</v>
      </c>
      <c r="AK1225">
        <v>0</v>
      </c>
      <c r="AL1225">
        <v>0</v>
      </c>
      <c r="AM1225">
        <f t="shared" si="38"/>
        <v>1.6394230154130167</v>
      </c>
      <c r="AN1225">
        <f t="shared" si="39"/>
        <v>2.1251963187545564</v>
      </c>
      <c r="AP1225" t="s">
        <v>1313</v>
      </c>
      <c r="AQ1225" t="s">
        <v>3887</v>
      </c>
      <c r="AR1225" t="s">
        <v>3888</v>
      </c>
      <c r="AS1225">
        <v>-0.166233022893614</v>
      </c>
      <c r="AT1225">
        <v>7.5911848848399599E-3</v>
      </c>
      <c r="AU1225">
        <v>0.93717793483494305</v>
      </c>
    </row>
    <row r="1226" spans="1:47" x14ac:dyDescent="0.25">
      <c r="A1226" t="s">
        <v>338</v>
      </c>
      <c r="B1226">
        <v>205.36</v>
      </c>
      <c r="C1226">
        <v>205.36</v>
      </c>
      <c r="D1226">
        <v>205.36</v>
      </c>
      <c r="E1226">
        <v>205.36</v>
      </c>
      <c r="F1226">
        <v>205.36</v>
      </c>
      <c r="G1226">
        <v>205.36</v>
      </c>
      <c r="H1226">
        <v>205.36</v>
      </c>
      <c r="I1226">
        <v>205.36</v>
      </c>
      <c r="J1226">
        <v>205.36</v>
      </c>
      <c r="K1226">
        <v>205.36</v>
      </c>
      <c r="L1226">
        <v>308452.24135304446</v>
      </c>
      <c r="M1226">
        <v>205.36</v>
      </c>
      <c r="N1226">
        <v>1</v>
      </c>
      <c r="O1226">
        <v>0</v>
      </c>
      <c r="P1226">
        <v>0</v>
      </c>
      <c r="Q1226">
        <v>0</v>
      </c>
      <c r="R1226">
        <v>0</v>
      </c>
      <c r="S1226">
        <v>0</v>
      </c>
      <c r="T1226">
        <v>0</v>
      </c>
      <c r="U1226">
        <v>0</v>
      </c>
      <c r="V1226">
        <v>0</v>
      </c>
      <c r="W1226">
        <v>0</v>
      </c>
      <c r="X1226">
        <v>0</v>
      </c>
      <c r="Y1226">
        <v>1</v>
      </c>
      <c r="Z1226">
        <v>0</v>
      </c>
      <c r="AA1226">
        <v>0</v>
      </c>
      <c r="AB1226">
        <v>0</v>
      </c>
      <c r="AC1226">
        <v>0</v>
      </c>
      <c r="AD1226">
        <v>0</v>
      </c>
      <c r="AE1226">
        <v>0</v>
      </c>
      <c r="AF1226">
        <v>0</v>
      </c>
      <c r="AG1226">
        <v>0</v>
      </c>
      <c r="AH1226">
        <v>0</v>
      </c>
      <c r="AI1226">
        <v>0</v>
      </c>
      <c r="AJ1226">
        <v>0</v>
      </c>
      <c r="AK1226">
        <v>3.7423273711660201</v>
      </c>
      <c r="AL1226">
        <v>0</v>
      </c>
      <c r="AM1226">
        <f t="shared" si="38"/>
        <v>0</v>
      </c>
      <c r="AN1226">
        <f t="shared" si="39"/>
        <v>0.62372122852766998</v>
      </c>
      <c r="AP1226" t="s">
        <v>1314</v>
      </c>
      <c r="AQ1226" t="s">
        <v>3889</v>
      </c>
      <c r="AR1226" t="s">
        <v>3890</v>
      </c>
      <c r="AS1226">
        <v>-0.20841180538649701</v>
      </c>
      <c r="AT1226">
        <v>5.7419869148970702E-2</v>
      </c>
      <c r="AU1226">
        <v>0.93770432255059999</v>
      </c>
    </row>
    <row r="1227" spans="1:47" x14ac:dyDescent="0.25">
      <c r="A1227" t="s">
        <v>1074</v>
      </c>
      <c r="B1227">
        <v>120368.16310106288</v>
      </c>
      <c r="C1227">
        <v>205.36</v>
      </c>
      <c r="D1227">
        <v>205.36</v>
      </c>
      <c r="E1227">
        <v>205.36</v>
      </c>
      <c r="F1227">
        <v>107634.91299519788</v>
      </c>
      <c r="G1227">
        <v>205.36</v>
      </c>
      <c r="H1227">
        <v>205.36</v>
      </c>
      <c r="I1227">
        <v>202825.45092148593</v>
      </c>
      <c r="J1227">
        <v>205.36</v>
      </c>
      <c r="K1227">
        <v>159518.43895405717</v>
      </c>
      <c r="L1227">
        <v>205.36</v>
      </c>
      <c r="M1227">
        <v>152340.09077944135</v>
      </c>
      <c r="N1227">
        <v>1</v>
      </c>
      <c r="O1227">
        <v>1</v>
      </c>
      <c r="P1227">
        <v>0</v>
      </c>
      <c r="Q1227">
        <v>0</v>
      </c>
      <c r="R1227">
        <v>0</v>
      </c>
      <c r="S1227">
        <v>1</v>
      </c>
      <c r="T1227">
        <v>0</v>
      </c>
      <c r="U1227">
        <v>0</v>
      </c>
      <c r="V1227">
        <v>1</v>
      </c>
      <c r="W1227">
        <v>0</v>
      </c>
      <c r="X1227">
        <v>1</v>
      </c>
      <c r="Y1227">
        <v>0</v>
      </c>
      <c r="Z1227">
        <v>1</v>
      </c>
      <c r="AA1227">
        <v>1.23852504475003</v>
      </c>
      <c r="AB1227">
        <v>0</v>
      </c>
      <c r="AC1227">
        <v>0</v>
      </c>
      <c r="AD1227">
        <v>0</v>
      </c>
      <c r="AE1227">
        <v>2.3744755695493001</v>
      </c>
      <c r="AF1227">
        <v>0</v>
      </c>
      <c r="AG1227">
        <v>0</v>
      </c>
      <c r="AH1227">
        <v>3.4789169031187299</v>
      </c>
      <c r="AI1227">
        <v>0</v>
      </c>
      <c r="AJ1227">
        <v>2.4363901933885801</v>
      </c>
      <c r="AK1227">
        <v>0</v>
      </c>
      <c r="AL1227">
        <v>1.9027239454882201</v>
      </c>
      <c r="AM1227">
        <f t="shared" si="38"/>
        <v>0.61248587302310165</v>
      </c>
      <c r="AN1227">
        <f t="shared" si="39"/>
        <v>1.2926860696927085</v>
      </c>
      <c r="AP1227" t="s">
        <v>1315</v>
      </c>
      <c r="AQ1227" t="s">
        <v>3891</v>
      </c>
      <c r="AR1227" t="s">
        <v>3892</v>
      </c>
      <c r="AS1227">
        <v>0.125078813835268</v>
      </c>
      <c r="AT1227">
        <v>3.12589255901458E-2</v>
      </c>
      <c r="AU1227">
        <v>0.93775972506512495</v>
      </c>
    </row>
    <row r="1228" spans="1:47" x14ac:dyDescent="0.25">
      <c r="A1228" t="s">
        <v>1162</v>
      </c>
      <c r="B1228">
        <v>268769.67185761814</v>
      </c>
      <c r="C1228">
        <v>234438.18795615956</v>
      </c>
      <c r="D1228">
        <v>242790.60399130816</v>
      </c>
      <c r="E1228">
        <v>205.36</v>
      </c>
      <c r="F1228">
        <v>164958.7562455975</v>
      </c>
      <c r="G1228">
        <v>135949.05024517709</v>
      </c>
      <c r="H1228">
        <v>109957.13680078069</v>
      </c>
      <c r="I1228">
        <v>93818.675784684368</v>
      </c>
      <c r="J1228">
        <v>205.36</v>
      </c>
      <c r="K1228">
        <v>205.36</v>
      </c>
      <c r="L1228">
        <v>205.36</v>
      </c>
      <c r="M1228">
        <v>205.36</v>
      </c>
      <c r="N1228">
        <v>1</v>
      </c>
      <c r="O1228">
        <v>1</v>
      </c>
      <c r="P1228">
        <v>1</v>
      </c>
      <c r="Q1228">
        <v>1</v>
      </c>
      <c r="R1228">
        <v>0</v>
      </c>
      <c r="S1228">
        <v>1</v>
      </c>
      <c r="T1228">
        <v>1</v>
      </c>
      <c r="U1228">
        <v>1</v>
      </c>
      <c r="V1228">
        <v>1</v>
      </c>
      <c r="W1228">
        <v>0</v>
      </c>
      <c r="X1228">
        <v>0</v>
      </c>
      <c r="Y1228">
        <v>0</v>
      </c>
      <c r="Z1228">
        <v>0</v>
      </c>
      <c r="AA1228">
        <v>0.72004188378418099</v>
      </c>
      <c r="AB1228">
        <v>1.17385548014237</v>
      </c>
      <c r="AC1228">
        <v>0.81562830274725995</v>
      </c>
      <c r="AD1228">
        <v>0</v>
      </c>
      <c r="AE1228">
        <v>2.73204971929801</v>
      </c>
      <c r="AF1228">
        <v>3.8553469716398401</v>
      </c>
      <c r="AG1228">
        <v>0.63017554165792</v>
      </c>
      <c r="AH1228">
        <v>0.98048018589807195</v>
      </c>
      <c r="AI1228">
        <v>0</v>
      </c>
      <c r="AJ1228">
        <v>0</v>
      </c>
      <c r="AK1228">
        <v>0</v>
      </c>
      <c r="AL1228">
        <v>0</v>
      </c>
      <c r="AM1228">
        <f t="shared" si="38"/>
        <v>1.0941454397189418</v>
      </c>
      <c r="AN1228">
        <f t="shared" si="39"/>
        <v>0.72378424114233375</v>
      </c>
      <c r="AP1228" t="s">
        <v>1316</v>
      </c>
      <c r="AQ1228" t="s">
        <v>3893</v>
      </c>
      <c r="AR1228" t="s">
        <v>3539</v>
      </c>
      <c r="AS1228">
        <v>0.322131446178689</v>
      </c>
      <c r="AT1228">
        <v>0.19015337986407799</v>
      </c>
      <c r="AU1228">
        <v>0.93790586268762699</v>
      </c>
    </row>
    <row r="1229" spans="1:47" x14ac:dyDescent="0.25">
      <c r="A1229" t="s">
        <v>197</v>
      </c>
      <c r="B1229">
        <v>205.36</v>
      </c>
      <c r="C1229">
        <v>205.36</v>
      </c>
      <c r="D1229">
        <v>205.36</v>
      </c>
      <c r="E1229">
        <v>205.36</v>
      </c>
      <c r="F1229">
        <v>205.36</v>
      </c>
      <c r="G1229">
        <v>205.36</v>
      </c>
      <c r="H1229">
        <v>205.36</v>
      </c>
      <c r="I1229">
        <v>205.36</v>
      </c>
      <c r="J1229">
        <v>205.36</v>
      </c>
      <c r="K1229">
        <v>2092.2922419021484</v>
      </c>
      <c r="L1229">
        <v>205.36</v>
      </c>
      <c r="M1229">
        <v>205.36</v>
      </c>
      <c r="N1229">
        <v>1</v>
      </c>
      <c r="O1229">
        <v>0</v>
      </c>
      <c r="P1229">
        <v>0</v>
      </c>
      <c r="Q1229">
        <v>0</v>
      </c>
      <c r="R1229">
        <v>0</v>
      </c>
      <c r="S1229">
        <v>0</v>
      </c>
      <c r="T1229">
        <v>0</v>
      </c>
      <c r="U1229">
        <v>0</v>
      </c>
      <c r="V1229">
        <v>0</v>
      </c>
      <c r="W1229">
        <v>0</v>
      </c>
      <c r="X1229">
        <v>1</v>
      </c>
      <c r="Y1229">
        <v>0</v>
      </c>
      <c r="Z1229">
        <v>0</v>
      </c>
      <c r="AA1229">
        <v>0</v>
      </c>
      <c r="AB1229">
        <v>0</v>
      </c>
      <c r="AC1229">
        <v>0</v>
      </c>
      <c r="AD1229">
        <v>0</v>
      </c>
      <c r="AE1229">
        <v>0</v>
      </c>
      <c r="AF1229">
        <v>0</v>
      </c>
      <c r="AG1229">
        <v>0</v>
      </c>
      <c r="AH1229">
        <v>0</v>
      </c>
      <c r="AI1229">
        <v>0</v>
      </c>
      <c r="AJ1229">
        <v>4.3301012548469204</v>
      </c>
      <c r="AK1229">
        <v>0</v>
      </c>
      <c r="AL1229">
        <v>0</v>
      </c>
      <c r="AM1229">
        <f t="shared" si="38"/>
        <v>0.72168354247448674</v>
      </c>
      <c r="AN1229">
        <f t="shared" si="39"/>
        <v>0</v>
      </c>
      <c r="AP1229" t="s">
        <v>1317</v>
      </c>
      <c r="AQ1229" t="s">
        <v>3894</v>
      </c>
      <c r="AR1229" t="s">
        <v>3895</v>
      </c>
      <c r="AS1229">
        <v>-0.27274095794865599</v>
      </c>
      <c r="AT1229">
        <v>9.76507643528048E-2</v>
      </c>
      <c r="AU1229">
        <v>0.93858916506137202</v>
      </c>
    </row>
    <row r="1230" spans="1:47" x14ac:dyDescent="0.25">
      <c r="A1230" t="s">
        <v>332</v>
      </c>
      <c r="B1230">
        <v>25620.530669215172</v>
      </c>
      <c r="C1230">
        <v>205.36</v>
      </c>
      <c r="D1230">
        <v>40992.998414352864</v>
      </c>
      <c r="E1230">
        <v>205.36</v>
      </c>
      <c r="F1230">
        <v>205.36</v>
      </c>
      <c r="G1230">
        <v>205.36</v>
      </c>
      <c r="H1230">
        <v>205.36</v>
      </c>
      <c r="I1230">
        <v>205.36</v>
      </c>
      <c r="J1230">
        <v>205.36</v>
      </c>
      <c r="K1230">
        <v>205.36</v>
      </c>
      <c r="L1230">
        <v>205.36</v>
      </c>
      <c r="M1230">
        <v>24855.245304363285</v>
      </c>
      <c r="N1230">
        <v>1</v>
      </c>
      <c r="O1230">
        <v>1</v>
      </c>
      <c r="P1230">
        <v>0</v>
      </c>
      <c r="Q1230">
        <v>1</v>
      </c>
      <c r="R1230">
        <v>0</v>
      </c>
      <c r="S1230">
        <v>0</v>
      </c>
      <c r="T1230">
        <v>0</v>
      </c>
      <c r="U1230">
        <v>0</v>
      </c>
      <c r="V1230">
        <v>0</v>
      </c>
      <c r="W1230">
        <v>0</v>
      </c>
      <c r="X1230">
        <v>0</v>
      </c>
      <c r="Y1230">
        <v>0</v>
      </c>
      <c r="Z1230">
        <v>1</v>
      </c>
      <c r="AA1230">
        <v>1.1775573564308299</v>
      </c>
      <c r="AB1230">
        <v>0</v>
      </c>
      <c r="AC1230">
        <v>2.5913113834785499</v>
      </c>
      <c r="AD1230">
        <v>0</v>
      </c>
      <c r="AE1230">
        <v>0</v>
      </c>
      <c r="AF1230">
        <v>0</v>
      </c>
      <c r="AG1230">
        <v>0</v>
      </c>
      <c r="AH1230">
        <v>0</v>
      </c>
      <c r="AI1230">
        <v>0</v>
      </c>
      <c r="AJ1230">
        <v>0</v>
      </c>
      <c r="AK1230">
        <v>0</v>
      </c>
      <c r="AL1230">
        <v>0.501519430174727</v>
      </c>
      <c r="AM1230">
        <f t="shared" si="38"/>
        <v>0.62814478998489665</v>
      </c>
      <c r="AN1230">
        <f t="shared" si="39"/>
        <v>8.3586571695787829E-2</v>
      </c>
      <c r="AP1230" t="s">
        <v>1318</v>
      </c>
      <c r="AQ1230" t="s">
        <v>3896</v>
      </c>
      <c r="AR1230" t="s">
        <v>3897</v>
      </c>
      <c r="AS1230">
        <v>-0.57693728968614799</v>
      </c>
      <c r="AT1230">
        <v>0.176564152502938</v>
      </c>
      <c r="AU1230">
        <v>0.93914250201842797</v>
      </c>
    </row>
    <row r="1231" spans="1:47" x14ac:dyDescent="0.25">
      <c r="A1231" t="s">
        <v>213</v>
      </c>
      <c r="B1231">
        <v>19019.296027699318</v>
      </c>
      <c r="C1231">
        <v>205.36</v>
      </c>
      <c r="D1231">
        <v>205.36</v>
      </c>
      <c r="E1231">
        <v>205.36</v>
      </c>
      <c r="F1231">
        <v>205.36</v>
      </c>
      <c r="G1231">
        <v>205.36</v>
      </c>
      <c r="H1231">
        <v>16183.174409603682</v>
      </c>
      <c r="I1231">
        <v>205.36</v>
      </c>
      <c r="J1231">
        <v>41953.128761286971</v>
      </c>
      <c r="K1231">
        <v>205.36</v>
      </c>
      <c r="L1231">
        <v>205.36</v>
      </c>
      <c r="M1231">
        <v>29012.127731994464</v>
      </c>
      <c r="N1231">
        <v>1</v>
      </c>
      <c r="O1231">
        <v>1</v>
      </c>
      <c r="P1231">
        <v>0</v>
      </c>
      <c r="Q1231">
        <v>0</v>
      </c>
      <c r="R1231">
        <v>0</v>
      </c>
      <c r="S1231">
        <v>0</v>
      </c>
      <c r="T1231">
        <v>0</v>
      </c>
      <c r="U1231">
        <v>1</v>
      </c>
      <c r="V1231">
        <v>0</v>
      </c>
      <c r="W1231">
        <v>1</v>
      </c>
      <c r="X1231">
        <v>0</v>
      </c>
      <c r="Y1231">
        <v>0</v>
      </c>
      <c r="Z1231">
        <v>1</v>
      </c>
      <c r="AA1231">
        <v>3.7150878704721699</v>
      </c>
      <c r="AB1231">
        <v>0</v>
      </c>
      <c r="AC1231">
        <v>0</v>
      </c>
      <c r="AD1231">
        <v>0</v>
      </c>
      <c r="AE1231">
        <v>0</v>
      </c>
      <c r="AF1231">
        <v>0</v>
      </c>
      <c r="AG1231">
        <v>1.0226205089745799</v>
      </c>
      <c r="AH1231">
        <v>0</v>
      </c>
      <c r="AI1231">
        <v>1.7882564319040599</v>
      </c>
      <c r="AJ1231">
        <v>0</v>
      </c>
      <c r="AK1231">
        <v>0</v>
      </c>
      <c r="AL1231">
        <v>2.0061556799611302</v>
      </c>
      <c r="AM1231">
        <f t="shared" si="38"/>
        <v>0.91722405039603838</v>
      </c>
      <c r="AN1231">
        <f t="shared" si="39"/>
        <v>0.50479603148928509</v>
      </c>
      <c r="AP1231" t="s">
        <v>1319</v>
      </c>
      <c r="AQ1231" t="s">
        <v>3898</v>
      </c>
      <c r="AR1231" t="s">
        <v>3899</v>
      </c>
      <c r="AS1231">
        <v>-0.46693402201977602</v>
      </c>
      <c r="AT1231">
        <v>4.1516202229933803E-2</v>
      </c>
      <c r="AU1231">
        <v>0.93957259963300999</v>
      </c>
    </row>
    <row r="1232" spans="1:47" x14ac:dyDescent="0.25">
      <c r="A1232" t="s">
        <v>632</v>
      </c>
      <c r="B1232">
        <v>92576.946593591783</v>
      </c>
      <c r="C1232">
        <v>205.36</v>
      </c>
      <c r="D1232">
        <v>105312.30237372883</v>
      </c>
      <c r="E1232">
        <v>64809.352679887612</v>
      </c>
      <c r="F1232">
        <v>60918.721133615596</v>
      </c>
      <c r="G1232">
        <v>76963.54929144778</v>
      </c>
      <c r="H1232">
        <v>60071.312713418352</v>
      </c>
      <c r="I1232">
        <v>62130.2991178308</v>
      </c>
      <c r="J1232">
        <v>205.36</v>
      </c>
      <c r="K1232">
        <v>205.36</v>
      </c>
      <c r="L1232">
        <v>205.36</v>
      </c>
      <c r="M1232">
        <v>205.36</v>
      </c>
      <c r="N1232">
        <v>1</v>
      </c>
      <c r="O1232">
        <v>1</v>
      </c>
      <c r="P1232">
        <v>0</v>
      </c>
      <c r="Q1232">
        <v>1</v>
      </c>
      <c r="R1232">
        <v>1</v>
      </c>
      <c r="S1232">
        <v>1</v>
      </c>
      <c r="T1232">
        <v>1</v>
      </c>
      <c r="U1232">
        <v>1</v>
      </c>
      <c r="V1232">
        <v>1</v>
      </c>
      <c r="W1232">
        <v>0</v>
      </c>
      <c r="X1232">
        <v>0</v>
      </c>
      <c r="Y1232">
        <v>0</v>
      </c>
      <c r="Z1232">
        <v>0</v>
      </c>
      <c r="AA1232">
        <v>1.21158778458837</v>
      </c>
      <c r="AB1232">
        <v>0</v>
      </c>
      <c r="AC1232">
        <v>2.8178921601921698</v>
      </c>
      <c r="AD1232">
        <v>1.57435299761627</v>
      </c>
      <c r="AE1232">
        <v>3.3838711934036501</v>
      </c>
      <c r="AF1232">
        <v>3.5677559339326499</v>
      </c>
      <c r="AG1232">
        <v>1.44278636569658</v>
      </c>
      <c r="AH1232">
        <v>4.5727670491482302</v>
      </c>
      <c r="AI1232">
        <v>0</v>
      </c>
      <c r="AJ1232">
        <v>0</v>
      </c>
      <c r="AK1232">
        <v>0</v>
      </c>
      <c r="AL1232">
        <v>0</v>
      </c>
      <c r="AM1232">
        <f t="shared" si="38"/>
        <v>1.2662059797855318</v>
      </c>
      <c r="AN1232">
        <f t="shared" si="39"/>
        <v>1.8289629343107883</v>
      </c>
      <c r="AP1232" t="s">
        <v>1320</v>
      </c>
      <c r="AQ1232" t="s">
        <v>3900</v>
      </c>
      <c r="AR1232" t="s">
        <v>3901</v>
      </c>
      <c r="AS1232">
        <v>-3.90009333752168</v>
      </c>
      <c r="AT1232">
        <v>8.2852269957732205E-2</v>
      </c>
      <c r="AU1232">
        <v>0.94117990911280103</v>
      </c>
    </row>
    <row r="1233" spans="1:47" x14ac:dyDescent="0.25">
      <c r="A1233" t="s">
        <v>1107</v>
      </c>
      <c r="B1233">
        <v>40470.054281648416</v>
      </c>
      <c r="C1233">
        <v>44890.854669000873</v>
      </c>
      <c r="D1233">
        <v>34137.241296296757</v>
      </c>
      <c r="E1233">
        <v>31911.990101090272</v>
      </c>
      <c r="F1233">
        <v>46865.591543588882</v>
      </c>
      <c r="G1233">
        <v>205.36</v>
      </c>
      <c r="H1233">
        <v>41015.066435118759</v>
      </c>
      <c r="I1233">
        <v>30377.439267016238</v>
      </c>
      <c r="J1233">
        <v>39708.12291633687</v>
      </c>
      <c r="K1233">
        <v>27126.555502783329</v>
      </c>
      <c r="L1233">
        <v>48256.573624030942</v>
      </c>
      <c r="M1233">
        <v>205.36</v>
      </c>
      <c r="N1233">
        <v>1</v>
      </c>
      <c r="O1233">
        <v>1</v>
      </c>
      <c r="P1233">
        <v>1</v>
      </c>
      <c r="Q1233">
        <v>1</v>
      </c>
      <c r="R1233">
        <v>1</v>
      </c>
      <c r="S1233">
        <v>1</v>
      </c>
      <c r="T1233">
        <v>0</v>
      </c>
      <c r="U1233">
        <v>1</v>
      </c>
      <c r="V1233">
        <v>1</v>
      </c>
      <c r="W1233">
        <v>1</v>
      </c>
      <c r="X1233">
        <v>1</v>
      </c>
      <c r="Y1233">
        <v>1</v>
      </c>
      <c r="Z1233">
        <v>0</v>
      </c>
      <c r="AA1233">
        <v>0.95455231941618102</v>
      </c>
      <c r="AB1233">
        <v>1.52002550031279</v>
      </c>
      <c r="AC1233">
        <v>4.79869118100493</v>
      </c>
      <c r="AD1233">
        <v>1.6272420754575601</v>
      </c>
      <c r="AE1233">
        <v>3.25346719922406</v>
      </c>
      <c r="AF1233">
        <v>0</v>
      </c>
      <c r="AG1233">
        <v>5.59561383672379</v>
      </c>
      <c r="AH1233">
        <v>1.40056160902544</v>
      </c>
      <c r="AI1233">
        <v>1.88240303762225</v>
      </c>
      <c r="AJ1233">
        <v>0.72341399448574895</v>
      </c>
      <c r="AK1233">
        <v>2.5889409690816301</v>
      </c>
      <c r="AL1233">
        <v>0</v>
      </c>
      <c r="AM1233">
        <f t="shared" si="38"/>
        <v>1.6465143388069834</v>
      </c>
      <c r="AN1233">
        <f t="shared" si="39"/>
        <v>2.4109709482520798</v>
      </c>
      <c r="AP1233" t="s">
        <v>1321</v>
      </c>
      <c r="AQ1233" t="s">
        <v>3902</v>
      </c>
      <c r="AR1233" t="s">
        <v>3903</v>
      </c>
      <c r="AS1233">
        <v>0.32043525092541603</v>
      </c>
      <c r="AT1233">
        <v>9.1503749001120294E-2</v>
      </c>
      <c r="AU1233">
        <v>0.94251142592786896</v>
      </c>
    </row>
    <row r="1234" spans="1:47" x14ac:dyDescent="0.25">
      <c r="A1234" t="s">
        <v>1166</v>
      </c>
      <c r="B1234">
        <v>18723.574888644776</v>
      </c>
      <c r="C1234">
        <v>2575.4041176344058</v>
      </c>
      <c r="D1234">
        <v>14506.696295747775</v>
      </c>
      <c r="E1234">
        <v>19339.278982101641</v>
      </c>
      <c r="F1234">
        <v>10659.475300769289</v>
      </c>
      <c r="G1234">
        <v>10628.556557614298</v>
      </c>
      <c r="H1234">
        <v>1690.0572557917126</v>
      </c>
      <c r="I1234">
        <v>11071.732797433317</v>
      </c>
      <c r="J1234">
        <v>17654.122068095367</v>
      </c>
      <c r="K1234">
        <v>13094.36243236414</v>
      </c>
      <c r="L1234">
        <v>16253.744206510679</v>
      </c>
      <c r="M1234">
        <v>11007.260591703292</v>
      </c>
      <c r="N1234">
        <v>1</v>
      </c>
      <c r="O1234">
        <v>1</v>
      </c>
      <c r="P1234">
        <v>1</v>
      </c>
      <c r="Q1234">
        <v>1</v>
      </c>
      <c r="R1234">
        <v>1</v>
      </c>
      <c r="S1234">
        <v>1</v>
      </c>
      <c r="T1234">
        <v>1</v>
      </c>
      <c r="U1234">
        <v>1</v>
      </c>
      <c r="V1234">
        <v>1</v>
      </c>
      <c r="W1234">
        <v>1</v>
      </c>
      <c r="X1234">
        <v>1</v>
      </c>
      <c r="Y1234">
        <v>1</v>
      </c>
      <c r="Z1234">
        <v>1</v>
      </c>
      <c r="AA1234">
        <v>2.69609986459484</v>
      </c>
      <c r="AB1234">
        <v>1.54731277589368</v>
      </c>
      <c r="AC1234">
        <v>3.5915469174928099</v>
      </c>
      <c r="AD1234">
        <v>5.49076793448614</v>
      </c>
      <c r="AE1234">
        <v>2.3735213069110701</v>
      </c>
      <c r="AF1234">
        <v>5.5853995277793</v>
      </c>
      <c r="AG1234">
        <v>1.5575483834732</v>
      </c>
      <c r="AH1234">
        <v>3.11941482582754</v>
      </c>
      <c r="AI1234">
        <v>1.91800426712099</v>
      </c>
      <c r="AJ1234">
        <v>4.0025903993121998</v>
      </c>
      <c r="AK1234">
        <v>3.24496498013586</v>
      </c>
      <c r="AL1234">
        <v>2.76291760051084</v>
      </c>
      <c r="AM1234">
        <f t="shared" si="38"/>
        <v>3.223492292032303</v>
      </c>
      <c r="AN1234">
        <f t="shared" si="39"/>
        <v>3.0915225052241087</v>
      </c>
      <c r="AP1234" t="s">
        <v>1322</v>
      </c>
      <c r="AQ1234" t="s">
        <v>3655</v>
      </c>
      <c r="AR1234" t="s">
        <v>3904</v>
      </c>
      <c r="AS1234">
        <v>-0.32073701054299802</v>
      </c>
      <c r="AT1234">
        <v>7.8078362248963307E-2</v>
      </c>
      <c r="AU1234">
        <v>0.94337387935109596</v>
      </c>
    </row>
    <row r="1235" spans="1:47" x14ac:dyDescent="0.25">
      <c r="A1235" t="s">
        <v>717</v>
      </c>
      <c r="B1235">
        <v>205.36</v>
      </c>
      <c r="C1235">
        <v>57741.482987650583</v>
      </c>
      <c r="D1235">
        <v>205.36</v>
      </c>
      <c r="E1235">
        <v>205.36</v>
      </c>
      <c r="F1235">
        <v>44953.123475527034</v>
      </c>
      <c r="G1235">
        <v>205.36</v>
      </c>
      <c r="H1235">
        <v>205.36</v>
      </c>
      <c r="I1235">
        <v>47719.001788390073</v>
      </c>
      <c r="J1235">
        <v>205.36</v>
      </c>
      <c r="K1235">
        <v>205.36</v>
      </c>
      <c r="L1235">
        <v>205.36</v>
      </c>
      <c r="M1235">
        <v>205.36</v>
      </c>
      <c r="N1235">
        <v>1</v>
      </c>
      <c r="O1235">
        <v>0</v>
      </c>
      <c r="P1235">
        <v>1</v>
      </c>
      <c r="Q1235">
        <v>0</v>
      </c>
      <c r="R1235">
        <v>0</v>
      </c>
      <c r="S1235">
        <v>1</v>
      </c>
      <c r="T1235">
        <v>0</v>
      </c>
      <c r="U1235">
        <v>0</v>
      </c>
      <c r="V1235">
        <v>1</v>
      </c>
      <c r="W1235">
        <v>0</v>
      </c>
      <c r="X1235">
        <v>0</v>
      </c>
      <c r="Y1235">
        <v>0</v>
      </c>
      <c r="Z1235">
        <v>0</v>
      </c>
      <c r="AA1235">
        <v>0</v>
      </c>
      <c r="AB1235">
        <v>1.8627040962286701</v>
      </c>
      <c r="AC1235">
        <v>0</v>
      </c>
      <c r="AD1235">
        <v>0</v>
      </c>
      <c r="AE1235">
        <v>1.9655449883270899</v>
      </c>
      <c r="AF1235">
        <v>0</v>
      </c>
      <c r="AG1235">
        <v>0</v>
      </c>
      <c r="AH1235">
        <v>2.62171911178309</v>
      </c>
      <c r="AI1235">
        <v>0</v>
      </c>
      <c r="AJ1235">
        <v>0</v>
      </c>
      <c r="AK1235">
        <v>0</v>
      </c>
      <c r="AL1235">
        <v>0</v>
      </c>
      <c r="AM1235">
        <f t="shared" si="38"/>
        <v>0.31045068270477832</v>
      </c>
      <c r="AN1235">
        <f t="shared" si="39"/>
        <v>0.76454401668503003</v>
      </c>
      <c r="AP1235" t="s">
        <v>1323</v>
      </c>
      <c r="AQ1235" t="s">
        <v>3905</v>
      </c>
      <c r="AR1235" t="s">
        <v>3906</v>
      </c>
      <c r="AS1235">
        <v>-0.24640734145266399</v>
      </c>
      <c r="AT1235">
        <v>1.0649970763032399E-2</v>
      </c>
      <c r="AU1235">
        <v>0.94402580138134295</v>
      </c>
    </row>
    <row r="1236" spans="1:47" x14ac:dyDescent="0.25">
      <c r="A1236" t="s">
        <v>319</v>
      </c>
      <c r="B1236">
        <v>205.36</v>
      </c>
      <c r="C1236">
        <v>33383.014989098199</v>
      </c>
      <c r="D1236">
        <v>63596.175909580474</v>
      </c>
      <c r="E1236">
        <v>205.36</v>
      </c>
      <c r="F1236">
        <v>205.36</v>
      </c>
      <c r="G1236">
        <v>45295.74068893541</v>
      </c>
      <c r="H1236">
        <v>205.36</v>
      </c>
      <c r="I1236">
        <v>45313.988196880673</v>
      </c>
      <c r="J1236">
        <v>205.36</v>
      </c>
      <c r="K1236">
        <v>35135.321156712067</v>
      </c>
      <c r="L1236">
        <v>205.36</v>
      </c>
      <c r="M1236">
        <v>205.36</v>
      </c>
      <c r="N1236">
        <v>1</v>
      </c>
      <c r="O1236">
        <v>0</v>
      </c>
      <c r="P1236">
        <v>1</v>
      </c>
      <c r="Q1236">
        <v>1</v>
      </c>
      <c r="R1236">
        <v>0</v>
      </c>
      <c r="S1236">
        <v>0</v>
      </c>
      <c r="T1236">
        <v>1</v>
      </c>
      <c r="U1236">
        <v>0</v>
      </c>
      <c r="V1236">
        <v>1</v>
      </c>
      <c r="W1236">
        <v>0</v>
      </c>
      <c r="X1236">
        <v>1</v>
      </c>
      <c r="Y1236">
        <v>0</v>
      </c>
      <c r="Z1236">
        <v>0</v>
      </c>
      <c r="AA1236">
        <v>0</v>
      </c>
      <c r="AB1236">
        <v>3.5974892741619802</v>
      </c>
      <c r="AC1236">
        <v>3.4963870253557001</v>
      </c>
      <c r="AD1236">
        <v>0</v>
      </c>
      <c r="AE1236">
        <v>0</v>
      </c>
      <c r="AF1236">
        <v>1.41153236747356</v>
      </c>
      <c r="AG1236">
        <v>0</v>
      </c>
      <c r="AH1236">
        <v>1.1614041593112301</v>
      </c>
      <c r="AI1236">
        <v>0</v>
      </c>
      <c r="AJ1236">
        <v>1.7605759112792601</v>
      </c>
      <c r="AK1236">
        <v>0</v>
      </c>
      <c r="AL1236">
        <v>0</v>
      </c>
      <c r="AM1236">
        <f t="shared" si="38"/>
        <v>1.7109974297117498</v>
      </c>
      <c r="AN1236">
        <f t="shared" si="39"/>
        <v>0.19356735988520501</v>
      </c>
      <c r="AP1236" t="s">
        <v>1324</v>
      </c>
      <c r="AQ1236" t="s">
        <v>3907</v>
      </c>
      <c r="AR1236" t="s">
        <v>3908</v>
      </c>
      <c r="AS1236">
        <v>-0.24105688850750401</v>
      </c>
      <c r="AT1236">
        <v>7.0525674745018002E-2</v>
      </c>
      <c r="AU1236">
        <v>0.94434812747771901</v>
      </c>
    </row>
    <row r="1237" spans="1:47" x14ac:dyDescent="0.25">
      <c r="A1237" t="s">
        <v>1363</v>
      </c>
      <c r="B1237">
        <v>62142.98671623569</v>
      </c>
      <c r="C1237">
        <v>205.36</v>
      </c>
      <c r="D1237">
        <v>33225.52959793678</v>
      </c>
      <c r="E1237">
        <v>43647.461107984389</v>
      </c>
      <c r="F1237">
        <v>44158.891246559768</v>
      </c>
      <c r="G1237">
        <v>43918.029239074007</v>
      </c>
      <c r="H1237">
        <v>43963.759364630612</v>
      </c>
      <c r="I1237">
        <v>44947.710150945211</v>
      </c>
      <c r="J1237">
        <v>34554.420105942918</v>
      </c>
      <c r="K1237">
        <v>33456.145567829888</v>
      </c>
      <c r="L1237">
        <v>205.36</v>
      </c>
      <c r="M1237">
        <v>38065.00498713259</v>
      </c>
      <c r="N1237">
        <v>1</v>
      </c>
      <c r="O1237">
        <v>1</v>
      </c>
      <c r="P1237">
        <v>0</v>
      </c>
      <c r="Q1237">
        <v>1</v>
      </c>
      <c r="R1237">
        <v>1</v>
      </c>
      <c r="S1237">
        <v>1</v>
      </c>
      <c r="T1237">
        <v>1</v>
      </c>
      <c r="U1237">
        <v>1</v>
      </c>
      <c r="V1237">
        <v>1</v>
      </c>
      <c r="W1237">
        <v>1</v>
      </c>
      <c r="X1237">
        <v>1</v>
      </c>
      <c r="Y1237">
        <v>0</v>
      </c>
      <c r="Z1237">
        <v>1</v>
      </c>
      <c r="AA1237">
        <v>4.1352596522654599</v>
      </c>
      <c r="AB1237">
        <v>0</v>
      </c>
      <c r="AC1237">
        <v>1.45675963106797</v>
      </c>
      <c r="AD1237">
        <v>5.4020414076272099</v>
      </c>
      <c r="AE1237">
        <v>5.6361218757659701</v>
      </c>
      <c r="AF1237">
        <v>0.93995443250293398</v>
      </c>
      <c r="AG1237">
        <v>4.1104666082857797</v>
      </c>
      <c r="AH1237">
        <v>2.9639947478036901</v>
      </c>
      <c r="AI1237">
        <v>3.9576294382628601</v>
      </c>
      <c r="AJ1237">
        <v>2.50001313607273</v>
      </c>
      <c r="AK1237">
        <v>0</v>
      </c>
      <c r="AL1237">
        <v>0.80646330747073303</v>
      </c>
      <c r="AM1237">
        <f t="shared" si="38"/>
        <v>2.1649360483619926</v>
      </c>
      <c r="AN1237">
        <f t="shared" si="39"/>
        <v>3.1531813244922304</v>
      </c>
      <c r="AP1237" t="s">
        <v>1325</v>
      </c>
      <c r="AQ1237" t="s">
        <v>3909</v>
      </c>
      <c r="AR1237" t="s">
        <v>3910</v>
      </c>
      <c r="AS1237">
        <v>1.79828022188639</v>
      </c>
      <c r="AT1237">
        <v>0.20000026100937299</v>
      </c>
      <c r="AU1237">
        <v>0.94454278588804796</v>
      </c>
    </row>
    <row r="1238" spans="1:47" x14ac:dyDescent="0.25">
      <c r="A1238" t="s">
        <v>1418</v>
      </c>
      <c r="B1238">
        <v>205.36</v>
      </c>
      <c r="C1238">
        <v>205.36</v>
      </c>
      <c r="D1238">
        <v>205.36</v>
      </c>
      <c r="E1238">
        <v>12924.883735008294</v>
      </c>
      <c r="F1238">
        <v>205.36</v>
      </c>
      <c r="G1238">
        <v>205.36</v>
      </c>
      <c r="H1238">
        <v>205.36</v>
      </c>
      <c r="I1238">
        <v>205.36</v>
      </c>
      <c r="J1238">
        <v>205.36</v>
      </c>
      <c r="K1238">
        <v>23334.773915822625</v>
      </c>
      <c r="L1238">
        <v>26648.588700285633</v>
      </c>
      <c r="M1238">
        <v>205.36</v>
      </c>
      <c r="N1238">
        <v>1</v>
      </c>
      <c r="O1238">
        <v>0</v>
      </c>
      <c r="P1238">
        <v>0</v>
      </c>
      <c r="Q1238">
        <v>0</v>
      </c>
      <c r="R1238">
        <v>1</v>
      </c>
      <c r="S1238">
        <v>0</v>
      </c>
      <c r="T1238">
        <v>0</v>
      </c>
      <c r="U1238">
        <v>0</v>
      </c>
      <c r="V1238">
        <v>0</v>
      </c>
      <c r="W1238">
        <v>0</v>
      </c>
      <c r="X1238">
        <v>1</v>
      </c>
      <c r="Y1238">
        <v>1</v>
      </c>
      <c r="Z1238">
        <v>0</v>
      </c>
      <c r="AA1238">
        <v>0</v>
      </c>
      <c r="AB1238">
        <v>0</v>
      </c>
      <c r="AC1238">
        <v>0</v>
      </c>
      <c r="AD1238">
        <v>1.81658377133125</v>
      </c>
      <c r="AE1238">
        <v>0</v>
      </c>
      <c r="AF1238">
        <v>0</v>
      </c>
      <c r="AG1238">
        <v>0</v>
      </c>
      <c r="AH1238">
        <v>0</v>
      </c>
      <c r="AI1238">
        <v>0</v>
      </c>
      <c r="AJ1238">
        <v>2.87701528005217</v>
      </c>
      <c r="AK1238">
        <v>2.00857640779437</v>
      </c>
      <c r="AL1238">
        <v>0</v>
      </c>
      <c r="AM1238">
        <f t="shared" si="38"/>
        <v>0.47950254667536168</v>
      </c>
      <c r="AN1238">
        <f t="shared" si="39"/>
        <v>0.63752669652093663</v>
      </c>
      <c r="AP1238" t="s">
        <v>1326</v>
      </c>
      <c r="AQ1238" t="s">
        <v>3911</v>
      </c>
      <c r="AR1238" t="s">
        <v>3912</v>
      </c>
      <c r="AS1238">
        <v>-0.30339471422816</v>
      </c>
      <c r="AT1238">
        <v>0.116539256318988</v>
      </c>
      <c r="AU1238">
        <v>0.94469791373074796</v>
      </c>
    </row>
    <row r="1239" spans="1:47" x14ac:dyDescent="0.25">
      <c r="A1239" t="s">
        <v>409</v>
      </c>
      <c r="B1239">
        <v>17950.627631505056</v>
      </c>
      <c r="C1239">
        <v>205.36</v>
      </c>
      <c r="D1239">
        <v>47711.855213349314</v>
      </c>
      <c r="E1239">
        <v>11304.43800736616</v>
      </c>
      <c r="F1239">
        <v>205.36</v>
      </c>
      <c r="G1239">
        <v>23324.665266674583</v>
      </c>
      <c r="H1239">
        <v>19569.585559438252</v>
      </c>
      <c r="I1239">
        <v>205.36</v>
      </c>
      <c r="J1239">
        <v>205.36</v>
      </c>
      <c r="K1239">
        <v>205.36</v>
      </c>
      <c r="L1239">
        <v>15617.479492111375</v>
      </c>
      <c r="M1239">
        <v>34557.29769229213</v>
      </c>
      <c r="N1239">
        <v>1</v>
      </c>
      <c r="O1239">
        <v>1</v>
      </c>
      <c r="P1239">
        <v>0</v>
      </c>
      <c r="Q1239">
        <v>1</v>
      </c>
      <c r="R1239">
        <v>1</v>
      </c>
      <c r="S1239">
        <v>0</v>
      </c>
      <c r="T1239">
        <v>1</v>
      </c>
      <c r="U1239">
        <v>1</v>
      </c>
      <c r="V1239">
        <v>0</v>
      </c>
      <c r="W1239">
        <v>0</v>
      </c>
      <c r="X1239">
        <v>0</v>
      </c>
      <c r="Y1239">
        <v>1</v>
      </c>
      <c r="Z1239">
        <v>1</v>
      </c>
      <c r="AA1239">
        <v>0.97281137961758601</v>
      </c>
      <c r="AB1239">
        <v>0</v>
      </c>
      <c r="AC1239">
        <v>2.6140497876108499</v>
      </c>
      <c r="AD1239">
        <v>1.1172284508278501</v>
      </c>
      <c r="AE1239">
        <v>0</v>
      </c>
      <c r="AF1239">
        <v>1.2338221357226</v>
      </c>
      <c r="AG1239">
        <v>2.7049237794210499</v>
      </c>
      <c r="AH1239">
        <v>0</v>
      </c>
      <c r="AI1239">
        <v>0</v>
      </c>
      <c r="AJ1239">
        <v>0</v>
      </c>
      <c r="AK1239">
        <v>1.2038397696905301</v>
      </c>
      <c r="AL1239">
        <v>2.4887197046581702</v>
      </c>
      <c r="AM1239">
        <f t="shared" si="38"/>
        <v>0.80344721715850598</v>
      </c>
      <c r="AN1239">
        <f t="shared" si="39"/>
        <v>1.2524519507662666</v>
      </c>
      <c r="AP1239" t="s">
        <v>1327</v>
      </c>
      <c r="AQ1239" t="s">
        <v>3258</v>
      </c>
      <c r="AR1239" t="s">
        <v>3913</v>
      </c>
      <c r="AS1239">
        <v>-1.09492929868596</v>
      </c>
      <c r="AT1239">
        <v>0.17458528812454399</v>
      </c>
      <c r="AU1239">
        <v>0.94497661460600102</v>
      </c>
    </row>
    <row r="1240" spans="1:47" x14ac:dyDescent="0.25">
      <c r="A1240" t="s">
        <v>795</v>
      </c>
      <c r="B1240">
        <v>27647.204458622786</v>
      </c>
      <c r="C1240">
        <v>22542.838291184307</v>
      </c>
      <c r="D1240">
        <v>22045.286858942145</v>
      </c>
      <c r="E1240">
        <v>20589.426029109523</v>
      </c>
      <c r="F1240">
        <v>27085.986743935544</v>
      </c>
      <c r="G1240">
        <v>205.36</v>
      </c>
      <c r="H1240">
        <v>205.36</v>
      </c>
      <c r="I1240">
        <v>205.36</v>
      </c>
      <c r="J1240">
        <v>40091.999390730431</v>
      </c>
      <c r="K1240">
        <v>29652.438141083636</v>
      </c>
      <c r="L1240">
        <v>52439.307499853174</v>
      </c>
      <c r="M1240">
        <v>14303.849949323017</v>
      </c>
      <c r="N1240">
        <v>1</v>
      </c>
      <c r="O1240">
        <v>1</v>
      </c>
      <c r="P1240">
        <v>1</v>
      </c>
      <c r="Q1240">
        <v>1</v>
      </c>
      <c r="R1240">
        <v>1</v>
      </c>
      <c r="S1240">
        <v>1</v>
      </c>
      <c r="T1240">
        <v>0</v>
      </c>
      <c r="U1240">
        <v>0</v>
      </c>
      <c r="V1240">
        <v>0</v>
      </c>
      <c r="W1240">
        <v>1</v>
      </c>
      <c r="X1240">
        <v>1</v>
      </c>
      <c r="Y1240">
        <v>1</v>
      </c>
      <c r="Z1240">
        <v>1</v>
      </c>
      <c r="AA1240">
        <v>1.4974564483071999</v>
      </c>
      <c r="AB1240">
        <v>2.8321258326069798</v>
      </c>
      <c r="AC1240">
        <v>1.48645909302902</v>
      </c>
      <c r="AD1240">
        <v>3.54029654569359</v>
      </c>
      <c r="AE1240">
        <v>1.18533536088494</v>
      </c>
      <c r="AF1240">
        <v>0</v>
      </c>
      <c r="AG1240">
        <v>0</v>
      </c>
      <c r="AH1240">
        <v>0</v>
      </c>
      <c r="AI1240">
        <v>3.83489899867689</v>
      </c>
      <c r="AJ1240">
        <v>0.80473808384573697</v>
      </c>
      <c r="AK1240">
        <v>2.56093423886449</v>
      </c>
      <c r="AL1240">
        <v>1.6519694876068201</v>
      </c>
      <c r="AM1240">
        <f t="shared" si="38"/>
        <v>1.7426130760776377</v>
      </c>
      <c r="AN1240">
        <f t="shared" si="39"/>
        <v>1.4897559388416399</v>
      </c>
      <c r="AP1240" t="s">
        <v>1328</v>
      </c>
      <c r="AQ1240" t="s">
        <v>3914</v>
      </c>
      <c r="AR1240" t="s">
        <v>3915</v>
      </c>
      <c r="AS1240">
        <v>-1.9313331797176001</v>
      </c>
      <c r="AT1240">
        <v>9.9691029638343698E-2</v>
      </c>
      <c r="AU1240">
        <v>0.94527432055086502</v>
      </c>
    </row>
    <row r="1241" spans="1:47" x14ac:dyDescent="0.25">
      <c r="A1241" t="s">
        <v>1069</v>
      </c>
      <c r="B1241">
        <v>162988.32698388046</v>
      </c>
      <c r="C1241">
        <v>131520.38225829374</v>
      </c>
      <c r="D1241">
        <v>147593.11747811546</v>
      </c>
      <c r="E1241">
        <v>147703.60986519832</v>
      </c>
      <c r="F1241">
        <v>154739.11783198619</v>
      </c>
      <c r="G1241">
        <v>205.36</v>
      </c>
      <c r="H1241">
        <v>206116.51839322952</v>
      </c>
      <c r="I1241">
        <v>149686.12790702481</v>
      </c>
      <c r="J1241">
        <v>225594.00300679679</v>
      </c>
      <c r="K1241">
        <v>142342.68916207174</v>
      </c>
      <c r="L1241">
        <v>276934.82863319019</v>
      </c>
      <c r="M1241">
        <v>130787.25285006699</v>
      </c>
      <c r="N1241">
        <v>1</v>
      </c>
      <c r="O1241">
        <v>1</v>
      </c>
      <c r="P1241">
        <v>1</v>
      </c>
      <c r="Q1241">
        <v>1</v>
      </c>
      <c r="R1241">
        <v>1</v>
      </c>
      <c r="S1241">
        <v>1</v>
      </c>
      <c r="T1241">
        <v>0</v>
      </c>
      <c r="U1241">
        <v>1</v>
      </c>
      <c r="V1241">
        <v>1</v>
      </c>
      <c r="W1241">
        <v>1</v>
      </c>
      <c r="X1241">
        <v>1</v>
      </c>
      <c r="Y1241">
        <v>1</v>
      </c>
      <c r="Z1241">
        <v>1</v>
      </c>
      <c r="AA1241">
        <v>1.2184265127010501</v>
      </c>
      <c r="AB1241">
        <v>3.8186013791095399</v>
      </c>
      <c r="AC1241">
        <v>2.6824505208348</v>
      </c>
      <c r="AD1241">
        <v>1.66472825204497</v>
      </c>
      <c r="AE1241">
        <v>1.93092944835706</v>
      </c>
      <c r="AF1241">
        <v>0</v>
      </c>
      <c r="AG1241">
        <v>2.57224829182619</v>
      </c>
      <c r="AH1241">
        <v>3.0524608412454302</v>
      </c>
      <c r="AI1241">
        <v>1.39603279654824</v>
      </c>
      <c r="AJ1241">
        <v>3.2392720807837598</v>
      </c>
      <c r="AK1241">
        <v>3.55705682069271</v>
      </c>
      <c r="AL1241">
        <v>2.2991851483293502</v>
      </c>
      <c r="AM1241">
        <f t="shared" si="38"/>
        <v>2.059130548329565</v>
      </c>
      <c r="AN1241">
        <f t="shared" si="39"/>
        <v>2.5127681337492849</v>
      </c>
      <c r="AP1241" t="s">
        <v>1329</v>
      </c>
      <c r="AQ1241" t="s">
        <v>3916</v>
      </c>
      <c r="AR1241" t="s">
        <v>3917</v>
      </c>
      <c r="AS1241">
        <v>0.64365177550224195</v>
      </c>
      <c r="AT1241">
        <v>7.4673669119111705E-2</v>
      </c>
      <c r="AU1241">
        <v>0.945526059609897</v>
      </c>
    </row>
    <row r="1242" spans="1:47" x14ac:dyDescent="0.25">
      <c r="A1242" t="s">
        <v>941</v>
      </c>
      <c r="B1242">
        <v>205.36</v>
      </c>
      <c r="C1242">
        <v>205.36</v>
      </c>
      <c r="D1242">
        <v>77684.499759294835</v>
      </c>
      <c r="E1242">
        <v>205.36</v>
      </c>
      <c r="F1242">
        <v>205.36</v>
      </c>
      <c r="G1242">
        <v>205.36</v>
      </c>
      <c r="H1242">
        <v>205.36</v>
      </c>
      <c r="I1242">
        <v>50574.049654649061</v>
      </c>
      <c r="J1242">
        <v>57707.234648596466</v>
      </c>
      <c r="K1242">
        <v>42664.725921238532</v>
      </c>
      <c r="L1242">
        <v>75382.401804802459</v>
      </c>
      <c r="M1242">
        <v>42161.516122929621</v>
      </c>
      <c r="N1242">
        <v>1</v>
      </c>
      <c r="O1242">
        <v>0</v>
      </c>
      <c r="P1242">
        <v>0</v>
      </c>
      <c r="Q1242">
        <v>1</v>
      </c>
      <c r="R1242">
        <v>0</v>
      </c>
      <c r="S1242">
        <v>0</v>
      </c>
      <c r="T1242">
        <v>0</v>
      </c>
      <c r="U1242">
        <v>0</v>
      </c>
      <c r="V1242">
        <v>1</v>
      </c>
      <c r="W1242">
        <v>1</v>
      </c>
      <c r="X1242">
        <v>1</v>
      </c>
      <c r="Y1242">
        <v>1</v>
      </c>
      <c r="Z1242">
        <v>1</v>
      </c>
      <c r="AA1242">
        <v>0</v>
      </c>
      <c r="AB1242">
        <v>0</v>
      </c>
      <c r="AC1242">
        <v>2.9842378204636399</v>
      </c>
      <c r="AD1242">
        <v>0</v>
      </c>
      <c r="AE1242">
        <v>0</v>
      </c>
      <c r="AF1242">
        <v>0</v>
      </c>
      <c r="AG1242">
        <v>0</v>
      </c>
      <c r="AH1242">
        <v>0.59126085003520001</v>
      </c>
      <c r="AI1242">
        <v>1.6237491063065701</v>
      </c>
      <c r="AJ1242">
        <v>2.75182582412747</v>
      </c>
      <c r="AK1242">
        <v>1.8726412974008499</v>
      </c>
      <c r="AL1242">
        <v>1.8660614127022701</v>
      </c>
      <c r="AM1242">
        <f t="shared" si="38"/>
        <v>1.2266354584829466</v>
      </c>
      <c r="AN1242">
        <f t="shared" si="39"/>
        <v>0.72166059335638666</v>
      </c>
      <c r="AP1242" t="s">
        <v>1330</v>
      </c>
      <c r="AQ1242" t="s">
        <v>3918</v>
      </c>
      <c r="AR1242" t="s">
        <v>3919</v>
      </c>
      <c r="AS1242">
        <v>-0.36007712305046702</v>
      </c>
      <c r="AT1242">
        <v>1.75515905493548E-2</v>
      </c>
      <c r="AU1242">
        <v>0.94636647306265698</v>
      </c>
    </row>
    <row r="1243" spans="1:47" x14ac:dyDescent="0.25">
      <c r="A1243" t="s">
        <v>303</v>
      </c>
      <c r="B1243">
        <v>145755.64402394867</v>
      </c>
      <c r="C1243">
        <v>161113.83312651305</v>
      </c>
      <c r="D1243">
        <v>178876.99242169762</v>
      </c>
      <c r="E1243">
        <v>89182.09532837366</v>
      </c>
      <c r="F1243">
        <v>132661.74372262621</v>
      </c>
      <c r="G1243">
        <v>225283.7626546011</v>
      </c>
      <c r="H1243">
        <v>122504.95603131063</v>
      </c>
      <c r="I1243">
        <v>179251.53025893195</v>
      </c>
      <c r="J1243">
        <v>74172.623117067371</v>
      </c>
      <c r="K1243">
        <v>92838.323743462737</v>
      </c>
      <c r="L1243">
        <v>205.36</v>
      </c>
      <c r="M1243">
        <v>114153.41112286279</v>
      </c>
      <c r="N1243">
        <v>1</v>
      </c>
      <c r="O1243">
        <v>1</v>
      </c>
      <c r="P1243">
        <v>1</v>
      </c>
      <c r="Q1243">
        <v>1</v>
      </c>
      <c r="R1243">
        <v>1</v>
      </c>
      <c r="S1243">
        <v>1</v>
      </c>
      <c r="T1243">
        <v>1</v>
      </c>
      <c r="U1243">
        <v>1</v>
      </c>
      <c r="V1243">
        <v>1</v>
      </c>
      <c r="W1243">
        <v>1</v>
      </c>
      <c r="X1243">
        <v>1</v>
      </c>
      <c r="Y1243">
        <v>0</v>
      </c>
      <c r="Z1243">
        <v>1</v>
      </c>
      <c r="AA1243">
        <v>2.3966614232501402</v>
      </c>
      <c r="AB1243">
        <v>3.46262133088005</v>
      </c>
      <c r="AC1243">
        <v>1.28224242201323</v>
      </c>
      <c r="AD1243">
        <v>2.0817170474159399</v>
      </c>
      <c r="AE1243">
        <v>2.5647136717925898</v>
      </c>
      <c r="AF1243">
        <v>3.08989616655029</v>
      </c>
      <c r="AG1243">
        <v>3.78183851409181</v>
      </c>
      <c r="AH1243">
        <v>3.6191109483976498</v>
      </c>
      <c r="AI1243">
        <v>0.60702593303492003</v>
      </c>
      <c r="AJ1243">
        <v>0.65137631552824504</v>
      </c>
      <c r="AK1243">
        <v>0</v>
      </c>
      <c r="AL1243">
        <v>2.0229477983460602</v>
      </c>
      <c r="AM1243">
        <f t="shared" si="38"/>
        <v>1.9149705985428123</v>
      </c>
      <c r="AN1243">
        <f t="shared" si="39"/>
        <v>2.3450546633406746</v>
      </c>
      <c r="AP1243" t="s">
        <v>1331</v>
      </c>
      <c r="AQ1243" t="s">
        <v>3920</v>
      </c>
      <c r="AR1243" t="s">
        <v>3921</v>
      </c>
      <c r="AS1243">
        <v>0.23298026168941299</v>
      </c>
      <c r="AT1243">
        <v>0.202100102292982</v>
      </c>
      <c r="AU1243">
        <v>0.94643350235341905</v>
      </c>
    </row>
    <row r="1244" spans="1:47" x14ac:dyDescent="0.25">
      <c r="A1244" t="s">
        <v>407</v>
      </c>
      <c r="B1244">
        <v>76514.321194149714</v>
      </c>
      <c r="C1244">
        <v>63154.9205888133</v>
      </c>
      <c r="D1244">
        <v>66439.931744021378</v>
      </c>
      <c r="E1244">
        <v>53066.034473224892</v>
      </c>
      <c r="F1244">
        <v>53296.488909550128</v>
      </c>
      <c r="G1244">
        <v>50994.026696368128</v>
      </c>
      <c r="H1244">
        <v>70574.545209773758</v>
      </c>
      <c r="I1244">
        <v>59556.957163049025</v>
      </c>
      <c r="J1244">
        <v>142472.04583411355</v>
      </c>
      <c r="K1244">
        <v>94693.073136542924</v>
      </c>
      <c r="L1244">
        <v>117084.80724022776</v>
      </c>
      <c r="M1244">
        <v>84680.968018290034</v>
      </c>
      <c r="N1244">
        <v>1</v>
      </c>
      <c r="O1244">
        <v>1</v>
      </c>
      <c r="P1244">
        <v>1</v>
      </c>
      <c r="Q1244">
        <v>1</v>
      </c>
      <c r="R1244">
        <v>1</v>
      </c>
      <c r="S1244">
        <v>1</v>
      </c>
      <c r="T1244">
        <v>1</v>
      </c>
      <c r="U1244">
        <v>1</v>
      </c>
      <c r="V1244">
        <v>1</v>
      </c>
      <c r="W1244">
        <v>1</v>
      </c>
      <c r="X1244">
        <v>1</v>
      </c>
      <c r="Y1244">
        <v>1</v>
      </c>
      <c r="Z1244">
        <v>1</v>
      </c>
      <c r="AA1244">
        <v>3.8733207805194501</v>
      </c>
      <c r="AB1244">
        <v>3.1856770109829098</v>
      </c>
      <c r="AC1244">
        <v>2.9707288190798899</v>
      </c>
      <c r="AD1244">
        <v>3.1038047883311202</v>
      </c>
      <c r="AE1244">
        <v>3.35847607423351</v>
      </c>
      <c r="AF1244">
        <v>3.2082110519611202</v>
      </c>
      <c r="AG1244">
        <v>3.1440644938644202</v>
      </c>
      <c r="AH1244">
        <v>3.1515311156251302</v>
      </c>
      <c r="AI1244">
        <v>3.8256186880491199</v>
      </c>
      <c r="AJ1244">
        <v>4.2179426443574002</v>
      </c>
      <c r="AK1244">
        <v>4.0001731727237502</v>
      </c>
      <c r="AL1244">
        <v>3.0245076296755502</v>
      </c>
      <c r="AM1244">
        <f t="shared" si="38"/>
        <v>3.5469164991583146</v>
      </c>
      <c r="AN1244">
        <f t="shared" si="39"/>
        <v>3.2970928790755809</v>
      </c>
      <c r="AP1244" t="s">
        <v>1332</v>
      </c>
      <c r="AQ1244" t="s">
        <v>3922</v>
      </c>
      <c r="AR1244" t="s">
        <v>3923</v>
      </c>
      <c r="AS1244">
        <v>-2.9107856337973099</v>
      </c>
      <c r="AT1244">
        <v>0.203194462491431</v>
      </c>
      <c r="AU1244">
        <v>0.94698919653431102</v>
      </c>
    </row>
    <row r="1245" spans="1:47" x14ac:dyDescent="0.25">
      <c r="A1245" t="s">
        <v>802</v>
      </c>
      <c r="B1245">
        <v>48587.176816705767</v>
      </c>
      <c r="C1245">
        <v>42623.03660406814</v>
      </c>
      <c r="D1245">
        <v>44104.58037590851</v>
      </c>
      <c r="E1245">
        <v>41268.037995739178</v>
      </c>
      <c r="F1245">
        <v>52555.997331095015</v>
      </c>
      <c r="G1245">
        <v>205.36</v>
      </c>
      <c r="H1245">
        <v>44335.075166734772</v>
      </c>
      <c r="I1245">
        <v>5559.3642812960634</v>
      </c>
      <c r="J1245">
        <v>205.36</v>
      </c>
      <c r="K1245">
        <v>205.36</v>
      </c>
      <c r="L1245">
        <v>205.36</v>
      </c>
      <c r="M1245">
        <v>37433.860400456011</v>
      </c>
      <c r="N1245">
        <v>1</v>
      </c>
      <c r="O1245">
        <v>1</v>
      </c>
      <c r="P1245">
        <v>1</v>
      </c>
      <c r="Q1245">
        <v>1</v>
      </c>
      <c r="R1245">
        <v>1</v>
      </c>
      <c r="S1245">
        <v>1</v>
      </c>
      <c r="T1245">
        <v>0</v>
      </c>
      <c r="U1245">
        <v>1</v>
      </c>
      <c r="V1245">
        <v>1</v>
      </c>
      <c r="W1245">
        <v>0</v>
      </c>
      <c r="X1245">
        <v>0</v>
      </c>
      <c r="Y1245">
        <v>0</v>
      </c>
      <c r="Z1245">
        <v>1</v>
      </c>
      <c r="AA1245">
        <v>1.1235446355679499</v>
      </c>
      <c r="AB1245">
        <v>0.58484075363799903</v>
      </c>
      <c r="AC1245">
        <v>2.0820504307019698</v>
      </c>
      <c r="AD1245">
        <v>1.7581122822781401</v>
      </c>
      <c r="AE1245">
        <v>1.1454074042711599</v>
      </c>
      <c r="AF1245">
        <v>0</v>
      </c>
      <c r="AG1245">
        <v>2.8396370071804302</v>
      </c>
      <c r="AH1245">
        <v>2.6377078589698399</v>
      </c>
      <c r="AI1245">
        <v>0</v>
      </c>
      <c r="AJ1245">
        <v>0</v>
      </c>
      <c r="AK1245">
        <v>0</v>
      </c>
      <c r="AL1245">
        <v>2.8676661313335199</v>
      </c>
      <c r="AM1245">
        <f t="shared" si="38"/>
        <v>0.63173930331798644</v>
      </c>
      <c r="AN1245">
        <f t="shared" si="39"/>
        <v>1.874755114005515</v>
      </c>
      <c r="AP1245" t="s">
        <v>1333</v>
      </c>
      <c r="AQ1245" t="s">
        <v>3924</v>
      </c>
      <c r="AR1245" t="s">
        <v>3925</v>
      </c>
      <c r="AS1245">
        <v>-0.49979015300570301</v>
      </c>
      <c r="AT1245">
        <v>8.7732560522132394E-2</v>
      </c>
      <c r="AU1245">
        <v>0.94733253096872505</v>
      </c>
    </row>
    <row r="1246" spans="1:47" x14ac:dyDescent="0.25">
      <c r="A1246" t="s">
        <v>951</v>
      </c>
      <c r="B1246">
        <v>30650.148792926782</v>
      </c>
      <c r="C1246">
        <v>205.36</v>
      </c>
      <c r="D1246">
        <v>41553.857453607852</v>
      </c>
      <c r="E1246">
        <v>28224.188197624691</v>
      </c>
      <c r="F1246">
        <v>29853.32037122401</v>
      </c>
      <c r="G1246">
        <v>205.36</v>
      </c>
      <c r="H1246">
        <v>29639.785168384904</v>
      </c>
      <c r="I1246">
        <v>31973.264490565656</v>
      </c>
      <c r="J1246">
        <v>205.36</v>
      </c>
      <c r="K1246">
        <v>205.36</v>
      </c>
      <c r="L1246">
        <v>205.36</v>
      </c>
      <c r="M1246">
        <v>205.36</v>
      </c>
      <c r="N1246">
        <v>1</v>
      </c>
      <c r="O1246">
        <v>1</v>
      </c>
      <c r="P1246">
        <v>0</v>
      </c>
      <c r="Q1246">
        <v>1</v>
      </c>
      <c r="R1246">
        <v>1</v>
      </c>
      <c r="S1246">
        <v>1</v>
      </c>
      <c r="T1246">
        <v>0</v>
      </c>
      <c r="U1246">
        <v>1</v>
      </c>
      <c r="V1246">
        <v>1</v>
      </c>
      <c r="W1246">
        <v>0</v>
      </c>
      <c r="X1246">
        <v>0</v>
      </c>
      <c r="Y1246">
        <v>0</v>
      </c>
      <c r="Z1246">
        <v>0</v>
      </c>
      <c r="AA1246">
        <v>1.69526852438905</v>
      </c>
      <c r="AB1246">
        <v>0</v>
      </c>
      <c r="AC1246">
        <v>4.0033032255575502</v>
      </c>
      <c r="AD1246">
        <v>1.8387776306336501</v>
      </c>
      <c r="AE1246">
        <v>3.4674062427933698</v>
      </c>
      <c r="AF1246">
        <v>0</v>
      </c>
      <c r="AG1246">
        <v>1.43546375125017</v>
      </c>
      <c r="AH1246">
        <v>3.6611078337350702</v>
      </c>
      <c r="AI1246">
        <v>0</v>
      </c>
      <c r="AJ1246">
        <v>0</v>
      </c>
      <c r="AK1246">
        <v>0</v>
      </c>
      <c r="AL1246">
        <v>0</v>
      </c>
      <c r="AM1246">
        <f t="shared" si="38"/>
        <v>0.94976195832443333</v>
      </c>
      <c r="AN1246">
        <f t="shared" si="39"/>
        <v>1.7337925764020434</v>
      </c>
      <c r="AP1246" t="s">
        <v>1334</v>
      </c>
      <c r="AQ1246" t="s">
        <v>3926</v>
      </c>
      <c r="AR1246" t="s">
        <v>3927</v>
      </c>
      <c r="AS1246">
        <v>-0.60930646431159796</v>
      </c>
      <c r="AT1246">
        <v>3.8800246105669602E-2</v>
      </c>
      <c r="AU1246">
        <v>0.94768739776573296</v>
      </c>
    </row>
    <row r="1247" spans="1:47" x14ac:dyDescent="0.25">
      <c r="A1247" t="s">
        <v>234</v>
      </c>
      <c r="B1247">
        <v>94638.610874343736</v>
      </c>
      <c r="C1247">
        <v>205.36</v>
      </c>
      <c r="D1247">
        <v>87750.959304967095</v>
      </c>
      <c r="E1247">
        <v>205.36</v>
      </c>
      <c r="F1247">
        <v>96005.027500290045</v>
      </c>
      <c r="G1247">
        <v>94877.303119653428</v>
      </c>
      <c r="H1247">
        <v>109340.49404779189</v>
      </c>
      <c r="I1247">
        <v>81477.860861155743</v>
      </c>
      <c r="J1247">
        <v>205.36</v>
      </c>
      <c r="K1247">
        <v>205.36</v>
      </c>
      <c r="L1247">
        <v>205.36</v>
      </c>
      <c r="M1247">
        <v>64720.255882837242</v>
      </c>
      <c r="N1247">
        <v>1</v>
      </c>
      <c r="O1247">
        <v>1</v>
      </c>
      <c r="P1247">
        <v>0</v>
      </c>
      <c r="Q1247">
        <v>1</v>
      </c>
      <c r="R1247">
        <v>0</v>
      </c>
      <c r="S1247">
        <v>1</v>
      </c>
      <c r="T1247">
        <v>1</v>
      </c>
      <c r="U1247">
        <v>1</v>
      </c>
      <c r="V1247">
        <v>1</v>
      </c>
      <c r="W1247">
        <v>0</v>
      </c>
      <c r="X1247">
        <v>0</v>
      </c>
      <c r="Y1247">
        <v>0</v>
      </c>
      <c r="Z1247">
        <v>1</v>
      </c>
      <c r="AA1247">
        <v>3.7741461120193498</v>
      </c>
      <c r="AB1247">
        <v>0</v>
      </c>
      <c r="AC1247">
        <v>0.72337078730914495</v>
      </c>
      <c r="AD1247">
        <v>0</v>
      </c>
      <c r="AE1247">
        <v>2.30684649932001</v>
      </c>
      <c r="AF1247">
        <v>1.8032617795628201</v>
      </c>
      <c r="AG1247">
        <v>2.6355552997871698</v>
      </c>
      <c r="AH1247">
        <v>3.31544450379198</v>
      </c>
      <c r="AI1247">
        <v>0</v>
      </c>
      <c r="AJ1247">
        <v>0</v>
      </c>
      <c r="AK1247">
        <v>0</v>
      </c>
      <c r="AL1247">
        <v>1.6655798875703001</v>
      </c>
      <c r="AM1247">
        <f t="shared" si="38"/>
        <v>1.0501297798152189</v>
      </c>
      <c r="AN1247">
        <f t="shared" si="39"/>
        <v>1.6539043650782432</v>
      </c>
      <c r="AP1247" t="s">
        <v>1335</v>
      </c>
      <c r="AQ1247" t="s">
        <v>3928</v>
      </c>
      <c r="AR1247" t="s">
        <v>3929</v>
      </c>
      <c r="AS1247">
        <v>0.234147457712892</v>
      </c>
      <c r="AT1247">
        <v>5.53345684486155E-2</v>
      </c>
      <c r="AU1247">
        <v>0.94886042976882201</v>
      </c>
    </row>
    <row r="1248" spans="1:47" x14ac:dyDescent="0.25">
      <c r="A1248" t="s">
        <v>1082</v>
      </c>
      <c r="B1248">
        <v>205.36</v>
      </c>
      <c r="C1248">
        <v>24270.094788930128</v>
      </c>
      <c r="D1248">
        <v>52889.277853007647</v>
      </c>
      <c r="E1248">
        <v>205.36</v>
      </c>
      <c r="F1248">
        <v>194786.6816172979</v>
      </c>
      <c r="G1248">
        <v>205.36</v>
      </c>
      <c r="H1248">
        <v>205.36</v>
      </c>
      <c r="I1248">
        <v>140825.77498500043</v>
      </c>
      <c r="J1248">
        <v>76951.644868504998</v>
      </c>
      <c r="K1248">
        <v>75283.490617949952</v>
      </c>
      <c r="L1248">
        <v>59371.784615616605</v>
      </c>
      <c r="M1248">
        <v>42998.47611609134</v>
      </c>
      <c r="N1248">
        <v>1</v>
      </c>
      <c r="O1248">
        <v>0</v>
      </c>
      <c r="P1248">
        <v>1</v>
      </c>
      <c r="Q1248">
        <v>1</v>
      </c>
      <c r="R1248">
        <v>0</v>
      </c>
      <c r="S1248">
        <v>1</v>
      </c>
      <c r="T1248">
        <v>0</v>
      </c>
      <c r="U1248">
        <v>0</v>
      </c>
      <c r="V1248">
        <v>1</v>
      </c>
      <c r="W1248">
        <v>1</v>
      </c>
      <c r="X1248">
        <v>1</v>
      </c>
      <c r="Y1248">
        <v>1</v>
      </c>
      <c r="Z1248">
        <v>1</v>
      </c>
      <c r="AA1248">
        <v>0</v>
      </c>
      <c r="AB1248">
        <v>1.24019409306099</v>
      </c>
      <c r="AC1248">
        <v>1.65594029712464</v>
      </c>
      <c r="AD1248">
        <v>0</v>
      </c>
      <c r="AE1248">
        <v>1.76343411806323</v>
      </c>
      <c r="AF1248">
        <v>0</v>
      </c>
      <c r="AG1248">
        <v>0</v>
      </c>
      <c r="AH1248">
        <v>1.38318884639832</v>
      </c>
      <c r="AI1248">
        <v>2.1032193636488401</v>
      </c>
      <c r="AJ1248">
        <v>2.3763467017495499</v>
      </c>
      <c r="AK1248">
        <v>2.3414750295158901</v>
      </c>
      <c r="AL1248">
        <v>1.93629203458957</v>
      </c>
      <c r="AM1248">
        <f t="shared" si="38"/>
        <v>1.2292834092640033</v>
      </c>
      <c r="AN1248">
        <f t="shared" si="39"/>
        <v>1.2373983380945017</v>
      </c>
      <c r="AP1248" t="s">
        <v>1336</v>
      </c>
      <c r="AQ1248" t="s">
        <v>3930</v>
      </c>
      <c r="AR1248" t="s">
        <v>3931</v>
      </c>
      <c r="AS1248">
        <v>-0.22724424858849601</v>
      </c>
      <c r="AT1248">
        <v>4.7678315125713203E-2</v>
      </c>
      <c r="AU1248">
        <v>0.95029607043383502</v>
      </c>
    </row>
    <row r="1249" spans="1:47" x14ac:dyDescent="0.25">
      <c r="A1249" t="s">
        <v>518</v>
      </c>
      <c r="B1249">
        <v>116273.78277909795</v>
      </c>
      <c r="C1249">
        <v>156259.54841731564</v>
      </c>
      <c r="D1249">
        <v>149257.81272223734</v>
      </c>
      <c r="E1249">
        <v>91506.157083472033</v>
      </c>
      <c r="F1249">
        <v>100073.62536332711</v>
      </c>
      <c r="G1249">
        <v>110073.58761564124</v>
      </c>
      <c r="H1249">
        <v>39847.085203628019</v>
      </c>
      <c r="I1249">
        <v>205.36</v>
      </c>
      <c r="J1249">
        <v>205.36</v>
      </c>
      <c r="K1249">
        <v>205.36</v>
      </c>
      <c r="L1249">
        <v>205.36</v>
      </c>
      <c r="M1249">
        <v>7520.9558841299622</v>
      </c>
      <c r="N1249">
        <v>1</v>
      </c>
      <c r="O1249">
        <v>1</v>
      </c>
      <c r="P1249">
        <v>1</v>
      </c>
      <c r="Q1249">
        <v>1</v>
      </c>
      <c r="R1249">
        <v>1</v>
      </c>
      <c r="S1249">
        <v>1</v>
      </c>
      <c r="T1249">
        <v>1</v>
      </c>
      <c r="U1249">
        <v>1</v>
      </c>
      <c r="V1249">
        <v>0</v>
      </c>
      <c r="W1249">
        <v>0</v>
      </c>
      <c r="X1249">
        <v>0</v>
      </c>
      <c r="Y1249">
        <v>0</v>
      </c>
      <c r="Z1249">
        <v>1</v>
      </c>
      <c r="AA1249">
        <v>4.0152667017679304</v>
      </c>
      <c r="AB1249">
        <v>3.5298488415200402</v>
      </c>
      <c r="AC1249">
        <v>1.65392730552211</v>
      </c>
      <c r="AD1249">
        <v>4.3038357157690896</v>
      </c>
      <c r="AE1249">
        <v>3.0680793549666499</v>
      </c>
      <c r="AF1249">
        <v>3.7434327780665302</v>
      </c>
      <c r="AG1249">
        <v>0.68896833812126601</v>
      </c>
      <c r="AH1249">
        <v>0</v>
      </c>
      <c r="AI1249">
        <v>0</v>
      </c>
      <c r="AJ1249">
        <v>0</v>
      </c>
      <c r="AK1249">
        <v>0</v>
      </c>
      <c r="AL1249">
        <v>2.1789830346273802</v>
      </c>
      <c r="AM1249">
        <f t="shared" si="38"/>
        <v>2.157079271146102</v>
      </c>
      <c r="AN1249">
        <f t="shared" si="39"/>
        <v>1.7066444072473976</v>
      </c>
      <c r="AP1249" t="s">
        <v>1337</v>
      </c>
      <c r="AQ1249" t="s">
        <v>3932</v>
      </c>
      <c r="AR1249" t="s">
        <v>3933</v>
      </c>
      <c r="AS1249">
        <v>0.82428279541337701</v>
      </c>
      <c r="AT1249">
        <v>0.133007927620474</v>
      </c>
      <c r="AU1249">
        <v>0.950310989743399</v>
      </c>
    </row>
    <row r="1250" spans="1:47" x14ac:dyDescent="0.25">
      <c r="A1250" t="s">
        <v>690</v>
      </c>
      <c r="B1250">
        <v>25534.464183891527</v>
      </c>
      <c r="C1250">
        <v>205.36</v>
      </c>
      <c r="D1250">
        <v>205.36</v>
      </c>
      <c r="E1250">
        <v>205.36</v>
      </c>
      <c r="F1250">
        <v>205.36</v>
      </c>
      <c r="G1250">
        <v>205.36</v>
      </c>
      <c r="H1250">
        <v>2569.5242962713291</v>
      </c>
      <c r="I1250">
        <v>205.36</v>
      </c>
      <c r="J1250">
        <v>58976.547242350069</v>
      </c>
      <c r="K1250">
        <v>205.36</v>
      </c>
      <c r="L1250">
        <v>205.36</v>
      </c>
      <c r="M1250">
        <v>205.36</v>
      </c>
      <c r="N1250">
        <v>1</v>
      </c>
      <c r="O1250">
        <v>1</v>
      </c>
      <c r="P1250">
        <v>0</v>
      </c>
      <c r="Q1250">
        <v>0</v>
      </c>
      <c r="R1250">
        <v>0</v>
      </c>
      <c r="S1250">
        <v>0</v>
      </c>
      <c r="T1250">
        <v>0</v>
      </c>
      <c r="U1250">
        <v>1</v>
      </c>
      <c r="V1250">
        <v>0</v>
      </c>
      <c r="W1250">
        <v>1</v>
      </c>
      <c r="X1250">
        <v>0</v>
      </c>
      <c r="Y1250">
        <v>0</v>
      </c>
      <c r="Z1250">
        <v>0</v>
      </c>
      <c r="AA1250">
        <v>1.05409317251858</v>
      </c>
      <c r="AB1250">
        <v>0</v>
      </c>
      <c r="AC1250">
        <v>0</v>
      </c>
      <c r="AD1250">
        <v>0</v>
      </c>
      <c r="AE1250">
        <v>0</v>
      </c>
      <c r="AF1250">
        <v>0</v>
      </c>
      <c r="AG1250">
        <v>0.97121497328003603</v>
      </c>
      <c r="AH1250">
        <v>0</v>
      </c>
      <c r="AI1250">
        <v>2.8660685424730001</v>
      </c>
      <c r="AJ1250">
        <v>0</v>
      </c>
      <c r="AK1250">
        <v>0</v>
      </c>
      <c r="AL1250">
        <v>0</v>
      </c>
      <c r="AM1250">
        <f t="shared" si="38"/>
        <v>0.65336028583192995</v>
      </c>
      <c r="AN1250">
        <f t="shared" si="39"/>
        <v>0.16186916221333933</v>
      </c>
      <c r="AP1250" t="s">
        <v>1338</v>
      </c>
      <c r="AQ1250" t="s">
        <v>3934</v>
      </c>
      <c r="AR1250" t="s">
        <v>3935</v>
      </c>
      <c r="AS1250">
        <v>0.45180358955501398</v>
      </c>
      <c r="AT1250">
        <v>7.4600301029084604E-2</v>
      </c>
      <c r="AU1250">
        <v>0.95080899481787096</v>
      </c>
    </row>
    <row r="1251" spans="1:47" x14ac:dyDescent="0.25">
      <c r="A1251" t="s">
        <v>631</v>
      </c>
      <c r="B1251">
        <v>205.36</v>
      </c>
      <c r="C1251">
        <v>205.36</v>
      </c>
      <c r="D1251">
        <v>205.36</v>
      </c>
      <c r="E1251">
        <v>205.36</v>
      </c>
      <c r="F1251">
        <v>205.36</v>
      </c>
      <c r="G1251">
        <v>50457.243967662609</v>
      </c>
      <c r="H1251">
        <v>205.36</v>
      </c>
      <c r="I1251">
        <v>14195.829985732013</v>
      </c>
      <c r="J1251">
        <v>80865.347043205707</v>
      </c>
      <c r="K1251">
        <v>56350.501870104046</v>
      </c>
      <c r="L1251">
        <v>62907.534911823539</v>
      </c>
      <c r="M1251">
        <v>63824.886260937434</v>
      </c>
      <c r="N1251">
        <v>1</v>
      </c>
      <c r="O1251">
        <v>0</v>
      </c>
      <c r="P1251">
        <v>0</v>
      </c>
      <c r="Q1251">
        <v>0</v>
      </c>
      <c r="R1251">
        <v>0</v>
      </c>
      <c r="S1251">
        <v>0</v>
      </c>
      <c r="T1251">
        <v>1</v>
      </c>
      <c r="U1251">
        <v>0</v>
      </c>
      <c r="V1251">
        <v>1</v>
      </c>
      <c r="W1251">
        <v>1</v>
      </c>
      <c r="X1251">
        <v>1</v>
      </c>
      <c r="Y1251">
        <v>1</v>
      </c>
      <c r="Z1251">
        <v>1</v>
      </c>
      <c r="AA1251">
        <v>0</v>
      </c>
      <c r="AB1251">
        <v>0</v>
      </c>
      <c r="AC1251">
        <v>0</v>
      </c>
      <c r="AD1251">
        <v>0</v>
      </c>
      <c r="AE1251">
        <v>0</v>
      </c>
      <c r="AF1251">
        <v>0.79287909341121399</v>
      </c>
      <c r="AG1251">
        <v>0</v>
      </c>
      <c r="AH1251">
        <v>0.54490467619758998</v>
      </c>
      <c r="AI1251">
        <v>3.8313741938191299</v>
      </c>
      <c r="AJ1251">
        <v>4.2449170804157399</v>
      </c>
      <c r="AK1251">
        <v>2.9026222172609399</v>
      </c>
      <c r="AL1251">
        <v>2.5688832470277001</v>
      </c>
      <c r="AM1251">
        <f t="shared" si="38"/>
        <v>1.4781950612743475</v>
      </c>
      <c r="AN1251">
        <f t="shared" si="39"/>
        <v>1.0027350234143717</v>
      </c>
      <c r="AP1251" t="s">
        <v>1339</v>
      </c>
      <c r="AQ1251" t="s">
        <v>3936</v>
      </c>
      <c r="AR1251" t="s">
        <v>3937</v>
      </c>
      <c r="AS1251">
        <v>-0.31641343877757</v>
      </c>
      <c r="AT1251">
        <v>4.2459662877104398E-2</v>
      </c>
      <c r="AU1251">
        <v>0.95186165738808604</v>
      </c>
    </row>
    <row r="1252" spans="1:47" x14ac:dyDescent="0.25">
      <c r="A1252" t="s">
        <v>263</v>
      </c>
      <c r="B1252">
        <v>11681.951209956844</v>
      </c>
      <c r="C1252">
        <v>205.36</v>
      </c>
      <c r="D1252">
        <v>205.36</v>
      </c>
      <c r="E1252">
        <v>9672.5848457299271</v>
      </c>
      <c r="F1252">
        <v>205.36</v>
      </c>
      <c r="G1252">
        <v>205.36</v>
      </c>
      <c r="H1252">
        <v>205.36</v>
      </c>
      <c r="I1252">
        <v>205.36</v>
      </c>
      <c r="J1252">
        <v>205.36</v>
      </c>
      <c r="K1252">
        <v>5107.4669949757154</v>
      </c>
      <c r="L1252">
        <v>205.36</v>
      </c>
      <c r="M1252">
        <v>6422.4670998554247</v>
      </c>
      <c r="N1252">
        <v>1</v>
      </c>
      <c r="O1252">
        <v>1</v>
      </c>
      <c r="P1252">
        <v>0</v>
      </c>
      <c r="Q1252">
        <v>0</v>
      </c>
      <c r="R1252">
        <v>1</v>
      </c>
      <c r="S1252">
        <v>0</v>
      </c>
      <c r="T1252">
        <v>0</v>
      </c>
      <c r="U1252">
        <v>0</v>
      </c>
      <c r="V1252">
        <v>0</v>
      </c>
      <c r="W1252">
        <v>0</v>
      </c>
      <c r="X1252">
        <v>1</v>
      </c>
      <c r="Y1252">
        <v>0</v>
      </c>
      <c r="Z1252">
        <v>1</v>
      </c>
      <c r="AA1252">
        <v>0.84830950361192303</v>
      </c>
      <c r="AB1252">
        <v>0</v>
      </c>
      <c r="AC1252">
        <v>0</v>
      </c>
      <c r="AD1252">
        <v>3.75574518497511</v>
      </c>
      <c r="AE1252">
        <v>0</v>
      </c>
      <c r="AF1252">
        <v>0</v>
      </c>
      <c r="AG1252">
        <v>0</v>
      </c>
      <c r="AH1252">
        <v>0</v>
      </c>
      <c r="AI1252">
        <v>0</v>
      </c>
      <c r="AJ1252">
        <v>3.2744461654882402</v>
      </c>
      <c r="AK1252">
        <v>0</v>
      </c>
      <c r="AL1252">
        <v>0.96797359285288898</v>
      </c>
      <c r="AM1252">
        <f t="shared" si="38"/>
        <v>0.6871259448500272</v>
      </c>
      <c r="AN1252">
        <f t="shared" si="39"/>
        <v>0.7872864629713332</v>
      </c>
      <c r="AP1252" t="s">
        <v>1340</v>
      </c>
      <c r="AQ1252" t="s">
        <v>3938</v>
      </c>
      <c r="AR1252" t="s">
        <v>3939</v>
      </c>
      <c r="AS1252">
        <v>0.240711030773717</v>
      </c>
      <c r="AT1252">
        <v>0.16775946347734899</v>
      </c>
      <c r="AU1252">
        <v>0.95217830672442105</v>
      </c>
    </row>
    <row r="1253" spans="1:47" x14ac:dyDescent="0.25">
      <c r="A1253" t="s">
        <v>752</v>
      </c>
      <c r="B1253">
        <v>205.36</v>
      </c>
      <c r="C1253">
        <v>205.36</v>
      </c>
      <c r="D1253">
        <v>205.36</v>
      </c>
      <c r="E1253">
        <v>205.36</v>
      </c>
      <c r="F1253">
        <v>10502.399123268751</v>
      </c>
      <c r="G1253">
        <v>205.36</v>
      </c>
      <c r="H1253">
        <v>205.36</v>
      </c>
      <c r="I1253">
        <v>205.36</v>
      </c>
      <c r="J1253">
        <v>52341.180980992511</v>
      </c>
      <c r="K1253">
        <v>205.36</v>
      </c>
      <c r="L1253">
        <v>53290.566702720229</v>
      </c>
      <c r="M1253">
        <v>41126.633943175184</v>
      </c>
      <c r="N1253">
        <v>1</v>
      </c>
      <c r="O1253">
        <v>0</v>
      </c>
      <c r="P1253">
        <v>0</v>
      </c>
      <c r="Q1253">
        <v>0</v>
      </c>
      <c r="R1253">
        <v>0</v>
      </c>
      <c r="S1253">
        <v>1</v>
      </c>
      <c r="T1253">
        <v>0</v>
      </c>
      <c r="U1253">
        <v>0</v>
      </c>
      <c r="V1253">
        <v>0</v>
      </c>
      <c r="W1253">
        <v>1</v>
      </c>
      <c r="X1253">
        <v>0</v>
      </c>
      <c r="Y1253">
        <v>1</v>
      </c>
      <c r="Z1253">
        <v>1</v>
      </c>
      <c r="AA1253">
        <v>0</v>
      </c>
      <c r="AB1253">
        <v>0</v>
      </c>
      <c r="AC1253">
        <v>0</v>
      </c>
      <c r="AD1253">
        <v>0</v>
      </c>
      <c r="AE1253">
        <v>0.99860682714681204</v>
      </c>
      <c r="AF1253">
        <v>0</v>
      </c>
      <c r="AG1253">
        <v>0</v>
      </c>
      <c r="AH1253">
        <v>0</v>
      </c>
      <c r="AI1253">
        <v>1.9069593714722799</v>
      </c>
      <c r="AJ1253">
        <v>0</v>
      </c>
      <c r="AK1253">
        <v>3.5099199069600702</v>
      </c>
      <c r="AL1253">
        <v>3.7107173678205001</v>
      </c>
      <c r="AM1253">
        <f t="shared" si="38"/>
        <v>0.31782656191204667</v>
      </c>
      <c r="AN1253">
        <f t="shared" si="39"/>
        <v>1.3698740169878969</v>
      </c>
      <c r="AP1253" t="s">
        <v>1341</v>
      </c>
      <c r="AQ1253" t="s">
        <v>3940</v>
      </c>
      <c r="AR1253" t="s">
        <v>3941</v>
      </c>
      <c r="AS1253">
        <v>-0.67772848610266201</v>
      </c>
      <c r="AT1253">
        <v>7.0867765525592694E-2</v>
      </c>
      <c r="AU1253">
        <v>0.95220252108613501</v>
      </c>
    </row>
    <row r="1254" spans="1:47" x14ac:dyDescent="0.25">
      <c r="A1254" t="s">
        <v>441</v>
      </c>
      <c r="B1254">
        <v>60761.72879316505</v>
      </c>
      <c r="C1254">
        <v>56641.1569647422</v>
      </c>
      <c r="D1254">
        <v>77408.525259299116</v>
      </c>
      <c r="E1254">
        <v>58818.151631404544</v>
      </c>
      <c r="F1254">
        <v>70101.432078548896</v>
      </c>
      <c r="G1254">
        <v>205.36</v>
      </c>
      <c r="H1254">
        <v>61909.716042306762</v>
      </c>
      <c r="I1254">
        <v>41701.826179913143</v>
      </c>
      <c r="J1254">
        <v>138687.88612942953</v>
      </c>
      <c r="K1254">
        <v>86663.43057139861</v>
      </c>
      <c r="L1254">
        <v>148743.25751928889</v>
      </c>
      <c r="M1254">
        <v>205.36</v>
      </c>
      <c r="N1254">
        <v>1</v>
      </c>
      <c r="O1254">
        <v>1</v>
      </c>
      <c r="P1254">
        <v>1</v>
      </c>
      <c r="Q1254">
        <v>1</v>
      </c>
      <c r="R1254">
        <v>1</v>
      </c>
      <c r="S1254">
        <v>1</v>
      </c>
      <c r="T1254">
        <v>0</v>
      </c>
      <c r="U1254">
        <v>1</v>
      </c>
      <c r="V1254">
        <v>1</v>
      </c>
      <c r="W1254">
        <v>1</v>
      </c>
      <c r="X1254">
        <v>1</v>
      </c>
      <c r="Y1254">
        <v>1</v>
      </c>
      <c r="Z1254">
        <v>0</v>
      </c>
      <c r="AA1254">
        <v>4.6274821898536498</v>
      </c>
      <c r="AB1254">
        <v>3.0811187278097298</v>
      </c>
      <c r="AC1254">
        <v>2.2532648940007398</v>
      </c>
      <c r="AD1254">
        <v>1.70750807410793</v>
      </c>
      <c r="AE1254">
        <v>1.0021401523125</v>
      </c>
      <c r="AF1254">
        <v>0</v>
      </c>
      <c r="AG1254">
        <v>3.6349950162391802</v>
      </c>
      <c r="AH1254">
        <v>3.3735291921231698</v>
      </c>
      <c r="AI1254">
        <v>2.3256329781993199</v>
      </c>
      <c r="AJ1254">
        <v>3.84978143191737</v>
      </c>
      <c r="AK1254">
        <v>3.55147545719394</v>
      </c>
      <c r="AL1254">
        <v>0</v>
      </c>
      <c r="AM1254">
        <f t="shared" si="38"/>
        <v>2.689546703630135</v>
      </c>
      <c r="AN1254">
        <f t="shared" si="39"/>
        <v>2.2116079819961199</v>
      </c>
      <c r="AP1254" t="s">
        <v>1342</v>
      </c>
      <c r="AQ1254" t="s">
        <v>3942</v>
      </c>
      <c r="AR1254" t="s">
        <v>3943</v>
      </c>
      <c r="AS1254">
        <v>-0.13833054615920101</v>
      </c>
      <c r="AT1254">
        <v>3.3131165582468399E-3</v>
      </c>
      <c r="AU1254">
        <v>0.95221244852139297</v>
      </c>
    </row>
    <row r="1255" spans="1:47" x14ac:dyDescent="0.25">
      <c r="A1255" t="s">
        <v>215</v>
      </c>
      <c r="B1255">
        <v>205.36</v>
      </c>
      <c r="C1255">
        <v>205.36</v>
      </c>
      <c r="D1255">
        <v>68966.164576810625</v>
      </c>
      <c r="E1255">
        <v>205.36</v>
      </c>
      <c r="F1255">
        <v>205.36</v>
      </c>
      <c r="G1255">
        <v>205.36</v>
      </c>
      <c r="H1255">
        <v>205.36</v>
      </c>
      <c r="I1255">
        <v>48513.239109106966</v>
      </c>
      <c r="J1255">
        <v>205.36</v>
      </c>
      <c r="K1255">
        <v>205.36</v>
      </c>
      <c r="L1255">
        <v>205.36</v>
      </c>
      <c r="M1255">
        <v>2580.643192120252</v>
      </c>
      <c r="N1255">
        <v>1</v>
      </c>
      <c r="O1255">
        <v>0</v>
      </c>
      <c r="P1255">
        <v>0</v>
      </c>
      <c r="Q1255">
        <v>1</v>
      </c>
      <c r="R1255">
        <v>0</v>
      </c>
      <c r="S1255">
        <v>0</v>
      </c>
      <c r="T1255">
        <v>0</v>
      </c>
      <c r="U1255">
        <v>0</v>
      </c>
      <c r="V1255">
        <v>1</v>
      </c>
      <c r="W1255">
        <v>0</v>
      </c>
      <c r="X1255">
        <v>0</v>
      </c>
      <c r="Y1255">
        <v>0</v>
      </c>
      <c r="Z1255">
        <v>1</v>
      </c>
      <c r="AA1255">
        <v>0</v>
      </c>
      <c r="AB1255">
        <v>0</v>
      </c>
      <c r="AC1255">
        <v>2.2970959544895</v>
      </c>
      <c r="AD1255">
        <v>0</v>
      </c>
      <c r="AE1255">
        <v>0</v>
      </c>
      <c r="AF1255">
        <v>0</v>
      </c>
      <c r="AG1255">
        <v>0</v>
      </c>
      <c r="AH1255">
        <v>2.2818699896568599</v>
      </c>
      <c r="AI1255">
        <v>0</v>
      </c>
      <c r="AJ1255">
        <v>0</v>
      </c>
      <c r="AK1255">
        <v>0</v>
      </c>
      <c r="AL1255">
        <v>1.5212252183566399</v>
      </c>
      <c r="AM1255">
        <f t="shared" si="38"/>
        <v>0.38284932574824998</v>
      </c>
      <c r="AN1255">
        <f t="shared" si="39"/>
        <v>0.63384920133558331</v>
      </c>
      <c r="AP1255" t="s">
        <v>1343</v>
      </c>
      <c r="AQ1255" t="s">
        <v>3944</v>
      </c>
      <c r="AR1255" t="s">
        <v>3945</v>
      </c>
      <c r="AS1255">
        <v>-0.34566464152035897</v>
      </c>
      <c r="AT1255">
        <v>0.12822043758629101</v>
      </c>
      <c r="AU1255">
        <v>0.95256532780516101</v>
      </c>
    </row>
    <row r="1256" spans="1:47" x14ac:dyDescent="0.25">
      <c r="A1256" t="s">
        <v>1121</v>
      </c>
      <c r="B1256">
        <v>51899.908144697554</v>
      </c>
      <c r="C1256">
        <v>205.36</v>
      </c>
      <c r="D1256">
        <v>205.36</v>
      </c>
      <c r="E1256">
        <v>205.36</v>
      </c>
      <c r="F1256">
        <v>205.36</v>
      </c>
      <c r="G1256">
        <v>205.36</v>
      </c>
      <c r="H1256">
        <v>205.36</v>
      </c>
      <c r="I1256">
        <v>205.36</v>
      </c>
      <c r="J1256">
        <v>205.36</v>
      </c>
      <c r="K1256">
        <v>205.36</v>
      </c>
      <c r="L1256">
        <v>205.36</v>
      </c>
      <c r="M1256">
        <v>59944.916438170971</v>
      </c>
      <c r="N1256">
        <v>1</v>
      </c>
      <c r="O1256">
        <v>1</v>
      </c>
      <c r="P1256">
        <v>0</v>
      </c>
      <c r="Q1256">
        <v>0</v>
      </c>
      <c r="R1256">
        <v>0</v>
      </c>
      <c r="S1256">
        <v>0</v>
      </c>
      <c r="T1256">
        <v>0</v>
      </c>
      <c r="U1256">
        <v>0</v>
      </c>
      <c r="V1256">
        <v>0</v>
      </c>
      <c r="W1256">
        <v>0</v>
      </c>
      <c r="X1256">
        <v>0</v>
      </c>
      <c r="Y1256">
        <v>0</v>
      </c>
      <c r="Z1256">
        <v>1</v>
      </c>
      <c r="AA1256">
        <v>2.5028375840689101</v>
      </c>
      <c r="AB1256">
        <v>0</v>
      </c>
      <c r="AC1256">
        <v>0</v>
      </c>
      <c r="AD1256">
        <v>0</v>
      </c>
      <c r="AE1256">
        <v>0</v>
      </c>
      <c r="AF1256">
        <v>0</v>
      </c>
      <c r="AG1256">
        <v>0</v>
      </c>
      <c r="AH1256">
        <v>0</v>
      </c>
      <c r="AI1256">
        <v>0</v>
      </c>
      <c r="AJ1256">
        <v>0</v>
      </c>
      <c r="AK1256">
        <v>0</v>
      </c>
      <c r="AL1256">
        <v>1.5664201313477</v>
      </c>
      <c r="AM1256">
        <f t="shared" si="38"/>
        <v>0.41713959734481837</v>
      </c>
      <c r="AN1256">
        <f t="shared" si="39"/>
        <v>0.26107002189128331</v>
      </c>
      <c r="AP1256" t="s">
        <v>1344</v>
      </c>
      <c r="AQ1256" t="s">
        <v>3946</v>
      </c>
      <c r="AR1256" t="s">
        <v>3947</v>
      </c>
      <c r="AS1256">
        <v>3.40434114823768</v>
      </c>
      <c r="AT1256">
        <v>8.7670443683551993E-2</v>
      </c>
      <c r="AU1256">
        <v>0.95295685001609698</v>
      </c>
    </row>
    <row r="1257" spans="1:47" x14ac:dyDescent="0.25">
      <c r="A1257" t="s">
        <v>862</v>
      </c>
      <c r="B1257">
        <v>79119.28655048678</v>
      </c>
      <c r="C1257">
        <v>90490.604656808093</v>
      </c>
      <c r="D1257">
        <v>100968.05206514135</v>
      </c>
      <c r="E1257">
        <v>86941.346670518673</v>
      </c>
      <c r="F1257">
        <v>93311.751158660452</v>
      </c>
      <c r="G1257">
        <v>205.36</v>
      </c>
      <c r="H1257">
        <v>205.36</v>
      </c>
      <c r="I1257">
        <v>81398.115379227485</v>
      </c>
      <c r="J1257">
        <v>111645.85487145567</v>
      </c>
      <c r="K1257">
        <v>108952.30491943518</v>
      </c>
      <c r="L1257">
        <v>138607.15870261108</v>
      </c>
      <c r="M1257">
        <v>93803.730017014546</v>
      </c>
      <c r="N1257">
        <v>1</v>
      </c>
      <c r="O1257">
        <v>1</v>
      </c>
      <c r="P1257">
        <v>1</v>
      </c>
      <c r="Q1257">
        <v>1</v>
      </c>
      <c r="R1257">
        <v>1</v>
      </c>
      <c r="S1257">
        <v>1</v>
      </c>
      <c r="T1257">
        <v>0</v>
      </c>
      <c r="U1257">
        <v>0</v>
      </c>
      <c r="V1257">
        <v>1</v>
      </c>
      <c r="W1257">
        <v>1</v>
      </c>
      <c r="X1257">
        <v>1</v>
      </c>
      <c r="Y1257">
        <v>1</v>
      </c>
      <c r="Z1257">
        <v>1</v>
      </c>
      <c r="AA1257">
        <v>2.6266893834986602</v>
      </c>
      <c r="AB1257">
        <v>1.21800730977215</v>
      </c>
      <c r="AC1257">
        <v>2.8480375717240101</v>
      </c>
      <c r="AD1257">
        <v>2.59560812908683</v>
      </c>
      <c r="AE1257">
        <v>3.0277333535147699</v>
      </c>
      <c r="AF1257">
        <v>0</v>
      </c>
      <c r="AG1257">
        <v>0</v>
      </c>
      <c r="AH1257">
        <v>2.04564209132463</v>
      </c>
      <c r="AI1257">
        <v>2.4674555846135702</v>
      </c>
      <c r="AJ1257">
        <v>3.89094265239632</v>
      </c>
      <c r="AK1257">
        <v>1.77353270757397</v>
      </c>
      <c r="AL1257">
        <v>3.0099422888364602</v>
      </c>
      <c r="AM1257">
        <f t="shared" si="38"/>
        <v>2.1751887503341183</v>
      </c>
      <c r="AN1257">
        <f t="shared" si="39"/>
        <v>2.0754097617227765</v>
      </c>
      <c r="AP1257" t="s">
        <v>1345</v>
      </c>
      <c r="AQ1257" t="s">
        <v>3948</v>
      </c>
      <c r="AR1257" t="s">
        <v>3949</v>
      </c>
      <c r="AS1257">
        <v>3.9221818611722501</v>
      </c>
      <c r="AT1257">
        <v>0.114273878495311</v>
      </c>
      <c r="AU1257">
        <v>0.95320361967659895</v>
      </c>
    </row>
    <row r="1258" spans="1:47" x14ac:dyDescent="0.25">
      <c r="A1258" t="s">
        <v>209</v>
      </c>
      <c r="B1258">
        <v>24340.444893036216</v>
      </c>
      <c r="C1258">
        <v>40001.404958658233</v>
      </c>
      <c r="D1258">
        <v>205.36</v>
      </c>
      <c r="E1258">
        <v>205.36</v>
      </c>
      <c r="F1258">
        <v>28610.958851527594</v>
      </c>
      <c r="G1258">
        <v>205.36</v>
      </c>
      <c r="H1258">
        <v>205.36</v>
      </c>
      <c r="I1258">
        <v>205.36</v>
      </c>
      <c r="J1258">
        <v>205.36</v>
      </c>
      <c r="K1258">
        <v>205.36</v>
      </c>
      <c r="L1258">
        <v>205.36</v>
      </c>
      <c r="M1258">
        <v>205.36</v>
      </c>
      <c r="N1258">
        <v>1</v>
      </c>
      <c r="O1258">
        <v>1</v>
      </c>
      <c r="P1258">
        <v>1</v>
      </c>
      <c r="Q1258">
        <v>0</v>
      </c>
      <c r="R1258">
        <v>0</v>
      </c>
      <c r="S1258">
        <v>1</v>
      </c>
      <c r="T1258">
        <v>0</v>
      </c>
      <c r="U1258">
        <v>0</v>
      </c>
      <c r="V1258">
        <v>0</v>
      </c>
      <c r="W1258">
        <v>0</v>
      </c>
      <c r="X1258">
        <v>0</v>
      </c>
      <c r="Y1258">
        <v>0</v>
      </c>
      <c r="Z1258">
        <v>0</v>
      </c>
      <c r="AA1258">
        <v>0.90187833895025604</v>
      </c>
      <c r="AB1258">
        <v>1.83269383806379</v>
      </c>
      <c r="AC1258">
        <v>0</v>
      </c>
      <c r="AD1258">
        <v>0</v>
      </c>
      <c r="AE1258">
        <v>0.69715423441631197</v>
      </c>
      <c r="AF1258">
        <v>0</v>
      </c>
      <c r="AG1258">
        <v>0</v>
      </c>
      <c r="AH1258">
        <v>0</v>
      </c>
      <c r="AI1258">
        <v>0</v>
      </c>
      <c r="AJ1258">
        <v>0</v>
      </c>
      <c r="AK1258">
        <v>0</v>
      </c>
      <c r="AL1258">
        <v>0</v>
      </c>
      <c r="AM1258">
        <f t="shared" si="38"/>
        <v>0.45576202950234102</v>
      </c>
      <c r="AN1258">
        <f t="shared" si="39"/>
        <v>0.11619237240271867</v>
      </c>
      <c r="AP1258" t="s">
        <v>1346</v>
      </c>
      <c r="AQ1258" t="s">
        <v>3950</v>
      </c>
      <c r="AR1258" t="s">
        <v>3951</v>
      </c>
      <c r="AS1258">
        <v>0.27827459982603397</v>
      </c>
      <c r="AT1258">
        <v>1.9261632019655601E-2</v>
      </c>
      <c r="AU1258">
        <v>0.95453483760744895</v>
      </c>
    </row>
    <row r="1259" spans="1:47" x14ac:dyDescent="0.25">
      <c r="A1259" t="s">
        <v>655</v>
      </c>
      <c r="B1259">
        <v>73269.611727519004</v>
      </c>
      <c r="C1259">
        <v>77953.751864748789</v>
      </c>
      <c r="D1259">
        <v>52920.238277280674</v>
      </c>
      <c r="E1259">
        <v>60098.323414022008</v>
      </c>
      <c r="F1259">
        <v>77725.965380432885</v>
      </c>
      <c r="G1259">
        <v>123631.53225754411</v>
      </c>
      <c r="H1259">
        <v>49486.294718653327</v>
      </c>
      <c r="I1259">
        <v>81593.63900545951</v>
      </c>
      <c r="J1259">
        <v>123142.08057660289</v>
      </c>
      <c r="K1259">
        <v>91567.742050208981</v>
      </c>
      <c r="L1259">
        <v>118058.63518202772</v>
      </c>
      <c r="M1259">
        <v>80845.304203200998</v>
      </c>
      <c r="N1259">
        <v>1</v>
      </c>
      <c r="O1259">
        <v>1</v>
      </c>
      <c r="P1259">
        <v>1</v>
      </c>
      <c r="Q1259">
        <v>1</v>
      </c>
      <c r="R1259">
        <v>1</v>
      </c>
      <c r="S1259">
        <v>1</v>
      </c>
      <c r="T1259">
        <v>1</v>
      </c>
      <c r="U1259">
        <v>1</v>
      </c>
      <c r="V1259">
        <v>1</v>
      </c>
      <c r="W1259">
        <v>1</v>
      </c>
      <c r="X1259">
        <v>1</v>
      </c>
      <c r="Y1259">
        <v>1</v>
      </c>
      <c r="Z1259">
        <v>1</v>
      </c>
      <c r="AA1259">
        <v>4.7446052378884396</v>
      </c>
      <c r="AB1259">
        <v>3.0017001344641998</v>
      </c>
      <c r="AC1259">
        <v>3.6197124411684301</v>
      </c>
      <c r="AD1259">
        <v>3.1440068865683801</v>
      </c>
      <c r="AE1259">
        <v>3.55370063470352</v>
      </c>
      <c r="AF1259">
        <v>3.09871620871919</v>
      </c>
      <c r="AG1259">
        <v>2.0143195907858402</v>
      </c>
      <c r="AH1259">
        <v>5.4552027794272604</v>
      </c>
      <c r="AI1259">
        <v>2.49291537050394</v>
      </c>
      <c r="AJ1259">
        <v>4.2486080247388296</v>
      </c>
      <c r="AK1259">
        <v>3.0863278621544699</v>
      </c>
      <c r="AL1259">
        <v>3.7772416208205901</v>
      </c>
      <c r="AM1259">
        <f t="shared" si="38"/>
        <v>3.5343762362471711</v>
      </c>
      <c r="AN1259">
        <f t="shared" si="39"/>
        <v>3.5051332290766766</v>
      </c>
      <c r="AP1259" t="s">
        <v>1347</v>
      </c>
      <c r="AQ1259" t="s">
        <v>3952</v>
      </c>
      <c r="AR1259" t="s">
        <v>3953</v>
      </c>
      <c r="AS1259">
        <v>-0.49447501399569399</v>
      </c>
      <c r="AT1259">
        <v>5.3757773185501699E-2</v>
      </c>
      <c r="AU1259">
        <v>0.95471864692608799</v>
      </c>
    </row>
    <row r="1260" spans="1:47" x14ac:dyDescent="0.25">
      <c r="A1260" t="s">
        <v>398</v>
      </c>
      <c r="B1260">
        <v>40981.393840682809</v>
      </c>
      <c r="C1260">
        <v>37392.233330179697</v>
      </c>
      <c r="D1260">
        <v>31563.070095925836</v>
      </c>
      <c r="E1260">
        <v>18068.406162484673</v>
      </c>
      <c r="F1260">
        <v>31061.921264428642</v>
      </c>
      <c r="G1260">
        <v>23327.867983140161</v>
      </c>
      <c r="H1260">
        <v>22935.806315828562</v>
      </c>
      <c r="I1260">
        <v>36930.161401134996</v>
      </c>
      <c r="J1260">
        <v>205.36</v>
      </c>
      <c r="K1260">
        <v>205.36</v>
      </c>
      <c r="L1260">
        <v>205.36</v>
      </c>
      <c r="M1260">
        <v>205.36</v>
      </c>
      <c r="N1260">
        <v>1</v>
      </c>
      <c r="O1260">
        <v>1</v>
      </c>
      <c r="P1260">
        <v>1</v>
      </c>
      <c r="Q1260">
        <v>1</v>
      </c>
      <c r="R1260">
        <v>1</v>
      </c>
      <c r="S1260">
        <v>1</v>
      </c>
      <c r="T1260">
        <v>1</v>
      </c>
      <c r="U1260">
        <v>1</v>
      </c>
      <c r="V1260">
        <v>1</v>
      </c>
      <c r="W1260">
        <v>0</v>
      </c>
      <c r="X1260">
        <v>0</v>
      </c>
      <c r="Y1260">
        <v>0</v>
      </c>
      <c r="Z1260">
        <v>0</v>
      </c>
      <c r="AA1260">
        <v>4.9201052001803198</v>
      </c>
      <c r="AB1260">
        <v>3.2773146176850698</v>
      </c>
      <c r="AC1260">
        <v>2.3076861750732398</v>
      </c>
      <c r="AD1260">
        <v>2.7016070025022501</v>
      </c>
      <c r="AE1260">
        <v>1.5266992857214801</v>
      </c>
      <c r="AF1260">
        <v>2.3146786379075799</v>
      </c>
      <c r="AG1260">
        <v>1.44323008494488</v>
      </c>
      <c r="AH1260">
        <v>1.1501905951457101</v>
      </c>
      <c r="AI1260">
        <v>0</v>
      </c>
      <c r="AJ1260">
        <v>0</v>
      </c>
      <c r="AK1260">
        <v>0</v>
      </c>
      <c r="AL1260">
        <v>0</v>
      </c>
      <c r="AM1260">
        <f t="shared" si="38"/>
        <v>2.1366307718077016</v>
      </c>
      <c r="AN1260">
        <f t="shared" si="39"/>
        <v>1.1369544947190533</v>
      </c>
      <c r="AP1260" t="s">
        <v>1348</v>
      </c>
      <c r="AQ1260" t="s">
        <v>3954</v>
      </c>
      <c r="AR1260" t="s">
        <v>3955</v>
      </c>
      <c r="AS1260">
        <v>-0.27014500326408403</v>
      </c>
      <c r="AT1260">
        <v>9.6667078721866403E-2</v>
      </c>
      <c r="AU1260">
        <v>0.95491909426522603</v>
      </c>
    </row>
    <row r="1261" spans="1:47" x14ac:dyDescent="0.25">
      <c r="A1261" t="s">
        <v>296</v>
      </c>
      <c r="B1261">
        <v>55656.007392246014</v>
      </c>
      <c r="C1261">
        <v>205.36</v>
      </c>
      <c r="D1261">
        <v>52637.537037906717</v>
      </c>
      <c r="E1261">
        <v>49528.251557630218</v>
      </c>
      <c r="F1261">
        <v>50916.622207623717</v>
      </c>
      <c r="G1261">
        <v>205.36</v>
      </c>
      <c r="H1261">
        <v>50591.284820440524</v>
      </c>
      <c r="I1261">
        <v>31402.555186651094</v>
      </c>
      <c r="J1261">
        <v>77162.73601789432</v>
      </c>
      <c r="K1261">
        <v>58724.569184392407</v>
      </c>
      <c r="L1261">
        <v>71565.710168056903</v>
      </c>
      <c r="M1261">
        <v>58332.131642121916</v>
      </c>
      <c r="N1261">
        <v>1</v>
      </c>
      <c r="O1261">
        <v>1</v>
      </c>
      <c r="P1261">
        <v>0</v>
      </c>
      <c r="Q1261">
        <v>1</v>
      </c>
      <c r="R1261">
        <v>1</v>
      </c>
      <c r="S1261">
        <v>1</v>
      </c>
      <c r="T1261">
        <v>0</v>
      </c>
      <c r="U1261">
        <v>1</v>
      </c>
      <c r="V1261">
        <v>1</v>
      </c>
      <c r="W1261">
        <v>1</v>
      </c>
      <c r="X1261">
        <v>1</v>
      </c>
      <c r="Y1261">
        <v>1</v>
      </c>
      <c r="Z1261">
        <v>1</v>
      </c>
      <c r="AA1261">
        <v>2.5160452746312698</v>
      </c>
      <c r="AB1261">
        <v>0</v>
      </c>
      <c r="AC1261">
        <v>1.2916645284160599</v>
      </c>
      <c r="AD1261">
        <v>2.0301592797739301</v>
      </c>
      <c r="AE1261">
        <v>3.4901091265989499</v>
      </c>
      <c r="AF1261">
        <v>0</v>
      </c>
      <c r="AG1261">
        <v>0.91475767537748098</v>
      </c>
      <c r="AH1261">
        <v>1.93328685430326</v>
      </c>
      <c r="AI1261">
        <v>1.6439663715624</v>
      </c>
      <c r="AJ1261">
        <v>2.09509296551854</v>
      </c>
      <c r="AK1261">
        <v>4.1509541986668701</v>
      </c>
      <c r="AL1261">
        <v>0.64906542823022795</v>
      </c>
      <c r="AM1261">
        <f t="shared" si="38"/>
        <v>1.257794856688045</v>
      </c>
      <c r="AN1261">
        <f t="shared" si="39"/>
        <v>2.1947220938251197</v>
      </c>
      <c r="AP1261" t="s">
        <v>1349</v>
      </c>
      <c r="AQ1261" t="s">
        <v>3956</v>
      </c>
      <c r="AR1261" t="s">
        <v>3957</v>
      </c>
      <c r="AS1261">
        <v>-1.30324461497568</v>
      </c>
      <c r="AT1261">
        <v>0.13921385057230401</v>
      </c>
      <c r="AU1261">
        <v>0.95510206116458496</v>
      </c>
    </row>
    <row r="1262" spans="1:47" x14ac:dyDescent="0.25">
      <c r="A1262" t="s">
        <v>1153</v>
      </c>
      <c r="B1262">
        <v>28680.277463331135</v>
      </c>
      <c r="C1262">
        <v>29778.168142440041</v>
      </c>
      <c r="D1262">
        <v>19283.622327580597</v>
      </c>
      <c r="E1262">
        <v>20921.261928724598</v>
      </c>
      <c r="F1262">
        <v>205.36</v>
      </c>
      <c r="G1262">
        <v>205.36</v>
      </c>
      <c r="H1262">
        <v>205.36</v>
      </c>
      <c r="I1262">
        <v>27593.563871729912</v>
      </c>
      <c r="J1262">
        <v>205.36</v>
      </c>
      <c r="K1262">
        <v>205.36</v>
      </c>
      <c r="L1262">
        <v>205.36</v>
      </c>
      <c r="M1262">
        <v>6776.6484234057152</v>
      </c>
      <c r="N1262">
        <v>1</v>
      </c>
      <c r="O1262">
        <v>1</v>
      </c>
      <c r="P1262">
        <v>1</v>
      </c>
      <c r="Q1262">
        <v>1</v>
      </c>
      <c r="R1262">
        <v>1</v>
      </c>
      <c r="S1262">
        <v>0</v>
      </c>
      <c r="T1262">
        <v>0</v>
      </c>
      <c r="U1262">
        <v>0</v>
      </c>
      <c r="V1262">
        <v>1</v>
      </c>
      <c r="W1262">
        <v>0</v>
      </c>
      <c r="X1262">
        <v>0</v>
      </c>
      <c r="Y1262">
        <v>0</v>
      </c>
      <c r="Z1262">
        <v>1</v>
      </c>
      <c r="AA1262">
        <v>2.8627320204447999</v>
      </c>
      <c r="AB1262">
        <v>1.0103365552957599</v>
      </c>
      <c r="AC1262">
        <v>1.00590625394204</v>
      </c>
      <c r="AD1262">
        <v>2.9110451104046602</v>
      </c>
      <c r="AE1262">
        <v>0</v>
      </c>
      <c r="AF1262">
        <v>0</v>
      </c>
      <c r="AG1262">
        <v>0</v>
      </c>
      <c r="AH1262">
        <v>2.2309469194668599</v>
      </c>
      <c r="AI1262">
        <v>0</v>
      </c>
      <c r="AJ1262">
        <v>0</v>
      </c>
      <c r="AK1262">
        <v>0</v>
      </c>
      <c r="AL1262">
        <v>0.55388659095564696</v>
      </c>
      <c r="AM1262">
        <f t="shared" si="38"/>
        <v>0.81316247161376676</v>
      </c>
      <c r="AN1262">
        <f t="shared" si="39"/>
        <v>0.94931310347119469</v>
      </c>
      <c r="AP1262" t="s">
        <v>1350</v>
      </c>
      <c r="AQ1262" t="s">
        <v>3958</v>
      </c>
      <c r="AR1262" t="s">
        <v>3959</v>
      </c>
      <c r="AS1262">
        <v>0.34274154721114702</v>
      </c>
      <c r="AT1262">
        <v>6.5035107312104198E-2</v>
      </c>
      <c r="AU1262">
        <v>0.955965740471999</v>
      </c>
    </row>
    <row r="1263" spans="1:47" x14ac:dyDescent="0.25">
      <c r="A1263" t="s">
        <v>1210</v>
      </c>
      <c r="B1263">
        <v>16852.469832697658</v>
      </c>
      <c r="C1263">
        <v>15193.084304576265</v>
      </c>
      <c r="D1263">
        <v>15644.288708189524</v>
      </c>
      <c r="E1263">
        <v>13887.403063204181</v>
      </c>
      <c r="F1263">
        <v>12708.020563151642</v>
      </c>
      <c r="G1263">
        <v>4572.520790392804</v>
      </c>
      <c r="H1263">
        <v>205.36</v>
      </c>
      <c r="I1263">
        <v>205.36</v>
      </c>
      <c r="J1263">
        <v>1159.011205500942</v>
      </c>
      <c r="K1263">
        <v>205.36</v>
      </c>
      <c r="L1263">
        <v>205.36</v>
      </c>
      <c r="M1263">
        <v>205.36</v>
      </c>
      <c r="N1263">
        <v>1</v>
      </c>
      <c r="O1263">
        <v>1</v>
      </c>
      <c r="P1263">
        <v>1</v>
      </c>
      <c r="Q1263">
        <v>1</v>
      </c>
      <c r="R1263">
        <v>1</v>
      </c>
      <c r="S1263">
        <v>1</v>
      </c>
      <c r="T1263">
        <v>1</v>
      </c>
      <c r="U1263">
        <v>0</v>
      </c>
      <c r="V1263">
        <v>0</v>
      </c>
      <c r="W1263">
        <v>1</v>
      </c>
      <c r="X1263">
        <v>0</v>
      </c>
      <c r="Y1263">
        <v>0</v>
      </c>
      <c r="Z1263">
        <v>0</v>
      </c>
      <c r="AA1263">
        <v>0.92964685735614105</v>
      </c>
      <c r="AB1263">
        <v>1.50853621432484</v>
      </c>
      <c r="AC1263">
        <v>1.25899257548559</v>
      </c>
      <c r="AD1263">
        <v>3.9190437252250399</v>
      </c>
      <c r="AE1263">
        <v>2.7008024643937198</v>
      </c>
      <c r="AF1263">
        <v>3.4185743197942799</v>
      </c>
      <c r="AG1263">
        <v>0</v>
      </c>
      <c r="AH1263">
        <v>0</v>
      </c>
      <c r="AI1263">
        <v>2.3468654828845099</v>
      </c>
      <c r="AJ1263">
        <v>0</v>
      </c>
      <c r="AK1263">
        <v>0</v>
      </c>
      <c r="AL1263">
        <v>0</v>
      </c>
      <c r="AM1263">
        <f t="shared" si="38"/>
        <v>1.5771025749742267</v>
      </c>
      <c r="AN1263">
        <f t="shared" si="39"/>
        <v>1.1033076982697934</v>
      </c>
      <c r="AP1263" t="s">
        <v>1351</v>
      </c>
      <c r="AQ1263" t="s">
        <v>3960</v>
      </c>
      <c r="AR1263" t="s">
        <v>3961</v>
      </c>
      <c r="AS1263">
        <v>-0.74702484400982605</v>
      </c>
      <c r="AT1263">
        <v>3.9534124718296898E-2</v>
      </c>
      <c r="AU1263">
        <v>0.95666054777107401</v>
      </c>
    </row>
    <row r="1264" spans="1:47" x14ac:dyDescent="0.25">
      <c r="A1264" t="s">
        <v>483</v>
      </c>
      <c r="B1264">
        <v>205.36</v>
      </c>
      <c r="C1264">
        <v>205.36</v>
      </c>
      <c r="D1264">
        <v>205.36</v>
      </c>
      <c r="E1264">
        <v>205.36</v>
      </c>
      <c r="F1264">
        <v>205.36</v>
      </c>
      <c r="G1264">
        <v>205.36</v>
      </c>
      <c r="H1264">
        <v>205.36</v>
      </c>
      <c r="I1264">
        <v>19209.518687344767</v>
      </c>
      <c r="J1264">
        <v>205.36</v>
      </c>
      <c r="K1264">
        <v>205.36</v>
      </c>
      <c r="L1264">
        <v>30887.510536310223</v>
      </c>
      <c r="M1264">
        <v>34361.088133367812</v>
      </c>
      <c r="N1264">
        <v>1</v>
      </c>
      <c r="O1264">
        <v>0</v>
      </c>
      <c r="P1264">
        <v>0</v>
      </c>
      <c r="Q1264">
        <v>0</v>
      </c>
      <c r="R1264">
        <v>0</v>
      </c>
      <c r="S1264">
        <v>0</v>
      </c>
      <c r="T1264">
        <v>0</v>
      </c>
      <c r="U1264">
        <v>0</v>
      </c>
      <c r="V1264">
        <v>1</v>
      </c>
      <c r="W1264">
        <v>0</v>
      </c>
      <c r="X1264">
        <v>0</v>
      </c>
      <c r="Y1264">
        <v>1</v>
      </c>
      <c r="Z1264">
        <v>1</v>
      </c>
      <c r="AA1264">
        <v>0</v>
      </c>
      <c r="AB1264">
        <v>0</v>
      </c>
      <c r="AC1264">
        <v>0</v>
      </c>
      <c r="AD1264">
        <v>0</v>
      </c>
      <c r="AE1264">
        <v>0</v>
      </c>
      <c r="AF1264">
        <v>0</v>
      </c>
      <c r="AG1264">
        <v>0</v>
      </c>
      <c r="AH1264">
        <v>2.7844887481421399</v>
      </c>
      <c r="AI1264">
        <v>0</v>
      </c>
      <c r="AJ1264">
        <v>0</v>
      </c>
      <c r="AK1264">
        <v>2.3379347377639399</v>
      </c>
      <c r="AL1264">
        <v>2.6854651422608198</v>
      </c>
      <c r="AM1264">
        <f t="shared" si="38"/>
        <v>0</v>
      </c>
      <c r="AN1264">
        <f t="shared" si="39"/>
        <v>1.3013147713611499</v>
      </c>
      <c r="AP1264" t="s">
        <v>1352</v>
      </c>
      <c r="AQ1264" t="s">
        <v>3962</v>
      </c>
      <c r="AR1264" t="s">
        <v>3963</v>
      </c>
      <c r="AS1264">
        <v>2.8295477750006301</v>
      </c>
      <c r="AT1264">
        <v>0.118982120006606</v>
      </c>
      <c r="AU1264">
        <v>0.95745428965316803</v>
      </c>
    </row>
    <row r="1265" spans="1:47" x14ac:dyDescent="0.25">
      <c r="A1265" t="s">
        <v>916</v>
      </c>
      <c r="B1265">
        <v>112882.30796911658</v>
      </c>
      <c r="C1265">
        <v>146698.4627914585</v>
      </c>
      <c r="D1265">
        <v>97362.620728240756</v>
      </c>
      <c r="E1265">
        <v>119050.40271604541</v>
      </c>
      <c r="F1265">
        <v>94700.471268392241</v>
      </c>
      <c r="G1265">
        <v>123008.55357314975</v>
      </c>
      <c r="H1265">
        <v>86976.683171661803</v>
      </c>
      <c r="I1265">
        <v>96270.511241828368</v>
      </c>
      <c r="J1265">
        <v>114462.84492000165</v>
      </c>
      <c r="K1265">
        <v>82388.636048853965</v>
      </c>
      <c r="L1265">
        <v>108736.87486470367</v>
      </c>
      <c r="M1265">
        <v>114906.07338825078</v>
      </c>
      <c r="N1265">
        <v>1</v>
      </c>
      <c r="O1265">
        <v>1</v>
      </c>
      <c r="P1265">
        <v>1</v>
      </c>
      <c r="Q1265">
        <v>1</v>
      </c>
      <c r="R1265">
        <v>1</v>
      </c>
      <c r="S1265">
        <v>1</v>
      </c>
      <c r="T1265">
        <v>1</v>
      </c>
      <c r="U1265">
        <v>1</v>
      </c>
      <c r="V1265">
        <v>1</v>
      </c>
      <c r="W1265">
        <v>1</v>
      </c>
      <c r="X1265">
        <v>1</v>
      </c>
      <c r="Y1265">
        <v>1</v>
      </c>
      <c r="Z1265">
        <v>1</v>
      </c>
      <c r="AA1265">
        <v>2.6072384315566999</v>
      </c>
      <c r="AB1265">
        <v>2.8964870805009202</v>
      </c>
      <c r="AC1265">
        <v>3.22795381495719</v>
      </c>
      <c r="AD1265">
        <v>3.9087330905023001</v>
      </c>
      <c r="AE1265">
        <v>2.9514690331094999</v>
      </c>
      <c r="AF1265">
        <v>3.19898980686694</v>
      </c>
      <c r="AG1265">
        <v>2.66294799863305</v>
      </c>
      <c r="AH1265">
        <v>4.3514993371706998</v>
      </c>
      <c r="AI1265">
        <v>3.3651782802755701</v>
      </c>
      <c r="AJ1265">
        <v>3.7702745483351898</v>
      </c>
      <c r="AK1265">
        <v>3.9393011073647202</v>
      </c>
      <c r="AL1265">
        <v>3.08820742744141</v>
      </c>
      <c r="AM1265">
        <f t="shared" si="38"/>
        <v>3.1776869937487517</v>
      </c>
      <c r="AN1265">
        <f t="shared" si="39"/>
        <v>3.483692999036947</v>
      </c>
      <c r="AP1265" t="s">
        <v>1353</v>
      </c>
      <c r="AQ1265" t="s">
        <v>3964</v>
      </c>
      <c r="AR1265" t="s">
        <v>3965</v>
      </c>
      <c r="AS1265">
        <v>-0.39033920262732702</v>
      </c>
      <c r="AT1265">
        <v>3.3724503116318597E-2</v>
      </c>
      <c r="AU1265">
        <v>0.95757957112749004</v>
      </c>
    </row>
    <row r="1266" spans="1:47" x14ac:dyDescent="0.25">
      <c r="A1266" t="s">
        <v>283</v>
      </c>
      <c r="B1266">
        <v>223173.77915263973</v>
      </c>
      <c r="C1266">
        <v>188829.70467758033</v>
      </c>
      <c r="D1266">
        <v>287198.82155372115</v>
      </c>
      <c r="E1266">
        <v>216366.49760703422</v>
      </c>
      <c r="F1266">
        <v>325422.85766425455</v>
      </c>
      <c r="G1266">
        <v>178807.66224327663</v>
      </c>
      <c r="H1266">
        <v>304049.31254552858</v>
      </c>
      <c r="I1266">
        <v>290394.88338819146</v>
      </c>
      <c r="J1266">
        <v>348500.22149436153</v>
      </c>
      <c r="K1266">
        <v>177981.71305542454</v>
      </c>
      <c r="L1266">
        <v>422738.13300121139</v>
      </c>
      <c r="M1266">
        <v>164502.16221300486</v>
      </c>
      <c r="N1266">
        <v>1</v>
      </c>
      <c r="O1266">
        <v>1</v>
      </c>
      <c r="P1266">
        <v>1</v>
      </c>
      <c r="Q1266">
        <v>1</v>
      </c>
      <c r="R1266">
        <v>1</v>
      </c>
      <c r="S1266">
        <v>1</v>
      </c>
      <c r="T1266">
        <v>1</v>
      </c>
      <c r="U1266">
        <v>1</v>
      </c>
      <c r="V1266">
        <v>1</v>
      </c>
      <c r="W1266">
        <v>1</v>
      </c>
      <c r="X1266">
        <v>1</v>
      </c>
      <c r="Y1266">
        <v>1</v>
      </c>
      <c r="Z1266">
        <v>1</v>
      </c>
      <c r="AA1266">
        <v>2.35925800199175</v>
      </c>
      <c r="AB1266">
        <v>2.7543025921606401</v>
      </c>
      <c r="AC1266">
        <v>3.0700886092917998</v>
      </c>
      <c r="AD1266">
        <v>3.1635024499414</v>
      </c>
      <c r="AE1266">
        <v>1.74792606876976</v>
      </c>
      <c r="AF1266">
        <v>3.79916262470983</v>
      </c>
      <c r="AG1266">
        <v>3.1871419747013201</v>
      </c>
      <c r="AH1266">
        <v>4.36789277408411</v>
      </c>
      <c r="AI1266">
        <v>2.2700828224016099</v>
      </c>
      <c r="AJ1266">
        <v>4.11585656040541</v>
      </c>
      <c r="AK1266">
        <v>2.84109862037276</v>
      </c>
      <c r="AL1266">
        <v>4.79431669591406</v>
      </c>
      <c r="AM1266">
        <f t="shared" si="38"/>
        <v>3.0614585351601735</v>
      </c>
      <c r="AN1266">
        <f t="shared" si="39"/>
        <v>3.350313097297235</v>
      </c>
      <c r="AP1266" t="s">
        <v>1354</v>
      </c>
      <c r="AQ1266" t="s">
        <v>3966</v>
      </c>
      <c r="AR1266" t="s">
        <v>3967</v>
      </c>
      <c r="AS1266">
        <v>-0.219559264045292</v>
      </c>
      <c r="AT1266">
        <v>5.4050599797189403E-2</v>
      </c>
      <c r="AU1266">
        <v>0.95909859941084796</v>
      </c>
    </row>
    <row r="1267" spans="1:47" x14ac:dyDescent="0.25">
      <c r="A1267" t="s">
        <v>377</v>
      </c>
      <c r="B1267">
        <v>36877.274903685728</v>
      </c>
      <c r="C1267">
        <v>205.36</v>
      </c>
      <c r="D1267">
        <v>40659.329522481581</v>
      </c>
      <c r="E1267">
        <v>205.36</v>
      </c>
      <c r="F1267">
        <v>41994.934517821312</v>
      </c>
      <c r="G1267">
        <v>205.36</v>
      </c>
      <c r="H1267">
        <v>48001.191145179335</v>
      </c>
      <c r="I1267">
        <v>29441.311485436643</v>
      </c>
      <c r="J1267">
        <v>65557.044858062858</v>
      </c>
      <c r="K1267">
        <v>32317.584599643054</v>
      </c>
      <c r="L1267">
        <v>205.36</v>
      </c>
      <c r="M1267">
        <v>31326.477490525398</v>
      </c>
      <c r="N1267">
        <v>1</v>
      </c>
      <c r="O1267">
        <v>1</v>
      </c>
      <c r="P1267">
        <v>0</v>
      </c>
      <c r="Q1267">
        <v>1</v>
      </c>
      <c r="R1267">
        <v>0</v>
      </c>
      <c r="S1267">
        <v>1</v>
      </c>
      <c r="T1267">
        <v>0</v>
      </c>
      <c r="U1267">
        <v>1</v>
      </c>
      <c r="V1267">
        <v>1</v>
      </c>
      <c r="W1267">
        <v>1</v>
      </c>
      <c r="X1267">
        <v>1</v>
      </c>
      <c r="Y1267">
        <v>0</v>
      </c>
      <c r="Z1267">
        <v>1</v>
      </c>
      <c r="AA1267">
        <v>0.62402596399450805</v>
      </c>
      <c r="AB1267">
        <v>0</v>
      </c>
      <c r="AC1267">
        <v>2.1977408483173799</v>
      </c>
      <c r="AD1267">
        <v>0</v>
      </c>
      <c r="AE1267">
        <v>3.1421505199063202</v>
      </c>
      <c r="AF1267">
        <v>0</v>
      </c>
      <c r="AG1267">
        <v>3.8783935495914998</v>
      </c>
      <c r="AH1267">
        <v>4.4974475892224</v>
      </c>
      <c r="AI1267">
        <v>1.91895127352474</v>
      </c>
      <c r="AJ1267">
        <v>1.1774677040941399</v>
      </c>
      <c r="AK1267">
        <v>0</v>
      </c>
      <c r="AL1267">
        <v>2.7496719142527102</v>
      </c>
      <c r="AM1267">
        <f t="shared" si="38"/>
        <v>0.98636429832179451</v>
      </c>
      <c r="AN1267">
        <f t="shared" si="39"/>
        <v>2.3779439288288216</v>
      </c>
      <c r="AP1267" t="s">
        <v>1355</v>
      </c>
      <c r="AQ1267" t="s">
        <v>3968</v>
      </c>
      <c r="AR1267" t="s">
        <v>3969</v>
      </c>
      <c r="AS1267">
        <v>0.34885019428400299</v>
      </c>
      <c r="AT1267">
        <v>3.5013990401481697E-2</v>
      </c>
      <c r="AU1267">
        <v>0.959980896519817</v>
      </c>
    </row>
    <row r="1268" spans="1:47" x14ac:dyDescent="0.25">
      <c r="A1268" t="s">
        <v>288</v>
      </c>
      <c r="B1268">
        <v>41081.876697171938</v>
      </c>
      <c r="C1268">
        <v>50453.398318416272</v>
      </c>
      <c r="D1268">
        <v>35734.371544577087</v>
      </c>
      <c r="E1268">
        <v>29157.05862857449</v>
      </c>
      <c r="F1268">
        <v>205.36</v>
      </c>
      <c r="G1268">
        <v>205.36</v>
      </c>
      <c r="H1268">
        <v>39244.187482654444</v>
      </c>
      <c r="I1268">
        <v>38870.379435994575</v>
      </c>
      <c r="J1268">
        <v>26036.325055624653</v>
      </c>
      <c r="K1268">
        <v>19709.762924669325</v>
      </c>
      <c r="L1268">
        <v>18800.127040713895</v>
      </c>
      <c r="M1268">
        <v>20167.680031320589</v>
      </c>
      <c r="N1268">
        <v>1</v>
      </c>
      <c r="O1268">
        <v>1</v>
      </c>
      <c r="P1268">
        <v>1</v>
      </c>
      <c r="Q1268">
        <v>1</v>
      </c>
      <c r="R1268">
        <v>1</v>
      </c>
      <c r="S1268">
        <v>0</v>
      </c>
      <c r="T1268">
        <v>0</v>
      </c>
      <c r="U1268">
        <v>1</v>
      </c>
      <c r="V1268">
        <v>1</v>
      </c>
      <c r="W1268">
        <v>1</v>
      </c>
      <c r="X1268">
        <v>1</v>
      </c>
      <c r="Y1268">
        <v>1</v>
      </c>
      <c r="Z1268">
        <v>1</v>
      </c>
      <c r="AA1268">
        <v>2.8453527845523001</v>
      </c>
      <c r="AB1268">
        <v>1.8987349365764901</v>
      </c>
      <c r="AC1268">
        <v>1.49004102871599</v>
      </c>
      <c r="AD1268">
        <v>3.3126470729190398</v>
      </c>
      <c r="AE1268">
        <v>0</v>
      </c>
      <c r="AF1268">
        <v>0</v>
      </c>
      <c r="AG1268">
        <v>1.59643921686844</v>
      </c>
      <c r="AH1268">
        <v>0.58239432309485994</v>
      </c>
      <c r="AI1268">
        <v>2.0710506647821201</v>
      </c>
      <c r="AJ1268">
        <v>3.5364485431102799</v>
      </c>
      <c r="AK1268">
        <v>4.7167744539371501</v>
      </c>
      <c r="AL1268">
        <v>2.68258351768907</v>
      </c>
      <c r="AM1268">
        <f t="shared" si="38"/>
        <v>1.9736046596228636</v>
      </c>
      <c r="AN1268">
        <f t="shared" si="39"/>
        <v>2.1484730974180932</v>
      </c>
      <c r="AP1268" t="s">
        <v>1356</v>
      </c>
      <c r="AQ1268" t="s">
        <v>3970</v>
      </c>
      <c r="AR1268" t="s">
        <v>3971</v>
      </c>
      <c r="AS1268">
        <v>1.21512525525195</v>
      </c>
      <c r="AT1268">
        <v>0.15162302497268901</v>
      </c>
      <c r="AU1268">
        <v>0.96054028263087898</v>
      </c>
    </row>
    <row r="1269" spans="1:47" x14ac:dyDescent="0.25">
      <c r="A1269" t="s">
        <v>411</v>
      </c>
      <c r="B1269">
        <v>62445.882385420198</v>
      </c>
      <c r="C1269">
        <v>51740.24479542394</v>
      </c>
      <c r="D1269">
        <v>43881.012971751443</v>
      </c>
      <c r="E1269">
        <v>64362.744841558197</v>
      </c>
      <c r="F1269">
        <v>56077.23674809013</v>
      </c>
      <c r="G1269">
        <v>205.36</v>
      </c>
      <c r="H1269">
        <v>41912.406556693211</v>
      </c>
      <c r="I1269">
        <v>93937.965941622388</v>
      </c>
      <c r="J1269">
        <v>81301.395261213926</v>
      </c>
      <c r="K1269">
        <v>205.36</v>
      </c>
      <c r="L1269">
        <v>72914.949404258616</v>
      </c>
      <c r="M1269">
        <v>205.36</v>
      </c>
      <c r="N1269">
        <v>1</v>
      </c>
      <c r="O1269">
        <v>1</v>
      </c>
      <c r="P1269">
        <v>1</v>
      </c>
      <c r="Q1269">
        <v>1</v>
      </c>
      <c r="R1269">
        <v>1</v>
      </c>
      <c r="S1269">
        <v>1</v>
      </c>
      <c r="T1269">
        <v>0</v>
      </c>
      <c r="U1269">
        <v>1</v>
      </c>
      <c r="V1269">
        <v>1</v>
      </c>
      <c r="W1269">
        <v>1</v>
      </c>
      <c r="X1269">
        <v>0</v>
      </c>
      <c r="Y1269">
        <v>1</v>
      </c>
      <c r="Z1269">
        <v>0</v>
      </c>
      <c r="AA1269">
        <v>0.60987243858866902</v>
      </c>
      <c r="AB1269">
        <v>1.1085844240598499</v>
      </c>
      <c r="AC1269">
        <v>2.7058671127216898</v>
      </c>
      <c r="AD1269">
        <v>3.85588971232138</v>
      </c>
      <c r="AE1269">
        <v>1.58375767683911</v>
      </c>
      <c r="AF1269">
        <v>0</v>
      </c>
      <c r="AG1269">
        <v>1.2337296050641999</v>
      </c>
      <c r="AH1269">
        <v>1.69392007019761</v>
      </c>
      <c r="AI1269">
        <v>1.95407409534719</v>
      </c>
      <c r="AJ1269">
        <v>0</v>
      </c>
      <c r="AK1269">
        <v>2.2094840594748502</v>
      </c>
      <c r="AL1269">
        <v>0</v>
      </c>
      <c r="AM1269">
        <f t="shared" si="38"/>
        <v>1.0630663451195665</v>
      </c>
      <c r="AN1269">
        <f t="shared" si="39"/>
        <v>1.7627968539828582</v>
      </c>
      <c r="AP1269" t="s">
        <v>1357</v>
      </c>
      <c r="AQ1269" t="s">
        <v>3972</v>
      </c>
      <c r="AR1269" t="s">
        <v>3973</v>
      </c>
      <c r="AS1269">
        <v>-0.99956291406379105</v>
      </c>
      <c r="AT1269">
        <v>0.108025349892761</v>
      </c>
      <c r="AU1269">
        <v>0.96094898283313501</v>
      </c>
    </row>
    <row r="1270" spans="1:47" x14ac:dyDescent="0.25">
      <c r="A1270" t="s">
        <v>473</v>
      </c>
      <c r="B1270">
        <v>205.36</v>
      </c>
      <c r="C1270">
        <v>95478.789063715536</v>
      </c>
      <c r="D1270">
        <v>54865.789867024432</v>
      </c>
      <c r="E1270">
        <v>54692.044385762019</v>
      </c>
      <c r="F1270">
        <v>92638.569532103866</v>
      </c>
      <c r="G1270">
        <v>90489.280979212039</v>
      </c>
      <c r="H1270">
        <v>105293.35851061309</v>
      </c>
      <c r="I1270">
        <v>98502.711782213941</v>
      </c>
      <c r="J1270">
        <v>138602.06498279795</v>
      </c>
      <c r="K1270">
        <v>154467.65477526747</v>
      </c>
      <c r="L1270">
        <v>202878.32143370301</v>
      </c>
      <c r="M1270">
        <v>108370.33629467353</v>
      </c>
      <c r="N1270">
        <v>1</v>
      </c>
      <c r="O1270">
        <v>0</v>
      </c>
      <c r="P1270">
        <v>1</v>
      </c>
      <c r="Q1270">
        <v>1</v>
      </c>
      <c r="R1270">
        <v>1</v>
      </c>
      <c r="S1270">
        <v>1</v>
      </c>
      <c r="T1270">
        <v>1</v>
      </c>
      <c r="U1270">
        <v>1</v>
      </c>
      <c r="V1270">
        <v>1</v>
      </c>
      <c r="W1270">
        <v>1</v>
      </c>
      <c r="X1270">
        <v>1</v>
      </c>
      <c r="Y1270">
        <v>1</v>
      </c>
      <c r="Z1270">
        <v>1</v>
      </c>
      <c r="AA1270">
        <v>0</v>
      </c>
      <c r="AB1270">
        <v>2.1544891824474699</v>
      </c>
      <c r="AC1270">
        <v>2.22412609664981</v>
      </c>
      <c r="AD1270">
        <v>1.91950281892008</v>
      </c>
      <c r="AE1270">
        <v>2.1698329850887998</v>
      </c>
      <c r="AF1270">
        <v>3.3056509978922701</v>
      </c>
      <c r="AG1270">
        <v>3.4557397165294699</v>
      </c>
      <c r="AH1270">
        <v>1.82875322564567</v>
      </c>
      <c r="AI1270">
        <v>2.0971588977095101</v>
      </c>
      <c r="AJ1270">
        <v>1.03055554713282</v>
      </c>
      <c r="AK1270">
        <v>2.4459359892947798</v>
      </c>
      <c r="AL1270">
        <v>2.3088974177893302</v>
      </c>
      <c r="AM1270">
        <f t="shared" si="38"/>
        <v>1.8019967869719802</v>
      </c>
      <c r="AN1270">
        <f t="shared" si="39"/>
        <v>2.3547770255446885</v>
      </c>
      <c r="AP1270" t="s">
        <v>1358</v>
      </c>
      <c r="AQ1270" t="s">
        <v>3974</v>
      </c>
      <c r="AR1270" t="s">
        <v>3975</v>
      </c>
      <c r="AS1270">
        <v>-0.10633005844408901</v>
      </c>
      <c r="AT1270">
        <v>1.50565447653836E-2</v>
      </c>
      <c r="AU1270">
        <v>0.96109313654169803</v>
      </c>
    </row>
    <row r="1271" spans="1:47" x14ac:dyDescent="0.25">
      <c r="A1271" t="s">
        <v>1348</v>
      </c>
      <c r="B1271">
        <v>58444.180097604032</v>
      </c>
      <c r="C1271">
        <v>205.36</v>
      </c>
      <c r="D1271">
        <v>68093.888130404652</v>
      </c>
      <c r="E1271">
        <v>50285.26508544432</v>
      </c>
      <c r="F1271">
        <v>205.36</v>
      </c>
      <c r="G1271">
        <v>82203.408364012997</v>
      </c>
      <c r="H1271">
        <v>68246.975131593688</v>
      </c>
      <c r="I1271">
        <v>52162.638512887963</v>
      </c>
      <c r="J1271">
        <v>108412.74363765134</v>
      </c>
      <c r="K1271">
        <v>76726.166887122774</v>
      </c>
      <c r="L1271">
        <v>87417.983529910314</v>
      </c>
      <c r="M1271">
        <v>85736.690353055499</v>
      </c>
      <c r="N1271">
        <v>1</v>
      </c>
      <c r="O1271">
        <v>1</v>
      </c>
      <c r="P1271">
        <v>0</v>
      </c>
      <c r="Q1271">
        <v>1</v>
      </c>
      <c r="R1271">
        <v>1</v>
      </c>
      <c r="S1271">
        <v>0</v>
      </c>
      <c r="T1271">
        <v>1</v>
      </c>
      <c r="U1271">
        <v>1</v>
      </c>
      <c r="V1271">
        <v>1</v>
      </c>
      <c r="W1271">
        <v>1</v>
      </c>
      <c r="X1271">
        <v>1</v>
      </c>
      <c r="Y1271">
        <v>1</v>
      </c>
      <c r="Z1271">
        <v>1</v>
      </c>
      <c r="AA1271">
        <v>2.0672217363645999</v>
      </c>
      <c r="AB1271">
        <v>0</v>
      </c>
      <c r="AC1271">
        <v>2.4994873203666801</v>
      </c>
      <c r="AD1271">
        <v>2.8012890573640501</v>
      </c>
      <c r="AE1271">
        <v>0</v>
      </c>
      <c r="AF1271">
        <v>2.4440512058343802</v>
      </c>
      <c r="AG1271">
        <v>2.6001367549235401</v>
      </c>
      <c r="AH1271">
        <v>2.3134856028153798</v>
      </c>
      <c r="AI1271">
        <v>0.94187672494445596</v>
      </c>
      <c r="AJ1271">
        <v>3.5454208175706299</v>
      </c>
      <c r="AK1271">
        <v>4.3254655154750896</v>
      </c>
      <c r="AL1271">
        <v>2.9655338753070399</v>
      </c>
      <c r="AM1271">
        <f t="shared" si="38"/>
        <v>1.916342967513458</v>
      </c>
      <c r="AN1271">
        <f t="shared" si="39"/>
        <v>2.5009851343141833</v>
      </c>
      <c r="AP1271" t="s">
        <v>1359</v>
      </c>
      <c r="AQ1271" t="s">
        <v>3976</v>
      </c>
      <c r="AR1271" t="s">
        <v>3977</v>
      </c>
      <c r="AS1271">
        <v>-0.242230103838424</v>
      </c>
      <c r="AT1271">
        <v>0.165080383021458</v>
      </c>
      <c r="AU1271">
        <v>0.96213403817672605</v>
      </c>
    </row>
    <row r="1272" spans="1:47" x14ac:dyDescent="0.25">
      <c r="A1272" t="s">
        <v>880</v>
      </c>
      <c r="B1272">
        <v>62247.153752939077</v>
      </c>
      <c r="C1272">
        <v>66228.621893165415</v>
      </c>
      <c r="D1272">
        <v>31208.537275354767</v>
      </c>
      <c r="E1272">
        <v>55749.344420225141</v>
      </c>
      <c r="F1272">
        <v>63466.246153072476</v>
      </c>
      <c r="G1272">
        <v>31815.349249355884</v>
      </c>
      <c r="H1272">
        <v>205.36</v>
      </c>
      <c r="I1272">
        <v>28839.31597956943</v>
      </c>
      <c r="J1272">
        <v>70192.760700271378</v>
      </c>
      <c r="K1272">
        <v>205.36</v>
      </c>
      <c r="L1272">
        <v>89484.232153612364</v>
      </c>
      <c r="M1272">
        <v>65812.433039878058</v>
      </c>
      <c r="N1272">
        <v>1</v>
      </c>
      <c r="O1272">
        <v>1</v>
      </c>
      <c r="P1272">
        <v>1</v>
      </c>
      <c r="Q1272">
        <v>1</v>
      </c>
      <c r="R1272">
        <v>1</v>
      </c>
      <c r="S1272">
        <v>1</v>
      </c>
      <c r="T1272">
        <v>1</v>
      </c>
      <c r="U1272">
        <v>0</v>
      </c>
      <c r="V1272">
        <v>1</v>
      </c>
      <c r="W1272">
        <v>1</v>
      </c>
      <c r="X1272">
        <v>0</v>
      </c>
      <c r="Y1272">
        <v>1</v>
      </c>
      <c r="Z1272">
        <v>1</v>
      </c>
      <c r="AA1272">
        <v>1.92830337412129</v>
      </c>
      <c r="AB1272">
        <v>1.92904406668416</v>
      </c>
      <c r="AC1272">
        <v>3.2763234201791498</v>
      </c>
      <c r="AD1272">
        <v>2.9399112672908601</v>
      </c>
      <c r="AE1272">
        <v>1.2996405618302</v>
      </c>
      <c r="AF1272">
        <v>1.2769670686705801</v>
      </c>
      <c r="AG1272">
        <v>0</v>
      </c>
      <c r="AH1272">
        <v>2.4022298801262698</v>
      </c>
      <c r="AI1272">
        <v>1.4952522541344699</v>
      </c>
      <c r="AJ1272">
        <v>0</v>
      </c>
      <c r="AK1272">
        <v>3.5415104722727802</v>
      </c>
      <c r="AL1272">
        <v>3.6162478317559099</v>
      </c>
      <c r="AM1272">
        <f t="shared" si="38"/>
        <v>1.6509816972982749</v>
      </c>
      <c r="AN1272">
        <f t="shared" si="39"/>
        <v>2.2999233355460036</v>
      </c>
      <c r="AP1272" t="s">
        <v>1360</v>
      </c>
      <c r="AQ1272" t="s">
        <v>3978</v>
      </c>
      <c r="AR1272" t="s">
        <v>3979</v>
      </c>
      <c r="AS1272">
        <v>-0.43731369467158498</v>
      </c>
      <c r="AT1272">
        <v>9.8065227188847401E-2</v>
      </c>
      <c r="AU1272">
        <v>0.962193282810623</v>
      </c>
    </row>
    <row r="1273" spans="1:47" x14ac:dyDescent="0.25">
      <c r="A1273" t="s">
        <v>1288</v>
      </c>
      <c r="B1273">
        <v>205.36</v>
      </c>
      <c r="C1273">
        <v>155180.08644865919</v>
      </c>
      <c r="D1273">
        <v>224448.76859573676</v>
      </c>
      <c r="E1273">
        <v>205.36</v>
      </c>
      <c r="F1273">
        <v>205.36</v>
      </c>
      <c r="G1273">
        <v>205.36</v>
      </c>
      <c r="H1273">
        <v>236801.80077286914</v>
      </c>
      <c r="I1273">
        <v>234051.2235330184</v>
      </c>
      <c r="J1273">
        <v>518935.5895052664</v>
      </c>
      <c r="K1273">
        <v>205.36</v>
      </c>
      <c r="L1273">
        <v>7145.7175352902195</v>
      </c>
      <c r="M1273">
        <v>205.36</v>
      </c>
      <c r="N1273">
        <v>1</v>
      </c>
      <c r="O1273">
        <v>0</v>
      </c>
      <c r="P1273">
        <v>1</v>
      </c>
      <c r="Q1273">
        <v>1</v>
      </c>
      <c r="R1273">
        <v>0</v>
      </c>
      <c r="S1273">
        <v>0</v>
      </c>
      <c r="T1273">
        <v>0</v>
      </c>
      <c r="U1273">
        <v>1</v>
      </c>
      <c r="V1273">
        <v>1</v>
      </c>
      <c r="W1273">
        <v>1</v>
      </c>
      <c r="X1273">
        <v>0</v>
      </c>
      <c r="Y1273">
        <v>1</v>
      </c>
      <c r="Z1273">
        <v>0</v>
      </c>
      <c r="AA1273">
        <v>0</v>
      </c>
      <c r="AB1273">
        <v>3.6462913551606202</v>
      </c>
      <c r="AC1273">
        <v>1.0602326607572701</v>
      </c>
      <c r="AD1273">
        <v>0</v>
      </c>
      <c r="AE1273">
        <v>0</v>
      </c>
      <c r="AF1273">
        <v>0</v>
      </c>
      <c r="AG1273">
        <v>2.6238538595402301</v>
      </c>
      <c r="AH1273">
        <v>2.4611799683264599</v>
      </c>
      <c r="AI1273">
        <v>0.53119705824552799</v>
      </c>
      <c r="AJ1273">
        <v>0</v>
      </c>
      <c r="AK1273">
        <v>2.5340744849833299</v>
      </c>
      <c r="AL1273">
        <v>0</v>
      </c>
      <c r="AM1273">
        <f t="shared" si="38"/>
        <v>0.87295351236056973</v>
      </c>
      <c r="AN1273">
        <f t="shared" si="39"/>
        <v>1.2698513854750033</v>
      </c>
      <c r="AP1273" t="s">
        <v>1361</v>
      </c>
      <c r="AQ1273" t="s">
        <v>3980</v>
      </c>
      <c r="AR1273" t="s">
        <v>3981</v>
      </c>
      <c r="AS1273">
        <v>0.45311668293215401</v>
      </c>
      <c r="AT1273">
        <v>0.20152466379995701</v>
      </c>
      <c r="AU1273">
        <v>0.96231198618907299</v>
      </c>
    </row>
    <row r="1274" spans="1:47" x14ac:dyDescent="0.25">
      <c r="A1274" t="s">
        <v>698</v>
      </c>
      <c r="B1274">
        <v>24373.409571338529</v>
      </c>
      <c r="C1274">
        <v>205.36</v>
      </c>
      <c r="D1274">
        <v>24461.410185797708</v>
      </c>
      <c r="E1274">
        <v>31898.026696060191</v>
      </c>
      <c r="F1274">
        <v>30498.760121645741</v>
      </c>
      <c r="G1274">
        <v>38369.425392497964</v>
      </c>
      <c r="H1274">
        <v>49105.962013341814</v>
      </c>
      <c r="I1274">
        <v>27982.114325903924</v>
      </c>
      <c r="J1274">
        <v>80895.911306796494</v>
      </c>
      <c r="K1274">
        <v>41945.46144697359</v>
      </c>
      <c r="L1274">
        <v>96641.760354344035</v>
      </c>
      <c r="M1274">
        <v>51062.259274729535</v>
      </c>
      <c r="N1274">
        <v>1</v>
      </c>
      <c r="O1274">
        <v>1</v>
      </c>
      <c r="P1274">
        <v>0</v>
      </c>
      <c r="Q1274">
        <v>1</v>
      </c>
      <c r="R1274">
        <v>1</v>
      </c>
      <c r="S1274">
        <v>1</v>
      </c>
      <c r="T1274">
        <v>1</v>
      </c>
      <c r="U1274">
        <v>1</v>
      </c>
      <c r="V1274">
        <v>1</v>
      </c>
      <c r="W1274">
        <v>1</v>
      </c>
      <c r="X1274">
        <v>1</v>
      </c>
      <c r="Y1274">
        <v>1</v>
      </c>
      <c r="Z1274">
        <v>1</v>
      </c>
      <c r="AA1274">
        <v>2.8068412813514101</v>
      </c>
      <c r="AB1274">
        <v>0</v>
      </c>
      <c r="AC1274">
        <v>3.0704698623476099</v>
      </c>
      <c r="AD1274">
        <v>1.46865614458486</v>
      </c>
      <c r="AE1274">
        <v>1.3788893564931901</v>
      </c>
      <c r="AF1274">
        <v>2.6097384411013298</v>
      </c>
      <c r="AG1274">
        <v>2.1083887938530901</v>
      </c>
      <c r="AH1274">
        <v>1.1439258539536299</v>
      </c>
      <c r="AI1274">
        <v>3.3357473731330498</v>
      </c>
      <c r="AJ1274">
        <v>2.2807306944683399</v>
      </c>
      <c r="AK1274">
        <v>3.9337321227764499</v>
      </c>
      <c r="AL1274">
        <v>3.8061181070195</v>
      </c>
      <c r="AM1274">
        <f t="shared" si="38"/>
        <v>2.3505879420669564</v>
      </c>
      <c r="AN1274">
        <f t="shared" si="39"/>
        <v>2.3066183964467868</v>
      </c>
      <c r="AP1274" t="s">
        <v>1362</v>
      </c>
      <c r="AQ1274" t="s">
        <v>3982</v>
      </c>
      <c r="AR1274" t="s">
        <v>3983</v>
      </c>
      <c r="AS1274">
        <v>-0.23406438576057301</v>
      </c>
      <c r="AT1274">
        <v>1.85480807013155E-2</v>
      </c>
      <c r="AU1274">
        <v>0.96281030968802095</v>
      </c>
    </row>
    <row r="1275" spans="1:47" x14ac:dyDescent="0.25">
      <c r="A1275" t="s">
        <v>1100</v>
      </c>
      <c r="B1275">
        <v>205.36</v>
      </c>
      <c r="C1275">
        <v>41191.329729571582</v>
      </c>
      <c r="D1275">
        <v>42501.962769775899</v>
      </c>
      <c r="E1275">
        <v>205.36</v>
      </c>
      <c r="F1275">
        <v>205.36</v>
      </c>
      <c r="G1275">
        <v>205.36</v>
      </c>
      <c r="H1275">
        <v>205.36</v>
      </c>
      <c r="I1275">
        <v>32383.092852882033</v>
      </c>
      <c r="J1275">
        <v>43707.049601770545</v>
      </c>
      <c r="K1275">
        <v>36210.408876522451</v>
      </c>
      <c r="L1275">
        <v>60669.418700947805</v>
      </c>
      <c r="M1275">
        <v>40810.833314525604</v>
      </c>
      <c r="N1275">
        <v>1</v>
      </c>
      <c r="O1275">
        <v>0</v>
      </c>
      <c r="P1275">
        <v>1</v>
      </c>
      <c r="Q1275">
        <v>1</v>
      </c>
      <c r="R1275">
        <v>0</v>
      </c>
      <c r="S1275">
        <v>0</v>
      </c>
      <c r="T1275">
        <v>0</v>
      </c>
      <c r="U1275">
        <v>0</v>
      </c>
      <c r="V1275">
        <v>1</v>
      </c>
      <c r="W1275">
        <v>1</v>
      </c>
      <c r="X1275">
        <v>1</v>
      </c>
      <c r="Y1275">
        <v>1</v>
      </c>
      <c r="Z1275">
        <v>1</v>
      </c>
      <c r="AA1275">
        <v>0</v>
      </c>
      <c r="AB1275">
        <v>0.663002996560355</v>
      </c>
      <c r="AC1275">
        <v>2.3772180409121999</v>
      </c>
      <c r="AD1275">
        <v>0</v>
      </c>
      <c r="AE1275">
        <v>0</v>
      </c>
      <c r="AF1275">
        <v>0</v>
      </c>
      <c r="AG1275">
        <v>0</v>
      </c>
      <c r="AH1275">
        <v>1.6702052195070101</v>
      </c>
      <c r="AI1275">
        <v>2.5399562551367301</v>
      </c>
      <c r="AJ1275">
        <v>1.83745929825584</v>
      </c>
      <c r="AK1275">
        <v>2.88113413860837</v>
      </c>
      <c r="AL1275">
        <v>1.7302292687916501</v>
      </c>
      <c r="AM1275">
        <f t="shared" si="38"/>
        <v>1.2362727651441876</v>
      </c>
      <c r="AN1275">
        <f t="shared" si="39"/>
        <v>1.0469281044845049</v>
      </c>
      <c r="AP1275" t="s">
        <v>1363</v>
      </c>
      <c r="AQ1275" t="s">
        <v>3738</v>
      </c>
      <c r="AR1275" t="s">
        <v>3984</v>
      </c>
      <c r="AS1275">
        <v>-0.40199566807393999</v>
      </c>
      <c r="AT1275">
        <v>3.30835976187056E-2</v>
      </c>
      <c r="AU1275">
        <v>0.96311141920347298</v>
      </c>
    </row>
    <row r="1276" spans="1:47" x14ac:dyDescent="0.25">
      <c r="A1276" t="s">
        <v>1104</v>
      </c>
      <c r="B1276">
        <v>89853.60338762404</v>
      </c>
      <c r="C1276">
        <v>78667.875158243245</v>
      </c>
      <c r="D1276">
        <v>98954.714136513605</v>
      </c>
      <c r="E1276">
        <v>84494.133222352451</v>
      </c>
      <c r="F1276">
        <v>56469.015640723635</v>
      </c>
      <c r="G1276">
        <v>205.36</v>
      </c>
      <c r="H1276">
        <v>45426.563264792036</v>
      </c>
      <c r="I1276">
        <v>74553.663400792444</v>
      </c>
      <c r="J1276">
        <v>205.36</v>
      </c>
      <c r="K1276">
        <v>205.36</v>
      </c>
      <c r="L1276">
        <v>205.36</v>
      </c>
      <c r="M1276">
        <v>205.36</v>
      </c>
      <c r="N1276">
        <v>1</v>
      </c>
      <c r="O1276">
        <v>1</v>
      </c>
      <c r="P1276">
        <v>1</v>
      </c>
      <c r="Q1276">
        <v>1</v>
      </c>
      <c r="R1276">
        <v>1</v>
      </c>
      <c r="S1276">
        <v>1</v>
      </c>
      <c r="T1276">
        <v>0</v>
      </c>
      <c r="U1276">
        <v>1</v>
      </c>
      <c r="V1276">
        <v>1</v>
      </c>
      <c r="W1276">
        <v>0</v>
      </c>
      <c r="X1276">
        <v>0</v>
      </c>
      <c r="Y1276">
        <v>0</v>
      </c>
      <c r="Z1276">
        <v>0</v>
      </c>
      <c r="AA1276">
        <v>3.5142810103208202</v>
      </c>
      <c r="AB1276">
        <v>2.60150604529144</v>
      </c>
      <c r="AC1276">
        <v>4.4425459608872604</v>
      </c>
      <c r="AD1276">
        <v>4.1210743128519596</v>
      </c>
      <c r="AE1276">
        <v>2.1920334879071901</v>
      </c>
      <c r="AF1276">
        <v>0</v>
      </c>
      <c r="AG1276">
        <v>2.35695642154958</v>
      </c>
      <c r="AH1276">
        <v>2.1599009588172602</v>
      </c>
      <c r="AI1276">
        <v>0</v>
      </c>
      <c r="AJ1276">
        <v>0</v>
      </c>
      <c r="AK1276">
        <v>0</v>
      </c>
      <c r="AL1276">
        <v>0</v>
      </c>
      <c r="AM1276">
        <f t="shared" si="38"/>
        <v>1.7597221694165868</v>
      </c>
      <c r="AN1276">
        <f t="shared" si="39"/>
        <v>1.8049941968543317</v>
      </c>
      <c r="AP1276" t="s">
        <v>1364</v>
      </c>
      <c r="AQ1276" t="s">
        <v>3985</v>
      </c>
      <c r="AR1276" t="s">
        <v>3986</v>
      </c>
      <c r="AS1276">
        <v>-0.20331185675194999</v>
      </c>
      <c r="AT1276">
        <v>3.6946888903709202E-2</v>
      </c>
      <c r="AU1276">
        <v>0.96318400723497799</v>
      </c>
    </row>
    <row r="1277" spans="1:47" x14ac:dyDescent="0.25">
      <c r="A1277" t="s">
        <v>860</v>
      </c>
      <c r="B1277">
        <v>205.36</v>
      </c>
      <c r="C1277">
        <v>46417.073352543339</v>
      </c>
      <c r="D1277">
        <v>39201.411136722389</v>
      </c>
      <c r="E1277">
        <v>44976.671090987416</v>
      </c>
      <c r="F1277">
        <v>30216.53258535239</v>
      </c>
      <c r="G1277">
        <v>205.36</v>
      </c>
      <c r="H1277">
        <v>205.36</v>
      </c>
      <c r="I1277">
        <v>205.36</v>
      </c>
      <c r="J1277">
        <v>80799.742696400572</v>
      </c>
      <c r="K1277">
        <v>205.36</v>
      </c>
      <c r="L1277">
        <v>205.36</v>
      </c>
      <c r="M1277">
        <v>78284.292093292301</v>
      </c>
      <c r="N1277">
        <v>1</v>
      </c>
      <c r="O1277">
        <v>0</v>
      </c>
      <c r="P1277">
        <v>1</v>
      </c>
      <c r="Q1277">
        <v>1</v>
      </c>
      <c r="R1277">
        <v>1</v>
      </c>
      <c r="S1277">
        <v>1</v>
      </c>
      <c r="T1277">
        <v>0</v>
      </c>
      <c r="U1277">
        <v>0</v>
      </c>
      <c r="V1277">
        <v>0</v>
      </c>
      <c r="W1277">
        <v>1</v>
      </c>
      <c r="X1277">
        <v>0</v>
      </c>
      <c r="Y1277">
        <v>0</v>
      </c>
      <c r="Z1277">
        <v>1</v>
      </c>
      <c r="AA1277">
        <v>0</v>
      </c>
      <c r="AB1277">
        <v>2.2607095600085301</v>
      </c>
      <c r="AC1277">
        <v>1.07686618693703</v>
      </c>
      <c r="AD1277">
        <v>1.0664306687057501</v>
      </c>
      <c r="AE1277">
        <v>1.21668273798811</v>
      </c>
      <c r="AF1277">
        <v>0</v>
      </c>
      <c r="AG1277">
        <v>0</v>
      </c>
      <c r="AH1277">
        <v>0</v>
      </c>
      <c r="AI1277">
        <v>0.54626198592894304</v>
      </c>
      <c r="AJ1277">
        <v>0</v>
      </c>
      <c r="AK1277">
        <v>0</v>
      </c>
      <c r="AL1277">
        <v>2.2288617989884401</v>
      </c>
      <c r="AM1277">
        <f t="shared" si="38"/>
        <v>0.64730628881241714</v>
      </c>
      <c r="AN1277">
        <f t="shared" si="39"/>
        <v>0.75199586761371673</v>
      </c>
      <c r="AP1277" t="s">
        <v>1365</v>
      </c>
      <c r="AQ1277" t="s">
        <v>3987</v>
      </c>
      <c r="AR1277" t="s">
        <v>3988</v>
      </c>
      <c r="AS1277">
        <v>-0.31215516585907299</v>
      </c>
      <c r="AT1277">
        <v>0.20563956965667701</v>
      </c>
      <c r="AU1277">
        <v>0.96384142498499104</v>
      </c>
    </row>
    <row r="1278" spans="1:47" x14ac:dyDescent="0.25">
      <c r="A1278" t="s">
        <v>1150</v>
      </c>
      <c r="B1278">
        <v>24747.453677845009</v>
      </c>
      <c r="C1278">
        <v>24273.710990522097</v>
      </c>
      <c r="D1278">
        <v>22684.068026766337</v>
      </c>
      <c r="E1278">
        <v>33368.564099682357</v>
      </c>
      <c r="F1278">
        <v>40280.653412479667</v>
      </c>
      <c r="G1278">
        <v>28966.477224585393</v>
      </c>
      <c r="H1278">
        <v>205.36</v>
      </c>
      <c r="I1278">
        <v>38929.498591194846</v>
      </c>
      <c r="J1278">
        <v>205.36</v>
      </c>
      <c r="K1278">
        <v>56933.940693825731</v>
      </c>
      <c r="L1278">
        <v>205.36</v>
      </c>
      <c r="M1278">
        <v>4651.7427421099837</v>
      </c>
      <c r="N1278">
        <v>1</v>
      </c>
      <c r="O1278">
        <v>1</v>
      </c>
      <c r="P1278">
        <v>1</v>
      </c>
      <c r="Q1278">
        <v>1</v>
      </c>
      <c r="R1278">
        <v>1</v>
      </c>
      <c r="S1278">
        <v>1</v>
      </c>
      <c r="T1278">
        <v>1</v>
      </c>
      <c r="U1278">
        <v>0</v>
      </c>
      <c r="V1278">
        <v>1</v>
      </c>
      <c r="W1278">
        <v>0</v>
      </c>
      <c r="X1278">
        <v>1</v>
      </c>
      <c r="Y1278">
        <v>0</v>
      </c>
      <c r="Z1278">
        <v>1</v>
      </c>
      <c r="AA1278">
        <v>2.1047514505303702</v>
      </c>
      <c r="AB1278">
        <v>2.7004078120856301</v>
      </c>
      <c r="AC1278">
        <v>1.78689375298352</v>
      </c>
      <c r="AD1278">
        <v>5.2342100391287198</v>
      </c>
      <c r="AE1278">
        <v>2.1094366248274099</v>
      </c>
      <c r="AF1278">
        <v>2.6839522286477102</v>
      </c>
      <c r="AG1278">
        <v>0</v>
      </c>
      <c r="AH1278">
        <v>3.0986069430091101</v>
      </c>
      <c r="AI1278">
        <v>0</v>
      </c>
      <c r="AJ1278">
        <v>4.78673227737068</v>
      </c>
      <c r="AK1278">
        <v>0</v>
      </c>
      <c r="AL1278">
        <v>0.75197625189444395</v>
      </c>
      <c r="AM1278">
        <f t="shared" si="38"/>
        <v>2.3437895869363183</v>
      </c>
      <c r="AN1278">
        <f t="shared" si="39"/>
        <v>1.865704976476614</v>
      </c>
      <c r="AP1278" t="s">
        <v>1366</v>
      </c>
      <c r="AQ1278" t="s">
        <v>3989</v>
      </c>
      <c r="AR1278" t="s">
        <v>3990</v>
      </c>
      <c r="AS1278">
        <v>0.48054476814237501</v>
      </c>
      <c r="AT1278">
        <v>7.01772163768319E-2</v>
      </c>
      <c r="AU1278">
        <v>0.96397153532368596</v>
      </c>
    </row>
    <row r="1279" spans="1:47" x14ac:dyDescent="0.25">
      <c r="A1279" t="s">
        <v>530</v>
      </c>
      <c r="B1279">
        <v>22736.578158136592</v>
      </c>
      <c r="C1279">
        <v>26520.655636890195</v>
      </c>
      <c r="D1279">
        <v>21026.826461486566</v>
      </c>
      <c r="E1279">
        <v>24604.443459856808</v>
      </c>
      <c r="F1279">
        <v>24463.443388563366</v>
      </c>
      <c r="G1279">
        <v>205.36</v>
      </c>
      <c r="H1279">
        <v>24598.716408865985</v>
      </c>
      <c r="I1279">
        <v>21860.161178573289</v>
      </c>
      <c r="J1279">
        <v>16477.400613940998</v>
      </c>
      <c r="K1279">
        <v>13691.41144359992</v>
      </c>
      <c r="L1279">
        <v>26217.247468315316</v>
      </c>
      <c r="M1279">
        <v>17949.030506820764</v>
      </c>
      <c r="N1279">
        <v>1</v>
      </c>
      <c r="O1279">
        <v>1</v>
      </c>
      <c r="P1279">
        <v>1</v>
      </c>
      <c r="Q1279">
        <v>1</v>
      </c>
      <c r="R1279">
        <v>1</v>
      </c>
      <c r="S1279">
        <v>1</v>
      </c>
      <c r="T1279">
        <v>0</v>
      </c>
      <c r="U1279">
        <v>1</v>
      </c>
      <c r="V1279">
        <v>1</v>
      </c>
      <c r="W1279">
        <v>1</v>
      </c>
      <c r="X1279">
        <v>1</v>
      </c>
      <c r="Y1279">
        <v>1</v>
      </c>
      <c r="Z1279">
        <v>1</v>
      </c>
      <c r="AA1279">
        <v>1.97290734354138</v>
      </c>
      <c r="AB1279">
        <v>2.35195499025953</v>
      </c>
      <c r="AC1279">
        <v>2.3254065808979201</v>
      </c>
      <c r="AD1279">
        <v>2.0569126158379598</v>
      </c>
      <c r="AE1279">
        <v>0.75724617099442704</v>
      </c>
      <c r="AF1279">
        <v>0</v>
      </c>
      <c r="AG1279">
        <v>1.97696956349689</v>
      </c>
      <c r="AH1279">
        <v>3.41087121424298</v>
      </c>
      <c r="AI1279">
        <v>2.3517367806281602</v>
      </c>
      <c r="AJ1279">
        <v>2.6051103177572799</v>
      </c>
      <c r="AK1279">
        <v>2.6843531254790101</v>
      </c>
      <c r="AL1279">
        <v>2.3307979263310799</v>
      </c>
      <c r="AM1279">
        <f t="shared" si="38"/>
        <v>1.9345193355140449</v>
      </c>
      <c r="AN1279">
        <f t="shared" si="39"/>
        <v>2.2028584360637247</v>
      </c>
      <c r="AP1279" t="s">
        <v>1367</v>
      </c>
      <c r="AQ1279" t="s">
        <v>3991</v>
      </c>
      <c r="AR1279" t="s">
        <v>3992</v>
      </c>
      <c r="AS1279">
        <v>0.39477553709846402</v>
      </c>
      <c r="AT1279">
        <v>0.196627872373414</v>
      </c>
      <c r="AU1279">
        <v>0.96451053977975398</v>
      </c>
    </row>
    <row r="1280" spans="1:47" x14ac:dyDescent="0.25">
      <c r="A1280" t="s">
        <v>546</v>
      </c>
      <c r="B1280">
        <v>69701.287935074943</v>
      </c>
      <c r="C1280">
        <v>205.36</v>
      </c>
      <c r="D1280">
        <v>76690.776241768923</v>
      </c>
      <c r="E1280">
        <v>205.36</v>
      </c>
      <c r="F1280">
        <v>205.36</v>
      </c>
      <c r="G1280">
        <v>62643.212908653797</v>
      </c>
      <c r="H1280">
        <v>26484.508343625679</v>
      </c>
      <c r="I1280">
        <v>205.36</v>
      </c>
      <c r="J1280">
        <v>32692.54538437512</v>
      </c>
      <c r="K1280">
        <v>47777.603444690983</v>
      </c>
      <c r="L1280">
        <v>41961.238147391821</v>
      </c>
      <c r="M1280">
        <v>40944.938281599148</v>
      </c>
      <c r="N1280">
        <v>1</v>
      </c>
      <c r="O1280">
        <v>1</v>
      </c>
      <c r="P1280">
        <v>0</v>
      </c>
      <c r="Q1280">
        <v>1</v>
      </c>
      <c r="R1280">
        <v>0</v>
      </c>
      <c r="S1280">
        <v>0</v>
      </c>
      <c r="T1280">
        <v>1</v>
      </c>
      <c r="U1280">
        <v>1</v>
      </c>
      <c r="V1280">
        <v>0</v>
      </c>
      <c r="W1280">
        <v>1</v>
      </c>
      <c r="X1280">
        <v>1</v>
      </c>
      <c r="Y1280">
        <v>1</v>
      </c>
      <c r="Z1280">
        <v>1</v>
      </c>
      <c r="AA1280">
        <v>2.0015758198386799</v>
      </c>
      <c r="AB1280">
        <v>0</v>
      </c>
      <c r="AC1280">
        <v>2.2086972449512898</v>
      </c>
      <c r="AD1280">
        <v>0</v>
      </c>
      <c r="AE1280">
        <v>0</v>
      </c>
      <c r="AF1280">
        <v>0.53056885143616095</v>
      </c>
      <c r="AG1280">
        <v>1.72409462127212</v>
      </c>
      <c r="AH1280">
        <v>0</v>
      </c>
      <c r="AI1280">
        <v>1.6122589968846599</v>
      </c>
      <c r="AJ1280">
        <v>3.8620269859009402</v>
      </c>
      <c r="AK1280">
        <v>1.4954484281018099</v>
      </c>
      <c r="AL1280">
        <v>1.2952133970753199</v>
      </c>
      <c r="AM1280">
        <f t="shared" si="38"/>
        <v>1.7025213165019553</v>
      </c>
      <c r="AN1280">
        <f t="shared" si="39"/>
        <v>0.75245940774154152</v>
      </c>
      <c r="AP1280" t="s">
        <v>1368</v>
      </c>
      <c r="AQ1280" t="s">
        <v>1980</v>
      </c>
      <c r="AR1280" t="s">
        <v>1980</v>
      </c>
      <c r="AS1280">
        <v>0.269126928442881</v>
      </c>
      <c r="AT1280">
        <v>3.35019439504428E-2</v>
      </c>
      <c r="AU1280">
        <v>0.96501899696251803</v>
      </c>
    </row>
    <row r="1281" spans="1:47" x14ac:dyDescent="0.25">
      <c r="A1281" t="s">
        <v>489</v>
      </c>
      <c r="B1281">
        <v>39637.615245274494</v>
      </c>
      <c r="C1281">
        <v>205.36</v>
      </c>
      <c r="D1281">
        <v>59841.998605619709</v>
      </c>
      <c r="E1281">
        <v>47508.437414361761</v>
      </c>
      <c r="F1281">
        <v>37750.642545802126</v>
      </c>
      <c r="G1281">
        <v>33669.911232510058</v>
      </c>
      <c r="H1281">
        <v>205.36</v>
      </c>
      <c r="I1281">
        <v>33859.880466003633</v>
      </c>
      <c r="J1281">
        <v>41828.671152874413</v>
      </c>
      <c r="K1281">
        <v>66872.587152036067</v>
      </c>
      <c r="L1281">
        <v>101549.94889221195</v>
      </c>
      <c r="M1281">
        <v>58033.959000395167</v>
      </c>
      <c r="N1281">
        <v>1</v>
      </c>
      <c r="O1281">
        <v>1</v>
      </c>
      <c r="P1281">
        <v>0</v>
      </c>
      <c r="Q1281">
        <v>1</v>
      </c>
      <c r="R1281">
        <v>1</v>
      </c>
      <c r="S1281">
        <v>1</v>
      </c>
      <c r="T1281">
        <v>1</v>
      </c>
      <c r="U1281">
        <v>0</v>
      </c>
      <c r="V1281">
        <v>1</v>
      </c>
      <c r="W1281">
        <v>1</v>
      </c>
      <c r="X1281">
        <v>1</v>
      </c>
      <c r="Y1281">
        <v>1</v>
      </c>
      <c r="Z1281">
        <v>1</v>
      </c>
      <c r="AA1281">
        <v>2.6304056637657598</v>
      </c>
      <c r="AB1281">
        <v>0</v>
      </c>
      <c r="AC1281">
        <v>0.51164061652332105</v>
      </c>
      <c r="AD1281">
        <v>2.27360398269039</v>
      </c>
      <c r="AE1281">
        <v>0.86658579724721396</v>
      </c>
      <c r="AF1281">
        <v>2.7326759743391902</v>
      </c>
      <c r="AG1281">
        <v>0</v>
      </c>
      <c r="AH1281">
        <v>1.4091926537941599</v>
      </c>
      <c r="AI1281">
        <v>0.60502480025271899</v>
      </c>
      <c r="AJ1281">
        <v>2.4398841534432401</v>
      </c>
      <c r="AK1281">
        <v>2.4994657450746498</v>
      </c>
      <c r="AL1281">
        <v>2.17877135004459</v>
      </c>
      <c r="AM1281">
        <f t="shared" si="38"/>
        <v>1.4866052013873716</v>
      </c>
      <c r="AN1281">
        <f t="shared" si="39"/>
        <v>1.5379365881418341</v>
      </c>
      <c r="AP1281" t="s">
        <v>1369</v>
      </c>
      <c r="AQ1281" t="s">
        <v>3993</v>
      </c>
      <c r="AR1281" t="s">
        <v>3994</v>
      </c>
      <c r="AS1281">
        <v>0.28538559441876898</v>
      </c>
      <c r="AT1281">
        <v>1.29862426672881E-2</v>
      </c>
      <c r="AU1281">
        <v>0.96532833066518797</v>
      </c>
    </row>
    <row r="1282" spans="1:47" x14ac:dyDescent="0.25">
      <c r="A1282" t="s">
        <v>235</v>
      </c>
      <c r="B1282">
        <v>205.36</v>
      </c>
      <c r="C1282">
        <v>35967.578471267596</v>
      </c>
      <c r="D1282">
        <v>33860.891937818553</v>
      </c>
      <c r="E1282">
        <v>200494.56408378953</v>
      </c>
      <c r="F1282">
        <v>205.36</v>
      </c>
      <c r="G1282">
        <v>205.36</v>
      </c>
      <c r="H1282">
        <v>205.36</v>
      </c>
      <c r="I1282">
        <v>25772.290580168632</v>
      </c>
      <c r="J1282">
        <v>205.36</v>
      </c>
      <c r="K1282">
        <v>205.36</v>
      </c>
      <c r="L1282">
        <v>205.36</v>
      </c>
      <c r="M1282">
        <v>69857.60561114781</v>
      </c>
      <c r="N1282">
        <v>1</v>
      </c>
      <c r="O1282">
        <v>0</v>
      </c>
      <c r="P1282">
        <v>1</v>
      </c>
      <c r="Q1282">
        <v>1</v>
      </c>
      <c r="R1282">
        <v>1</v>
      </c>
      <c r="S1282">
        <v>0</v>
      </c>
      <c r="T1282">
        <v>0</v>
      </c>
      <c r="U1282">
        <v>0</v>
      </c>
      <c r="V1282">
        <v>1</v>
      </c>
      <c r="W1282">
        <v>0</v>
      </c>
      <c r="X1282">
        <v>0</v>
      </c>
      <c r="Y1282">
        <v>0</v>
      </c>
      <c r="Z1282">
        <v>1</v>
      </c>
      <c r="AA1282">
        <v>0</v>
      </c>
      <c r="AB1282">
        <v>0.699196754183953</v>
      </c>
      <c r="AC1282">
        <v>3.8546565074510002</v>
      </c>
      <c r="AD1282">
        <v>0.51168377972044099</v>
      </c>
      <c r="AE1282">
        <v>0</v>
      </c>
      <c r="AF1282">
        <v>0</v>
      </c>
      <c r="AG1282">
        <v>0</v>
      </c>
      <c r="AH1282">
        <v>1.6322482521303701</v>
      </c>
      <c r="AI1282">
        <v>0</v>
      </c>
      <c r="AJ1282">
        <v>0</v>
      </c>
      <c r="AK1282">
        <v>0</v>
      </c>
      <c r="AL1282">
        <v>1.5385807543546399</v>
      </c>
      <c r="AM1282">
        <f t="shared" si="38"/>
        <v>0.75897554360582553</v>
      </c>
      <c r="AN1282">
        <f t="shared" si="39"/>
        <v>0.61375213103424187</v>
      </c>
      <c r="AP1282" t="s">
        <v>1370</v>
      </c>
      <c r="AQ1282" t="s">
        <v>1674</v>
      </c>
      <c r="AS1282">
        <v>-0.16794874863484899</v>
      </c>
      <c r="AT1282">
        <v>1.7377507295151799E-2</v>
      </c>
      <c r="AU1282">
        <v>0.96574198321349503</v>
      </c>
    </row>
    <row r="1283" spans="1:47" x14ac:dyDescent="0.25">
      <c r="A1283" t="s">
        <v>942</v>
      </c>
      <c r="B1283">
        <v>31840.805551324549</v>
      </c>
      <c r="C1283">
        <v>205.36</v>
      </c>
      <c r="D1283">
        <v>53818.296609644116</v>
      </c>
      <c r="E1283">
        <v>35434.104718786635</v>
      </c>
      <c r="F1283">
        <v>205.36</v>
      </c>
      <c r="G1283">
        <v>43769.670566521636</v>
      </c>
      <c r="H1283">
        <v>205.36</v>
      </c>
      <c r="I1283">
        <v>32158.367738788394</v>
      </c>
      <c r="J1283">
        <v>69844.247812576825</v>
      </c>
      <c r="K1283">
        <v>75221.061593677936</v>
      </c>
      <c r="L1283">
        <v>109530.52822300966</v>
      </c>
      <c r="M1283">
        <v>48737.454335240865</v>
      </c>
      <c r="N1283">
        <v>1</v>
      </c>
      <c r="O1283">
        <v>1</v>
      </c>
      <c r="P1283">
        <v>0</v>
      </c>
      <c r="Q1283">
        <v>1</v>
      </c>
      <c r="R1283">
        <v>1</v>
      </c>
      <c r="S1283">
        <v>0</v>
      </c>
      <c r="T1283">
        <v>1</v>
      </c>
      <c r="U1283">
        <v>0</v>
      </c>
      <c r="V1283">
        <v>1</v>
      </c>
      <c r="W1283">
        <v>1</v>
      </c>
      <c r="X1283">
        <v>1</v>
      </c>
      <c r="Y1283">
        <v>1</v>
      </c>
      <c r="Z1283">
        <v>1</v>
      </c>
      <c r="AA1283">
        <v>0.93228118077928102</v>
      </c>
      <c r="AB1283">
        <v>0</v>
      </c>
      <c r="AC1283">
        <v>0.87903272848769598</v>
      </c>
      <c r="AD1283">
        <v>2.35889058464464</v>
      </c>
      <c r="AE1283">
        <v>0</v>
      </c>
      <c r="AF1283">
        <v>0.62096233251658794</v>
      </c>
      <c r="AG1283">
        <v>0</v>
      </c>
      <c r="AH1283">
        <v>3.7630205211407199</v>
      </c>
      <c r="AI1283">
        <v>1.9302944666683901</v>
      </c>
      <c r="AJ1283">
        <v>3.78436899661253</v>
      </c>
      <c r="AK1283">
        <v>0.84081183894907896</v>
      </c>
      <c r="AL1283">
        <v>1.9066135462949401</v>
      </c>
      <c r="AM1283">
        <f t="shared" si="38"/>
        <v>1.357823284177414</v>
      </c>
      <c r="AN1283">
        <f t="shared" si="39"/>
        <v>1.4782227485048967</v>
      </c>
      <c r="AP1283" t="s">
        <v>1371</v>
      </c>
      <c r="AQ1283" t="s">
        <v>3995</v>
      </c>
      <c r="AR1283" t="s">
        <v>3996</v>
      </c>
      <c r="AS1283">
        <v>-0.294810905155238</v>
      </c>
      <c r="AT1283">
        <v>6.5035624294875596E-2</v>
      </c>
      <c r="AU1283">
        <v>0.96592871493285704</v>
      </c>
    </row>
    <row r="1284" spans="1:47" x14ac:dyDescent="0.25">
      <c r="A1284" t="s">
        <v>312</v>
      </c>
      <c r="B1284">
        <v>11423.45301589002</v>
      </c>
      <c r="C1284">
        <v>2625.016346042114</v>
      </c>
      <c r="D1284">
        <v>3396.2074264967928</v>
      </c>
      <c r="E1284">
        <v>205.36</v>
      </c>
      <c r="F1284">
        <v>8259.0696128559448</v>
      </c>
      <c r="G1284">
        <v>205.36</v>
      </c>
      <c r="H1284">
        <v>205.36</v>
      </c>
      <c r="I1284">
        <v>8740.3018790024307</v>
      </c>
      <c r="J1284">
        <v>205.36</v>
      </c>
      <c r="K1284">
        <v>2676.7587900496146</v>
      </c>
      <c r="L1284">
        <v>205.36</v>
      </c>
      <c r="M1284">
        <v>205.36</v>
      </c>
      <c r="N1284">
        <v>1</v>
      </c>
      <c r="O1284">
        <v>1</v>
      </c>
      <c r="P1284">
        <v>1</v>
      </c>
      <c r="Q1284">
        <v>1</v>
      </c>
      <c r="R1284">
        <v>0</v>
      </c>
      <c r="S1284">
        <v>1</v>
      </c>
      <c r="T1284">
        <v>0</v>
      </c>
      <c r="U1284">
        <v>0</v>
      </c>
      <c r="V1284">
        <v>1</v>
      </c>
      <c r="W1284">
        <v>0</v>
      </c>
      <c r="X1284">
        <v>1</v>
      </c>
      <c r="Y1284">
        <v>0</v>
      </c>
      <c r="Z1284">
        <v>0</v>
      </c>
      <c r="AA1284">
        <v>1.6823265772640901</v>
      </c>
      <c r="AB1284">
        <v>2.4062469455316902</v>
      </c>
      <c r="AC1284">
        <v>1.83790464784429</v>
      </c>
      <c r="AD1284">
        <v>0</v>
      </c>
      <c r="AE1284">
        <v>0.51705693618103798</v>
      </c>
      <c r="AF1284">
        <v>0</v>
      </c>
      <c r="AG1284">
        <v>0</v>
      </c>
      <c r="AH1284">
        <v>1.98663397596031</v>
      </c>
      <c r="AI1284">
        <v>0</v>
      </c>
      <c r="AJ1284">
        <v>1.1796447774498899</v>
      </c>
      <c r="AK1284">
        <v>0</v>
      </c>
      <c r="AL1284">
        <v>0</v>
      </c>
      <c r="AM1284">
        <f t="shared" si="38"/>
        <v>1.1843538246816601</v>
      </c>
      <c r="AN1284">
        <f t="shared" si="39"/>
        <v>0.41728181869022468</v>
      </c>
      <c r="AP1284" t="s">
        <v>1372</v>
      </c>
      <c r="AQ1284" t="s">
        <v>3997</v>
      </c>
      <c r="AR1284" t="s">
        <v>3998</v>
      </c>
      <c r="AS1284">
        <v>-0.36295786545579301</v>
      </c>
      <c r="AT1284">
        <v>6.6418495406688496E-2</v>
      </c>
      <c r="AU1284">
        <v>0.966221620241417</v>
      </c>
    </row>
    <row r="1285" spans="1:47" x14ac:dyDescent="0.25">
      <c r="A1285" t="s">
        <v>784</v>
      </c>
      <c r="B1285">
        <v>58581.134700535185</v>
      </c>
      <c r="C1285">
        <v>58875.856060997234</v>
      </c>
      <c r="D1285">
        <v>205.36</v>
      </c>
      <c r="E1285">
        <v>60488.393006589642</v>
      </c>
      <c r="F1285">
        <v>83974.718494909117</v>
      </c>
      <c r="G1285">
        <v>75288.872762484389</v>
      </c>
      <c r="H1285">
        <v>97214.96781356135</v>
      </c>
      <c r="I1285">
        <v>43376.725111876702</v>
      </c>
      <c r="J1285">
        <v>151087.64106266908</v>
      </c>
      <c r="K1285">
        <v>149877.6959013789</v>
      </c>
      <c r="L1285">
        <v>182351.55967140905</v>
      </c>
      <c r="M1285">
        <v>205.36</v>
      </c>
      <c r="N1285">
        <v>1</v>
      </c>
      <c r="O1285">
        <v>1</v>
      </c>
      <c r="P1285">
        <v>1</v>
      </c>
      <c r="Q1285">
        <v>0</v>
      </c>
      <c r="R1285">
        <v>1</v>
      </c>
      <c r="S1285">
        <v>1</v>
      </c>
      <c r="T1285">
        <v>1</v>
      </c>
      <c r="U1285">
        <v>1</v>
      </c>
      <c r="V1285">
        <v>1</v>
      </c>
      <c r="W1285">
        <v>1</v>
      </c>
      <c r="X1285">
        <v>1</v>
      </c>
      <c r="Y1285">
        <v>1</v>
      </c>
      <c r="Z1285">
        <v>0</v>
      </c>
      <c r="AA1285">
        <v>1.0636809595717001</v>
      </c>
      <c r="AB1285">
        <v>2.0117019456538898</v>
      </c>
      <c r="AC1285">
        <v>0</v>
      </c>
      <c r="AD1285">
        <v>1.2274143574471099</v>
      </c>
      <c r="AE1285">
        <v>2.56065345153021</v>
      </c>
      <c r="AF1285">
        <v>1.92888435177402</v>
      </c>
      <c r="AG1285">
        <v>1.05537799803359</v>
      </c>
      <c r="AH1285">
        <v>1.1101417981470501</v>
      </c>
      <c r="AI1285">
        <v>2.5804012450200302</v>
      </c>
      <c r="AJ1285">
        <v>4.2790424403376797</v>
      </c>
      <c r="AK1285">
        <v>4.5557317619179001</v>
      </c>
      <c r="AL1285">
        <v>0</v>
      </c>
      <c r="AM1285">
        <f t="shared" ref="AM1285:AM1348" si="40">AVERAGE(AA1285:AC1285,AF1285,AI1285,AJ1285)</f>
        <v>1.9772851570595531</v>
      </c>
      <c r="AN1285">
        <f t="shared" ref="AN1285:AN1348" si="41">AVERAGE(AD1285:AE1285,AG1285,AH1285,AK1285,AL1285)</f>
        <v>1.7515532278459769</v>
      </c>
      <c r="AP1285" t="s">
        <v>185</v>
      </c>
      <c r="AQ1285" t="s">
        <v>3999</v>
      </c>
      <c r="AR1285" t="s">
        <v>4000</v>
      </c>
      <c r="AS1285">
        <v>-1.2245074943624901</v>
      </c>
      <c r="AT1285">
        <v>0.60918812535614597</v>
      </c>
      <c r="AU1285">
        <v>0.96643391686717195</v>
      </c>
    </row>
    <row r="1286" spans="1:47" x14ac:dyDescent="0.25">
      <c r="A1286" t="s">
        <v>272</v>
      </c>
      <c r="B1286">
        <v>22942.031955356681</v>
      </c>
      <c r="C1286">
        <v>16289.903131192443</v>
      </c>
      <c r="D1286">
        <v>28960.281380418732</v>
      </c>
      <c r="E1286">
        <v>15731.356820217941</v>
      </c>
      <c r="F1286">
        <v>16221.888358942266</v>
      </c>
      <c r="G1286">
        <v>19421.270001063949</v>
      </c>
      <c r="H1286">
        <v>15980.395890755844</v>
      </c>
      <c r="I1286">
        <v>14009.913220152961</v>
      </c>
      <c r="J1286">
        <v>205.36</v>
      </c>
      <c r="K1286">
        <v>205.36</v>
      </c>
      <c r="L1286">
        <v>205.36</v>
      </c>
      <c r="M1286">
        <v>991.54574435774475</v>
      </c>
      <c r="N1286">
        <v>1</v>
      </c>
      <c r="O1286">
        <v>1</v>
      </c>
      <c r="P1286">
        <v>1</v>
      </c>
      <c r="Q1286">
        <v>1</v>
      </c>
      <c r="R1286">
        <v>1</v>
      </c>
      <c r="S1286">
        <v>1</v>
      </c>
      <c r="T1286">
        <v>1</v>
      </c>
      <c r="U1286">
        <v>1</v>
      </c>
      <c r="V1286">
        <v>1</v>
      </c>
      <c r="W1286">
        <v>0</v>
      </c>
      <c r="X1286">
        <v>0</v>
      </c>
      <c r="Y1286">
        <v>0</v>
      </c>
      <c r="Z1286">
        <v>1</v>
      </c>
      <c r="AA1286">
        <v>4.8276354565014996</v>
      </c>
      <c r="AB1286">
        <v>2.4615113224831</v>
      </c>
      <c r="AC1286">
        <v>3.1760239049885</v>
      </c>
      <c r="AD1286">
        <v>3.1722956847049901</v>
      </c>
      <c r="AE1286">
        <v>2.2788588121590001</v>
      </c>
      <c r="AF1286">
        <v>2.84909702372244</v>
      </c>
      <c r="AG1286">
        <v>3.0449807707084702</v>
      </c>
      <c r="AH1286">
        <v>3.8482418269876502</v>
      </c>
      <c r="AI1286">
        <v>0</v>
      </c>
      <c r="AJ1286">
        <v>0</v>
      </c>
      <c r="AK1286">
        <v>0</v>
      </c>
      <c r="AL1286">
        <v>1.5274250582006601</v>
      </c>
      <c r="AM1286">
        <f t="shared" si="40"/>
        <v>2.2190446179492564</v>
      </c>
      <c r="AN1286">
        <f t="shared" si="41"/>
        <v>2.3119670254601283</v>
      </c>
      <c r="AP1286" t="s">
        <v>1373</v>
      </c>
      <c r="AQ1286" t="s">
        <v>4001</v>
      </c>
      <c r="AR1286" t="s">
        <v>4002</v>
      </c>
      <c r="AS1286">
        <v>0.81894672281798198</v>
      </c>
      <c r="AT1286">
        <v>8.9022875104116703E-2</v>
      </c>
      <c r="AU1286">
        <v>0.96683128898697801</v>
      </c>
    </row>
    <row r="1287" spans="1:47" x14ac:dyDescent="0.25">
      <c r="A1287" t="s">
        <v>174</v>
      </c>
      <c r="B1287">
        <v>149467.22727940144</v>
      </c>
      <c r="C1287">
        <v>120357.92030280062</v>
      </c>
      <c r="D1287">
        <v>146664.53225819409</v>
      </c>
      <c r="E1287">
        <v>96968.555203572178</v>
      </c>
      <c r="F1287">
        <v>96067.879982062499</v>
      </c>
      <c r="G1287">
        <v>129495.64361680855</v>
      </c>
      <c r="H1287">
        <v>158699.93375218046</v>
      </c>
      <c r="I1287">
        <v>122353.2018262651</v>
      </c>
      <c r="J1287">
        <v>195574.53237960176</v>
      </c>
      <c r="K1287">
        <v>165758.54751412928</v>
      </c>
      <c r="L1287">
        <v>205.36</v>
      </c>
      <c r="M1287">
        <v>3804.1407255687013</v>
      </c>
      <c r="N1287">
        <v>1</v>
      </c>
      <c r="O1287">
        <v>1</v>
      </c>
      <c r="P1287">
        <v>1</v>
      </c>
      <c r="Q1287">
        <v>1</v>
      </c>
      <c r="R1287">
        <v>1</v>
      </c>
      <c r="S1287">
        <v>1</v>
      </c>
      <c r="T1287">
        <v>1</v>
      </c>
      <c r="U1287">
        <v>1</v>
      </c>
      <c r="V1287">
        <v>1</v>
      </c>
      <c r="W1287">
        <v>1</v>
      </c>
      <c r="X1287">
        <v>1</v>
      </c>
      <c r="Y1287">
        <v>0</v>
      </c>
      <c r="Z1287">
        <v>1</v>
      </c>
      <c r="AA1287">
        <v>4.2375158088841101</v>
      </c>
      <c r="AB1287">
        <v>3.0235887233966201</v>
      </c>
      <c r="AC1287">
        <v>1.45887212972832</v>
      </c>
      <c r="AD1287">
        <v>2.8955344875731699</v>
      </c>
      <c r="AE1287">
        <v>0.64608466351971405</v>
      </c>
      <c r="AF1287">
        <v>3.4992477831116</v>
      </c>
      <c r="AG1287">
        <v>4.0702462915386697</v>
      </c>
      <c r="AH1287">
        <v>4.26674515245195</v>
      </c>
      <c r="AI1287">
        <v>3.1831647824417399</v>
      </c>
      <c r="AJ1287">
        <v>1.61105367374486</v>
      </c>
      <c r="AK1287">
        <v>0</v>
      </c>
      <c r="AL1287">
        <v>0.63267554139868498</v>
      </c>
      <c r="AM1287">
        <f t="shared" si="40"/>
        <v>2.835573816884541</v>
      </c>
      <c r="AN1287">
        <f t="shared" si="41"/>
        <v>2.0852143560803649</v>
      </c>
      <c r="AP1287" t="s">
        <v>1374</v>
      </c>
      <c r="AQ1287" t="s">
        <v>4003</v>
      </c>
      <c r="AR1287" t="s">
        <v>4004</v>
      </c>
      <c r="AS1287">
        <v>-0.289563126189123</v>
      </c>
      <c r="AT1287">
        <v>0.16105366136676999</v>
      </c>
      <c r="AU1287">
        <v>0.96708628638062999</v>
      </c>
    </row>
    <row r="1288" spans="1:47" x14ac:dyDescent="0.25">
      <c r="A1288" t="s">
        <v>1099</v>
      </c>
      <c r="B1288">
        <v>47217.358118256278</v>
      </c>
      <c r="C1288">
        <v>57148.54269812315</v>
      </c>
      <c r="D1288">
        <v>61056.857603224096</v>
      </c>
      <c r="E1288">
        <v>56257.562797411825</v>
      </c>
      <c r="F1288">
        <v>59111.801483526542</v>
      </c>
      <c r="G1288">
        <v>6963.0420445660375</v>
      </c>
      <c r="H1288">
        <v>17531.076070598283</v>
      </c>
      <c r="I1288">
        <v>32438.610363828288</v>
      </c>
      <c r="J1288">
        <v>205.36</v>
      </c>
      <c r="K1288">
        <v>205.36</v>
      </c>
      <c r="L1288">
        <v>205.36</v>
      </c>
      <c r="M1288">
        <v>205.36</v>
      </c>
      <c r="N1288">
        <v>1</v>
      </c>
      <c r="O1288">
        <v>1</v>
      </c>
      <c r="P1288">
        <v>1</v>
      </c>
      <c r="Q1288">
        <v>1</v>
      </c>
      <c r="R1288">
        <v>1</v>
      </c>
      <c r="S1288">
        <v>1</v>
      </c>
      <c r="T1288">
        <v>1</v>
      </c>
      <c r="U1288">
        <v>1</v>
      </c>
      <c r="V1288">
        <v>1</v>
      </c>
      <c r="W1288">
        <v>0</v>
      </c>
      <c r="X1288">
        <v>0</v>
      </c>
      <c r="Y1288">
        <v>0</v>
      </c>
      <c r="Z1288">
        <v>0</v>
      </c>
      <c r="AA1288">
        <v>4.8791302588435101</v>
      </c>
      <c r="AB1288">
        <v>3.0847217728346701</v>
      </c>
      <c r="AC1288">
        <v>3.01781594292249</v>
      </c>
      <c r="AD1288">
        <v>5.4025039859052599</v>
      </c>
      <c r="AE1288">
        <v>1.99315012711561</v>
      </c>
      <c r="AF1288">
        <v>1.4225432786352501</v>
      </c>
      <c r="AG1288">
        <v>1.8099361928992901</v>
      </c>
      <c r="AH1288">
        <v>0.96735357835415103</v>
      </c>
      <c r="AI1288">
        <v>0</v>
      </c>
      <c r="AJ1288">
        <v>0</v>
      </c>
      <c r="AK1288">
        <v>0</v>
      </c>
      <c r="AL1288">
        <v>0</v>
      </c>
      <c r="AM1288">
        <f t="shared" si="40"/>
        <v>2.0673685422059869</v>
      </c>
      <c r="AN1288">
        <f t="shared" si="41"/>
        <v>1.6954906473790519</v>
      </c>
      <c r="AP1288" t="s">
        <v>1375</v>
      </c>
      <c r="AQ1288" t="s">
        <v>4005</v>
      </c>
      <c r="AR1288" t="s">
        <v>4006</v>
      </c>
      <c r="AS1288">
        <v>0.28625330661432302</v>
      </c>
      <c r="AT1288">
        <v>0.187940112927619</v>
      </c>
      <c r="AU1288">
        <v>0.96713195204206903</v>
      </c>
    </row>
    <row r="1289" spans="1:47" x14ac:dyDescent="0.25">
      <c r="A1289" t="s">
        <v>204</v>
      </c>
      <c r="B1289">
        <v>205.36</v>
      </c>
      <c r="C1289">
        <v>205.36</v>
      </c>
      <c r="D1289">
        <v>205.36</v>
      </c>
      <c r="E1289">
        <v>12527.306656438201</v>
      </c>
      <c r="F1289">
        <v>205.36</v>
      </c>
      <c r="G1289">
        <v>205.36</v>
      </c>
      <c r="H1289">
        <v>205.36</v>
      </c>
      <c r="I1289">
        <v>205.36</v>
      </c>
      <c r="J1289">
        <v>205.36</v>
      </c>
      <c r="K1289">
        <v>205.36</v>
      </c>
      <c r="L1289">
        <v>205.36</v>
      </c>
      <c r="M1289">
        <v>205.36</v>
      </c>
      <c r="N1289">
        <v>1</v>
      </c>
      <c r="O1289">
        <v>0</v>
      </c>
      <c r="P1289">
        <v>0</v>
      </c>
      <c r="Q1289">
        <v>0</v>
      </c>
      <c r="R1289">
        <v>1</v>
      </c>
      <c r="S1289">
        <v>0</v>
      </c>
      <c r="T1289">
        <v>0</v>
      </c>
      <c r="U1289">
        <v>0</v>
      </c>
      <c r="V1289">
        <v>0</v>
      </c>
      <c r="W1289">
        <v>0</v>
      </c>
      <c r="X1289">
        <v>0</v>
      </c>
      <c r="Y1289">
        <v>0</v>
      </c>
      <c r="Z1289">
        <v>0</v>
      </c>
      <c r="AA1289">
        <v>0</v>
      </c>
      <c r="AB1289">
        <v>0</v>
      </c>
      <c r="AC1289">
        <v>0</v>
      </c>
      <c r="AD1289">
        <v>1.7730045742969001</v>
      </c>
      <c r="AE1289">
        <v>0</v>
      </c>
      <c r="AF1289">
        <v>0</v>
      </c>
      <c r="AG1289">
        <v>0</v>
      </c>
      <c r="AH1289">
        <v>0</v>
      </c>
      <c r="AI1289">
        <v>0</v>
      </c>
      <c r="AJ1289">
        <v>0</v>
      </c>
      <c r="AK1289">
        <v>0</v>
      </c>
      <c r="AL1289">
        <v>0</v>
      </c>
      <c r="AM1289">
        <f t="shared" si="40"/>
        <v>0</v>
      </c>
      <c r="AN1289">
        <f t="shared" si="41"/>
        <v>0.2955007623828167</v>
      </c>
      <c r="AP1289" t="s">
        <v>1376</v>
      </c>
      <c r="AQ1289" t="s">
        <v>4007</v>
      </c>
      <c r="AR1289" t="s">
        <v>4008</v>
      </c>
      <c r="AS1289">
        <v>0.89080807845273502</v>
      </c>
      <c r="AT1289">
        <v>0.19054083304783001</v>
      </c>
      <c r="AU1289">
        <v>0.96715451153043697</v>
      </c>
    </row>
    <row r="1290" spans="1:47" x14ac:dyDescent="0.25">
      <c r="A1290" t="s">
        <v>255</v>
      </c>
      <c r="B1290">
        <v>182957.65960445214</v>
      </c>
      <c r="C1290">
        <v>194723.85951361177</v>
      </c>
      <c r="D1290">
        <v>205.36</v>
      </c>
      <c r="E1290">
        <v>127332.61229000011</v>
      </c>
      <c r="F1290">
        <v>134930.96315849459</v>
      </c>
      <c r="G1290">
        <v>209236.59901075898</v>
      </c>
      <c r="H1290">
        <v>182184.84482436909</v>
      </c>
      <c r="I1290">
        <v>91833.121976675786</v>
      </c>
      <c r="J1290">
        <v>164884.00010932345</v>
      </c>
      <c r="K1290">
        <v>145545.42755965222</v>
      </c>
      <c r="L1290">
        <v>196338.28479992712</v>
      </c>
      <c r="M1290">
        <v>91751.126083543961</v>
      </c>
      <c r="N1290">
        <v>1</v>
      </c>
      <c r="O1290">
        <v>1</v>
      </c>
      <c r="P1290">
        <v>1</v>
      </c>
      <c r="Q1290">
        <v>0</v>
      </c>
      <c r="R1290">
        <v>1</v>
      </c>
      <c r="S1290">
        <v>1</v>
      </c>
      <c r="T1290">
        <v>1</v>
      </c>
      <c r="U1290">
        <v>1</v>
      </c>
      <c r="V1290">
        <v>1</v>
      </c>
      <c r="W1290">
        <v>1</v>
      </c>
      <c r="X1290">
        <v>1</v>
      </c>
      <c r="Y1290">
        <v>1</v>
      </c>
      <c r="Z1290">
        <v>1</v>
      </c>
      <c r="AA1290">
        <v>2.7340070528203899</v>
      </c>
      <c r="AB1290">
        <v>2.0350190692533801</v>
      </c>
      <c r="AC1290">
        <v>0</v>
      </c>
      <c r="AD1290">
        <v>1.47701224751003</v>
      </c>
      <c r="AE1290">
        <v>1.2719790598835601</v>
      </c>
      <c r="AF1290">
        <v>2.1216594076218098</v>
      </c>
      <c r="AG1290">
        <v>1.8954354236972599</v>
      </c>
      <c r="AH1290">
        <v>1.8753505871749601</v>
      </c>
      <c r="AI1290">
        <v>2.6086979683926099</v>
      </c>
      <c r="AJ1290">
        <v>3.7592376345492799</v>
      </c>
      <c r="AK1290">
        <v>3.8879446520072301</v>
      </c>
      <c r="AL1290">
        <v>3.3513559173560199</v>
      </c>
      <c r="AM1290">
        <f t="shared" si="40"/>
        <v>2.2097701887729113</v>
      </c>
      <c r="AN1290">
        <f t="shared" si="41"/>
        <v>2.2931796479381767</v>
      </c>
      <c r="AP1290" t="s">
        <v>1377</v>
      </c>
      <c r="AQ1290" t="s">
        <v>4009</v>
      </c>
      <c r="AR1290" t="s">
        <v>4010</v>
      </c>
      <c r="AS1290">
        <v>-0.43333920128939102</v>
      </c>
      <c r="AT1290">
        <v>7.8353078144948601E-2</v>
      </c>
      <c r="AU1290">
        <v>0.96754882421229504</v>
      </c>
    </row>
    <row r="1291" spans="1:47" x14ac:dyDescent="0.25">
      <c r="A1291" t="s">
        <v>534</v>
      </c>
      <c r="B1291">
        <v>205.36</v>
      </c>
      <c r="C1291">
        <v>205.36</v>
      </c>
      <c r="D1291">
        <v>21890.770398248529</v>
      </c>
      <c r="E1291">
        <v>10160.308900282056</v>
      </c>
      <c r="F1291">
        <v>205.36</v>
      </c>
      <c r="G1291">
        <v>205.36</v>
      </c>
      <c r="H1291">
        <v>205.36</v>
      </c>
      <c r="I1291">
        <v>205.36</v>
      </c>
      <c r="J1291">
        <v>205.36</v>
      </c>
      <c r="K1291">
        <v>8713.539988128774</v>
      </c>
      <c r="L1291">
        <v>20204.274032265803</v>
      </c>
      <c r="M1291">
        <v>16549.488987409313</v>
      </c>
      <c r="N1291">
        <v>1</v>
      </c>
      <c r="O1291">
        <v>0</v>
      </c>
      <c r="P1291">
        <v>0</v>
      </c>
      <c r="Q1291">
        <v>1</v>
      </c>
      <c r="R1291">
        <v>1</v>
      </c>
      <c r="S1291">
        <v>0</v>
      </c>
      <c r="T1291">
        <v>0</v>
      </c>
      <c r="U1291">
        <v>0</v>
      </c>
      <c r="V1291">
        <v>0</v>
      </c>
      <c r="W1291">
        <v>0</v>
      </c>
      <c r="X1291">
        <v>1</v>
      </c>
      <c r="Y1291">
        <v>1</v>
      </c>
      <c r="Z1291">
        <v>1</v>
      </c>
      <c r="AA1291">
        <v>0</v>
      </c>
      <c r="AB1291">
        <v>0</v>
      </c>
      <c r="AC1291">
        <v>2.3226148972460101</v>
      </c>
      <c r="AD1291">
        <v>1.45777356589687</v>
      </c>
      <c r="AE1291">
        <v>0</v>
      </c>
      <c r="AF1291">
        <v>0</v>
      </c>
      <c r="AG1291">
        <v>0</v>
      </c>
      <c r="AH1291">
        <v>0</v>
      </c>
      <c r="AI1291">
        <v>0</v>
      </c>
      <c r="AJ1291">
        <v>0.55375994134644202</v>
      </c>
      <c r="AK1291">
        <v>1.3934850489827399</v>
      </c>
      <c r="AL1291">
        <v>1.4077859902821499</v>
      </c>
      <c r="AM1291">
        <f t="shared" si="40"/>
        <v>0.47939580643207536</v>
      </c>
      <c r="AN1291">
        <f t="shared" si="41"/>
        <v>0.70984076752696001</v>
      </c>
      <c r="AP1291" t="s">
        <v>186</v>
      </c>
      <c r="AQ1291" t="s">
        <v>4011</v>
      </c>
      <c r="AR1291" t="s">
        <v>4012</v>
      </c>
      <c r="AS1291">
        <v>0.52783154113690101</v>
      </c>
      <c r="AT1291">
        <v>0.14862102659359999</v>
      </c>
      <c r="AU1291">
        <v>0.96770410745672097</v>
      </c>
    </row>
    <row r="1292" spans="1:47" x14ac:dyDescent="0.25">
      <c r="A1292" t="s">
        <v>869</v>
      </c>
      <c r="B1292">
        <v>221256.96402622102</v>
      </c>
      <c r="C1292">
        <v>182164.52293789189</v>
      </c>
      <c r="D1292">
        <v>146859.01260182937</v>
      </c>
      <c r="E1292">
        <v>160653.76569763702</v>
      </c>
      <c r="F1292">
        <v>218561.71811087659</v>
      </c>
      <c r="G1292">
        <v>185330.33098318192</v>
      </c>
      <c r="H1292">
        <v>205.36</v>
      </c>
      <c r="I1292">
        <v>165040.97606945116</v>
      </c>
      <c r="J1292">
        <v>325620.06971075787</v>
      </c>
      <c r="K1292">
        <v>134234.65644219486</v>
      </c>
      <c r="L1292">
        <v>156971.76456909228</v>
      </c>
      <c r="M1292">
        <v>229470.50515296974</v>
      </c>
      <c r="N1292">
        <v>1</v>
      </c>
      <c r="O1292">
        <v>1</v>
      </c>
      <c r="P1292">
        <v>1</v>
      </c>
      <c r="Q1292">
        <v>1</v>
      </c>
      <c r="R1292">
        <v>1</v>
      </c>
      <c r="S1292">
        <v>1</v>
      </c>
      <c r="T1292">
        <v>1</v>
      </c>
      <c r="U1292">
        <v>0</v>
      </c>
      <c r="V1292">
        <v>1</v>
      </c>
      <c r="W1292">
        <v>1</v>
      </c>
      <c r="X1292">
        <v>1</v>
      </c>
      <c r="Y1292">
        <v>1</v>
      </c>
      <c r="Z1292">
        <v>1</v>
      </c>
      <c r="AA1292">
        <v>5.3183884278301301</v>
      </c>
      <c r="AB1292">
        <v>3.36704848980269</v>
      </c>
      <c r="AC1292">
        <v>4.4632482185123896</v>
      </c>
      <c r="AD1292">
        <v>2.4658762929214899</v>
      </c>
      <c r="AE1292">
        <v>1.78350957787625</v>
      </c>
      <c r="AF1292">
        <v>3.1010226992756098</v>
      </c>
      <c r="AG1292">
        <v>0</v>
      </c>
      <c r="AH1292">
        <v>3.2750507049963802</v>
      </c>
      <c r="AI1292">
        <v>1.9191744023847199</v>
      </c>
      <c r="AJ1292">
        <v>2.4676706980396799</v>
      </c>
      <c r="AK1292">
        <v>1.23339688601411</v>
      </c>
      <c r="AL1292">
        <v>3.0879765071112701</v>
      </c>
      <c r="AM1292">
        <f t="shared" si="40"/>
        <v>3.4394254893075367</v>
      </c>
      <c r="AN1292">
        <f t="shared" si="41"/>
        <v>1.9743016614865831</v>
      </c>
      <c r="AP1292" t="s">
        <v>1378</v>
      </c>
      <c r="AQ1292" t="s">
        <v>4013</v>
      </c>
      <c r="AR1292" t="s">
        <v>4014</v>
      </c>
      <c r="AS1292">
        <v>-0.34765917791400902</v>
      </c>
      <c r="AT1292">
        <v>0.15618455068534201</v>
      </c>
      <c r="AU1292">
        <v>0.96816133402987903</v>
      </c>
    </row>
    <row r="1293" spans="1:47" x14ac:dyDescent="0.25">
      <c r="A1293" t="s">
        <v>982</v>
      </c>
      <c r="B1293">
        <v>72017.535605849029</v>
      </c>
      <c r="C1293">
        <v>70661.915391940478</v>
      </c>
      <c r="D1293">
        <v>69178.851140594808</v>
      </c>
      <c r="E1293">
        <v>49115.10097566995</v>
      </c>
      <c r="F1293">
        <v>68486.367784368063</v>
      </c>
      <c r="G1293">
        <v>77555.456061803765</v>
      </c>
      <c r="H1293">
        <v>205.36</v>
      </c>
      <c r="I1293">
        <v>59698.538607721821</v>
      </c>
      <c r="J1293">
        <v>205.36</v>
      </c>
      <c r="K1293">
        <v>205.36</v>
      </c>
      <c r="L1293">
        <v>96308.910775478493</v>
      </c>
      <c r="M1293">
        <v>70064.733448777304</v>
      </c>
      <c r="N1293">
        <v>1</v>
      </c>
      <c r="O1293">
        <v>1</v>
      </c>
      <c r="P1293">
        <v>1</v>
      </c>
      <c r="Q1293">
        <v>1</v>
      </c>
      <c r="R1293">
        <v>1</v>
      </c>
      <c r="S1293">
        <v>1</v>
      </c>
      <c r="T1293">
        <v>1</v>
      </c>
      <c r="U1293">
        <v>0</v>
      </c>
      <c r="V1293">
        <v>1</v>
      </c>
      <c r="W1293">
        <v>0</v>
      </c>
      <c r="X1293">
        <v>0</v>
      </c>
      <c r="Y1293">
        <v>1</v>
      </c>
      <c r="Z1293">
        <v>1</v>
      </c>
      <c r="AA1293">
        <v>1.1030385782900101</v>
      </c>
      <c r="AB1293">
        <v>1.1291161428001399</v>
      </c>
      <c r="AC1293">
        <v>2.2465435770361202</v>
      </c>
      <c r="AD1293">
        <v>1.53689590955991</v>
      </c>
      <c r="AE1293">
        <v>0.742876569386409</v>
      </c>
      <c r="AF1293">
        <v>2.4075458809878798</v>
      </c>
      <c r="AG1293">
        <v>0</v>
      </c>
      <c r="AH1293">
        <v>1.50872307356793</v>
      </c>
      <c r="AI1293">
        <v>0</v>
      </c>
      <c r="AJ1293">
        <v>0</v>
      </c>
      <c r="AK1293">
        <v>1.1664976893055601</v>
      </c>
      <c r="AL1293">
        <v>0.76256427110470104</v>
      </c>
      <c r="AM1293">
        <f t="shared" si="40"/>
        <v>1.1477073631856916</v>
      </c>
      <c r="AN1293">
        <f t="shared" si="41"/>
        <v>0.95292625215408489</v>
      </c>
      <c r="AP1293" t="s">
        <v>1379</v>
      </c>
      <c r="AQ1293" t="s">
        <v>4015</v>
      </c>
      <c r="AR1293" t="s">
        <v>4016</v>
      </c>
      <c r="AS1293">
        <v>-0.58516752541486905</v>
      </c>
      <c r="AT1293">
        <v>2.5801466035466999E-2</v>
      </c>
      <c r="AU1293">
        <v>0.96851339138118997</v>
      </c>
    </row>
    <row r="1294" spans="1:47" x14ac:dyDescent="0.25">
      <c r="A1294" t="s">
        <v>191</v>
      </c>
      <c r="B1294">
        <v>205.36</v>
      </c>
      <c r="C1294">
        <v>205.36</v>
      </c>
      <c r="D1294">
        <v>205.36</v>
      </c>
      <c r="E1294">
        <v>205.36</v>
      </c>
      <c r="F1294">
        <v>205.36</v>
      </c>
      <c r="G1294">
        <v>205.36</v>
      </c>
      <c r="H1294">
        <v>205.36</v>
      </c>
      <c r="I1294">
        <v>205.36</v>
      </c>
      <c r="J1294">
        <v>205.36</v>
      </c>
      <c r="K1294">
        <v>205.36</v>
      </c>
      <c r="L1294">
        <v>101530.59412759299</v>
      </c>
      <c r="M1294">
        <v>77892.202316682611</v>
      </c>
      <c r="N1294">
        <v>1</v>
      </c>
      <c r="O1294">
        <v>0</v>
      </c>
      <c r="P1294">
        <v>0</v>
      </c>
      <c r="Q1294">
        <v>0</v>
      </c>
      <c r="R1294">
        <v>0</v>
      </c>
      <c r="S1294">
        <v>0</v>
      </c>
      <c r="T1294">
        <v>0</v>
      </c>
      <c r="U1294">
        <v>0</v>
      </c>
      <c r="V1294">
        <v>0</v>
      </c>
      <c r="W1294">
        <v>0</v>
      </c>
      <c r="X1294">
        <v>0</v>
      </c>
      <c r="Y1294">
        <v>1</v>
      </c>
      <c r="Z1294">
        <v>1</v>
      </c>
      <c r="AA1294">
        <v>0</v>
      </c>
      <c r="AB1294">
        <v>0</v>
      </c>
      <c r="AC1294">
        <v>0</v>
      </c>
      <c r="AD1294">
        <v>0</v>
      </c>
      <c r="AE1294">
        <v>0</v>
      </c>
      <c r="AF1294">
        <v>0</v>
      </c>
      <c r="AG1294">
        <v>0</v>
      </c>
      <c r="AH1294">
        <v>0</v>
      </c>
      <c r="AI1294">
        <v>0</v>
      </c>
      <c r="AJ1294">
        <v>0</v>
      </c>
      <c r="AK1294">
        <v>0.53455679715622795</v>
      </c>
      <c r="AL1294">
        <v>2.5540360447652199</v>
      </c>
      <c r="AM1294">
        <f t="shared" si="40"/>
        <v>0</v>
      </c>
      <c r="AN1294">
        <f t="shared" si="41"/>
        <v>0.51476547365357461</v>
      </c>
      <c r="AP1294" t="s">
        <v>1380</v>
      </c>
      <c r="AQ1294" t="s">
        <v>4017</v>
      </c>
      <c r="AR1294" t="s">
        <v>4018</v>
      </c>
      <c r="AS1294">
        <v>-0.574330053061896</v>
      </c>
      <c r="AT1294">
        <v>0.13542619748369999</v>
      </c>
      <c r="AU1294">
        <v>0.968802486463746</v>
      </c>
    </row>
    <row r="1295" spans="1:47" x14ac:dyDescent="0.25">
      <c r="A1295" t="s">
        <v>557</v>
      </c>
      <c r="B1295">
        <v>75976.767781262679</v>
      </c>
      <c r="C1295">
        <v>205.36</v>
      </c>
      <c r="D1295">
        <v>205.36</v>
      </c>
      <c r="E1295">
        <v>56989.454909098531</v>
      </c>
      <c r="F1295">
        <v>205.36</v>
      </c>
      <c r="G1295">
        <v>205.36</v>
      </c>
      <c r="H1295">
        <v>39718.285408631666</v>
      </c>
      <c r="I1295">
        <v>79999.670728651414</v>
      </c>
      <c r="J1295">
        <v>205.36</v>
      </c>
      <c r="K1295">
        <v>44548.568070850204</v>
      </c>
      <c r="L1295">
        <v>205.36</v>
      </c>
      <c r="M1295">
        <v>205.36</v>
      </c>
      <c r="N1295">
        <v>1</v>
      </c>
      <c r="O1295">
        <v>1</v>
      </c>
      <c r="P1295">
        <v>0</v>
      </c>
      <c r="Q1295">
        <v>0</v>
      </c>
      <c r="R1295">
        <v>1</v>
      </c>
      <c r="S1295">
        <v>0</v>
      </c>
      <c r="T1295">
        <v>0</v>
      </c>
      <c r="U1295">
        <v>1</v>
      </c>
      <c r="V1295">
        <v>1</v>
      </c>
      <c r="W1295">
        <v>0</v>
      </c>
      <c r="X1295">
        <v>1</v>
      </c>
      <c r="Y1295">
        <v>0</v>
      </c>
      <c r="Z1295">
        <v>0</v>
      </c>
      <c r="AA1295">
        <v>2.3063420195130999</v>
      </c>
      <c r="AB1295">
        <v>0</v>
      </c>
      <c r="AC1295">
        <v>0</v>
      </c>
      <c r="AD1295">
        <v>1.03381994816065</v>
      </c>
      <c r="AE1295">
        <v>0</v>
      </c>
      <c r="AF1295">
        <v>0</v>
      </c>
      <c r="AG1295">
        <v>1.26237654354345</v>
      </c>
      <c r="AH1295">
        <v>2.6179132756699199</v>
      </c>
      <c r="AI1295">
        <v>0</v>
      </c>
      <c r="AJ1295">
        <v>1.47138475722613</v>
      </c>
      <c r="AK1295">
        <v>0</v>
      </c>
      <c r="AL1295">
        <v>0</v>
      </c>
      <c r="AM1295">
        <f t="shared" si="40"/>
        <v>0.62962112945653825</v>
      </c>
      <c r="AN1295">
        <f t="shared" si="41"/>
        <v>0.81901829456233666</v>
      </c>
      <c r="AP1295" t="s">
        <v>1381</v>
      </c>
      <c r="AQ1295" t="s">
        <v>4019</v>
      </c>
      <c r="AR1295" t="s">
        <v>4020</v>
      </c>
      <c r="AS1295">
        <v>-1.1325051431496</v>
      </c>
      <c r="AT1295">
        <v>0.108346607790534</v>
      </c>
      <c r="AU1295">
        <v>0.96901015779499</v>
      </c>
    </row>
    <row r="1296" spans="1:47" x14ac:dyDescent="0.25">
      <c r="A1296" t="s">
        <v>1089</v>
      </c>
      <c r="B1296">
        <v>205.36</v>
      </c>
      <c r="C1296">
        <v>29382.429029714716</v>
      </c>
      <c r="D1296">
        <v>205.36</v>
      </c>
      <c r="E1296">
        <v>205.36</v>
      </c>
      <c r="F1296">
        <v>42703.902756896619</v>
      </c>
      <c r="G1296">
        <v>205.36</v>
      </c>
      <c r="H1296">
        <v>205.36</v>
      </c>
      <c r="I1296">
        <v>205.36</v>
      </c>
      <c r="J1296">
        <v>205.36</v>
      </c>
      <c r="K1296">
        <v>205.36</v>
      </c>
      <c r="L1296">
        <v>205.36</v>
      </c>
      <c r="M1296">
        <v>205.36</v>
      </c>
      <c r="N1296">
        <v>1</v>
      </c>
      <c r="O1296">
        <v>0</v>
      </c>
      <c r="P1296">
        <v>1</v>
      </c>
      <c r="Q1296">
        <v>0</v>
      </c>
      <c r="R1296">
        <v>0</v>
      </c>
      <c r="S1296">
        <v>1</v>
      </c>
      <c r="T1296">
        <v>0</v>
      </c>
      <c r="U1296">
        <v>0</v>
      </c>
      <c r="V1296">
        <v>0</v>
      </c>
      <c r="W1296">
        <v>0</v>
      </c>
      <c r="X1296">
        <v>0</v>
      </c>
      <c r="Y1296">
        <v>0</v>
      </c>
      <c r="Z1296">
        <v>0</v>
      </c>
      <c r="AA1296">
        <v>0</v>
      </c>
      <c r="AB1296">
        <v>0.90034002940542701</v>
      </c>
      <c r="AC1296">
        <v>0</v>
      </c>
      <c r="AD1296">
        <v>0</v>
      </c>
      <c r="AE1296">
        <v>1.49146653725887</v>
      </c>
      <c r="AF1296">
        <v>0</v>
      </c>
      <c r="AG1296">
        <v>0</v>
      </c>
      <c r="AH1296">
        <v>0</v>
      </c>
      <c r="AI1296">
        <v>0</v>
      </c>
      <c r="AJ1296">
        <v>0</v>
      </c>
      <c r="AK1296">
        <v>0</v>
      </c>
      <c r="AL1296">
        <v>0</v>
      </c>
      <c r="AM1296">
        <f t="shared" si="40"/>
        <v>0.15005667156757116</v>
      </c>
      <c r="AN1296">
        <f t="shared" si="41"/>
        <v>0.24857775620981168</v>
      </c>
      <c r="AP1296" t="s">
        <v>1382</v>
      </c>
      <c r="AQ1296" t="s">
        <v>4021</v>
      </c>
      <c r="AR1296" t="s">
        <v>4022</v>
      </c>
      <c r="AS1296">
        <v>-0.27062602166688199</v>
      </c>
      <c r="AT1296">
        <v>7.5368453096112897E-2</v>
      </c>
      <c r="AU1296">
        <v>0.969061280297144</v>
      </c>
    </row>
    <row r="1297" spans="1:47" x14ac:dyDescent="0.25">
      <c r="A1297" t="s">
        <v>454</v>
      </c>
      <c r="B1297">
        <v>259087.7188325719</v>
      </c>
      <c r="C1297">
        <v>282624.74889590888</v>
      </c>
      <c r="D1297">
        <v>289614.28276618751</v>
      </c>
      <c r="E1297">
        <v>299840.52936928568</v>
      </c>
      <c r="F1297">
        <v>250726.92413222569</v>
      </c>
      <c r="G1297">
        <v>296951.89442640968</v>
      </c>
      <c r="H1297">
        <v>195797.25001431737</v>
      </c>
      <c r="I1297">
        <v>216539.86605093212</v>
      </c>
      <c r="J1297">
        <v>205.36</v>
      </c>
      <c r="K1297">
        <v>347342.34706211061</v>
      </c>
      <c r="L1297">
        <v>205.36</v>
      </c>
      <c r="M1297">
        <v>344332.01467714313</v>
      </c>
      <c r="N1297">
        <v>1</v>
      </c>
      <c r="O1297">
        <v>1</v>
      </c>
      <c r="P1297">
        <v>1</v>
      </c>
      <c r="Q1297">
        <v>1</v>
      </c>
      <c r="R1297">
        <v>1</v>
      </c>
      <c r="S1297">
        <v>1</v>
      </c>
      <c r="T1297">
        <v>1</v>
      </c>
      <c r="U1297">
        <v>1</v>
      </c>
      <c r="V1297">
        <v>1</v>
      </c>
      <c r="W1297">
        <v>0</v>
      </c>
      <c r="X1297">
        <v>1</v>
      </c>
      <c r="Y1297">
        <v>0</v>
      </c>
      <c r="Z1297">
        <v>1</v>
      </c>
      <c r="AA1297">
        <v>2.92622766612</v>
      </c>
      <c r="AB1297">
        <v>1.8565569040432699</v>
      </c>
      <c r="AC1297">
        <v>2.4378433780968498</v>
      </c>
      <c r="AD1297">
        <v>4.6599826985471502</v>
      </c>
      <c r="AE1297">
        <v>1.88179070341657</v>
      </c>
      <c r="AF1297">
        <v>4.7028609066414004</v>
      </c>
      <c r="AG1297">
        <v>3.13664205948941</v>
      </c>
      <c r="AH1297">
        <v>5.3667291462316697</v>
      </c>
      <c r="AI1297">
        <v>0</v>
      </c>
      <c r="AJ1297">
        <v>4.0720223099502499</v>
      </c>
      <c r="AK1297">
        <v>0</v>
      </c>
      <c r="AL1297">
        <v>3.94383068641956</v>
      </c>
      <c r="AM1297">
        <f t="shared" si="40"/>
        <v>2.665918527475295</v>
      </c>
      <c r="AN1297">
        <f t="shared" si="41"/>
        <v>3.1648292156840601</v>
      </c>
      <c r="AP1297" t="s">
        <v>1383</v>
      </c>
      <c r="AQ1297" t="s">
        <v>4023</v>
      </c>
      <c r="AR1297" t="s">
        <v>4024</v>
      </c>
      <c r="AS1297">
        <v>-2.8243872604094999</v>
      </c>
      <c r="AT1297">
        <v>0.108854053835803</v>
      </c>
      <c r="AU1297">
        <v>0.96954191600872996</v>
      </c>
    </row>
    <row r="1298" spans="1:47" x14ac:dyDescent="0.25">
      <c r="A1298" t="s">
        <v>442</v>
      </c>
      <c r="B1298">
        <v>205.36</v>
      </c>
      <c r="C1298">
        <v>205.36</v>
      </c>
      <c r="D1298">
        <v>205.36</v>
      </c>
      <c r="E1298">
        <v>205.36</v>
      </c>
      <c r="F1298">
        <v>205.36</v>
      </c>
      <c r="G1298">
        <v>205.36</v>
      </c>
      <c r="H1298">
        <v>46676.108856590843</v>
      </c>
      <c r="I1298">
        <v>40992.400317085565</v>
      </c>
      <c r="J1298">
        <v>205.36</v>
      </c>
      <c r="K1298">
        <v>205.36</v>
      </c>
      <c r="L1298">
        <v>205.36</v>
      </c>
      <c r="M1298">
        <v>205.36</v>
      </c>
      <c r="N1298">
        <v>1</v>
      </c>
      <c r="O1298">
        <v>0</v>
      </c>
      <c r="P1298">
        <v>0</v>
      </c>
      <c r="Q1298">
        <v>0</v>
      </c>
      <c r="R1298">
        <v>0</v>
      </c>
      <c r="S1298">
        <v>0</v>
      </c>
      <c r="T1298">
        <v>0</v>
      </c>
      <c r="U1298">
        <v>1</v>
      </c>
      <c r="V1298">
        <v>1</v>
      </c>
      <c r="W1298">
        <v>0</v>
      </c>
      <c r="X1298">
        <v>0</v>
      </c>
      <c r="Y1298">
        <v>0</v>
      </c>
      <c r="Z1298">
        <v>0</v>
      </c>
      <c r="AA1298">
        <v>0</v>
      </c>
      <c r="AB1298">
        <v>0</v>
      </c>
      <c r="AC1298">
        <v>0</v>
      </c>
      <c r="AD1298">
        <v>0</v>
      </c>
      <c r="AE1298">
        <v>0</v>
      </c>
      <c r="AF1298">
        <v>0</v>
      </c>
      <c r="AG1298">
        <v>1.83158658694875</v>
      </c>
      <c r="AH1298">
        <v>1.4843799930353601</v>
      </c>
      <c r="AI1298">
        <v>0</v>
      </c>
      <c r="AJ1298">
        <v>0</v>
      </c>
      <c r="AK1298">
        <v>0</v>
      </c>
      <c r="AL1298">
        <v>0</v>
      </c>
      <c r="AM1298">
        <f t="shared" si="40"/>
        <v>0</v>
      </c>
      <c r="AN1298">
        <f t="shared" si="41"/>
        <v>0.5526610966640183</v>
      </c>
      <c r="AP1298" t="s">
        <v>1384</v>
      </c>
      <c r="AQ1298" t="s">
        <v>4025</v>
      </c>
      <c r="AR1298" t="s">
        <v>4026</v>
      </c>
      <c r="AS1298">
        <v>-0.20782190439567799</v>
      </c>
      <c r="AT1298">
        <v>2.6864548790862999E-2</v>
      </c>
      <c r="AU1298">
        <v>0.96967984343737301</v>
      </c>
    </row>
    <row r="1299" spans="1:47" x14ac:dyDescent="0.25">
      <c r="A1299" t="s">
        <v>697</v>
      </c>
      <c r="B1299">
        <v>205.36</v>
      </c>
      <c r="C1299">
        <v>7344.4808429891573</v>
      </c>
      <c r="D1299">
        <v>12494.099629305923</v>
      </c>
      <c r="E1299">
        <v>11906.48868888238</v>
      </c>
      <c r="F1299">
        <v>12904.847284338679</v>
      </c>
      <c r="G1299">
        <v>205.36</v>
      </c>
      <c r="H1299">
        <v>23335.30184000633</v>
      </c>
      <c r="I1299">
        <v>205.36</v>
      </c>
      <c r="J1299">
        <v>205.36</v>
      </c>
      <c r="K1299">
        <v>205.36</v>
      </c>
      <c r="L1299">
        <v>4191.5428446152664</v>
      </c>
      <c r="M1299">
        <v>572.62742144859772</v>
      </c>
      <c r="N1299">
        <v>1</v>
      </c>
      <c r="O1299">
        <v>0</v>
      </c>
      <c r="P1299">
        <v>1</v>
      </c>
      <c r="Q1299">
        <v>1</v>
      </c>
      <c r="R1299">
        <v>1</v>
      </c>
      <c r="S1299">
        <v>1</v>
      </c>
      <c r="T1299">
        <v>0</v>
      </c>
      <c r="U1299">
        <v>1</v>
      </c>
      <c r="V1299">
        <v>0</v>
      </c>
      <c r="W1299">
        <v>0</v>
      </c>
      <c r="X1299">
        <v>0</v>
      </c>
      <c r="Y1299">
        <v>1</v>
      </c>
      <c r="Z1299">
        <v>1</v>
      </c>
      <c r="AA1299">
        <v>0</v>
      </c>
      <c r="AB1299">
        <v>0.874966375109275</v>
      </c>
      <c r="AC1299">
        <v>2.9053784109765801</v>
      </c>
      <c r="AD1299">
        <v>1.80892326611201</v>
      </c>
      <c r="AE1299">
        <v>1.93277501950137</v>
      </c>
      <c r="AF1299">
        <v>0</v>
      </c>
      <c r="AG1299">
        <v>1.9488435057317</v>
      </c>
      <c r="AH1299">
        <v>0</v>
      </c>
      <c r="AI1299">
        <v>0</v>
      </c>
      <c r="AJ1299">
        <v>0</v>
      </c>
      <c r="AK1299">
        <v>3.0585172532110199</v>
      </c>
      <c r="AL1299">
        <v>0.60662600121199695</v>
      </c>
      <c r="AM1299">
        <f t="shared" si="40"/>
        <v>0.63005746434764254</v>
      </c>
      <c r="AN1299">
        <f t="shared" si="41"/>
        <v>1.5592808409613494</v>
      </c>
      <c r="AP1299" t="s">
        <v>1385</v>
      </c>
      <c r="AQ1299" t="s">
        <v>4027</v>
      </c>
      <c r="AR1299" t="s">
        <v>4028</v>
      </c>
      <c r="AS1299">
        <v>-0.36540170162496699</v>
      </c>
      <c r="AT1299">
        <v>1.8364040592139901E-2</v>
      </c>
      <c r="AU1299">
        <v>0.97007510382211104</v>
      </c>
    </row>
    <row r="1300" spans="1:47" x14ac:dyDescent="0.25">
      <c r="A1300" t="s">
        <v>156</v>
      </c>
      <c r="B1300">
        <v>205.36</v>
      </c>
      <c r="C1300">
        <v>205.36</v>
      </c>
      <c r="D1300">
        <v>205.36</v>
      </c>
      <c r="E1300">
        <v>17923.308577917629</v>
      </c>
      <c r="F1300">
        <v>12843.866157093878</v>
      </c>
      <c r="G1300">
        <v>205.36</v>
      </c>
      <c r="H1300">
        <v>33540.659128371284</v>
      </c>
      <c r="I1300">
        <v>205.36</v>
      </c>
      <c r="J1300">
        <v>205.36</v>
      </c>
      <c r="K1300">
        <v>205.36</v>
      </c>
      <c r="L1300">
        <v>35542.862351440883</v>
      </c>
      <c r="M1300">
        <v>22184.008438257864</v>
      </c>
      <c r="N1300">
        <v>1</v>
      </c>
      <c r="O1300">
        <v>0</v>
      </c>
      <c r="P1300">
        <v>0</v>
      </c>
      <c r="Q1300">
        <v>0</v>
      </c>
      <c r="R1300">
        <v>1</v>
      </c>
      <c r="S1300">
        <v>1</v>
      </c>
      <c r="T1300">
        <v>0</v>
      </c>
      <c r="U1300">
        <v>1</v>
      </c>
      <c r="V1300">
        <v>0</v>
      </c>
      <c r="W1300">
        <v>0</v>
      </c>
      <c r="X1300">
        <v>0</v>
      </c>
      <c r="Y1300">
        <v>1</v>
      </c>
      <c r="Z1300">
        <v>1</v>
      </c>
      <c r="AA1300">
        <v>0</v>
      </c>
      <c r="AB1300">
        <v>0</v>
      </c>
      <c r="AC1300">
        <v>0</v>
      </c>
      <c r="AD1300">
        <v>1.3295153517162901</v>
      </c>
      <c r="AE1300">
        <v>0.72531923913121799</v>
      </c>
      <c r="AF1300">
        <v>0</v>
      </c>
      <c r="AG1300">
        <v>1.4058986159901501</v>
      </c>
      <c r="AH1300">
        <v>0</v>
      </c>
      <c r="AI1300">
        <v>0</v>
      </c>
      <c r="AJ1300">
        <v>0</v>
      </c>
      <c r="AK1300">
        <v>2.2821166057823499</v>
      </c>
      <c r="AL1300">
        <v>1.1147462453949999</v>
      </c>
      <c r="AM1300">
        <f t="shared" si="40"/>
        <v>0</v>
      </c>
      <c r="AN1300">
        <f t="shared" si="41"/>
        <v>1.1429326763358347</v>
      </c>
      <c r="AP1300" t="s">
        <v>1386</v>
      </c>
      <c r="AQ1300" t="s">
        <v>4029</v>
      </c>
      <c r="AR1300" t="s">
        <v>4030</v>
      </c>
      <c r="AS1300">
        <v>-0.66344745822131401</v>
      </c>
      <c r="AT1300">
        <v>0.13628754491748901</v>
      </c>
      <c r="AU1300">
        <v>0.97041693867842604</v>
      </c>
    </row>
    <row r="1301" spans="1:47" x14ac:dyDescent="0.25">
      <c r="A1301" t="s">
        <v>627</v>
      </c>
      <c r="B1301">
        <v>89088.685865334352</v>
      </c>
      <c r="C1301">
        <v>111730.04984743401</v>
      </c>
      <c r="D1301">
        <v>99708.765760327035</v>
      </c>
      <c r="E1301">
        <v>82623.249640931928</v>
      </c>
      <c r="F1301">
        <v>87686.871843991801</v>
      </c>
      <c r="G1301">
        <v>88026.981951198541</v>
      </c>
      <c r="H1301">
        <v>131570.96045165806</v>
      </c>
      <c r="I1301">
        <v>106722.84715143703</v>
      </c>
      <c r="J1301">
        <v>195273.58537782883</v>
      </c>
      <c r="K1301">
        <v>119672.9206850773</v>
      </c>
      <c r="L1301">
        <v>205.36</v>
      </c>
      <c r="M1301">
        <v>146209.87280871891</v>
      </c>
      <c r="N1301">
        <v>1</v>
      </c>
      <c r="O1301">
        <v>1</v>
      </c>
      <c r="P1301">
        <v>1</v>
      </c>
      <c r="Q1301">
        <v>1</v>
      </c>
      <c r="R1301">
        <v>1</v>
      </c>
      <c r="S1301">
        <v>1</v>
      </c>
      <c r="T1301">
        <v>1</v>
      </c>
      <c r="U1301">
        <v>1</v>
      </c>
      <c r="V1301">
        <v>1</v>
      </c>
      <c r="W1301">
        <v>1</v>
      </c>
      <c r="X1301">
        <v>1</v>
      </c>
      <c r="Y1301">
        <v>0</v>
      </c>
      <c r="Z1301">
        <v>1</v>
      </c>
      <c r="AA1301">
        <v>0.636586294779378</v>
      </c>
      <c r="AB1301">
        <v>2.7535258369195899</v>
      </c>
      <c r="AC1301">
        <v>2.2974171560412402</v>
      </c>
      <c r="AD1301">
        <v>4.6221202452703496</v>
      </c>
      <c r="AE1301">
        <v>1.35898296429914</v>
      </c>
      <c r="AF1301">
        <v>3.1420369983738201</v>
      </c>
      <c r="AG1301">
        <v>3.6928002108011699</v>
      </c>
      <c r="AH1301">
        <v>3.8621540382391601</v>
      </c>
      <c r="AI1301">
        <v>2.3252812726808698</v>
      </c>
      <c r="AJ1301">
        <v>2.706594096291</v>
      </c>
      <c r="AK1301">
        <v>0</v>
      </c>
      <c r="AL1301">
        <v>2.37276770340101</v>
      </c>
      <c r="AM1301">
        <f t="shared" si="40"/>
        <v>2.3102402758476495</v>
      </c>
      <c r="AN1301">
        <f t="shared" si="41"/>
        <v>2.6514708603351385</v>
      </c>
      <c r="AP1301" t="s">
        <v>1387</v>
      </c>
      <c r="AQ1301" t="s">
        <v>4031</v>
      </c>
      <c r="AR1301" t="s">
        <v>4032</v>
      </c>
      <c r="AS1301">
        <v>-1.2132085162474</v>
      </c>
      <c r="AT1301">
        <v>0.139429709085273</v>
      </c>
      <c r="AU1301">
        <v>0.97129455412014398</v>
      </c>
    </row>
    <row r="1302" spans="1:47" x14ac:dyDescent="0.25">
      <c r="A1302" t="s">
        <v>1221</v>
      </c>
      <c r="B1302">
        <v>88338.143117928965</v>
      </c>
      <c r="C1302">
        <v>77655.452612387598</v>
      </c>
      <c r="D1302">
        <v>78566.260978442515</v>
      </c>
      <c r="E1302">
        <v>205.36</v>
      </c>
      <c r="F1302">
        <v>205.36</v>
      </c>
      <c r="G1302">
        <v>73756.168983158743</v>
      </c>
      <c r="H1302">
        <v>41643.590686731448</v>
      </c>
      <c r="I1302">
        <v>139676.3680293574</v>
      </c>
      <c r="J1302">
        <v>117233.30876750288</v>
      </c>
      <c r="K1302">
        <v>79432.623270102922</v>
      </c>
      <c r="L1302">
        <v>117223.2382339435</v>
      </c>
      <c r="M1302">
        <v>172817.7455982916</v>
      </c>
      <c r="N1302">
        <v>1</v>
      </c>
      <c r="O1302">
        <v>1</v>
      </c>
      <c r="P1302">
        <v>1</v>
      </c>
      <c r="Q1302">
        <v>1</v>
      </c>
      <c r="R1302">
        <v>0</v>
      </c>
      <c r="S1302">
        <v>0</v>
      </c>
      <c r="T1302">
        <v>1</v>
      </c>
      <c r="U1302">
        <v>1</v>
      </c>
      <c r="V1302">
        <v>1</v>
      </c>
      <c r="W1302">
        <v>1</v>
      </c>
      <c r="X1302">
        <v>1</v>
      </c>
      <c r="Y1302">
        <v>1</v>
      </c>
      <c r="Z1302">
        <v>1</v>
      </c>
      <c r="AA1302">
        <v>3.3573802591146999</v>
      </c>
      <c r="AB1302">
        <v>3.0900227588492402</v>
      </c>
      <c r="AC1302">
        <v>3.3762335795296501</v>
      </c>
      <c r="AD1302">
        <v>0</v>
      </c>
      <c r="AE1302">
        <v>0</v>
      </c>
      <c r="AF1302">
        <v>1.2336394791896801</v>
      </c>
      <c r="AG1302">
        <v>4.1695186795079504</v>
      </c>
      <c r="AH1302">
        <v>3.5725555931664399</v>
      </c>
      <c r="AI1302">
        <v>1.4803032445152</v>
      </c>
      <c r="AJ1302">
        <v>2.3487607204540999</v>
      </c>
      <c r="AK1302">
        <v>2.0334748109687402</v>
      </c>
      <c r="AL1302">
        <v>3.5222737741785402</v>
      </c>
      <c r="AM1302">
        <f t="shared" si="40"/>
        <v>2.4810566736087618</v>
      </c>
      <c r="AN1302">
        <f t="shared" si="41"/>
        <v>2.2163038096369454</v>
      </c>
      <c r="AP1302" t="s">
        <v>1388</v>
      </c>
      <c r="AQ1302" t="s">
        <v>4033</v>
      </c>
      <c r="AR1302" t="s">
        <v>4034</v>
      </c>
      <c r="AS1302">
        <v>1.06588555636091</v>
      </c>
      <c r="AT1302">
        <v>0.36706948572062897</v>
      </c>
      <c r="AU1302">
        <v>0.97172072654420505</v>
      </c>
    </row>
    <row r="1303" spans="1:47" x14ac:dyDescent="0.25">
      <c r="A1303" t="s">
        <v>1112</v>
      </c>
      <c r="B1303">
        <v>205.36</v>
      </c>
      <c r="C1303">
        <v>205.36</v>
      </c>
      <c r="D1303">
        <v>205.36</v>
      </c>
      <c r="E1303">
        <v>205.36</v>
      </c>
      <c r="F1303">
        <v>205.36</v>
      </c>
      <c r="G1303">
        <v>205.36</v>
      </c>
      <c r="H1303">
        <v>205.36</v>
      </c>
      <c r="I1303">
        <v>205.36</v>
      </c>
      <c r="J1303">
        <v>205.36</v>
      </c>
      <c r="K1303">
        <v>205.36</v>
      </c>
      <c r="L1303">
        <v>40231.023832763909</v>
      </c>
      <c r="M1303">
        <v>23488.136414684908</v>
      </c>
      <c r="N1303">
        <v>1</v>
      </c>
      <c r="O1303">
        <v>0</v>
      </c>
      <c r="P1303">
        <v>0</v>
      </c>
      <c r="Q1303">
        <v>0</v>
      </c>
      <c r="R1303">
        <v>0</v>
      </c>
      <c r="S1303">
        <v>0</v>
      </c>
      <c r="T1303">
        <v>0</v>
      </c>
      <c r="U1303">
        <v>0</v>
      </c>
      <c r="V1303">
        <v>0</v>
      </c>
      <c r="W1303">
        <v>0</v>
      </c>
      <c r="X1303">
        <v>0</v>
      </c>
      <c r="Y1303">
        <v>1</v>
      </c>
      <c r="Z1303">
        <v>1</v>
      </c>
      <c r="AA1303">
        <v>0</v>
      </c>
      <c r="AB1303">
        <v>0</v>
      </c>
      <c r="AC1303">
        <v>0</v>
      </c>
      <c r="AD1303">
        <v>0</v>
      </c>
      <c r="AE1303">
        <v>0</v>
      </c>
      <c r="AF1303">
        <v>0</v>
      </c>
      <c r="AG1303">
        <v>0</v>
      </c>
      <c r="AH1303">
        <v>0</v>
      </c>
      <c r="AI1303">
        <v>0</v>
      </c>
      <c r="AJ1303">
        <v>0</v>
      </c>
      <c r="AK1303">
        <v>2.7001440401695702</v>
      </c>
      <c r="AL1303">
        <v>2.1047678718565401</v>
      </c>
      <c r="AM1303">
        <f t="shared" si="40"/>
        <v>0</v>
      </c>
      <c r="AN1303">
        <f t="shared" si="41"/>
        <v>0.80081865200435176</v>
      </c>
      <c r="AP1303" t="s">
        <v>1389</v>
      </c>
      <c r="AQ1303" t="s">
        <v>3764</v>
      </c>
      <c r="AR1303" t="s">
        <v>4035</v>
      </c>
      <c r="AS1303">
        <v>0.90798654182507899</v>
      </c>
      <c r="AT1303">
        <v>4.80959086107609E-2</v>
      </c>
      <c r="AU1303">
        <v>0.97211856589790002</v>
      </c>
    </row>
    <row r="1304" spans="1:47" x14ac:dyDescent="0.25">
      <c r="A1304" t="s">
        <v>217</v>
      </c>
      <c r="B1304">
        <v>205.36</v>
      </c>
      <c r="C1304">
        <v>205.36</v>
      </c>
      <c r="D1304">
        <v>205.36</v>
      </c>
      <c r="E1304">
        <v>22046.566187913981</v>
      </c>
      <c r="F1304">
        <v>205.36</v>
      </c>
      <c r="G1304">
        <v>205.36</v>
      </c>
      <c r="H1304">
        <v>205.36</v>
      </c>
      <c r="I1304">
        <v>205.36</v>
      </c>
      <c r="J1304">
        <v>89233.192274287096</v>
      </c>
      <c r="K1304">
        <v>205.36</v>
      </c>
      <c r="L1304">
        <v>49907.800068115284</v>
      </c>
      <c r="M1304">
        <v>205.36</v>
      </c>
      <c r="N1304">
        <v>1</v>
      </c>
      <c r="O1304">
        <v>0</v>
      </c>
      <c r="P1304">
        <v>0</v>
      </c>
      <c r="Q1304">
        <v>0</v>
      </c>
      <c r="R1304">
        <v>1</v>
      </c>
      <c r="S1304">
        <v>0</v>
      </c>
      <c r="T1304">
        <v>0</v>
      </c>
      <c r="U1304">
        <v>0</v>
      </c>
      <c r="V1304">
        <v>0</v>
      </c>
      <c r="W1304">
        <v>1</v>
      </c>
      <c r="X1304">
        <v>0</v>
      </c>
      <c r="Y1304">
        <v>1</v>
      </c>
      <c r="Z1304">
        <v>0</v>
      </c>
      <c r="AA1304">
        <v>0</v>
      </c>
      <c r="AB1304">
        <v>0</v>
      </c>
      <c r="AC1304">
        <v>0</v>
      </c>
      <c r="AD1304">
        <v>1.6805603828390301</v>
      </c>
      <c r="AE1304">
        <v>0</v>
      </c>
      <c r="AF1304">
        <v>0</v>
      </c>
      <c r="AG1304">
        <v>0</v>
      </c>
      <c r="AH1304">
        <v>0</v>
      </c>
      <c r="AI1304">
        <v>1.3116226197246701</v>
      </c>
      <c r="AJ1304">
        <v>0</v>
      </c>
      <c r="AK1304">
        <v>1.30846890379966</v>
      </c>
      <c r="AL1304">
        <v>0</v>
      </c>
      <c r="AM1304">
        <f t="shared" si="40"/>
        <v>0.21860376995411168</v>
      </c>
      <c r="AN1304">
        <f t="shared" si="41"/>
        <v>0.49817154777311501</v>
      </c>
      <c r="AP1304" t="s">
        <v>1390</v>
      </c>
      <c r="AQ1304" t="s">
        <v>4036</v>
      </c>
      <c r="AR1304" t="s">
        <v>4037</v>
      </c>
      <c r="AS1304">
        <v>-0.65629840449215104</v>
      </c>
      <c r="AT1304">
        <v>8.6558274651257802E-2</v>
      </c>
      <c r="AU1304">
        <v>0.97280342523091501</v>
      </c>
    </row>
    <row r="1305" spans="1:47" x14ac:dyDescent="0.25">
      <c r="A1305" t="s">
        <v>1062</v>
      </c>
      <c r="B1305">
        <v>205.36</v>
      </c>
      <c r="C1305">
        <v>205.36</v>
      </c>
      <c r="D1305">
        <v>205.36</v>
      </c>
      <c r="E1305">
        <v>43482.149367386919</v>
      </c>
      <c r="F1305">
        <v>27306.29587794936</v>
      </c>
      <c r="G1305">
        <v>205.36</v>
      </c>
      <c r="H1305">
        <v>20961.241305286945</v>
      </c>
      <c r="I1305">
        <v>205.36</v>
      </c>
      <c r="J1305">
        <v>77580.23839608235</v>
      </c>
      <c r="K1305">
        <v>69131.501501446779</v>
      </c>
      <c r="L1305">
        <v>79508.092173428799</v>
      </c>
      <c r="M1305">
        <v>205.36</v>
      </c>
      <c r="N1305">
        <v>1</v>
      </c>
      <c r="O1305">
        <v>0</v>
      </c>
      <c r="P1305">
        <v>0</v>
      </c>
      <c r="Q1305">
        <v>0</v>
      </c>
      <c r="R1305">
        <v>1</v>
      </c>
      <c r="S1305">
        <v>1</v>
      </c>
      <c r="T1305">
        <v>0</v>
      </c>
      <c r="U1305">
        <v>1</v>
      </c>
      <c r="V1305">
        <v>0</v>
      </c>
      <c r="W1305">
        <v>1</v>
      </c>
      <c r="X1305">
        <v>1</v>
      </c>
      <c r="Y1305">
        <v>1</v>
      </c>
      <c r="Z1305">
        <v>0</v>
      </c>
      <c r="AA1305">
        <v>0</v>
      </c>
      <c r="AB1305">
        <v>0</v>
      </c>
      <c r="AC1305">
        <v>0</v>
      </c>
      <c r="AD1305">
        <v>0.623681651738201</v>
      </c>
      <c r="AE1305">
        <v>2.8867481157439099</v>
      </c>
      <c r="AF1305">
        <v>0</v>
      </c>
      <c r="AG1305">
        <v>0.82396040362878298</v>
      </c>
      <c r="AH1305">
        <v>0</v>
      </c>
      <c r="AI1305">
        <v>1.6772381077157601</v>
      </c>
      <c r="AJ1305">
        <v>1.4562404933394499</v>
      </c>
      <c r="AK1305">
        <v>1.06556839728562</v>
      </c>
      <c r="AL1305">
        <v>0</v>
      </c>
      <c r="AM1305">
        <f t="shared" si="40"/>
        <v>0.52224643350920175</v>
      </c>
      <c r="AN1305">
        <f t="shared" si="41"/>
        <v>0.89999309473275246</v>
      </c>
      <c r="AP1305" t="s">
        <v>187</v>
      </c>
      <c r="AQ1305" t="s">
        <v>4038</v>
      </c>
      <c r="AR1305" t="s">
        <v>4039</v>
      </c>
      <c r="AS1305">
        <v>0.43303955378949899</v>
      </c>
      <c r="AT1305">
        <v>0.18723946194171801</v>
      </c>
      <c r="AU1305">
        <v>0.97302752989144603</v>
      </c>
    </row>
    <row r="1306" spans="1:47" x14ac:dyDescent="0.25">
      <c r="A1306" t="s">
        <v>100</v>
      </c>
      <c r="B1306">
        <v>20672.826350222651</v>
      </c>
      <c r="C1306">
        <v>205.36</v>
      </c>
      <c r="D1306">
        <v>205.36</v>
      </c>
      <c r="E1306">
        <v>22544.479204753596</v>
      </c>
      <c r="F1306">
        <v>49913.734290317974</v>
      </c>
      <c r="G1306">
        <v>205.36</v>
      </c>
      <c r="H1306">
        <v>39217.700678306566</v>
      </c>
      <c r="I1306">
        <v>205.36</v>
      </c>
      <c r="J1306">
        <v>205.36</v>
      </c>
      <c r="K1306">
        <v>205.36</v>
      </c>
      <c r="L1306">
        <v>22382.202132295839</v>
      </c>
      <c r="M1306">
        <v>29443.193602453517</v>
      </c>
      <c r="N1306">
        <v>1</v>
      </c>
      <c r="O1306">
        <v>1</v>
      </c>
      <c r="P1306">
        <v>0</v>
      </c>
      <c r="Q1306">
        <v>0</v>
      </c>
      <c r="R1306">
        <v>1</v>
      </c>
      <c r="S1306">
        <v>1</v>
      </c>
      <c r="T1306">
        <v>0</v>
      </c>
      <c r="U1306">
        <v>1</v>
      </c>
      <c r="V1306">
        <v>0</v>
      </c>
      <c r="W1306">
        <v>0</v>
      </c>
      <c r="X1306">
        <v>0</v>
      </c>
      <c r="Y1306">
        <v>1</v>
      </c>
      <c r="Z1306">
        <v>1</v>
      </c>
      <c r="AA1306">
        <v>3.6714504076411298</v>
      </c>
      <c r="AB1306">
        <v>0</v>
      </c>
      <c r="AC1306">
        <v>0</v>
      </c>
      <c r="AD1306">
        <v>2.2756478358182402</v>
      </c>
      <c r="AE1306">
        <v>2.57420404342834</v>
      </c>
      <c r="AF1306">
        <v>0</v>
      </c>
      <c r="AG1306">
        <v>2.96308769698779</v>
      </c>
      <c r="AH1306">
        <v>0</v>
      </c>
      <c r="AI1306">
        <v>0</v>
      </c>
      <c r="AJ1306">
        <v>0</v>
      </c>
      <c r="AK1306">
        <v>2.9323654682723501</v>
      </c>
      <c r="AL1306">
        <v>0.76060526093237701</v>
      </c>
      <c r="AM1306">
        <f t="shared" si="40"/>
        <v>0.61190840127352164</v>
      </c>
      <c r="AN1306">
        <f t="shared" si="41"/>
        <v>1.9176517175731831</v>
      </c>
      <c r="AP1306" t="s">
        <v>1391</v>
      </c>
      <c r="AQ1306" t="s">
        <v>4040</v>
      </c>
      <c r="AR1306" t="s">
        <v>4041</v>
      </c>
      <c r="AS1306">
        <v>-0.20645892624545001</v>
      </c>
      <c r="AT1306">
        <v>0.181799294365175</v>
      </c>
      <c r="AU1306">
        <v>0.97309118864606303</v>
      </c>
    </row>
    <row r="1307" spans="1:47" x14ac:dyDescent="0.25">
      <c r="A1307" t="s">
        <v>940</v>
      </c>
      <c r="B1307">
        <v>62559.384061628749</v>
      </c>
      <c r="C1307">
        <v>51344.515589797891</v>
      </c>
      <c r="D1307">
        <v>81505.093709539738</v>
      </c>
      <c r="E1307">
        <v>72538.149918131545</v>
      </c>
      <c r="F1307">
        <v>205.36</v>
      </c>
      <c r="G1307">
        <v>205.36</v>
      </c>
      <c r="H1307">
        <v>64484.86099814254</v>
      </c>
      <c r="I1307">
        <v>61410.42423873143</v>
      </c>
      <c r="J1307">
        <v>83407.63192155413</v>
      </c>
      <c r="K1307">
        <v>38481.902043891991</v>
      </c>
      <c r="L1307">
        <v>106544.00713606431</v>
      </c>
      <c r="M1307">
        <v>89135.279816274036</v>
      </c>
      <c r="N1307">
        <v>1</v>
      </c>
      <c r="O1307">
        <v>1</v>
      </c>
      <c r="P1307">
        <v>1</v>
      </c>
      <c r="Q1307">
        <v>1</v>
      </c>
      <c r="R1307">
        <v>1</v>
      </c>
      <c r="S1307">
        <v>0</v>
      </c>
      <c r="T1307">
        <v>0</v>
      </c>
      <c r="U1307">
        <v>1</v>
      </c>
      <c r="V1307">
        <v>1</v>
      </c>
      <c r="W1307">
        <v>1</v>
      </c>
      <c r="X1307">
        <v>1</v>
      </c>
      <c r="Y1307">
        <v>1</v>
      </c>
      <c r="Z1307">
        <v>1</v>
      </c>
      <c r="AA1307">
        <v>1.6796529849771999</v>
      </c>
      <c r="AB1307">
        <v>0.90523516075434096</v>
      </c>
      <c r="AC1307">
        <v>1.2155077762268101</v>
      </c>
      <c r="AD1307">
        <v>4.2727727342239001</v>
      </c>
      <c r="AE1307">
        <v>0</v>
      </c>
      <c r="AF1307">
        <v>0</v>
      </c>
      <c r="AG1307">
        <v>2.2360292492080802</v>
      </c>
      <c r="AH1307">
        <v>3.9543139230192299</v>
      </c>
      <c r="AI1307">
        <v>3.4757863535542501</v>
      </c>
      <c r="AJ1307">
        <v>2.0169228562430699</v>
      </c>
      <c r="AK1307">
        <v>0.92418631272068397</v>
      </c>
      <c r="AL1307">
        <v>3.8488387076949802</v>
      </c>
      <c r="AM1307">
        <f t="shared" si="40"/>
        <v>1.5488508552926119</v>
      </c>
      <c r="AN1307">
        <f t="shared" si="41"/>
        <v>2.5393568211444792</v>
      </c>
      <c r="AP1307" t="s">
        <v>1392</v>
      </c>
      <c r="AQ1307" t="s">
        <v>4042</v>
      </c>
      <c r="AR1307" t="s">
        <v>4043</v>
      </c>
      <c r="AS1307">
        <v>-1.03436877529495</v>
      </c>
      <c r="AT1307">
        <v>3.6364016964122503E-2</v>
      </c>
      <c r="AU1307">
        <v>0.97356779155111195</v>
      </c>
    </row>
    <row r="1308" spans="1:47" x14ac:dyDescent="0.25">
      <c r="A1308" t="s">
        <v>610</v>
      </c>
      <c r="B1308">
        <v>105128.54339143469</v>
      </c>
      <c r="C1308">
        <v>90943.021631549083</v>
      </c>
      <c r="D1308">
        <v>109209.51309909104</v>
      </c>
      <c r="E1308">
        <v>80580.535942147326</v>
      </c>
      <c r="F1308">
        <v>103232.43405328668</v>
      </c>
      <c r="G1308">
        <v>140747.13200966228</v>
      </c>
      <c r="H1308">
        <v>107100.83445411861</v>
      </c>
      <c r="I1308">
        <v>89797.952718558561</v>
      </c>
      <c r="J1308">
        <v>128873.70852688594</v>
      </c>
      <c r="K1308">
        <v>108337.47315926745</v>
      </c>
      <c r="L1308">
        <v>125357.07269930077</v>
      </c>
      <c r="M1308">
        <v>111818.91347019981</v>
      </c>
      <c r="N1308">
        <v>1</v>
      </c>
      <c r="O1308">
        <v>1</v>
      </c>
      <c r="P1308">
        <v>1</v>
      </c>
      <c r="Q1308">
        <v>1</v>
      </c>
      <c r="R1308">
        <v>1</v>
      </c>
      <c r="S1308">
        <v>1</v>
      </c>
      <c r="T1308">
        <v>1</v>
      </c>
      <c r="U1308">
        <v>1</v>
      </c>
      <c r="V1308">
        <v>1</v>
      </c>
      <c r="W1308">
        <v>1</v>
      </c>
      <c r="X1308">
        <v>1</v>
      </c>
      <c r="Y1308">
        <v>1</v>
      </c>
      <c r="Z1308">
        <v>1</v>
      </c>
      <c r="AA1308">
        <v>3.1505088479711798</v>
      </c>
      <c r="AB1308">
        <v>0.79717390166587498</v>
      </c>
      <c r="AC1308">
        <v>3.33039353910207</v>
      </c>
      <c r="AD1308">
        <v>2.85688766902592</v>
      </c>
      <c r="AE1308">
        <v>2.8288935865424101</v>
      </c>
      <c r="AF1308">
        <v>2.2683914353498902</v>
      </c>
      <c r="AG1308">
        <v>2.0740152523969599</v>
      </c>
      <c r="AH1308">
        <v>2.3788328922893101</v>
      </c>
      <c r="AI1308">
        <v>3.2470947609859699</v>
      </c>
      <c r="AJ1308">
        <v>3.5020628739678901</v>
      </c>
      <c r="AK1308">
        <v>2.5937078978178101</v>
      </c>
      <c r="AL1308">
        <v>2.9058310447684499</v>
      </c>
      <c r="AM1308">
        <f t="shared" si="40"/>
        <v>2.7159375598404796</v>
      </c>
      <c r="AN1308">
        <f t="shared" si="41"/>
        <v>2.6063613904734764</v>
      </c>
      <c r="AP1308" t="s">
        <v>1393</v>
      </c>
      <c r="AQ1308" t="s">
        <v>4044</v>
      </c>
      <c r="AR1308" t="s">
        <v>4045</v>
      </c>
      <c r="AS1308">
        <v>1.2579824668786099</v>
      </c>
      <c r="AT1308">
        <v>0.128429936494105</v>
      </c>
      <c r="AU1308">
        <v>0.97409353923858899</v>
      </c>
    </row>
    <row r="1309" spans="1:47" x14ac:dyDescent="0.25">
      <c r="A1309" t="s">
        <v>639</v>
      </c>
      <c r="B1309">
        <v>72733.674055169424</v>
      </c>
      <c r="C1309">
        <v>58665.350004226042</v>
      </c>
      <c r="D1309">
        <v>73673.874054228232</v>
      </c>
      <c r="E1309">
        <v>66059.19488082052</v>
      </c>
      <c r="F1309">
        <v>61772.124671764883</v>
      </c>
      <c r="G1309">
        <v>64884.787352130792</v>
      </c>
      <c r="H1309">
        <v>64864.372547466744</v>
      </c>
      <c r="I1309">
        <v>61207.740590658868</v>
      </c>
      <c r="J1309">
        <v>205.36</v>
      </c>
      <c r="K1309">
        <v>61843.725197590065</v>
      </c>
      <c r="L1309">
        <v>205.36</v>
      </c>
      <c r="M1309">
        <v>26378.246519615433</v>
      </c>
      <c r="N1309">
        <v>1</v>
      </c>
      <c r="O1309">
        <v>1</v>
      </c>
      <c r="P1309">
        <v>1</v>
      </c>
      <c r="Q1309">
        <v>1</v>
      </c>
      <c r="R1309">
        <v>1</v>
      </c>
      <c r="S1309">
        <v>1</v>
      </c>
      <c r="T1309">
        <v>1</v>
      </c>
      <c r="U1309">
        <v>1</v>
      </c>
      <c r="V1309">
        <v>1</v>
      </c>
      <c r="W1309">
        <v>0</v>
      </c>
      <c r="X1309">
        <v>1</v>
      </c>
      <c r="Y1309">
        <v>0</v>
      </c>
      <c r="Z1309">
        <v>1</v>
      </c>
      <c r="AA1309">
        <v>4.8705366214382799</v>
      </c>
      <c r="AB1309">
        <v>3.0995892782885601</v>
      </c>
      <c r="AC1309">
        <v>3.3728586050176101</v>
      </c>
      <c r="AD1309">
        <v>3.1811145933058</v>
      </c>
      <c r="AE1309">
        <v>1.5491255736194101</v>
      </c>
      <c r="AF1309">
        <v>2.42348263956492</v>
      </c>
      <c r="AG1309">
        <v>1.7490442429228601</v>
      </c>
      <c r="AH1309">
        <v>4.5094041275789101</v>
      </c>
      <c r="AI1309">
        <v>0</v>
      </c>
      <c r="AJ1309">
        <v>5.3358772521258402</v>
      </c>
      <c r="AK1309">
        <v>0</v>
      </c>
      <c r="AL1309">
        <v>5.9188778984719299</v>
      </c>
      <c r="AM1309">
        <f t="shared" si="40"/>
        <v>3.1837240660725352</v>
      </c>
      <c r="AN1309">
        <f t="shared" si="41"/>
        <v>2.817927739316485</v>
      </c>
      <c r="AP1309" t="s">
        <v>1394</v>
      </c>
      <c r="AQ1309" t="s">
        <v>4046</v>
      </c>
      <c r="AR1309" t="s">
        <v>4047</v>
      </c>
      <c r="AS1309">
        <v>0.40448194707419499</v>
      </c>
      <c r="AT1309">
        <v>8.6889228201773805E-2</v>
      </c>
      <c r="AU1309">
        <v>0.97445669307478999</v>
      </c>
    </row>
    <row r="1310" spans="1:47" x14ac:dyDescent="0.25">
      <c r="A1310" t="s">
        <v>474</v>
      </c>
      <c r="B1310">
        <v>12965.277369230667</v>
      </c>
      <c r="C1310">
        <v>205.36</v>
      </c>
      <c r="D1310">
        <v>10749.592536858549</v>
      </c>
      <c r="E1310">
        <v>205.36</v>
      </c>
      <c r="F1310">
        <v>205.36</v>
      </c>
      <c r="G1310">
        <v>205.36</v>
      </c>
      <c r="H1310">
        <v>205.36</v>
      </c>
      <c r="I1310">
        <v>205.36</v>
      </c>
      <c r="J1310">
        <v>205.36</v>
      </c>
      <c r="K1310">
        <v>205.36</v>
      </c>
      <c r="L1310">
        <v>205.36</v>
      </c>
      <c r="M1310">
        <v>205.36</v>
      </c>
      <c r="N1310">
        <v>1</v>
      </c>
      <c r="O1310">
        <v>1</v>
      </c>
      <c r="P1310">
        <v>0</v>
      </c>
      <c r="Q1310">
        <v>1</v>
      </c>
      <c r="R1310">
        <v>0</v>
      </c>
      <c r="S1310">
        <v>0</v>
      </c>
      <c r="T1310">
        <v>0</v>
      </c>
      <c r="U1310">
        <v>0</v>
      </c>
      <c r="V1310">
        <v>0</v>
      </c>
      <c r="W1310">
        <v>0</v>
      </c>
      <c r="X1310">
        <v>0</v>
      </c>
      <c r="Y1310">
        <v>0</v>
      </c>
      <c r="Z1310">
        <v>0</v>
      </c>
      <c r="AA1310">
        <v>0.81856273158669401</v>
      </c>
      <c r="AB1310">
        <v>0</v>
      </c>
      <c r="AC1310">
        <v>3.3583907674059699</v>
      </c>
      <c r="AD1310">
        <v>0</v>
      </c>
      <c r="AE1310">
        <v>0</v>
      </c>
      <c r="AF1310">
        <v>0</v>
      </c>
      <c r="AG1310">
        <v>0</v>
      </c>
      <c r="AH1310">
        <v>0</v>
      </c>
      <c r="AI1310">
        <v>0</v>
      </c>
      <c r="AJ1310">
        <v>0</v>
      </c>
      <c r="AK1310">
        <v>0</v>
      </c>
      <c r="AL1310">
        <v>0</v>
      </c>
      <c r="AM1310">
        <f t="shared" si="40"/>
        <v>0.69615891649877737</v>
      </c>
      <c r="AN1310">
        <f t="shared" si="41"/>
        <v>0</v>
      </c>
      <c r="AP1310" t="s">
        <v>1395</v>
      </c>
      <c r="AQ1310" t="s">
        <v>4048</v>
      </c>
      <c r="AR1310" t="s">
        <v>4049</v>
      </c>
      <c r="AS1310">
        <v>0.58615159000765504</v>
      </c>
      <c r="AT1310">
        <v>8.09252427471603E-2</v>
      </c>
      <c r="AU1310">
        <v>0.97447546907242699</v>
      </c>
    </row>
    <row r="1311" spans="1:47" x14ac:dyDescent="0.25">
      <c r="A1311" t="s">
        <v>107</v>
      </c>
      <c r="B1311">
        <v>402960.99241920817</v>
      </c>
      <c r="C1311">
        <v>305820.39397688006</v>
      </c>
      <c r="D1311">
        <v>372803.33577832754</v>
      </c>
      <c r="E1311">
        <v>794129.77702971187</v>
      </c>
      <c r="F1311">
        <v>488237.75661855697</v>
      </c>
      <c r="G1311">
        <v>292396.3866598233</v>
      </c>
      <c r="H1311">
        <v>464339.99131959549</v>
      </c>
      <c r="I1311">
        <v>410559.10524767527</v>
      </c>
      <c r="J1311">
        <v>763751.80971393618</v>
      </c>
      <c r="K1311">
        <v>588917.24262963678</v>
      </c>
      <c r="L1311">
        <v>932899.23669394536</v>
      </c>
      <c r="M1311">
        <v>889284.79395418358</v>
      </c>
      <c r="N1311">
        <v>2</v>
      </c>
      <c r="O1311">
        <v>2</v>
      </c>
      <c r="P1311">
        <v>2</v>
      </c>
      <c r="Q1311">
        <v>2</v>
      </c>
      <c r="R1311">
        <v>2</v>
      </c>
      <c r="S1311">
        <v>2</v>
      </c>
      <c r="T1311">
        <v>2</v>
      </c>
      <c r="U1311">
        <v>2</v>
      </c>
      <c r="V1311">
        <v>2</v>
      </c>
      <c r="W1311">
        <v>2</v>
      </c>
      <c r="X1311">
        <v>2</v>
      </c>
      <c r="Y1311">
        <v>2</v>
      </c>
      <c r="Z1311">
        <v>2</v>
      </c>
      <c r="AA1311">
        <v>2.9208901927391899</v>
      </c>
      <c r="AB1311">
        <v>3.5814052022195999</v>
      </c>
      <c r="AC1311">
        <v>2.6963454389704098</v>
      </c>
      <c r="AD1311">
        <v>3.3031896667709302</v>
      </c>
      <c r="AE1311">
        <v>2.3405246103999402</v>
      </c>
      <c r="AF1311">
        <v>4.3808766433095796</v>
      </c>
      <c r="AG1311">
        <v>4.2784340557536202</v>
      </c>
      <c r="AH1311">
        <v>4.1224329107420097</v>
      </c>
      <c r="AI1311">
        <v>3.7059986566209102</v>
      </c>
      <c r="AJ1311">
        <v>5.7712697682553298</v>
      </c>
      <c r="AK1311">
        <v>3.68715104261894</v>
      </c>
      <c r="AL1311">
        <v>5.4625281714076603</v>
      </c>
      <c r="AM1311">
        <f t="shared" si="40"/>
        <v>3.842797650352503</v>
      </c>
      <c r="AN1311">
        <f t="shared" si="41"/>
        <v>3.8657100762821828</v>
      </c>
      <c r="AP1311" t="s">
        <v>1396</v>
      </c>
      <c r="AQ1311" t="s">
        <v>4050</v>
      </c>
      <c r="AR1311" t="s">
        <v>4051</v>
      </c>
      <c r="AS1311">
        <v>-0.46483776968936902</v>
      </c>
      <c r="AT1311">
        <v>0.13933226901450499</v>
      </c>
      <c r="AU1311">
        <v>0.97583962975706695</v>
      </c>
    </row>
    <row r="1312" spans="1:47" x14ac:dyDescent="0.25">
      <c r="A1312" t="s">
        <v>946</v>
      </c>
      <c r="B1312">
        <v>137311.59675181075</v>
      </c>
      <c r="C1312">
        <v>167543.3730924351</v>
      </c>
      <c r="D1312">
        <v>117096.60946107727</v>
      </c>
      <c r="E1312">
        <v>141455.79564928034</v>
      </c>
      <c r="F1312">
        <v>161447.84511572274</v>
      </c>
      <c r="G1312">
        <v>170905.62899290264</v>
      </c>
      <c r="H1312">
        <v>196378.25985055667</v>
      </c>
      <c r="I1312">
        <v>125345.19375589635</v>
      </c>
      <c r="J1312">
        <v>329612.18301083427</v>
      </c>
      <c r="K1312">
        <v>224294.22368596966</v>
      </c>
      <c r="L1312">
        <v>359381.6958241589</v>
      </c>
      <c r="M1312">
        <v>199215.46509898282</v>
      </c>
      <c r="N1312">
        <v>1</v>
      </c>
      <c r="O1312">
        <v>1</v>
      </c>
      <c r="P1312">
        <v>1</v>
      </c>
      <c r="Q1312">
        <v>1</v>
      </c>
      <c r="R1312">
        <v>1</v>
      </c>
      <c r="S1312">
        <v>1</v>
      </c>
      <c r="T1312">
        <v>1</v>
      </c>
      <c r="U1312">
        <v>1</v>
      </c>
      <c r="V1312">
        <v>1</v>
      </c>
      <c r="W1312">
        <v>1</v>
      </c>
      <c r="X1312">
        <v>1</v>
      </c>
      <c r="Y1312">
        <v>1</v>
      </c>
      <c r="Z1312">
        <v>1</v>
      </c>
      <c r="AA1312">
        <v>3.62001738195436</v>
      </c>
      <c r="AB1312">
        <v>1.4349756673379499</v>
      </c>
      <c r="AC1312">
        <v>0.55741874253650303</v>
      </c>
      <c r="AD1312">
        <v>0.88958428270211398</v>
      </c>
      <c r="AE1312">
        <v>1.56445913756097</v>
      </c>
      <c r="AF1312">
        <v>3.7809457461309499</v>
      </c>
      <c r="AG1312">
        <v>3.1400771180595202</v>
      </c>
      <c r="AH1312">
        <v>2.8993511884076599</v>
      </c>
      <c r="AI1312">
        <v>2.9347373776435899</v>
      </c>
      <c r="AJ1312">
        <v>4.6433734884608304</v>
      </c>
      <c r="AK1312">
        <v>3.6205743964180499</v>
      </c>
      <c r="AL1312">
        <v>3.4311542804322102</v>
      </c>
      <c r="AM1312">
        <f t="shared" si="40"/>
        <v>2.8285780673440306</v>
      </c>
      <c r="AN1312">
        <f t="shared" si="41"/>
        <v>2.5908667339300875</v>
      </c>
      <c r="AP1312" t="s">
        <v>1397</v>
      </c>
      <c r="AQ1312" t="s">
        <v>4052</v>
      </c>
      <c r="AR1312" t="s">
        <v>4053</v>
      </c>
      <c r="AS1312">
        <v>-1.21384480050521</v>
      </c>
      <c r="AT1312">
        <v>7.1660105861917303E-2</v>
      </c>
      <c r="AU1312">
        <v>0.97590801605876998</v>
      </c>
    </row>
    <row r="1313" spans="1:47" x14ac:dyDescent="0.25">
      <c r="A1313" t="s">
        <v>1038</v>
      </c>
      <c r="B1313">
        <v>51372.566058010547</v>
      </c>
      <c r="C1313">
        <v>51396.282229302058</v>
      </c>
      <c r="D1313">
        <v>205.36</v>
      </c>
      <c r="E1313">
        <v>44042.050419571999</v>
      </c>
      <c r="F1313">
        <v>54270.979684990438</v>
      </c>
      <c r="G1313">
        <v>205.36</v>
      </c>
      <c r="H1313">
        <v>205.36</v>
      </c>
      <c r="I1313">
        <v>205.36</v>
      </c>
      <c r="J1313">
        <v>205.36</v>
      </c>
      <c r="K1313">
        <v>205.36</v>
      </c>
      <c r="L1313">
        <v>48237.127206821075</v>
      </c>
      <c r="M1313">
        <v>27729.450685053474</v>
      </c>
      <c r="N1313">
        <v>1</v>
      </c>
      <c r="O1313">
        <v>1</v>
      </c>
      <c r="P1313">
        <v>1</v>
      </c>
      <c r="Q1313">
        <v>0</v>
      </c>
      <c r="R1313">
        <v>1</v>
      </c>
      <c r="S1313">
        <v>1</v>
      </c>
      <c r="T1313">
        <v>0</v>
      </c>
      <c r="U1313">
        <v>0</v>
      </c>
      <c r="V1313">
        <v>0</v>
      </c>
      <c r="W1313">
        <v>0</v>
      </c>
      <c r="X1313">
        <v>0</v>
      </c>
      <c r="Y1313">
        <v>1</v>
      </c>
      <c r="Z1313">
        <v>1</v>
      </c>
      <c r="AA1313">
        <v>1.0200680332293299</v>
      </c>
      <c r="AB1313">
        <v>0.90888387170871898</v>
      </c>
      <c r="AC1313">
        <v>0</v>
      </c>
      <c r="AD1313">
        <v>0.53067460097820296</v>
      </c>
      <c r="AE1313">
        <v>1.0910817204413901</v>
      </c>
      <c r="AF1313">
        <v>0</v>
      </c>
      <c r="AG1313">
        <v>0</v>
      </c>
      <c r="AH1313">
        <v>0</v>
      </c>
      <c r="AI1313">
        <v>0</v>
      </c>
      <c r="AJ1313">
        <v>0</v>
      </c>
      <c r="AK1313">
        <v>1.71068910040996</v>
      </c>
      <c r="AL1313">
        <v>0.59604290348469502</v>
      </c>
      <c r="AM1313">
        <f t="shared" si="40"/>
        <v>0.3214919841563415</v>
      </c>
      <c r="AN1313">
        <f t="shared" si="41"/>
        <v>0.65474805421904136</v>
      </c>
      <c r="AP1313" t="s">
        <v>1398</v>
      </c>
      <c r="AQ1313" t="s">
        <v>4054</v>
      </c>
      <c r="AR1313" t="s">
        <v>4055</v>
      </c>
      <c r="AS1313">
        <v>-3.1853617497470399</v>
      </c>
      <c r="AT1313">
        <v>0.35442759038305099</v>
      </c>
      <c r="AU1313">
        <v>0.97611329005765202</v>
      </c>
    </row>
    <row r="1314" spans="1:47" x14ac:dyDescent="0.25">
      <c r="A1314" t="s">
        <v>751</v>
      </c>
      <c r="B1314">
        <v>7325.7153854219414</v>
      </c>
      <c r="C1314">
        <v>205.36</v>
      </c>
      <c r="D1314">
        <v>205.36</v>
      </c>
      <c r="E1314">
        <v>205.36</v>
      </c>
      <c r="F1314">
        <v>205.36</v>
      </c>
      <c r="G1314">
        <v>205.36</v>
      </c>
      <c r="H1314">
        <v>9486.9959251591845</v>
      </c>
      <c r="I1314">
        <v>9562.4262920805504</v>
      </c>
      <c r="J1314">
        <v>205.36</v>
      </c>
      <c r="K1314">
        <v>205.36</v>
      </c>
      <c r="L1314">
        <v>7316.7178119806476</v>
      </c>
      <c r="M1314">
        <v>20764.281750369548</v>
      </c>
      <c r="N1314">
        <v>1</v>
      </c>
      <c r="O1314">
        <v>1</v>
      </c>
      <c r="P1314">
        <v>0</v>
      </c>
      <c r="Q1314">
        <v>0</v>
      </c>
      <c r="R1314">
        <v>0</v>
      </c>
      <c r="S1314">
        <v>0</v>
      </c>
      <c r="T1314">
        <v>0</v>
      </c>
      <c r="U1314">
        <v>1</v>
      </c>
      <c r="V1314">
        <v>1</v>
      </c>
      <c r="W1314">
        <v>0</v>
      </c>
      <c r="X1314">
        <v>0</v>
      </c>
      <c r="Y1314">
        <v>1</v>
      </c>
      <c r="Z1314">
        <v>1</v>
      </c>
      <c r="AA1314">
        <v>0.67224907483063601</v>
      </c>
      <c r="AB1314">
        <v>0</v>
      </c>
      <c r="AC1314">
        <v>0</v>
      </c>
      <c r="AD1314">
        <v>0</v>
      </c>
      <c r="AE1314">
        <v>0</v>
      </c>
      <c r="AF1314">
        <v>0</v>
      </c>
      <c r="AG1314">
        <v>2.3385236701802499</v>
      </c>
      <c r="AH1314">
        <v>0.55780545364627399</v>
      </c>
      <c r="AI1314">
        <v>0</v>
      </c>
      <c r="AJ1314">
        <v>0</v>
      </c>
      <c r="AK1314">
        <v>1.00365491132076</v>
      </c>
      <c r="AL1314">
        <v>1.8705712722346299</v>
      </c>
      <c r="AM1314">
        <f t="shared" si="40"/>
        <v>0.11204151247177267</v>
      </c>
      <c r="AN1314">
        <f t="shared" si="41"/>
        <v>0.9617592178969856</v>
      </c>
      <c r="AP1314" t="s">
        <v>1399</v>
      </c>
      <c r="AQ1314" t="s">
        <v>4056</v>
      </c>
      <c r="AR1314" t="s">
        <v>4057</v>
      </c>
      <c r="AS1314">
        <v>-5.2508625402158398</v>
      </c>
      <c r="AT1314">
        <v>5.9537166805512201E-2</v>
      </c>
      <c r="AU1314">
        <v>0.97650171807059105</v>
      </c>
    </row>
    <row r="1315" spans="1:47" x14ac:dyDescent="0.25">
      <c r="A1315" t="s">
        <v>381</v>
      </c>
      <c r="B1315">
        <v>63555.800802848702</v>
      </c>
      <c r="C1315">
        <v>54259.562751901423</v>
      </c>
      <c r="D1315">
        <v>77224.837977569943</v>
      </c>
      <c r="E1315">
        <v>78189.060205685644</v>
      </c>
      <c r="F1315">
        <v>75100.51321567694</v>
      </c>
      <c r="G1315">
        <v>205.36</v>
      </c>
      <c r="H1315">
        <v>205.36</v>
      </c>
      <c r="I1315">
        <v>89128.030485296491</v>
      </c>
      <c r="J1315">
        <v>205.36</v>
      </c>
      <c r="K1315">
        <v>97731.597438396493</v>
      </c>
      <c r="L1315">
        <v>84249.40698241099</v>
      </c>
      <c r="M1315">
        <v>84906.446234816423</v>
      </c>
      <c r="N1315">
        <v>1</v>
      </c>
      <c r="O1315">
        <v>1</v>
      </c>
      <c r="P1315">
        <v>1</v>
      </c>
      <c r="Q1315">
        <v>1</v>
      </c>
      <c r="R1315">
        <v>1</v>
      </c>
      <c r="S1315">
        <v>1</v>
      </c>
      <c r="T1315">
        <v>0</v>
      </c>
      <c r="U1315">
        <v>0</v>
      </c>
      <c r="V1315">
        <v>1</v>
      </c>
      <c r="W1315">
        <v>0</v>
      </c>
      <c r="X1315">
        <v>1</v>
      </c>
      <c r="Y1315">
        <v>1</v>
      </c>
      <c r="Z1315">
        <v>1</v>
      </c>
      <c r="AA1315">
        <v>1.9641772508106501</v>
      </c>
      <c r="AB1315">
        <v>1.3019783820328601</v>
      </c>
      <c r="AC1315">
        <v>1.2434285585235201</v>
      </c>
      <c r="AD1315">
        <v>1.70694237081722</v>
      </c>
      <c r="AE1315">
        <v>3.2640113941538602</v>
      </c>
      <c r="AF1315">
        <v>0</v>
      </c>
      <c r="AG1315">
        <v>0</v>
      </c>
      <c r="AH1315">
        <v>2.0870050219721499</v>
      </c>
      <c r="AI1315">
        <v>0</v>
      </c>
      <c r="AJ1315">
        <v>2.4208291903547599</v>
      </c>
      <c r="AK1315">
        <v>4.7727652825959197</v>
      </c>
      <c r="AL1315">
        <v>2.8320819900655101</v>
      </c>
      <c r="AM1315">
        <f t="shared" si="40"/>
        <v>1.1550688969536318</v>
      </c>
      <c r="AN1315">
        <f t="shared" si="41"/>
        <v>2.4438010099341096</v>
      </c>
      <c r="AP1315" t="s">
        <v>1400</v>
      </c>
      <c r="AQ1315" t="s">
        <v>4058</v>
      </c>
      <c r="AR1315" t="s">
        <v>4059</v>
      </c>
      <c r="AS1315">
        <v>-1.31323390119614</v>
      </c>
      <c r="AT1315">
        <v>7.04905196802664E-2</v>
      </c>
      <c r="AU1315">
        <v>0.97657857865680997</v>
      </c>
    </row>
    <row r="1316" spans="1:47" x14ac:dyDescent="0.25">
      <c r="A1316" t="s">
        <v>523</v>
      </c>
      <c r="B1316">
        <v>10861.774619399121</v>
      </c>
      <c r="C1316">
        <v>205.36</v>
      </c>
      <c r="D1316">
        <v>205.36</v>
      </c>
      <c r="E1316">
        <v>205.36</v>
      </c>
      <c r="F1316">
        <v>205.36</v>
      </c>
      <c r="G1316">
        <v>205.36</v>
      </c>
      <c r="H1316">
        <v>205.36</v>
      </c>
      <c r="I1316">
        <v>205.36</v>
      </c>
      <c r="J1316">
        <v>205.36</v>
      </c>
      <c r="K1316">
        <v>8864.3456910971654</v>
      </c>
      <c r="L1316">
        <v>9568.358292250321</v>
      </c>
      <c r="M1316">
        <v>4945.0882004925943</v>
      </c>
      <c r="N1316">
        <v>1</v>
      </c>
      <c r="O1316">
        <v>1</v>
      </c>
      <c r="P1316">
        <v>0</v>
      </c>
      <c r="Q1316">
        <v>0</v>
      </c>
      <c r="R1316">
        <v>0</v>
      </c>
      <c r="S1316">
        <v>0</v>
      </c>
      <c r="T1316">
        <v>0</v>
      </c>
      <c r="U1316">
        <v>0</v>
      </c>
      <c r="V1316">
        <v>0</v>
      </c>
      <c r="W1316">
        <v>0</v>
      </c>
      <c r="X1316">
        <v>1</v>
      </c>
      <c r="Y1316">
        <v>1</v>
      </c>
      <c r="Z1316">
        <v>1</v>
      </c>
      <c r="AA1316">
        <v>1.9476522574541599</v>
      </c>
      <c r="AB1316">
        <v>0</v>
      </c>
      <c r="AC1316">
        <v>0</v>
      </c>
      <c r="AD1316">
        <v>0</v>
      </c>
      <c r="AE1316">
        <v>0</v>
      </c>
      <c r="AF1316">
        <v>0</v>
      </c>
      <c r="AG1316">
        <v>0</v>
      </c>
      <c r="AH1316">
        <v>0</v>
      </c>
      <c r="AI1316">
        <v>0</v>
      </c>
      <c r="AJ1316">
        <v>2.9007224773037401</v>
      </c>
      <c r="AK1316">
        <v>3.8521010855541702</v>
      </c>
      <c r="AL1316">
        <v>3.1607897571061101</v>
      </c>
      <c r="AM1316">
        <f t="shared" si="40"/>
        <v>0.80806245579298341</v>
      </c>
      <c r="AN1316">
        <f t="shared" si="41"/>
        <v>1.16881514044338</v>
      </c>
      <c r="AP1316" t="s">
        <v>1401</v>
      </c>
      <c r="AQ1316" t="s">
        <v>4060</v>
      </c>
      <c r="AR1316" t="s">
        <v>4061</v>
      </c>
      <c r="AS1316">
        <v>-2.6249703342856199</v>
      </c>
      <c r="AT1316">
        <v>0.12786584806460199</v>
      </c>
      <c r="AU1316">
        <v>0.97668756485088604</v>
      </c>
    </row>
    <row r="1317" spans="1:47" x14ac:dyDescent="0.25">
      <c r="A1317" t="s">
        <v>527</v>
      </c>
      <c r="B1317">
        <v>34957.276308570865</v>
      </c>
      <c r="C1317">
        <v>25712.00710847614</v>
      </c>
      <c r="D1317">
        <v>205.36</v>
      </c>
      <c r="E1317">
        <v>39915.938913414044</v>
      </c>
      <c r="F1317">
        <v>54778.349633082238</v>
      </c>
      <c r="G1317">
        <v>205.36</v>
      </c>
      <c r="H1317">
        <v>52075.106061491577</v>
      </c>
      <c r="I1317">
        <v>39469.838880007002</v>
      </c>
      <c r="J1317">
        <v>97614.483629420545</v>
      </c>
      <c r="K1317">
        <v>49606.622741757586</v>
      </c>
      <c r="L1317">
        <v>90864.533534210597</v>
      </c>
      <c r="M1317">
        <v>52157.574654163298</v>
      </c>
      <c r="N1317">
        <v>1</v>
      </c>
      <c r="O1317">
        <v>1</v>
      </c>
      <c r="P1317">
        <v>1</v>
      </c>
      <c r="Q1317">
        <v>0</v>
      </c>
      <c r="R1317">
        <v>1</v>
      </c>
      <c r="S1317">
        <v>1</v>
      </c>
      <c r="T1317">
        <v>0</v>
      </c>
      <c r="U1317">
        <v>1</v>
      </c>
      <c r="V1317">
        <v>1</v>
      </c>
      <c r="W1317">
        <v>1</v>
      </c>
      <c r="X1317">
        <v>1</v>
      </c>
      <c r="Y1317">
        <v>1</v>
      </c>
      <c r="Z1317">
        <v>1</v>
      </c>
      <c r="AA1317">
        <v>2.5289074808077698</v>
      </c>
      <c r="AB1317">
        <v>0.62531649084956897</v>
      </c>
      <c r="AC1317">
        <v>0</v>
      </c>
      <c r="AD1317">
        <v>0.57817791528531404</v>
      </c>
      <c r="AE1317">
        <v>2.18240544875166</v>
      </c>
      <c r="AF1317">
        <v>0</v>
      </c>
      <c r="AG1317">
        <v>2.8853172223343999</v>
      </c>
      <c r="AH1317">
        <v>2.90454132661305</v>
      </c>
      <c r="AI1317">
        <v>1.8938865038881101</v>
      </c>
      <c r="AJ1317">
        <v>0.52481794669478898</v>
      </c>
      <c r="AK1317">
        <v>3.0099150346193699</v>
      </c>
      <c r="AL1317">
        <v>2.5813915467971902</v>
      </c>
      <c r="AM1317">
        <f t="shared" si="40"/>
        <v>0.92882140370670629</v>
      </c>
      <c r="AN1317">
        <f t="shared" si="41"/>
        <v>2.3569580824001641</v>
      </c>
      <c r="AP1317" t="s">
        <v>1402</v>
      </c>
      <c r="AQ1317" t="s">
        <v>4062</v>
      </c>
      <c r="AR1317" t="s">
        <v>4063</v>
      </c>
      <c r="AS1317">
        <v>0.38007308644283799</v>
      </c>
      <c r="AT1317">
        <v>3.8295104061891398E-2</v>
      </c>
      <c r="AU1317">
        <v>0.97681628758511796</v>
      </c>
    </row>
    <row r="1318" spans="1:47" x14ac:dyDescent="0.25">
      <c r="A1318" t="s">
        <v>723</v>
      </c>
      <c r="B1318">
        <v>53364.682909987459</v>
      </c>
      <c r="C1318">
        <v>57872.39920569407</v>
      </c>
      <c r="D1318">
        <v>61299.283690633609</v>
      </c>
      <c r="E1318">
        <v>80293.321085822361</v>
      </c>
      <c r="F1318">
        <v>205.36</v>
      </c>
      <c r="G1318">
        <v>205.36</v>
      </c>
      <c r="H1318">
        <v>79093.230355591077</v>
      </c>
      <c r="I1318">
        <v>66720.563984458568</v>
      </c>
      <c r="J1318">
        <v>108744.21815747158</v>
      </c>
      <c r="K1318">
        <v>97891.468336990161</v>
      </c>
      <c r="L1318">
        <v>133896.80154724116</v>
      </c>
      <c r="M1318">
        <v>85491.99096647148</v>
      </c>
      <c r="N1318">
        <v>1</v>
      </c>
      <c r="O1318">
        <v>1</v>
      </c>
      <c r="P1318">
        <v>1</v>
      </c>
      <c r="Q1318">
        <v>1</v>
      </c>
      <c r="R1318">
        <v>1</v>
      </c>
      <c r="S1318">
        <v>0</v>
      </c>
      <c r="T1318">
        <v>0</v>
      </c>
      <c r="U1318">
        <v>1</v>
      </c>
      <c r="V1318">
        <v>1</v>
      </c>
      <c r="W1318">
        <v>1</v>
      </c>
      <c r="X1318">
        <v>1</v>
      </c>
      <c r="Y1318">
        <v>1</v>
      </c>
      <c r="Z1318">
        <v>1</v>
      </c>
      <c r="AA1318">
        <v>3.73419886409427</v>
      </c>
      <c r="AB1318">
        <v>1.68487173326561</v>
      </c>
      <c r="AC1318">
        <v>2.0684545909874399</v>
      </c>
      <c r="AD1318">
        <v>1.85141941846958</v>
      </c>
      <c r="AE1318">
        <v>0</v>
      </c>
      <c r="AF1318">
        <v>0</v>
      </c>
      <c r="AG1318">
        <v>1.6395594661991</v>
      </c>
      <c r="AH1318">
        <v>3.8552669740391599</v>
      </c>
      <c r="AI1318">
        <v>2.8445892738499099</v>
      </c>
      <c r="AJ1318">
        <v>3.4264147984087501</v>
      </c>
      <c r="AK1318">
        <v>2.49353371547652</v>
      </c>
      <c r="AL1318">
        <v>1.83153640606734</v>
      </c>
      <c r="AM1318">
        <f t="shared" si="40"/>
        <v>2.2930882101009966</v>
      </c>
      <c r="AN1318">
        <f t="shared" si="41"/>
        <v>1.9452193300419498</v>
      </c>
      <c r="AP1318" t="s">
        <v>1403</v>
      </c>
      <c r="AQ1318" t="s">
        <v>4064</v>
      </c>
      <c r="AR1318" t="s">
        <v>4065</v>
      </c>
      <c r="AS1318">
        <v>-0.24134110280558099</v>
      </c>
      <c r="AT1318">
        <v>7.3446427658178506E-2</v>
      </c>
      <c r="AU1318">
        <v>0.97797835667125099</v>
      </c>
    </row>
    <row r="1319" spans="1:47" x14ac:dyDescent="0.25">
      <c r="A1319" t="s">
        <v>661</v>
      </c>
      <c r="B1319">
        <v>86085.596343478333</v>
      </c>
      <c r="C1319">
        <v>67871.43344820624</v>
      </c>
      <c r="D1319">
        <v>63388.66412995979</v>
      </c>
      <c r="E1319">
        <v>62428.19324998065</v>
      </c>
      <c r="F1319">
        <v>48897.574915383091</v>
      </c>
      <c r="G1319">
        <v>84733.019576610022</v>
      </c>
      <c r="H1319">
        <v>76602.778231178396</v>
      </c>
      <c r="I1319">
        <v>70531.230557419112</v>
      </c>
      <c r="J1319">
        <v>88267.641479032478</v>
      </c>
      <c r="K1319">
        <v>83022.146219387083</v>
      </c>
      <c r="L1319">
        <v>92117.256399677004</v>
      </c>
      <c r="M1319">
        <v>68687.092534209922</v>
      </c>
      <c r="N1319">
        <v>1</v>
      </c>
      <c r="O1319">
        <v>1</v>
      </c>
      <c r="P1319">
        <v>1</v>
      </c>
      <c r="Q1319">
        <v>1</v>
      </c>
      <c r="R1319">
        <v>1</v>
      </c>
      <c r="S1319">
        <v>1</v>
      </c>
      <c r="T1319">
        <v>1</v>
      </c>
      <c r="U1319">
        <v>1</v>
      </c>
      <c r="V1319">
        <v>1</v>
      </c>
      <c r="W1319">
        <v>1</v>
      </c>
      <c r="X1319">
        <v>1</v>
      </c>
      <c r="Y1319">
        <v>1</v>
      </c>
      <c r="Z1319">
        <v>1</v>
      </c>
      <c r="AA1319">
        <v>1.5734400979162</v>
      </c>
      <c r="AB1319">
        <v>0.87136937488051203</v>
      </c>
      <c r="AC1319">
        <v>3.54962607460345</v>
      </c>
      <c r="AD1319">
        <v>2.9290683257809098</v>
      </c>
      <c r="AE1319">
        <v>2.2616343766398499</v>
      </c>
      <c r="AF1319">
        <v>4.6917346862150904</v>
      </c>
      <c r="AG1319">
        <v>3.1116387065236002</v>
      </c>
      <c r="AH1319">
        <v>2.0445290733480999</v>
      </c>
      <c r="AI1319">
        <v>2.29743352677181</v>
      </c>
      <c r="AJ1319">
        <v>4.7638344518047804</v>
      </c>
      <c r="AK1319">
        <v>1.8228023768992101</v>
      </c>
      <c r="AL1319">
        <v>4.3842465826322403</v>
      </c>
      <c r="AM1319">
        <f t="shared" si="40"/>
        <v>2.9579063686986404</v>
      </c>
      <c r="AN1319">
        <f t="shared" si="41"/>
        <v>2.7589865736373178</v>
      </c>
      <c r="AP1319" t="s">
        <v>188</v>
      </c>
      <c r="AQ1319" t="s">
        <v>4066</v>
      </c>
      <c r="AR1319" t="s">
        <v>4067</v>
      </c>
      <c r="AS1319">
        <v>-0.47560180141135</v>
      </c>
      <c r="AT1319">
        <v>6.1763146006405999E-2</v>
      </c>
      <c r="AU1319">
        <v>0.97819186437396</v>
      </c>
    </row>
    <row r="1320" spans="1:47" x14ac:dyDescent="0.25">
      <c r="A1320" t="s">
        <v>102</v>
      </c>
      <c r="B1320">
        <v>205.36</v>
      </c>
      <c r="C1320">
        <v>205.36</v>
      </c>
      <c r="D1320">
        <v>205.36</v>
      </c>
      <c r="E1320">
        <v>23608.402264263324</v>
      </c>
      <c r="F1320">
        <v>205.36</v>
      </c>
      <c r="G1320">
        <v>205.36</v>
      </c>
      <c r="H1320">
        <v>205.36</v>
      </c>
      <c r="I1320">
        <v>205.36</v>
      </c>
      <c r="J1320">
        <v>205.36</v>
      </c>
      <c r="K1320">
        <v>25820.552966593372</v>
      </c>
      <c r="L1320">
        <v>205.36</v>
      </c>
      <c r="M1320">
        <v>35914.481805512143</v>
      </c>
      <c r="N1320">
        <v>1</v>
      </c>
      <c r="O1320">
        <v>0</v>
      </c>
      <c r="P1320">
        <v>0</v>
      </c>
      <c r="Q1320">
        <v>0</v>
      </c>
      <c r="R1320">
        <v>1</v>
      </c>
      <c r="S1320">
        <v>0</v>
      </c>
      <c r="T1320">
        <v>0</v>
      </c>
      <c r="U1320">
        <v>0</v>
      </c>
      <c r="V1320">
        <v>0</v>
      </c>
      <c r="W1320">
        <v>0</v>
      </c>
      <c r="X1320">
        <v>1</v>
      </c>
      <c r="Y1320">
        <v>0</v>
      </c>
      <c r="Z1320">
        <v>1</v>
      </c>
      <c r="AA1320">
        <v>0</v>
      </c>
      <c r="AB1320">
        <v>0</v>
      </c>
      <c r="AC1320">
        <v>0</v>
      </c>
      <c r="AD1320">
        <v>1.43206900159659</v>
      </c>
      <c r="AE1320">
        <v>0</v>
      </c>
      <c r="AF1320">
        <v>0</v>
      </c>
      <c r="AG1320">
        <v>0</v>
      </c>
      <c r="AH1320">
        <v>0</v>
      </c>
      <c r="AI1320">
        <v>0</v>
      </c>
      <c r="AJ1320">
        <v>0.63538730778444596</v>
      </c>
      <c r="AK1320">
        <v>0</v>
      </c>
      <c r="AL1320">
        <v>1.6864471522369799</v>
      </c>
      <c r="AM1320">
        <f t="shared" si="40"/>
        <v>0.105897884630741</v>
      </c>
      <c r="AN1320">
        <f t="shared" si="41"/>
        <v>0.51975269230559495</v>
      </c>
      <c r="AP1320" t="s">
        <v>1404</v>
      </c>
      <c r="AQ1320" t="s">
        <v>4068</v>
      </c>
      <c r="AR1320" t="s">
        <v>4069</v>
      </c>
      <c r="AS1320">
        <v>2.8955051043631199</v>
      </c>
      <c r="AT1320">
        <v>0.174808963292018</v>
      </c>
      <c r="AU1320">
        <v>0.97832269327756005</v>
      </c>
    </row>
    <row r="1321" spans="1:47" x14ac:dyDescent="0.25">
      <c r="A1321" t="s">
        <v>899</v>
      </c>
      <c r="B1321">
        <v>23720.094683997562</v>
      </c>
      <c r="C1321">
        <v>205.36</v>
      </c>
      <c r="D1321">
        <v>24560.000232470586</v>
      </c>
      <c r="E1321">
        <v>19470.024987450281</v>
      </c>
      <c r="F1321">
        <v>19837.281200227881</v>
      </c>
      <c r="G1321">
        <v>16924.890178959369</v>
      </c>
      <c r="H1321">
        <v>20182.881716998192</v>
      </c>
      <c r="I1321">
        <v>16002.762970306561</v>
      </c>
      <c r="J1321">
        <v>22547.525399448208</v>
      </c>
      <c r="K1321">
        <v>33145.675702368004</v>
      </c>
      <c r="L1321">
        <v>20628.302164090648</v>
      </c>
      <c r="M1321">
        <v>21199.146058110055</v>
      </c>
      <c r="N1321">
        <v>1</v>
      </c>
      <c r="O1321">
        <v>1</v>
      </c>
      <c r="P1321">
        <v>0</v>
      </c>
      <c r="Q1321">
        <v>1</v>
      </c>
      <c r="R1321">
        <v>1</v>
      </c>
      <c r="S1321">
        <v>1</v>
      </c>
      <c r="T1321">
        <v>1</v>
      </c>
      <c r="U1321">
        <v>1</v>
      </c>
      <c r="V1321">
        <v>1</v>
      </c>
      <c r="W1321">
        <v>1</v>
      </c>
      <c r="X1321">
        <v>1</v>
      </c>
      <c r="Y1321">
        <v>1</v>
      </c>
      <c r="Z1321">
        <v>1</v>
      </c>
      <c r="AA1321">
        <v>3.45844656608209</v>
      </c>
      <c r="AB1321">
        <v>0</v>
      </c>
      <c r="AC1321">
        <v>3.0043493006100901</v>
      </c>
      <c r="AD1321">
        <v>1.8969836176049799</v>
      </c>
      <c r="AE1321">
        <v>4.2194175677150998</v>
      </c>
      <c r="AF1321">
        <v>1.11294194834784</v>
      </c>
      <c r="AG1321">
        <v>2.63092796776743</v>
      </c>
      <c r="AH1321">
        <v>3.47050134504769</v>
      </c>
      <c r="AI1321">
        <v>3.252289670028</v>
      </c>
      <c r="AJ1321">
        <v>4.2608339258967796</v>
      </c>
      <c r="AK1321">
        <v>4.1268015454958604</v>
      </c>
      <c r="AL1321">
        <v>2.36549094258709</v>
      </c>
      <c r="AM1321">
        <f t="shared" si="40"/>
        <v>2.5148102351607999</v>
      </c>
      <c r="AN1321">
        <f t="shared" si="41"/>
        <v>3.1183538310363583</v>
      </c>
      <c r="AP1321" t="s">
        <v>1405</v>
      </c>
      <c r="AQ1321" t="s">
        <v>4070</v>
      </c>
      <c r="AR1321" t="s">
        <v>4071</v>
      </c>
      <c r="AS1321">
        <v>-0.33512449645771902</v>
      </c>
      <c r="AT1321">
        <v>5.2259159373248598E-2</v>
      </c>
      <c r="AU1321">
        <v>0.97860018399008697</v>
      </c>
    </row>
    <row r="1322" spans="1:47" x14ac:dyDescent="0.25">
      <c r="A1322" t="s">
        <v>965</v>
      </c>
      <c r="B1322">
        <v>29931.646804589665</v>
      </c>
      <c r="C1322">
        <v>205.36</v>
      </c>
      <c r="D1322">
        <v>205.36</v>
      </c>
      <c r="E1322">
        <v>205.36</v>
      </c>
      <c r="F1322">
        <v>205.36</v>
      </c>
      <c r="G1322">
        <v>205.36</v>
      </c>
      <c r="H1322">
        <v>205.36</v>
      </c>
      <c r="I1322">
        <v>205.36</v>
      </c>
      <c r="J1322">
        <v>84571.15716611949</v>
      </c>
      <c r="K1322">
        <v>86673.963759584134</v>
      </c>
      <c r="L1322">
        <v>122036.03715925739</v>
      </c>
      <c r="M1322">
        <v>78211.715884871286</v>
      </c>
      <c r="N1322">
        <v>1</v>
      </c>
      <c r="O1322">
        <v>1</v>
      </c>
      <c r="P1322">
        <v>0</v>
      </c>
      <c r="Q1322">
        <v>0</v>
      </c>
      <c r="R1322">
        <v>0</v>
      </c>
      <c r="S1322">
        <v>0</v>
      </c>
      <c r="T1322">
        <v>0</v>
      </c>
      <c r="U1322">
        <v>0</v>
      </c>
      <c r="V1322">
        <v>0</v>
      </c>
      <c r="W1322">
        <v>1</v>
      </c>
      <c r="X1322">
        <v>1</v>
      </c>
      <c r="Y1322">
        <v>1</v>
      </c>
      <c r="Z1322">
        <v>1</v>
      </c>
      <c r="AA1322">
        <v>0.85944463026833695</v>
      </c>
      <c r="AB1322">
        <v>0</v>
      </c>
      <c r="AC1322">
        <v>0</v>
      </c>
      <c r="AD1322">
        <v>0</v>
      </c>
      <c r="AE1322">
        <v>0</v>
      </c>
      <c r="AF1322">
        <v>0</v>
      </c>
      <c r="AG1322">
        <v>0</v>
      </c>
      <c r="AH1322">
        <v>0</v>
      </c>
      <c r="AI1322">
        <v>2.0535842622074001</v>
      </c>
      <c r="AJ1322">
        <v>3.5848818147986199</v>
      </c>
      <c r="AK1322">
        <v>1.8071826229000001</v>
      </c>
      <c r="AL1322">
        <v>1.78079848247928</v>
      </c>
      <c r="AM1322">
        <f t="shared" si="40"/>
        <v>1.0829851178790595</v>
      </c>
      <c r="AN1322">
        <f t="shared" si="41"/>
        <v>0.59799685089654664</v>
      </c>
      <c r="AP1322" t="s">
        <v>1406</v>
      </c>
      <c r="AQ1322" t="s">
        <v>4072</v>
      </c>
      <c r="AR1322" t="s">
        <v>4073</v>
      </c>
      <c r="AS1322">
        <v>0.63938392559425306</v>
      </c>
      <c r="AT1322">
        <v>0.14125256012308099</v>
      </c>
      <c r="AU1322">
        <v>0.97872487533762298</v>
      </c>
    </row>
    <row r="1323" spans="1:47" x14ac:dyDescent="0.25">
      <c r="A1323" t="s">
        <v>1233</v>
      </c>
      <c r="B1323">
        <v>11361.293670300838</v>
      </c>
      <c r="C1323">
        <v>205.36</v>
      </c>
      <c r="D1323">
        <v>16667.00039690582</v>
      </c>
      <c r="E1323">
        <v>8890.9042701091093</v>
      </c>
      <c r="F1323">
        <v>205.36</v>
      </c>
      <c r="G1323">
        <v>7355.6428302817003</v>
      </c>
      <c r="H1323">
        <v>205.36</v>
      </c>
      <c r="I1323">
        <v>8790.5273229036957</v>
      </c>
      <c r="J1323">
        <v>41449.29371411672</v>
      </c>
      <c r="K1323">
        <v>35440.520025097438</v>
      </c>
      <c r="L1323">
        <v>51880.949993827475</v>
      </c>
      <c r="M1323">
        <v>21646.342262769675</v>
      </c>
      <c r="N1323">
        <v>1</v>
      </c>
      <c r="O1323">
        <v>1</v>
      </c>
      <c r="P1323">
        <v>0</v>
      </c>
      <c r="Q1323">
        <v>1</v>
      </c>
      <c r="R1323">
        <v>1</v>
      </c>
      <c r="S1323">
        <v>0</v>
      </c>
      <c r="T1323">
        <v>1</v>
      </c>
      <c r="U1323">
        <v>0</v>
      </c>
      <c r="V1323">
        <v>1</v>
      </c>
      <c r="W1323">
        <v>1</v>
      </c>
      <c r="X1323">
        <v>1</v>
      </c>
      <c r="Y1323">
        <v>1</v>
      </c>
      <c r="Z1323">
        <v>1</v>
      </c>
      <c r="AA1323">
        <v>0.88334338427680004</v>
      </c>
      <c r="AB1323">
        <v>0</v>
      </c>
      <c r="AC1323">
        <v>0.51839350767027004</v>
      </c>
      <c r="AD1323">
        <v>0.57737914118706002</v>
      </c>
      <c r="AE1323">
        <v>0</v>
      </c>
      <c r="AF1323">
        <v>0.70817069244600195</v>
      </c>
      <c r="AG1323">
        <v>0</v>
      </c>
      <c r="AH1323">
        <v>1.4431615832690801</v>
      </c>
      <c r="AI1323">
        <v>2.63247294207269</v>
      </c>
      <c r="AJ1323">
        <v>2.26675842546214</v>
      </c>
      <c r="AK1323">
        <v>2.0495973989223502</v>
      </c>
      <c r="AL1323">
        <v>1.00916025387443</v>
      </c>
      <c r="AM1323">
        <f t="shared" si="40"/>
        <v>1.168189825321317</v>
      </c>
      <c r="AN1323">
        <f t="shared" si="41"/>
        <v>0.84654972954215335</v>
      </c>
      <c r="AP1323" t="s">
        <v>1407</v>
      </c>
      <c r="AQ1323" t="s">
        <v>4074</v>
      </c>
      <c r="AR1323" t="s">
        <v>4075</v>
      </c>
      <c r="AS1323">
        <v>0.36592037846417802</v>
      </c>
      <c r="AT1323">
        <v>0.132201059992684</v>
      </c>
      <c r="AU1323">
        <v>0.97881649141175597</v>
      </c>
    </row>
    <row r="1324" spans="1:47" x14ac:dyDescent="0.25">
      <c r="A1324" t="s">
        <v>1266</v>
      </c>
      <c r="B1324">
        <v>212388.25391225572</v>
      </c>
      <c r="C1324">
        <v>189092.00301548597</v>
      </c>
      <c r="D1324">
        <v>239425.47552507574</v>
      </c>
      <c r="E1324">
        <v>174508.49765687203</v>
      </c>
      <c r="F1324">
        <v>137027.37495787023</v>
      </c>
      <c r="G1324">
        <v>265587.76306728035</v>
      </c>
      <c r="H1324">
        <v>243640.56063327889</v>
      </c>
      <c r="I1324">
        <v>231610.00716398805</v>
      </c>
      <c r="J1324">
        <v>162307.70739817663</v>
      </c>
      <c r="K1324">
        <v>112156.94936216417</v>
      </c>
      <c r="L1324">
        <v>164728.44470637568</v>
      </c>
      <c r="M1324">
        <v>115164.81789727732</v>
      </c>
      <c r="N1324">
        <v>1</v>
      </c>
      <c r="O1324">
        <v>1</v>
      </c>
      <c r="P1324">
        <v>1</v>
      </c>
      <c r="Q1324">
        <v>1</v>
      </c>
      <c r="R1324">
        <v>1</v>
      </c>
      <c r="S1324">
        <v>1</v>
      </c>
      <c r="T1324">
        <v>1</v>
      </c>
      <c r="U1324">
        <v>1</v>
      </c>
      <c r="V1324">
        <v>1</v>
      </c>
      <c r="W1324">
        <v>1</v>
      </c>
      <c r="X1324">
        <v>1</v>
      </c>
      <c r="Y1324">
        <v>1</v>
      </c>
      <c r="Z1324">
        <v>1</v>
      </c>
      <c r="AA1324">
        <v>3.3212363714332702</v>
      </c>
      <c r="AB1324">
        <v>2.85691579109122</v>
      </c>
      <c r="AC1324">
        <v>3.9666290035287801</v>
      </c>
      <c r="AD1324">
        <v>4.0837726159707097</v>
      </c>
      <c r="AE1324">
        <v>2.3750158046687302</v>
      </c>
      <c r="AF1324">
        <v>2.8092334388262401</v>
      </c>
      <c r="AG1324">
        <v>3.40554302563815</v>
      </c>
      <c r="AH1324">
        <v>6.2504124568313397</v>
      </c>
      <c r="AI1324">
        <v>2.9331123181061698</v>
      </c>
      <c r="AJ1324">
        <v>4.0458141475999803</v>
      </c>
      <c r="AK1324">
        <v>3.83217162496187</v>
      </c>
      <c r="AL1324">
        <v>3.68489024460008</v>
      </c>
      <c r="AM1324">
        <f t="shared" si="40"/>
        <v>3.3221568450976107</v>
      </c>
      <c r="AN1324">
        <f t="shared" si="41"/>
        <v>3.9386342954451465</v>
      </c>
      <c r="AP1324" t="s">
        <v>1408</v>
      </c>
      <c r="AQ1324" t="s">
        <v>4076</v>
      </c>
      <c r="AR1324" t="s">
        <v>4077</v>
      </c>
      <c r="AS1324">
        <v>0.51444100793536796</v>
      </c>
      <c r="AT1324">
        <v>0.16039233852844501</v>
      </c>
      <c r="AU1324">
        <v>0.97897880569183604</v>
      </c>
    </row>
    <row r="1325" spans="1:47" x14ac:dyDescent="0.25">
      <c r="A1325" t="s">
        <v>659</v>
      </c>
      <c r="B1325">
        <v>967.08391433614679</v>
      </c>
      <c r="C1325">
        <v>205.36</v>
      </c>
      <c r="D1325">
        <v>3014.7709887344272</v>
      </c>
      <c r="E1325">
        <v>2794.860231994217</v>
      </c>
      <c r="F1325">
        <v>3376.2505150060711</v>
      </c>
      <c r="G1325">
        <v>205.36</v>
      </c>
      <c r="H1325">
        <v>5088.1903450787031</v>
      </c>
      <c r="I1325">
        <v>3385.4201555908521</v>
      </c>
      <c r="J1325">
        <v>205.36</v>
      </c>
      <c r="K1325">
        <v>817.82061011095311</v>
      </c>
      <c r="L1325">
        <v>205.36</v>
      </c>
      <c r="M1325">
        <v>205.36</v>
      </c>
      <c r="N1325">
        <v>1</v>
      </c>
      <c r="O1325">
        <v>1</v>
      </c>
      <c r="P1325">
        <v>0</v>
      </c>
      <c r="Q1325">
        <v>1</v>
      </c>
      <c r="R1325">
        <v>1</v>
      </c>
      <c r="S1325">
        <v>1</v>
      </c>
      <c r="T1325">
        <v>0</v>
      </c>
      <c r="U1325">
        <v>1</v>
      </c>
      <c r="V1325">
        <v>1</v>
      </c>
      <c r="W1325">
        <v>0</v>
      </c>
      <c r="X1325">
        <v>1</v>
      </c>
      <c r="Y1325">
        <v>0</v>
      </c>
      <c r="Z1325">
        <v>0</v>
      </c>
      <c r="AA1325">
        <v>1.23920754835141</v>
      </c>
      <c r="AB1325">
        <v>0</v>
      </c>
      <c r="AC1325">
        <v>0.88057853515811801</v>
      </c>
      <c r="AD1325">
        <v>1.9784784071392201</v>
      </c>
      <c r="AE1325">
        <v>1.0843867416114299</v>
      </c>
      <c r="AF1325">
        <v>0</v>
      </c>
      <c r="AG1325">
        <v>2.2816310651656599</v>
      </c>
      <c r="AH1325">
        <v>0.90108301270017899</v>
      </c>
      <c r="AI1325">
        <v>0</v>
      </c>
      <c r="AJ1325">
        <v>3.0699841820923002</v>
      </c>
      <c r="AK1325">
        <v>0</v>
      </c>
      <c r="AL1325">
        <v>0</v>
      </c>
      <c r="AM1325">
        <f t="shared" si="40"/>
        <v>0.86496171093363794</v>
      </c>
      <c r="AN1325">
        <f t="shared" si="41"/>
        <v>1.0409298711027481</v>
      </c>
      <c r="AP1325" t="s">
        <v>1409</v>
      </c>
      <c r="AQ1325" t="s">
        <v>4078</v>
      </c>
      <c r="AR1325" t="s">
        <v>4079</v>
      </c>
      <c r="AS1325">
        <v>0.20061638889303399</v>
      </c>
      <c r="AT1325">
        <v>0.28237797082916699</v>
      </c>
      <c r="AU1325">
        <v>0.97902758808988299</v>
      </c>
    </row>
    <row r="1326" spans="1:47" x14ac:dyDescent="0.25">
      <c r="A1326" t="s">
        <v>1123</v>
      </c>
      <c r="B1326">
        <v>205.36</v>
      </c>
      <c r="C1326">
        <v>205.36</v>
      </c>
      <c r="D1326">
        <v>54398.356634601703</v>
      </c>
      <c r="E1326">
        <v>74089.179165809619</v>
      </c>
      <c r="F1326">
        <v>205.36</v>
      </c>
      <c r="G1326">
        <v>83376.088888324564</v>
      </c>
      <c r="H1326">
        <v>66364.370357892694</v>
      </c>
      <c r="I1326">
        <v>65365.88667176693</v>
      </c>
      <c r="J1326">
        <v>140772.70961413687</v>
      </c>
      <c r="K1326">
        <v>131730.62415619445</v>
      </c>
      <c r="L1326">
        <v>20695.210343063663</v>
      </c>
      <c r="M1326">
        <v>101021.46198571203</v>
      </c>
      <c r="N1326">
        <v>1</v>
      </c>
      <c r="O1326">
        <v>0</v>
      </c>
      <c r="P1326">
        <v>0</v>
      </c>
      <c r="Q1326">
        <v>1</v>
      </c>
      <c r="R1326">
        <v>1</v>
      </c>
      <c r="S1326">
        <v>0</v>
      </c>
      <c r="T1326">
        <v>1</v>
      </c>
      <c r="U1326">
        <v>1</v>
      </c>
      <c r="V1326">
        <v>1</v>
      </c>
      <c r="W1326">
        <v>1</v>
      </c>
      <c r="X1326">
        <v>1</v>
      </c>
      <c r="Y1326">
        <v>1</v>
      </c>
      <c r="Z1326">
        <v>1</v>
      </c>
      <c r="AA1326">
        <v>0</v>
      </c>
      <c r="AB1326">
        <v>0</v>
      </c>
      <c r="AC1326">
        <v>2.0864584111685098</v>
      </c>
      <c r="AD1326">
        <v>3.1865846349942002</v>
      </c>
      <c r="AE1326">
        <v>0</v>
      </c>
      <c r="AF1326">
        <v>0.71064593972699197</v>
      </c>
      <c r="AG1326">
        <v>1.29060773035372</v>
      </c>
      <c r="AH1326">
        <v>3.7050588354993899</v>
      </c>
      <c r="AI1326">
        <v>2.3234740293687199</v>
      </c>
      <c r="AJ1326">
        <v>4.1429728311859799</v>
      </c>
      <c r="AK1326">
        <v>0.61923342091577405</v>
      </c>
      <c r="AL1326">
        <v>2.0963281304672798</v>
      </c>
      <c r="AM1326">
        <f t="shared" si="40"/>
        <v>1.5439252019083671</v>
      </c>
      <c r="AN1326">
        <f t="shared" si="41"/>
        <v>1.8163021253717275</v>
      </c>
      <c r="AP1326" t="s">
        <v>1410</v>
      </c>
      <c r="AQ1326" t="s">
        <v>1980</v>
      </c>
      <c r="AR1326" t="s">
        <v>1980</v>
      </c>
      <c r="AS1326">
        <v>1.24662930100585</v>
      </c>
      <c r="AT1326">
        <v>0.19233347585083899</v>
      </c>
      <c r="AU1326">
        <v>0.97942776897708805</v>
      </c>
    </row>
    <row r="1327" spans="1:47" x14ac:dyDescent="0.25">
      <c r="A1327" t="s">
        <v>635</v>
      </c>
      <c r="B1327">
        <v>205.36</v>
      </c>
      <c r="C1327">
        <v>205.36</v>
      </c>
      <c r="D1327">
        <v>83188.555995942792</v>
      </c>
      <c r="E1327">
        <v>98318.384612699199</v>
      </c>
      <c r="F1327">
        <v>205.36</v>
      </c>
      <c r="G1327">
        <v>205.36</v>
      </c>
      <c r="H1327">
        <v>205.36</v>
      </c>
      <c r="I1327">
        <v>205.36</v>
      </c>
      <c r="J1327">
        <v>93003.479493020102</v>
      </c>
      <c r="K1327">
        <v>160655.9000181788</v>
      </c>
      <c r="L1327">
        <v>205.36</v>
      </c>
      <c r="M1327">
        <v>205.36</v>
      </c>
      <c r="N1327">
        <v>1</v>
      </c>
      <c r="O1327">
        <v>0</v>
      </c>
      <c r="P1327">
        <v>0</v>
      </c>
      <c r="Q1327">
        <v>1</v>
      </c>
      <c r="R1327">
        <v>1</v>
      </c>
      <c r="S1327">
        <v>0</v>
      </c>
      <c r="T1327">
        <v>0</v>
      </c>
      <c r="U1327">
        <v>0</v>
      </c>
      <c r="V1327">
        <v>0</v>
      </c>
      <c r="W1327">
        <v>1</v>
      </c>
      <c r="X1327">
        <v>1</v>
      </c>
      <c r="Y1327">
        <v>0</v>
      </c>
      <c r="Z1327">
        <v>0</v>
      </c>
      <c r="AA1327">
        <v>0</v>
      </c>
      <c r="AB1327">
        <v>0</v>
      </c>
      <c r="AC1327">
        <v>1.96180744976274</v>
      </c>
      <c r="AD1327">
        <v>2.8907887357820998</v>
      </c>
      <c r="AE1327">
        <v>0</v>
      </c>
      <c r="AF1327">
        <v>0</v>
      </c>
      <c r="AG1327">
        <v>0</v>
      </c>
      <c r="AH1327">
        <v>0</v>
      </c>
      <c r="AI1327">
        <v>2.4509926096813301</v>
      </c>
      <c r="AJ1327">
        <v>4.0324435680308497</v>
      </c>
      <c r="AK1327">
        <v>0</v>
      </c>
      <c r="AL1327">
        <v>0</v>
      </c>
      <c r="AM1327">
        <f t="shared" si="40"/>
        <v>1.4075406045791532</v>
      </c>
      <c r="AN1327">
        <f t="shared" si="41"/>
        <v>0.48179812263034999</v>
      </c>
      <c r="AP1327" t="s">
        <v>1411</v>
      </c>
      <c r="AQ1327" t="s">
        <v>4080</v>
      </c>
      <c r="AR1327" t="s">
        <v>1607</v>
      </c>
      <c r="AS1327">
        <v>2.84307336990152</v>
      </c>
      <c r="AT1327">
        <v>0.12182421707723</v>
      </c>
      <c r="AU1327">
        <v>0.97959639325938597</v>
      </c>
    </row>
    <row r="1328" spans="1:47" x14ac:dyDescent="0.25">
      <c r="A1328" t="s">
        <v>954</v>
      </c>
      <c r="B1328">
        <v>94292.096175717365</v>
      </c>
      <c r="C1328">
        <v>205.36</v>
      </c>
      <c r="D1328">
        <v>106869.73571140133</v>
      </c>
      <c r="E1328">
        <v>82737.640751409315</v>
      </c>
      <c r="F1328">
        <v>205.36</v>
      </c>
      <c r="G1328">
        <v>90544.498275549835</v>
      </c>
      <c r="H1328">
        <v>108387.99507595001</v>
      </c>
      <c r="I1328">
        <v>49402.115075196227</v>
      </c>
      <c r="J1328">
        <v>115328.50356572363</v>
      </c>
      <c r="K1328">
        <v>205.36</v>
      </c>
      <c r="L1328">
        <v>136184.41511945281</v>
      </c>
      <c r="M1328">
        <v>205.36</v>
      </c>
      <c r="N1328">
        <v>1</v>
      </c>
      <c r="O1328">
        <v>1</v>
      </c>
      <c r="P1328">
        <v>0</v>
      </c>
      <c r="Q1328">
        <v>1</v>
      </c>
      <c r="R1328">
        <v>1</v>
      </c>
      <c r="S1328">
        <v>0</v>
      </c>
      <c r="T1328">
        <v>1</v>
      </c>
      <c r="U1328">
        <v>1</v>
      </c>
      <c r="V1328">
        <v>1</v>
      </c>
      <c r="W1328">
        <v>1</v>
      </c>
      <c r="X1328">
        <v>0</v>
      </c>
      <c r="Y1328">
        <v>1</v>
      </c>
      <c r="Z1328">
        <v>0</v>
      </c>
      <c r="AA1328">
        <v>1.4954407294029699</v>
      </c>
      <c r="AB1328">
        <v>0</v>
      </c>
      <c r="AC1328">
        <v>1.6101398869171399</v>
      </c>
      <c r="AD1328">
        <v>0.57449534386343504</v>
      </c>
      <c r="AE1328">
        <v>0</v>
      </c>
      <c r="AF1328">
        <v>0.89502419437601199</v>
      </c>
      <c r="AG1328">
        <v>0.63077660696735305</v>
      </c>
      <c r="AH1328">
        <v>2.3304361532750302</v>
      </c>
      <c r="AI1328">
        <v>1.0168318912077701</v>
      </c>
      <c r="AJ1328">
        <v>0</v>
      </c>
      <c r="AK1328">
        <v>0.75914845804714504</v>
      </c>
      <c r="AL1328">
        <v>0</v>
      </c>
      <c r="AM1328">
        <f t="shared" si="40"/>
        <v>0.83623945031731528</v>
      </c>
      <c r="AN1328">
        <f t="shared" si="41"/>
        <v>0.71580942702549388</v>
      </c>
      <c r="AP1328" t="s">
        <v>1412</v>
      </c>
      <c r="AQ1328" t="s">
        <v>4081</v>
      </c>
      <c r="AR1328" t="s">
        <v>4082</v>
      </c>
      <c r="AS1328">
        <v>-1.2613784241005801</v>
      </c>
      <c r="AT1328">
        <v>4.4643326542987097E-2</v>
      </c>
      <c r="AU1328">
        <v>0.97980101112124796</v>
      </c>
    </row>
    <row r="1329" spans="1:47" x14ac:dyDescent="0.25">
      <c r="A1329" t="s">
        <v>735</v>
      </c>
      <c r="B1329">
        <v>52911.087764711381</v>
      </c>
      <c r="C1329">
        <v>74319.44429508748</v>
      </c>
      <c r="D1329">
        <v>56036.952407517936</v>
      </c>
      <c r="E1329">
        <v>59214.683181003726</v>
      </c>
      <c r="F1329">
        <v>67133.830298108573</v>
      </c>
      <c r="G1329">
        <v>205.36</v>
      </c>
      <c r="H1329">
        <v>66111.612597436382</v>
      </c>
      <c r="I1329">
        <v>59215.215984834249</v>
      </c>
      <c r="J1329">
        <v>81759.676467538229</v>
      </c>
      <c r="K1329">
        <v>41993.601990562602</v>
      </c>
      <c r="L1329">
        <v>42627.25511609768</v>
      </c>
      <c r="M1329">
        <v>46618.852840574</v>
      </c>
      <c r="N1329">
        <v>1</v>
      </c>
      <c r="O1329">
        <v>1</v>
      </c>
      <c r="P1329">
        <v>1</v>
      </c>
      <c r="Q1329">
        <v>1</v>
      </c>
      <c r="R1329">
        <v>1</v>
      </c>
      <c r="S1329">
        <v>1</v>
      </c>
      <c r="T1329">
        <v>0</v>
      </c>
      <c r="U1329">
        <v>1</v>
      </c>
      <c r="V1329">
        <v>1</v>
      </c>
      <c r="W1329">
        <v>1</v>
      </c>
      <c r="X1329">
        <v>1</v>
      </c>
      <c r="Y1329">
        <v>1</v>
      </c>
      <c r="Z1329">
        <v>1</v>
      </c>
      <c r="AA1329">
        <v>1.9384100016557699</v>
      </c>
      <c r="AB1329">
        <v>2.2301291426036598</v>
      </c>
      <c r="AC1329">
        <v>2.9570026768867002</v>
      </c>
      <c r="AD1329">
        <v>1.5579984347603799</v>
      </c>
      <c r="AE1329">
        <v>1.3396831668384801</v>
      </c>
      <c r="AF1329">
        <v>0</v>
      </c>
      <c r="AG1329">
        <v>1.26754478977532</v>
      </c>
      <c r="AH1329">
        <v>2.1207380088852901</v>
      </c>
      <c r="AI1329">
        <v>2.2226331091271798</v>
      </c>
      <c r="AJ1329">
        <v>2.7541815718326199</v>
      </c>
      <c r="AK1329">
        <v>0.55982808967822395</v>
      </c>
      <c r="AL1329">
        <v>1.44778324092613</v>
      </c>
      <c r="AM1329">
        <f t="shared" si="40"/>
        <v>2.0170594170176552</v>
      </c>
      <c r="AN1329">
        <f t="shared" si="41"/>
        <v>1.3822626218106373</v>
      </c>
      <c r="AP1329" t="s">
        <v>1413</v>
      </c>
      <c r="AQ1329" t="s">
        <v>4083</v>
      </c>
      <c r="AR1329" t="s">
        <v>4084</v>
      </c>
      <c r="AS1329">
        <v>-1.5102417841787099</v>
      </c>
      <c r="AT1329">
        <v>0.15842264889402699</v>
      </c>
      <c r="AU1329">
        <v>0.98039998993505895</v>
      </c>
    </row>
    <row r="1330" spans="1:47" x14ac:dyDescent="0.25">
      <c r="A1330" t="s">
        <v>863</v>
      </c>
      <c r="B1330">
        <v>68467.09282427466</v>
      </c>
      <c r="C1330">
        <v>64806.945624892272</v>
      </c>
      <c r="D1330">
        <v>68242.283065127936</v>
      </c>
      <c r="E1330">
        <v>57420.482217877048</v>
      </c>
      <c r="F1330">
        <v>87702.129424927596</v>
      </c>
      <c r="G1330">
        <v>54960.80884084999</v>
      </c>
      <c r="H1330">
        <v>106659.16822872797</v>
      </c>
      <c r="I1330">
        <v>62462.148848312754</v>
      </c>
      <c r="J1330">
        <v>143827.1147119306</v>
      </c>
      <c r="K1330">
        <v>91518.801556070553</v>
      </c>
      <c r="L1330">
        <v>160826.56019667839</v>
      </c>
      <c r="M1330">
        <v>67357.500514942018</v>
      </c>
      <c r="N1330">
        <v>1</v>
      </c>
      <c r="O1330">
        <v>1</v>
      </c>
      <c r="P1330">
        <v>1</v>
      </c>
      <c r="Q1330">
        <v>1</v>
      </c>
      <c r="R1330">
        <v>1</v>
      </c>
      <c r="S1330">
        <v>1</v>
      </c>
      <c r="T1330">
        <v>1</v>
      </c>
      <c r="U1330">
        <v>1</v>
      </c>
      <c r="V1330">
        <v>1</v>
      </c>
      <c r="W1330">
        <v>1</v>
      </c>
      <c r="X1330">
        <v>1</v>
      </c>
      <c r="Y1330">
        <v>1</v>
      </c>
      <c r="Z1330">
        <v>1</v>
      </c>
      <c r="AA1330">
        <v>3.8224328338073801</v>
      </c>
      <c r="AB1330">
        <v>2.9339365229615701</v>
      </c>
      <c r="AC1330">
        <v>3.7944395063354399</v>
      </c>
      <c r="AD1330">
        <v>4.0315563592263404</v>
      </c>
      <c r="AE1330">
        <v>3.7641603233389098</v>
      </c>
      <c r="AF1330">
        <v>3.3946979120669298</v>
      </c>
      <c r="AG1330">
        <v>4.6001957142713898</v>
      </c>
      <c r="AH1330">
        <v>3.6344886119784099</v>
      </c>
      <c r="AI1330">
        <v>3.0985532497424999</v>
      </c>
      <c r="AJ1330">
        <v>5.2182563781845204</v>
      </c>
      <c r="AK1330">
        <v>3.51625182295775</v>
      </c>
      <c r="AL1330">
        <v>4.1129334996001798</v>
      </c>
      <c r="AM1330">
        <f t="shared" si="40"/>
        <v>3.7103860671830566</v>
      </c>
      <c r="AN1330">
        <f t="shared" si="41"/>
        <v>3.943264388562163</v>
      </c>
      <c r="AP1330" t="s">
        <v>1414</v>
      </c>
      <c r="AQ1330" t="s">
        <v>4085</v>
      </c>
      <c r="AR1330" t="s">
        <v>4086</v>
      </c>
      <c r="AS1330">
        <v>0.28233798213292599</v>
      </c>
      <c r="AT1330">
        <v>0.12906754478650201</v>
      </c>
      <c r="AU1330">
        <v>0.98081062081092796</v>
      </c>
    </row>
    <row r="1331" spans="1:47" x14ac:dyDescent="0.25">
      <c r="A1331" t="s">
        <v>453</v>
      </c>
      <c r="B1331">
        <v>205.36</v>
      </c>
      <c r="C1331">
        <v>36485.29756517068</v>
      </c>
      <c r="D1331">
        <v>45821.460459821938</v>
      </c>
      <c r="E1331">
        <v>25147.340904582175</v>
      </c>
      <c r="F1331">
        <v>31279.73266797639</v>
      </c>
      <c r="G1331">
        <v>27230.875996344708</v>
      </c>
      <c r="H1331">
        <v>30466.110765983616</v>
      </c>
      <c r="I1331">
        <v>19532.179358399793</v>
      </c>
      <c r="J1331">
        <v>58703.088872828688</v>
      </c>
      <c r="K1331">
        <v>32905.388672690584</v>
      </c>
      <c r="L1331">
        <v>46564.869746882003</v>
      </c>
      <c r="M1331">
        <v>39916.934651844269</v>
      </c>
      <c r="N1331">
        <v>1</v>
      </c>
      <c r="O1331">
        <v>0</v>
      </c>
      <c r="P1331">
        <v>1</v>
      </c>
      <c r="Q1331">
        <v>1</v>
      </c>
      <c r="R1331">
        <v>1</v>
      </c>
      <c r="S1331">
        <v>1</v>
      </c>
      <c r="T1331">
        <v>1</v>
      </c>
      <c r="U1331">
        <v>1</v>
      </c>
      <c r="V1331">
        <v>1</v>
      </c>
      <c r="W1331">
        <v>1</v>
      </c>
      <c r="X1331">
        <v>1</v>
      </c>
      <c r="Y1331">
        <v>1</v>
      </c>
      <c r="Z1331">
        <v>1</v>
      </c>
      <c r="AA1331">
        <v>0</v>
      </c>
      <c r="AB1331">
        <v>2.28459894974403</v>
      </c>
      <c r="AC1331">
        <v>3.0480301504826302</v>
      </c>
      <c r="AD1331">
        <v>3.62009684118647</v>
      </c>
      <c r="AE1331">
        <v>1.8442743017261001</v>
      </c>
      <c r="AF1331">
        <v>3.1663141711326799</v>
      </c>
      <c r="AG1331">
        <v>0.96247836380697205</v>
      </c>
      <c r="AH1331">
        <v>3.3390190604677601</v>
      </c>
      <c r="AI1331">
        <v>1.26998144345924</v>
      </c>
      <c r="AJ1331">
        <v>1.83869275829408</v>
      </c>
      <c r="AK1331">
        <v>1.82655860411265</v>
      </c>
      <c r="AL1331">
        <v>3.7571770202317598</v>
      </c>
      <c r="AM1331">
        <f t="shared" si="40"/>
        <v>1.9346029121854433</v>
      </c>
      <c r="AN1331">
        <f t="shared" si="41"/>
        <v>2.5582673652552854</v>
      </c>
      <c r="AP1331" t="s">
        <v>1415</v>
      </c>
      <c r="AQ1331" t="s">
        <v>4087</v>
      </c>
      <c r="AR1331" t="s">
        <v>4088</v>
      </c>
      <c r="AS1331">
        <v>-0.31185414751784701</v>
      </c>
      <c r="AT1331">
        <v>0.142612576090002</v>
      </c>
      <c r="AU1331">
        <v>0.98160089318677002</v>
      </c>
    </row>
    <row r="1332" spans="1:47" x14ac:dyDescent="0.25">
      <c r="A1332" t="s">
        <v>906</v>
      </c>
      <c r="B1332">
        <v>112798.86083339028</v>
      </c>
      <c r="C1332">
        <v>90700.543989125494</v>
      </c>
      <c r="D1332">
        <v>101340.12680971716</v>
      </c>
      <c r="E1332">
        <v>101970.43090210405</v>
      </c>
      <c r="F1332">
        <v>205.36</v>
      </c>
      <c r="G1332">
        <v>80072.69901923927</v>
      </c>
      <c r="H1332">
        <v>72034.320650089663</v>
      </c>
      <c r="I1332">
        <v>111416.67227904225</v>
      </c>
      <c r="J1332">
        <v>133297.42040951975</v>
      </c>
      <c r="K1332">
        <v>112166.26969479186</v>
      </c>
      <c r="L1332">
        <v>82238.851691046642</v>
      </c>
      <c r="M1332">
        <v>60273.2278449847</v>
      </c>
      <c r="N1332">
        <v>1</v>
      </c>
      <c r="O1332">
        <v>1</v>
      </c>
      <c r="P1332">
        <v>1</v>
      </c>
      <c r="Q1332">
        <v>1</v>
      </c>
      <c r="R1332">
        <v>1</v>
      </c>
      <c r="S1332">
        <v>0</v>
      </c>
      <c r="T1332">
        <v>1</v>
      </c>
      <c r="U1332">
        <v>1</v>
      </c>
      <c r="V1332">
        <v>1</v>
      </c>
      <c r="W1332">
        <v>1</v>
      </c>
      <c r="X1332">
        <v>1</v>
      </c>
      <c r="Y1332">
        <v>1</v>
      </c>
      <c r="Z1332">
        <v>1</v>
      </c>
      <c r="AA1332">
        <v>2.50595794548898</v>
      </c>
      <c r="AB1332">
        <v>2.71871445199241</v>
      </c>
      <c r="AC1332">
        <v>0.89023026893944601</v>
      </c>
      <c r="AD1332">
        <v>3.77940760120907</v>
      </c>
      <c r="AE1332">
        <v>0</v>
      </c>
      <c r="AF1332">
        <v>1.22922914113981</v>
      </c>
      <c r="AG1332">
        <v>2.7234194729238999</v>
      </c>
      <c r="AH1332">
        <v>4.3715699054233097</v>
      </c>
      <c r="AI1332">
        <v>1.8814681988705699</v>
      </c>
      <c r="AJ1332">
        <v>3.4525897045832199</v>
      </c>
      <c r="AK1332">
        <v>2.6668872575096398</v>
      </c>
      <c r="AL1332">
        <v>3.84935267510996</v>
      </c>
      <c r="AM1332">
        <f t="shared" si="40"/>
        <v>2.1130316185024061</v>
      </c>
      <c r="AN1332">
        <f t="shared" si="41"/>
        <v>2.8984394853626463</v>
      </c>
      <c r="AP1332" t="s">
        <v>1416</v>
      </c>
      <c r="AQ1332" t="s">
        <v>4089</v>
      </c>
      <c r="AR1332" t="s">
        <v>4090</v>
      </c>
      <c r="AS1332">
        <v>0.43635320543959799</v>
      </c>
      <c r="AT1332">
        <v>7.9116061243501998E-2</v>
      </c>
      <c r="AU1332">
        <v>0.98294218078015805</v>
      </c>
    </row>
    <row r="1333" spans="1:47" x14ac:dyDescent="0.25">
      <c r="A1333" t="s">
        <v>524</v>
      </c>
      <c r="B1333">
        <v>63332.876942801835</v>
      </c>
      <c r="C1333">
        <v>61126.196047748563</v>
      </c>
      <c r="D1333">
        <v>51673.890369338958</v>
      </c>
      <c r="E1333">
        <v>61865.933236783334</v>
      </c>
      <c r="F1333">
        <v>205.36</v>
      </c>
      <c r="G1333">
        <v>53542.118010605256</v>
      </c>
      <c r="H1333">
        <v>91496.996345683947</v>
      </c>
      <c r="I1333">
        <v>69225.158706344198</v>
      </c>
      <c r="J1333">
        <v>176999.67601445664</v>
      </c>
      <c r="K1333">
        <v>143416.61969638325</v>
      </c>
      <c r="L1333">
        <v>205.36</v>
      </c>
      <c r="M1333">
        <v>96905.049101127064</v>
      </c>
      <c r="N1333">
        <v>1</v>
      </c>
      <c r="O1333">
        <v>1</v>
      </c>
      <c r="P1333">
        <v>1</v>
      </c>
      <c r="Q1333">
        <v>1</v>
      </c>
      <c r="R1333">
        <v>1</v>
      </c>
      <c r="S1333">
        <v>0</v>
      </c>
      <c r="T1333">
        <v>1</v>
      </c>
      <c r="U1333">
        <v>1</v>
      </c>
      <c r="V1333">
        <v>1</v>
      </c>
      <c r="W1333">
        <v>1</v>
      </c>
      <c r="X1333">
        <v>1</v>
      </c>
      <c r="Y1333">
        <v>0</v>
      </c>
      <c r="Z1333">
        <v>1</v>
      </c>
      <c r="AA1333">
        <v>1.11639196414665</v>
      </c>
      <c r="AB1333">
        <v>0.75681594373413996</v>
      </c>
      <c r="AC1333">
        <v>4.86630291332607</v>
      </c>
      <c r="AD1333">
        <v>4.0308624073774801</v>
      </c>
      <c r="AE1333">
        <v>0</v>
      </c>
      <c r="AF1333">
        <v>3.6609073389456501</v>
      </c>
      <c r="AG1333">
        <v>3.5063472649534302</v>
      </c>
      <c r="AH1333">
        <v>4.6778626204049898</v>
      </c>
      <c r="AI1333">
        <v>2.4335048067179699</v>
      </c>
      <c r="AJ1333">
        <v>3.6649446077689198</v>
      </c>
      <c r="AK1333">
        <v>0</v>
      </c>
      <c r="AL1333">
        <v>3.03645421421193</v>
      </c>
      <c r="AM1333">
        <f t="shared" si="40"/>
        <v>2.7498112624398998</v>
      </c>
      <c r="AN1333">
        <f t="shared" si="41"/>
        <v>2.5419210844913049</v>
      </c>
      <c r="AP1333" t="s">
        <v>1417</v>
      </c>
      <c r="AQ1333" t="s">
        <v>4091</v>
      </c>
      <c r="AR1333" t="s">
        <v>4092</v>
      </c>
      <c r="AS1333">
        <v>0.223067609752409</v>
      </c>
      <c r="AT1333">
        <v>7.8348417547161098E-2</v>
      </c>
      <c r="AU1333">
        <v>0.98294819160018299</v>
      </c>
    </row>
    <row r="1334" spans="1:47" x14ac:dyDescent="0.25">
      <c r="A1334" t="s">
        <v>776</v>
      </c>
      <c r="B1334">
        <v>205.36</v>
      </c>
      <c r="C1334">
        <v>205.36</v>
      </c>
      <c r="D1334">
        <v>205.36</v>
      </c>
      <c r="E1334">
        <v>205.36</v>
      </c>
      <c r="F1334">
        <v>205.36</v>
      </c>
      <c r="G1334">
        <v>9782.3916970377286</v>
      </c>
      <c r="H1334">
        <v>205.36</v>
      </c>
      <c r="I1334">
        <v>205.36</v>
      </c>
      <c r="J1334">
        <v>205.36</v>
      </c>
      <c r="K1334">
        <v>110053.2292009894</v>
      </c>
      <c r="L1334">
        <v>205.36</v>
      </c>
      <c r="M1334">
        <v>205.36</v>
      </c>
      <c r="N1334">
        <v>1</v>
      </c>
      <c r="O1334">
        <v>0</v>
      </c>
      <c r="P1334">
        <v>0</v>
      </c>
      <c r="Q1334">
        <v>0</v>
      </c>
      <c r="R1334">
        <v>0</v>
      </c>
      <c r="S1334">
        <v>0</v>
      </c>
      <c r="T1334">
        <v>1</v>
      </c>
      <c r="U1334">
        <v>0</v>
      </c>
      <c r="V1334">
        <v>0</v>
      </c>
      <c r="W1334">
        <v>0</v>
      </c>
      <c r="X1334">
        <v>1</v>
      </c>
      <c r="Y1334">
        <v>0</v>
      </c>
      <c r="Z1334">
        <v>0</v>
      </c>
      <c r="AA1334">
        <v>0</v>
      </c>
      <c r="AB1334">
        <v>0</v>
      </c>
      <c r="AC1334">
        <v>0</v>
      </c>
      <c r="AD1334">
        <v>0</v>
      </c>
      <c r="AE1334">
        <v>0</v>
      </c>
      <c r="AF1334">
        <v>0.63685652873162701</v>
      </c>
      <c r="AG1334">
        <v>0</v>
      </c>
      <c r="AH1334">
        <v>0</v>
      </c>
      <c r="AI1334">
        <v>0</v>
      </c>
      <c r="AJ1334">
        <v>3.3863289728270098</v>
      </c>
      <c r="AK1334">
        <v>0</v>
      </c>
      <c r="AL1334">
        <v>0</v>
      </c>
      <c r="AM1334">
        <f t="shared" si="40"/>
        <v>0.67053091692643951</v>
      </c>
      <c r="AN1334">
        <f t="shared" si="41"/>
        <v>0</v>
      </c>
      <c r="AP1334" t="s">
        <v>1418</v>
      </c>
      <c r="AQ1334" t="s">
        <v>4093</v>
      </c>
      <c r="AR1334" t="s">
        <v>4094</v>
      </c>
      <c r="AS1334">
        <v>0.95572012597503797</v>
      </c>
      <c r="AT1334">
        <v>2.77149116991788E-2</v>
      </c>
      <c r="AU1334">
        <v>0.98297544335155695</v>
      </c>
    </row>
    <row r="1335" spans="1:47" x14ac:dyDescent="0.25">
      <c r="A1335" t="s">
        <v>252</v>
      </c>
      <c r="B1335">
        <v>122580.32593465842</v>
      </c>
      <c r="C1335">
        <v>110352.37547412472</v>
      </c>
      <c r="D1335">
        <v>77471.284783351424</v>
      </c>
      <c r="E1335">
        <v>42827.367654266542</v>
      </c>
      <c r="F1335">
        <v>62540.090129108874</v>
      </c>
      <c r="G1335">
        <v>126173.38665565857</v>
      </c>
      <c r="H1335">
        <v>85492.772691456586</v>
      </c>
      <c r="I1335">
        <v>71235.445481341521</v>
      </c>
      <c r="J1335">
        <v>142345.7003445063</v>
      </c>
      <c r="K1335">
        <v>143689.64812373932</v>
      </c>
      <c r="L1335">
        <v>154110.82164797277</v>
      </c>
      <c r="M1335">
        <v>107934.65058590734</v>
      </c>
      <c r="N1335">
        <v>1</v>
      </c>
      <c r="O1335">
        <v>1</v>
      </c>
      <c r="P1335">
        <v>1</v>
      </c>
      <c r="Q1335">
        <v>1</v>
      </c>
      <c r="R1335">
        <v>1</v>
      </c>
      <c r="S1335">
        <v>1</v>
      </c>
      <c r="T1335">
        <v>1</v>
      </c>
      <c r="U1335">
        <v>1</v>
      </c>
      <c r="V1335">
        <v>1</v>
      </c>
      <c r="W1335">
        <v>1</v>
      </c>
      <c r="X1335">
        <v>1</v>
      </c>
      <c r="Y1335">
        <v>1</v>
      </c>
      <c r="Z1335">
        <v>1</v>
      </c>
      <c r="AA1335">
        <v>3.7750448889433401</v>
      </c>
      <c r="AB1335">
        <v>3.2058410366616701</v>
      </c>
      <c r="AC1335">
        <v>3.0282390985010199</v>
      </c>
      <c r="AD1335">
        <v>3.1014465251805801</v>
      </c>
      <c r="AE1335">
        <v>1.9760983740350899</v>
      </c>
      <c r="AF1335">
        <v>4.2934501118482098</v>
      </c>
      <c r="AG1335">
        <v>4.6291435717930201</v>
      </c>
      <c r="AH1335">
        <v>3.53568005001677</v>
      </c>
      <c r="AI1335">
        <v>3.7266998364903001</v>
      </c>
      <c r="AJ1335">
        <v>4.5355259793372102</v>
      </c>
      <c r="AK1335">
        <v>2.46471725543533</v>
      </c>
      <c r="AL1335">
        <v>2.7410583402109601</v>
      </c>
      <c r="AM1335">
        <f t="shared" si="40"/>
        <v>3.7608001586302913</v>
      </c>
      <c r="AN1335">
        <f t="shared" si="41"/>
        <v>3.0746906861119583</v>
      </c>
      <c r="AP1335" t="s">
        <v>1419</v>
      </c>
      <c r="AQ1335" t="s">
        <v>4095</v>
      </c>
      <c r="AR1335" t="s">
        <v>4096</v>
      </c>
      <c r="AS1335">
        <v>0.28275928870280298</v>
      </c>
      <c r="AT1335">
        <v>4.9800206361755202E-2</v>
      </c>
      <c r="AU1335">
        <v>0.98351728791648496</v>
      </c>
    </row>
    <row r="1336" spans="1:47" x14ac:dyDescent="0.25">
      <c r="A1336" t="s">
        <v>372</v>
      </c>
      <c r="B1336">
        <v>50549.719338648865</v>
      </c>
      <c r="C1336">
        <v>43924.75780506013</v>
      </c>
      <c r="D1336">
        <v>41965.658259838594</v>
      </c>
      <c r="E1336">
        <v>51490.91485323714</v>
      </c>
      <c r="F1336">
        <v>39413.374167395479</v>
      </c>
      <c r="G1336">
        <v>25814.548155689488</v>
      </c>
      <c r="H1336">
        <v>52793.326259619025</v>
      </c>
      <c r="I1336">
        <v>43850.241592895822</v>
      </c>
      <c r="J1336">
        <v>647.8251107707614</v>
      </c>
      <c r="K1336">
        <v>205.36</v>
      </c>
      <c r="L1336">
        <v>205.36</v>
      </c>
      <c r="M1336">
        <v>305.99487779986805</v>
      </c>
      <c r="N1336">
        <v>1</v>
      </c>
      <c r="O1336">
        <v>1</v>
      </c>
      <c r="P1336">
        <v>1</v>
      </c>
      <c r="Q1336">
        <v>1</v>
      </c>
      <c r="R1336">
        <v>1</v>
      </c>
      <c r="S1336">
        <v>1</v>
      </c>
      <c r="T1336">
        <v>1</v>
      </c>
      <c r="U1336">
        <v>1</v>
      </c>
      <c r="V1336">
        <v>1</v>
      </c>
      <c r="W1336">
        <v>1</v>
      </c>
      <c r="X1336">
        <v>0</v>
      </c>
      <c r="Y1336">
        <v>0</v>
      </c>
      <c r="Z1336">
        <v>1</v>
      </c>
      <c r="AA1336">
        <v>2.5270712688784598</v>
      </c>
      <c r="AB1336">
        <v>4.7973913311098402</v>
      </c>
      <c r="AC1336">
        <v>4.7394490870429502</v>
      </c>
      <c r="AD1336">
        <v>4.0617888906860804</v>
      </c>
      <c r="AE1336">
        <v>4.0704919682330303</v>
      </c>
      <c r="AF1336">
        <v>3.1282709412498901</v>
      </c>
      <c r="AG1336">
        <v>4.9503490912957604</v>
      </c>
      <c r="AH1336">
        <v>4.2006051047926203</v>
      </c>
      <c r="AI1336">
        <v>1.3031871805039901</v>
      </c>
      <c r="AJ1336">
        <v>0</v>
      </c>
      <c r="AK1336">
        <v>0</v>
      </c>
      <c r="AL1336">
        <v>2.19489551905709</v>
      </c>
      <c r="AM1336">
        <f t="shared" si="40"/>
        <v>2.7492283014641887</v>
      </c>
      <c r="AN1336">
        <f t="shared" si="41"/>
        <v>3.2463550956774299</v>
      </c>
      <c r="AP1336" t="s">
        <v>1420</v>
      </c>
      <c r="AQ1336" t="s">
        <v>4097</v>
      </c>
      <c r="AR1336" t="s">
        <v>4098</v>
      </c>
      <c r="AS1336">
        <v>-0.43780427872889299</v>
      </c>
      <c r="AT1336">
        <v>7.0390824642725405E-2</v>
      </c>
      <c r="AU1336">
        <v>0.98573345495475995</v>
      </c>
    </row>
    <row r="1337" spans="1:47" x14ac:dyDescent="0.25">
      <c r="A1337" t="s">
        <v>970</v>
      </c>
      <c r="B1337">
        <v>59693.544096281847</v>
      </c>
      <c r="C1337">
        <v>205.36</v>
      </c>
      <c r="D1337">
        <v>78348.790082730629</v>
      </c>
      <c r="E1337">
        <v>59675.206376848735</v>
      </c>
      <c r="F1337">
        <v>68555.255879575896</v>
      </c>
      <c r="G1337">
        <v>58463.678084751366</v>
      </c>
      <c r="H1337">
        <v>70964.378585416518</v>
      </c>
      <c r="I1337">
        <v>56469.194602849981</v>
      </c>
      <c r="J1337">
        <v>121358.44668611932</v>
      </c>
      <c r="K1337">
        <v>91138.74668803961</v>
      </c>
      <c r="L1337">
        <v>129811.00929150474</v>
      </c>
      <c r="M1337">
        <v>89151.493556249072</v>
      </c>
      <c r="N1337">
        <v>1</v>
      </c>
      <c r="O1337">
        <v>1</v>
      </c>
      <c r="P1337">
        <v>0</v>
      </c>
      <c r="Q1337">
        <v>1</v>
      </c>
      <c r="R1337">
        <v>1</v>
      </c>
      <c r="S1337">
        <v>1</v>
      </c>
      <c r="T1337">
        <v>1</v>
      </c>
      <c r="U1337">
        <v>1</v>
      </c>
      <c r="V1337">
        <v>1</v>
      </c>
      <c r="W1337">
        <v>1</v>
      </c>
      <c r="X1337">
        <v>1</v>
      </c>
      <c r="Y1337">
        <v>1</v>
      </c>
      <c r="Z1337">
        <v>1</v>
      </c>
      <c r="AA1337">
        <v>2.9624998531129898</v>
      </c>
      <c r="AB1337">
        <v>0</v>
      </c>
      <c r="AC1337">
        <v>0.74440540162740998</v>
      </c>
      <c r="AD1337">
        <v>1.88976720857377</v>
      </c>
      <c r="AE1337">
        <v>1.3762338922053201</v>
      </c>
      <c r="AF1337">
        <v>1.63233580017572</v>
      </c>
      <c r="AG1337">
        <v>2.2579688403465101</v>
      </c>
      <c r="AH1337">
        <v>2.4207851686660402</v>
      </c>
      <c r="AI1337">
        <v>3.4971448965755898</v>
      </c>
      <c r="AJ1337">
        <v>4.3051679803951499</v>
      </c>
      <c r="AK1337">
        <v>4.11888287258353</v>
      </c>
      <c r="AL1337">
        <v>3.6541731823299499</v>
      </c>
      <c r="AM1337">
        <f t="shared" si="40"/>
        <v>2.1902589886478103</v>
      </c>
      <c r="AN1337">
        <f t="shared" si="41"/>
        <v>2.61963519411752</v>
      </c>
      <c r="AP1337" t="s">
        <v>1421</v>
      </c>
      <c r="AQ1337" t="s">
        <v>4099</v>
      </c>
      <c r="AR1337" t="s">
        <v>4100</v>
      </c>
      <c r="AS1337">
        <v>0.319609977856951</v>
      </c>
      <c r="AT1337">
        <v>9.3323069433007194E-2</v>
      </c>
      <c r="AU1337">
        <v>0.98667191422230105</v>
      </c>
    </row>
    <row r="1338" spans="1:47" x14ac:dyDescent="0.25">
      <c r="A1338" t="s">
        <v>74</v>
      </c>
      <c r="B1338">
        <v>140872.86962298737</v>
      </c>
      <c r="C1338">
        <v>124014.88124130263</v>
      </c>
      <c r="D1338">
        <v>106293.40533029407</v>
      </c>
      <c r="E1338">
        <v>51907.901554218442</v>
      </c>
      <c r="F1338">
        <v>78153.123058654994</v>
      </c>
      <c r="G1338">
        <v>205.36</v>
      </c>
      <c r="H1338">
        <v>205.36</v>
      </c>
      <c r="I1338">
        <v>205.36</v>
      </c>
      <c r="J1338">
        <v>139437.35028555969</v>
      </c>
      <c r="K1338">
        <v>91597.557574506543</v>
      </c>
      <c r="L1338">
        <v>205.36</v>
      </c>
      <c r="M1338">
        <v>53702.344943991426</v>
      </c>
      <c r="N1338">
        <v>1</v>
      </c>
      <c r="O1338">
        <v>1</v>
      </c>
      <c r="P1338">
        <v>1</v>
      </c>
      <c r="Q1338">
        <v>1</v>
      </c>
      <c r="R1338">
        <v>1</v>
      </c>
      <c r="S1338">
        <v>1</v>
      </c>
      <c r="T1338">
        <v>0</v>
      </c>
      <c r="U1338">
        <v>0</v>
      </c>
      <c r="V1338">
        <v>0</v>
      </c>
      <c r="W1338">
        <v>1</v>
      </c>
      <c r="X1338">
        <v>1</v>
      </c>
      <c r="Y1338">
        <v>0</v>
      </c>
      <c r="Z1338">
        <v>1</v>
      </c>
      <c r="AA1338">
        <v>2.75918337815467</v>
      </c>
      <c r="AB1338">
        <v>1.84976565173059</v>
      </c>
      <c r="AC1338">
        <v>0.93810850250681899</v>
      </c>
      <c r="AD1338">
        <v>0.637160883662657</v>
      </c>
      <c r="AE1338">
        <v>1.4419883399791</v>
      </c>
      <c r="AF1338">
        <v>0</v>
      </c>
      <c r="AG1338">
        <v>0</v>
      </c>
      <c r="AH1338">
        <v>0</v>
      </c>
      <c r="AI1338">
        <v>2.0240305721889</v>
      </c>
      <c r="AJ1338">
        <v>3.0906284777073498</v>
      </c>
      <c r="AK1338">
        <v>0</v>
      </c>
      <c r="AL1338">
        <v>2.0937993081483999</v>
      </c>
      <c r="AM1338">
        <f t="shared" si="40"/>
        <v>1.7769527637147213</v>
      </c>
      <c r="AN1338">
        <f t="shared" si="41"/>
        <v>0.69549142196502611</v>
      </c>
      <c r="AP1338" t="s">
        <v>1422</v>
      </c>
      <c r="AQ1338" t="s">
        <v>4101</v>
      </c>
      <c r="AR1338" t="s">
        <v>4102</v>
      </c>
      <c r="AS1338">
        <v>0.26602019036119201</v>
      </c>
      <c r="AT1338">
        <v>7.0138938732873607E-2</v>
      </c>
      <c r="AU1338">
        <v>0.98757185815238702</v>
      </c>
    </row>
    <row r="1339" spans="1:47" x14ac:dyDescent="0.25">
      <c r="A1339" t="s">
        <v>142</v>
      </c>
      <c r="B1339">
        <v>7231.3173123373172</v>
      </c>
      <c r="C1339">
        <v>205.36</v>
      </c>
      <c r="D1339">
        <v>205.36</v>
      </c>
      <c r="E1339">
        <v>16357.82301052939</v>
      </c>
      <c r="F1339">
        <v>205.36</v>
      </c>
      <c r="G1339">
        <v>205.36</v>
      </c>
      <c r="H1339">
        <v>4188.1334636433376</v>
      </c>
      <c r="I1339">
        <v>18735.535156942253</v>
      </c>
      <c r="J1339">
        <v>205.36</v>
      </c>
      <c r="K1339">
        <v>205.36</v>
      </c>
      <c r="L1339">
        <v>10090.687870708891</v>
      </c>
      <c r="M1339">
        <v>14225.481108389557</v>
      </c>
      <c r="N1339">
        <v>1</v>
      </c>
      <c r="O1339">
        <v>1</v>
      </c>
      <c r="P1339">
        <v>0</v>
      </c>
      <c r="Q1339">
        <v>0</v>
      </c>
      <c r="R1339">
        <v>1</v>
      </c>
      <c r="S1339">
        <v>0</v>
      </c>
      <c r="T1339">
        <v>0</v>
      </c>
      <c r="U1339">
        <v>1</v>
      </c>
      <c r="V1339">
        <v>1</v>
      </c>
      <c r="W1339">
        <v>0</v>
      </c>
      <c r="X1339">
        <v>0</v>
      </c>
      <c r="Y1339">
        <v>1</v>
      </c>
      <c r="Z1339">
        <v>1</v>
      </c>
      <c r="AA1339">
        <v>1.33134000535519</v>
      </c>
      <c r="AB1339">
        <v>0</v>
      </c>
      <c r="AC1339">
        <v>0</v>
      </c>
      <c r="AD1339">
        <v>1.00769380574944</v>
      </c>
      <c r="AE1339">
        <v>0</v>
      </c>
      <c r="AF1339">
        <v>0</v>
      </c>
      <c r="AG1339">
        <v>2.08712682256358</v>
      </c>
      <c r="AH1339">
        <v>1.4510697419828</v>
      </c>
      <c r="AI1339">
        <v>0</v>
      </c>
      <c r="AJ1339">
        <v>0</v>
      </c>
      <c r="AK1339">
        <v>2.2728906540270901</v>
      </c>
      <c r="AL1339">
        <v>2.59305884755898</v>
      </c>
      <c r="AM1339">
        <f t="shared" si="40"/>
        <v>0.22189000089253166</v>
      </c>
      <c r="AN1339">
        <f t="shared" si="41"/>
        <v>1.5686399786469816</v>
      </c>
      <c r="AP1339" t="s">
        <v>1423</v>
      </c>
      <c r="AQ1339" t="s">
        <v>4103</v>
      </c>
      <c r="AR1339" t="s">
        <v>4104</v>
      </c>
      <c r="AS1339">
        <v>0.413755099294841</v>
      </c>
      <c r="AT1339">
        <v>0.42317133247518401</v>
      </c>
      <c r="AU1339">
        <v>0.98826605826499803</v>
      </c>
    </row>
    <row r="1340" spans="1:47" x14ac:dyDescent="0.25">
      <c r="A1340" t="s">
        <v>704</v>
      </c>
      <c r="B1340">
        <v>244641.54011938427</v>
      </c>
      <c r="C1340">
        <v>177181.29872162204</v>
      </c>
      <c r="D1340">
        <v>264895.4797699565</v>
      </c>
      <c r="E1340">
        <v>198422.20531640833</v>
      </c>
      <c r="F1340">
        <v>189254.2055757028</v>
      </c>
      <c r="G1340">
        <v>216511.95948333576</v>
      </c>
      <c r="H1340">
        <v>62578.489164086546</v>
      </c>
      <c r="I1340">
        <v>228964.28466311362</v>
      </c>
      <c r="J1340">
        <v>255511.02386847578</v>
      </c>
      <c r="K1340">
        <v>220753.83795569511</v>
      </c>
      <c r="L1340">
        <v>291040.61074437824</v>
      </c>
      <c r="M1340">
        <v>265485.47209716169</v>
      </c>
      <c r="N1340">
        <v>1</v>
      </c>
      <c r="O1340">
        <v>1</v>
      </c>
      <c r="P1340">
        <v>1</v>
      </c>
      <c r="Q1340">
        <v>1</v>
      </c>
      <c r="R1340">
        <v>1</v>
      </c>
      <c r="S1340">
        <v>1</v>
      </c>
      <c r="T1340">
        <v>1</v>
      </c>
      <c r="U1340">
        <v>1</v>
      </c>
      <c r="V1340">
        <v>1</v>
      </c>
      <c r="W1340">
        <v>1</v>
      </c>
      <c r="X1340">
        <v>1</v>
      </c>
      <c r="Y1340">
        <v>1</v>
      </c>
      <c r="Z1340">
        <v>1</v>
      </c>
      <c r="AA1340">
        <v>4.3526965926813697</v>
      </c>
      <c r="AB1340">
        <v>2.0568975975188</v>
      </c>
      <c r="AC1340">
        <v>2.4091138793228501</v>
      </c>
      <c r="AD1340">
        <v>5.4240065276872302</v>
      </c>
      <c r="AE1340">
        <v>2.3309007537850999</v>
      </c>
      <c r="AF1340">
        <v>3.9775843242139999</v>
      </c>
      <c r="AG1340">
        <v>4.2596496330870304</v>
      </c>
      <c r="AH1340">
        <v>5.6758340537585603</v>
      </c>
      <c r="AI1340">
        <v>3.0383416104175098</v>
      </c>
      <c r="AJ1340">
        <v>6.01957507791965</v>
      </c>
      <c r="AK1340">
        <v>4.7205105950952397</v>
      </c>
      <c r="AL1340">
        <v>4.3048501080413404</v>
      </c>
      <c r="AM1340">
        <f t="shared" si="40"/>
        <v>3.6423681803456964</v>
      </c>
      <c r="AN1340">
        <f t="shared" si="41"/>
        <v>4.4526252785757503</v>
      </c>
      <c r="AP1340" t="s">
        <v>1424</v>
      </c>
      <c r="AQ1340" t="s">
        <v>4105</v>
      </c>
      <c r="AR1340" t="s">
        <v>4106</v>
      </c>
      <c r="AS1340">
        <v>0.38061963392688303</v>
      </c>
      <c r="AT1340">
        <v>0.143438004799401</v>
      </c>
      <c r="AU1340">
        <v>0.98839819813431595</v>
      </c>
    </row>
    <row r="1341" spans="1:47" x14ac:dyDescent="0.25">
      <c r="A1341" t="s">
        <v>969</v>
      </c>
      <c r="B1341">
        <v>256549.45999539239</v>
      </c>
      <c r="C1341">
        <v>244593.93803556671</v>
      </c>
      <c r="D1341">
        <v>278369.49400535587</v>
      </c>
      <c r="E1341">
        <v>192088.36327065004</v>
      </c>
      <c r="F1341">
        <v>230849.82508532493</v>
      </c>
      <c r="G1341">
        <v>239284.85185110875</v>
      </c>
      <c r="H1341">
        <v>282047.67790645559</v>
      </c>
      <c r="I1341">
        <v>297965.29710198997</v>
      </c>
      <c r="J1341">
        <v>301198.20527380606</v>
      </c>
      <c r="K1341">
        <v>265395.18937345734</v>
      </c>
      <c r="L1341">
        <v>262440.59901844733</v>
      </c>
      <c r="M1341">
        <v>253835.08324635919</v>
      </c>
      <c r="N1341">
        <v>1</v>
      </c>
      <c r="O1341">
        <v>1</v>
      </c>
      <c r="P1341">
        <v>1</v>
      </c>
      <c r="Q1341">
        <v>1</v>
      </c>
      <c r="R1341">
        <v>1</v>
      </c>
      <c r="S1341">
        <v>1</v>
      </c>
      <c r="T1341">
        <v>1</v>
      </c>
      <c r="U1341">
        <v>1</v>
      </c>
      <c r="V1341">
        <v>1</v>
      </c>
      <c r="W1341">
        <v>1</v>
      </c>
      <c r="X1341">
        <v>1</v>
      </c>
      <c r="Y1341">
        <v>1</v>
      </c>
      <c r="Z1341">
        <v>1</v>
      </c>
      <c r="AA1341">
        <v>3.2645704058577198</v>
      </c>
      <c r="AB1341">
        <v>3.4708666552374501</v>
      </c>
      <c r="AC1341">
        <v>3.7567866507365402</v>
      </c>
      <c r="AD1341">
        <v>3.2673588321801801</v>
      </c>
      <c r="AE1341">
        <v>3.8030230516372598</v>
      </c>
      <c r="AF1341">
        <v>3.32620089653618</v>
      </c>
      <c r="AG1341">
        <v>4.5398405112024003</v>
      </c>
      <c r="AH1341">
        <v>4.1359215750518601</v>
      </c>
      <c r="AI1341">
        <v>2.8521009791114502</v>
      </c>
      <c r="AJ1341">
        <v>3.6443543986721298</v>
      </c>
      <c r="AK1341">
        <v>3.82373253970708</v>
      </c>
      <c r="AL1341">
        <v>3.4464045864278301</v>
      </c>
      <c r="AM1341">
        <f t="shared" si="40"/>
        <v>3.3858133310252447</v>
      </c>
      <c r="AN1341">
        <f t="shared" si="41"/>
        <v>3.8360468493677686</v>
      </c>
      <c r="AP1341" t="s">
        <v>1425</v>
      </c>
      <c r="AQ1341" t="s">
        <v>4107</v>
      </c>
      <c r="AR1341" t="s">
        <v>4108</v>
      </c>
      <c r="AS1341">
        <v>-0.31433202817445599</v>
      </c>
      <c r="AT1341">
        <v>0.112450551034376</v>
      </c>
      <c r="AU1341">
        <v>0.98883802217745598</v>
      </c>
    </row>
    <row r="1342" spans="1:47" x14ac:dyDescent="0.25">
      <c r="A1342" t="s">
        <v>1246</v>
      </c>
      <c r="B1342">
        <v>62043.868518367024</v>
      </c>
      <c r="C1342">
        <v>53131.419511692511</v>
      </c>
      <c r="D1342">
        <v>65864.580462658429</v>
      </c>
      <c r="E1342">
        <v>46347.674685907026</v>
      </c>
      <c r="F1342">
        <v>65943.584599132882</v>
      </c>
      <c r="G1342">
        <v>205.36</v>
      </c>
      <c r="H1342">
        <v>65984.706568553185</v>
      </c>
      <c r="I1342">
        <v>205.36</v>
      </c>
      <c r="J1342">
        <v>97805.690735158234</v>
      </c>
      <c r="K1342">
        <v>45947.542713284718</v>
      </c>
      <c r="L1342">
        <v>99734.200731844743</v>
      </c>
      <c r="M1342">
        <v>77397.90992636935</v>
      </c>
      <c r="N1342">
        <v>1</v>
      </c>
      <c r="O1342">
        <v>1</v>
      </c>
      <c r="P1342">
        <v>1</v>
      </c>
      <c r="Q1342">
        <v>1</v>
      </c>
      <c r="R1342">
        <v>1</v>
      </c>
      <c r="S1342">
        <v>1</v>
      </c>
      <c r="T1342">
        <v>0</v>
      </c>
      <c r="U1342">
        <v>1</v>
      </c>
      <c r="V1342">
        <v>0</v>
      </c>
      <c r="W1342">
        <v>1</v>
      </c>
      <c r="X1342">
        <v>1</v>
      </c>
      <c r="Y1342">
        <v>1</v>
      </c>
      <c r="Z1342">
        <v>1</v>
      </c>
      <c r="AA1342">
        <v>2.1005992047736202</v>
      </c>
      <c r="AB1342">
        <v>1.9686329243935401</v>
      </c>
      <c r="AC1342">
        <v>1.03849381104462</v>
      </c>
      <c r="AD1342">
        <v>3.06204681731715</v>
      </c>
      <c r="AE1342">
        <v>1.1001772219411301</v>
      </c>
      <c r="AF1342">
        <v>0</v>
      </c>
      <c r="AG1342">
        <v>1.8105320678116601</v>
      </c>
      <c r="AH1342">
        <v>0</v>
      </c>
      <c r="AI1342">
        <v>1.5210003118484401</v>
      </c>
      <c r="AJ1342">
        <v>2.9672850888808902</v>
      </c>
      <c r="AK1342">
        <v>2.6309531774329802</v>
      </c>
      <c r="AL1342">
        <v>3.7260019137306402</v>
      </c>
      <c r="AM1342">
        <f t="shared" si="40"/>
        <v>1.5993352234901852</v>
      </c>
      <c r="AN1342">
        <f t="shared" si="41"/>
        <v>2.0549518663722601</v>
      </c>
      <c r="AP1342" t="s">
        <v>1426</v>
      </c>
      <c r="AQ1342" t="s">
        <v>4109</v>
      </c>
      <c r="AS1342">
        <v>0.34875814279837097</v>
      </c>
      <c r="AT1342">
        <v>9.2561035092061997E-2</v>
      </c>
      <c r="AU1342">
        <v>0.988947507817731</v>
      </c>
    </row>
    <row r="1343" spans="1:47" x14ac:dyDescent="0.25">
      <c r="A1343" t="s">
        <v>1259</v>
      </c>
      <c r="B1343">
        <v>95371.531507020874</v>
      </c>
      <c r="C1343">
        <v>82484.632401735013</v>
      </c>
      <c r="D1343">
        <v>103858.34070011004</v>
      </c>
      <c r="E1343">
        <v>81436.416301569305</v>
      </c>
      <c r="F1343">
        <v>93802.275638734835</v>
      </c>
      <c r="G1343">
        <v>79002.285635674416</v>
      </c>
      <c r="H1343">
        <v>63427.668599818338</v>
      </c>
      <c r="I1343">
        <v>80804.103366733631</v>
      </c>
      <c r="J1343">
        <v>205.36</v>
      </c>
      <c r="K1343">
        <v>105196.72155887262</v>
      </c>
      <c r="L1343">
        <v>171915.3684817914</v>
      </c>
      <c r="M1343">
        <v>113002.33949301011</v>
      </c>
      <c r="N1343">
        <v>1</v>
      </c>
      <c r="O1343">
        <v>1</v>
      </c>
      <c r="P1343">
        <v>1</v>
      </c>
      <c r="Q1343">
        <v>1</v>
      </c>
      <c r="R1343">
        <v>1</v>
      </c>
      <c r="S1343">
        <v>1</v>
      </c>
      <c r="T1343">
        <v>1</v>
      </c>
      <c r="U1343">
        <v>1</v>
      </c>
      <c r="V1343">
        <v>1</v>
      </c>
      <c r="W1343">
        <v>0</v>
      </c>
      <c r="X1343">
        <v>1</v>
      </c>
      <c r="Y1343">
        <v>1</v>
      </c>
      <c r="Z1343">
        <v>1</v>
      </c>
      <c r="AA1343">
        <v>2.4881916558545001</v>
      </c>
      <c r="AB1343">
        <v>1.8606219979556899</v>
      </c>
      <c r="AC1343">
        <v>2.47732350066783</v>
      </c>
      <c r="AD1343">
        <v>3.0917208394196498</v>
      </c>
      <c r="AE1343">
        <v>0.81889559158132297</v>
      </c>
      <c r="AF1343">
        <v>2.5146957849079401</v>
      </c>
      <c r="AG1343">
        <v>2.7607381247598202</v>
      </c>
      <c r="AH1343">
        <v>2.6505917729039599</v>
      </c>
      <c r="AI1343">
        <v>0</v>
      </c>
      <c r="AJ1343">
        <v>3.7957636611401302</v>
      </c>
      <c r="AK1343">
        <v>2.0130822476224899</v>
      </c>
      <c r="AL1343">
        <v>3.8788500320080201</v>
      </c>
      <c r="AM1343">
        <f t="shared" si="40"/>
        <v>2.1894327667543485</v>
      </c>
      <c r="AN1343">
        <f t="shared" si="41"/>
        <v>2.5356464347158774</v>
      </c>
      <c r="AP1343" t="s">
        <v>1427</v>
      </c>
      <c r="AQ1343" t="s">
        <v>4110</v>
      </c>
      <c r="AR1343" t="s">
        <v>4111</v>
      </c>
      <c r="AS1343">
        <v>1.0910081202133</v>
      </c>
      <c r="AT1343">
        <v>0.11927418792147899</v>
      </c>
      <c r="AU1343">
        <v>0.98895459555856102</v>
      </c>
    </row>
    <row r="1344" spans="1:47" x14ac:dyDescent="0.25">
      <c r="A1344" t="s">
        <v>323</v>
      </c>
      <c r="B1344">
        <v>205.36</v>
      </c>
      <c r="C1344">
        <v>205.36</v>
      </c>
      <c r="D1344">
        <v>21697.639576709455</v>
      </c>
      <c r="E1344">
        <v>205.36</v>
      </c>
      <c r="F1344">
        <v>205.36</v>
      </c>
      <c r="G1344">
        <v>205.36</v>
      </c>
      <c r="H1344">
        <v>205.36</v>
      </c>
      <c r="I1344">
        <v>205.36</v>
      </c>
      <c r="J1344">
        <v>21294.919733523151</v>
      </c>
      <c r="K1344">
        <v>205.36</v>
      </c>
      <c r="L1344">
        <v>28671.195989561249</v>
      </c>
      <c r="M1344">
        <v>205.36</v>
      </c>
      <c r="N1344">
        <v>1</v>
      </c>
      <c r="O1344">
        <v>0</v>
      </c>
      <c r="P1344">
        <v>0</v>
      </c>
      <c r="Q1344">
        <v>1</v>
      </c>
      <c r="R1344">
        <v>0</v>
      </c>
      <c r="S1344">
        <v>0</v>
      </c>
      <c r="T1344">
        <v>0</v>
      </c>
      <c r="U1344">
        <v>0</v>
      </c>
      <c r="V1344">
        <v>0</v>
      </c>
      <c r="W1344">
        <v>1</v>
      </c>
      <c r="X1344">
        <v>0</v>
      </c>
      <c r="Y1344">
        <v>1</v>
      </c>
      <c r="Z1344">
        <v>0</v>
      </c>
      <c r="AA1344">
        <v>0</v>
      </c>
      <c r="AB1344">
        <v>0</v>
      </c>
      <c r="AC1344">
        <v>3.62363726458707</v>
      </c>
      <c r="AD1344">
        <v>0</v>
      </c>
      <c r="AE1344">
        <v>0</v>
      </c>
      <c r="AF1344">
        <v>0</v>
      </c>
      <c r="AG1344">
        <v>0</v>
      </c>
      <c r="AH1344">
        <v>0</v>
      </c>
      <c r="AI1344">
        <v>0.62809965303969395</v>
      </c>
      <c r="AJ1344">
        <v>0</v>
      </c>
      <c r="AK1344">
        <v>2.3187465771326998</v>
      </c>
      <c r="AL1344">
        <v>0</v>
      </c>
      <c r="AM1344">
        <f t="shared" si="40"/>
        <v>0.70862281960446072</v>
      </c>
      <c r="AN1344">
        <f t="shared" si="41"/>
        <v>0.38645776285544997</v>
      </c>
      <c r="AP1344" t="s">
        <v>1428</v>
      </c>
      <c r="AQ1344" t="s">
        <v>4112</v>
      </c>
      <c r="AR1344" t="s">
        <v>4113</v>
      </c>
      <c r="AS1344">
        <v>0.49242148670858299</v>
      </c>
      <c r="AT1344">
        <v>7.1900216077738305E-2</v>
      </c>
      <c r="AU1344">
        <v>0.98898327946235698</v>
      </c>
    </row>
    <row r="1345" spans="1:47" x14ac:dyDescent="0.25">
      <c r="A1345" t="s">
        <v>229</v>
      </c>
      <c r="B1345">
        <v>55234.520334150104</v>
      </c>
      <c r="C1345">
        <v>47190.141192505129</v>
      </c>
      <c r="D1345">
        <v>53260.823231915572</v>
      </c>
      <c r="E1345">
        <v>30633.365041885805</v>
      </c>
      <c r="F1345">
        <v>38085.612483150042</v>
      </c>
      <c r="G1345">
        <v>40371.345673827564</v>
      </c>
      <c r="H1345">
        <v>49425.712947078151</v>
      </c>
      <c r="I1345">
        <v>36646.839854078149</v>
      </c>
      <c r="J1345">
        <v>57178.057359217499</v>
      </c>
      <c r="K1345">
        <v>33449.699947578622</v>
      </c>
      <c r="L1345">
        <v>53596.175896504137</v>
      </c>
      <c r="M1345">
        <v>205.36</v>
      </c>
      <c r="N1345">
        <v>1</v>
      </c>
      <c r="O1345">
        <v>1</v>
      </c>
      <c r="P1345">
        <v>1</v>
      </c>
      <c r="Q1345">
        <v>1</v>
      </c>
      <c r="R1345">
        <v>1</v>
      </c>
      <c r="S1345">
        <v>1</v>
      </c>
      <c r="T1345">
        <v>1</v>
      </c>
      <c r="U1345">
        <v>1</v>
      </c>
      <c r="V1345">
        <v>1</v>
      </c>
      <c r="W1345">
        <v>1</v>
      </c>
      <c r="X1345">
        <v>1</v>
      </c>
      <c r="Y1345">
        <v>1</v>
      </c>
      <c r="Z1345">
        <v>0</v>
      </c>
      <c r="AA1345">
        <v>8.7318996776630105</v>
      </c>
      <c r="AB1345">
        <v>2.1870308145868198</v>
      </c>
      <c r="AC1345">
        <v>2.4597513220603</v>
      </c>
      <c r="AD1345">
        <v>3.1613223422010002</v>
      </c>
      <c r="AE1345">
        <v>2.64617209728919</v>
      </c>
      <c r="AF1345">
        <v>2.19794337822414</v>
      </c>
      <c r="AG1345">
        <v>4.8146314768298701</v>
      </c>
      <c r="AH1345">
        <v>4.7231800982296601</v>
      </c>
      <c r="AI1345">
        <v>2.59607871343374</v>
      </c>
      <c r="AJ1345">
        <v>1.92336577845088</v>
      </c>
      <c r="AK1345">
        <v>2.1231360110056601</v>
      </c>
      <c r="AL1345">
        <v>0</v>
      </c>
      <c r="AM1345">
        <f t="shared" si="40"/>
        <v>3.3493449474031483</v>
      </c>
      <c r="AN1345">
        <f t="shared" si="41"/>
        <v>2.9114070042592299</v>
      </c>
      <c r="AP1345" t="s">
        <v>1429</v>
      </c>
      <c r="AQ1345" t="s">
        <v>4114</v>
      </c>
      <c r="AR1345" t="s">
        <v>4115</v>
      </c>
      <c r="AS1345">
        <v>0.21710343332971799</v>
      </c>
      <c r="AT1345">
        <v>6.90618179525994E-2</v>
      </c>
      <c r="AU1345">
        <v>0.98914400177630901</v>
      </c>
    </row>
    <row r="1346" spans="1:47" x14ac:dyDescent="0.25">
      <c r="A1346" t="s">
        <v>823</v>
      </c>
      <c r="B1346">
        <v>19732.21380383394</v>
      </c>
      <c r="C1346">
        <v>205.36</v>
      </c>
      <c r="D1346">
        <v>25211.320835398619</v>
      </c>
      <c r="E1346">
        <v>27391.111747661744</v>
      </c>
      <c r="F1346">
        <v>21929.447651952134</v>
      </c>
      <c r="G1346">
        <v>205.36</v>
      </c>
      <c r="H1346">
        <v>205.36</v>
      </c>
      <c r="I1346">
        <v>205.36</v>
      </c>
      <c r="J1346">
        <v>29579.812218785839</v>
      </c>
      <c r="K1346">
        <v>24861.344665310218</v>
      </c>
      <c r="L1346">
        <v>25592.958916762422</v>
      </c>
      <c r="M1346">
        <v>5081.700343840278</v>
      </c>
      <c r="N1346">
        <v>1</v>
      </c>
      <c r="O1346">
        <v>1</v>
      </c>
      <c r="P1346">
        <v>0</v>
      </c>
      <c r="Q1346">
        <v>1</v>
      </c>
      <c r="R1346">
        <v>1</v>
      </c>
      <c r="S1346">
        <v>1</v>
      </c>
      <c r="T1346">
        <v>0</v>
      </c>
      <c r="U1346">
        <v>0</v>
      </c>
      <c r="V1346">
        <v>0</v>
      </c>
      <c r="W1346">
        <v>1</v>
      </c>
      <c r="X1346">
        <v>1</v>
      </c>
      <c r="Y1346">
        <v>1</v>
      </c>
      <c r="Z1346">
        <v>1</v>
      </c>
      <c r="AA1346">
        <v>2.56005989004474</v>
      </c>
      <c r="AB1346">
        <v>0</v>
      </c>
      <c r="AC1346">
        <v>2.8789831980298799</v>
      </c>
      <c r="AD1346">
        <v>2.3006516732698001</v>
      </c>
      <c r="AE1346">
        <v>2.1165651448321601</v>
      </c>
      <c r="AF1346">
        <v>0</v>
      </c>
      <c r="AG1346">
        <v>0</v>
      </c>
      <c r="AH1346">
        <v>0</v>
      </c>
      <c r="AI1346">
        <v>1.25023347526021</v>
      </c>
      <c r="AJ1346">
        <v>1.6212525412143699</v>
      </c>
      <c r="AK1346">
        <v>3.1680844751146</v>
      </c>
      <c r="AL1346">
        <v>1.5343436647550099</v>
      </c>
      <c r="AM1346">
        <f t="shared" si="40"/>
        <v>1.385088184091533</v>
      </c>
      <c r="AN1346">
        <f t="shared" si="41"/>
        <v>1.519940826328595</v>
      </c>
      <c r="AP1346" t="s">
        <v>1430</v>
      </c>
      <c r="AQ1346" t="s">
        <v>4116</v>
      </c>
      <c r="AR1346" t="s">
        <v>4117</v>
      </c>
      <c r="AS1346">
        <v>0.45718954965094999</v>
      </c>
      <c r="AT1346">
        <v>0.284013915687512</v>
      </c>
      <c r="AU1346">
        <v>0.98973134210348102</v>
      </c>
    </row>
    <row r="1347" spans="1:47" x14ac:dyDescent="0.25">
      <c r="A1347" t="s">
        <v>336</v>
      </c>
      <c r="B1347">
        <v>21056.854886086636</v>
      </c>
      <c r="C1347">
        <v>205.36</v>
      </c>
      <c r="D1347">
        <v>205.36</v>
      </c>
      <c r="E1347">
        <v>25559.187380876298</v>
      </c>
      <c r="F1347">
        <v>205.36</v>
      </c>
      <c r="G1347">
        <v>205.36</v>
      </c>
      <c r="H1347">
        <v>28675.455434003754</v>
      </c>
      <c r="I1347">
        <v>30208.472414143096</v>
      </c>
      <c r="J1347">
        <v>205.36</v>
      </c>
      <c r="K1347">
        <v>30917.692358863176</v>
      </c>
      <c r="L1347">
        <v>205.36</v>
      </c>
      <c r="M1347">
        <v>205.36</v>
      </c>
      <c r="N1347">
        <v>1</v>
      </c>
      <c r="O1347">
        <v>1</v>
      </c>
      <c r="P1347">
        <v>0</v>
      </c>
      <c r="Q1347">
        <v>0</v>
      </c>
      <c r="R1347">
        <v>1</v>
      </c>
      <c r="S1347">
        <v>0</v>
      </c>
      <c r="T1347">
        <v>0</v>
      </c>
      <c r="U1347">
        <v>1</v>
      </c>
      <c r="V1347">
        <v>1</v>
      </c>
      <c r="W1347">
        <v>0</v>
      </c>
      <c r="X1347">
        <v>1</v>
      </c>
      <c r="Y1347">
        <v>0</v>
      </c>
      <c r="Z1347">
        <v>0</v>
      </c>
      <c r="AA1347">
        <v>1.37236412772255</v>
      </c>
      <c r="AB1347">
        <v>0</v>
      </c>
      <c r="AC1347">
        <v>0</v>
      </c>
      <c r="AD1347">
        <v>2.36787971696147</v>
      </c>
      <c r="AE1347">
        <v>0</v>
      </c>
      <c r="AF1347">
        <v>0</v>
      </c>
      <c r="AG1347">
        <v>0.95694405018114304</v>
      </c>
      <c r="AH1347">
        <v>1.5203458414750399</v>
      </c>
      <c r="AI1347">
        <v>0</v>
      </c>
      <c r="AJ1347">
        <v>3.0035463425661</v>
      </c>
      <c r="AK1347">
        <v>0</v>
      </c>
      <c r="AL1347">
        <v>0</v>
      </c>
      <c r="AM1347">
        <f t="shared" si="40"/>
        <v>0.72931841171477496</v>
      </c>
      <c r="AN1347">
        <f t="shared" si="41"/>
        <v>0.80752826810294209</v>
      </c>
      <c r="AP1347" t="s">
        <v>1431</v>
      </c>
      <c r="AQ1347" t="s">
        <v>4118</v>
      </c>
      <c r="AR1347" t="s">
        <v>4119</v>
      </c>
      <c r="AS1347">
        <v>-0.22933038583308599</v>
      </c>
      <c r="AT1347">
        <v>6.18610128202619E-2</v>
      </c>
      <c r="AU1347">
        <v>0.99132652728024395</v>
      </c>
    </row>
    <row r="1348" spans="1:47" x14ac:dyDescent="0.25">
      <c r="A1348" t="s">
        <v>237</v>
      </c>
      <c r="B1348">
        <v>1841002.0427201733</v>
      </c>
      <c r="C1348">
        <v>1887823.8926400179</v>
      </c>
      <c r="D1348">
        <v>1798157.6981054575</v>
      </c>
      <c r="E1348">
        <v>1769500.2208715861</v>
      </c>
      <c r="F1348">
        <v>1855220.2303776091</v>
      </c>
      <c r="G1348">
        <v>1640203.5631288018</v>
      </c>
      <c r="H1348">
        <v>972735.89553460036</v>
      </c>
      <c r="I1348">
        <v>1511570.5805537982</v>
      </c>
      <c r="J1348">
        <v>2356059.9167352817</v>
      </c>
      <c r="K1348">
        <v>2019811.0736732592</v>
      </c>
      <c r="L1348">
        <v>2172668.7922265804</v>
      </c>
      <c r="M1348">
        <v>1478968.6467415136</v>
      </c>
      <c r="N1348">
        <v>1</v>
      </c>
      <c r="O1348">
        <v>1</v>
      </c>
      <c r="P1348">
        <v>1</v>
      </c>
      <c r="Q1348">
        <v>1</v>
      </c>
      <c r="R1348">
        <v>1</v>
      </c>
      <c r="S1348">
        <v>1</v>
      </c>
      <c r="T1348">
        <v>1</v>
      </c>
      <c r="U1348">
        <v>1</v>
      </c>
      <c r="V1348">
        <v>1</v>
      </c>
      <c r="W1348">
        <v>1</v>
      </c>
      <c r="X1348">
        <v>1</v>
      </c>
      <c r="Y1348">
        <v>1</v>
      </c>
      <c r="Z1348">
        <v>1</v>
      </c>
      <c r="AA1348">
        <v>2.1131561124640399</v>
      </c>
      <c r="AB1348">
        <v>2.1696551069616601</v>
      </c>
      <c r="AC1348">
        <v>2.69977271918976</v>
      </c>
      <c r="AD1348">
        <v>3.1404792439725702</v>
      </c>
      <c r="AE1348">
        <v>2.0357703786323502</v>
      </c>
      <c r="AF1348">
        <v>2.56701775729911</v>
      </c>
      <c r="AG1348">
        <v>5.8004007145076697</v>
      </c>
      <c r="AH1348">
        <v>5.55258079255485</v>
      </c>
      <c r="AI1348">
        <v>1.87694697943611</v>
      </c>
      <c r="AJ1348">
        <v>5.4491414198425696</v>
      </c>
      <c r="AK1348">
        <v>1.3351537752065801</v>
      </c>
      <c r="AL1348">
        <v>2.34164318145648</v>
      </c>
      <c r="AM1348">
        <f t="shared" si="40"/>
        <v>2.8126150158655414</v>
      </c>
      <c r="AN1348">
        <f t="shared" si="41"/>
        <v>3.3676713477217501</v>
      </c>
      <c r="AP1348" t="s">
        <v>1432</v>
      </c>
      <c r="AQ1348" t="s">
        <v>4120</v>
      </c>
      <c r="AR1348" t="s">
        <v>4121</v>
      </c>
      <c r="AS1348">
        <v>-0.82329326959265103</v>
      </c>
      <c r="AT1348">
        <v>4.0017264581788899E-2</v>
      </c>
      <c r="AU1348">
        <v>0.99184600644691301</v>
      </c>
    </row>
    <row r="1349" spans="1:47" x14ac:dyDescent="0.25">
      <c r="A1349" t="s">
        <v>469</v>
      </c>
      <c r="B1349">
        <v>6339.74506764541</v>
      </c>
      <c r="C1349">
        <v>205.36</v>
      </c>
      <c r="D1349">
        <v>205.36</v>
      </c>
      <c r="E1349">
        <v>205.36</v>
      </c>
      <c r="F1349">
        <v>205.36</v>
      </c>
      <c r="G1349">
        <v>205.36</v>
      </c>
      <c r="H1349">
        <v>13459.219150720806</v>
      </c>
      <c r="I1349">
        <v>205.36</v>
      </c>
      <c r="J1349">
        <v>205.36</v>
      </c>
      <c r="K1349">
        <v>205.36</v>
      </c>
      <c r="L1349">
        <v>20743.031500774978</v>
      </c>
      <c r="M1349">
        <v>15422.918270270171</v>
      </c>
      <c r="N1349">
        <v>1</v>
      </c>
      <c r="O1349">
        <v>1</v>
      </c>
      <c r="P1349">
        <v>0</v>
      </c>
      <c r="Q1349">
        <v>0</v>
      </c>
      <c r="R1349">
        <v>0</v>
      </c>
      <c r="S1349">
        <v>0</v>
      </c>
      <c r="T1349">
        <v>0</v>
      </c>
      <c r="U1349">
        <v>1</v>
      </c>
      <c r="V1349">
        <v>0</v>
      </c>
      <c r="W1349">
        <v>0</v>
      </c>
      <c r="X1349">
        <v>0</v>
      </c>
      <c r="Y1349">
        <v>1</v>
      </c>
      <c r="Z1349">
        <v>1</v>
      </c>
      <c r="AA1349">
        <v>1.20256448227988</v>
      </c>
      <c r="AB1349">
        <v>0</v>
      </c>
      <c r="AC1349">
        <v>0</v>
      </c>
      <c r="AD1349">
        <v>0</v>
      </c>
      <c r="AE1349">
        <v>0</v>
      </c>
      <c r="AF1349">
        <v>0</v>
      </c>
      <c r="AG1349">
        <v>1.2939549788328699</v>
      </c>
      <c r="AH1349">
        <v>0</v>
      </c>
      <c r="AI1349">
        <v>0</v>
      </c>
      <c r="AJ1349">
        <v>0</v>
      </c>
      <c r="AK1349">
        <v>1.30276678519084</v>
      </c>
      <c r="AL1349">
        <v>1.4150207798404699</v>
      </c>
      <c r="AM1349">
        <f t="shared" ref="AM1349:AM1381" si="42">AVERAGE(AA1349:AC1349,AF1349,AI1349,AJ1349)</f>
        <v>0.20042741371331332</v>
      </c>
      <c r="AN1349">
        <f t="shared" ref="AN1349:AN1381" si="43">AVERAGE(AD1349:AE1349,AG1349,AH1349,AK1349,AL1349)</f>
        <v>0.66862375731069656</v>
      </c>
      <c r="AP1349" t="s">
        <v>1433</v>
      </c>
      <c r="AQ1349" t="s">
        <v>4122</v>
      </c>
      <c r="AR1349" t="s">
        <v>4123</v>
      </c>
      <c r="AS1349">
        <v>0.334392994999201</v>
      </c>
      <c r="AT1349">
        <v>0.115209624807769</v>
      </c>
      <c r="AU1349">
        <v>0.99239544880251696</v>
      </c>
    </row>
    <row r="1350" spans="1:47" x14ac:dyDescent="0.25">
      <c r="A1350" t="s">
        <v>199</v>
      </c>
      <c r="B1350">
        <v>205.36</v>
      </c>
      <c r="C1350">
        <v>205.36</v>
      </c>
      <c r="D1350">
        <v>205.36</v>
      </c>
      <c r="E1350">
        <v>24544.616398574213</v>
      </c>
      <c r="F1350">
        <v>205.36</v>
      </c>
      <c r="G1350">
        <v>205.36</v>
      </c>
      <c r="H1350">
        <v>205.36</v>
      </c>
      <c r="I1350">
        <v>205.36</v>
      </c>
      <c r="J1350">
        <v>205.36</v>
      </c>
      <c r="K1350">
        <v>205.36</v>
      </c>
      <c r="L1350">
        <v>205.36</v>
      </c>
      <c r="M1350">
        <v>205.36</v>
      </c>
      <c r="N1350">
        <v>1</v>
      </c>
      <c r="O1350">
        <v>0</v>
      </c>
      <c r="P1350">
        <v>0</v>
      </c>
      <c r="Q1350">
        <v>0</v>
      </c>
      <c r="R1350">
        <v>1</v>
      </c>
      <c r="S1350">
        <v>0</v>
      </c>
      <c r="T1350">
        <v>0</v>
      </c>
      <c r="U1350">
        <v>0</v>
      </c>
      <c r="V1350">
        <v>0</v>
      </c>
      <c r="W1350">
        <v>0</v>
      </c>
      <c r="X1350">
        <v>0</v>
      </c>
      <c r="Y1350">
        <v>0</v>
      </c>
      <c r="Z1350">
        <v>0</v>
      </c>
      <c r="AA1350">
        <v>0</v>
      </c>
      <c r="AB1350">
        <v>0</v>
      </c>
      <c r="AC1350">
        <v>0</v>
      </c>
      <c r="AD1350">
        <v>2.7259429959536901</v>
      </c>
      <c r="AE1350">
        <v>0</v>
      </c>
      <c r="AF1350">
        <v>0</v>
      </c>
      <c r="AG1350">
        <v>0</v>
      </c>
      <c r="AH1350">
        <v>0</v>
      </c>
      <c r="AI1350">
        <v>0</v>
      </c>
      <c r="AJ1350">
        <v>0</v>
      </c>
      <c r="AK1350">
        <v>0</v>
      </c>
      <c r="AL1350">
        <v>0</v>
      </c>
      <c r="AM1350">
        <f t="shared" si="42"/>
        <v>0</v>
      </c>
      <c r="AN1350">
        <f t="shared" si="43"/>
        <v>0.45432383265894832</v>
      </c>
      <c r="AP1350" t="s">
        <v>1434</v>
      </c>
      <c r="AQ1350" t="s">
        <v>4124</v>
      </c>
      <c r="AR1350" t="s">
        <v>4125</v>
      </c>
      <c r="AS1350">
        <v>0.87912896321534895</v>
      </c>
      <c r="AT1350">
        <v>6.3296879827786298E-2</v>
      </c>
      <c r="AU1350">
        <v>0.99329376102130895</v>
      </c>
    </row>
    <row r="1351" spans="1:47" x14ac:dyDescent="0.25">
      <c r="A1351" t="s">
        <v>226</v>
      </c>
      <c r="B1351">
        <v>205.36</v>
      </c>
      <c r="C1351">
        <v>85497.487924597212</v>
      </c>
      <c r="D1351">
        <v>205.36</v>
      </c>
      <c r="E1351">
        <v>19661.562748880595</v>
      </c>
      <c r="F1351">
        <v>205.36</v>
      </c>
      <c r="G1351">
        <v>40489.059024727831</v>
      </c>
      <c r="H1351">
        <v>205.36</v>
      </c>
      <c r="I1351">
        <v>205.36</v>
      </c>
      <c r="J1351">
        <v>4295.6168282123272</v>
      </c>
      <c r="K1351">
        <v>205.36</v>
      </c>
      <c r="L1351">
        <v>22789.799865695561</v>
      </c>
      <c r="M1351">
        <v>205.36</v>
      </c>
      <c r="N1351">
        <v>1</v>
      </c>
      <c r="O1351">
        <v>0</v>
      </c>
      <c r="P1351">
        <v>1</v>
      </c>
      <c r="Q1351">
        <v>0</v>
      </c>
      <c r="R1351">
        <v>1</v>
      </c>
      <c r="S1351">
        <v>0</v>
      </c>
      <c r="T1351">
        <v>1</v>
      </c>
      <c r="U1351">
        <v>0</v>
      </c>
      <c r="V1351">
        <v>0</v>
      </c>
      <c r="W1351">
        <v>1</v>
      </c>
      <c r="X1351">
        <v>0</v>
      </c>
      <c r="Y1351">
        <v>1</v>
      </c>
      <c r="Z1351">
        <v>0</v>
      </c>
      <c r="AA1351">
        <v>0</v>
      </c>
      <c r="AB1351">
        <v>2.3708529044106199</v>
      </c>
      <c r="AC1351">
        <v>0</v>
      </c>
      <c r="AD1351">
        <v>2.7217473364167399</v>
      </c>
      <c r="AE1351">
        <v>0</v>
      </c>
      <c r="AF1351">
        <v>1.15382710467854</v>
      </c>
      <c r="AG1351">
        <v>0</v>
      </c>
      <c r="AH1351">
        <v>0</v>
      </c>
      <c r="AI1351">
        <v>1.1100858298499501</v>
      </c>
      <c r="AJ1351">
        <v>0</v>
      </c>
      <c r="AK1351">
        <v>0.70407546977946101</v>
      </c>
      <c r="AL1351">
        <v>0</v>
      </c>
      <c r="AM1351">
        <f t="shared" si="42"/>
        <v>0.77246097315651829</v>
      </c>
      <c r="AN1351">
        <f t="shared" si="43"/>
        <v>0.57097046769936688</v>
      </c>
      <c r="AP1351" t="s">
        <v>1435</v>
      </c>
      <c r="AQ1351" t="s">
        <v>4126</v>
      </c>
      <c r="AR1351" t="s">
        <v>4127</v>
      </c>
      <c r="AS1351">
        <v>-0.92381662152085897</v>
      </c>
      <c r="AT1351">
        <v>7.6426985670121003E-2</v>
      </c>
      <c r="AU1351">
        <v>0.99384262564173198</v>
      </c>
    </row>
    <row r="1352" spans="1:47" x14ac:dyDescent="0.25">
      <c r="A1352" t="s">
        <v>73</v>
      </c>
      <c r="B1352">
        <v>90727.862371999261</v>
      </c>
      <c r="C1352">
        <v>109958.00300963568</v>
      </c>
      <c r="D1352">
        <v>86224.143677902684</v>
      </c>
      <c r="E1352">
        <v>55557.061733668983</v>
      </c>
      <c r="F1352">
        <v>62262.858480395043</v>
      </c>
      <c r="G1352">
        <v>77965.395673988023</v>
      </c>
      <c r="H1352">
        <v>54435.162057978727</v>
      </c>
      <c r="I1352">
        <v>58952.805643912492</v>
      </c>
      <c r="J1352">
        <v>100710.38357873414</v>
      </c>
      <c r="K1352">
        <v>96309.033086490992</v>
      </c>
      <c r="L1352">
        <v>88408.73111425055</v>
      </c>
      <c r="M1352">
        <v>73387.85032783504</v>
      </c>
      <c r="N1352">
        <v>1</v>
      </c>
      <c r="O1352">
        <v>1</v>
      </c>
      <c r="P1352">
        <v>1</v>
      </c>
      <c r="Q1352">
        <v>1</v>
      </c>
      <c r="R1352">
        <v>1</v>
      </c>
      <c r="S1352">
        <v>1</v>
      </c>
      <c r="T1352">
        <v>1</v>
      </c>
      <c r="U1352">
        <v>1</v>
      </c>
      <c r="V1352">
        <v>1</v>
      </c>
      <c r="W1352">
        <v>1</v>
      </c>
      <c r="X1352">
        <v>1</v>
      </c>
      <c r="Y1352">
        <v>1</v>
      </c>
      <c r="Z1352">
        <v>1</v>
      </c>
      <c r="AA1352">
        <v>4.4363920544063804</v>
      </c>
      <c r="AB1352">
        <v>3.83246871222181</v>
      </c>
      <c r="AC1352">
        <v>4.3669273382543103</v>
      </c>
      <c r="AD1352">
        <v>4.0708231618038502</v>
      </c>
      <c r="AE1352">
        <v>3.9673797497238898</v>
      </c>
      <c r="AF1352">
        <v>5.4897741573952903</v>
      </c>
      <c r="AG1352">
        <v>5.1089816091948501</v>
      </c>
      <c r="AH1352">
        <v>6.2033293590938898</v>
      </c>
      <c r="AI1352">
        <v>3.4032860431045</v>
      </c>
      <c r="AJ1352">
        <v>3.7687799872929801</v>
      </c>
      <c r="AK1352">
        <v>4.3090477366658204</v>
      </c>
      <c r="AL1352">
        <v>6.08991678082345</v>
      </c>
      <c r="AM1352">
        <f t="shared" si="42"/>
        <v>4.216271382112545</v>
      </c>
      <c r="AN1352">
        <f t="shared" si="43"/>
        <v>4.9582463995509585</v>
      </c>
      <c r="AP1352" t="s">
        <v>1436</v>
      </c>
      <c r="AQ1352" t="s">
        <v>4128</v>
      </c>
      <c r="AR1352" t="s">
        <v>4129</v>
      </c>
      <c r="AS1352">
        <v>-0.38380535483179901</v>
      </c>
      <c r="AT1352">
        <v>0.13530709842615199</v>
      </c>
      <c r="AU1352">
        <v>0.99431444354639598</v>
      </c>
    </row>
    <row r="1353" spans="1:47" x14ac:dyDescent="0.25">
      <c r="A1353" t="s">
        <v>648</v>
      </c>
      <c r="B1353">
        <v>17930.512165928809</v>
      </c>
      <c r="C1353">
        <v>205.36</v>
      </c>
      <c r="D1353">
        <v>205.36</v>
      </c>
      <c r="E1353">
        <v>205.36</v>
      </c>
      <c r="F1353">
        <v>205.36</v>
      </c>
      <c r="G1353">
        <v>205.36</v>
      </c>
      <c r="H1353">
        <v>205.36</v>
      </c>
      <c r="I1353">
        <v>205.36</v>
      </c>
      <c r="J1353">
        <v>205.36</v>
      </c>
      <c r="K1353">
        <v>31662.76265860067</v>
      </c>
      <c r="L1353">
        <v>23450.694920356284</v>
      </c>
      <c r="M1353">
        <v>1978.8002441335432</v>
      </c>
      <c r="N1353">
        <v>1</v>
      </c>
      <c r="O1353">
        <v>1</v>
      </c>
      <c r="P1353">
        <v>0</v>
      </c>
      <c r="Q1353">
        <v>0</v>
      </c>
      <c r="R1353">
        <v>0</v>
      </c>
      <c r="S1353">
        <v>0</v>
      </c>
      <c r="T1353">
        <v>0</v>
      </c>
      <c r="U1353">
        <v>0</v>
      </c>
      <c r="V1353">
        <v>0</v>
      </c>
      <c r="W1353">
        <v>0</v>
      </c>
      <c r="X1353">
        <v>1</v>
      </c>
      <c r="Y1353">
        <v>1</v>
      </c>
      <c r="Z1353">
        <v>1</v>
      </c>
      <c r="AA1353">
        <v>1.48447563086006</v>
      </c>
      <c r="AB1353">
        <v>0</v>
      </c>
      <c r="AC1353">
        <v>0</v>
      </c>
      <c r="AD1353">
        <v>0</v>
      </c>
      <c r="AE1353">
        <v>0</v>
      </c>
      <c r="AF1353">
        <v>0</v>
      </c>
      <c r="AG1353">
        <v>0</v>
      </c>
      <c r="AH1353">
        <v>0</v>
      </c>
      <c r="AI1353">
        <v>0</v>
      </c>
      <c r="AJ1353">
        <v>1.7458811159038601</v>
      </c>
      <c r="AK1353">
        <v>3.05721803277916</v>
      </c>
      <c r="AL1353">
        <v>0.92271802854783003</v>
      </c>
      <c r="AM1353">
        <f t="shared" si="42"/>
        <v>0.53839279112731997</v>
      </c>
      <c r="AN1353">
        <f t="shared" si="43"/>
        <v>0.66332267688783164</v>
      </c>
      <c r="AP1353" t="s">
        <v>1437</v>
      </c>
      <c r="AQ1353" t="s">
        <v>4130</v>
      </c>
      <c r="AR1353" t="s">
        <v>4131</v>
      </c>
      <c r="AS1353">
        <v>0.31289248523582203</v>
      </c>
      <c r="AT1353">
        <v>5.9320914796515099E-2</v>
      </c>
      <c r="AU1353">
        <v>0.994508198529376</v>
      </c>
    </row>
    <row r="1354" spans="1:47" x14ac:dyDescent="0.25">
      <c r="A1354" t="s">
        <v>772</v>
      </c>
      <c r="B1354">
        <v>33593.659686212042</v>
      </c>
      <c r="C1354">
        <v>33129.902379372579</v>
      </c>
      <c r="D1354">
        <v>205.36</v>
      </c>
      <c r="E1354">
        <v>24212.944136602175</v>
      </c>
      <c r="F1354">
        <v>30775.187052300382</v>
      </c>
      <c r="G1354">
        <v>24892.742921291589</v>
      </c>
      <c r="H1354">
        <v>27875.315736382276</v>
      </c>
      <c r="I1354">
        <v>16443.878125886964</v>
      </c>
      <c r="J1354">
        <v>73024.558623102261</v>
      </c>
      <c r="K1354">
        <v>47251.546804285041</v>
      </c>
      <c r="L1354">
        <v>55958.843182345576</v>
      </c>
      <c r="M1354">
        <v>45556.858079093792</v>
      </c>
      <c r="N1354">
        <v>1</v>
      </c>
      <c r="O1354">
        <v>1</v>
      </c>
      <c r="P1354">
        <v>1</v>
      </c>
      <c r="Q1354">
        <v>0</v>
      </c>
      <c r="R1354">
        <v>1</v>
      </c>
      <c r="S1354">
        <v>1</v>
      </c>
      <c r="T1354">
        <v>1</v>
      </c>
      <c r="U1354">
        <v>1</v>
      </c>
      <c r="V1354">
        <v>1</v>
      </c>
      <c r="W1354">
        <v>1</v>
      </c>
      <c r="X1354">
        <v>1</v>
      </c>
      <c r="Y1354">
        <v>1</v>
      </c>
      <c r="Z1354">
        <v>1</v>
      </c>
      <c r="AA1354">
        <v>9.20189013109351</v>
      </c>
      <c r="AB1354">
        <v>7.4736296354895702</v>
      </c>
      <c r="AC1354">
        <v>0</v>
      </c>
      <c r="AD1354">
        <v>5.5723763090065201</v>
      </c>
      <c r="AE1354">
        <v>4.4964172621767302</v>
      </c>
      <c r="AF1354">
        <v>4.1401998375097397</v>
      </c>
      <c r="AG1354">
        <v>8.9007206326018107</v>
      </c>
      <c r="AH1354">
        <v>4.0483420689012997</v>
      </c>
      <c r="AI1354">
        <v>3.0257133668539802</v>
      </c>
      <c r="AJ1354">
        <v>3.2016905922996299</v>
      </c>
      <c r="AK1354">
        <v>2.9453286960742302</v>
      </c>
      <c r="AL1354">
        <v>2.4285176841587499</v>
      </c>
      <c r="AM1354">
        <f t="shared" si="42"/>
        <v>4.5071872605410723</v>
      </c>
      <c r="AN1354">
        <f t="shared" si="43"/>
        <v>4.7319504421532228</v>
      </c>
      <c r="AP1354" t="s">
        <v>1438</v>
      </c>
      <c r="AQ1354" t="s">
        <v>3738</v>
      </c>
      <c r="AR1354" t="s">
        <v>4132</v>
      </c>
      <c r="AS1354">
        <v>-2.0663691217429299</v>
      </c>
      <c r="AT1354">
        <v>0.13909311782613101</v>
      </c>
      <c r="AU1354">
        <v>0.99535881838903095</v>
      </c>
    </row>
    <row r="1355" spans="1:47" x14ac:dyDescent="0.25">
      <c r="A1355" t="s">
        <v>633</v>
      </c>
      <c r="B1355">
        <v>372267.48916037212</v>
      </c>
      <c r="C1355">
        <v>293298.82182458538</v>
      </c>
      <c r="D1355">
        <v>310538.58142077568</v>
      </c>
      <c r="E1355">
        <v>440799.4660030668</v>
      </c>
      <c r="F1355">
        <v>280136.02676441986</v>
      </c>
      <c r="G1355">
        <v>245933.66075457371</v>
      </c>
      <c r="H1355">
        <v>248759.21426966513</v>
      </c>
      <c r="I1355">
        <v>261466.60367234453</v>
      </c>
      <c r="J1355">
        <v>348354.3914965915</v>
      </c>
      <c r="K1355">
        <v>311192.18712879677</v>
      </c>
      <c r="L1355">
        <v>323182.99090372119</v>
      </c>
      <c r="M1355">
        <v>256014.69692728951</v>
      </c>
      <c r="N1355">
        <v>1</v>
      </c>
      <c r="O1355">
        <v>1</v>
      </c>
      <c r="P1355">
        <v>1</v>
      </c>
      <c r="Q1355">
        <v>1</v>
      </c>
      <c r="R1355">
        <v>1</v>
      </c>
      <c r="S1355">
        <v>1</v>
      </c>
      <c r="T1355">
        <v>1</v>
      </c>
      <c r="U1355">
        <v>1</v>
      </c>
      <c r="V1355">
        <v>1</v>
      </c>
      <c r="W1355">
        <v>1</v>
      </c>
      <c r="X1355">
        <v>1</v>
      </c>
      <c r="Y1355">
        <v>1</v>
      </c>
      <c r="Z1355">
        <v>1</v>
      </c>
      <c r="AA1355">
        <v>3.5563920977748298</v>
      </c>
      <c r="AB1355">
        <v>1.5485115516807</v>
      </c>
      <c r="AC1355">
        <v>0.696853477523389</v>
      </c>
      <c r="AD1355">
        <v>2.2672605014734102</v>
      </c>
      <c r="AE1355">
        <v>2.7241138221602799</v>
      </c>
      <c r="AF1355">
        <v>6.1725777632419296</v>
      </c>
      <c r="AG1355">
        <v>3.9938905115874102</v>
      </c>
      <c r="AH1355">
        <v>3.6300272540963299</v>
      </c>
      <c r="AI1355">
        <v>3.2537684596768002</v>
      </c>
      <c r="AJ1355">
        <v>1.31009526736377</v>
      </c>
      <c r="AK1355">
        <v>3.5693045181653802</v>
      </c>
      <c r="AL1355">
        <v>2.7067245279200902</v>
      </c>
      <c r="AM1355">
        <f t="shared" si="42"/>
        <v>2.7563664362102362</v>
      </c>
      <c r="AN1355">
        <f t="shared" si="43"/>
        <v>3.1485535225671502</v>
      </c>
      <c r="AP1355" t="s">
        <v>1439</v>
      </c>
      <c r="AQ1355" t="s">
        <v>4133</v>
      </c>
      <c r="AR1355" t="s">
        <v>4134</v>
      </c>
      <c r="AS1355">
        <v>1.2233441950850701</v>
      </c>
      <c r="AT1355">
        <v>0.16938544712328299</v>
      </c>
      <c r="AU1355">
        <v>0.99558509586399502</v>
      </c>
    </row>
    <row r="1356" spans="1:47" x14ac:dyDescent="0.25">
      <c r="A1356" t="s">
        <v>1085</v>
      </c>
      <c r="B1356">
        <v>182350.57070843375</v>
      </c>
      <c r="C1356">
        <v>205.36</v>
      </c>
      <c r="D1356">
        <v>108225.19875829412</v>
      </c>
      <c r="E1356">
        <v>225549.23308198442</v>
      </c>
      <c r="F1356">
        <v>269836.22054567962</v>
      </c>
      <c r="G1356">
        <v>173252.81265179528</v>
      </c>
      <c r="H1356">
        <v>180288.19320721636</v>
      </c>
      <c r="I1356">
        <v>113138.1455688159</v>
      </c>
      <c r="J1356">
        <v>361418.27563677717</v>
      </c>
      <c r="K1356">
        <v>308260.68817498529</v>
      </c>
      <c r="L1356">
        <v>590710.3176895139</v>
      </c>
      <c r="M1356">
        <v>365420.24337244953</v>
      </c>
      <c r="N1356">
        <v>2</v>
      </c>
      <c r="O1356">
        <v>1</v>
      </c>
      <c r="P1356">
        <v>0</v>
      </c>
      <c r="Q1356">
        <v>1</v>
      </c>
      <c r="R1356">
        <v>2</v>
      </c>
      <c r="S1356">
        <v>2</v>
      </c>
      <c r="T1356">
        <v>1</v>
      </c>
      <c r="U1356">
        <v>1</v>
      </c>
      <c r="V1356">
        <v>1</v>
      </c>
      <c r="W1356">
        <v>1</v>
      </c>
      <c r="X1356">
        <v>1</v>
      </c>
      <c r="Y1356">
        <v>2</v>
      </c>
      <c r="Z1356">
        <v>2</v>
      </c>
      <c r="AA1356">
        <v>2.5727984427116302</v>
      </c>
      <c r="AB1356">
        <v>0</v>
      </c>
      <c r="AC1356">
        <v>1.37379101241544</v>
      </c>
      <c r="AD1356">
        <v>2.3312913159543953</v>
      </c>
      <c r="AE1356">
        <v>1.5162871778906819</v>
      </c>
      <c r="AF1356">
        <v>2.82694996603959</v>
      </c>
      <c r="AG1356">
        <v>1.9886916120051501</v>
      </c>
      <c r="AH1356">
        <v>4.9461294828312603</v>
      </c>
      <c r="AI1356">
        <v>3.33204376491536</v>
      </c>
      <c r="AJ1356">
        <v>3.6634453407866898</v>
      </c>
      <c r="AK1356">
        <v>2.5303540660691004</v>
      </c>
      <c r="AL1356">
        <v>2.4409748529084148</v>
      </c>
      <c r="AM1356">
        <f t="shared" si="42"/>
        <v>2.2948380878114514</v>
      </c>
      <c r="AN1356">
        <f t="shared" si="43"/>
        <v>2.6256214179431669</v>
      </c>
      <c r="AP1356" t="s">
        <v>1440</v>
      </c>
      <c r="AQ1356" t="s">
        <v>4135</v>
      </c>
      <c r="AR1356" t="s">
        <v>4136</v>
      </c>
      <c r="AS1356">
        <v>-0.170403151504541</v>
      </c>
      <c r="AT1356">
        <v>4.7306181629444201E-2</v>
      </c>
      <c r="AU1356">
        <v>0.99639409004393997</v>
      </c>
    </row>
    <row r="1357" spans="1:47" x14ac:dyDescent="0.25">
      <c r="A1357" t="s">
        <v>595</v>
      </c>
      <c r="B1357">
        <v>100287.45414794642</v>
      </c>
      <c r="C1357">
        <v>115475.23203273148</v>
      </c>
      <c r="D1357">
        <v>85210.034879642088</v>
      </c>
      <c r="E1357">
        <v>80100.783774105541</v>
      </c>
      <c r="F1357">
        <v>77377.623869227027</v>
      </c>
      <c r="G1357">
        <v>205.36</v>
      </c>
      <c r="H1357">
        <v>71240.143383190996</v>
      </c>
      <c r="I1357">
        <v>83865.354532293364</v>
      </c>
      <c r="J1357">
        <v>205.36</v>
      </c>
      <c r="K1357">
        <v>205.36</v>
      </c>
      <c r="L1357">
        <v>205.36</v>
      </c>
      <c r="M1357">
        <v>19858.073571818528</v>
      </c>
      <c r="N1357">
        <v>1</v>
      </c>
      <c r="O1357">
        <v>1</v>
      </c>
      <c r="P1357">
        <v>1</v>
      </c>
      <c r="Q1357">
        <v>1</v>
      </c>
      <c r="R1357">
        <v>1</v>
      </c>
      <c r="S1357">
        <v>1</v>
      </c>
      <c r="T1357">
        <v>0</v>
      </c>
      <c r="U1357">
        <v>1</v>
      </c>
      <c r="V1357">
        <v>1</v>
      </c>
      <c r="W1357">
        <v>0</v>
      </c>
      <c r="X1357">
        <v>0</v>
      </c>
      <c r="Y1357">
        <v>0</v>
      </c>
      <c r="Z1357">
        <v>1</v>
      </c>
      <c r="AA1357">
        <v>2.8740893663359501</v>
      </c>
      <c r="AB1357">
        <v>1.9110299098483601</v>
      </c>
      <c r="AC1357">
        <v>1.44214613379651</v>
      </c>
      <c r="AD1357">
        <v>2.1274096371780802</v>
      </c>
      <c r="AE1357">
        <v>2.7282318767791298</v>
      </c>
      <c r="AF1357">
        <v>0</v>
      </c>
      <c r="AG1357">
        <v>2.7276256008935702</v>
      </c>
      <c r="AH1357">
        <v>1.7463298615401399</v>
      </c>
      <c r="AI1357">
        <v>0</v>
      </c>
      <c r="AJ1357">
        <v>0</v>
      </c>
      <c r="AK1357">
        <v>0</v>
      </c>
      <c r="AL1357">
        <v>1.7256595439118101</v>
      </c>
      <c r="AM1357">
        <f t="shared" si="42"/>
        <v>1.0378775683301367</v>
      </c>
      <c r="AN1357">
        <f t="shared" si="43"/>
        <v>1.8425427533837884</v>
      </c>
      <c r="AP1357" t="s">
        <v>1441</v>
      </c>
      <c r="AQ1357" t="s">
        <v>4137</v>
      </c>
      <c r="AR1357" t="s">
        <v>4138</v>
      </c>
      <c r="AS1357">
        <v>-0.63113560008249503</v>
      </c>
      <c r="AT1357">
        <v>0.147203405476586</v>
      </c>
      <c r="AU1357">
        <v>0.99679687014877105</v>
      </c>
    </row>
    <row r="1358" spans="1:47" x14ac:dyDescent="0.25">
      <c r="A1358" t="s">
        <v>112</v>
      </c>
      <c r="B1358">
        <v>205.36</v>
      </c>
      <c r="C1358">
        <v>205.36</v>
      </c>
      <c r="D1358">
        <v>24666.629964971336</v>
      </c>
      <c r="E1358">
        <v>205.36</v>
      </c>
      <c r="F1358">
        <v>205.36</v>
      </c>
      <c r="G1358">
        <v>205.36</v>
      </c>
      <c r="H1358">
        <v>205.36</v>
      </c>
      <c r="I1358">
        <v>1647.6726702360677</v>
      </c>
      <c r="J1358">
        <v>13666.199665982444</v>
      </c>
      <c r="K1358">
        <v>16842.345739581837</v>
      </c>
      <c r="L1358">
        <v>6092.181130410655</v>
      </c>
      <c r="M1358">
        <v>205.36</v>
      </c>
      <c r="N1358">
        <v>1</v>
      </c>
      <c r="O1358">
        <v>0</v>
      </c>
      <c r="P1358">
        <v>0</v>
      </c>
      <c r="Q1358">
        <v>1</v>
      </c>
      <c r="R1358">
        <v>0</v>
      </c>
      <c r="S1358">
        <v>0</v>
      </c>
      <c r="T1358">
        <v>0</v>
      </c>
      <c r="U1358">
        <v>0</v>
      </c>
      <c r="V1358">
        <v>1</v>
      </c>
      <c r="W1358">
        <v>1</v>
      </c>
      <c r="X1358">
        <v>1</v>
      </c>
      <c r="Y1358">
        <v>1</v>
      </c>
      <c r="Z1358">
        <v>0</v>
      </c>
      <c r="AA1358">
        <v>0</v>
      </c>
      <c r="AB1358">
        <v>0</v>
      </c>
      <c r="AC1358">
        <v>4.2955400353695898</v>
      </c>
      <c r="AD1358">
        <v>0</v>
      </c>
      <c r="AE1358">
        <v>0</v>
      </c>
      <c r="AF1358">
        <v>0</v>
      </c>
      <c r="AG1358">
        <v>0</v>
      </c>
      <c r="AH1358">
        <v>1.14564205760385</v>
      </c>
      <c r="AI1358">
        <v>0.52136011023834505</v>
      </c>
      <c r="AJ1358">
        <v>2.2464191787755601</v>
      </c>
      <c r="AK1358">
        <v>1.97380417725464</v>
      </c>
      <c r="AL1358">
        <v>0</v>
      </c>
      <c r="AM1358">
        <f t="shared" si="42"/>
        <v>1.1772198873972493</v>
      </c>
      <c r="AN1358">
        <f t="shared" si="43"/>
        <v>0.51990770580974832</v>
      </c>
      <c r="AP1358" t="s">
        <v>1442</v>
      </c>
      <c r="AQ1358" t="s">
        <v>3738</v>
      </c>
      <c r="AR1358" t="s">
        <v>4139</v>
      </c>
      <c r="AS1358">
        <v>0.60867074886511296</v>
      </c>
      <c r="AT1358">
        <v>9.6564407806997692E-3</v>
      </c>
      <c r="AU1358">
        <v>0.99769580268164804</v>
      </c>
    </row>
    <row r="1359" spans="1:47" x14ac:dyDescent="0.25">
      <c r="A1359" t="s">
        <v>300</v>
      </c>
      <c r="B1359">
        <v>205.36</v>
      </c>
      <c r="C1359">
        <v>33592.809405598084</v>
      </c>
      <c r="D1359">
        <v>34543.712400095756</v>
      </c>
      <c r="E1359">
        <v>39765.233926135952</v>
      </c>
      <c r="F1359">
        <v>33756.545907031214</v>
      </c>
      <c r="G1359">
        <v>30378.877544285879</v>
      </c>
      <c r="H1359">
        <v>205.36</v>
      </c>
      <c r="I1359">
        <v>205.36</v>
      </c>
      <c r="J1359">
        <v>205.36</v>
      </c>
      <c r="K1359">
        <v>205.36</v>
      </c>
      <c r="L1359">
        <v>205.36</v>
      </c>
      <c r="M1359">
        <v>205.36</v>
      </c>
      <c r="N1359">
        <v>1</v>
      </c>
      <c r="O1359">
        <v>0</v>
      </c>
      <c r="P1359">
        <v>1</v>
      </c>
      <c r="Q1359">
        <v>1</v>
      </c>
      <c r="R1359">
        <v>1</v>
      </c>
      <c r="S1359">
        <v>1</v>
      </c>
      <c r="T1359">
        <v>1</v>
      </c>
      <c r="U1359">
        <v>0</v>
      </c>
      <c r="V1359">
        <v>0</v>
      </c>
      <c r="W1359">
        <v>0</v>
      </c>
      <c r="X1359">
        <v>0</v>
      </c>
      <c r="Y1359">
        <v>0</v>
      </c>
      <c r="Z1359">
        <v>0</v>
      </c>
      <c r="AA1359">
        <v>0</v>
      </c>
      <c r="AB1359">
        <v>1.36965276006375</v>
      </c>
      <c r="AC1359">
        <v>1.10707593527377</v>
      </c>
      <c r="AD1359">
        <v>1.68036020020498</v>
      </c>
      <c r="AE1359">
        <v>3.3452866038969198</v>
      </c>
      <c r="AF1359">
        <v>1.5057220367606099</v>
      </c>
      <c r="AG1359">
        <v>0</v>
      </c>
      <c r="AH1359">
        <v>0</v>
      </c>
      <c r="AI1359">
        <v>0</v>
      </c>
      <c r="AJ1359">
        <v>0</v>
      </c>
      <c r="AK1359">
        <v>0</v>
      </c>
      <c r="AL1359">
        <v>0</v>
      </c>
      <c r="AM1359">
        <f t="shared" si="42"/>
        <v>0.66374178868302158</v>
      </c>
      <c r="AN1359">
        <f t="shared" si="43"/>
        <v>0.83760780068364993</v>
      </c>
      <c r="AP1359" t="s">
        <v>1443</v>
      </c>
      <c r="AQ1359" t="s">
        <v>4140</v>
      </c>
      <c r="AR1359" t="s">
        <v>4141</v>
      </c>
      <c r="AS1359">
        <v>-0.30184833576113401</v>
      </c>
      <c r="AT1359">
        <v>2.7236101194221998E-2</v>
      </c>
      <c r="AU1359">
        <v>0.99771827660615398</v>
      </c>
    </row>
    <row r="1360" spans="1:47" x14ac:dyDescent="0.25">
      <c r="A1360" t="s">
        <v>250</v>
      </c>
      <c r="B1360">
        <v>69217.943464136129</v>
      </c>
      <c r="C1360">
        <v>205.36</v>
      </c>
      <c r="D1360">
        <v>14922.68240245505</v>
      </c>
      <c r="E1360">
        <v>205.36</v>
      </c>
      <c r="F1360">
        <v>62226.352315555036</v>
      </c>
      <c r="G1360">
        <v>205.36</v>
      </c>
      <c r="H1360">
        <v>132278.43737982312</v>
      </c>
      <c r="I1360">
        <v>27502.479043347645</v>
      </c>
      <c r="J1360">
        <v>40957.241633884885</v>
      </c>
      <c r="K1360">
        <v>21421.551145060497</v>
      </c>
      <c r="L1360">
        <v>205.36</v>
      </c>
      <c r="M1360">
        <v>29327.763014577573</v>
      </c>
      <c r="N1360">
        <v>1</v>
      </c>
      <c r="O1360">
        <v>1</v>
      </c>
      <c r="P1360">
        <v>0</v>
      </c>
      <c r="Q1360">
        <v>1</v>
      </c>
      <c r="R1360">
        <v>0</v>
      </c>
      <c r="S1360">
        <v>1</v>
      </c>
      <c r="T1360">
        <v>0</v>
      </c>
      <c r="U1360">
        <v>1</v>
      </c>
      <c r="V1360">
        <v>1</v>
      </c>
      <c r="W1360">
        <v>1</v>
      </c>
      <c r="X1360">
        <v>1</v>
      </c>
      <c r="Y1360">
        <v>0</v>
      </c>
      <c r="Z1360">
        <v>1</v>
      </c>
      <c r="AA1360">
        <v>0.98006869754349701</v>
      </c>
      <c r="AB1360">
        <v>0</v>
      </c>
      <c r="AC1360">
        <v>1.2531174340417901</v>
      </c>
      <c r="AD1360">
        <v>0</v>
      </c>
      <c r="AE1360">
        <v>2.5173786664189599</v>
      </c>
      <c r="AF1360">
        <v>0</v>
      </c>
      <c r="AG1360">
        <v>0.53028267759535896</v>
      </c>
      <c r="AH1360">
        <v>1.7471106197275299</v>
      </c>
      <c r="AI1360">
        <v>1.9940480353825401</v>
      </c>
      <c r="AJ1360">
        <v>1.4113933873448801</v>
      </c>
      <c r="AK1360">
        <v>0</v>
      </c>
      <c r="AL1360">
        <v>1.2953070597935299</v>
      </c>
      <c r="AM1360">
        <f t="shared" si="42"/>
        <v>0.93977125905211789</v>
      </c>
      <c r="AN1360">
        <f t="shared" si="43"/>
        <v>1.0150131705892298</v>
      </c>
      <c r="AP1360" t="s">
        <v>1444</v>
      </c>
      <c r="AQ1360" t="s">
        <v>4142</v>
      </c>
      <c r="AR1360" t="s">
        <v>4143</v>
      </c>
      <c r="AS1360">
        <v>2.0732501095341198</v>
      </c>
      <c r="AT1360">
        <v>4.9300439954556498E-2</v>
      </c>
      <c r="AU1360">
        <v>0.998574464715411</v>
      </c>
    </row>
    <row r="1361" spans="1:47" x14ac:dyDescent="0.25">
      <c r="A1361" t="s">
        <v>510</v>
      </c>
      <c r="B1361">
        <v>17534.739854781365</v>
      </c>
      <c r="C1361">
        <v>30933.250649577716</v>
      </c>
      <c r="D1361">
        <v>27495.616496535375</v>
      </c>
      <c r="E1361">
        <v>25561.455417153993</v>
      </c>
      <c r="F1361">
        <v>29667.410598636252</v>
      </c>
      <c r="G1361">
        <v>205.36</v>
      </c>
      <c r="H1361">
        <v>19165.737585912542</v>
      </c>
      <c r="I1361">
        <v>31044.893708221727</v>
      </c>
      <c r="J1361">
        <v>25939.037923753862</v>
      </c>
      <c r="K1361">
        <v>26746.849037833959</v>
      </c>
      <c r="L1361">
        <v>30722.380521328221</v>
      </c>
      <c r="M1361">
        <v>22721.304243015988</v>
      </c>
      <c r="N1361">
        <v>1</v>
      </c>
      <c r="O1361">
        <v>1</v>
      </c>
      <c r="P1361">
        <v>1</v>
      </c>
      <c r="Q1361">
        <v>1</v>
      </c>
      <c r="R1361">
        <v>1</v>
      </c>
      <c r="S1361">
        <v>1</v>
      </c>
      <c r="T1361">
        <v>0</v>
      </c>
      <c r="U1361">
        <v>1</v>
      </c>
      <c r="V1361">
        <v>1</v>
      </c>
      <c r="W1361">
        <v>1</v>
      </c>
      <c r="X1361">
        <v>1</v>
      </c>
      <c r="Y1361">
        <v>1</v>
      </c>
      <c r="Z1361">
        <v>1</v>
      </c>
      <c r="AA1361">
        <v>1.05854837666962</v>
      </c>
      <c r="AB1361">
        <v>3.2510279782572198</v>
      </c>
      <c r="AC1361">
        <v>2.9805699907368801</v>
      </c>
      <c r="AD1361">
        <v>2.6401010712366402</v>
      </c>
      <c r="AE1361">
        <v>2.4266167487202601</v>
      </c>
      <c r="AF1361">
        <v>0</v>
      </c>
      <c r="AG1361">
        <v>0.94644393695985096</v>
      </c>
      <c r="AH1361">
        <v>2.3138409180186699</v>
      </c>
      <c r="AI1361">
        <v>1.57666565739493</v>
      </c>
      <c r="AJ1361">
        <v>4.1629704680602497</v>
      </c>
      <c r="AK1361">
        <v>4.2522958364508296</v>
      </c>
      <c r="AL1361">
        <v>4.2055753835524499</v>
      </c>
      <c r="AM1361">
        <f t="shared" si="42"/>
        <v>2.1716304118531498</v>
      </c>
      <c r="AN1361">
        <f t="shared" si="43"/>
        <v>2.7974789824897837</v>
      </c>
      <c r="AP1361" t="s">
        <v>1445</v>
      </c>
      <c r="AQ1361" t="s">
        <v>4144</v>
      </c>
      <c r="AR1361" t="s">
        <v>4145</v>
      </c>
      <c r="AS1361">
        <v>-0.201884475664937</v>
      </c>
      <c r="AT1361">
        <v>6.8962572865799501E-2</v>
      </c>
      <c r="AU1361">
        <v>0.99886817439014997</v>
      </c>
    </row>
    <row r="1362" spans="1:47" x14ac:dyDescent="0.25">
      <c r="A1362" t="s">
        <v>890</v>
      </c>
      <c r="B1362">
        <v>205.36</v>
      </c>
      <c r="C1362">
        <v>37846.277599128989</v>
      </c>
      <c r="D1362">
        <v>205.36</v>
      </c>
      <c r="E1362">
        <v>32388.333657082105</v>
      </c>
      <c r="F1362">
        <v>205.36</v>
      </c>
      <c r="G1362">
        <v>205.36</v>
      </c>
      <c r="H1362">
        <v>205.36</v>
      </c>
      <c r="I1362">
        <v>205.36</v>
      </c>
      <c r="J1362">
        <v>205.36</v>
      </c>
      <c r="K1362">
        <v>205.36</v>
      </c>
      <c r="L1362">
        <v>205.36</v>
      </c>
      <c r="M1362">
        <v>205.36</v>
      </c>
      <c r="N1362">
        <v>1</v>
      </c>
      <c r="O1362">
        <v>0</v>
      </c>
      <c r="P1362">
        <v>1</v>
      </c>
      <c r="Q1362">
        <v>0</v>
      </c>
      <c r="R1362">
        <v>1</v>
      </c>
      <c r="S1362">
        <v>0</v>
      </c>
      <c r="T1362">
        <v>0</v>
      </c>
      <c r="U1362">
        <v>0</v>
      </c>
      <c r="V1362">
        <v>0</v>
      </c>
      <c r="W1362">
        <v>0</v>
      </c>
      <c r="X1362">
        <v>0</v>
      </c>
      <c r="Y1362">
        <v>0</v>
      </c>
      <c r="Z1362">
        <v>0</v>
      </c>
      <c r="AA1362">
        <v>0</v>
      </c>
      <c r="AB1362">
        <v>0.86342760079687697</v>
      </c>
      <c r="AC1362">
        <v>0</v>
      </c>
      <c r="AD1362">
        <v>3.6629819212277299</v>
      </c>
      <c r="AE1362">
        <v>0</v>
      </c>
      <c r="AF1362">
        <v>0</v>
      </c>
      <c r="AG1362">
        <v>0</v>
      </c>
      <c r="AH1362">
        <v>0</v>
      </c>
      <c r="AI1362">
        <v>0</v>
      </c>
      <c r="AJ1362">
        <v>0</v>
      </c>
      <c r="AK1362">
        <v>0</v>
      </c>
      <c r="AL1362">
        <v>0</v>
      </c>
      <c r="AM1362">
        <f t="shared" si="42"/>
        <v>0.14390460013281284</v>
      </c>
      <c r="AN1362">
        <f t="shared" si="43"/>
        <v>0.61049698687128828</v>
      </c>
    </row>
    <row r="1363" spans="1:47" x14ac:dyDescent="0.25">
      <c r="A1363" t="s">
        <v>695</v>
      </c>
      <c r="B1363">
        <v>27592.480164937311</v>
      </c>
      <c r="C1363">
        <v>205.36</v>
      </c>
      <c r="D1363">
        <v>160500.30158602161</v>
      </c>
      <c r="E1363">
        <v>104879.24333843713</v>
      </c>
      <c r="F1363">
        <v>205.36</v>
      </c>
      <c r="G1363">
        <v>254215.52015486502</v>
      </c>
      <c r="H1363">
        <v>177661.84618037424</v>
      </c>
      <c r="I1363">
        <v>179881.82033250266</v>
      </c>
      <c r="J1363">
        <v>205.36</v>
      </c>
      <c r="K1363">
        <v>132495.82830605938</v>
      </c>
      <c r="L1363">
        <v>187788.40898785595</v>
      </c>
      <c r="M1363">
        <v>145566.26319737337</v>
      </c>
      <c r="N1363">
        <v>1</v>
      </c>
      <c r="O1363">
        <v>1</v>
      </c>
      <c r="P1363">
        <v>0</v>
      </c>
      <c r="Q1363">
        <v>1</v>
      </c>
      <c r="R1363">
        <v>1</v>
      </c>
      <c r="S1363">
        <v>0</v>
      </c>
      <c r="T1363">
        <v>1</v>
      </c>
      <c r="U1363">
        <v>1</v>
      </c>
      <c r="V1363">
        <v>1</v>
      </c>
      <c r="W1363">
        <v>0</v>
      </c>
      <c r="X1363">
        <v>1</v>
      </c>
      <c r="Y1363">
        <v>1</v>
      </c>
      <c r="Z1363">
        <v>1</v>
      </c>
      <c r="AA1363">
        <v>2.9011324650574801</v>
      </c>
      <c r="AB1363">
        <v>0</v>
      </c>
      <c r="AC1363">
        <v>1.98708549901416</v>
      </c>
      <c r="AD1363">
        <v>1.18280832584333</v>
      </c>
      <c r="AE1363">
        <v>0</v>
      </c>
      <c r="AF1363">
        <v>4.4738087620367697</v>
      </c>
      <c r="AG1363">
        <v>3.1658662414515599</v>
      </c>
      <c r="AH1363">
        <v>2.9335570102198099</v>
      </c>
      <c r="AI1363">
        <v>0</v>
      </c>
      <c r="AJ1363">
        <v>3.0698636750210699</v>
      </c>
      <c r="AK1363">
        <v>1.7363158182056699</v>
      </c>
      <c r="AL1363">
        <v>2.9280763957873601</v>
      </c>
      <c r="AM1363">
        <f t="shared" si="42"/>
        <v>2.07198173352158</v>
      </c>
      <c r="AN1363">
        <f t="shared" si="43"/>
        <v>1.9911039652512883</v>
      </c>
    </row>
    <row r="1364" spans="1:47" x14ac:dyDescent="0.25">
      <c r="A1364" t="s">
        <v>480</v>
      </c>
      <c r="B1364">
        <v>205.36</v>
      </c>
      <c r="C1364">
        <v>205.36</v>
      </c>
      <c r="D1364">
        <v>51272.054095681095</v>
      </c>
      <c r="E1364">
        <v>205.36</v>
      </c>
      <c r="F1364">
        <v>46036.203323475675</v>
      </c>
      <c r="G1364">
        <v>205.36</v>
      </c>
      <c r="H1364">
        <v>205.36</v>
      </c>
      <c r="I1364">
        <v>48585.807173853682</v>
      </c>
      <c r="J1364">
        <v>2869.1127605674278</v>
      </c>
      <c r="K1364">
        <v>67732.190236811948</v>
      </c>
      <c r="L1364">
        <v>205.36</v>
      </c>
      <c r="M1364">
        <v>205.36</v>
      </c>
      <c r="N1364">
        <v>1</v>
      </c>
      <c r="O1364">
        <v>0</v>
      </c>
      <c r="P1364">
        <v>0</v>
      </c>
      <c r="Q1364">
        <v>1</v>
      </c>
      <c r="R1364">
        <v>0</v>
      </c>
      <c r="S1364">
        <v>1</v>
      </c>
      <c r="T1364">
        <v>0</v>
      </c>
      <c r="U1364">
        <v>0</v>
      </c>
      <c r="V1364">
        <v>1</v>
      </c>
      <c r="W1364">
        <v>1</v>
      </c>
      <c r="X1364">
        <v>1</v>
      </c>
      <c r="Y1364">
        <v>0</v>
      </c>
      <c r="Z1364">
        <v>0</v>
      </c>
      <c r="AA1364">
        <v>0</v>
      </c>
      <c r="AB1364">
        <v>0</v>
      </c>
      <c r="AC1364">
        <v>1.54448873907275</v>
      </c>
      <c r="AD1364">
        <v>0</v>
      </c>
      <c r="AE1364">
        <v>1.5395391361690101</v>
      </c>
      <c r="AF1364">
        <v>0</v>
      </c>
      <c r="AG1364">
        <v>0</v>
      </c>
      <c r="AH1364">
        <v>0.95522242164072302</v>
      </c>
      <c r="AI1364">
        <v>0.53099098753034302</v>
      </c>
      <c r="AJ1364">
        <v>1.42972539140485</v>
      </c>
      <c r="AK1364">
        <v>0</v>
      </c>
      <c r="AL1364">
        <v>0</v>
      </c>
      <c r="AM1364">
        <f t="shared" si="42"/>
        <v>0.58420085300132385</v>
      </c>
      <c r="AN1364">
        <f t="shared" si="43"/>
        <v>0.41579359296828883</v>
      </c>
    </row>
    <row r="1365" spans="1:47" x14ac:dyDescent="0.25">
      <c r="A1365" t="s">
        <v>638</v>
      </c>
      <c r="B1365">
        <v>144240.7578255058</v>
      </c>
      <c r="C1365">
        <v>112689.29155279665</v>
      </c>
      <c r="D1365">
        <v>125655.69516408807</v>
      </c>
      <c r="E1365">
        <v>195410.01446106037</v>
      </c>
      <c r="F1365">
        <v>165426.26153361797</v>
      </c>
      <c r="G1365">
        <v>67705.242175600521</v>
      </c>
      <c r="H1365">
        <v>99820.38619819333</v>
      </c>
      <c r="I1365">
        <v>108773.35499638428</v>
      </c>
      <c r="J1365">
        <v>205.36</v>
      </c>
      <c r="K1365">
        <v>193095.98681085368</v>
      </c>
      <c r="L1365">
        <v>118304.25460824487</v>
      </c>
      <c r="M1365">
        <v>165792.76261040158</v>
      </c>
      <c r="N1365">
        <v>1</v>
      </c>
      <c r="O1365">
        <v>1</v>
      </c>
      <c r="P1365">
        <v>1</v>
      </c>
      <c r="Q1365">
        <v>1</v>
      </c>
      <c r="R1365">
        <v>1</v>
      </c>
      <c r="S1365">
        <v>1</v>
      </c>
      <c r="T1365">
        <v>1</v>
      </c>
      <c r="U1365">
        <v>1</v>
      </c>
      <c r="V1365">
        <v>1</v>
      </c>
      <c r="W1365">
        <v>0</v>
      </c>
      <c r="X1365">
        <v>1</v>
      </c>
      <c r="Y1365">
        <v>1</v>
      </c>
      <c r="Z1365">
        <v>1</v>
      </c>
      <c r="AA1365">
        <v>1.8855377605458601</v>
      </c>
      <c r="AB1365">
        <v>2.9438550330679001</v>
      </c>
      <c r="AC1365">
        <v>3.6114217270173401</v>
      </c>
      <c r="AD1365">
        <v>3.2806156340741799</v>
      </c>
      <c r="AE1365">
        <v>1.0698764390378399</v>
      </c>
      <c r="AF1365">
        <v>3.3604576257460899</v>
      </c>
      <c r="AG1365">
        <v>3.5140909534268601</v>
      </c>
      <c r="AH1365">
        <v>2.86680102756088</v>
      </c>
      <c r="AI1365">
        <v>0</v>
      </c>
      <c r="AJ1365">
        <v>4.1264319222196901</v>
      </c>
      <c r="AK1365">
        <v>3.8310497220025201</v>
      </c>
      <c r="AL1365">
        <v>1.56655897101842</v>
      </c>
      <c r="AM1365">
        <f t="shared" si="42"/>
        <v>2.6546173447661467</v>
      </c>
      <c r="AN1365">
        <f t="shared" si="43"/>
        <v>2.6881654578534495</v>
      </c>
    </row>
    <row r="1366" spans="1:47" x14ac:dyDescent="0.25">
      <c r="A1366" t="s">
        <v>461</v>
      </c>
      <c r="B1366">
        <v>205.36</v>
      </c>
      <c r="C1366">
        <v>205.36</v>
      </c>
      <c r="D1366">
        <v>38148.415891395474</v>
      </c>
      <c r="E1366">
        <v>31468.636890968031</v>
      </c>
      <c r="F1366">
        <v>205.36</v>
      </c>
      <c r="G1366">
        <v>205.36</v>
      </c>
      <c r="H1366">
        <v>33730.842882049517</v>
      </c>
      <c r="I1366">
        <v>32580.787986911128</v>
      </c>
      <c r="J1366">
        <v>53772.421809248444</v>
      </c>
      <c r="K1366">
        <v>41307.250935149998</v>
      </c>
      <c r="L1366">
        <v>48211.295638287193</v>
      </c>
      <c r="M1366">
        <v>51269.300234105489</v>
      </c>
      <c r="N1366">
        <v>1</v>
      </c>
      <c r="O1366">
        <v>0</v>
      </c>
      <c r="P1366">
        <v>0</v>
      </c>
      <c r="Q1366">
        <v>1</v>
      </c>
      <c r="R1366">
        <v>1</v>
      </c>
      <c r="S1366">
        <v>0</v>
      </c>
      <c r="T1366">
        <v>0</v>
      </c>
      <c r="U1366">
        <v>1</v>
      </c>
      <c r="V1366">
        <v>1</v>
      </c>
      <c r="W1366">
        <v>1</v>
      </c>
      <c r="X1366">
        <v>1</v>
      </c>
      <c r="Y1366">
        <v>1</v>
      </c>
      <c r="Z1366">
        <v>1</v>
      </c>
      <c r="AA1366">
        <v>0</v>
      </c>
      <c r="AB1366">
        <v>0</v>
      </c>
      <c r="AC1366">
        <v>0.92089203885624105</v>
      </c>
      <c r="AD1366">
        <v>2.3865820739342598</v>
      </c>
      <c r="AE1366">
        <v>0</v>
      </c>
      <c r="AF1366">
        <v>0</v>
      </c>
      <c r="AG1366">
        <v>0.81947358121514602</v>
      </c>
      <c r="AH1366">
        <v>3.5532856718882102</v>
      </c>
      <c r="AI1366">
        <v>2.2801918783914799</v>
      </c>
      <c r="AJ1366">
        <v>2.7395836263511</v>
      </c>
      <c r="AK1366">
        <v>4.28622103420921</v>
      </c>
      <c r="AL1366">
        <v>2.8603479078584502</v>
      </c>
      <c r="AM1366">
        <f t="shared" si="42"/>
        <v>0.99011125726647009</v>
      </c>
      <c r="AN1366">
        <f t="shared" si="43"/>
        <v>2.3176517115175463</v>
      </c>
    </row>
    <row r="1367" spans="1:47" x14ac:dyDescent="0.25">
      <c r="A1367" t="s">
        <v>317</v>
      </c>
      <c r="B1367">
        <v>205.36</v>
      </c>
      <c r="C1367">
        <v>205.36</v>
      </c>
      <c r="D1367">
        <v>205.36</v>
      </c>
      <c r="E1367">
        <v>205.36</v>
      </c>
      <c r="F1367">
        <v>205.36</v>
      </c>
      <c r="G1367">
        <v>33132.218809097147</v>
      </c>
      <c r="H1367">
        <v>205.36</v>
      </c>
      <c r="I1367">
        <v>205.36</v>
      </c>
      <c r="J1367">
        <v>205.36</v>
      </c>
      <c r="K1367">
        <v>36569.149155893516</v>
      </c>
      <c r="L1367">
        <v>205.36</v>
      </c>
      <c r="M1367">
        <v>34951.675606431316</v>
      </c>
      <c r="N1367">
        <v>1</v>
      </c>
      <c r="O1367">
        <v>0</v>
      </c>
      <c r="P1367">
        <v>0</v>
      </c>
      <c r="Q1367">
        <v>0</v>
      </c>
      <c r="R1367">
        <v>0</v>
      </c>
      <c r="S1367">
        <v>0</v>
      </c>
      <c r="T1367">
        <v>1</v>
      </c>
      <c r="U1367">
        <v>0</v>
      </c>
      <c r="V1367">
        <v>0</v>
      </c>
      <c r="W1367">
        <v>0</v>
      </c>
      <c r="X1367">
        <v>1</v>
      </c>
      <c r="Y1367">
        <v>0</v>
      </c>
      <c r="Z1367">
        <v>1</v>
      </c>
      <c r="AA1367">
        <v>0</v>
      </c>
      <c r="AB1367">
        <v>0</v>
      </c>
      <c r="AC1367">
        <v>0</v>
      </c>
      <c r="AD1367">
        <v>0</v>
      </c>
      <c r="AE1367">
        <v>0</v>
      </c>
      <c r="AF1367">
        <v>1.4645957041146</v>
      </c>
      <c r="AG1367">
        <v>0</v>
      </c>
      <c r="AH1367">
        <v>0</v>
      </c>
      <c r="AI1367">
        <v>0</v>
      </c>
      <c r="AJ1367">
        <v>2.4693881613366102</v>
      </c>
      <c r="AK1367">
        <v>0</v>
      </c>
      <c r="AL1367">
        <v>1.8154587615526001</v>
      </c>
      <c r="AM1367">
        <f t="shared" si="42"/>
        <v>0.65566397757520167</v>
      </c>
      <c r="AN1367">
        <f t="shared" si="43"/>
        <v>0.30257646025876667</v>
      </c>
    </row>
    <row r="1368" spans="1:47" x14ac:dyDescent="0.25">
      <c r="A1368" t="s">
        <v>799</v>
      </c>
      <c r="B1368">
        <v>205.36</v>
      </c>
      <c r="C1368">
        <v>30176.063341174198</v>
      </c>
      <c r="D1368">
        <v>13116.460094216047</v>
      </c>
      <c r="E1368">
        <v>205.36</v>
      </c>
      <c r="F1368">
        <v>33019.442640712819</v>
      </c>
      <c r="G1368">
        <v>205.36</v>
      </c>
      <c r="H1368">
        <v>31214.332126870893</v>
      </c>
      <c r="I1368">
        <v>205.36</v>
      </c>
      <c r="J1368">
        <v>205.36</v>
      </c>
      <c r="K1368">
        <v>205.36</v>
      </c>
      <c r="L1368">
        <v>205.36</v>
      </c>
      <c r="M1368">
        <v>205.36</v>
      </c>
      <c r="N1368">
        <v>1</v>
      </c>
      <c r="O1368">
        <v>0</v>
      </c>
      <c r="P1368">
        <v>1</v>
      </c>
      <c r="Q1368">
        <v>1</v>
      </c>
      <c r="R1368">
        <v>0</v>
      </c>
      <c r="S1368">
        <v>1</v>
      </c>
      <c r="T1368">
        <v>0</v>
      </c>
      <c r="U1368">
        <v>1</v>
      </c>
      <c r="V1368">
        <v>0</v>
      </c>
      <c r="W1368">
        <v>0</v>
      </c>
      <c r="X1368">
        <v>0</v>
      </c>
      <c r="Y1368">
        <v>0</v>
      </c>
      <c r="Z1368">
        <v>0</v>
      </c>
      <c r="AA1368">
        <v>0</v>
      </c>
      <c r="AB1368">
        <v>1.4374269411954601</v>
      </c>
      <c r="AC1368">
        <v>1.4613664590615401</v>
      </c>
      <c r="AD1368">
        <v>0</v>
      </c>
      <c r="AE1368">
        <v>2.11400469813305</v>
      </c>
      <c r="AF1368">
        <v>0</v>
      </c>
      <c r="AG1368">
        <v>1.15306556568249</v>
      </c>
      <c r="AH1368">
        <v>0</v>
      </c>
      <c r="AI1368">
        <v>0</v>
      </c>
      <c r="AJ1368">
        <v>0</v>
      </c>
      <c r="AK1368">
        <v>0</v>
      </c>
      <c r="AL1368">
        <v>0</v>
      </c>
      <c r="AM1368">
        <f t="shared" si="42"/>
        <v>0.48313223337616673</v>
      </c>
      <c r="AN1368">
        <f t="shared" si="43"/>
        <v>0.5445117106359233</v>
      </c>
    </row>
    <row r="1369" spans="1:47" x14ac:dyDescent="0.25">
      <c r="A1369" t="s">
        <v>314</v>
      </c>
      <c r="B1369">
        <v>205.36</v>
      </c>
      <c r="C1369">
        <v>205.36</v>
      </c>
      <c r="D1369">
        <v>205.36</v>
      </c>
      <c r="E1369">
        <v>205.36</v>
      </c>
      <c r="F1369">
        <v>42532.318579338476</v>
      </c>
      <c r="G1369">
        <v>205.36</v>
      </c>
      <c r="H1369">
        <v>205.36</v>
      </c>
      <c r="I1369">
        <v>15768.870314266247</v>
      </c>
      <c r="J1369">
        <v>205.36</v>
      </c>
      <c r="K1369">
        <v>205.36</v>
      </c>
      <c r="L1369">
        <v>205.36</v>
      </c>
      <c r="M1369">
        <v>19736.970230599465</v>
      </c>
      <c r="N1369">
        <v>1</v>
      </c>
      <c r="O1369">
        <v>0</v>
      </c>
      <c r="P1369">
        <v>0</v>
      </c>
      <c r="Q1369">
        <v>0</v>
      </c>
      <c r="R1369">
        <v>0</v>
      </c>
      <c r="S1369">
        <v>1</v>
      </c>
      <c r="T1369">
        <v>0</v>
      </c>
      <c r="U1369">
        <v>0</v>
      </c>
      <c r="V1369">
        <v>1</v>
      </c>
      <c r="W1369">
        <v>0</v>
      </c>
      <c r="X1369">
        <v>0</v>
      </c>
      <c r="Y1369">
        <v>0</v>
      </c>
      <c r="Z1369">
        <v>1</v>
      </c>
      <c r="AA1369">
        <v>0</v>
      </c>
      <c r="AB1369">
        <v>0</v>
      </c>
      <c r="AC1369">
        <v>0</v>
      </c>
      <c r="AD1369">
        <v>0</v>
      </c>
      <c r="AE1369">
        <v>1.17537786061614</v>
      </c>
      <c r="AF1369">
        <v>0</v>
      </c>
      <c r="AG1369">
        <v>0</v>
      </c>
      <c r="AH1369">
        <v>1.4064510194517501</v>
      </c>
      <c r="AI1369">
        <v>0</v>
      </c>
      <c r="AJ1369">
        <v>0</v>
      </c>
      <c r="AK1369">
        <v>0</v>
      </c>
      <c r="AL1369">
        <v>1.76109372785483</v>
      </c>
      <c r="AM1369">
        <f t="shared" si="42"/>
        <v>0</v>
      </c>
      <c r="AN1369">
        <f t="shared" si="43"/>
        <v>0.72382043465378665</v>
      </c>
    </row>
    <row r="1370" spans="1:47" x14ac:dyDescent="0.25">
      <c r="A1370" t="s">
        <v>435</v>
      </c>
      <c r="B1370">
        <v>205.36</v>
      </c>
      <c r="C1370">
        <v>43735.354485351134</v>
      </c>
      <c r="D1370">
        <v>65625.579498289866</v>
      </c>
      <c r="E1370">
        <v>205.36</v>
      </c>
      <c r="F1370">
        <v>205.36</v>
      </c>
      <c r="G1370">
        <v>205.36</v>
      </c>
      <c r="H1370">
        <v>205.36</v>
      </c>
      <c r="I1370">
        <v>205.36</v>
      </c>
      <c r="J1370">
        <v>99259.575809615621</v>
      </c>
      <c r="K1370">
        <v>67790.852182805756</v>
      </c>
      <c r="L1370">
        <v>205.36</v>
      </c>
      <c r="M1370">
        <v>70925.517517823013</v>
      </c>
      <c r="N1370">
        <v>1</v>
      </c>
      <c r="O1370">
        <v>0</v>
      </c>
      <c r="P1370">
        <v>1</v>
      </c>
      <c r="Q1370">
        <v>1</v>
      </c>
      <c r="R1370">
        <v>0</v>
      </c>
      <c r="S1370">
        <v>0</v>
      </c>
      <c r="T1370">
        <v>0</v>
      </c>
      <c r="U1370">
        <v>0</v>
      </c>
      <c r="V1370">
        <v>0</v>
      </c>
      <c r="W1370">
        <v>1</v>
      </c>
      <c r="X1370">
        <v>1</v>
      </c>
      <c r="Y1370">
        <v>0</v>
      </c>
      <c r="Z1370">
        <v>1</v>
      </c>
      <c r="AA1370">
        <v>0</v>
      </c>
      <c r="AB1370">
        <v>0.68377525987156695</v>
      </c>
      <c r="AC1370">
        <v>2.4901997788744898</v>
      </c>
      <c r="AD1370">
        <v>0</v>
      </c>
      <c r="AE1370">
        <v>0</v>
      </c>
      <c r="AF1370">
        <v>0</v>
      </c>
      <c r="AG1370">
        <v>0</v>
      </c>
      <c r="AH1370">
        <v>0</v>
      </c>
      <c r="AI1370">
        <v>1.4820309438191199</v>
      </c>
      <c r="AJ1370">
        <v>3.7752708243259798</v>
      </c>
      <c r="AK1370">
        <v>0</v>
      </c>
      <c r="AL1370">
        <v>3.6186471793741699</v>
      </c>
      <c r="AM1370">
        <f t="shared" si="42"/>
        <v>1.4052128011485259</v>
      </c>
      <c r="AN1370">
        <f t="shared" si="43"/>
        <v>0.60310786322902832</v>
      </c>
    </row>
    <row r="1371" spans="1:47" x14ac:dyDescent="0.25">
      <c r="A1371" t="s">
        <v>917</v>
      </c>
      <c r="B1371">
        <v>22026.02968953806</v>
      </c>
      <c r="C1371">
        <v>24217.375009256015</v>
      </c>
      <c r="D1371">
        <v>31742.846207938634</v>
      </c>
      <c r="E1371">
        <v>19076.298414044708</v>
      </c>
      <c r="F1371">
        <v>21521.623541998644</v>
      </c>
      <c r="G1371">
        <v>14286.801721454067</v>
      </c>
      <c r="H1371">
        <v>21154.899945697023</v>
      </c>
      <c r="I1371">
        <v>26161.624273146579</v>
      </c>
      <c r="J1371">
        <v>205.36</v>
      </c>
      <c r="K1371">
        <v>205.36</v>
      </c>
      <c r="L1371">
        <v>205.36</v>
      </c>
      <c r="M1371">
        <v>205.36</v>
      </c>
      <c r="N1371">
        <v>1</v>
      </c>
      <c r="O1371">
        <v>1</v>
      </c>
      <c r="P1371">
        <v>1</v>
      </c>
      <c r="Q1371">
        <v>1</v>
      </c>
      <c r="R1371">
        <v>1</v>
      </c>
      <c r="S1371">
        <v>1</v>
      </c>
      <c r="T1371">
        <v>1</v>
      </c>
      <c r="U1371">
        <v>1</v>
      </c>
      <c r="V1371">
        <v>1</v>
      </c>
      <c r="W1371">
        <v>0</v>
      </c>
      <c r="X1371">
        <v>0</v>
      </c>
      <c r="Y1371">
        <v>0</v>
      </c>
      <c r="Z1371">
        <v>0</v>
      </c>
      <c r="AA1371">
        <v>3.6911155712127401</v>
      </c>
      <c r="AB1371">
        <v>2.7075296394056001</v>
      </c>
      <c r="AC1371">
        <v>3.5308582705465099</v>
      </c>
      <c r="AD1371">
        <v>3.6345173438632199</v>
      </c>
      <c r="AE1371">
        <v>3.11884180561281</v>
      </c>
      <c r="AF1371">
        <v>7.18457854776692</v>
      </c>
      <c r="AG1371">
        <v>6.4262759929833297</v>
      </c>
      <c r="AH1371">
        <v>5.2304651263707003</v>
      </c>
      <c r="AI1371">
        <v>0</v>
      </c>
      <c r="AJ1371">
        <v>0</v>
      </c>
      <c r="AK1371">
        <v>0</v>
      </c>
      <c r="AL1371">
        <v>0</v>
      </c>
      <c r="AM1371">
        <f t="shared" si="42"/>
        <v>2.8523470048219615</v>
      </c>
      <c r="AN1371">
        <f t="shared" si="43"/>
        <v>3.0683500448050101</v>
      </c>
    </row>
    <row r="1372" spans="1:47" x14ac:dyDescent="0.25">
      <c r="A1372" t="s">
        <v>1018</v>
      </c>
      <c r="B1372">
        <v>205.36</v>
      </c>
      <c r="C1372">
        <v>12231.73320752293</v>
      </c>
      <c r="D1372">
        <v>205.36</v>
      </c>
      <c r="E1372">
        <v>205.36</v>
      </c>
      <c r="F1372">
        <v>6884.0089702094028</v>
      </c>
      <c r="G1372">
        <v>205.36</v>
      </c>
      <c r="H1372">
        <v>205.36</v>
      </c>
      <c r="I1372">
        <v>205.36</v>
      </c>
      <c r="J1372">
        <v>11879.513364047029</v>
      </c>
      <c r="K1372">
        <v>205.36</v>
      </c>
      <c r="L1372">
        <v>205.36</v>
      </c>
      <c r="M1372">
        <v>8835.9093637863061</v>
      </c>
      <c r="N1372">
        <v>1</v>
      </c>
      <c r="O1372">
        <v>0</v>
      </c>
      <c r="P1372">
        <v>1</v>
      </c>
      <c r="Q1372">
        <v>0</v>
      </c>
      <c r="R1372">
        <v>0</v>
      </c>
      <c r="S1372">
        <v>1</v>
      </c>
      <c r="T1372">
        <v>0</v>
      </c>
      <c r="U1372">
        <v>0</v>
      </c>
      <c r="V1372">
        <v>0</v>
      </c>
      <c r="W1372">
        <v>1</v>
      </c>
      <c r="X1372">
        <v>0</v>
      </c>
      <c r="Y1372">
        <v>0</v>
      </c>
      <c r="Z1372">
        <v>1</v>
      </c>
      <c r="AA1372">
        <v>0</v>
      </c>
      <c r="AB1372">
        <v>0.50795211558938602</v>
      </c>
      <c r="AC1372">
        <v>0</v>
      </c>
      <c r="AD1372">
        <v>0</v>
      </c>
      <c r="AE1372">
        <v>0.632412258055845</v>
      </c>
      <c r="AF1372">
        <v>0</v>
      </c>
      <c r="AG1372">
        <v>0</v>
      </c>
      <c r="AH1372">
        <v>0</v>
      </c>
      <c r="AI1372">
        <v>3.3458515952502199</v>
      </c>
      <c r="AJ1372">
        <v>0</v>
      </c>
      <c r="AK1372">
        <v>0</v>
      </c>
      <c r="AL1372">
        <v>1.0981182385283601</v>
      </c>
      <c r="AM1372">
        <f t="shared" si="42"/>
        <v>0.64230061847326769</v>
      </c>
      <c r="AN1372">
        <f t="shared" si="43"/>
        <v>0.28842174943070087</v>
      </c>
    </row>
    <row r="1373" spans="1:47" x14ac:dyDescent="0.25">
      <c r="A1373" t="s">
        <v>1420</v>
      </c>
      <c r="B1373">
        <v>205.36</v>
      </c>
      <c r="C1373">
        <v>205.36</v>
      </c>
      <c r="D1373">
        <v>49503.876441112545</v>
      </c>
      <c r="E1373">
        <v>29651.059696789085</v>
      </c>
      <c r="F1373">
        <v>205.36</v>
      </c>
      <c r="G1373">
        <v>205.36</v>
      </c>
      <c r="H1373">
        <v>205.36</v>
      </c>
      <c r="I1373">
        <v>205.36</v>
      </c>
      <c r="J1373">
        <v>63708.152216956412</v>
      </c>
      <c r="K1373">
        <v>205.36</v>
      </c>
      <c r="L1373">
        <v>83907.226985949441</v>
      </c>
      <c r="M1373">
        <v>37558.47666179722</v>
      </c>
      <c r="N1373">
        <v>1</v>
      </c>
      <c r="O1373">
        <v>0</v>
      </c>
      <c r="P1373">
        <v>0</v>
      </c>
      <c r="Q1373">
        <v>1</v>
      </c>
      <c r="R1373">
        <v>1</v>
      </c>
      <c r="S1373">
        <v>0</v>
      </c>
      <c r="T1373">
        <v>0</v>
      </c>
      <c r="U1373">
        <v>0</v>
      </c>
      <c r="V1373">
        <v>0</v>
      </c>
      <c r="W1373">
        <v>1</v>
      </c>
      <c r="X1373">
        <v>0</v>
      </c>
      <c r="Y1373">
        <v>1</v>
      </c>
      <c r="Z1373">
        <v>1</v>
      </c>
      <c r="AA1373">
        <v>0</v>
      </c>
      <c r="AB1373">
        <v>0</v>
      </c>
      <c r="AC1373">
        <v>1.7963030816684999</v>
      </c>
      <c r="AD1373">
        <v>0.88422928485686203</v>
      </c>
      <c r="AE1373">
        <v>0</v>
      </c>
      <c r="AF1373">
        <v>0</v>
      </c>
      <c r="AG1373">
        <v>0</v>
      </c>
      <c r="AH1373">
        <v>0</v>
      </c>
      <c r="AI1373">
        <v>3.0613421561418699</v>
      </c>
      <c r="AJ1373">
        <v>0</v>
      </c>
      <c r="AK1373">
        <v>1.89120202472546</v>
      </c>
      <c r="AL1373">
        <v>2.7042951485558802</v>
      </c>
      <c r="AM1373">
        <f t="shared" si="42"/>
        <v>0.80960753963506171</v>
      </c>
      <c r="AN1373">
        <f t="shared" si="43"/>
        <v>0.91328774302303373</v>
      </c>
    </row>
    <row r="1374" spans="1:47" x14ac:dyDescent="0.25">
      <c r="A1374" t="s">
        <v>190</v>
      </c>
      <c r="B1374">
        <v>205.36</v>
      </c>
      <c r="C1374">
        <v>205.36</v>
      </c>
      <c r="D1374">
        <v>205.36</v>
      </c>
      <c r="E1374">
        <v>205.36</v>
      </c>
      <c r="F1374">
        <v>15828.423255267084</v>
      </c>
      <c r="G1374">
        <v>205.36</v>
      </c>
      <c r="H1374">
        <v>205.36</v>
      </c>
      <c r="I1374">
        <v>205.36</v>
      </c>
      <c r="J1374">
        <v>205.36</v>
      </c>
      <c r="K1374">
        <v>205.36</v>
      </c>
      <c r="L1374">
        <v>17991.010408744605</v>
      </c>
      <c r="M1374">
        <v>205.36</v>
      </c>
      <c r="N1374">
        <v>1</v>
      </c>
      <c r="O1374">
        <v>0</v>
      </c>
      <c r="P1374">
        <v>0</v>
      </c>
      <c r="Q1374">
        <v>0</v>
      </c>
      <c r="R1374">
        <v>0</v>
      </c>
      <c r="S1374">
        <v>1</v>
      </c>
      <c r="T1374">
        <v>0</v>
      </c>
      <c r="U1374">
        <v>0</v>
      </c>
      <c r="V1374">
        <v>0</v>
      </c>
      <c r="W1374">
        <v>0</v>
      </c>
      <c r="X1374">
        <v>0</v>
      </c>
      <c r="Y1374">
        <v>1</v>
      </c>
      <c r="Z1374">
        <v>0</v>
      </c>
      <c r="AA1374">
        <v>0</v>
      </c>
      <c r="AB1374">
        <v>0</v>
      </c>
      <c r="AC1374">
        <v>0</v>
      </c>
      <c r="AD1374">
        <v>0</v>
      </c>
      <c r="AE1374">
        <v>0.75079454254352296</v>
      </c>
      <c r="AF1374">
        <v>0</v>
      </c>
      <c r="AG1374">
        <v>0</v>
      </c>
      <c r="AH1374">
        <v>0</v>
      </c>
      <c r="AI1374">
        <v>0</v>
      </c>
      <c r="AJ1374">
        <v>0</v>
      </c>
      <c r="AK1374">
        <v>1.4577675149231399</v>
      </c>
      <c r="AL1374">
        <v>0</v>
      </c>
      <c r="AM1374">
        <f t="shared" si="42"/>
        <v>0</v>
      </c>
      <c r="AN1374">
        <f t="shared" si="43"/>
        <v>0.36809367624444383</v>
      </c>
    </row>
    <row r="1375" spans="1:47" x14ac:dyDescent="0.25">
      <c r="A1375" t="s">
        <v>360</v>
      </c>
      <c r="B1375">
        <v>42587.371133518238</v>
      </c>
      <c r="C1375">
        <v>59347.51883942054</v>
      </c>
      <c r="D1375">
        <v>32663.885137553119</v>
      </c>
      <c r="E1375">
        <v>52341.462831135817</v>
      </c>
      <c r="F1375">
        <v>50240.511974192988</v>
      </c>
      <c r="G1375">
        <v>205.36</v>
      </c>
      <c r="H1375">
        <v>205.36</v>
      </c>
      <c r="I1375">
        <v>54860.497404574002</v>
      </c>
      <c r="J1375">
        <v>40531.582813083674</v>
      </c>
      <c r="K1375">
        <v>32804.328070215961</v>
      </c>
      <c r="L1375">
        <v>205.36</v>
      </c>
      <c r="M1375">
        <v>205.36</v>
      </c>
      <c r="N1375">
        <v>1</v>
      </c>
      <c r="O1375">
        <v>1</v>
      </c>
      <c r="P1375">
        <v>1</v>
      </c>
      <c r="Q1375">
        <v>1</v>
      </c>
      <c r="R1375">
        <v>1</v>
      </c>
      <c r="S1375">
        <v>1</v>
      </c>
      <c r="T1375">
        <v>0</v>
      </c>
      <c r="U1375">
        <v>0</v>
      </c>
      <c r="V1375">
        <v>1</v>
      </c>
      <c r="W1375">
        <v>1</v>
      </c>
      <c r="X1375">
        <v>1</v>
      </c>
      <c r="Y1375">
        <v>0</v>
      </c>
      <c r="Z1375">
        <v>0</v>
      </c>
      <c r="AA1375">
        <v>3.3552298310041402</v>
      </c>
      <c r="AB1375">
        <v>2.8509136450575001</v>
      </c>
      <c r="AC1375">
        <v>1.0853727716672501</v>
      </c>
      <c r="AD1375">
        <v>2.62618115463839</v>
      </c>
      <c r="AE1375">
        <v>2.4475067867415401</v>
      </c>
      <c r="AF1375">
        <v>0</v>
      </c>
      <c r="AG1375">
        <v>0</v>
      </c>
      <c r="AH1375">
        <v>3.11845934515163</v>
      </c>
      <c r="AI1375">
        <v>0.55495443645166198</v>
      </c>
      <c r="AJ1375">
        <v>0.58554771881674805</v>
      </c>
      <c r="AK1375">
        <v>0</v>
      </c>
      <c r="AL1375">
        <v>0</v>
      </c>
      <c r="AM1375">
        <f t="shared" si="42"/>
        <v>1.4053364004995501</v>
      </c>
      <c r="AN1375">
        <f t="shared" si="43"/>
        <v>1.3653578810885934</v>
      </c>
    </row>
    <row r="1376" spans="1:47" x14ac:dyDescent="0.25">
      <c r="A1376" t="s">
        <v>1357</v>
      </c>
      <c r="B1376">
        <v>13957.558618286103</v>
      </c>
      <c r="C1376">
        <v>15321.964540837276</v>
      </c>
      <c r="D1376">
        <v>12178.18165659525</v>
      </c>
      <c r="E1376">
        <v>6103.910706767284</v>
      </c>
      <c r="F1376">
        <v>12755.869384389056</v>
      </c>
      <c r="G1376">
        <v>8735.5976785629209</v>
      </c>
      <c r="H1376">
        <v>205.36</v>
      </c>
      <c r="I1376">
        <v>10902.978531323022</v>
      </c>
      <c r="J1376">
        <v>205.36</v>
      </c>
      <c r="K1376">
        <v>205.36</v>
      </c>
      <c r="L1376">
        <v>9067.2434955907611</v>
      </c>
      <c r="M1376">
        <v>14688.870480445186</v>
      </c>
      <c r="N1376">
        <v>1</v>
      </c>
      <c r="O1376">
        <v>1</v>
      </c>
      <c r="P1376">
        <v>1</v>
      </c>
      <c r="Q1376">
        <v>1</v>
      </c>
      <c r="R1376">
        <v>1</v>
      </c>
      <c r="S1376">
        <v>1</v>
      </c>
      <c r="T1376">
        <v>1</v>
      </c>
      <c r="U1376">
        <v>0</v>
      </c>
      <c r="V1376">
        <v>1</v>
      </c>
      <c r="W1376">
        <v>0</v>
      </c>
      <c r="X1376">
        <v>0</v>
      </c>
      <c r="Y1376">
        <v>1</v>
      </c>
      <c r="Z1376">
        <v>1</v>
      </c>
      <c r="AA1376">
        <v>1.0300807167363699</v>
      </c>
      <c r="AB1376">
        <v>2.4976322803911399</v>
      </c>
      <c r="AC1376">
        <v>1.3937600705614801</v>
      </c>
      <c r="AD1376">
        <v>4.2606904309509099</v>
      </c>
      <c r="AE1376">
        <v>1.41757733115222</v>
      </c>
      <c r="AF1376">
        <v>2.4501048845096101</v>
      </c>
      <c r="AG1376">
        <v>0</v>
      </c>
      <c r="AH1376">
        <v>1.69888304823297</v>
      </c>
      <c r="AI1376">
        <v>0</v>
      </c>
      <c r="AJ1376">
        <v>0</v>
      </c>
      <c r="AK1376">
        <v>0.83413797143326796</v>
      </c>
      <c r="AL1376">
        <v>1.3969319067210599</v>
      </c>
      <c r="AM1376">
        <f t="shared" si="42"/>
        <v>1.2285963253664332</v>
      </c>
      <c r="AN1376">
        <f t="shared" si="43"/>
        <v>1.6013701147484045</v>
      </c>
    </row>
    <row r="1377" spans="1:40" x14ac:dyDescent="0.25">
      <c r="A1377" t="s">
        <v>201</v>
      </c>
      <c r="B1377">
        <v>205.36</v>
      </c>
      <c r="C1377">
        <v>205.36</v>
      </c>
      <c r="D1377">
        <v>205.36</v>
      </c>
      <c r="E1377">
        <v>205.36</v>
      </c>
      <c r="F1377">
        <v>205.36</v>
      </c>
      <c r="G1377">
        <v>28897.147819103626</v>
      </c>
      <c r="H1377">
        <v>205.36</v>
      </c>
      <c r="I1377">
        <v>205.36</v>
      </c>
      <c r="J1377">
        <v>205.36</v>
      </c>
      <c r="K1377">
        <v>205.36</v>
      </c>
      <c r="L1377">
        <v>205.36</v>
      </c>
      <c r="M1377">
        <v>205.36</v>
      </c>
      <c r="N1377">
        <v>1</v>
      </c>
      <c r="O1377">
        <v>0</v>
      </c>
      <c r="P1377">
        <v>0</v>
      </c>
      <c r="Q1377">
        <v>0</v>
      </c>
      <c r="R1377">
        <v>0</v>
      </c>
      <c r="S1377">
        <v>0</v>
      </c>
      <c r="T1377">
        <v>1</v>
      </c>
      <c r="U1377">
        <v>0</v>
      </c>
      <c r="V1377">
        <v>0</v>
      </c>
      <c r="W1377">
        <v>0</v>
      </c>
      <c r="X1377">
        <v>0</v>
      </c>
      <c r="Y1377">
        <v>0</v>
      </c>
      <c r="Z1377">
        <v>0</v>
      </c>
      <c r="AA1377">
        <v>0</v>
      </c>
      <c r="AB1377">
        <v>0</v>
      </c>
      <c r="AC1377">
        <v>0</v>
      </c>
      <c r="AD1377">
        <v>0</v>
      </c>
      <c r="AE1377">
        <v>0</v>
      </c>
      <c r="AF1377">
        <v>2.1381894360412201</v>
      </c>
      <c r="AG1377">
        <v>0</v>
      </c>
      <c r="AH1377">
        <v>0</v>
      </c>
      <c r="AI1377">
        <v>0</v>
      </c>
      <c r="AJ1377">
        <v>0</v>
      </c>
      <c r="AK1377">
        <v>0</v>
      </c>
      <c r="AL1377">
        <v>0</v>
      </c>
      <c r="AM1377">
        <f t="shared" si="42"/>
        <v>0.35636490600687004</v>
      </c>
      <c r="AN1377">
        <f t="shared" si="43"/>
        <v>0</v>
      </c>
    </row>
    <row r="1378" spans="1:40" x14ac:dyDescent="0.25">
      <c r="A1378" t="s">
        <v>1402</v>
      </c>
      <c r="B1378">
        <v>205.36</v>
      </c>
      <c r="C1378">
        <v>205.36</v>
      </c>
      <c r="D1378">
        <v>18855.404562742089</v>
      </c>
      <c r="E1378">
        <v>15882.808154953011</v>
      </c>
      <c r="F1378">
        <v>205.36</v>
      </c>
      <c r="G1378">
        <v>12634.859390699348</v>
      </c>
      <c r="H1378">
        <v>205.36</v>
      </c>
      <c r="I1378">
        <v>205.36</v>
      </c>
      <c r="J1378">
        <v>26857.861524661312</v>
      </c>
      <c r="K1378">
        <v>21321.782255700873</v>
      </c>
      <c r="L1378">
        <v>205.36</v>
      </c>
      <c r="M1378">
        <v>27888.698246230168</v>
      </c>
      <c r="N1378">
        <v>1</v>
      </c>
      <c r="O1378">
        <v>0</v>
      </c>
      <c r="P1378">
        <v>0</v>
      </c>
      <c r="Q1378">
        <v>1</v>
      </c>
      <c r="R1378">
        <v>1</v>
      </c>
      <c r="S1378">
        <v>0</v>
      </c>
      <c r="T1378">
        <v>1</v>
      </c>
      <c r="U1378">
        <v>0</v>
      </c>
      <c r="V1378">
        <v>0</v>
      </c>
      <c r="W1378">
        <v>1</v>
      </c>
      <c r="X1378">
        <v>1</v>
      </c>
      <c r="Y1378">
        <v>0</v>
      </c>
      <c r="Z1378">
        <v>1</v>
      </c>
      <c r="AA1378">
        <v>0</v>
      </c>
      <c r="AB1378">
        <v>0</v>
      </c>
      <c r="AC1378">
        <v>1.4074666492649599</v>
      </c>
      <c r="AD1378">
        <v>0.87944323473927599</v>
      </c>
      <c r="AE1378">
        <v>0</v>
      </c>
      <c r="AF1378">
        <v>3.3043469003173902</v>
      </c>
      <c r="AG1378">
        <v>0</v>
      </c>
      <c r="AH1378">
        <v>0</v>
      </c>
      <c r="AI1378">
        <v>1.5351233079787301</v>
      </c>
      <c r="AJ1378">
        <v>1.71753126918883</v>
      </c>
      <c r="AK1378">
        <v>0</v>
      </c>
      <c r="AL1378">
        <v>1.8902917359856599</v>
      </c>
      <c r="AM1378">
        <f t="shared" si="42"/>
        <v>1.3274113544583184</v>
      </c>
      <c r="AN1378">
        <f t="shared" si="43"/>
        <v>0.4616224951208226</v>
      </c>
    </row>
    <row r="1379" spans="1:40" x14ac:dyDescent="0.25">
      <c r="A1379" t="s">
        <v>111</v>
      </c>
      <c r="B1379">
        <v>31387.187034642615</v>
      </c>
      <c r="C1379">
        <v>205.36</v>
      </c>
      <c r="D1379">
        <v>39686.320758555819</v>
      </c>
      <c r="E1379">
        <v>18144.482881680564</v>
      </c>
      <c r="F1379">
        <v>205.36</v>
      </c>
      <c r="G1379">
        <v>24437.282509931454</v>
      </c>
      <c r="H1379">
        <v>21294.434640535426</v>
      </c>
      <c r="I1379">
        <v>28437.386483034556</v>
      </c>
      <c r="J1379">
        <v>205.36</v>
      </c>
      <c r="K1379">
        <v>14281.979070696574</v>
      </c>
      <c r="L1379">
        <v>205.36</v>
      </c>
      <c r="M1379">
        <v>205.36</v>
      </c>
      <c r="N1379">
        <v>1</v>
      </c>
      <c r="O1379">
        <v>1</v>
      </c>
      <c r="P1379">
        <v>0</v>
      </c>
      <c r="Q1379">
        <v>1</v>
      </c>
      <c r="R1379">
        <v>1</v>
      </c>
      <c r="S1379">
        <v>0</v>
      </c>
      <c r="T1379">
        <v>1</v>
      </c>
      <c r="U1379">
        <v>1</v>
      </c>
      <c r="V1379">
        <v>1</v>
      </c>
      <c r="W1379">
        <v>0</v>
      </c>
      <c r="X1379">
        <v>1</v>
      </c>
      <c r="Y1379">
        <v>0</v>
      </c>
      <c r="Z1379">
        <v>0</v>
      </c>
      <c r="AA1379">
        <v>1.6912452589845901</v>
      </c>
      <c r="AB1379">
        <v>0</v>
      </c>
      <c r="AC1379">
        <v>2.7329198636817198</v>
      </c>
      <c r="AD1379">
        <v>1.39468292244717</v>
      </c>
      <c r="AE1379">
        <v>0</v>
      </c>
      <c r="AF1379">
        <v>2.0372143219488099</v>
      </c>
      <c r="AG1379">
        <v>0.58363527131152604</v>
      </c>
      <c r="AH1379">
        <v>0.75282743097080596</v>
      </c>
      <c r="AI1379">
        <v>0</v>
      </c>
      <c r="AJ1379">
        <v>2.7911577370494398</v>
      </c>
      <c r="AK1379">
        <v>0</v>
      </c>
      <c r="AL1379">
        <v>0</v>
      </c>
      <c r="AM1379">
        <f t="shared" si="42"/>
        <v>1.5420895302774265</v>
      </c>
      <c r="AN1379">
        <f t="shared" si="43"/>
        <v>0.45519093745491701</v>
      </c>
    </row>
    <row r="1380" spans="1:40" x14ac:dyDescent="0.25">
      <c r="A1380" t="s">
        <v>290</v>
      </c>
      <c r="B1380">
        <v>7146.9345664024422</v>
      </c>
      <c r="C1380">
        <v>205.36</v>
      </c>
      <c r="D1380">
        <v>205.36</v>
      </c>
      <c r="E1380">
        <v>205.36</v>
      </c>
      <c r="F1380">
        <v>205.36</v>
      </c>
      <c r="G1380">
        <v>205.36</v>
      </c>
      <c r="H1380">
        <v>205.36</v>
      </c>
      <c r="I1380">
        <v>205.36</v>
      </c>
      <c r="J1380">
        <v>205.36</v>
      </c>
      <c r="K1380">
        <v>205.36</v>
      </c>
      <c r="L1380">
        <v>205.36</v>
      </c>
      <c r="M1380">
        <v>205.36</v>
      </c>
      <c r="N1380">
        <v>1</v>
      </c>
      <c r="O1380">
        <v>1</v>
      </c>
      <c r="P1380">
        <v>0</v>
      </c>
      <c r="Q1380">
        <v>0</v>
      </c>
      <c r="R1380">
        <v>0</v>
      </c>
      <c r="S1380">
        <v>0</v>
      </c>
      <c r="T1380">
        <v>0</v>
      </c>
      <c r="U1380">
        <v>0</v>
      </c>
      <c r="V1380">
        <v>0</v>
      </c>
      <c r="W1380">
        <v>0</v>
      </c>
      <c r="X1380">
        <v>0</v>
      </c>
      <c r="Y1380">
        <v>0</v>
      </c>
      <c r="Z1380">
        <v>0</v>
      </c>
      <c r="AA1380">
        <v>1.34438378628952</v>
      </c>
      <c r="AB1380">
        <v>0</v>
      </c>
      <c r="AC1380">
        <v>0</v>
      </c>
      <c r="AD1380">
        <v>0</v>
      </c>
      <c r="AE1380">
        <v>0</v>
      </c>
      <c r="AF1380">
        <v>0</v>
      </c>
      <c r="AG1380">
        <v>0</v>
      </c>
      <c r="AH1380">
        <v>0</v>
      </c>
      <c r="AI1380">
        <v>0</v>
      </c>
      <c r="AJ1380">
        <v>0</v>
      </c>
      <c r="AK1380">
        <v>0</v>
      </c>
      <c r="AL1380">
        <v>0</v>
      </c>
      <c r="AM1380">
        <f t="shared" si="42"/>
        <v>0.22406396438158668</v>
      </c>
      <c r="AN1380">
        <f t="shared" si="43"/>
        <v>0</v>
      </c>
    </row>
    <row r="1381" spans="1:40" x14ac:dyDescent="0.25">
      <c r="A1381" t="s">
        <v>707</v>
      </c>
      <c r="B1381">
        <v>205.36</v>
      </c>
      <c r="C1381">
        <v>205.36</v>
      </c>
      <c r="D1381">
        <v>55313.365803382891</v>
      </c>
      <c r="E1381">
        <v>41423.38422988019</v>
      </c>
      <c r="F1381">
        <v>7864.296915620539</v>
      </c>
      <c r="G1381">
        <v>67781.574058080383</v>
      </c>
      <c r="H1381">
        <v>40867.96534144113</v>
      </c>
      <c r="I1381">
        <v>33477.630043319543</v>
      </c>
      <c r="J1381">
        <v>103021.99649430158</v>
      </c>
      <c r="K1381">
        <v>78465.261630633511</v>
      </c>
      <c r="L1381">
        <v>102404.17981268223</v>
      </c>
      <c r="M1381">
        <v>80328.392102631726</v>
      </c>
      <c r="N1381">
        <v>1</v>
      </c>
      <c r="O1381">
        <v>0</v>
      </c>
      <c r="P1381">
        <v>0</v>
      </c>
      <c r="Q1381">
        <v>1</v>
      </c>
      <c r="R1381">
        <v>1</v>
      </c>
      <c r="S1381">
        <v>1</v>
      </c>
      <c r="T1381">
        <v>1</v>
      </c>
      <c r="U1381">
        <v>1</v>
      </c>
      <c r="V1381">
        <v>1</v>
      </c>
      <c r="W1381">
        <v>1</v>
      </c>
      <c r="X1381">
        <v>1</v>
      </c>
      <c r="Y1381">
        <v>1</v>
      </c>
      <c r="Z1381">
        <v>1</v>
      </c>
      <c r="AA1381">
        <v>0</v>
      </c>
      <c r="AB1381">
        <v>0</v>
      </c>
      <c r="AC1381">
        <v>1.61665065949868</v>
      </c>
      <c r="AD1381">
        <v>1.6941766850800399</v>
      </c>
      <c r="AE1381">
        <v>1.16854212091309</v>
      </c>
      <c r="AF1381">
        <v>1.26525451308376</v>
      </c>
      <c r="AG1381">
        <v>2.6325949864460201</v>
      </c>
      <c r="AH1381">
        <v>2.25957033325344</v>
      </c>
      <c r="AI1381">
        <v>2.7550382096749901</v>
      </c>
      <c r="AJ1381">
        <v>4.4540036885222296</v>
      </c>
      <c r="AK1381">
        <v>3.1872744463377298</v>
      </c>
      <c r="AL1381">
        <v>1.4581652645477901</v>
      </c>
      <c r="AM1381">
        <f t="shared" si="42"/>
        <v>1.68182451179661</v>
      </c>
      <c r="AN1381">
        <f t="shared" si="43"/>
        <v>2.0667206394296849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U1:AR1379"/>
  <sheetViews>
    <sheetView workbookViewId="0">
      <pane ySplit="1" topLeftCell="A2" activePane="bottomLeft" state="frozen"/>
      <selection activeCell="I1" sqref="I1"/>
      <selection pane="bottomLeft" activeCell="T11" sqref="T11"/>
    </sheetView>
  </sheetViews>
  <sheetFormatPr defaultRowHeight="15" x14ac:dyDescent="0.25"/>
  <cols>
    <col min="21" max="45" width="9.140625" customWidth="1"/>
    <col min="46" max="46" width="4.85546875" customWidth="1"/>
  </cols>
  <sheetData>
    <row r="1" spans="21:44" ht="75.75" thickBot="1" x14ac:dyDescent="0.3">
      <c r="U1" s="33" t="s">
        <v>60</v>
      </c>
      <c r="V1" s="33" t="s">
        <v>41</v>
      </c>
      <c r="W1" s="33" t="s">
        <v>4146</v>
      </c>
      <c r="X1" s="33" t="s">
        <v>4147</v>
      </c>
      <c r="Y1" s="33" t="s">
        <v>63</v>
      </c>
      <c r="Z1" s="33" t="s">
        <v>64</v>
      </c>
      <c r="AA1" s="33" t="s">
        <v>65</v>
      </c>
      <c r="AB1" s="33" t="s">
        <v>66</v>
      </c>
    </row>
    <row r="2" spans="21:44" x14ac:dyDescent="0.25">
      <c r="U2">
        <v>2.915370996827376</v>
      </c>
      <c r="V2">
        <v>1.1927490752023233E-2</v>
      </c>
      <c r="W2">
        <v>0.61190840127352164</v>
      </c>
      <c r="X2">
        <v>1.9176517175731831</v>
      </c>
      <c r="Y2">
        <v>1.2647800594233525</v>
      </c>
      <c r="Z2">
        <v>0</v>
      </c>
      <c r="AA2">
        <v>0</v>
      </c>
      <c r="AB2">
        <v>0</v>
      </c>
      <c r="AE2">
        <v>-1.394276424104065</v>
      </c>
      <c r="AF2">
        <v>-1.03314512988178</v>
      </c>
      <c r="AH2">
        <v>-3.9317108863896957</v>
      </c>
      <c r="AI2">
        <v>-3.2567874586355301</v>
      </c>
      <c r="AK2">
        <v>-0.35903140328713545</v>
      </c>
      <c r="AL2">
        <v>-0.27281167781216198</v>
      </c>
      <c r="AN2">
        <v>3.8169326073526211</v>
      </c>
      <c r="AO2">
        <v>3.5104661440180198</v>
      </c>
      <c r="AQ2" s="36">
        <v>-3.2567874586355301</v>
      </c>
      <c r="AR2" s="37">
        <v>-3.9317108863896957</v>
      </c>
    </row>
    <row r="3" spans="21:44" x14ac:dyDescent="0.25">
      <c r="U3">
        <v>-5.681051669211584</v>
      </c>
      <c r="V3">
        <v>2.2268809516304305E-2</v>
      </c>
      <c r="W3">
        <v>1.1812369102808702</v>
      </c>
      <c r="X3">
        <v>0</v>
      </c>
      <c r="Y3">
        <v>0.59061845514043509</v>
      </c>
      <c r="Z3">
        <v>0</v>
      </c>
      <c r="AA3">
        <v>0</v>
      </c>
      <c r="AB3">
        <v>0</v>
      </c>
      <c r="AE3">
        <v>4.5694401373726361</v>
      </c>
      <c r="AF3">
        <v>3.8106389288931002</v>
      </c>
      <c r="AH3">
        <v>4.5694401373726361</v>
      </c>
      <c r="AI3">
        <v>3.8106389288931002</v>
      </c>
      <c r="AK3">
        <v>-0.10233314164520402</v>
      </c>
      <c r="AL3">
        <v>-0.17584786862101601</v>
      </c>
      <c r="AN3">
        <v>4.5694401373726361</v>
      </c>
      <c r="AO3">
        <v>3.8106389288931002</v>
      </c>
      <c r="AQ3" s="38">
        <v>3.8106389288931002</v>
      </c>
      <c r="AR3" s="39">
        <v>4.5694401373726361</v>
      </c>
    </row>
    <row r="4" spans="21:44" x14ac:dyDescent="0.25">
      <c r="U4">
        <v>6.1794044523363301</v>
      </c>
      <c r="V4">
        <v>0.1449324763474478</v>
      </c>
      <c r="W4">
        <v>0</v>
      </c>
      <c r="X4">
        <v>0.67349645655878498</v>
      </c>
      <c r="Y4">
        <v>0.33674822827939249</v>
      </c>
      <c r="Z4">
        <v>0</v>
      </c>
      <c r="AA4">
        <v>0</v>
      </c>
      <c r="AB4">
        <v>0</v>
      </c>
      <c r="AE4">
        <v>1.0904927795256412</v>
      </c>
      <c r="AF4">
        <v>1.1253018418760601</v>
      </c>
      <c r="AH4">
        <v>-1.5849241856675522</v>
      </c>
      <c r="AI4">
        <v>-0.96806728818491405</v>
      </c>
      <c r="AK4">
        <v>-0.15348367385772788</v>
      </c>
      <c r="AL4">
        <v>-0.36559035930522399</v>
      </c>
      <c r="AN4">
        <v>-3.9317108863896957</v>
      </c>
      <c r="AO4">
        <v>-3.2567874586355301</v>
      </c>
      <c r="AQ4" s="38">
        <v>-0.96806728818491405</v>
      </c>
      <c r="AR4" s="39">
        <v>-1.5849241856675522</v>
      </c>
    </row>
    <row r="5" spans="21:44" x14ac:dyDescent="0.25">
      <c r="U5">
        <v>4.8132138042020101</v>
      </c>
      <c r="V5">
        <v>0.14605950352049749</v>
      </c>
      <c r="W5">
        <v>0</v>
      </c>
      <c r="X5">
        <v>0.36809367624444383</v>
      </c>
      <c r="Y5">
        <v>0.18404683812222192</v>
      </c>
      <c r="Z5">
        <v>0</v>
      </c>
      <c r="AA5">
        <v>0</v>
      </c>
      <c r="AB5">
        <v>0</v>
      </c>
      <c r="AE5">
        <v>-3.9317108863896957</v>
      </c>
      <c r="AF5">
        <v>-3.2567874586355301</v>
      </c>
      <c r="AH5">
        <v>3.8169326073526211</v>
      </c>
      <c r="AI5">
        <v>3.5104661440180198</v>
      </c>
      <c r="AK5">
        <v>-7.8804757455934821E-2</v>
      </c>
      <c r="AL5">
        <v>-0.288339584033864</v>
      </c>
      <c r="AN5">
        <v>-0.34417824275542336</v>
      </c>
      <c r="AO5">
        <v>-0.27042399220861002</v>
      </c>
      <c r="AQ5" s="38">
        <v>3.5104661440180198</v>
      </c>
      <c r="AR5" s="39">
        <v>3.8169326073526211</v>
      </c>
    </row>
    <row r="6" spans="21:44" x14ac:dyDescent="0.25">
      <c r="U6">
        <v>7.1926197109735552</v>
      </c>
      <c r="V6">
        <v>0.14961903454180983</v>
      </c>
      <c r="W6">
        <v>0</v>
      </c>
      <c r="X6">
        <v>0.51476547365357461</v>
      </c>
      <c r="Y6">
        <v>0.25738273682678731</v>
      </c>
      <c r="Z6">
        <v>0</v>
      </c>
      <c r="AA6">
        <v>0</v>
      </c>
      <c r="AB6">
        <v>0</v>
      </c>
      <c r="AE6">
        <v>-0.84039092933827697</v>
      </c>
      <c r="AF6">
        <v>-0.916633791743524</v>
      </c>
      <c r="AH6">
        <v>-1.1840945469589284</v>
      </c>
      <c r="AI6">
        <v>-1.7311905306959201</v>
      </c>
      <c r="AK6">
        <v>-0.51575438471394452</v>
      </c>
      <c r="AL6">
        <v>-0.497169634499735</v>
      </c>
      <c r="AN6">
        <v>-1.5849241856675522</v>
      </c>
      <c r="AO6">
        <v>-0.96806728818491405</v>
      </c>
      <c r="AQ6" s="38">
        <v>-1.7311905306959201</v>
      </c>
      <c r="AR6" s="39">
        <v>-1.1840945469589284</v>
      </c>
    </row>
    <row r="7" spans="21:44" x14ac:dyDescent="0.25">
      <c r="U7">
        <v>1.4628377876360499</v>
      </c>
      <c r="V7">
        <v>0.16608566356747831</v>
      </c>
      <c r="W7">
        <v>0.82080885773020995</v>
      </c>
      <c r="X7">
        <v>0.65835208673660617</v>
      </c>
      <c r="Y7">
        <v>0.73958047223340806</v>
      </c>
      <c r="Z7">
        <v>0</v>
      </c>
      <c r="AA7">
        <v>0</v>
      </c>
      <c r="AB7">
        <v>0</v>
      </c>
      <c r="AE7">
        <v>-0.51575438471394452</v>
      </c>
      <c r="AF7">
        <v>-0.497169634499735</v>
      </c>
      <c r="AH7">
        <v>-0.51575438471394452</v>
      </c>
      <c r="AI7">
        <v>-0.497169634499735</v>
      </c>
      <c r="AK7">
        <v>-6.6503890737007118E-2</v>
      </c>
      <c r="AL7">
        <v>-0.33878133085428302</v>
      </c>
      <c r="AN7">
        <v>-0.84039092933827697</v>
      </c>
      <c r="AO7">
        <v>-0.916633791743524</v>
      </c>
      <c r="AQ7" s="38">
        <v>-0.497169634499735</v>
      </c>
      <c r="AR7" s="39">
        <v>-0.51575438471394452</v>
      </c>
    </row>
    <row r="8" spans="21:44" x14ac:dyDescent="0.25">
      <c r="U8">
        <v>-3.0956609090534584</v>
      </c>
      <c r="V8">
        <v>0.1665497501951364</v>
      </c>
      <c r="W8">
        <v>0.57172358122477551</v>
      </c>
      <c r="X8">
        <v>0.21959257377726002</v>
      </c>
      <c r="Y8">
        <v>0.39565807750101778</v>
      </c>
      <c r="Z8">
        <v>0</v>
      </c>
      <c r="AA8">
        <v>0</v>
      </c>
      <c r="AB8">
        <v>0</v>
      </c>
      <c r="AE8">
        <v>2.3380197486690832</v>
      </c>
      <c r="AF8">
        <v>2.49687258571926</v>
      </c>
      <c r="AH8">
        <v>1.1684382271232119</v>
      </c>
      <c r="AI8">
        <v>1.5309139875378599</v>
      </c>
      <c r="AK8">
        <v>0.15354575499339523</v>
      </c>
      <c r="AL8">
        <v>0.359056895564697</v>
      </c>
      <c r="AN8">
        <v>0.54095667347131193</v>
      </c>
      <c r="AO8">
        <v>0.574150745418746</v>
      </c>
      <c r="AQ8" s="38">
        <v>1.5309139875378599</v>
      </c>
      <c r="AR8" s="39">
        <v>1.1684382271232119</v>
      </c>
    </row>
    <row r="9" spans="21:44" x14ac:dyDescent="0.25">
      <c r="U9">
        <v>-7.377157577425093</v>
      </c>
      <c r="V9">
        <v>0.18862393451591575</v>
      </c>
      <c r="W9">
        <v>0.50887262721541771</v>
      </c>
      <c r="X9">
        <v>0</v>
      </c>
      <c r="Y9">
        <v>0.25443631360770885</v>
      </c>
      <c r="Z9">
        <v>0</v>
      </c>
      <c r="AA9">
        <v>0</v>
      </c>
      <c r="AB9">
        <v>0</v>
      </c>
      <c r="AE9">
        <v>0.60706374949297548</v>
      </c>
      <c r="AF9">
        <v>0.67571510111477595</v>
      </c>
      <c r="AH9">
        <v>-1.708095212049964</v>
      </c>
      <c r="AI9">
        <v>-1.18986808809713</v>
      </c>
      <c r="AK9">
        <v>0.23464265457547942</v>
      </c>
      <c r="AL9">
        <v>0.42855007242080301</v>
      </c>
      <c r="AN9">
        <v>-2.2043198420635606</v>
      </c>
      <c r="AO9">
        <v>-1.94646945632924</v>
      </c>
      <c r="AQ9" s="38">
        <v>-1.18986808809713</v>
      </c>
      <c r="AR9" s="39">
        <v>-1.708095212049964</v>
      </c>
    </row>
    <row r="10" spans="21:44" x14ac:dyDescent="0.25">
      <c r="U10">
        <v>-2.1837512168690836</v>
      </c>
      <c r="V10">
        <v>0.26087436871067049</v>
      </c>
      <c r="W10">
        <v>0.38271526969660868</v>
      </c>
      <c r="X10">
        <v>0.20392346361137334</v>
      </c>
      <c r="Y10">
        <v>0.293319366653991</v>
      </c>
      <c r="Z10">
        <v>0</v>
      </c>
      <c r="AA10">
        <v>0</v>
      </c>
      <c r="AB10">
        <v>0</v>
      </c>
      <c r="AE10">
        <v>-2.2094838245060098</v>
      </c>
      <c r="AF10">
        <v>-0.888411857836923</v>
      </c>
      <c r="AH10">
        <v>-0.33559742085798216</v>
      </c>
      <c r="AI10">
        <v>-3.20391253231494</v>
      </c>
      <c r="AK10">
        <v>-4.3648954656468085E-2</v>
      </c>
      <c r="AL10">
        <v>-0.12332606437422</v>
      </c>
      <c r="AN10">
        <v>-0.37660573507732387</v>
      </c>
      <c r="AO10">
        <v>-0.41241678138298299</v>
      </c>
      <c r="AQ10" s="38">
        <v>-3.20391253231494</v>
      </c>
      <c r="AR10" s="39">
        <v>-0.33559742085798216</v>
      </c>
    </row>
    <row r="11" spans="21:44" x14ac:dyDescent="0.25">
      <c r="U11">
        <v>2.5163183658059771</v>
      </c>
      <c r="V11">
        <v>0.33323054499765636</v>
      </c>
      <c r="W11">
        <v>0.50836024850120098</v>
      </c>
      <c r="X11">
        <v>0.28590171352052152</v>
      </c>
      <c r="Y11">
        <v>0.39713098101086125</v>
      </c>
      <c r="Z11">
        <v>0</v>
      </c>
      <c r="AA11">
        <v>0</v>
      </c>
      <c r="AB11">
        <v>0</v>
      </c>
      <c r="AE11">
        <v>-1.0909871508897253</v>
      </c>
      <c r="AF11">
        <v>-0.89961081302380597</v>
      </c>
      <c r="AH11">
        <v>-0.68663427229149199</v>
      </c>
      <c r="AI11">
        <v>-0.580484728795711</v>
      </c>
      <c r="AK11">
        <v>0.12672523461101143</v>
      </c>
      <c r="AL11">
        <v>0.38785232375485301</v>
      </c>
      <c r="AN11">
        <v>1.0904927795256412</v>
      </c>
      <c r="AO11">
        <v>1.1253018418760601</v>
      </c>
      <c r="AQ11" s="38">
        <v>-0.580484728795711</v>
      </c>
      <c r="AR11" s="39">
        <v>-0.68663427229149199</v>
      </c>
    </row>
    <row r="12" spans="21:44" x14ac:dyDescent="0.25">
      <c r="U12">
        <v>-1.3399366117602884</v>
      </c>
      <c r="V12">
        <v>0.34089313230205975</v>
      </c>
      <c r="W12">
        <v>0.72168354247448674</v>
      </c>
      <c r="X12">
        <v>0</v>
      </c>
      <c r="Y12">
        <v>0.36084177123724337</v>
      </c>
      <c r="Z12">
        <v>0</v>
      </c>
      <c r="AA12">
        <v>0</v>
      </c>
      <c r="AB12">
        <v>0</v>
      </c>
      <c r="AE12">
        <v>-0.82962534241560304</v>
      </c>
      <c r="AF12">
        <v>-0.81877484556856395</v>
      </c>
      <c r="AH12">
        <v>-0.37660573507732387</v>
      </c>
      <c r="AI12">
        <v>-0.41241678138298299</v>
      </c>
      <c r="AK12">
        <v>-0.16240543473219538</v>
      </c>
      <c r="AL12">
        <v>-0.60108186355222903</v>
      </c>
      <c r="AN12">
        <v>-0.51575438471394452</v>
      </c>
      <c r="AO12">
        <v>-0.497169634499735</v>
      </c>
      <c r="AQ12" s="38">
        <v>-0.41241678138298299</v>
      </c>
      <c r="AR12" s="39">
        <v>-0.37660573507732387</v>
      </c>
    </row>
    <row r="13" spans="21:44" x14ac:dyDescent="0.25">
      <c r="U13">
        <v>5.8952823011811271</v>
      </c>
      <c r="V13">
        <v>0.34089313230205975</v>
      </c>
      <c r="W13">
        <v>0</v>
      </c>
      <c r="X13">
        <v>0.46258215542544501</v>
      </c>
      <c r="Y13">
        <v>0.2312910777127225</v>
      </c>
      <c r="Z13">
        <v>0</v>
      </c>
      <c r="AA13">
        <v>0</v>
      </c>
      <c r="AB13">
        <v>0</v>
      </c>
      <c r="AE13">
        <v>0.29527109968794207</v>
      </c>
      <c r="AF13">
        <v>0.45939389466323299</v>
      </c>
      <c r="AH13">
        <v>1.4825265957611755</v>
      </c>
      <c r="AI13">
        <v>1.9962513998973801</v>
      </c>
      <c r="AK13">
        <v>-0.14886295687192655</v>
      </c>
      <c r="AL13">
        <v>-0.188192359636427</v>
      </c>
      <c r="AN13">
        <v>-1.0909871508897253</v>
      </c>
      <c r="AO13">
        <v>-0.89961081302380597</v>
      </c>
      <c r="AQ13" s="38">
        <v>1.9962513998973801</v>
      </c>
      <c r="AR13" s="39">
        <v>1.4825265957611755</v>
      </c>
    </row>
    <row r="14" spans="21:44" x14ac:dyDescent="0.25">
      <c r="U14">
        <v>4.3752705615756851</v>
      </c>
      <c r="V14">
        <v>0.34089313230205975</v>
      </c>
      <c r="W14">
        <v>0</v>
      </c>
      <c r="X14">
        <v>0.45432383265894832</v>
      </c>
      <c r="Y14">
        <v>0.22716191632947416</v>
      </c>
      <c r="Z14">
        <v>0</v>
      </c>
      <c r="AA14">
        <v>0</v>
      </c>
      <c r="AB14">
        <v>0</v>
      </c>
      <c r="AE14">
        <v>3.8169326073526211</v>
      </c>
      <c r="AF14">
        <v>3.5104661440180198</v>
      </c>
      <c r="AH14">
        <v>-2.2094838245060098</v>
      </c>
      <c r="AI14">
        <v>-0.888411857836923</v>
      </c>
      <c r="AK14">
        <v>0.17525328468740509</v>
      </c>
      <c r="AL14">
        <v>0.168464505096137</v>
      </c>
      <c r="AN14">
        <v>-0.58519383450969586</v>
      </c>
      <c r="AO14">
        <v>-0.42689784652754098</v>
      </c>
      <c r="AQ14" s="38">
        <v>-0.888411857836923</v>
      </c>
      <c r="AR14" s="39">
        <v>-2.2094838245060098</v>
      </c>
    </row>
    <row r="15" spans="21:44" x14ac:dyDescent="0.25">
      <c r="U15">
        <v>6.2702400665454761</v>
      </c>
      <c r="V15">
        <v>0.34089313230205975</v>
      </c>
      <c r="W15">
        <v>0</v>
      </c>
      <c r="X15">
        <v>0.42593455582502665</v>
      </c>
      <c r="Y15">
        <v>0.21296727791251333</v>
      </c>
      <c r="Z15">
        <v>0</v>
      </c>
      <c r="AA15">
        <v>0</v>
      </c>
      <c r="AB15">
        <v>0</v>
      </c>
      <c r="AE15">
        <v>-1.7091725259581967</v>
      </c>
      <c r="AF15">
        <v>-1.2245074943624901</v>
      </c>
      <c r="AH15">
        <v>-0.73744692275755186</v>
      </c>
      <c r="AI15">
        <v>-0.745201741911941</v>
      </c>
      <c r="AK15">
        <v>-2.4272443008446477E-2</v>
      </c>
      <c r="AL15">
        <v>0.52721834071665896</v>
      </c>
      <c r="AN15">
        <v>6.6323837944465449</v>
      </c>
      <c r="AO15">
        <v>3.9378517863254099</v>
      </c>
      <c r="AQ15" s="38">
        <v>-0.745201741911941</v>
      </c>
      <c r="AR15" s="39">
        <v>-0.73744692275755186</v>
      </c>
    </row>
    <row r="16" spans="21:44" x14ac:dyDescent="0.25">
      <c r="U16">
        <v>-4.6020390082841489</v>
      </c>
      <c r="V16">
        <v>0.34089313230205975</v>
      </c>
      <c r="W16">
        <v>0.35636490600687004</v>
      </c>
      <c r="X16">
        <v>0</v>
      </c>
      <c r="Y16">
        <v>0.17818245300343502</v>
      </c>
      <c r="Z16">
        <v>0</v>
      </c>
      <c r="AA16">
        <v>0</v>
      </c>
      <c r="AB16">
        <v>0</v>
      </c>
      <c r="AE16">
        <v>-2.2043198420635606</v>
      </c>
      <c r="AF16">
        <v>-1.94646945632924</v>
      </c>
      <c r="AH16">
        <v>0.31151300589534359</v>
      </c>
      <c r="AI16">
        <v>0.43838142803756402</v>
      </c>
      <c r="AK16">
        <v>-9.24768640783354E-2</v>
      </c>
      <c r="AL16">
        <v>6.5456238663936901</v>
      </c>
      <c r="AN16">
        <v>0.60706374949297548</v>
      </c>
      <c r="AO16">
        <v>0.67571510111477595</v>
      </c>
      <c r="AQ16" s="38">
        <v>0.43838142803756402</v>
      </c>
      <c r="AR16" s="39">
        <v>0.31151300589534359</v>
      </c>
    </row>
    <row r="17" spans="21:44" x14ac:dyDescent="0.25">
      <c r="U17">
        <v>5.1872455301807356</v>
      </c>
      <c r="V17">
        <v>0.34089313230205975</v>
      </c>
      <c r="W17">
        <v>0</v>
      </c>
      <c r="X17">
        <v>0.34438961328119339</v>
      </c>
      <c r="Y17">
        <v>0.17219480664059669</v>
      </c>
      <c r="Z17">
        <v>0</v>
      </c>
      <c r="AA17">
        <v>0</v>
      </c>
      <c r="AB17">
        <v>0</v>
      </c>
      <c r="AE17">
        <v>0.54095667347131193</v>
      </c>
      <c r="AF17">
        <v>0.574150745418746</v>
      </c>
      <c r="AH17">
        <v>0.67436704300185568</v>
      </c>
      <c r="AI17">
        <v>0.46903643135594902</v>
      </c>
      <c r="AK17">
        <v>-1.6237623077052329E-2</v>
      </c>
      <c r="AL17">
        <v>-0.20133239700340499</v>
      </c>
      <c r="AN17">
        <v>-0.40633903495249812</v>
      </c>
      <c r="AO17">
        <v>-0.43033761402652898</v>
      </c>
      <c r="AQ17" s="38">
        <v>0.46903643135594902</v>
      </c>
      <c r="AR17" s="39">
        <v>0.67436704300185568</v>
      </c>
    </row>
    <row r="18" spans="21:44" x14ac:dyDescent="0.25">
      <c r="U18">
        <v>-3.5192456579348033</v>
      </c>
      <c r="V18">
        <v>0.34089313230205975</v>
      </c>
      <c r="W18">
        <v>0.34230308857619002</v>
      </c>
      <c r="X18">
        <v>0</v>
      </c>
      <c r="Y18">
        <v>0.17115154428809501</v>
      </c>
      <c r="Z18">
        <v>0</v>
      </c>
      <c r="AA18">
        <v>0</v>
      </c>
      <c r="AB18">
        <v>0</v>
      </c>
      <c r="AE18">
        <v>-1.5849241856675522</v>
      </c>
      <c r="AF18">
        <v>-0.96806728818491405</v>
      </c>
      <c r="AH18">
        <v>0.32131802789865116</v>
      </c>
      <c r="AI18">
        <v>0.430516740997755</v>
      </c>
      <c r="AK18">
        <v>2.1851807199361351E-2</v>
      </c>
      <c r="AL18">
        <v>0.21710343332971799</v>
      </c>
      <c r="AN18">
        <v>1.4819898357613808</v>
      </c>
      <c r="AO18">
        <v>1.0960963958882199</v>
      </c>
      <c r="AQ18" s="38">
        <v>0.430516740997755</v>
      </c>
      <c r="AR18" s="39">
        <v>0.32131802789865116</v>
      </c>
    </row>
    <row r="19" spans="21:44" x14ac:dyDescent="0.25">
      <c r="U19">
        <v>3.4594685171163002</v>
      </c>
      <c r="V19">
        <v>0.34089313230205975</v>
      </c>
      <c r="W19">
        <v>0</v>
      </c>
      <c r="X19">
        <v>0.2955007623828167</v>
      </c>
      <c r="Y19">
        <v>0.14775038119140835</v>
      </c>
      <c r="Z19">
        <v>0</v>
      </c>
      <c r="AA19">
        <v>0</v>
      </c>
      <c r="AB19">
        <v>0</v>
      </c>
      <c r="AE19">
        <v>0.67436704300185568</v>
      </c>
      <c r="AF19">
        <v>0.46903643135594902</v>
      </c>
      <c r="AH19">
        <v>0.86568635903746705</v>
      </c>
      <c r="AI19">
        <v>0.801686037550986</v>
      </c>
      <c r="AK19">
        <v>8.3572828216895587E-2</v>
      </c>
      <c r="AL19">
        <v>0.322131446178689</v>
      </c>
      <c r="AN19">
        <v>-0.23135977803049787</v>
      </c>
      <c r="AO19">
        <v>-0.24816948893835999</v>
      </c>
      <c r="AQ19" s="38">
        <v>0.801686037550986</v>
      </c>
      <c r="AR19" s="39">
        <v>0.86568635903746705</v>
      </c>
    </row>
    <row r="20" spans="21:44" x14ac:dyDescent="0.25">
      <c r="U20">
        <v>4.4340274754929299</v>
      </c>
      <c r="V20">
        <v>0.34089313230205975</v>
      </c>
      <c r="W20">
        <v>0</v>
      </c>
      <c r="X20">
        <v>0.26684349085420833</v>
      </c>
      <c r="Y20">
        <v>0.13342174542710417</v>
      </c>
      <c r="Z20">
        <v>0</v>
      </c>
      <c r="AA20">
        <v>0</v>
      </c>
      <c r="AB20">
        <v>0</v>
      </c>
      <c r="AE20">
        <v>-1.5266771564343137E-2</v>
      </c>
      <c r="AF20">
        <v>0.47301847588169998</v>
      </c>
      <c r="AH20">
        <v>0.36832436461555568</v>
      </c>
      <c r="AI20">
        <v>0.47613210230720598</v>
      </c>
      <c r="AK20">
        <v>-0.16395313989937174</v>
      </c>
      <c r="AL20">
        <v>-0.34073262728542603</v>
      </c>
      <c r="AN20">
        <v>0.33854806748674571</v>
      </c>
      <c r="AO20">
        <v>0.461865142032862</v>
      </c>
      <c r="AQ20" s="38">
        <v>0.47613210230720598</v>
      </c>
      <c r="AR20" s="39">
        <v>0.36832436461555568</v>
      </c>
    </row>
    <row r="21" spans="21:44" x14ac:dyDescent="0.25">
      <c r="U21">
        <v>-4.766562995090065</v>
      </c>
      <c r="V21">
        <v>0.34089313230205975</v>
      </c>
      <c r="W21">
        <v>0.24275895183102833</v>
      </c>
      <c r="X21">
        <v>0</v>
      </c>
      <c r="Y21">
        <v>0.12137947591551417</v>
      </c>
      <c r="Z21">
        <v>0</v>
      </c>
      <c r="AA21">
        <v>0</v>
      </c>
      <c r="AB21">
        <v>0</v>
      </c>
      <c r="AE21">
        <v>-1.1374158051683971</v>
      </c>
      <c r="AF21">
        <v>-1.88570605937605</v>
      </c>
      <c r="AH21">
        <v>0.37277161549412879</v>
      </c>
      <c r="AI21">
        <v>0.50167941048776798</v>
      </c>
      <c r="AK21">
        <v>-1.0849851337287031E-2</v>
      </c>
      <c r="AL21">
        <v>-0.21591412887443001</v>
      </c>
      <c r="AN21">
        <v>-0.76313665647206141</v>
      </c>
      <c r="AO21">
        <v>-0.75466707375545805</v>
      </c>
      <c r="AQ21" s="38">
        <v>0.50167941048776798</v>
      </c>
      <c r="AR21" s="39">
        <v>0.37277161549412879</v>
      </c>
    </row>
    <row r="22" spans="21:44" x14ac:dyDescent="0.25">
      <c r="U22">
        <v>4.4725378616533824</v>
      </c>
      <c r="V22">
        <v>0.34089313230205975</v>
      </c>
      <c r="W22">
        <v>0</v>
      </c>
      <c r="X22">
        <v>0.22773143947857499</v>
      </c>
      <c r="Y22">
        <v>0.1138657197392875</v>
      </c>
      <c r="Z22">
        <v>0</v>
      </c>
      <c r="AA22">
        <v>0</v>
      </c>
      <c r="AB22">
        <v>0</v>
      </c>
      <c r="AE22">
        <v>0.45580306166131479</v>
      </c>
      <c r="AF22">
        <v>-1.324546236932</v>
      </c>
      <c r="AH22">
        <v>-0.31392198427464779</v>
      </c>
      <c r="AI22">
        <v>-0.37731923114356802</v>
      </c>
      <c r="AK22">
        <v>0.10913194825958872</v>
      </c>
      <c r="AL22">
        <v>0.51175525326009397</v>
      </c>
      <c r="AN22">
        <v>-1.7091725259581967</v>
      </c>
      <c r="AO22">
        <v>-1.2245074943624901</v>
      </c>
      <c r="AQ22" s="38">
        <v>-0.37731923114356802</v>
      </c>
      <c r="AR22" s="39">
        <v>-0.31392198427464779</v>
      </c>
    </row>
    <row r="23" spans="21:44" x14ac:dyDescent="0.25">
      <c r="U23">
        <v>-1.359709747835645</v>
      </c>
      <c r="V23">
        <v>0.42640616278948251</v>
      </c>
      <c r="W23">
        <v>0.57943890050221658</v>
      </c>
      <c r="X23">
        <v>0.27717622526100166</v>
      </c>
      <c r="Y23">
        <v>0.42830756288160909</v>
      </c>
      <c r="Z23">
        <v>0</v>
      </c>
      <c r="AA23">
        <v>0</v>
      </c>
      <c r="AB23">
        <v>0</v>
      </c>
      <c r="AE23">
        <v>0.30183426746013603</v>
      </c>
      <c r="AF23">
        <v>0.62632713181863697</v>
      </c>
      <c r="AH23">
        <v>0.54543967990396491</v>
      </c>
      <c r="AI23">
        <v>0.66546224082452499</v>
      </c>
      <c r="AK23">
        <v>7.3869564028059068E-2</v>
      </c>
      <c r="AL23">
        <v>0.451550567434369</v>
      </c>
      <c r="AN23">
        <v>-0.68663427229149199</v>
      </c>
      <c r="AO23">
        <v>-0.580484728795711</v>
      </c>
      <c r="AQ23" s="38">
        <v>0.66546224082452499</v>
      </c>
      <c r="AR23" s="39">
        <v>0.54543967990396491</v>
      </c>
    </row>
    <row r="24" spans="21:44" x14ac:dyDescent="0.25">
      <c r="U24">
        <v>-1.1366230839649378</v>
      </c>
      <c r="V24">
        <v>0.50096309848560805</v>
      </c>
      <c r="W24">
        <v>0.45576202950234102</v>
      </c>
      <c r="X24">
        <v>0.11619237240271867</v>
      </c>
      <c r="Y24">
        <v>0.28597720095252982</v>
      </c>
      <c r="Z24">
        <v>0</v>
      </c>
      <c r="AA24">
        <v>0</v>
      </c>
      <c r="AB24">
        <v>0</v>
      </c>
      <c r="AE24">
        <v>0.32131802789865116</v>
      </c>
      <c r="AF24">
        <v>0.430516740997755</v>
      </c>
      <c r="AH24">
        <v>-1.0909871508897253</v>
      </c>
      <c r="AI24">
        <v>-0.89961081302380597</v>
      </c>
      <c r="AK24">
        <v>9.1086858402997239E-2</v>
      </c>
      <c r="AL24">
        <v>0.266024272382274</v>
      </c>
      <c r="AN24">
        <v>-2.4247558135246008</v>
      </c>
      <c r="AO24">
        <v>0.853185649981825</v>
      </c>
      <c r="AQ24" s="38">
        <v>-0.89961081302380597</v>
      </c>
      <c r="AR24" s="39">
        <v>-1.0909871508897253</v>
      </c>
    </row>
    <row r="25" spans="21:44" x14ac:dyDescent="0.25">
      <c r="U25">
        <v>-0.56729567363987454</v>
      </c>
      <c r="V25">
        <v>0.62224689014849222</v>
      </c>
      <c r="W25">
        <v>0.69790425909196507</v>
      </c>
      <c r="X25">
        <v>0.56259856215634174</v>
      </c>
      <c r="Y25">
        <v>0.63025141062415346</v>
      </c>
      <c r="Z25">
        <v>0</v>
      </c>
      <c r="AA25">
        <v>0</v>
      </c>
      <c r="AB25">
        <v>0</v>
      </c>
      <c r="AE25">
        <v>0.45526126819300494</v>
      </c>
      <c r="AF25">
        <v>1.5694784528283301</v>
      </c>
      <c r="AH25">
        <v>2.3380197486690832</v>
      </c>
      <c r="AI25">
        <v>2.49687258571926</v>
      </c>
      <c r="AK25">
        <v>-6.1858877593976014E-2</v>
      </c>
      <c r="AL25">
        <v>-0.24640857245970499</v>
      </c>
      <c r="AN25">
        <v>-1.1374158051683971</v>
      </c>
      <c r="AO25">
        <v>-1.88570605937605</v>
      </c>
      <c r="AQ25" s="38">
        <v>2.49687258571926</v>
      </c>
      <c r="AR25" s="39">
        <v>2.3380197486690832</v>
      </c>
    </row>
    <row r="26" spans="21:44" x14ac:dyDescent="0.25">
      <c r="U26">
        <v>0.93965342947798092</v>
      </c>
      <c r="V26">
        <v>0.66792901744077282</v>
      </c>
      <c r="W26">
        <v>0.3529261227972067</v>
      </c>
      <c r="X26">
        <v>0.237850329594365</v>
      </c>
      <c r="Y26">
        <v>0.29538822619578586</v>
      </c>
      <c r="Z26">
        <v>0</v>
      </c>
      <c r="AA26">
        <v>0</v>
      </c>
      <c r="AB26">
        <v>0</v>
      </c>
      <c r="AE26">
        <v>-0.38585892723559378</v>
      </c>
      <c r="AF26">
        <v>-1.4866543343074301</v>
      </c>
      <c r="AH26">
        <v>-0.84039092933827697</v>
      </c>
      <c r="AI26">
        <v>-0.916633791743524</v>
      </c>
      <c r="AK26">
        <v>-1.0909871508897253</v>
      </c>
      <c r="AL26">
        <v>-0.89961081302380597</v>
      </c>
      <c r="AN26">
        <v>0.38379426414415296</v>
      </c>
      <c r="AO26">
        <v>0.54315928124556301</v>
      </c>
      <c r="AQ26" s="38">
        <v>-0.916633791743524</v>
      </c>
      <c r="AR26" s="39">
        <v>-0.84039092933827697</v>
      </c>
    </row>
    <row r="27" spans="21:44" x14ac:dyDescent="0.25">
      <c r="U27">
        <v>0.58737654626645763</v>
      </c>
      <c r="V27">
        <v>0.67139435245481449</v>
      </c>
      <c r="W27">
        <v>0.68253519290370335</v>
      </c>
      <c r="X27">
        <v>0.50520286318440166</v>
      </c>
      <c r="Y27">
        <v>0.5938690280440525</v>
      </c>
      <c r="Z27">
        <v>0</v>
      </c>
      <c r="AA27">
        <v>0</v>
      </c>
      <c r="AB27">
        <v>0</v>
      </c>
      <c r="AE27">
        <v>0.32071634526711756</v>
      </c>
      <c r="AF27">
        <v>0.36558403354209001</v>
      </c>
      <c r="AH27">
        <v>-5.9390661233814956</v>
      </c>
      <c r="AI27">
        <v>1.14327218463365</v>
      </c>
      <c r="AK27">
        <v>-0.13641479931717596</v>
      </c>
      <c r="AL27">
        <v>0.43072856173913898</v>
      </c>
      <c r="AN27">
        <v>0.32131802789865116</v>
      </c>
      <c r="AO27">
        <v>0.430516740997755</v>
      </c>
      <c r="AQ27" s="38">
        <v>1.14327218463365</v>
      </c>
      <c r="AR27" s="39">
        <v>-5.9390661233814956</v>
      </c>
    </row>
    <row r="28" spans="21:44" x14ac:dyDescent="0.25">
      <c r="U28">
        <v>-0.42530475874753676</v>
      </c>
      <c r="V28">
        <v>0.76695039454499003</v>
      </c>
      <c r="W28">
        <v>0.91722405039603838</v>
      </c>
      <c r="X28">
        <v>0.50479603148928509</v>
      </c>
      <c r="Y28">
        <v>0.71101004094266174</v>
      </c>
      <c r="Z28">
        <v>0</v>
      </c>
      <c r="AA28">
        <v>0</v>
      </c>
      <c r="AB28">
        <v>0</v>
      </c>
      <c r="AE28">
        <v>0.14268047767910302</v>
      </c>
      <c r="AF28">
        <v>0.57691232442589402</v>
      </c>
      <c r="AH28">
        <v>0.52685040873383426</v>
      </c>
      <c r="AI28">
        <v>0.69929675141102299</v>
      </c>
      <c r="AK28">
        <v>-0.15875899245045746</v>
      </c>
      <c r="AL28">
        <v>0.14450299779536899</v>
      </c>
      <c r="AN28">
        <v>0.28427653553786009</v>
      </c>
      <c r="AO28">
        <v>0.38525778802073701</v>
      </c>
      <c r="AQ28" s="38">
        <v>0.69929675141102299</v>
      </c>
      <c r="AR28" s="39">
        <v>0.52685040873383426</v>
      </c>
    </row>
    <row r="29" spans="21:44" x14ac:dyDescent="0.25">
      <c r="U29">
        <v>0.49378712446802897</v>
      </c>
      <c r="V29">
        <v>0.81159442018689876</v>
      </c>
      <c r="W29">
        <v>0.26310068262860337</v>
      </c>
      <c r="X29">
        <v>0.15529133622094068</v>
      </c>
      <c r="Y29">
        <v>0.20919600942477201</v>
      </c>
      <c r="Z29">
        <v>0</v>
      </c>
      <c r="AA29">
        <v>0</v>
      </c>
      <c r="AB29">
        <v>0</v>
      </c>
      <c r="AE29">
        <v>1.1118961699416947</v>
      </c>
      <c r="AF29">
        <v>0.93516089149099901</v>
      </c>
      <c r="AH29">
        <v>-2.2043198420635606</v>
      </c>
      <c r="AI29">
        <v>-1.94646945632924</v>
      </c>
      <c r="AK29">
        <v>0.12001310468519934</v>
      </c>
      <c r="AL29">
        <v>0.25962588604832598</v>
      </c>
      <c r="AN29">
        <v>0.46251461276811279</v>
      </c>
      <c r="AO29">
        <v>0.439042958982791</v>
      </c>
      <c r="AQ29" s="38">
        <v>-1.94646945632924</v>
      </c>
      <c r="AR29" s="39">
        <v>-2.2043198420635606</v>
      </c>
    </row>
    <row r="30" spans="21:44" x14ac:dyDescent="0.25">
      <c r="U30">
        <v>-0.43104951639072214</v>
      </c>
      <c r="V30">
        <v>0.83352803566362521</v>
      </c>
      <c r="W30">
        <v>0.38284932574824998</v>
      </c>
      <c r="X30">
        <v>0.63384920133558331</v>
      </c>
      <c r="Y30">
        <v>0.50834926354191667</v>
      </c>
      <c r="Z30">
        <v>0</v>
      </c>
      <c r="AA30">
        <v>0</v>
      </c>
      <c r="AB30">
        <v>0</v>
      </c>
      <c r="AE30">
        <v>0.30840726360338577</v>
      </c>
      <c r="AF30">
        <v>0.57607777203496502</v>
      </c>
      <c r="AH30">
        <v>-0.34627734458437137</v>
      </c>
      <c r="AI30">
        <v>-0.28784196964918601</v>
      </c>
      <c r="AK30">
        <v>-2.045376431212536E-2</v>
      </c>
      <c r="AL30">
        <v>0.42769331639175301</v>
      </c>
      <c r="AN30">
        <v>-0.73744692275755186</v>
      </c>
      <c r="AO30">
        <v>-0.745201741911941</v>
      </c>
      <c r="AQ30" s="38">
        <v>-0.28784196964918601</v>
      </c>
      <c r="AR30" s="39">
        <v>-0.34627734458437137</v>
      </c>
    </row>
    <row r="31" spans="21:44" x14ac:dyDescent="0.25">
      <c r="U31">
        <v>-0.41084162833361387</v>
      </c>
      <c r="V31">
        <v>0.83927642455671236</v>
      </c>
      <c r="W31">
        <v>0.36377049739365169</v>
      </c>
      <c r="X31">
        <v>0.15734076683617235</v>
      </c>
      <c r="Y31">
        <v>0.26055563211491201</v>
      </c>
      <c r="Z31">
        <v>0</v>
      </c>
      <c r="AA31">
        <v>0</v>
      </c>
      <c r="AB31">
        <v>0</v>
      </c>
      <c r="AE31">
        <v>0.23464265457547942</v>
      </c>
      <c r="AF31">
        <v>0.42855007242080301</v>
      </c>
      <c r="AH31">
        <v>-0.68615442273135874</v>
      </c>
      <c r="AI31">
        <v>-2.3986153016090701</v>
      </c>
      <c r="AK31">
        <v>0.10221051578298998</v>
      </c>
      <c r="AL31">
        <v>0.186137854823439</v>
      </c>
      <c r="AN31">
        <v>-0.42957071172141709</v>
      </c>
      <c r="AO31">
        <v>-0.60743496528747598</v>
      </c>
      <c r="AQ31" s="38">
        <v>-2.3986153016090701</v>
      </c>
      <c r="AR31" s="39">
        <v>-0.68615442273135874</v>
      </c>
    </row>
    <row r="32" spans="21:44" x14ac:dyDescent="0.25">
      <c r="U32">
        <v>-0.31062773754723061</v>
      </c>
      <c r="V32">
        <v>0.86753843390821495</v>
      </c>
      <c r="W32">
        <v>0.21860376995411168</v>
      </c>
      <c r="X32">
        <v>0.49817154777311501</v>
      </c>
      <c r="Y32">
        <v>0.35838765886361335</v>
      </c>
      <c r="Z32">
        <v>0</v>
      </c>
      <c r="AA32">
        <v>0</v>
      </c>
      <c r="AB32">
        <v>0</v>
      </c>
      <c r="AE32">
        <v>0.5285349698412577</v>
      </c>
      <c r="AF32">
        <v>0.59308464467680599</v>
      </c>
      <c r="AH32">
        <v>-0.82962534241560304</v>
      </c>
      <c r="AI32">
        <v>-0.81877484556856395</v>
      </c>
      <c r="AK32">
        <v>-0.10476444992391712</v>
      </c>
      <c r="AL32">
        <v>0.275569628105581</v>
      </c>
      <c r="AN32">
        <v>-0.42978167791943095</v>
      </c>
      <c r="AO32">
        <v>-0.37585344564879097</v>
      </c>
      <c r="AQ32" s="38">
        <v>-0.81877484556856395</v>
      </c>
      <c r="AR32" s="39">
        <v>-0.82962534241560304</v>
      </c>
    </row>
    <row r="33" spans="21:44" x14ac:dyDescent="0.25">
      <c r="U33">
        <v>3.3848320393356772E-2</v>
      </c>
      <c r="V33">
        <v>0.96785338358218898</v>
      </c>
      <c r="W33">
        <v>1.0737781382835505</v>
      </c>
      <c r="X33">
        <v>1.0843077300115314</v>
      </c>
      <c r="Y33">
        <v>1.0790429341475409</v>
      </c>
      <c r="Z33">
        <v>0</v>
      </c>
      <c r="AA33">
        <v>0</v>
      </c>
      <c r="AB33">
        <v>0</v>
      </c>
      <c r="AE33">
        <v>2.9497399084869067</v>
      </c>
      <c r="AF33">
        <v>1.6187383019951</v>
      </c>
      <c r="AH33">
        <v>-2.704138272819276</v>
      </c>
      <c r="AI33">
        <v>-1.6412359807229699</v>
      </c>
      <c r="AK33">
        <v>-0.11115800382705096</v>
      </c>
      <c r="AL33">
        <v>-0.22724424858849601</v>
      </c>
      <c r="AN33">
        <v>0.67436704300185568</v>
      </c>
      <c r="AO33">
        <v>0.46903643135594902</v>
      </c>
      <c r="AQ33" s="38">
        <v>-1.6412359807229699</v>
      </c>
      <c r="AR33" s="39">
        <v>-2.704138272819276</v>
      </c>
    </row>
    <row r="34" spans="21:44" x14ac:dyDescent="0.25">
      <c r="U34">
        <v>-3.9317108863896957</v>
      </c>
      <c r="V34">
        <v>1.3246315776504466E-6</v>
      </c>
      <c r="W34">
        <v>3.5301771320258233</v>
      </c>
      <c r="X34">
        <v>0.61771693199780764</v>
      </c>
      <c r="Y34">
        <v>2.0739470320118154</v>
      </c>
      <c r="Z34">
        <v>-3.2567874586355301</v>
      </c>
      <c r="AA34">
        <v>0.81223246194903898</v>
      </c>
      <c r="AB34">
        <v>2.5953387316396602E-6</v>
      </c>
      <c r="AE34">
        <v>1.1797575551369597</v>
      </c>
      <c r="AF34">
        <v>3.0297598442845701</v>
      </c>
      <c r="AH34">
        <v>0.25970255466712944</v>
      </c>
      <c r="AI34">
        <v>0.34429074573400398</v>
      </c>
      <c r="AK34">
        <v>-6.2747404665077028E-2</v>
      </c>
      <c r="AL34">
        <v>-0.38380535483179901</v>
      </c>
      <c r="AN34">
        <v>-0.53372316109813522</v>
      </c>
      <c r="AO34">
        <v>-0.47560180141135</v>
      </c>
      <c r="AQ34" s="38">
        <v>0.34429074573400398</v>
      </c>
      <c r="AR34" s="39">
        <v>0.25970255466712944</v>
      </c>
    </row>
    <row r="35" spans="21:44" x14ac:dyDescent="0.25">
      <c r="U35">
        <v>4.5694401373726361</v>
      </c>
      <c r="V35">
        <v>3.4566521166578939E-8</v>
      </c>
      <c r="W35">
        <v>2.5232697934862052</v>
      </c>
      <c r="X35">
        <v>4.0832269211031749</v>
      </c>
      <c r="Y35">
        <v>3.3032483572946898</v>
      </c>
      <c r="Z35">
        <v>3.8106389288931002</v>
      </c>
      <c r="AA35">
        <v>0.87469230314294899</v>
      </c>
      <c r="AB35">
        <v>1.09531029908585E-5</v>
      </c>
      <c r="AE35">
        <v>0.31151300589534359</v>
      </c>
      <c r="AF35">
        <v>0.43838142803756402</v>
      </c>
      <c r="AH35">
        <v>5.4579495700218632E-3</v>
      </c>
      <c r="AI35">
        <v>-0.783505319953815</v>
      </c>
      <c r="AK35">
        <v>-0.23135977803049787</v>
      </c>
      <c r="AL35">
        <v>-0.24816948893835999</v>
      </c>
      <c r="AN35">
        <v>2.915370996827376</v>
      </c>
      <c r="AO35">
        <v>0</v>
      </c>
      <c r="AQ35" s="38">
        <v>-0.783505319953815</v>
      </c>
      <c r="AR35" s="39">
        <v>5.4579495700218632E-3</v>
      </c>
    </row>
    <row r="36" spans="21:44" x14ac:dyDescent="0.25">
      <c r="U36">
        <v>-1.5849241856675522</v>
      </c>
      <c r="V36">
        <v>1.8536138720611712E-4</v>
      </c>
      <c r="W36">
        <v>2.4188279296006967</v>
      </c>
      <c r="X36">
        <v>2.1648769014626401</v>
      </c>
      <c r="Y36">
        <v>2.2918524155316682</v>
      </c>
      <c r="Z36">
        <v>-0.96806728818491405</v>
      </c>
      <c r="AA36">
        <v>0.57017563619025902</v>
      </c>
      <c r="AB36">
        <v>3.9474040579627903E-5</v>
      </c>
      <c r="AE36">
        <v>-0.68663427229149199</v>
      </c>
      <c r="AF36">
        <v>-0.580484728795711</v>
      </c>
      <c r="AH36">
        <v>1.0855332754350941</v>
      </c>
      <c r="AI36">
        <v>0.60557509347278105</v>
      </c>
      <c r="AK36">
        <v>-3.3447452252468091E-2</v>
      </c>
      <c r="AL36">
        <v>0.81894672281798198</v>
      </c>
      <c r="AN36">
        <v>-0.37439300069664183</v>
      </c>
      <c r="AO36">
        <v>-0.355848803030829</v>
      </c>
      <c r="AQ36" s="38">
        <v>0.60557509347278105</v>
      </c>
      <c r="AR36" s="39">
        <v>1.0855332754350941</v>
      </c>
    </row>
    <row r="37" spans="21:44" x14ac:dyDescent="0.25">
      <c r="U37">
        <v>3.8169326073526211</v>
      </c>
      <c r="V37">
        <v>6.2101340122756949E-10</v>
      </c>
      <c r="W37">
        <v>2.0300328743769636</v>
      </c>
      <c r="X37">
        <v>4.1226898226657065</v>
      </c>
      <c r="Y37">
        <v>3.0763613485213348</v>
      </c>
      <c r="Z37">
        <v>3.5104661440180198</v>
      </c>
      <c r="AA37">
        <v>0.61861576330858803</v>
      </c>
      <c r="AB37">
        <v>5.2533344332367801E-4</v>
      </c>
      <c r="AE37">
        <v>7.9725082929688424</v>
      </c>
      <c r="AF37">
        <v>4.8818217452710204</v>
      </c>
      <c r="AH37">
        <v>1.1118961699416947</v>
      </c>
      <c r="AI37">
        <v>0.93516089149099901</v>
      </c>
      <c r="AK37">
        <v>-0.57901342839612635</v>
      </c>
      <c r="AL37">
        <v>-0.41739181331730202</v>
      </c>
      <c r="AN37">
        <v>0.54535662854109523</v>
      </c>
      <c r="AO37">
        <v>0.53672874019278505</v>
      </c>
      <c r="AQ37" s="38">
        <v>0.93516089149099901</v>
      </c>
      <c r="AR37" s="39">
        <v>1.1118961699416947</v>
      </c>
    </row>
    <row r="38" spans="21:44" x14ac:dyDescent="0.25">
      <c r="U38">
        <v>-1.1840945469589284</v>
      </c>
      <c r="V38">
        <v>0.4228835429530351</v>
      </c>
      <c r="W38">
        <v>0.71555390518799944</v>
      </c>
      <c r="X38">
        <v>0.44313970556019</v>
      </c>
      <c r="Y38">
        <v>0.57934680537409466</v>
      </c>
      <c r="Z38">
        <v>-1.7311905306959201</v>
      </c>
      <c r="AA38">
        <v>0.30447746813355597</v>
      </c>
      <c r="AB38">
        <v>5.4448081059925804E-4</v>
      </c>
      <c r="AE38">
        <v>-0.68615442273135874</v>
      </c>
      <c r="AF38">
        <v>-2.3986153016090701</v>
      </c>
      <c r="AH38">
        <v>-0.37172713950786934</v>
      </c>
      <c r="AI38">
        <v>-0.26697629401960499</v>
      </c>
      <c r="AK38">
        <v>9.6126845837801456E-2</v>
      </c>
      <c r="AL38">
        <v>-0.28699655913030397</v>
      </c>
      <c r="AN38">
        <v>-1.394276424104065</v>
      </c>
      <c r="AO38">
        <v>-1.03314512988178</v>
      </c>
      <c r="AQ38" s="38">
        <v>-0.26697629401960499</v>
      </c>
      <c r="AR38" s="39">
        <v>-0.37172713950786934</v>
      </c>
    </row>
    <row r="39" spans="21:44" x14ac:dyDescent="0.25">
      <c r="U39">
        <v>-0.51575438471394452</v>
      </c>
      <c r="V39">
        <v>2.5656331458528666E-3</v>
      </c>
      <c r="W39">
        <v>4.216271382112545</v>
      </c>
      <c r="X39">
        <v>4.9582463995509585</v>
      </c>
      <c r="Y39">
        <v>4.5872588908317518</v>
      </c>
      <c r="Z39">
        <v>-0.497169634499735</v>
      </c>
      <c r="AA39">
        <v>0.73852256404177696</v>
      </c>
      <c r="AB39">
        <v>1.08890316477596E-3</v>
      </c>
      <c r="AE39">
        <v>-0.13570985181300721</v>
      </c>
      <c r="AF39">
        <v>-3.04379997866902</v>
      </c>
      <c r="AH39">
        <v>0.3939886036837299</v>
      </c>
      <c r="AI39">
        <v>0.41672070267199401</v>
      </c>
      <c r="AK39">
        <v>0.20816709686007309</v>
      </c>
      <c r="AL39">
        <v>0.54804767126931198</v>
      </c>
      <c r="AN39">
        <v>-0.4902657841218464</v>
      </c>
      <c r="AO39">
        <v>-0.265508221889456</v>
      </c>
      <c r="AQ39" s="38">
        <v>0.41672070267199401</v>
      </c>
      <c r="AR39" s="39">
        <v>0.3939886036837299</v>
      </c>
    </row>
    <row r="40" spans="21:44" x14ac:dyDescent="0.25">
      <c r="U40">
        <v>1.1684382271232119</v>
      </c>
      <c r="V40">
        <v>0.48606594069951725</v>
      </c>
      <c r="W40">
        <v>0.105897884630741</v>
      </c>
      <c r="X40">
        <v>0.51975269230559495</v>
      </c>
      <c r="Y40">
        <v>0.31282528846816798</v>
      </c>
      <c r="Z40">
        <v>1.5309139875378599</v>
      </c>
      <c r="AA40">
        <v>0.28551168800208498</v>
      </c>
      <c r="AB40">
        <v>1.3597595867135301E-3</v>
      </c>
      <c r="AE40">
        <v>-0.53600845080663839</v>
      </c>
      <c r="AF40">
        <v>-0.445333751994343</v>
      </c>
      <c r="AH40">
        <v>-0.76313665647206141</v>
      </c>
      <c r="AI40">
        <v>-0.75466707375545805</v>
      </c>
      <c r="AK40">
        <v>-4.0112159417305747E-2</v>
      </c>
      <c r="AL40">
        <v>0.27860014445115999</v>
      </c>
      <c r="AN40">
        <v>-2.2094838245060098</v>
      </c>
      <c r="AO40">
        <v>-0.888411857836923</v>
      </c>
      <c r="AQ40" s="38">
        <v>-0.75466707375545805</v>
      </c>
      <c r="AR40" s="39">
        <v>-0.76313665647206141</v>
      </c>
    </row>
    <row r="41" spans="21:44" x14ac:dyDescent="0.25">
      <c r="U41">
        <v>-1.708095212049964</v>
      </c>
      <c r="V41">
        <v>2.2091732497504353E-2</v>
      </c>
      <c r="W41">
        <v>1.7769527637147213</v>
      </c>
      <c r="X41">
        <v>0.69549142196502611</v>
      </c>
      <c r="Y41">
        <v>1.2362220928398737</v>
      </c>
      <c r="Z41">
        <v>-1.18986808809713</v>
      </c>
      <c r="AA41">
        <v>0.320092509214909</v>
      </c>
      <c r="AB41">
        <v>1.3810552343057E-3</v>
      </c>
      <c r="AE41">
        <v>0.37190999006661823</v>
      </c>
      <c r="AF41">
        <v>0.67307213616761397</v>
      </c>
      <c r="AH41">
        <v>0.69158626579158222</v>
      </c>
      <c r="AI41">
        <v>-0.84583807459113403</v>
      </c>
      <c r="AK41">
        <v>3.1310658535458287E-2</v>
      </c>
      <c r="AL41">
        <v>0.30936226090287</v>
      </c>
      <c r="AN41">
        <v>0.4931459626104292</v>
      </c>
      <c r="AO41">
        <v>0.43303955378949899</v>
      </c>
      <c r="AQ41" s="38">
        <v>-0.84583807459113403</v>
      </c>
      <c r="AR41" s="39">
        <v>0.69158626579158222</v>
      </c>
    </row>
    <row r="42" spans="21:44" x14ac:dyDescent="0.25">
      <c r="U42">
        <v>-0.33559742085798216</v>
      </c>
      <c r="V42">
        <v>0.31660500688383386</v>
      </c>
      <c r="W42">
        <v>2.6487520075263169</v>
      </c>
      <c r="X42">
        <v>1.4893183788669713</v>
      </c>
      <c r="Y42">
        <v>2.069035193196644</v>
      </c>
      <c r="Z42">
        <v>-3.20391253231494</v>
      </c>
      <c r="AA42">
        <v>0.32907456733971402</v>
      </c>
      <c r="AB42">
        <v>1.9788810358642899E-3</v>
      </c>
      <c r="AE42">
        <v>0.37884090320141495</v>
      </c>
      <c r="AF42">
        <v>0.51599121219440802</v>
      </c>
      <c r="AH42">
        <v>-1.394276424104065</v>
      </c>
      <c r="AI42">
        <v>-1.03314512988178</v>
      </c>
      <c r="AK42">
        <v>-0.17070436437984843</v>
      </c>
      <c r="AL42">
        <v>0.29814729515312899</v>
      </c>
      <c r="AN42">
        <v>-0.88339472724459178</v>
      </c>
      <c r="AO42">
        <v>-0.77784768937223803</v>
      </c>
      <c r="AQ42" s="38">
        <v>-1.03314512988178</v>
      </c>
      <c r="AR42" s="39">
        <v>-1.394276424104065</v>
      </c>
    </row>
    <row r="43" spans="21:44" x14ac:dyDescent="0.25">
      <c r="U43">
        <v>-0.68663427229149199</v>
      </c>
      <c r="V43">
        <v>6.2683805378818671E-3</v>
      </c>
      <c r="W43">
        <v>3.0339309323514243</v>
      </c>
      <c r="X43">
        <v>3.1295489300712789</v>
      </c>
      <c r="Y43">
        <v>3.0817399312113514</v>
      </c>
      <c r="Z43">
        <v>-0.580484728795711</v>
      </c>
      <c r="AA43">
        <v>0.456105457689089</v>
      </c>
      <c r="AB43">
        <v>2.2246682822740899E-3</v>
      </c>
      <c r="AE43">
        <v>0.19718563612913972</v>
      </c>
      <c r="AF43">
        <v>0.413755099294841</v>
      </c>
      <c r="AH43">
        <v>-0.22955579737018758</v>
      </c>
      <c r="AI43">
        <v>-1.17863944741856</v>
      </c>
      <c r="AK43">
        <v>-0.11404974006340016</v>
      </c>
      <c r="AL43">
        <v>-0.24111557391246599</v>
      </c>
      <c r="AN43">
        <v>2.9497399084869067</v>
      </c>
      <c r="AO43">
        <v>1.6187383019951</v>
      </c>
      <c r="AQ43" s="38">
        <v>-1.17863944741856</v>
      </c>
      <c r="AR43" s="39">
        <v>-0.22955579737018758</v>
      </c>
    </row>
    <row r="44" spans="21:44" x14ac:dyDescent="0.25">
      <c r="U44">
        <v>-0.37660573507732387</v>
      </c>
      <c r="V44">
        <v>1.9226211773392416E-3</v>
      </c>
      <c r="W44">
        <v>3.2067379920815768</v>
      </c>
      <c r="X44">
        <v>3.1933358236125109</v>
      </c>
      <c r="Y44">
        <v>3.2000369078470436</v>
      </c>
      <c r="Z44">
        <v>-0.41241678138298299</v>
      </c>
      <c r="AA44">
        <v>0.30950409498422299</v>
      </c>
      <c r="AB44">
        <v>3.3320034612492702E-3</v>
      </c>
      <c r="AE44">
        <v>2.7698122732703161</v>
      </c>
      <c r="AF44">
        <v>5.26561182502184</v>
      </c>
      <c r="AH44">
        <v>0.46251461276811279</v>
      </c>
      <c r="AI44">
        <v>0.439042958982791</v>
      </c>
      <c r="AK44">
        <v>-0.27752643307743885</v>
      </c>
      <c r="AL44">
        <v>-0.34349555215435001</v>
      </c>
      <c r="AN44">
        <v>0.8399334881317756</v>
      </c>
      <c r="AO44">
        <v>0.74501605561430295</v>
      </c>
      <c r="AQ44" s="38">
        <v>0.439042958982791</v>
      </c>
      <c r="AR44" s="39">
        <v>0.46251461276811279</v>
      </c>
    </row>
    <row r="45" spans="21:44" x14ac:dyDescent="0.25">
      <c r="U45">
        <v>1.4825265957611755</v>
      </c>
      <c r="V45">
        <v>0.36468898576945297</v>
      </c>
      <c r="W45">
        <v>0.59299423197277668</v>
      </c>
      <c r="X45">
        <v>0.6355226417048816</v>
      </c>
      <c r="Y45">
        <v>0.61425843683882908</v>
      </c>
      <c r="Z45">
        <v>1.9962513998973801</v>
      </c>
      <c r="AA45">
        <v>5.1520535798019698E-2</v>
      </c>
      <c r="AB45">
        <v>3.4491354837585301E-3</v>
      </c>
      <c r="AE45">
        <v>-1.5969132744463144</v>
      </c>
      <c r="AF45">
        <v>-1.4500891747706499</v>
      </c>
      <c r="AH45">
        <v>0.30840726360338577</v>
      </c>
      <c r="AI45">
        <v>0.57607777203496502</v>
      </c>
      <c r="AK45">
        <v>0.16660313614575512</v>
      </c>
      <c r="AL45">
        <v>0.25172660034879102</v>
      </c>
      <c r="AN45">
        <v>0.4954962305371593</v>
      </c>
      <c r="AO45">
        <v>0.25192616341290702</v>
      </c>
      <c r="AQ45" s="38">
        <v>0.57607777203496502</v>
      </c>
      <c r="AR45" s="39">
        <v>0.30840726360338577</v>
      </c>
    </row>
    <row r="46" spans="21:44" x14ac:dyDescent="0.25">
      <c r="U46">
        <v>-2.2094838245060098</v>
      </c>
      <c r="V46">
        <v>1.285269883174041E-2</v>
      </c>
      <c r="W46">
        <v>1.7051340037116318</v>
      </c>
      <c r="X46">
        <v>0.74786569182610163</v>
      </c>
      <c r="Y46">
        <v>1.2264998477688667</v>
      </c>
      <c r="Z46">
        <v>-0.888411857836923</v>
      </c>
      <c r="AA46">
        <v>0.65124507235858997</v>
      </c>
      <c r="AB46">
        <v>3.47876410191567E-3</v>
      </c>
      <c r="AE46">
        <v>-0.41565734158147538</v>
      </c>
      <c r="AF46">
        <v>-0.57562231587543999</v>
      </c>
      <c r="AH46">
        <v>1.7958435352301141E-2</v>
      </c>
      <c r="AI46">
        <v>-0.38436970891625999</v>
      </c>
      <c r="AK46">
        <v>-0.13942579536903857</v>
      </c>
      <c r="AL46">
        <v>0.87912896321534895</v>
      </c>
      <c r="AN46">
        <v>-0.35903140328713545</v>
      </c>
      <c r="AO46">
        <v>-0.27281167781216198</v>
      </c>
      <c r="AQ46" s="38">
        <v>-0.38436970891625999</v>
      </c>
      <c r="AR46" s="39">
        <v>1.7958435352301141E-2</v>
      </c>
    </row>
    <row r="47" spans="21:44" x14ac:dyDescent="0.25">
      <c r="U47">
        <v>-0.73744692275755186</v>
      </c>
      <c r="V47">
        <v>9.6698640393374519E-3</v>
      </c>
      <c r="W47">
        <v>3.1475837033168452</v>
      </c>
      <c r="X47">
        <v>2.8567926886803203</v>
      </c>
      <c r="Y47">
        <v>3.002188195998583</v>
      </c>
      <c r="Z47">
        <v>-0.745201741911941</v>
      </c>
      <c r="AA47">
        <v>0.373146305979423</v>
      </c>
      <c r="AB47">
        <v>3.7623749156437598E-3</v>
      </c>
      <c r="AE47">
        <v>-0.88339472724459178</v>
      </c>
      <c r="AF47">
        <v>-0.77784768937223803</v>
      </c>
      <c r="AH47">
        <v>-0.73273689407294251</v>
      </c>
      <c r="AI47">
        <v>-1.0663542969544599</v>
      </c>
      <c r="AK47">
        <v>0.54543967990396491</v>
      </c>
      <c r="AL47">
        <v>0.66546224082452499</v>
      </c>
      <c r="AN47">
        <v>2.3380197486690832</v>
      </c>
      <c r="AO47">
        <v>2.49687258571926</v>
      </c>
      <c r="AQ47" s="38">
        <v>-1.0663542969544599</v>
      </c>
      <c r="AR47" s="39">
        <v>-0.73273689407294251</v>
      </c>
    </row>
    <row r="48" spans="21:44" x14ac:dyDescent="0.25">
      <c r="U48">
        <v>0.31151300589534359</v>
      </c>
      <c r="V48">
        <v>8.2969136258730716E-2</v>
      </c>
      <c r="W48">
        <v>2.523025060371324</v>
      </c>
      <c r="X48">
        <v>3.2950005620265692</v>
      </c>
      <c r="Y48">
        <v>2.9090128111989468</v>
      </c>
      <c r="Z48">
        <v>0.43838142803756402</v>
      </c>
      <c r="AA48">
        <v>0.45934726584174901</v>
      </c>
      <c r="AB48">
        <v>3.9522049512207497E-3</v>
      </c>
      <c r="AE48">
        <v>0.36832436461555568</v>
      </c>
      <c r="AF48">
        <v>0.47613210230720598</v>
      </c>
      <c r="AH48">
        <v>-1.0353243686793913E-2</v>
      </c>
      <c r="AI48">
        <v>-0.305898214734317</v>
      </c>
      <c r="AK48">
        <v>0.17445125450649154</v>
      </c>
      <c r="AL48">
        <v>0.294770571255495</v>
      </c>
      <c r="AN48">
        <v>-0.41074779793763283</v>
      </c>
      <c r="AO48">
        <v>-0.37357838636463297</v>
      </c>
      <c r="AQ48" s="38">
        <v>-0.305898214734317</v>
      </c>
      <c r="AR48" s="39">
        <v>-1.0353243686793913E-2</v>
      </c>
    </row>
    <row r="49" spans="21:44" x14ac:dyDescent="0.25">
      <c r="U49">
        <v>0.67436704300185568</v>
      </c>
      <c r="V49">
        <v>1.0825207742086701E-2</v>
      </c>
      <c r="W49">
        <v>2.7891236856707082</v>
      </c>
      <c r="X49">
        <v>3.6840084702196756</v>
      </c>
      <c r="Y49">
        <v>3.2365660779451919</v>
      </c>
      <c r="Z49">
        <v>0.46903643135594902</v>
      </c>
      <c r="AA49">
        <v>0.56187700243064997</v>
      </c>
      <c r="AB49">
        <v>4.6962600781806797E-3</v>
      </c>
      <c r="AE49">
        <v>0.36941885935840751</v>
      </c>
      <c r="AF49">
        <v>0.65805455633652499</v>
      </c>
      <c r="AH49">
        <v>0.12979352591764651</v>
      </c>
      <c r="AI49">
        <v>-2.0682543465452499</v>
      </c>
      <c r="AK49">
        <v>7.5601347003269981E-2</v>
      </c>
      <c r="AL49">
        <v>-0.30339471422816</v>
      </c>
      <c r="AN49">
        <v>0.70362369811544279</v>
      </c>
      <c r="AO49">
        <v>0.69158611021754302</v>
      </c>
      <c r="AQ49" s="38">
        <v>-2.0682543465452499</v>
      </c>
      <c r="AR49" s="39">
        <v>0.12979352591764651</v>
      </c>
    </row>
    <row r="50" spans="21:44" x14ac:dyDescent="0.25">
      <c r="U50">
        <v>0.32131802789865116</v>
      </c>
      <c r="V50">
        <v>7.9339035116725697E-3</v>
      </c>
      <c r="W50">
        <v>3.2492063525982045</v>
      </c>
      <c r="X50">
        <v>3.3776993285475712</v>
      </c>
      <c r="Y50">
        <v>3.3134528405728876</v>
      </c>
      <c r="Z50">
        <v>0.430516740997755</v>
      </c>
      <c r="AA50">
        <v>0.50844888161413304</v>
      </c>
      <c r="AB50">
        <v>5.3037590130334397E-3</v>
      </c>
      <c r="AE50">
        <v>1.022160339056817</v>
      </c>
      <c r="AF50">
        <v>0.39522791510314698</v>
      </c>
      <c r="AH50">
        <v>-0.37439300069664183</v>
      </c>
      <c r="AI50">
        <v>-0.355848803030829</v>
      </c>
      <c r="AK50">
        <v>9.3949725952180235E-2</v>
      </c>
      <c r="AL50">
        <v>-1.4548052582017901</v>
      </c>
      <c r="AN50">
        <v>1.1775244552766866</v>
      </c>
      <c r="AO50">
        <v>0.52783154113690101</v>
      </c>
      <c r="AQ50" s="38">
        <v>-0.355848803030829</v>
      </c>
      <c r="AR50" s="39">
        <v>-0.37439300069664183</v>
      </c>
    </row>
    <row r="51" spans="21:44" x14ac:dyDescent="0.25">
      <c r="U51">
        <v>0.86568635903746705</v>
      </c>
      <c r="V51">
        <v>8.7300991134995426E-2</v>
      </c>
      <c r="W51">
        <v>2.2428790693742333</v>
      </c>
      <c r="X51">
        <v>2.8912388369832325</v>
      </c>
      <c r="Y51">
        <v>2.5670589531787327</v>
      </c>
      <c r="Z51">
        <v>0.801686037550986</v>
      </c>
      <c r="AA51">
        <v>0.238360361752123</v>
      </c>
      <c r="AB51">
        <v>5.3601952073162101E-3</v>
      </c>
      <c r="AE51">
        <v>1.1333430056460212</v>
      </c>
      <c r="AF51">
        <v>2.41895258961154</v>
      </c>
      <c r="AH51">
        <v>0.3660829283266358</v>
      </c>
      <c r="AI51">
        <v>0.34224630145273499</v>
      </c>
      <c r="AK51">
        <v>0.41456024502714817</v>
      </c>
      <c r="AL51">
        <v>0.34431593214815598</v>
      </c>
      <c r="AN51">
        <v>0.17845850643099226</v>
      </c>
      <c r="AO51">
        <v>0.24252768667128399</v>
      </c>
      <c r="AQ51" s="38">
        <v>0.34224630145273499</v>
      </c>
      <c r="AR51" s="39">
        <v>0.3660829283266358</v>
      </c>
    </row>
    <row r="52" spans="21:44" x14ac:dyDescent="0.25">
      <c r="U52">
        <v>0.36832436461555568</v>
      </c>
      <c r="V52">
        <v>4.4699332459617387E-2</v>
      </c>
      <c r="W52">
        <v>2.8430013086665089</v>
      </c>
      <c r="X52">
        <v>3.4424224089103501</v>
      </c>
      <c r="Y52">
        <v>3.1427118587884295</v>
      </c>
      <c r="Z52">
        <v>0.47613210230720598</v>
      </c>
      <c r="AA52">
        <v>0.410056252010079</v>
      </c>
      <c r="AB52">
        <v>5.4387386984822298E-3</v>
      </c>
      <c r="AE52">
        <v>-0.618914569568493</v>
      </c>
      <c r="AF52">
        <v>-0.46118743951814301</v>
      </c>
      <c r="AH52">
        <v>-0.51704798903388416</v>
      </c>
      <c r="AI52">
        <v>-0.41864207247455698</v>
      </c>
      <c r="AK52">
        <v>-0.19263801956126395</v>
      </c>
      <c r="AL52">
        <v>-4.5841593495411503</v>
      </c>
      <c r="AN52">
        <v>-0.20956662841784138</v>
      </c>
      <c r="AO52">
        <v>-0.46831493666802199</v>
      </c>
      <c r="AQ52" s="38">
        <v>-0.41864207247455698</v>
      </c>
      <c r="AR52" s="39">
        <v>-0.51704798903388416</v>
      </c>
    </row>
    <row r="53" spans="21:44" x14ac:dyDescent="0.25">
      <c r="U53">
        <v>0.37277161549412879</v>
      </c>
      <c r="V53">
        <v>3.5128913621331873E-2</v>
      </c>
      <c r="W53">
        <v>3.3580605683612261</v>
      </c>
      <c r="X53">
        <v>3.3628255141196006</v>
      </c>
      <c r="Y53">
        <v>3.3604430412404134</v>
      </c>
      <c r="Z53">
        <v>0.50167941048776798</v>
      </c>
      <c r="AA53">
        <v>0.26943323815687398</v>
      </c>
      <c r="AB53">
        <v>5.5537320557324998E-3</v>
      </c>
      <c r="AE53">
        <v>-0.11157258297706243</v>
      </c>
      <c r="AF53">
        <v>-0.80423010899831904</v>
      </c>
      <c r="AH53">
        <v>1.1797575551369597</v>
      </c>
      <c r="AI53">
        <v>3.0297598442845701</v>
      </c>
      <c r="AK53">
        <v>-7.3537480840829769E-2</v>
      </c>
      <c r="AL53">
        <v>-0.160468512139506</v>
      </c>
      <c r="AN53">
        <v>-3.6886492751018238</v>
      </c>
      <c r="AO53">
        <v>-1.9505943941758801</v>
      </c>
      <c r="AQ53" s="38">
        <v>3.0297598442845701</v>
      </c>
      <c r="AR53" s="39">
        <v>1.1797575551369597</v>
      </c>
    </row>
    <row r="54" spans="21:44" x14ac:dyDescent="0.25">
      <c r="U54">
        <v>-0.31392198427464779</v>
      </c>
      <c r="V54">
        <v>4.321066772863693E-2</v>
      </c>
      <c r="W54">
        <v>2.8902579842744154</v>
      </c>
      <c r="X54">
        <v>2.7336341103931532</v>
      </c>
      <c r="Y54">
        <v>2.8119460473337843</v>
      </c>
      <c r="Z54">
        <v>-0.37731923114356802</v>
      </c>
      <c r="AA54">
        <v>0.381988548017336</v>
      </c>
      <c r="AB54">
        <v>6.5508308593806601E-3</v>
      </c>
      <c r="AE54">
        <v>0.17618762328767831</v>
      </c>
      <c r="AF54">
        <v>0.51516774657015496</v>
      </c>
      <c r="AH54">
        <v>-0.88927703986875295</v>
      </c>
      <c r="AI54">
        <v>-0.45982938344072299</v>
      </c>
      <c r="AK54">
        <v>-0.17732035018650658</v>
      </c>
      <c r="AL54">
        <v>-0.30335382391508903</v>
      </c>
      <c r="AN54">
        <v>0.99309073859532826</v>
      </c>
      <c r="AO54">
        <v>0.30573472572788002</v>
      </c>
      <c r="AQ54" s="38">
        <v>-0.45982938344072299</v>
      </c>
      <c r="AR54" s="39">
        <v>-0.88927703986875295</v>
      </c>
    </row>
    <row r="55" spans="21:44" x14ac:dyDescent="0.25">
      <c r="U55">
        <v>0.54543967990396491</v>
      </c>
      <c r="V55">
        <v>0.11773266207885724</v>
      </c>
      <c r="W55">
        <v>3.842797650352503</v>
      </c>
      <c r="X55">
        <v>3.8657100762821828</v>
      </c>
      <c r="Y55">
        <v>3.8542538633173429</v>
      </c>
      <c r="Z55">
        <v>0.66546224082452499</v>
      </c>
      <c r="AA55">
        <v>0.39254354388328</v>
      </c>
      <c r="AB55">
        <v>7.5813253082389004E-3</v>
      </c>
      <c r="AE55">
        <v>0.58632059119775337</v>
      </c>
      <c r="AF55">
        <v>0.847072496138218</v>
      </c>
      <c r="AH55">
        <v>-0.88339472724459178</v>
      </c>
      <c r="AI55">
        <v>-0.77784768937223803</v>
      </c>
      <c r="AK55">
        <v>0.14129228324381854</v>
      </c>
      <c r="AL55">
        <v>0.29182293919459801</v>
      </c>
      <c r="AN55">
        <v>2.2839812281780589</v>
      </c>
      <c r="AO55">
        <v>0.58011873285548798</v>
      </c>
      <c r="AQ55" s="38">
        <v>-0.77784768937223803</v>
      </c>
      <c r="AR55" s="39">
        <v>-0.88339472724459178</v>
      </c>
    </row>
    <row r="56" spans="21:44" x14ac:dyDescent="0.25">
      <c r="U56">
        <v>-1.0909871508897253</v>
      </c>
      <c r="V56">
        <v>2.9656238023629748E-3</v>
      </c>
      <c r="W56">
        <v>3.6744588088550976</v>
      </c>
      <c r="X56">
        <v>4.4412572454577095</v>
      </c>
      <c r="Y56">
        <v>4.0578580271564038</v>
      </c>
      <c r="Z56">
        <v>-0.89961081302380597</v>
      </c>
      <c r="AA56">
        <v>0.63304070087666697</v>
      </c>
      <c r="AB56">
        <v>8.2049277730733405E-3</v>
      </c>
      <c r="AE56">
        <v>0.56111852821876818</v>
      </c>
      <c r="AF56">
        <v>1.8205322156105701</v>
      </c>
      <c r="AH56">
        <v>0.54535662854109523</v>
      </c>
      <c r="AI56">
        <v>0.53672874019278505</v>
      </c>
      <c r="AK56">
        <v>-0.14603786946531053</v>
      </c>
      <c r="AL56">
        <v>-0.16905751688807</v>
      </c>
      <c r="AN56">
        <v>-1.708095212049964</v>
      </c>
      <c r="AO56">
        <v>-1.18986808809713</v>
      </c>
      <c r="AQ56" s="38">
        <v>0.53672874019278505</v>
      </c>
      <c r="AR56" s="39">
        <v>0.54535662854109523</v>
      </c>
    </row>
    <row r="57" spans="21:44" x14ac:dyDescent="0.25">
      <c r="U57">
        <v>2.3380197486690832</v>
      </c>
      <c r="V57">
        <v>1.7055993202796382E-2</v>
      </c>
      <c r="W57">
        <v>0.40408449529007018</v>
      </c>
      <c r="X57">
        <v>2.5640051186047379</v>
      </c>
      <c r="Y57">
        <v>1.4840448069474039</v>
      </c>
      <c r="Z57">
        <v>2.49687258571926</v>
      </c>
      <c r="AA57">
        <v>0.72579198710090198</v>
      </c>
      <c r="AB57">
        <v>8.7615472254212907E-3</v>
      </c>
      <c r="AH57">
        <v>-0.42957071172141709</v>
      </c>
      <c r="AI57">
        <v>-0.60743496528747598</v>
      </c>
      <c r="AK57">
        <v>0.60706374949297548</v>
      </c>
      <c r="AL57">
        <v>0.67571510111477595</v>
      </c>
      <c r="AN57">
        <v>-5.681051669211584</v>
      </c>
      <c r="AO57">
        <v>0</v>
      </c>
      <c r="AQ57" s="38">
        <v>-0.60743496528747598</v>
      </c>
      <c r="AR57" s="39">
        <v>-0.42957071172141709</v>
      </c>
    </row>
    <row r="58" spans="21:44" x14ac:dyDescent="0.25">
      <c r="U58">
        <v>-0.84039092933827697</v>
      </c>
      <c r="V58">
        <v>8.5901045271890707E-4</v>
      </c>
      <c r="W58">
        <v>2.7598734650368555</v>
      </c>
      <c r="X58">
        <v>2.8528845852967684</v>
      </c>
      <c r="Y58">
        <v>2.8063790251668119</v>
      </c>
      <c r="Z58">
        <v>-0.916633791743524</v>
      </c>
      <c r="AA58">
        <v>0.77831532558871297</v>
      </c>
      <c r="AB58">
        <v>1.07311966565983E-2</v>
      </c>
      <c r="AH58">
        <v>0.54095667347131193</v>
      </c>
      <c r="AI58">
        <v>0.574150745418746</v>
      </c>
      <c r="AK58">
        <v>0.13002639180239794</v>
      </c>
      <c r="AL58">
        <v>0.269644597888127</v>
      </c>
      <c r="AN58">
        <v>-0.41670345451406637</v>
      </c>
      <c r="AO58">
        <v>-0.34146403373991002</v>
      </c>
      <c r="AQ58" s="38">
        <v>0.574150745418746</v>
      </c>
      <c r="AR58" s="39">
        <v>0.54095667347131193</v>
      </c>
    </row>
    <row r="59" spans="21:44" x14ac:dyDescent="0.25">
      <c r="U59">
        <v>-5.9390661233814956</v>
      </c>
      <c r="V59">
        <v>0.15675608028515362</v>
      </c>
      <c r="W59">
        <v>0.51395973663165673</v>
      </c>
      <c r="X59">
        <v>0</v>
      </c>
      <c r="Y59">
        <v>0.25697986831582836</v>
      </c>
      <c r="Z59">
        <v>1.14327218463365</v>
      </c>
      <c r="AA59">
        <v>6.9935078486997093E-2</v>
      </c>
      <c r="AB59">
        <v>1.1645992802857601E-2</v>
      </c>
      <c r="AH59">
        <v>2.4654590292851632E-2</v>
      </c>
      <c r="AI59">
        <v>0.67082634263705099</v>
      </c>
      <c r="AK59">
        <v>-0.13917197724588259</v>
      </c>
      <c r="AL59">
        <v>-0.19869663987288999</v>
      </c>
      <c r="AN59">
        <v>-0.17648296359122742</v>
      </c>
      <c r="AO59">
        <v>-0.231114490152871</v>
      </c>
      <c r="AQ59" s="38">
        <v>0.67082634263705099</v>
      </c>
      <c r="AR59" s="39">
        <v>2.4654590292851632E-2</v>
      </c>
    </row>
    <row r="60" spans="21:44" x14ac:dyDescent="0.25">
      <c r="U60">
        <v>0.52685040873383426</v>
      </c>
      <c r="V60">
        <v>0.38619750474992431</v>
      </c>
      <c r="W60">
        <v>1.5323437719969515</v>
      </c>
      <c r="X60">
        <v>1.3258752111766752</v>
      </c>
      <c r="Y60">
        <v>1.4291094915868134</v>
      </c>
      <c r="Z60">
        <v>0.69929675141102299</v>
      </c>
      <c r="AA60">
        <v>0.196905426748998</v>
      </c>
      <c r="AB60">
        <v>1.21825989577096E-2</v>
      </c>
      <c r="AH60">
        <v>-0.29571322115065229</v>
      </c>
      <c r="AI60">
        <v>-1.0636045528282601</v>
      </c>
      <c r="AK60">
        <v>0.32187886168919211</v>
      </c>
      <c r="AL60">
        <v>-0.314622769014476</v>
      </c>
      <c r="AN60">
        <v>-0.57901342839612635</v>
      </c>
      <c r="AO60">
        <v>-0.41739181331730202</v>
      </c>
      <c r="AQ60" s="38">
        <v>-1.0636045528282601</v>
      </c>
      <c r="AR60" s="39">
        <v>-0.29571322115065229</v>
      </c>
    </row>
    <row r="61" spans="21:44" x14ac:dyDescent="0.25">
      <c r="U61">
        <v>-2.2043198420635606</v>
      </c>
      <c r="V61">
        <v>1.6888688068097011E-3</v>
      </c>
      <c r="W61">
        <v>2.9711119394885142</v>
      </c>
      <c r="X61">
        <v>4.087639770805283</v>
      </c>
      <c r="Y61">
        <v>3.5293758551468986</v>
      </c>
      <c r="Z61">
        <v>-1.94646945632924</v>
      </c>
      <c r="AA61">
        <v>0.60330088580587904</v>
      </c>
      <c r="AB61">
        <v>1.2488716590606699E-2</v>
      </c>
      <c r="AH61">
        <v>0.17680542005567917</v>
      </c>
      <c r="AI61">
        <v>0.29477401103925199</v>
      </c>
      <c r="AK61">
        <v>5.4607845587086569E-2</v>
      </c>
      <c r="AL61">
        <v>2.8295477750006301</v>
      </c>
      <c r="AN61">
        <v>-0.24257041899182738</v>
      </c>
      <c r="AO61">
        <v>-0.31617888407547801</v>
      </c>
      <c r="AQ61" s="38">
        <v>0.29477401103925199</v>
      </c>
      <c r="AR61" s="39">
        <v>0.17680542005567917</v>
      </c>
    </row>
    <row r="62" spans="21:44" x14ac:dyDescent="0.25">
      <c r="U62">
        <v>-0.34627734458437137</v>
      </c>
      <c r="V62">
        <v>0.38442571491333377</v>
      </c>
      <c r="W62">
        <v>2.508524996673752</v>
      </c>
      <c r="X62">
        <v>2.4308345022113667</v>
      </c>
      <c r="Y62">
        <v>2.4696797494425593</v>
      </c>
      <c r="Z62">
        <v>-0.28784196964918601</v>
      </c>
      <c r="AA62">
        <v>0.235194677518379</v>
      </c>
      <c r="AB62">
        <v>1.29724490977766E-2</v>
      </c>
      <c r="AH62">
        <v>0.52386945589952782</v>
      </c>
      <c r="AI62">
        <v>1.4381170376241399</v>
      </c>
      <c r="AK62">
        <v>-0.13788773866867668</v>
      </c>
      <c r="AL62">
        <v>-0.16955619172361799</v>
      </c>
      <c r="AN62">
        <v>-0.22251101269998511</v>
      </c>
      <c r="AO62">
        <v>-0.237949628133962</v>
      </c>
      <c r="AQ62" s="38">
        <v>1.4381170376241399</v>
      </c>
      <c r="AR62" s="39">
        <v>0.52386945589952782</v>
      </c>
    </row>
    <row r="63" spans="21:44" x14ac:dyDescent="0.25">
      <c r="U63">
        <v>-0.68615442273135874</v>
      </c>
      <c r="V63">
        <v>0.43035807396526971</v>
      </c>
      <c r="W63">
        <v>1.5420895302774265</v>
      </c>
      <c r="X63">
        <v>0.45519093745491701</v>
      </c>
      <c r="Y63">
        <v>0.99864023386617173</v>
      </c>
      <c r="Z63">
        <v>-2.3986153016090701</v>
      </c>
      <c r="AA63">
        <v>0.44721359549995798</v>
      </c>
      <c r="AB63">
        <v>1.33374282509144E-2</v>
      </c>
      <c r="AH63">
        <v>-0.27282106775404052</v>
      </c>
      <c r="AI63">
        <v>-0.41134777887745699</v>
      </c>
      <c r="AK63">
        <v>-0.38332678797806868</v>
      </c>
      <c r="AL63">
        <v>-0.33347195299497101</v>
      </c>
      <c r="AN63">
        <v>0.24068313375025929</v>
      </c>
      <c r="AO63">
        <v>0.26352326518710401</v>
      </c>
      <c r="AQ63" s="38">
        <v>-0.41134777887745699</v>
      </c>
      <c r="AR63" s="39">
        <v>-0.27282106775404052</v>
      </c>
    </row>
    <row r="64" spans="21:44" x14ac:dyDescent="0.25">
      <c r="U64">
        <v>-0.82962534241560304</v>
      </c>
      <c r="V64">
        <v>3.4892471997806325E-2</v>
      </c>
      <c r="W64">
        <v>3.0420759239580999</v>
      </c>
      <c r="X64">
        <v>2.7925992578624435</v>
      </c>
      <c r="Y64">
        <v>2.9173375909102717</v>
      </c>
      <c r="Z64">
        <v>-0.81877484556856395</v>
      </c>
      <c r="AA64">
        <v>0.62568199551593595</v>
      </c>
      <c r="AB64">
        <v>1.4589584569394101E-2</v>
      </c>
      <c r="AH64">
        <v>0.63975449581633115</v>
      </c>
      <c r="AI64">
        <v>0.70784231467283998</v>
      </c>
      <c r="AK64">
        <v>-0.37009446617062808</v>
      </c>
      <c r="AL64">
        <v>-0.345773529458618</v>
      </c>
      <c r="AN64">
        <v>-0.33890838923423755</v>
      </c>
      <c r="AO64">
        <v>-0.47982727583422202</v>
      </c>
      <c r="AQ64" s="38">
        <v>0.70784231467283998</v>
      </c>
      <c r="AR64" s="39">
        <v>0.63975449581633115</v>
      </c>
    </row>
    <row r="65" spans="21:44" x14ac:dyDescent="0.25">
      <c r="U65">
        <v>-2.704138272819276</v>
      </c>
      <c r="V65">
        <v>0.10576640043378631</v>
      </c>
      <c r="W65">
        <v>1.1772198873972493</v>
      </c>
      <c r="X65">
        <v>0.51990770580974832</v>
      </c>
      <c r="Y65">
        <v>0.84856379660349879</v>
      </c>
      <c r="Z65">
        <v>-1.6412359807229699</v>
      </c>
      <c r="AA65">
        <v>0.17676597050311901</v>
      </c>
      <c r="AB65">
        <v>1.7457345221022099E-2</v>
      </c>
      <c r="AH65">
        <v>0.16629568218373164</v>
      </c>
      <c r="AI65">
        <v>0.49505532678779901</v>
      </c>
      <c r="AK65">
        <v>-2.8391753455393024E-2</v>
      </c>
      <c r="AL65">
        <v>0.35873584899726002</v>
      </c>
      <c r="AN65">
        <v>-0.92429931771623752</v>
      </c>
      <c r="AO65">
        <v>-0.46920033265924199</v>
      </c>
      <c r="AQ65" s="38">
        <v>0.49505532678779901</v>
      </c>
      <c r="AR65" s="39">
        <v>0.16629568218373164</v>
      </c>
    </row>
    <row r="66" spans="21:44" ht="15.75" thickBot="1" x14ac:dyDescent="0.3">
      <c r="U66">
        <v>0.25970255466712944</v>
      </c>
      <c r="V66">
        <v>8.3140602452552753E-2</v>
      </c>
      <c r="W66">
        <v>3.2488112242063849</v>
      </c>
      <c r="X66">
        <v>3.5624587620960022</v>
      </c>
      <c r="Y66">
        <v>3.4056349931511933</v>
      </c>
      <c r="Z66">
        <v>0.34429074573400398</v>
      </c>
      <c r="AA66">
        <v>0.24476939127956099</v>
      </c>
      <c r="AB66">
        <v>1.9259564622692699E-2</v>
      </c>
      <c r="AH66">
        <v>1.0904927795256412</v>
      </c>
      <c r="AI66">
        <v>1.1253018418760601</v>
      </c>
      <c r="AK66">
        <v>0.18381032342079923</v>
      </c>
      <c r="AL66">
        <v>0.42564002998553202</v>
      </c>
      <c r="AN66">
        <v>0.83333345580163432</v>
      </c>
      <c r="AO66">
        <v>0.45541819222212998</v>
      </c>
      <c r="AQ66" s="40">
        <v>1.1253018418760601</v>
      </c>
      <c r="AR66" s="41">
        <v>1.0904927795256412</v>
      </c>
    </row>
    <row r="67" spans="21:44" x14ac:dyDescent="0.25">
      <c r="U67">
        <v>5.4579495700218632E-3</v>
      </c>
      <c r="V67">
        <v>0.99362173047342339</v>
      </c>
      <c r="W67">
        <v>2.3728515361709714</v>
      </c>
      <c r="X67">
        <v>3.0382324954065978</v>
      </c>
      <c r="Y67">
        <v>2.7055420157887848</v>
      </c>
      <c r="Z67">
        <v>-0.783505319953815</v>
      </c>
      <c r="AA67">
        <v>0.20618347976446899</v>
      </c>
      <c r="AB67">
        <v>1.9554322372500099E-2</v>
      </c>
      <c r="AK67">
        <v>0.75222757217549829</v>
      </c>
      <c r="AL67">
        <v>0.87575841879531802</v>
      </c>
      <c r="AN67">
        <v>1.3506307550418299</v>
      </c>
      <c r="AO67">
        <v>3.6593551301360199</v>
      </c>
    </row>
    <row r="68" spans="21:44" x14ac:dyDescent="0.25">
      <c r="U68">
        <v>1.0855332754350941</v>
      </c>
      <c r="V68">
        <v>6.8129044426940136E-2</v>
      </c>
      <c r="W68">
        <v>1.9080195550984687</v>
      </c>
      <c r="X68">
        <v>2.4578587572035087</v>
      </c>
      <c r="Y68">
        <v>2.1829391561509888</v>
      </c>
      <c r="Z68">
        <v>0.60557509347278105</v>
      </c>
      <c r="AA68">
        <v>0.14108136883198699</v>
      </c>
      <c r="AB68">
        <v>2.0571525989566599E-2</v>
      </c>
      <c r="AK68">
        <v>-0.12321501397309088</v>
      </c>
      <c r="AL68">
        <v>2.86093433986143</v>
      </c>
      <c r="AN68">
        <v>-0.26594637917266611</v>
      </c>
      <c r="AO68">
        <v>0.48136040199159302</v>
      </c>
    </row>
    <row r="69" spans="21:44" x14ac:dyDescent="0.25">
      <c r="U69">
        <v>1.1118961699416947</v>
      </c>
      <c r="V69">
        <v>4.5547653343857041E-2</v>
      </c>
      <c r="W69">
        <v>1.8698679260293509</v>
      </c>
      <c r="X69">
        <v>1.7462696897831265</v>
      </c>
      <c r="Y69">
        <v>1.8080688079062388</v>
      </c>
      <c r="Z69">
        <v>0.93516089149099901</v>
      </c>
      <c r="AA69">
        <v>0.47702814270537303</v>
      </c>
      <c r="AB69">
        <v>2.06664819385028E-2</v>
      </c>
      <c r="AK69">
        <v>0.45407867798375651</v>
      </c>
      <c r="AL69">
        <v>0.79938200857449504</v>
      </c>
      <c r="AN69">
        <v>-0.31619097785287587</v>
      </c>
      <c r="AO69">
        <v>-0.43569978170386597</v>
      </c>
    </row>
    <row r="70" spans="21:44" x14ac:dyDescent="0.25">
      <c r="U70">
        <v>-0.37172713950786934</v>
      </c>
      <c r="V70">
        <v>6.3612998583285452E-2</v>
      </c>
      <c r="W70">
        <v>3.7608096883558311</v>
      </c>
      <c r="X70">
        <v>3.2860123797436365</v>
      </c>
      <c r="Y70">
        <v>3.523411034049734</v>
      </c>
      <c r="Z70">
        <v>-0.26697629401960499</v>
      </c>
      <c r="AA70">
        <v>0.172122557809508</v>
      </c>
      <c r="AB70">
        <v>2.2025734652582899E-2</v>
      </c>
      <c r="AK70">
        <v>-6.4923953054067951E-2</v>
      </c>
      <c r="AL70">
        <v>0.229557691536935</v>
      </c>
      <c r="AN70">
        <v>0.25131014050365308</v>
      </c>
      <c r="AO70">
        <v>-6.5716385153806796</v>
      </c>
    </row>
    <row r="71" spans="21:44" x14ac:dyDescent="0.25">
      <c r="U71">
        <v>0.3939886036837299</v>
      </c>
      <c r="V71">
        <v>0.411448384689861</v>
      </c>
      <c r="W71">
        <v>3.0715089064532939</v>
      </c>
      <c r="X71">
        <v>3.7361969989068737</v>
      </c>
      <c r="Y71">
        <v>3.4038529526800838</v>
      </c>
      <c r="Z71">
        <v>0.41672070267199401</v>
      </c>
      <c r="AA71">
        <v>0.201311816090229</v>
      </c>
      <c r="AB71">
        <v>2.2323858776337999E-2</v>
      </c>
      <c r="AK71">
        <v>-0.31485979804874847</v>
      </c>
      <c r="AL71">
        <v>-0.46479550917190698</v>
      </c>
      <c r="AN71">
        <v>-0.82962534241560304</v>
      </c>
      <c r="AO71">
        <v>-0.81877484556856395</v>
      </c>
    </row>
    <row r="72" spans="21:44" x14ac:dyDescent="0.25">
      <c r="U72">
        <v>-0.76313665647206141</v>
      </c>
      <c r="V72">
        <v>6.058774517026847E-3</v>
      </c>
      <c r="W72">
        <v>2.4872440373153264</v>
      </c>
      <c r="X72">
        <v>2.4842166482939749</v>
      </c>
      <c r="Y72">
        <v>2.4857303428046507</v>
      </c>
      <c r="Z72">
        <v>-0.75466707375545805</v>
      </c>
      <c r="AA72">
        <v>0.30155829898668002</v>
      </c>
      <c r="AB72">
        <v>2.3411189057000199E-2</v>
      </c>
      <c r="AK72">
        <v>-0.20470133452280742</v>
      </c>
      <c r="AL72">
        <v>1.6831231254918</v>
      </c>
      <c r="AN72">
        <v>0.37277161549412879</v>
      </c>
      <c r="AO72">
        <v>0.50167941048776798</v>
      </c>
    </row>
    <row r="73" spans="21:44" x14ac:dyDescent="0.25">
      <c r="U73">
        <v>0.69158626579158222</v>
      </c>
      <c r="V73">
        <v>0.66716273267548454</v>
      </c>
      <c r="W73">
        <v>0.43560430967853003</v>
      </c>
      <c r="X73">
        <v>0.46818292030096464</v>
      </c>
      <c r="Y73">
        <v>0.45189361498974734</v>
      </c>
      <c r="Z73">
        <v>-0.84583807459113403</v>
      </c>
      <c r="AA73">
        <v>8.8220658014800696E-2</v>
      </c>
      <c r="AB73">
        <v>2.4264784142115602E-2</v>
      </c>
      <c r="AK73">
        <v>-2.9429508078816741E-2</v>
      </c>
      <c r="AL73">
        <v>-0.31284173907910001</v>
      </c>
      <c r="AN73">
        <v>-0.27282106775404052</v>
      </c>
      <c r="AO73">
        <v>-0.41134777887745699</v>
      </c>
    </row>
    <row r="74" spans="21:44" x14ac:dyDescent="0.25">
      <c r="U74">
        <v>-1.394276424104065</v>
      </c>
      <c r="V74">
        <v>1.2806455363531956E-2</v>
      </c>
      <c r="W74">
        <v>3.6630382833667103</v>
      </c>
      <c r="X74">
        <v>3.8009022626297368</v>
      </c>
      <c r="Y74">
        <v>3.7319702729982236</v>
      </c>
      <c r="Z74">
        <v>-1.03314512988178</v>
      </c>
      <c r="AA74">
        <v>0.94857695217452098</v>
      </c>
      <c r="AB74">
        <v>2.53517255306237E-2</v>
      </c>
      <c r="AK74">
        <v>-1.394276424104065</v>
      </c>
      <c r="AL74">
        <v>-1.03314512988178</v>
      </c>
      <c r="AN74">
        <v>-0.96915734063531511</v>
      </c>
      <c r="AO74">
        <v>-0.57200593069783801</v>
      </c>
    </row>
    <row r="75" spans="21:44" x14ac:dyDescent="0.25">
      <c r="U75">
        <v>-0.22955579737018758</v>
      </c>
      <c r="V75">
        <v>0.86543670640946813</v>
      </c>
      <c r="W75">
        <v>1.2731276771207327</v>
      </c>
      <c r="X75">
        <v>0.87549614951375376</v>
      </c>
      <c r="Y75">
        <v>1.0743119133172432</v>
      </c>
      <c r="Z75">
        <v>-1.17863944741856</v>
      </c>
      <c r="AA75">
        <v>0.29917797924044698</v>
      </c>
      <c r="AB75">
        <v>2.58091839569322E-2</v>
      </c>
      <c r="AK75">
        <v>-0.27871953853013215</v>
      </c>
      <c r="AL75">
        <v>-0.34183843988134399</v>
      </c>
      <c r="AN75">
        <v>-0.39239708583052207</v>
      </c>
      <c r="AO75">
        <v>-0.29003616588520598</v>
      </c>
    </row>
    <row r="76" spans="21:44" x14ac:dyDescent="0.25">
      <c r="U76">
        <v>0.46251461276811279</v>
      </c>
      <c r="V76">
        <v>9.5682643001134271E-3</v>
      </c>
      <c r="W76">
        <v>3.2561549360954025</v>
      </c>
      <c r="X76">
        <v>3.8064959154090494</v>
      </c>
      <c r="Y76">
        <v>3.5313254257522262</v>
      </c>
      <c r="Z76">
        <v>0.439042958982791</v>
      </c>
      <c r="AA76">
        <v>0.26282384907855499</v>
      </c>
      <c r="AB76">
        <v>2.5850323569650301E-2</v>
      </c>
      <c r="AK76">
        <v>0.15862088868520238</v>
      </c>
      <c r="AL76">
        <v>0.29508757514503797</v>
      </c>
      <c r="AN76">
        <v>-0.84297333647189943</v>
      </c>
      <c r="AO76">
        <v>-0.54495118451311197</v>
      </c>
    </row>
    <row r="77" spans="21:44" x14ac:dyDescent="0.25">
      <c r="U77">
        <v>0.30840726360338577</v>
      </c>
      <c r="V77">
        <v>0.36678677099546331</v>
      </c>
      <c r="W77">
        <v>3.1505149115447311</v>
      </c>
      <c r="X77">
        <v>3.1601749669525918</v>
      </c>
      <c r="Y77">
        <v>3.1553449392486614</v>
      </c>
      <c r="Z77">
        <v>0.57607777203496502</v>
      </c>
      <c r="AA77">
        <v>0.476228900864194</v>
      </c>
      <c r="AB77">
        <v>2.68387295963377E-2</v>
      </c>
      <c r="AK77">
        <v>-0.14074491684565138</v>
      </c>
      <c r="AL77">
        <v>-0.31856911730468401</v>
      </c>
      <c r="AN77">
        <v>-0.31648203828711635</v>
      </c>
      <c r="AO77">
        <v>-0.25692585751340202</v>
      </c>
    </row>
    <row r="78" spans="21:44" x14ac:dyDescent="0.25">
      <c r="U78">
        <v>1.7958435352301141E-2</v>
      </c>
      <c r="V78">
        <v>0.94672630243889344</v>
      </c>
      <c r="W78">
        <v>3.1979804725091103</v>
      </c>
      <c r="X78">
        <v>2.8230670739796699</v>
      </c>
      <c r="Y78">
        <v>3.0105237732443904</v>
      </c>
      <c r="Z78">
        <v>-0.38436970891625999</v>
      </c>
      <c r="AA78">
        <v>0.27340726788556602</v>
      </c>
      <c r="AB78">
        <v>2.9101199842450801E-2</v>
      </c>
      <c r="AK78">
        <v>-0.17427015068917637</v>
      </c>
      <c r="AL78">
        <v>-0.67772848610266201</v>
      </c>
      <c r="AN78">
        <v>-0.31392198427464779</v>
      </c>
      <c r="AO78">
        <v>-0.37731923114356802</v>
      </c>
    </row>
    <row r="79" spans="21:44" x14ac:dyDescent="0.25">
      <c r="U79">
        <v>-0.73273689407294251</v>
      </c>
      <c r="V79">
        <v>0.4824360319781571</v>
      </c>
      <c r="W79">
        <v>0.98368534661105322</v>
      </c>
      <c r="X79">
        <v>1.3238381053186965</v>
      </c>
      <c r="Y79">
        <v>1.1537617259648749</v>
      </c>
      <c r="Z79">
        <v>-1.0663542969544599</v>
      </c>
      <c r="AA79">
        <v>0.158945788737447</v>
      </c>
      <c r="AB79">
        <v>3.1269937683121501E-2</v>
      </c>
      <c r="AK79">
        <v>-7.0774370323354152E-2</v>
      </c>
      <c r="AL79">
        <v>-0.678366422480422</v>
      </c>
      <c r="AN79">
        <v>0.36832436461555568</v>
      </c>
      <c r="AO79">
        <v>0.47613210230720598</v>
      </c>
    </row>
    <row r="80" spans="21:44" x14ac:dyDescent="0.25">
      <c r="U80">
        <v>-1.0353243686793913E-2</v>
      </c>
      <c r="V80">
        <v>0.96902370200277399</v>
      </c>
      <c r="W80">
        <v>2.7262538157698502</v>
      </c>
      <c r="X80">
        <v>3.2860504753342812</v>
      </c>
      <c r="Y80">
        <v>3.0061521455520657</v>
      </c>
      <c r="Z80">
        <v>-0.305898214734317</v>
      </c>
      <c r="AA80">
        <v>0.234949673104769</v>
      </c>
      <c r="AB80">
        <v>3.1542885147565702E-2</v>
      </c>
      <c r="AK80">
        <v>1.7043236222222841E-2</v>
      </c>
      <c r="AL80">
        <v>-0.39033920262732702</v>
      </c>
      <c r="AN80">
        <v>0.36941885935840751</v>
      </c>
      <c r="AO80">
        <v>0.65805455633652499</v>
      </c>
    </row>
    <row r="81" spans="21:41" x14ac:dyDescent="0.25">
      <c r="U81">
        <v>0.12979352591764651</v>
      </c>
      <c r="V81">
        <v>0.86247422440213029</v>
      </c>
      <c r="W81">
        <v>1.1855496830038401</v>
      </c>
      <c r="X81">
        <v>1.7956838726340039</v>
      </c>
      <c r="Y81">
        <v>1.4906167778189219</v>
      </c>
      <c r="Z81">
        <v>-2.0682543465452499</v>
      </c>
      <c r="AA81">
        <v>0.243562189307717</v>
      </c>
      <c r="AB81">
        <v>3.2294972261269497E-2</v>
      </c>
      <c r="AK81">
        <v>-0.17650449688601105</v>
      </c>
      <c r="AL81">
        <v>-0.20017131686234499</v>
      </c>
      <c r="AN81">
        <v>-0.20470133452280742</v>
      </c>
      <c r="AO81">
        <v>1.6831231254918</v>
      </c>
    </row>
    <row r="82" spans="21:41" x14ac:dyDescent="0.25">
      <c r="U82">
        <v>-0.37439300069664183</v>
      </c>
      <c r="V82">
        <v>1.1979650580305186E-2</v>
      </c>
      <c r="W82">
        <v>2.6554713746277945</v>
      </c>
      <c r="X82">
        <v>3.2952986607137866</v>
      </c>
      <c r="Y82">
        <v>2.9753850176707903</v>
      </c>
      <c r="Z82">
        <v>-0.355848803030829</v>
      </c>
      <c r="AA82">
        <v>0.178557835262836</v>
      </c>
      <c r="AB82">
        <v>3.4138854710266897E-2</v>
      </c>
      <c r="AK82">
        <v>6.4320051212490889E-2</v>
      </c>
      <c r="AL82">
        <v>-7.6467798260510797E-2</v>
      </c>
      <c r="AN82">
        <v>1.1118961699416947</v>
      </c>
      <c r="AO82">
        <v>0.93516089149099901</v>
      </c>
    </row>
    <row r="83" spans="21:41" x14ac:dyDescent="0.25">
      <c r="U83">
        <v>0.3660829283266358</v>
      </c>
      <c r="V83">
        <v>0.23767792875435961</v>
      </c>
      <c r="W83">
        <v>2.437077771296456</v>
      </c>
      <c r="X83">
        <v>3.4201068621378892</v>
      </c>
      <c r="Y83">
        <v>2.9285923167171726</v>
      </c>
      <c r="Z83">
        <v>0.34224630145273499</v>
      </c>
      <c r="AA83">
        <v>0.131451047034079</v>
      </c>
      <c r="AB83">
        <v>3.4422673916786203E-2</v>
      </c>
      <c r="AK83">
        <v>-0.17648296359122742</v>
      </c>
      <c r="AL83">
        <v>-0.231114490152871</v>
      </c>
      <c r="AN83">
        <v>0.52744017616867123</v>
      </c>
      <c r="AO83">
        <v>0.59497608571815297</v>
      </c>
    </row>
    <row r="84" spans="21:41" x14ac:dyDescent="0.25">
      <c r="U84">
        <v>-0.51704798903388416</v>
      </c>
      <c r="V84">
        <v>0.1125610505650789</v>
      </c>
      <c r="W84">
        <v>2.4587023521870743</v>
      </c>
      <c r="X84">
        <v>2.8783000020675042</v>
      </c>
      <c r="Y84">
        <v>2.6685011771272893</v>
      </c>
      <c r="Z84">
        <v>-0.41864207247455698</v>
      </c>
      <c r="AA84">
        <v>8.20605116769582E-2</v>
      </c>
      <c r="AB84">
        <v>3.6244003213819799E-2</v>
      </c>
      <c r="AK84">
        <v>-0.10599809181192658</v>
      </c>
      <c r="AL84">
        <v>0.88112943459991999</v>
      </c>
      <c r="AN84">
        <v>0.36346531947927541</v>
      </c>
      <c r="AO84">
        <v>0.49697792430869397</v>
      </c>
    </row>
    <row r="85" spans="21:41" x14ac:dyDescent="0.25">
      <c r="U85">
        <v>1.1797575551369597</v>
      </c>
      <c r="V85">
        <v>0.48026966275507499</v>
      </c>
      <c r="W85">
        <v>0.27413826813837833</v>
      </c>
      <c r="X85">
        <v>0.59998244801245937</v>
      </c>
      <c r="Y85">
        <v>0.43706035807541888</v>
      </c>
      <c r="Z85">
        <v>3.0297598442845701</v>
      </c>
      <c r="AA85">
        <v>0.45947756204163998</v>
      </c>
      <c r="AB85">
        <v>3.6630256408653299E-2</v>
      </c>
      <c r="AK85">
        <v>2.1291582972950095E-2</v>
      </c>
      <c r="AL85">
        <v>0.22329633186196601</v>
      </c>
      <c r="AN85">
        <v>-0.52733712731857663</v>
      </c>
      <c r="AO85">
        <v>3.8379268099950701</v>
      </c>
    </row>
    <row r="86" spans="21:41" x14ac:dyDescent="0.25">
      <c r="U86">
        <v>-0.88927703986875295</v>
      </c>
      <c r="V86">
        <v>0.10824556321460232</v>
      </c>
      <c r="W86">
        <v>2.1740172086038676</v>
      </c>
      <c r="X86">
        <v>2.4445908785898323</v>
      </c>
      <c r="Y86">
        <v>2.3093040435968497</v>
      </c>
      <c r="Z86">
        <v>-0.45982938344072299</v>
      </c>
      <c r="AA86">
        <v>0.266511698369709</v>
      </c>
      <c r="AB86">
        <v>3.7552537271222299E-2</v>
      </c>
      <c r="AK86">
        <v>-0.23290282520554145</v>
      </c>
      <c r="AL86">
        <v>-0.19214666296955599</v>
      </c>
      <c r="AN86">
        <v>-0.55582285458807823</v>
      </c>
      <c r="AO86">
        <v>-0.50204989788082799</v>
      </c>
    </row>
    <row r="87" spans="21:41" x14ac:dyDescent="0.25">
      <c r="U87">
        <v>-0.88339472724459178</v>
      </c>
      <c r="V87">
        <v>1.4069953678606582E-2</v>
      </c>
      <c r="W87">
        <v>3.4517378732505879</v>
      </c>
      <c r="X87">
        <v>3.184058016198049</v>
      </c>
      <c r="Y87">
        <v>3.3178979447243186</v>
      </c>
      <c r="Z87">
        <v>-0.77784768937223803</v>
      </c>
      <c r="AA87">
        <v>0.41176691616744099</v>
      </c>
      <c r="AB87">
        <v>3.8179780074157399E-2</v>
      </c>
      <c r="AK87">
        <v>0.12610155349690391</v>
      </c>
      <c r="AL87">
        <v>0.479570989315241</v>
      </c>
      <c r="AN87">
        <v>2.1613539305390312</v>
      </c>
      <c r="AO87">
        <v>1.53220410390484</v>
      </c>
    </row>
    <row r="88" spans="21:41" x14ac:dyDescent="0.25">
      <c r="U88">
        <v>0.54535662854109523</v>
      </c>
      <c r="V88">
        <v>1.2402875548104583E-2</v>
      </c>
      <c r="W88">
        <v>2.753960311452309</v>
      </c>
      <c r="X88">
        <v>3.2274405245544244</v>
      </c>
      <c r="Y88">
        <v>2.9907004180033665</v>
      </c>
      <c r="Z88">
        <v>0.53672874019278505</v>
      </c>
      <c r="AA88">
        <v>0.30777699217941501</v>
      </c>
      <c r="AB88">
        <v>3.8565397829709198E-2</v>
      </c>
      <c r="AK88">
        <v>-0.10575378773123784</v>
      </c>
      <c r="AL88">
        <v>0.32361211280255098</v>
      </c>
      <c r="AN88">
        <v>-0.56016037623827308</v>
      </c>
      <c r="AO88">
        <v>3.15794500541335</v>
      </c>
    </row>
    <row r="89" spans="21:41" x14ac:dyDescent="0.25">
      <c r="U89">
        <v>-0.42957071172141709</v>
      </c>
      <c r="V89">
        <v>1.0234889656053391E-2</v>
      </c>
      <c r="W89">
        <v>2.5852745853008288</v>
      </c>
      <c r="X89">
        <v>3.0149812241610494</v>
      </c>
      <c r="Y89">
        <v>2.8001279047309389</v>
      </c>
      <c r="Z89">
        <v>-0.60743496528747598</v>
      </c>
      <c r="AA89">
        <v>0.25263491475689998</v>
      </c>
      <c r="AB89">
        <v>3.8948355542778999E-2</v>
      </c>
      <c r="AK89">
        <v>-0.11139944744339021</v>
      </c>
      <c r="AL89">
        <v>-0.260845929615452</v>
      </c>
    </row>
    <row r="90" spans="21:41" x14ac:dyDescent="0.25">
      <c r="U90">
        <v>0.54095667347131193</v>
      </c>
      <c r="V90">
        <v>1.2548137862829383E-3</v>
      </c>
      <c r="W90">
        <v>3.0890819542002874</v>
      </c>
      <c r="X90">
        <v>3.2856823281362662</v>
      </c>
      <c r="Y90">
        <v>3.1873821411682766</v>
      </c>
      <c r="Z90">
        <v>0.574150745418746</v>
      </c>
      <c r="AA90">
        <v>0.58687961138128897</v>
      </c>
      <c r="AB90">
        <v>3.9529170383733797E-2</v>
      </c>
      <c r="AK90">
        <v>-3.6399677553763865E-3</v>
      </c>
      <c r="AL90">
        <v>0.32043525092541603</v>
      </c>
    </row>
    <row r="91" spans="21:41" x14ac:dyDescent="0.25">
      <c r="U91">
        <v>2.4654590292851632E-2</v>
      </c>
      <c r="V91">
        <v>0.98025716866257384</v>
      </c>
      <c r="W91">
        <v>1.2633371978978649</v>
      </c>
      <c r="X91">
        <v>1.4509300649440933</v>
      </c>
      <c r="Y91">
        <v>1.3571336314209792</v>
      </c>
      <c r="Z91">
        <v>0.67082634263705099</v>
      </c>
      <c r="AA91">
        <v>0.32485973973603499</v>
      </c>
      <c r="AB91">
        <v>3.9636252441137498E-2</v>
      </c>
      <c r="AK91">
        <v>-0.11874680218413171</v>
      </c>
      <c r="AL91">
        <v>-0.15450143891708801</v>
      </c>
    </row>
    <row r="92" spans="21:41" x14ac:dyDescent="0.25">
      <c r="U92">
        <v>-0.29571322115065229</v>
      </c>
      <c r="V92">
        <v>0.28235902515266986</v>
      </c>
      <c r="W92">
        <v>2.9469754172980935</v>
      </c>
      <c r="X92">
        <v>2.8166248478710174</v>
      </c>
      <c r="Y92">
        <v>2.8818001325845555</v>
      </c>
      <c r="Z92">
        <v>-1.0636045528282601</v>
      </c>
      <c r="AA92">
        <v>0.28018107188094798</v>
      </c>
      <c r="AB92">
        <v>4.0945575901288798E-2</v>
      </c>
      <c r="AK92">
        <v>9.5974314977254876E-3</v>
      </c>
      <c r="AL92">
        <v>-0.13020326578041899</v>
      </c>
    </row>
    <row r="93" spans="21:41" x14ac:dyDescent="0.25">
      <c r="U93">
        <v>0.17680542005567917</v>
      </c>
      <c r="V93">
        <v>0.59297663443179716</v>
      </c>
      <c r="W93">
        <v>3.4220160245903277</v>
      </c>
      <c r="X93">
        <v>3.7793028161860414</v>
      </c>
      <c r="Y93">
        <v>3.6006594203881845</v>
      </c>
      <c r="Z93">
        <v>0.29477401103925199</v>
      </c>
      <c r="AA93">
        <v>0.17935068961269501</v>
      </c>
      <c r="AB93">
        <v>4.1956559635561601E-2</v>
      </c>
      <c r="AK93">
        <v>-7.6754328587410034E-2</v>
      </c>
      <c r="AL93">
        <v>-0.90375402262525195</v>
      </c>
    </row>
    <row r="94" spans="21:41" x14ac:dyDescent="0.25">
      <c r="U94">
        <v>0.52386945589952782</v>
      </c>
      <c r="V94">
        <v>0.60076574024874896</v>
      </c>
      <c r="W94">
        <v>1.3016904882357849</v>
      </c>
      <c r="X94">
        <v>1.1334557864729051</v>
      </c>
      <c r="Y94">
        <v>1.217573137354345</v>
      </c>
      <c r="Z94">
        <v>1.4381170376241399</v>
      </c>
      <c r="AA94">
        <v>0.12009184671791701</v>
      </c>
      <c r="AB94">
        <v>4.3844473616125597E-2</v>
      </c>
      <c r="AK94">
        <v>-0.15720747607712829</v>
      </c>
      <c r="AL94">
        <v>0.49242148670858299</v>
      </c>
    </row>
    <row r="95" spans="21:41" x14ac:dyDescent="0.25">
      <c r="U95">
        <v>-0.27282106775404052</v>
      </c>
      <c r="V95">
        <v>3.5497492302131353E-2</v>
      </c>
      <c r="W95">
        <v>2.5637619840501675</v>
      </c>
      <c r="X95">
        <v>2.2250504812524841</v>
      </c>
      <c r="Y95">
        <v>2.3944062326513258</v>
      </c>
      <c r="Z95">
        <v>-0.41134777887745699</v>
      </c>
      <c r="AA95">
        <v>0.169897657641051</v>
      </c>
      <c r="AB95">
        <v>4.4776089493477403E-2</v>
      </c>
      <c r="AK95">
        <v>-0.22951510258590632</v>
      </c>
      <c r="AL95">
        <v>-0.33542901463345398</v>
      </c>
    </row>
    <row r="96" spans="21:41" x14ac:dyDescent="0.25">
      <c r="U96">
        <v>0.63975449581633115</v>
      </c>
      <c r="V96">
        <v>0.28788706464708935</v>
      </c>
      <c r="W96">
        <v>2.4275136555306811</v>
      </c>
      <c r="X96">
        <v>2.056756750588987</v>
      </c>
      <c r="Y96">
        <v>2.242135203059834</v>
      </c>
      <c r="Z96">
        <v>0.70784231467283998</v>
      </c>
      <c r="AA96">
        <v>0.380805699780911</v>
      </c>
      <c r="AB96">
        <v>4.6135020604119802E-2</v>
      </c>
      <c r="AK96">
        <v>0.52159089163595396</v>
      </c>
      <c r="AL96">
        <v>0.45718954965094999</v>
      </c>
    </row>
    <row r="97" spans="21:38" x14ac:dyDescent="0.25">
      <c r="U97">
        <v>0.16629568218373164</v>
      </c>
      <c r="V97">
        <v>0.39709953725277802</v>
      </c>
      <c r="W97">
        <v>3.0274824837374008</v>
      </c>
      <c r="X97">
        <v>3.0642997222825059</v>
      </c>
      <c r="Y97">
        <v>3.0458911030099536</v>
      </c>
      <c r="Z97">
        <v>0.49505532678779901</v>
      </c>
      <c r="AA97">
        <v>0.146561308016844</v>
      </c>
      <c r="AB97">
        <v>4.7688426297569898E-2</v>
      </c>
      <c r="AK97">
        <v>0.13874765382313578</v>
      </c>
      <c r="AL97">
        <v>0.35139338995534503</v>
      </c>
    </row>
    <row r="98" spans="21:38" x14ac:dyDescent="0.25">
      <c r="U98">
        <v>1.0904927795256412</v>
      </c>
      <c r="V98">
        <v>2.3341747754921298E-3</v>
      </c>
      <c r="W98">
        <v>3.1854676639402224</v>
      </c>
      <c r="X98">
        <v>3.658434637293102</v>
      </c>
      <c r="Y98">
        <v>3.4219511506166622</v>
      </c>
      <c r="Z98">
        <v>1.1253018418760601</v>
      </c>
      <c r="AA98">
        <v>0.81470106317083102</v>
      </c>
      <c r="AB98">
        <v>4.8602748554893299E-2</v>
      </c>
      <c r="AK98">
        <v>-0.17088604513835715</v>
      </c>
      <c r="AL98">
        <v>-0.20373821023897601</v>
      </c>
    </row>
    <row r="99" spans="21:38" x14ac:dyDescent="0.25">
      <c r="U99">
        <v>-0.47932481124248971</v>
      </c>
      <c r="V99">
        <v>0.12139612355600912</v>
      </c>
      <c r="W99">
        <v>3.0450698834266121</v>
      </c>
      <c r="X99">
        <v>2.7815652251706129</v>
      </c>
      <c r="Y99">
        <v>2.9133175542986125</v>
      </c>
      <c r="Z99">
        <v>-0.67902549501943799</v>
      </c>
      <c r="AA99">
        <v>0.26433057132023402</v>
      </c>
      <c r="AB99">
        <v>5.2738949944286503E-2</v>
      </c>
      <c r="AK99">
        <v>-0.14683080687848288</v>
      </c>
      <c r="AL99">
        <v>-0.25067940089373097</v>
      </c>
    </row>
    <row r="100" spans="21:38" x14ac:dyDescent="0.25">
      <c r="U100">
        <v>0.15333205436841396</v>
      </c>
      <c r="V100">
        <v>0.75588981093462237</v>
      </c>
      <c r="W100">
        <v>2.0559846547639302</v>
      </c>
      <c r="X100">
        <v>2.6362839465308849</v>
      </c>
      <c r="Y100">
        <v>2.3461343006474076</v>
      </c>
      <c r="Z100">
        <v>0.56943961556168599</v>
      </c>
      <c r="AA100">
        <v>0.27866075240722199</v>
      </c>
      <c r="AB100">
        <v>5.3889122637279303E-2</v>
      </c>
      <c r="AK100">
        <v>0.16225245378907555</v>
      </c>
      <c r="AL100">
        <v>0.24574125397409</v>
      </c>
    </row>
    <row r="101" spans="21:38" x14ac:dyDescent="0.25">
      <c r="U101">
        <v>0.30183426746013603</v>
      </c>
      <c r="V101">
        <v>0.51740547581870344</v>
      </c>
      <c r="W101">
        <v>2.6873937824599547</v>
      </c>
      <c r="X101">
        <v>3.1260023831228829</v>
      </c>
      <c r="Y101">
        <v>2.9066980827914186</v>
      </c>
      <c r="Z101">
        <v>0.62632713181863697</v>
      </c>
      <c r="AA101">
        <v>0.50926967953358504</v>
      </c>
      <c r="AB101">
        <v>5.39801980638622E-2</v>
      </c>
      <c r="AK101">
        <v>-6.4250435789342808E-2</v>
      </c>
      <c r="AL101">
        <v>0.45310149268371303</v>
      </c>
    </row>
    <row r="102" spans="21:38" x14ac:dyDescent="0.25">
      <c r="U102">
        <v>0.51894489676440636</v>
      </c>
      <c r="V102">
        <v>7.8013209535087127E-2</v>
      </c>
      <c r="W102">
        <v>2.5878758433559206</v>
      </c>
      <c r="X102">
        <v>2.3937529895729361</v>
      </c>
      <c r="Y102">
        <v>2.4908144164644286</v>
      </c>
      <c r="Z102">
        <v>0.32560988140466401</v>
      </c>
      <c r="AA102">
        <v>3.5233458932464497E-2</v>
      </c>
      <c r="AB102">
        <v>5.4852441389092503E-2</v>
      </c>
      <c r="AK102">
        <v>-0.33938410847401301</v>
      </c>
      <c r="AL102">
        <v>-0.39140228396961502</v>
      </c>
    </row>
    <row r="103" spans="21:38" x14ac:dyDescent="0.25">
      <c r="U103">
        <v>0.29181386502802309</v>
      </c>
      <c r="V103">
        <v>0.56114419087544232</v>
      </c>
      <c r="W103">
        <v>2.5581849658292235</v>
      </c>
      <c r="X103">
        <v>3.2815940690266481</v>
      </c>
      <c r="Y103">
        <v>2.9198895174279356</v>
      </c>
      <c r="Z103">
        <v>-0.711970485046169</v>
      </c>
      <c r="AA103">
        <v>0.13450399492183901</v>
      </c>
      <c r="AB103">
        <v>5.5221192624919903E-2</v>
      </c>
      <c r="AK103">
        <v>8.498055638360083E-2</v>
      </c>
      <c r="AL103">
        <v>0.58657607998996997</v>
      </c>
    </row>
    <row r="104" spans="21:38" x14ac:dyDescent="0.25">
      <c r="U104">
        <v>0.16660313614575512</v>
      </c>
      <c r="V104">
        <v>0.32787328179001596</v>
      </c>
      <c r="W104">
        <v>3.4993767684179864</v>
      </c>
      <c r="X104">
        <v>4.3011162184278247</v>
      </c>
      <c r="Y104">
        <v>3.9002464934229053</v>
      </c>
      <c r="Z104">
        <v>0.25172660034879102</v>
      </c>
      <c r="AA104">
        <v>0.364362239696643</v>
      </c>
      <c r="AB104">
        <v>5.5411604195407901E-2</v>
      </c>
      <c r="AK104">
        <v>-6.1501513564737716E-2</v>
      </c>
      <c r="AL104">
        <v>-8.68087043342856E-2</v>
      </c>
    </row>
    <row r="105" spans="21:38" x14ac:dyDescent="0.25">
      <c r="U105">
        <v>0.60706374949297548</v>
      </c>
      <c r="V105">
        <v>4.6083766410548637E-3</v>
      </c>
      <c r="W105">
        <v>3.8027286371990972</v>
      </c>
      <c r="X105">
        <v>3.8429590046610032</v>
      </c>
      <c r="Y105">
        <v>3.8228438209300499</v>
      </c>
      <c r="Z105">
        <v>0.67571510111477595</v>
      </c>
      <c r="AA105">
        <v>0.70973807638336195</v>
      </c>
      <c r="AB105">
        <v>5.5807630832101503E-2</v>
      </c>
      <c r="AK105">
        <v>-0.21971448524505396</v>
      </c>
      <c r="AL105">
        <v>0.64365177550224195</v>
      </c>
    </row>
    <row r="106" spans="21:38" x14ac:dyDescent="0.25">
      <c r="U106">
        <v>0.5285349698412577</v>
      </c>
      <c r="V106">
        <v>0.16646135369203416</v>
      </c>
      <c r="W106">
        <v>1.9441160146146907</v>
      </c>
      <c r="X106">
        <v>2.4023052197307102</v>
      </c>
      <c r="Y106">
        <v>2.1732106171727006</v>
      </c>
      <c r="Z106">
        <v>0.59308464467680599</v>
      </c>
      <c r="AA106">
        <v>0.46543868239133401</v>
      </c>
      <c r="AB106">
        <v>5.8510726421676401E-2</v>
      </c>
      <c r="AK106">
        <v>-7.9682812729841304E-2</v>
      </c>
      <c r="AL106">
        <v>-0.24134110280558099</v>
      </c>
    </row>
    <row r="107" spans="21:38" x14ac:dyDescent="0.25">
      <c r="U107">
        <v>-1.5969132744463144</v>
      </c>
      <c r="V107">
        <v>0.35170617279609462</v>
      </c>
      <c r="W107">
        <v>0.77246097315651829</v>
      </c>
      <c r="X107">
        <v>0.57097046769936688</v>
      </c>
      <c r="Y107">
        <v>0.67171572042794259</v>
      </c>
      <c r="Z107">
        <v>-1.4500891747706499</v>
      </c>
      <c r="AA107">
        <v>0.413968449656266</v>
      </c>
      <c r="AB107">
        <v>6.3960968193188306E-2</v>
      </c>
      <c r="AK107">
        <v>0.29512761074611898</v>
      </c>
      <c r="AL107">
        <v>0.49959505129193499</v>
      </c>
    </row>
    <row r="108" spans="21:38" x14ac:dyDescent="0.25">
      <c r="U108">
        <v>-0.35903140328713545</v>
      </c>
      <c r="V108">
        <v>1.6882773226506151E-2</v>
      </c>
      <c r="W108">
        <v>4.5589558067062645</v>
      </c>
      <c r="X108">
        <v>5.0587034150028378</v>
      </c>
      <c r="Y108">
        <v>4.8088296108545512</v>
      </c>
      <c r="Z108">
        <v>-0.27281167781216198</v>
      </c>
      <c r="AA108">
        <v>0.135090635441664</v>
      </c>
      <c r="AB108">
        <v>6.4205495959294104E-2</v>
      </c>
      <c r="AK108">
        <v>0.17680542005567917</v>
      </c>
      <c r="AL108">
        <v>0.29477401103925199</v>
      </c>
    </row>
    <row r="109" spans="21:38" x14ac:dyDescent="0.25">
      <c r="U109">
        <v>0.58456265804988361</v>
      </c>
      <c r="V109">
        <v>5.2321765055200233E-2</v>
      </c>
      <c r="W109">
        <v>2.7886731691919202</v>
      </c>
      <c r="X109">
        <v>3.1792705165837543</v>
      </c>
      <c r="Y109">
        <v>2.9839718428878372</v>
      </c>
      <c r="Z109">
        <v>0.85117857279742803</v>
      </c>
      <c r="AA109">
        <v>0.35701744197535201</v>
      </c>
      <c r="AB109">
        <v>6.45723087657223E-2</v>
      </c>
      <c r="AK109">
        <v>-0.22292583520707412</v>
      </c>
      <c r="AL109">
        <v>-0.17477080784038401</v>
      </c>
    </row>
    <row r="110" spans="21:38" x14ac:dyDescent="0.25">
      <c r="U110">
        <v>-0.20230641623995008</v>
      </c>
      <c r="V110">
        <v>0.24978135519404068</v>
      </c>
      <c r="W110">
        <v>2.6409720287008711</v>
      </c>
      <c r="X110">
        <v>3.0516810705673958</v>
      </c>
      <c r="Y110">
        <v>2.8463265496341332</v>
      </c>
      <c r="Z110">
        <v>-0.35488172475728302</v>
      </c>
      <c r="AA110">
        <v>0.287134755040998</v>
      </c>
      <c r="AB110">
        <v>6.5250721857809099E-2</v>
      </c>
      <c r="AK110">
        <v>-0.10528921171865409</v>
      </c>
      <c r="AL110">
        <v>-0.29627474984692198</v>
      </c>
    </row>
    <row r="111" spans="21:38" x14ac:dyDescent="0.25">
      <c r="U111">
        <v>-0.45877314441068601</v>
      </c>
      <c r="V111">
        <v>0.16208415007786645</v>
      </c>
      <c r="W111">
        <v>3.3493449474031483</v>
      </c>
      <c r="X111">
        <v>2.9114070042592299</v>
      </c>
      <c r="Y111">
        <v>3.1303759758311891</v>
      </c>
      <c r="Z111">
        <v>-0.26848272882297503</v>
      </c>
      <c r="AA111">
        <v>0.39954323738606801</v>
      </c>
      <c r="AB111">
        <v>6.5618923721939504E-2</v>
      </c>
      <c r="AK111">
        <v>0.21827661263993534</v>
      </c>
      <c r="AL111">
        <v>0.28137533729141301</v>
      </c>
    </row>
    <row r="112" spans="21:38" x14ac:dyDescent="0.25">
      <c r="U112">
        <v>-0.39806487163460874</v>
      </c>
      <c r="V112">
        <v>5.6165022371864895E-2</v>
      </c>
      <c r="W112">
        <v>2.6944835240111296</v>
      </c>
      <c r="X112">
        <v>3.2430153435326954</v>
      </c>
      <c r="Y112">
        <v>2.9687494337719125</v>
      </c>
      <c r="Z112">
        <v>-0.36864997119719101</v>
      </c>
      <c r="AA112">
        <v>0.22569770341813</v>
      </c>
      <c r="AB112">
        <v>6.5856023776048198E-2</v>
      </c>
      <c r="AK112">
        <v>-0.29963531872237598</v>
      </c>
      <c r="AL112">
        <v>-0.25282155081010299</v>
      </c>
    </row>
    <row r="113" spans="21:38" x14ac:dyDescent="0.25">
      <c r="U113">
        <v>0.83333345580163432</v>
      </c>
      <c r="V113">
        <v>3.1318906560428225E-2</v>
      </c>
      <c r="W113">
        <v>1.9917796579099731</v>
      </c>
      <c r="X113">
        <v>2.278083297560018</v>
      </c>
      <c r="Y113">
        <v>2.1349314777349955</v>
      </c>
      <c r="Z113">
        <v>0.45541819222212998</v>
      </c>
      <c r="AA113">
        <v>0.18083918422792999</v>
      </c>
      <c r="AB113">
        <v>6.6343745625691494E-2</v>
      </c>
      <c r="AK113">
        <v>0.33854806748674571</v>
      </c>
      <c r="AL113">
        <v>0.461865142032862</v>
      </c>
    </row>
    <row r="114" spans="21:38" x14ac:dyDescent="0.25">
      <c r="U114">
        <v>0.14206995375069451</v>
      </c>
      <c r="V114">
        <v>0.91341635829025569</v>
      </c>
      <c r="W114">
        <v>0.98683886188923842</v>
      </c>
      <c r="X114">
        <v>0.53685469818163334</v>
      </c>
      <c r="Y114">
        <v>0.76184678003543582</v>
      </c>
      <c r="Z114">
        <v>1.2277065693617799</v>
      </c>
      <c r="AA114">
        <v>0.164323568070216</v>
      </c>
      <c r="AB114">
        <v>6.6769212851266996E-2</v>
      </c>
      <c r="AK114">
        <v>8.0480441385689078E-2</v>
      </c>
      <c r="AL114">
        <v>3.0831193236847501</v>
      </c>
    </row>
    <row r="115" spans="21:38" x14ac:dyDescent="0.25">
      <c r="U115">
        <v>0.70886533756477998</v>
      </c>
      <c r="V115">
        <v>0.58860096447062138</v>
      </c>
      <c r="W115">
        <v>0.36688127015458333</v>
      </c>
      <c r="X115">
        <v>1.1244979349204602</v>
      </c>
      <c r="Y115">
        <v>0.74568960253752181</v>
      </c>
      <c r="Z115">
        <v>-2.3914428184557601</v>
      </c>
      <c r="AA115">
        <v>0.244796364921648</v>
      </c>
      <c r="AB115">
        <v>6.8151089187355504E-2</v>
      </c>
      <c r="AK115">
        <v>-0.2212246179356111</v>
      </c>
      <c r="AL115">
        <v>-0.27906294241566698</v>
      </c>
    </row>
    <row r="116" spans="21:38" x14ac:dyDescent="0.25">
      <c r="U116">
        <v>-0.12178919440448366</v>
      </c>
      <c r="V116">
        <v>0.70847634144479532</v>
      </c>
      <c r="W116">
        <v>2.3501942232534381</v>
      </c>
      <c r="X116">
        <v>2.7421877851471277</v>
      </c>
      <c r="Y116">
        <v>2.5461910042002831</v>
      </c>
      <c r="Z116">
        <v>-0.48218679269614501</v>
      </c>
      <c r="AA116">
        <v>4.73651571687356E-2</v>
      </c>
      <c r="AB116">
        <v>6.8478601862051597E-2</v>
      </c>
      <c r="AK116">
        <v>0.21561220833915468</v>
      </c>
      <c r="AL116">
        <v>0.55731292454258996</v>
      </c>
    </row>
    <row r="117" spans="21:38" x14ac:dyDescent="0.25">
      <c r="U117">
        <v>0.34091101593135975</v>
      </c>
      <c r="V117">
        <v>0.67267815380870988</v>
      </c>
      <c r="W117">
        <v>1.0501297798152189</v>
      </c>
      <c r="X117">
        <v>1.6539043650782432</v>
      </c>
      <c r="Y117">
        <v>1.3520170724467311</v>
      </c>
      <c r="Z117">
        <v>0.85772200077171601</v>
      </c>
      <c r="AA117">
        <v>0.28061123872620902</v>
      </c>
      <c r="AB117">
        <v>7.3109549497302001E-2</v>
      </c>
      <c r="AK117">
        <v>-0.27219747137468542</v>
      </c>
      <c r="AL117">
        <v>-0.246880542589025</v>
      </c>
    </row>
    <row r="118" spans="21:38" x14ac:dyDescent="0.25">
      <c r="U118">
        <v>2.0704424030534674</v>
      </c>
      <c r="V118">
        <v>0.28014768458683409</v>
      </c>
      <c r="W118">
        <v>0.75897554360582553</v>
      </c>
      <c r="X118">
        <v>0.61375213103424187</v>
      </c>
      <c r="Y118">
        <v>0.6863638373200337</v>
      </c>
      <c r="Z118">
        <v>2.8649237146228201</v>
      </c>
      <c r="AA118">
        <v>0.17013631981648</v>
      </c>
      <c r="AB118">
        <v>7.3540550014282599E-2</v>
      </c>
      <c r="AK118">
        <v>-6.3822064557621697E-2</v>
      </c>
      <c r="AL118">
        <v>-0.21557199589198001</v>
      </c>
    </row>
    <row r="119" spans="21:38" x14ac:dyDescent="0.25">
      <c r="U119">
        <v>1.022160339056817</v>
      </c>
      <c r="V119">
        <v>0.12337273584762172</v>
      </c>
      <c r="W119">
        <v>2.8052003111198558</v>
      </c>
      <c r="X119">
        <v>3.3259015227513946</v>
      </c>
      <c r="Y119">
        <v>3.0655509169356252</v>
      </c>
      <c r="Z119">
        <v>0.39522791510314698</v>
      </c>
      <c r="AA119">
        <v>0.40890493782593401</v>
      </c>
      <c r="AB119">
        <v>7.4006454036533803E-2</v>
      </c>
      <c r="AK119">
        <v>0.20964649994658641</v>
      </c>
      <c r="AL119">
        <v>0.20743870784523</v>
      </c>
    </row>
    <row r="120" spans="21:38" x14ac:dyDescent="0.25">
      <c r="U120">
        <v>-0.96915734063531511</v>
      </c>
      <c r="V120">
        <v>3.694011520469815E-2</v>
      </c>
      <c r="W120">
        <v>2.4751132844801922</v>
      </c>
      <c r="X120">
        <v>1.6374455488957551</v>
      </c>
      <c r="Y120">
        <v>2.0562794166879739</v>
      </c>
      <c r="Z120">
        <v>-0.57200593069783801</v>
      </c>
      <c r="AA120">
        <v>0.27533641650789398</v>
      </c>
      <c r="AB120">
        <v>7.4587795281353106E-2</v>
      </c>
      <c r="AK120">
        <v>-9.3215083306069826E-2</v>
      </c>
      <c r="AL120">
        <v>3.9769715573681599</v>
      </c>
    </row>
    <row r="121" spans="21:38" x14ac:dyDescent="0.25">
      <c r="U121">
        <v>-0.40633903495249812</v>
      </c>
      <c r="V121">
        <v>5.1589442892425522E-3</v>
      </c>
      <c r="W121">
        <v>2.8144637935358809</v>
      </c>
      <c r="X121">
        <v>3.3533908722621217</v>
      </c>
      <c r="Y121">
        <v>3.0839273328990013</v>
      </c>
      <c r="Z121">
        <v>-0.43033761402652898</v>
      </c>
      <c r="AA121">
        <v>5.4837842130761198E-2</v>
      </c>
      <c r="AB121">
        <v>7.5441940223148402E-2</v>
      </c>
      <c r="AK121">
        <v>-9.3274167210277578E-2</v>
      </c>
      <c r="AL121">
        <v>-0.26684970929103502</v>
      </c>
    </row>
    <row r="122" spans="21:38" x14ac:dyDescent="0.25">
      <c r="U122">
        <v>-0.4902657841218464</v>
      </c>
      <c r="V122">
        <v>1.2843572386295481E-2</v>
      </c>
      <c r="W122">
        <v>2.7517068087317611</v>
      </c>
      <c r="X122">
        <v>3.4381374881600544</v>
      </c>
      <c r="Y122">
        <v>3.0949221484459075</v>
      </c>
      <c r="Z122">
        <v>-0.265508221889456</v>
      </c>
      <c r="AA122">
        <v>0.145246684973032</v>
      </c>
      <c r="AB122">
        <v>7.9136878620398698E-2</v>
      </c>
      <c r="AK122">
        <v>0.11137113381834077</v>
      </c>
      <c r="AL122">
        <v>0.34875814279837097</v>
      </c>
    </row>
    <row r="123" spans="21:38" x14ac:dyDescent="0.25">
      <c r="U123">
        <v>-0.24197424412646698</v>
      </c>
      <c r="V123">
        <v>0.15749739567795817</v>
      </c>
      <c r="W123">
        <v>2.8126150158655414</v>
      </c>
      <c r="X123">
        <v>3.3676713477217501</v>
      </c>
      <c r="Y123">
        <v>3.0901431817936458</v>
      </c>
      <c r="Z123">
        <v>-0.20587879881228299</v>
      </c>
      <c r="AA123">
        <v>0.117176979199877</v>
      </c>
      <c r="AB123">
        <v>7.9692553471787803E-2</v>
      </c>
      <c r="AK123">
        <v>-0.12678189308581869</v>
      </c>
      <c r="AL123">
        <v>0.31392853836255602</v>
      </c>
    </row>
    <row r="124" spans="21:38" x14ac:dyDescent="0.25">
      <c r="U124">
        <v>-0.20956662841784138</v>
      </c>
      <c r="V124">
        <v>2.148944698233974E-2</v>
      </c>
      <c r="W124">
        <v>3.2941990142161539</v>
      </c>
      <c r="X124">
        <v>3.4108906799556973</v>
      </c>
      <c r="Y124">
        <v>3.3525448470859258</v>
      </c>
      <c r="Z124">
        <v>-0.46831493666802199</v>
      </c>
      <c r="AA124">
        <v>0.28956538358928402</v>
      </c>
      <c r="AB124">
        <v>7.9738633177667606E-2</v>
      </c>
      <c r="AK124">
        <v>4.3483308788231284E-2</v>
      </c>
      <c r="AL124">
        <v>-3.5700534258904701</v>
      </c>
    </row>
    <row r="125" spans="21:38" x14ac:dyDescent="0.25">
      <c r="U125">
        <v>0.32071634526711756</v>
      </c>
      <c r="V125">
        <v>0.42279177356179398</v>
      </c>
      <c r="W125">
        <v>1.8634736161835244</v>
      </c>
      <c r="X125">
        <v>2.8803441118964574</v>
      </c>
      <c r="Y125">
        <v>2.371908864039991</v>
      </c>
      <c r="Z125">
        <v>0.36558403354209001</v>
      </c>
      <c r="AA125">
        <v>0.48108732909524499</v>
      </c>
      <c r="AB125">
        <v>7.9745020518170798E-2</v>
      </c>
      <c r="AK125">
        <v>-0.21716339764514261</v>
      </c>
      <c r="AL125">
        <v>-0.25981219505270198</v>
      </c>
    </row>
    <row r="126" spans="21:38" x14ac:dyDescent="0.25">
      <c r="U126">
        <v>0.27770296514165232</v>
      </c>
      <c r="V126">
        <v>0.11831799125996613</v>
      </c>
      <c r="W126">
        <v>2.754328914689399</v>
      </c>
      <c r="X126">
        <v>3.2560147900721943</v>
      </c>
      <c r="Y126">
        <v>3.0051718523807969</v>
      </c>
      <c r="Z126">
        <v>0.55766211525688802</v>
      </c>
      <c r="AA126">
        <v>0.23520188706133899</v>
      </c>
      <c r="AB126">
        <v>8.1964505326328901E-2</v>
      </c>
      <c r="AK126">
        <v>-8.4080970275725309E-3</v>
      </c>
      <c r="AL126">
        <v>4.5102512346341799</v>
      </c>
    </row>
    <row r="127" spans="21:38" x14ac:dyDescent="0.25">
      <c r="U127">
        <v>-2.08545196472318</v>
      </c>
      <c r="V127">
        <v>0.16807034574155602</v>
      </c>
      <c r="W127">
        <v>0.88661525698857535</v>
      </c>
      <c r="X127">
        <v>0.26734710987434002</v>
      </c>
      <c r="Y127">
        <v>0.57698118343145766</v>
      </c>
      <c r="Z127">
        <v>-1.68669408897498</v>
      </c>
      <c r="AA127">
        <v>0.29580214010392603</v>
      </c>
      <c r="AB127">
        <v>8.69415127527014E-2</v>
      </c>
      <c r="AK127">
        <v>-0.15038499525386323</v>
      </c>
      <c r="AL127">
        <v>-0.337417519997736</v>
      </c>
    </row>
    <row r="128" spans="21:38" x14ac:dyDescent="0.25">
      <c r="U128">
        <v>-0.26497611291774464</v>
      </c>
      <c r="V128">
        <v>0.20742799572217391</v>
      </c>
      <c r="W128">
        <v>3.3080278694334013</v>
      </c>
      <c r="X128">
        <v>3.7268264800200832</v>
      </c>
      <c r="Y128">
        <v>3.517427174726742</v>
      </c>
      <c r="Z128">
        <v>-0.33180433875245902</v>
      </c>
      <c r="AA128">
        <v>0.29676609741589299</v>
      </c>
      <c r="AB128">
        <v>8.9227824983652601E-2</v>
      </c>
      <c r="AK128">
        <v>1.8395402124883536E-2</v>
      </c>
      <c r="AL128">
        <v>-0.270939527253167</v>
      </c>
    </row>
    <row r="129" spans="21:38" x14ac:dyDescent="0.25">
      <c r="U129">
        <v>-0.618914569568493</v>
      </c>
      <c r="V129">
        <v>0.13474362450422248</v>
      </c>
      <c r="W129">
        <v>3.2814207823431403</v>
      </c>
      <c r="X129">
        <v>3.043520348562462</v>
      </c>
      <c r="Y129">
        <v>3.1624705654528009</v>
      </c>
      <c r="Z129">
        <v>-0.46118743951814301</v>
      </c>
      <c r="AA129">
        <v>0.407309429291909</v>
      </c>
      <c r="AB129">
        <v>9.0319927610961206E-2</v>
      </c>
      <c r="AK129">
        <v>0.46251461276811279</v>
      </c>
      <c r="AL129">
        <v>0.439042958982791</v>
      </c>
    </row>
    <row r="130" spans="21:38" x14ac:dyDescent="0.25">
      <c r="U130">
        <v>2.9497399084869067</v>
      </c>
      <c r="V130">
        <v>1.5490687007692868E-2</v>
      </c>
      <c r="W130">
        <v>0.22189000089253166</v>
      </c>
      <c r="X130">
        <v>1.5686399786469816</v>
      </c>
      <c r="Y130">
        <v>0.89526498976975666</v>
      </c>
      <c r="Z130">
        <v>1.6187383019951</v>
      </c>
      <c r="AA130">
        <v>0.46128952784553101</v>
      </c>
      <c r="AB130">
        <v>9.1934237233304905E-2</v>
      </c>
      <c r="AK130">
        <v>5.077152091163821E-2</v>
      </c>
      <c r="AL130">
        <v>0.18443167416696199</v>
      </c>
    </row>
    <row r="131" spans="21:38" x14ac:dyDescent="0.25">
      <c r="U131">
        <v>-0.84297333647189943</v>
      </c>
      <c r="V131">
        <v>4.146177067616999E-2</v>
      </c>
      <c r="W131">
        <v>1.5811183810896186</v>
      </c>
      <c r="X131">
        <v>1.790597109606596</v>
      </c>
      <c r="Y131">
        <v>1.6858577453481072</v>
      </c>
      <c r="Z131">
        <v>-0.54495118451311197</v>
      </c>
      <c r="AA131">
        <v>0.34575205140889098</v>
      </c>
      <c r="AB131">
        <v>9.2353159625026507E-2</v>
      </c>
      <c r="AK131">
        <v>-2.2043198420635606</v>
      </c>
      <c r="AL131">
        <v>-1.94646945632924</v>
      </c>
    </row>
    <row r="132" spans="21:38" x14ac:dyDescent="0.25">
      <c r="U132">
        <v>0.52079788770721913</v>
      </c>
      <c r="V132">
        <v>0.16161062128823903</v>
      </c>
      <c r="W132">
        <v>2.6846849457792721</v>
      </c>
      <c r="X132">
        <v>2.9442395482959944</v>
      </c>
      <c r="Y132">
        <v>2.8144622470376333</v>
      </c>
      <c r="Z132">
        <v>0.43349738413356798</v>
      </c>
      <c r="AA132">
        <v>0.124181460103462</v>
      </c>
      <c r="AB132">
        <v>9.4526483069494294E-2</v>
      </c>
      <c r="AK132">
        <v>-9.5493219466767212E-2</v>
      </c>
      <c r="AL132">
        <v>-0.15240071655375001</v>
      </c>
    </row>
    <row r="133" spans="21:38" x14ac:dyDescent="0.25">
      <c r="U133">
        <v>-0.77594646727234484</v>
      </c>
      <c r="V133">
        <v>0.12641574953879275</v>
      </c>
      <c r="W133">
        <v>1.9409808937908049</v>
      </c>
      <c r="X133">
        <v>1.9009867685949908</v>
      </c>
      <c r="Y133">
        <v>1.9209838311928977</v>
      </c>
      <c r="Z133">
        <v>-0.75058880352508595</v>
      </c>
      <c r="AA133">
        <v>0.20510281296405</v>
      </c>
      <c r="AB133">
        <v>9.8273875474810105E-2</v>
      </c>
      <c r="AK133">
        <v>-0.37172713950786934</v>
      </c>
      <c r="AL133">
        <v>-0.26697629401960499</v>
      </c>
    </row>
    <row r="134" spans="21:38" x14ac:dyDescent="0.25">
      <c r="U134">
        <v>-0.83947100255847618</v>
      </c>
      <c r="V134">
        <v>8.8108758371683055E-2</v>
      </c>
      <c r="W134">
        <v>2.0477630640625235</v>
      </c>
      <c r="X134">
        <v>1.8302070736779017</v>
      </c>
      <c r="Y134">
        <v>1.9389850688702126</v>
      </c>
      <c r="Z134">
        <v>-0.49107620287848502</v>
      </c>
      <c r="AA134">
        <v>0.23074027686633999</v>
      </c>
      <c r="AB134">
        <v>9.9288906896745105E-2</v>
      </c>
      <c r="AK134">
        <v>0.3078502393044269</v>
      </c>
      <c r="AL134">
        <v>0.32736869812567598</v>
      </c>
    </row>
    <row r="135" spans="21:38" x14ac:dyDescent="0.25">
      <c r="U135">
        <v>0.25012654370798387</v>
      </c>
      <c r="V135">
        <v>0.1327293601816964</v>
      </c>
      <c r="W135">
        <v>2.5262157910145695</v>
      </c>
      <c r="X135">
        <v>3.1014941654650965</v>
      </c>
      <c r="Y135">
        <v>2.8138549782398332</v>
      </c>
      <c r="Z135">
        <v>0.29746433575794601</v>
      </c>
      <c r="AA135">
        <v>9.3536608216117798E-2</v>
      </c>
      <c r="AB135">
        <v>0.101018923599898</v>
      </c>
      <c r="AK135">
        <v>-0.22193015408136604</v>
      </c>
      <c r="AL135">
        <v>-0.38847821754858802</v>
      </c>
    </row>
    <row r="136" spans="21:38" x14ac:dyDescent="0.25">
      <c r="U136">
        <v>-0.3888244789417335</v>
      </c>
      <c r="V136">
        <v>7.3845720059078052E-2</v>
      </c>
      <c r="W136">
        <v>3.0730912361341236</v>
      </c>
      <c r="X136">
        <v>3.1119748888161429</v>
      </c>
      <c r="Y136">
        <v>3.092533062475133</v>
      </c>
      <c r="Z136">
        <v>-0.26785014816967601</v>
      </c>
      <c r="AA136">
        <v>6.7840547531407197E-2</v>
      </c>
      <c r="AB136">
        <v>0.103367194838568</v>
      </c>
      <c r="AK136">
        <v>-0.21366609903137654</v>
      </c>
      <c r="AL136">
        <v>-0.316723182328847</v>
      </c>
    </row>
    <row r="137" spans="21:38" x14ac:dyDescent="0.25">
      <c r="U137">
        <v>-0.29963531872237598</v>
      </c>
      <c r="V137">
        <v>0.20454793511932168</v>
      </c>
      <c r="W137">
        <v>3.5583125984189312</v>
      </c>
      <c r="X137">
        <v>3.6212377026139748</v>
      </c>
      <c r="Y137">
        <v>3.589775150516453</v>
      </c>
      <c r="Z137">
        <v>-0.25282155081010299</v>
      </c>
      <c r="AA137">
        <v>0.136661734518598</v>
      </c>
      <c r="AB137">
        <v>0.104521001545633</v>
      </c>
      <c r="AK137">
        <v>-0.26497611291774464</v>
      </c>
      <c r="AL137">
        <v>-0.33180433875245902</v>
      </c>
    </row>
    <row r="138" spans="21:38" x14ac:dyDescent="0.25">
      <c r="U138">
        <v>0.19851949330607538</v>
      </c>
      <c r="V138">
        <v>0.60869932655118708</v>
      </c>
      <c r="W138">
        <v>2.4565440468602699</v>
      </c>
      <c r="X138">
        <v>2.3568806493228736</v>
      </c>
      <c r="Y138">
        <v>2.4067123480915718</v>
      </c>
      <c r="Z138">
        <v>-0.34730906420039698</v>
      </c>
      <c r="AA138">
        <v>0.19201410649822301</v>
      </c>
      <c r="AB138">
        <v>0.10579036323256601</v>
      </c>
      <c r="AK138">
        <v>-0.19908430554774659</v>
      </c>
      <c r="AL138">
        <v>-0.333233248855695</v>
      </c>
    </row>
    <row r="139" spans="21:38" x14ac:dyDescent="0.25">
      <c r="U139">
        <v>0.77683707759568454</v>
      </c>
      <c r="V139">
        <v>0.4665036901411177</v>
      </c>
      <c r="W139">
        <v>0.93977125905211789</v>
      </c>
      <c r="X139">
        <v>1.0150131705892298</v>
      </c>
      <c r="Y139">
        <v>0.97739221482067384</v>
      </c>
      <c r="Z139">
        <v>0.78133915827096201</v>
      </c>
      <c r="AA139">
        <v>4.23988039903158E-2</v>
      </c>
      <c r="AB139">
        <v>0.107215902343199</v>
      </c>
      <c r="AK139">
        <v>-3.5895778674208394E-2</v>
      </c>
      <c r="AL139">
        <v>-0.76420643966166502</v>
      </c>
    </row>
    <row r="140" spans="21:38" x14ac:dyDescent="0.25">
      <c r="U140">
        <v>0.30833940374053598</v>
      </c>
      <c r="V140">
        <v>0.70190460519604037</v>
      </c>
      <c r="W140">
        <v>0.93221597957563096</v>
      </c>
      <c r="X140">
        <v>1.6035890806606152</v>
      </c>
      <c r="Y140">
        <v>1.267902530118123</v>
      </c>
      <c r="Z140">
        <v>-0.58718170820973203</v>
      </c>
      <c r="AA140">
        <v>0.223337584001504</v>
      </c>
      <c r="AB140">
        <v>0.107886930212861</v>
      </c>
      <c r="AK140">
        <v>0.25131014050365308</v>
      </c>
      <c r="AL140">
        <v>-6.5716385153806796</v>
      </c>
    </row>
    <row r="141" spans="21:38" x14ac:dyDescent="0.25">
      <c r="U141">
        <v>-0.46326727953665592</v>
      </c>
      <c r="V141">
        <v>0.11110407742529162</v>
      </c>
      <c r="W141">
        <v>3.7608001586302913</v>
      </c>
      <c r="X141">
        <v>3.0746906861119583</v>
      </c>
      <c r="Y141">
        <v>3.4177454223711248</v>
      </c>
      <c r="Z141">
        <v>-0.61244974918178596</v>
      </c>
      <c r="AA141">
        <v>0.137054066723239</v>
      </c>
      <c r="AB141">
        <v>0.10883451303092601</v>
      </c>
      <c r="AK141">
        <v>-0.37076391877291848</v>
      </c>
      <c r="AL141">
        <v>0.90385149180983104</v>
      </c>
    </row>
    <row r="142" spans="21:38" x14ac:dyDescent="0.25">
      <c r="U142">
        <v>-0.27871953853013215</v>
      </c>
      <c r="V142">
        <v>0.18281327951956575</v>
      </c>
      <c r="W142">
        <v>3.6141728382551559</v>
      </c>
      <c r="X142">
        <v>3.8303029099657819</v>
      </c>
      <c r="Y142">
        <v>3.7222378741104691</v>
      </c>
      <c r="Z142">
        <v>-0.34183843988134399</v>
      </c>
      <c r="AA142">
        <v>0.18860962008875901</v>
      </c>
      <c r="AB142">
        <v>0.10885187809474001</v>
      </c>
      <c r="AK142">
        <v>-0.12099175090916636</v>
      </c>
      <c r="AL142">
        <v>-0.269625205036508</v>
      </c>
    </row>
    <row r="143" spans="21:38" x14ac:dyDescent="0.25">
      <c r="U143">
        <v>-0.22193015408136604</v>
      </c>
      <c r="V143">
        <v>0.30510523088773772</v>
      </c>
      <c r="W143">
        <v>3.3204522066751143</v>
      </c>
      <c r="X143">
        <v>3.7205607328656107</v>
      </c>
      <c r="Y143">
        <v>3.5205064697703623</v>
      </c>
      <c r="Z143">
        <v>-0.38847821754858802</v>
      </c>
      <c r="AA143">
        <v>0.249440658063878</v>
      </c>
      <c r="AB143">
        <v>0.111476303201391</v>
      </c>
      <c r="AK143">
        <v>7.4923211487992428E-2</v>
      </c>
      <c r="AL143">
        <v>1.2173490960759601</v>
      </c>
    </row>
    <row r="144" spans="21:38" x14ac:dyDescent="0.25">
      <c r="U144">
        <v>-0.58519383450969586</v>
      </c>
      <c r="V144">
        <v>3.3739940231774781E-3</v>
      </c>
      <c r="W144">
        <v>2.0955675800519433</v>
      </c>
      <c r="X144">
        <v>2.4532894972538295</v>
      </c>
      <c r="Y144">
        <v>2.2744285386528862</v>
      </c>
      <c r="Z144">
        <v>-0.42689784652754098</v>
      </c>
      <c r="AA144">
        <v>0.14941654076626601</v>
      </c>
      <c r="AB144">
        <v>0.111798231592009</v>
      </c>
      <c r="AK144">
        <v>0.2091139351118344</v>
      </c>
      <c r="AL144">
        <v>0.63529175798957604</v>
      </c>
    </row>
    <row r="145" spans="21:38" x14ac:dyDescent="0.25">
      <c r="U145">
        <v>0.70362369811544279</v>
      </c>
      <c r="V145">
        <v>1.9240112619060418E-2</v>
      </c>
      <c r="W145">
        <v>2.3497825009039688</v>
      </c>
      <c r="X145">
        <v>3.113070073520118</v>
      </c>
      <c r="Y145">
        <v>2.7314262872120434</v>
      </c>
      <c r="Z145">
        <v>0.69158611021754302</v>
      </c>
      <c r="AA145">
        <v>0.19901815110484</v>
      </c>
      <c r="AB145">
        <v>0.11476056681583401</v>
      </c>
      <c r="AK145">
        <v>2.2825300104874095E-2</v>
      </c>
      <c r="AL145">
        <v>0.46512859490967601</v>
      </c>
    </row>
    <row r="146" spans="21:38" x14ac:dyDescent="0.25">
      <c r="U146">
        <v>-0.12270330822556934</v>
      </c>
      <c r="V146">
        <v>0.74221159006316917</v>
      </c>
      <c r="W146">
        <v>2.2097701887729113</v>
      </c>
      <c r="X146">
        <v>2.2931796479381767</v>
      </c>
      <c r="Y146">
        <v>2.251474918355544</v>
      </c>
      <c r="Z146">
        <v>-0.38043251448774701</v>
      </c>
      <c r="AA146">
        <v>0.115832756257931</v>
      </c>
      <c r="AB146">
        <v>0.11574194018622</v>
      </c>
      <c r="AK146">
        <v>-9.5463170185937085E-2</v>
      </c>
      <c r="AL146">
        <v>0.37127394009472697</v>
      </c>
    </row>
    <row r="147" spans="21:38" x14ac:dyDescent="0.25">
      <c r="U147">
        <v>-1.7838480948056807</v>
      </c>
      <c r="V147">
        <v>0.10760859300107474</v>
      </c>
      <c r="W147">
        <v>2.4885739226174568</v>
      </c>
      <c r="X147">
        <v>0.89278446884797136</v>
      </c>
      <c r="Y147">
        <v>1.6906791957327141</v>
      </c>
      <c r="Z147">
        <v>-1.15608542833098</v>
      </c>
      <c r="AA147">
        <v>9.2769828018317999E-2</v>
      </c>
      <c r="AB147">
        <v>0.115881293037588</v>
      </c>
      <c r="AK147">
        <v>-0.14719530176395557</v>
      </c>
      <c r="AL147">
        <v>-0.32379740326894102</v>
      </c>
    </row>
    <row r="148" spans="21:38" x14ac:dyDescent="0.25">
      <c r="U148">
        <v>-2.4570707611216134E-2</v>
      </c>
      <c r="V148">
        <v>0.98349554641581904</v>
      </c>
      <c r="W148">
        <v>0.94921065835567997</v>
      </c>
      <c r="X148">
        <v>0.80206588294507053</v>
      </c>
      <c r="Y148">
        <v>0.87563827065037525</v>
      </c>
      <c r="Z148">
        <v>2.87500076969555</v>
      </c>
      <c r="AA148">
        <v>0.120686014212347</v>
      </c>
      <c r="AB148">
        <v>0.117866100311001</v>
      </c>
      <c r="AK148">
        <v>-0.19884127138569335</v>
      </c>
      <c r="AL148">
        <v>-0.38693690019462901</v>
      </c>
    </row>
    <row r="149" spans="21:38" x14ac:dyDescent="0.25">
      <c r="U149">
        <v>1.3310254751933703</v>
      </c>
      <c r="V149">
        <v>0.17848750682955086</v>
      </c>
      <c r="W149">
        <v>2.0187605817697865</v>
      </c>
      <c r="X149">
        <v>2.9861249884429437</v>
      </c>
      <c r="Y149">
        <v>2.5024427851063651</v>
      </c>
      <c r="Z149">
        <v>0.429181769689994</v>
      </c>
      <c r="AA149">
        <v>0.116430730408272</v>
      </c>
      <c r="AB149">
        <v>0.119078777389556</v>
      </c>
      <c r="AK149">
        <v>-0.22427261621658165</v>
      </c>
      <c r="AL149">
        <v>0.51575997387857597</v>
      </c>
    </row>
    <row r="150" spans="21:38" x14ac:dyDescent="0.25">
      <c r="U150">
        <v>0.8399334881317756</v>
      </c>
      <c r="V150">
        <v>1.5652295548145328E-2</v>
      </c>
      <c r="W150">
        <v>2.4922386397967782</v>
      </c>
      <c r="X150">
        <v>2.655814591978634</v>
      </c>
      <c r="Y150">
        <v>2.5740266158877061</v>
      </c>
      <c r="Z150">
        <v>0.74501605561430295</v>
      </c>
      <c r="AA150">
        <v>0.38170382226576999</v>
      </c>
      <c r="AB150">
        <v>0.120812264615313</v>
      </c>
      <c r="AK150">
        <v>-0.17497075991314059</v>
      </c>
      <c r="AL150">
        <v>-0.26340143621951201</v>
      </c>
    </row>
    <row r="151" spans="21:38" x14ac:dyDescent="0.25">
      <c r="U151">
        <v>8.1547758463920164E-2</v>
      </c>
      <c r="V151">
        <v>0.81989096512814885</v>
      </c>
      <c r="W151">
        <v>3.1480849008411815</v>
      </c>
      <c r="X151">
        <v>2.6434008663508353</v>
      </c>
      <c r="Y151">
        <v>2.8957428835960082</v>
      </c>
      <c r="Z151">
        <v>0.93827750969985702</v>
      </c>
      <c r="AA151">
        <v>0.131473101971533</v>
      </c>
      <c r="AB151">
        <v>0.123906701675484</v>
      </c>
      <c r="AK151">
        <v>-5.4751106953488518E-2</v>
      </c>
      <c r="AL151">
        <v>-0.20331185675194999</v>
      </c>
    </row>
    <row r="152" spans="21:38" x14ac:dyDescent="0.25">
      <c r="U152">
        <v>-0.21586809684363059</v>
      </c>
      <c r="V152">
        <v>0.32598298302316342</v>
      </c>
      <c r="W152">
        <v>3.1919792369007776</v>
      </c>
      <c r="X152">
        <v>3.2732941883032942</v>
      </c>
      <c r="Y152">
        <v>3.2326367126020359</v>
      </c>
      <c r="Z152">
        <v>-0.32414647710636602</v>
      </c>
      <c r="AA152">
        <v>5.9943320860238902E-2</v>
      </c>
      <c r="AB152">
        <v>0.12400167495610399</v>
      </c>
      <c r="AK152">
        <v>-0.23664511255037576</v>
      </c>
      <c r="AL152">
        <v>-0.34566464152035897</v>
      </c>
    </row>
    <row r="153" spans="21:38" x14ac:dyDescent="0.25">
      <c r="U153">
        <v>-0.3057924574774093</v>
      </c>
      <c r="V153">
        <v>0.63735592965659116</v>
      </c>
      <c r="W153">
        <v>1.9691978632480822</v>
      </c>
      <c r="X153">
        <v>1.9161320095529266</v>
      </c>
      <c r="Y153">
        <v>1.9426649364005044</v>
      </c>
      <c r="Z153">
        <v>-0.38898967517628502</v>
      </c>
      <c r="AA153">
        <v>0.118680206332961</v>
      </c>
      <c r="AB153">
        <v>0.124312086381965</v>
      </c>
      <c r="AK153">
        <v>-7.6976673673162803E-5</v>
      </c>
      <c r="AL153">
        <v>-1.2613784241005801</v>
      </c>
    </row>
    <row r="154" spans="21:38" x14ac:dyDescent="0.25">
      <c r="U154">
        <v>-0.27069906021835027</v>
      </c>
      <c r="V154">
        <v>0.25095768350133968</v>
      </c>
      <c r="W154">
        <v>2.8143340525402052</v>
      </c>
      <c r="X154">
        <v>2.7289026539192771</v>
      </c>
      <c r="Y154">
        <v>2.7716183532297411</v>
      </c>
      <c r="Z154">
        <v>-0.28740892395229201</v>
      </c>
      <c r="AA154">
        <v>8.2018571794011105E-2</v>
      </c>
      <c r="AB154">
        <v>0.124438271429787</v>
      </c>
      <c r="AK154">
        <v>0.32170412885854244</v>
      </c>
      <c r="AL154">
        <v>0.34430060029289</v>
      </c>
    </row>
    <row r="155" spans="21:38" x14ac:dyDescent="0.25">
      <c r="U155">
        <v>-5.8034794834827673E-2</v>
      </c>
      <c r="V155">
        <v>0.96498443939017398</v>
      </c>
      <c r="W155">
        <v>0.6871259448500272</v>
      </c>
      <c r="X155">
        <v>0.7872864629713332</v>
      </c>
      <c r="Y155">
        <v>0.73720620391068015</v>
      </c>
      <c r="Z155">
        <v>-1.5233131928960399</v>
      </c>
      <c r="AA155">
        <v>0.10927273096362999</v>
      </c>
      <c r="AB155">
        <v>0.12599029700791201</v>
      </c>
      <c r="AK155">
        <v>-0.11682704721324567</v>
      </c>
      <c r="AL155">
        <v>6.6438561897747297</v>
      </c>
    </row>
    <row r="156" spans="21:38" x14ac:dyDescent="0.25">
      <c r="U156">
        <v>-0.35661371725159552</v>
      </c>
      <c r="V156">
        <v>8.9631961482287345E-2</v>
      </c>
      <c r="W156">
        <v>3.1056694504497062</v>
      </c>
      <c r="X156">
        <v>2.307058121197223</v>
      </c>
      <c r="Y156">
        <v>2.7063637858234646</v>
      </c>
      <c r="Z156">
        <v>-0.25352193171300103</v>
      </c>
      <c r="AA156">
        <v>5.7692669544705498E-2</v>
      </c>
      <c r="AB156">
        <v>0.127619200710369</v>
      </c>
      <c r="AK156">
        <v>1.4671686066846075E-2</v>
      </c>
      <c r="AL156">
        <v>0.36592037846417802</v>
      </c>
    </row>
    <row r="157" spans="21:38" x14ac:dyDescent="0.25">
      <c r="U157">
        <v>-0.11045231415212202</v>
      </c>
      <c r="V157">
        <v>0.78501902351898845</v>
      </c>
      <c r="W157">
        <v>1.9245474244944631</v>
      </c>
      <c r="X157">
        <v>2.248832363892777</v>
      </c>
      <c r="Y157">
        <v>2.0866898941936203</v>
      </c>
      <c r="Z157">
        <v>-0.51570408149685698</v>
      </c>
      <c r="AA157">
        <v>0.16932445176799699</v>
      </c>
      <c r="AB157">
        <v>0.12872464283465199</v>
      </c>
      <c r="AK157">
        <v>-9.6053096604788765E-2</v>
      </c>
      <c r="AL157">
        <v>-0.27939749582298101</v>
      </c>
    </row>
    <row r="158" spans="21:38" x14ac:dyDescent="0.25">
      <c r="U158">
        <v>-1.8062127850554122</v>
      </c>
      <c r="V158">
        <v>8.2905138847999535E-2</v>
      </c>
      <c r="W158">
        <v>2.4913578579962468</v>
      </c>
      <c r="X158">
        <v>2.4890350397202972</v>
      </c>
      <c r="Y158">
        <v>2.490196448858272</v>
      </c>
      <c r="Z158">
        <v>-1.3539029925827399</v>
      </c>
      <c r="AA158">
        <v>0.31463166509343299</v>
      </c>
      <c r="AB158">
        <v>0.13343930137552501</v>
      </c>
      <c r="AK158">
        <v>1.1873381548693189E-2</v>
      </c>
      <c r="AL158">
        <v>-0.89082240801350998</v>
      </c>
    </row>
    <row r="159" spans="21:38" x14ac:dyDescent="0.25">
      <c r="U159">
        <v>-0.27735289198294416</v>
      </c>
      <c r="V159">
        <v>0.49146863747980329</v>
      </c>
      <c r="W159">
        <v>3.1218654746774632</v>
      </c>
      <c r="X159">
        <v>2.4581033310269333</v>
      </c>
      <c r="Y159">
        <v>2.7899844028521983</v>
      </c>
      <c r="Z159">
        <v>-0.55183306137136501</v>
      </c>
      <c r="AA159">
        <v>0.32136863426992601</v>
      </c>
      <c r="AB159">
        <v>0.133526164516617</v>
      </c>
      <c r="AK159">
        <v>-0.12279839436597922</v>
      </c>
      <c r="AL159">
        <v>-2.8621839074230002</v>
      </c>
    </row>
    <row r="160" spans="21:38" x14ac:dyDescent="0.25">
      <c r="U160">
        <v>0.36346531947927541</v>
      </c>
      <c r="V160">
        <v>4.6599737312868816E-2</v>
      </c>
      <c r="W160">
        <v>2.773683063158316</v>
      </c>
      <c r="X160">
        <v>2.7384241010844854</v>
      </c>
      <c r="Y160">
        <v>2.7560535821214005</v>
      </c>
      <c r="Z160">
        <v>0.49697792430869397</v>
      </c>
      <c r="AA160">
        <v>0.166377779412995</v>
      </c>
      <c r="AB160">
        <v>0.13586657836367499</v>
      </c>
      <c r="AK160">
        <v>-7.8366337452240253E-2</v>
      </c>
      <c r="AL160">
        <v>-0.25931474309385899</v>
      </c>
    </row>
    <row r="161" spans="21:38" x14ac:dyDescent="0.25">
      <c r="U161">
        <v>-0.32137949854121889</v>
      </c>
      <c r="V161">
        <v>0.30237844606362213</v>
      </c>
      <c r="W161">
        <v>2.8025877343484162</v>
      </c>
      <c r="X161">
        <v>2.3581498220217552</v>
      </c>
      <c r="Y161">
        <v>2.5803687781850857</v>
      </c>
      <c r="Z161">
        <v>0.64811154320347497</v>
      </c>
      <c r="AA161">
        <v>0.13195078578934599</v>
      </c>
      <c r="AB161">
        <v>0.13594691042308499</v>
      </c>
      <c r="AK161">
        <v>2.6025772091886792E-2</v>
      </c>
      <c r="AL161">
        <v>0.29147598778892903</v>
      </c>
    </row>
    <row r="162" spans="21:38" x14ac:dyDescent="0.25">
      <c r="U162">
        <v>-0.20807392876230305</v>
      </c>
      <c r="V162">
        <v>9.056322149842197E-2</v>
      </c>
      <c r="W162">
        <v>3.3237949682695294</v>
      </c>
      <c r="X162">
        <v>3.2707747850084736</v>
      </c>
      <c r="Y162">
        <v>3.2972848766390017</v>
      </c>
      <c r="Z162">
        <v>-0.36821470262186901</v>
      </c>
      <c r="AA162">
        <v>0.208991190923345</v>
      </c>
      <c r="AB162">
        <v>0.136003525248136</v>
      </c>
      <c r="AK162">
        <v>-0.26802468596858198</v>
      </c>
      <c r="AL162">
        <v>-0.22524519393456</v>
      </c>
    </row>
    <row r="163" spans="21:38" x14ac:dyDescent="0.25">
      <c r="U163">
        <v>0.7486499541359064</v>
      </c>
      <c r="V163">
        <v>0.25213950807750751</v>
      </c>
      <c r="W163">
        <v>0.92434069564919641</v>
      </c>
      <c r="X163">
        <v>3.0747330612654884</v>
      </c>
      <c r="Y163">
        <v>1.9995368784573424</v>
      </c>
      <c r="Z163">
        <v>1.07390448667538</v>
      </c>
      <c r="AA163">
        <v>0.35762856547363198</v>
      </c>
      <c r="AB163">
        <v>0.136787423467576</v>
      </c>
      <c r="AK163">
        <v>-7.833878660457641E-2</v>
      </c>
      <c r="AL163">
        <v>-0.31215516585907299</v>
      </c>
    </row>
    <row r="164" spans="21:38" x14ac:dyDescent="0.25">
      <c r="U164">
        <v>9.7007075851223271E-2</v>
      </c>
      <c r="V164">
        <v>0.93510394608341185</v>
      </c>
      <c r="W164">
        <v>0.9533142144975143</v>
      </c>
      <c r="X164">
        <v>1.1026616893937009</v>
      </c>
      <c r="Y164">
        <v>1.0279879519456077</v>
      </c>
      <c r="Z164">
        <v>0.43830509504614101</v>
      </c>
      <c r="AA164">
        <v>1.8802297343029899E-2</v>
      </c>
      <c r="AB164">
        <v>0.13888703033522801</v>
      </c>
      <c r="AK164">
        <v>-0.14106217626225556</v>
      </c>
      <c r="AL164">
        <v>-0.19664792913825299</v>
      </c>
    </row>
    <row r="165" spans="21:38" x14ac:dyDescent="0.25">
      <c r="U165">
        <v>-0.47933554434760872</v>
      </c>
      <c r="V165">
        <v>0.49217440128693435</v>
      </c>
      <c r="W165">
        <v>2.2190446179492564</v>
      </c>
      <c r="X165">
        <v>2.3119670254601283</v>
      </c>
      <c r="Y165">
        <v>2.2655058217046924</v>
      </c>
      <c r="Z165">
        <v>-1.5365617063316701</v>
      </c>
      <c r="AA165">
        <v>3.9946873200815101E-2</v>
      </c>
      <c r="AB165">
        <v>0.13895680689561199</v>
      </c>
      <c r="AK165">
        <v>-1.349361596032485E-2</v>
      </c>
      <c r="AL165">
        <v>0.28233798213292599</v>
      </c>
    </row>
    <row r="166" spans="21:38" x14ac:dyDescent="0.25">
      <c r="U166">
        <v>-0.42907335347223158</v>
      </c>
      <c r="V166">
        <v>0.38184248494066808</v>
      </c>
      <c r="W166">
        <v>2.3206104114868173</v>
      </c>
      <c r="X166">
        <v>2.6834332473724452</v>
      </c>
      <c r="Y166">
        <v>2.5020218294296313</v>
      </c>
      <c r="Z166">
        <v>-0.96922955832762803</v>
      </c>
      <c r="AA166">
        <v>0.156793057682517</v>
      </c>
      <c r="AB166">
        <v>0.14067988466770601</v>
      </c>
      <c r="AK166">
        <v>5.4539082600864319E-2</v>
      </c>
      <c r="AL166">
        <v>0.28425656562525897</v>
      </c>
    </row>
    <row r="167" spans="21:38" x14ac:dyDescent="0.25">
      <c r="U167">
        <v>0.37190999006661823</v>
      </c>
      <c r="V167">
        <v>0.29672313476029283</v>
      </c>
      <c r="W167">
        <v>3.2965130525599728</v>
      </c>
      <c r="X167">
        <v>3.4174572407401631</v>
      </c>
      <c r="Y167">
        <v>3.356985146650068</v>
      </c>
      <c r="Z167">
        <v>0.67307213616761397</v>
      </c>
      <c r="AA167">
        <v>0.43436577417389899</v>
      </c>
      <c r="AB167">
        <v>0.14183428143089299</v>
      </c>
      <c r="AK167">
        <v>-1.0324841988116895E-2</v>
      </c>
      <c r="AL167">
        <v>0.35320546570543898</v>
      </c>
    </row>
    <row r="168" spans="21:38" x14ac:dyDescent="0.25">
      <c r="U168">
        <v>-0.41670345451406637</v>
      </c>
      <c r="V168">
        <v>2.4028591490351591E-2</v>
      </c>
      <c r="W168">
        <v>2.6124518932381302</v>
      </c>
      <c r="X168">
        <v>2.9198349743477241</v>
      </c>
      <c r="Y168">
        <v>2.7661434337929274</v>
      </c>
      <c r="Z168">
        <v>-0.34146403373991002</v>
      </c>
      <c r="AA168">
        <v>0.13173872723103799</v>
      </c>
      <c r="AB168">
        <v>0.14223443329769</v>
      </c>
      <c r="AK168">
        <v>-0.18953984110442681</v>
      </c>
      <c r="AL168">
        <v>-0.244412139470018</v>
      </c>
    </row>
    <row r="169" spans="21:38" x14ac:dyDescent="0.25">
      <c r="U169">
        <v>-0.21550559173601347</v>
      </c>
      <c r="V169">
        <v>0.76362254952833508</v>
      </c>
      <c r="W169">
        <v>3.0556346053295851</v>
      </c>
      <c r="X169">
        <v>1.8766888245483273</v>
      </c>
      <c r="Y169">
        <v>2.4661617149389561</v>
      </c>
      <c r="Z169">
        <v>-0.75223730346274698</v>
      </c>
      <c r="AA169">
        <v>0.191022626931832</v>
      </c>
      <c r="AB169">
        <v>0.14368748780309801</v>
      </c>
      <c r="AK169">
        <v>-0.12376587553872469</v>
      </c>
      <c r="AL169">
        <v>-4.0174628716969902</v>
      </c>
    </row>
    <row r="170" spans="21:38" x14ac:dyDescent="0.25">
      <c r="U170">
        <v>0.26156428210004162</v>
      </c>
      <c r="V170">
        <v>0.32997411664418663</v>
      </c>
      <c r="W170">
        <v>2.472915420192987</v>
      </c>
      <c r="X170">
        <v>3.3532857151352338</v>
      </c>
      <c r="Y170">
        <v>2.9131005676641104</v>
      </c>
      <c r="Z170">
        <v>0.372637687266893</v>
      </c>
      <c r="AA170">
        <v>0.28856166701955299</v>
      </c>
      <c r="AB170">
        <v>0.14404884888911601</v>
      </c>
      <c r="AK170">
        <v>0.23570661308154595</v>
      </c>
      <c r="AL170">
        <v>0.64770940617376205</v>
      </c>
    </row>
    <row r="171" spans="21:38" x14ac:dyDescent="0.25">
      <c r="U171">
        <v>-3.7725808124730364</v>
      </c>
      <c r="V171">
        <v>0.26209471553769959</v>
      </c>
      <c r="W171">
        <v>1.2825839916667929</v>
      </c>
      <c r="X171">
        <v>0.49174386192536651</v>
      </c>
      <c r="Y171">
        <v>0.88716392679607969</v>
      </c>
      <c r="Z171">
        <v>-2.1257951595550799</v>
      </c>
      <c r="AA171">
        <v>0.24511016892555701</v>
      </c>
      <c r="AB171">
        <v>0.14647785955662401</v>
      </c>
      <c r="AK171">
        <v>3.6531886281854151E-2</v>
      </c>
      <c r="AL171">
        <v>-0.17797897031439</v>
      </c>
    </row>
    <row r="172" spans="21:38" x14ac:dyDescent="0.25">
      <c r="U172">
        <v>-0.67671613763178362</v>
      </c>
      <c r="V172">
        <v>0.1339023218216828</v>
      </c>
      <c r="W172">
        <v>2.6466325405082611</v>
      </c>
      <c r="X172">
        <v>3.2116832620699527</v>
      </c>
      <c r="Y172">
        <v>2.9291579012891069</v>
      </c>
      <c r="Z172">
        <v>-0.52421660433248796</v>
      </c>
      <c r="AA172">
        <v>0.25828608761973298</v>
      </c>
      <c r="AB172">
        <v>0.14657485557379901</v>
      </c>
      <c r="AK172">
        <v>-0.24361712692973295</v>
      </c>
      <c r="AL172">
        <v>0.40551217594523498</v>
      </c>
    </row>
    <row r="173" spans="21:38" x14ac:dyDescent="0.25">
      <c r="U173">
        <v>3.1560572485705492E-2</v>
      </c>
      <c r="V173">
        <v>0.97882845967184895</v>
      </c>
      <c r="W173">
        <v>0.87757914029184969</v>
      </c>
      <c r="X173">
        <v>1.4351074318896566</v>
      </c>
      <c r="Y173">
        <v>1.1563432860907532</v>
      </c>
      <c r="Z173">
        <v>-2.4192993753035599</v>
      </c>
      <c r="AA173">
        <v>0.27583754247541498</v>
      </c>
      <c r="AB173">
        <v>0.14750604126552799</v>
      </c>
      <c r="AK173">
        <v>-0.17350808289658079</v>
      </c>
      <c r="AL173">
        <v>-0.17582247377101301</v>
      </c>
    </row>
    <row r="174" spans="21:38" x14ac:dyDescent="0.25">
      <c r="U174">
        <v>0.28092342166513778</v>
      </c>
      <c r="V174">
        <v>0.25162559399849849</v>
      </c>
      <c r="W174">
        <v>2.6639815779826233</v>
      </c>
      <c r="X174">
        <v>3.3058293301042716</v>
      </c>
      <c r="Y174">
        <v>2.9849054540434476</v>
      </c>
      <c r="Z174">
        <v>0.27034230357129602</v>
      </c>
      <c r="AA174">
        <v>0.15677248252446699</v>
      </c>
      <c r="AB174">
        <v>0.15101443329391501</v>
      </c>
      <c r="AK174">
        <v>1.0904927795256412</v>
      </c>
      <c r="AL174">
        <v>1.1253018418760601</v>
      </c>
    </row>
    <row r="175" spans="21:38" x14ac:dyDescent="0.25">
      <c r="U175">
        <v>0.42782677752972353</v>
      </c>
      <c r="V175">
        <v>8.2059303716148321E-2</v>
      </c>
      <c r="W175">
        <v>3.1038052388261299</v>
      </c>
      <c r="X175">
        <v>3.2181504708179141</v>
      </c>
      <c r="Y175">
        <v>3.160977854822022</v>
      </c>
      <c r="Z175">
        <v>0.44781165477442603</v>
      </c>
      <c r="AA175">
        <v>0.307519426004914</v>
      </c>
      <c r="AB175">
        <v>0.151786760228141</v>
      </c>
      <c r="AK175">
        <v>-0.4125012837853384</v>
      </c>
      <c r="AL175">
        <v>-0.34200723657584198</v>
      </c>
    </row>
    <row r="176" spans="21:38" x14ac:dyDescent="0.25">
      <c r="U176">
        <v>0.75213269401576588</v>
      </c>
      <c r="V176">
        <v>6.8619691539233571E-2</v>
      </c>
      <c r="W176">
        <v>2.391281755094866</v>
      </c>
      <c r="X176">
        <v>2.6913572386863094</v>
      </c>
      <c r="Y176">
        <v>2.5413194968905879</v>
      </c>
      <c r="Z176">
        <v>0.36575649322303999</v>
      </c>
      <c r="AA176">
        <v>0.19634526194775301</v>
      </c>
      <c r="AB176">
        <v>0.15180999436989701</v>
      </c>
      <c r="AK176">
        <v>0.10459633299034232</v>
      </c>
      <c r="AL176">
        <v>1.3305990711217801</v>
      </c>
    </row>
    <row r="177" spans="21:38" x14ac:dyDescent="0.25">
      <c r="U177">
        <v>-0.55582285458807823</v>
      </c>
      <c r="V177">
        <v>4.8068845882280227E-2</v>
      </c>
      <c r="W177">
        <v>3.4174990814990562</v>
      </c>
      <c r="X177">
        <v>2.8034402485845207</v>
      </c>
      <c r="Y177">
        <v>3.1104696650417885</v>
      </c>
      <c r="Z177">
        <v>-0.50204989788082799</v>
      </c>
      <c r="AA177">
        <v>0.198961489043402</v>
      </c>
      <c r="AB177">
        <v>0.152580146267114</v>
      </c>
      <c r="AK177">
        <v>-0.46326727953665592</v>
      </c>
      <c r="AL177">
        <v>-0.61244974918178596</v>
      </c>
    </row>
    <row r="178" spans="21:38" x14ac:dyDescent="0.25">
      <c r="U178">
        <v>0.29527109968794207</v>
      </c>
      <c r="V178">
        <v>0.27818848622574682</v>
      </c>
      <c r="W178">
        <v>3.0614585351601735</v>
      </c>
      <c r="X178">
        <v>3.350313097297235</v>
      </c>
      <c r="Y178">
        <v>3.2058858162287045</v>
      </c>
      <c r="Z178">
        <v>0.45939389466323299</v>
      </c>
      <c r="AA178">
        <v>0.62498024586119105</v>
      </c>
      <c r="AB178">
        <v>0.156323574145521</v>
      </c>
      <c r="AK178">
        <v>-7.2612791416408445E-2</v>
      </c>
      <c r="AL178">
        <v>2.0732501095341198</v>
      </c>
    </row>
    <row r="179" spans="21:38" x14ac:dyDescent="0.25">
      <c r="U179">
        <v>-8.2020087756051283E-2</v>
      </c>
      <c r="V179">
        <v>0.95076874213587903</v>
      </c>
      <c r="W179">
        <v>1.0138654815372465</v>
      </c>
      <c r="X179">
        <v>0.37686717781228435</v>
      </c>
      <c r="Y179">
        <v>0.69536632967476542</v>
      </c>
      <c r="Z179">
        <v>-0.78948664404708202</v>
      </c>
      <c r="AA179">
        <v>0.10280737252420501</v>
      </c>
      <c r="AB179">
        <v>0.15658006803021901</v>
      </c>
      <c r="AK179">
        <v>0.18887520090293022</v>
      </c>
      <c r="AL179">
        <v>0.448852659051591</v>
      </c>
    </row>
    <row r="180" spans="21:38" x14ac:dyDescent="0.25">
      <c r="U180">
        <v>0.20964649994658641</v>
      </c>
      <c r="V180">
        <v>0.13731119619714718</v>
      </c>
      <c r="W180">
        <v>3.37870748118972</v>
      </c>
      <c r="X180">
        <v>3.765722290860809</v>
      </c>
      <c r="Y180">
        <v>3.5722148860252645</v>
      </c>
      <c r="Z180">
        <v>0.20743870784523</v>
      </c>
      <c r="AA180">
        <v>9.9049567935675903E-2</v>
      </c>
      <c r="AB180">
        <v>0.159096055698461</v>
      </c>
      <c r="AK180">
        <v>-0.11009358997524739</v>
      </c>
      <c r="AL180">
        <v>-0.16776605660303401</v>
      </c>
    </row>
    <row r="181" spans="21:38" x14ac:dyDescent="0.25">
      <c r="U181">
        <v>0.16561715132458157</v>
      </c>
      <c r="V181">
        <v>8.7742473242299446E-2</v>
      </c>
      <c r="W181">
        <v>3.1790358460114478</v>
      </c>
      <c r="X181">
        <v>3.548077455028956</v>
      </c>
      <c r="Y181">
        <v>3.3635566505202021</v>
      </c>
      <c r="Z181">
        <v>0.41045815637111399</v>
      </c>
      <c r="AA181">
        <v>0.212986201561703</v>
      </c>
      <c r="AB181">
        <v>0.15952514504259199</v>
      </c>
      <c r="AK181">
        <v>0.25970255466712944</v>
      </c>
      <c r="AL181">
        <v>0.34429074573400398</v>
      </c>
    </row>
    <row r="182" spans="21:38" x14ac:dyDescent="0.25">
      <c r="U182">
        <v>0.2091139351118344</v>
      </c>
      <c r="V182">
        <v>0.17867879848791529</v>
      </c>
      <c r="W182">
        <v>3.4609602562487365</v>
      </c>
      <c r="X182">
        <v>3.5570984202229794</v>
      </c>
      <c r="Y182">
        <v>3.5090293382358579</v>
      </c>
      <c r="Z182">
        <v>0.63529175798957604</v>
      </c>
      <c r="AA182">
        <v>0.23048970539497901</v>
      </c>
      <c r="AB182">
        <v>0.16007397223945199</v>
      </c>
      <c r="AK182">
        <v>0.3939886036837299</v>
      </c>
      <c r="AL182">
        <v>0.41672070267199401</v>
      </c>
    </row>
    <row r="183" spans="21:38" x14ac:dyDescent="0.25">
      <c r="U183">
        <v>-0.24225773563761707</v>
      </c>
      <c r="V183">
        <v>0.64589053654969675</v>
      </c>
      <c r="W183">
        <v>1.9736046596228636</v>
      </c>
      <c r="X183">
        <v>2.1484730974180932</v>
      </c>
      <c r="Y183">
        <v>2.0610388785204785</v>
      </c>
      <c r="Z183">
        <v>-0.33714178892262398</v>
      </c>
      <c r="AA183">
        <v>2.3487790796576001E-2</v>
      </c>
      <c r="AB183">
        <v>0.160099345143496</v>
      </c>
      <c r="AK183">
        <v>-2.9097655743628516E-2</v>
      </c>
      <c r="AL183">
        <v>-0.30902662404558101</v>
      </c>
    </row>
    <row r="184" spans="21:38" x14ac:dyDescent="0.25">
      <c r="U184">
        <v>0.23464265457547942</v>
      </c>
      <c r="V184">
        <v>8.1067043967204044E-2</v>
      </c>
      <c r="W184">
        <v>4.2124709038088293</v>
      </c>
      <c r="X184">
        <v>4.5549662140130662</v>
      </c>
      <c r="Y184">
        <v>4.3837185589109477</v>
      </c>
      <c r="Z184">
        <v>0.42855007242080301</v>
      </c>
      <c r="AA184">
        <v>0.46759494736221602</v>
      </c>
      <c r="AB184">
        <v>0.161506371890039</v>
      </c>
      <c r="AK184">
        <v>0.14113957780481315</v>
      </c>
      <c r="AL184">
        <v>-1.74792695976896</v>
      </c>
    </row>
    <row r="185" spans="21:38" x14ac:dyDescent="0.25">
      <c r="U185">
        <v>-2.7298057872264083</v>
      </c>
      <c r="V185">
        <v>0.34089313230205975</v>
      </c>
      <c r="W185">
        <v>0.22406396438158668</v>
      </c>
      <c r="X185">
        <v>0</v>
      </c>
      <c r="Y185">
        <v>0.11203198219079334</v>
      </c>
      <c r="Z185">
        <v>2.6933567346714198</v>
      </c>
      <c r="AA185">
        <v>0.25354051728657101</v>
      </c>
      <c r="AB185">
        <v>0.16192486557126001</v>
      </c>
      <c r="AK185">
        <v>1.2603167944133277E-2</v>
      </c>
      <c r="AL185">
        <v>-0.58516752541486905</v>
      </c>
    </row>
    <row r="186" spans="21:38" x14ac:dyDescent="0.25">
      <c r="U186">
        <v>-0.2343721347678665</v>
      </c>
      <c r="V186">
        <v>0.75378268059638787</v>
      </c>
      <c r="W186">
        <v>2.2714001682619624</v>
      </c>
      <c r="X186">
        <v>1.7184119480066107</v>
      </c>
      <c r="Y186">
        <v>1.9949060581342866</v>
      </c>
      <c r="Z186">
        <v>1.7618399097186099</v>
      </c>
      <c r="AA186">
        <v>0.12866351566585099</v>
      </c>
      <c r="AB186">
        <v>0.162746896628962</v>
      </c>
      <c r="AK186">
        <v>-0.14850810525638861</v>
      </c>
      <c r="AL186">
        <v>-0.21984984425898199</v>
      </c>
    </row>
    <row r="187" spans="21:38" x14ac:dyDescent="0.25">
      <c r="U187">
        <v>-0.82156616392415527</v>
      </c>
      <c r="V187">
        <v>0.11618114859992595</v>
      </c>
      <c r="W187">
        <v>2.0991134360284565</v>
      </c>
      <c r="X187">
        <v>1.7379466945307962</v>
      </c>
      <c r="Y187">
        <v>1.9185300652796262</v>
      </c>
      <c r="Z187">
        <v>-0.37475669431178099</v>
      </c>
      <c r="AA187">
        <v>0.115057193912663</v>
      </c>
      <c r="AB187">
        <v>0.16441770958420199</v>
      </c>
      <c r="AK187">
        <v>0.172071873079227</v>
      </c>
      <c r="AL187">
        <v>0.250471116560403</v>
      </c>
    </row>
    <row r="188" spans="21:38" x14ac:dyDescent="0.25">
      <c r="U188">
        <v>-0.37009446617062808</v>
      </c>
      <c r="V188">
        <v>0.41524622977543024</v>
      </c>
      <c r="W188">
        <v>4.0528308515640807</v>
      </c>
      <c r="X188">
        <v>3.5217918373762966</v>
      </c>
      <c r="Y188">
        <v>3.7873113444701887</v>
      </c>
      <c r="Z188">
        <v>-0.345773529458618</v>
      </c>
      <c r="AA188">
        <v>0.29946616268475001</v>
      </c>
      <c r="AB188">
        <v>0.164747023663319</v>
      </c>
      <c r="AK188">
        <v>-9.4829753856389989E-2</v>
      </c>
      <c r="AL188">
        <v>-0.192089494994888</v>
      </c>
    </row>
    <row r="189" spans="21:38" x14ac:dyDescent="0.25">
      <c r="U189">
        <v>0.13388955501738778</v>
      </c>
      <c r="V189">
        <v>0.88738832543036827</v>
      </c>
      <c r="W189">
        <v>0.73419436652787384</v>
      </c>
      <c r="X189">
        <v>1.6673021349007033</v>
      </c>
      <c r="Y189">
        <v>1.2007482507142886</v>
      </c>
      <c r="Z189">
        <v>0.47250007591216198</v>
      </c>
      <c r="AA189">
        <v>2.6665278899217101E-2</v>
      </c>
      <c r="AB189">
        <v>0.164766360921699</v>
      </c>
      <c r="AK189">
        <v>-4.4381481046488189E-2</v>
      </c>
      <c r="AL189">
        <v>-2.5449758198722701</v>
      </c>
    </row>
    <row r="190" spans="21:38" x14ac:dyDescent="0.25">
      <c r="U190">
        <v>0.21953376949761058</v>
      </c>
      <c r="V190">
        <v>0.40390049953046847</v>
      </c>
      <c r="W190">
        <v>2.9564051578846944</v>
      </c>
      <c r="X190">
        <v>2.9650305171609137</v>
      </c>
      <c r="Y190">
        <v>2.9607178375228038</v>
      </c>
      <c r="Z190">
        <v>0.43603730446387301</v>
      </c>
      <c r="AA190">
        <v>0.219793100015482</v>
      </c>
      <c r="AB190">
        <v>0.16542478770517699</v>
      </c>
      <c r="AK190">
        <v>6.2948419673084358E-2</v>
      </c>
      <c r="AL190">
        <v>-0.94107218050026398</v>
      </c>
    </row>
    <row r="191" spans="21:38" x14ac:dyDescent="0.25">
      <c r="U191">
        <v>0.35272675176224083</v>
      </c>
      <c r="V191">
        <v>0.44888216511814172</v>
      </c>
      <c r="W191">
        <v>1.257794856688045</v>
      </c>
      <c r="X191">
        <v>2.1947220938251197</v>
      </c>
      <c r="Y191">
        <v>1.7262584752565824</v>
      </c>
      <c r="Z191">
        <v>-0.49525735966896101</v>
      </c>
      <c r="AA191">
        <v>3.3026636335074702E-2</v>
      </c>
      <c r="AB191">
        <v>0.16718274544807299</v>
      </c>
      <c r="AK191">
        <v>-0.12724568859884544</v>
      </c>
      <c r="AL191">
        <v>0.286079402433011</v>
      </c>
    </row>
    <row r="192" spans="21:38" x14ac:dyDescent="0.25">
      <c r="U192">
        <v>0.24068313375025929</v>
      </c>
      <c r="V192">
        <v>2.7614751781295483E-2</v>
      </c>
      <c r="W192">
        <v>3.0703976815703924</v>
      </c>
      <c r="X192">
        <v>3.2886297760769505</v>
      </c>
      <c r="Y192">
        <v>3.1795137288236717</v>
      </c>
      <c r="Z192">
        <v>0.26352326518710401</v>
      </c>
      <c r="AA192">
        <v>0.15993940006517199</v>
      </c>
      <c r="AB192">
        <v>0.16719575159688399</v>
      </c>
      <c r="AK192">
        <v>-0.41430103430352178</v>
      </c>
      <c r="AL192">
        <v>-0.15673951415336801</v>
      </c>
    </row>
    <row r="193" spans="21:38" x14ac:dyDescent="0.25">
      <c r="U193">
        <v>0.74996585434255991</v>
      </c>
      <c r="V193">
        <v>0.46299041328629731</v>
      </c>
      <c r="W193">
        <v>0.72557424683735305</v>
      </c>
      <c r="X193">
        <v>2.3162736542361153</v>
      </c>
      <c r="Y193">
        <v>1.5209239505367342</v>
      </c>
      <c r="Z193">
        <v>1.2843130510410501</v>
      </c>
      <c r="AA193">
        <v>0.24744915986674601</v>
      </c>
      <c r="AB193">
        <v>0.168200798918101</v>
      </c>
      <c r="AK193">
        <v>-0.18629444585837623</v>
      </c>
      <c r="AL193">
        <v>0.428339987360778</v>
      </c>
    </row>
    <row r="194" spans="21:38" x14ac:dyDescent="0.25">
      <c r="U194">
        <v>-0.69913213100646221</v>
      </c>
      <c r="V194">
        <v>0.13575808838248205</v>
      </c>
      <c r="W194">
        <v>2.6787034198544517</v>
      </c>
      <c r="X194">
        <v>3.1355381055367531</v>
      </c>
      <c r="Y194">
        <v>2.9071207626956026</v>
      </c>
      <c r="Z194">
        <v>-0.35618043875451</v>
      </c>
      <c r="AA194">
        <v>4.6135781105684302E-2</v>
      </c>
      <c r="AB194">
        <v>0.16859840317160299</v>
      </c>
      <c r="AK194">
        <v>0.19718563612913972</v>
      </c>
      <c r="AL194">
        <v>0.413755099294841</v>
      </c>
    </row>
    <row r="195" spans="21:38" x14ac:dyDescent="0.25">
      <c r="U195">
        <v>-1.1852821271612182</v>
      </c>
      <c r="V195">
        <v>9.348243911262423E-2</v>
      </c>
      <c r="W195">
        <v>1.7440109432010085</v>
      </c>
      <c r="X195">
        <v>1.2160921091869596</v>
      </c>
      <c r="Y195">
        <v>1.4800515261939839</v>
      </c>
      <c r="Z195">
        <v>-0.75529768261046004</v>
      </c>
      <c r="AA195">
        <v>0.32329485828996901</v>
      </c>
      <c r="AB195">
        <v>0.16875520666052499</v>
      </c>
      <c r="AK195">
        <v>-0.1142597531220059</v>
      </c>
      <c r="AL195">
        <v>-2.3582258521832702</v>
      </c>
    </row>
    <row r="196" spans="21:38" x14ac:dyDescent="0.25">
      <c r="U196">
        <v>-0.22251101269998511</v>
      </c>
      <c r="V196">
        <v>2.6818421831930929E-2</v>
      </c>
      <c r="W196">
        <v>2.6249656134231323</v>
      </c>
      <c r="X196">
        <v>2.8946294020196994</v>
      </c>
      <c r="Y196">
        <v>2.7597975077214159</v>
      </c>
      <c r="Z196">
        <v>-0.237949628133962</v>
      </c>
      <c r="AA196">
        <v>0.17721937478222799</v>
      </c>
      <c r="AB196">
        <v>0.170362892110206</v>
      </c>
      <c r="AK196">
        <v>1.2994965010001346E-2</v>
      </c>
      <c r="AL196">
        <v>0.34458082280551899</v>
      </c>
    </row>
    <row r="197" spans="21:38" x14ac:dyDescent="0.25">
      <c r="U197">
        <v>-0.41514208691706356</v>
      </c>
      <c r="V197">
        <v>0.70636712564314774</v>
      </c>
      <c r="W197">
        <v>0.66374178868302158</v>
      </c>
      <c r="X197">
        <v>0.83760780068364993</v>
      </c>
      <c r="Y197">
        <v>0.75067479468333576</v>
      </c>
      <c r="Z197">
        <v>-0.77131350217877104</v>
      </c>
      <c r="AA197">
        <v>0.255832921668733</v>
      </c>
      <c r="AB197">
        <v>0.172119845858862</v>
      </c>
      <c r="AK197">
        <v>0.19599278820981281</v>
      </c>
      <c r="AL197">
        <v>0.29353907700124998</v>
      </c>
    </row>
    <row r="198" spans="21:38" x14ac:dyDescent="0.25">
      <c r="U198">
        <v>0.28427653553786009</v>
      </c>
      <c r="V198">
        <v>8.2293947068221053E-3</v>
      </c>
      <c r="W198">
        <v>2.662578157444587</v>
      </c>
      <c r="X198">
        <v>3.0090876632489949</v>
      </c>
      <c r="Y198">
        <v>2.8358329103467907</v>
      </c>
      <c r="Z198">
        <v>0.38525778802073701</v>
      </c>
      <c r="AA198">
        <v>0.217889472840746</v>
      </c>
      <c r="AB198">
        <v>0.17386874916928</v>
      </c>
      <c r="AK198">
        <v>-4.8907208907694233E-2</v>
      </c>
      <c r="AL198">
        <v>0.26602019036119201</v>
      </c>
    </row>
    <row r="199" spans="21:38" x14ac:dyDescent="0.25">
      <c r="U199">
        <v>0.33854806748674571</v>
      </c>
      <c r="V199">
        <v>5.8168754807223916E-3</v>
      </c>
      <c r="W199">
        <v>3.3520858231022559</v>
      </c>
      <c r="X199">
        <v>3.8159067751328091</v>
      </c>
      <c r="Y199">
        <v>3.5839962991175325</v>
      </c>
      <c r="Z199">
        <v>0.461865142032862</v>
      </c>
      <c r="AA199">
        <v>0.36591899886715501</v>
      </c>
      <c r="AB199">
        <v>0.17433451123099</v>
      </c>
      <c r="AK199">
        <v>-8.2559538139637859E-2</v>
      </c>
      <c r="AL199">
        <v>-0.54705907609582705</v>
      </c>
    </row>
    <row r="200" spans="21:38" x14ac:dyDescent="0.25">
      <c r="U200">
        <v>-0.36213327828786585</v>
      </c>
      <c r="V200">
        <v>0.33031588843192117</v>
      </c>
      <c r="W200">
        <v>3.2364935044347853</v>
      </c>
      <c r="X200">
        <v>2.7050777607430976</v>
      </c>
      <c r="Y200">
        <v>2.9707856325889415</v>
      </c>
      <c r="Z200">
        <v>0.45915261833980803</v>
      </c>
      <c r="AA200">
        <v>0.15092898150169801</v>
      </c>
      <c r="AB200">
        <v>0.175236179554181</v>
      </c>
      <c r="AK200">
        <v>4.3150920154546329E-2</v>
      </c>
      <c r="AL200">
        <v>-0.57693728968614799</v>
      </c>
    </row>
    <row r="201" spans="21:38" x14ac:dyDescent="0.25">
      <c r="U201">
        <v>-0.82623958463007363</v>
      </c>
      <c r="V201">
        <v>6.1466845398907392E-2</v>
      </c>
      <c r="W201">
        <v>2.0165763332628899</v>
      </c>
      <c r="X201">
        <v>2.1456507236182305</v>
      </c>
      <c r="Y201">
        <v>2.08111352844056</v>
      </c>
      <c r="Z201">
        <v>-0.481632666510039</v>
      </c>
      <c r="AA201">
        <v>0.28346841468315598</v>
      </c>
      <c r="AB201">
        <v>0.17652711303562901</v>
      </c>
      <c r="AK201">
        <v>-4.6876708688865426E-2</v>
      </c>
      <c r="AL201">
        <v>-0.42124259027716698</v>
      </c>
    </row>
    <row r="202" spans="21:38" x14ac:dyDescent="0.25">
      <c r="U202">
        <v>-0.46082467524941906</v>
      </c>
      <c r="V202">
        <v>0.25855694708210636</v>
      </c>
      <c r="W202">
        <v>1.9149705985428123</v>
      </c>
      <c r="X202">
        <v>2.3450546633406746</v>
      </c>
      <c r="Y202">
        <v>2.1300126309417435</v>
      </c>
      <c r="Z202">
        <v>-1.1834990400140799</v>
      </c>
      <c r="AA202">
        <v>0.21946010881494901</v>
      </c>
      <c r="AB202">
        <v>0.17733257814859901</v>
      </c>
      <c r="AK202">
        <v>0.16561715132458157</v>
      </c>
      <c r="AL202">
        <v>0.41045815637111399</v>
      </c>
    </row>
    <row r="203" spans="21:38" x14ac:dyDescent="0.25">
      <c r="U203">
        <v>0.24715826298246943</v>
      </c>
      <c r="V203">
        <v>8.5382648650706355E-2</v>
      </c>
      <c r="W203">
        <v>2.9551771973228274</v>
      </c>
      <c r="X203">
        <v>3.6203711172867923</v>
      </c>
      <c r="Y203">
        <v>3.2877741573048098</v>
      </c>
      <c r="Z203">
        <v>0.30236374526770599</v>
      </c>
      <c r="AA203">
        <v>0.116012921906802</v>
      </c>
      <c r="AB203">
        <v>0.179030760819511</v>
      </c>
      <c r="AK203">
        <v>0.37277161549412879</v>
      </c>
      <c r="AL203">
        <v>0.50167941048776798</v>
      </c>
    </row>
    <row r="204" spans="21:38" x14ac:dyDescent="0.25">
      <c r="U204">
        <v>-0.10528921171865409</v>
      </c>
      <c r="V204">
        <v>0.288596815070017</v>
      </c>
      <c r="W204">
        <v>3.2605285785078615</v>
      </c>
      <c r="X204">
        <v>3.9293661427263689</v>
      </c>
      <c r="Y204">
        <v>3.5949473606171152</v>
      </c>
      <c r="Z204">
        <v>-0.29627474984692198</v>
      </c>
      <c r="AA204">
        <v>9.1459344490956093E-2</v>
      </c>
      <c r="AB204">
        <v>0.180274990173379</v>
      </c>
      <c r="AK204">
        <v>0.37190999006661823</v>
      </c>
      <c r="AL204">
        <v>0.67307213616761397</v>
      </c>
    </row>
    <row r="205" spans="21:38" x14ac:dyDescent="0.25">
      <c r="U205">
        <v>-0.23135977803049787</v>
      </c>
      <c r="V205">
        <v>5.3102614396218903E-3</v>
      </c>
      <c r="W205">
        <v>3.7776120927160388</v>
      </c>
      <c r="X205">
        <v>4.1742027407758728</v>
      </c>
      <c r="Y205">
        <v>3.9759074167459558</v>
      </c>
      <c r="Z205">
        <v>-0.24816948893835999</v>
      </c>
      <c r="AA205">
        <v>0.112407919880991</v>
      </c>
      <c r="AB205">
        <v>0.181074227060946</v>
      </c>
      <c r="AK205">
        <v>-0.13927738749220975</v>
      </c>
      <c r="AL205">
        <v>-0.339546914496967</v>
      </c>
    </row>
    <row r="206" spans="21:38" x14ac:dyDescent="0.25">
      <c r="U206">
        <v>-0.74581171728060025</v>
      </c>
      <c r="V206">
        <v>0.63128500750679717</v>
      </c>
      <c r="W206">
        <v>0.57708662204627592</v>
      </c>
      <c r="X206">
        <v>0.15739514689458675</v>
      </c>
      <c r="Y206">
        <v>0.36724088447043135</v>
      </c>
      <c r="Z206">
        <v>-1.15899635221495</v>
      </c>
      <c r="AA206">
        <v>0.18306973459552101</v>
      </c>
      <c r="AB206">
        <v>0.18175910276086199</v>
      </c>
      <c r="AK206">
        <v>0.41224680290316629</v>
      </c>
      <c r="AL206">
        <v>0.478549887337819</v>
      </c>
    </row>
    <row r="207" spans="21:38" x14ac:dyDescent="0.25">
      <c r="U207">
        <v>1.1333430056460212</v>
      </c>
      <c r="V207">
        <v>0.21074446949141579</v>
      </c>
      <c r="W207">
        <v>1.2598306624568953</v>
      </c>
      <c r="X207">
        <v>1.8347736114627848</v>
      </c>
      <c r="Y207">
        <v>1.5473021369598401</v>
      </c>
      <c r="Z207">
        <v>2.41895258961154</v>
      </c>
      <c r="AA207">
        <v>0.407701981795145</v>
      </c>
      <c r="AB207">
        <v>0.18254368105913599</v>
      </c>
      <c r="AK207">
        <v>-0.20085125269721724</v>
      </c>
      <c r="AL207">
        <v>-0.27023278076909901</v>
      </c>
    </row>
    <row r="208" spans="21:38" x14ac:dyDescent="0.25">
      <c r="U208">
        <v>0.22683116893087851</v>
      </c>
      <c r="V208">
        <v>0.53951819950718438</v>
      </c>
      <c r="W208">
        <v>3.4325266969684365</v>
      </c>
      <c r="X208">
        <v>2.9778183051710401</v>
      </c>
      <c r="Y208">
        <v>3.2051725010697383</v>
      </c>
      <c r="Z208">
        <v>0.37395404416941003</v>
      </c>
      <c r="AA208">
        <v>0.11477103416746499</v>
      </c>
      <c r="AB208">
        <v>0.184981219806097</v>
      </c>
      <c r="AK208">
        <v>-0.20956662841784138</v>
      </c>
      <c r="AL208">
        <v>-0.46831493666802199</v>
      </c>
    </row>
    <row r="209" spans="21:38" x14ac:dyDescent="0.25">
      <c r="U209">
        <v>-0.55503777891174988</v>
      </c>
      <c r="V209">
        <v>8.8596292505193616E-2</v>
      </c>
      <c r="W209">
        <v>2.4309570163027385</v>
      </c>
      <c r="X209">
        <v>2.5624607981060823</v>
      </c>
      <c r="Y209">
        <v>2.4967089072044102</v>
      </c>
      <c r="Z209">
        <v>2.3031093931640099</v>
      </c>
      <c r="AA209">
        <v>8.7000885264524194E-2</v>
      </c>
      <c r="AB209">
        <v>0.185966529170837</v>
      </c>
      <c r="AK209">
        <v>0.13405705498301998</v>
      </c>
      <c r="AL209">
        <v>0.50546641607187204</v>
      </c>
    </row>
    <row r="210" spans="21:38" x14ac:dyDescent="0.25">
      <c r="U210">
        <v>0.25136463148547589</v>
      </c>
      <c r="V210">
        <v>0.82470585874109248</v>
      </c>
      <c r="W210">
        <v>1.8398164224001958</v>
      </c>
      <c r="X210">
        <v>2.0307536096222614</v>
      </c>
      <c r="Y210">
        <v>1.9352850160112287</v>
      </c>
      <c r="Z210">
        <v>1.0868318376302699</v>
      </c>
      <c r="AA210">
        <v>4.9765832915789301E-2</v>
      </c>
      <c r="AB210">
        <v>0.18622241116978</v>
      </c>
      <c r="AK210">
        <v>-0.11915618185207438</v>
      </c>
      <c r="AL210">
        <v>0.232108814968921</v>
      </c>
    </row>
    <row r="211" spans="21:38" x14ac:dyDescent="0.25">
      <c r="U211">
        <v>0.99309073859532826</v>
      </c>
      <c r="V211">
        <v>2.191296430301002E-2</v>
      </c>
      <c r="W211">
        <v>2.6500076801781698</v>
      </c>
      <c r="X211">
        <v>3.1888709738831049</v>
      </c>
      <c r="Y211">
        <v>2.9194393270306374</v>
      </c>
      <c r="Z211">
        <v>0.30573472572788002</v>
      </c>
      <c r="AA211">
        <v>0.218523488251437</v>
      </c>
      <c r="AB211">
        <v>0.18690287214749501</v>
      </c>
      <c r="AK211">
        <v>-9.3425204332495765E-2</v>
      </c>
      <c r="AL211">
        <v>0.195148063035748</v>
      </c>
    </row>
    <row r="212" spans="21:38" x14ac:dyDescent="0.25">
      <c r="U212">
        <v>-0.16096098212327103</v>
      </c>
      <c r="V212">
        <v>0.81603506580992913</v>
      </c>
      <c r="W212">
        <v>2.3477171319462582</v>
      </c>
      <c r="X212">
        <v>2.3637907287514746</v>
      </c>
      <c r="Y212">
        <v>2.3557539303488664</v>
      </c>
      <c r="Z212">
        <v>-0.875565924883142</v>
      </c>
      <c r="AA212">
        <v>0.327603037849722</v>
      </c>
      <c r="AB212">
        <v>0.18690298675004</v>
      </c>
      <c r="AK212">
        <v>-0.41565734158147538</v>
      </c>
      <c r="AL212">
        <v>-0.57562231587543999</v>
      </c>
    </row>
    <row r="213" spans="21:38" x14ac:dyDescent="0.25">
      <c r="U213">
        <v>-0.20432206425689536</v>
      </c>
      <c r="V213">
        <v>0.85643338318193452</v>
      </c>
      <c r="W213">
        <v>1.1843538246816601</v>
      </c>
      <c r="X213">
        <v>0.41728181869022468</v>
      </c>
      <c r="Y213">
        <v>0.8008178216859424</v>
      </c>
      <c r="Z213">
        <v>-2.5938761834828798</v>
      </c>
      <c r="AA213">
        <v>0.119377633071327</v>
      </c>
      <c r="AB213">
        <v>0.18692235903804499</v>
      </c>
      <c r="AK213">
        <v>-0.11356017744929096</v>
      </c>
      <c r="AL213">
        <v>0.33591902570888199</v>
      </c>
    </row>
    <row r="214" spans="21:38" x14ac:dyDescent="0.25">
      <c r="U214">
        <v>-0.11017986498129899</v>
      </c>
      <c r="V214">
        <v>0.72570942047562004</v>
      </c>
      <c r="W214">
        <v>1.898476532319288</v>
      </c>
      <c r="X214">
        <v>3.3612976955796525</v>
      </c>
      <c r="Y214">
        <v>2.6298871139494704</v>
      </c>
      <c r="Z214">
        <v>-0.24632300111675001</v>
      </c>
      <c r="AA214">
        <v>0.13232582464427201</v>
      </c>
      <c r="AB214">
        <v>0.18892201072368001</v>
      </c>
      <c r="AK214">
        <v>0.10007775693951575</v>
      </c>
      <c r="AL214">
        <v>1.9471432798703201</v>
      </c>
    </row>
    <row r="215" spans="21:38" x14ac:dyDescent="0.25">
      <c r="U215">
        <v>5.9962630108034318</v>
      </c>
      <c r="V215">
        <v>8.9813059849736407E-2</v>
      </c>
      <c r="W215">
        <v>0</v>
      </c>
      <c r="X215">
        <v>0.72382043465378665</v>
      </c>
      <c r="Y215">
        <v>0.36191021732689332</v>
      </c>
      <c r="Z215">
        <v>-1.60949165099128</v>
      </c>
      <c r="AA215">
        <v>3.6174521568931202E-2</v>
      </c>
      <c r="AB215">
        <v>0.18909302405547501</v>
      </c>
      <c r="AK215">
        <v>-0.1900383464840224</v>
      </c>
      <c r="AL215">
        <v>-0.175749942431563</v>
      </c>
    </row>
    <row r="216" spans="21:38" x14ac:dyDescent="0.25">
      <c r="U216">
        <v>6.6323837944465449</v>
      </c>
      <c r="V216">
        <v>3.8988107059732546E-3</v>
      </c>
      <c r="W216">
        <v>0</v>
      </c>
      <c r="X216">
        <v>1.1429326763358347</v>
      </c>
      <c r="Y216">
        <v>0.57146633816791736</v>
      </c>
      <c r="Z216">
        <v>3.9378517863254099</v>
      </c>
      <c r="AA216">
        <v>9.8100074148771699E-2</v>
      </c>
      <c r="AB216">
        <v>0.1899980463132</v>
      </c>
      <c r="AK216">
        <v>-0.21627066249371629</v>
      </c>
      <c r="AL216">
        <v>-0.20303127132457899</v>
      </c>
    </row>
    <row r="217" spans="21:38" x14ac:dyDescent="0.25">
      <c r="U217">
        <v>-0.57901342839612635</v>
      </c>
      <c r="V217">
        <v>2.6001204637562048E-2</v>
      </c>
      <c r="W217">
        <v>3.7626738088323841</v>
      </c>
      <c r="X217">
        <v>4.150268466899484</v>
      </c>
      <c r="Y217">
        <v>3.9564711378659343</v>
      </c>
      <c r="Z217">
        <v>-0.41739181331730202</v>
      </c>
      <c r="AA217">
        <v>0.227159762192956</v>
      </c>
      <c r="AB217">
        <v>0.19010136592854601</v>
      </c>
      <c r="AK217">
        <v>8.1975661377979361E-2</v>
      </c>
      <c r="AL217">
        <v>0.39477553709846402</v>
      </c>
    </row>
    <row r="218" spans="21:38" x14ac:dyDescent="0.25">
      <c r="U218">
        <v>0.49293776687166951</v>
      </c>
      <c r="V218">
        <v>0.11016635836132886</v>
      </c>
      <c r="W218">
        <v>2.4667165543257847</v>
      </c>
      <c r="X218">
        <v>2.4326067727594798</v>
      </c>
      <c r="Y218">
        <v>2.4496616635426323</v>
      </c>
      <c r="Z218">
        <v>0.44971663319074501</v>
      </c>
      <c r="AA218">
        <v>6.5382016684356406E-2</v>
      </c>
      <c r="AB218">
        <v>0.19095371886771501</v>
      </c>
      <c r="AK218">
        <v>-0.12636296415619383</v>
      </c>
      <c r="AL218">
        <v>-0.35005886893523103</v>
      </c>
    </row>
    <row r="219" spans="21:38" x14ac:dyDescent="0.25">
      <c r="U219">
        <v>-0.24326896365207668</v>
      </c>
      <c r="V219">
        <v>0.24570748122157451</v>
      </c>
      <c r="W219">
        <v>2.6729059274876867</v>
      </c>
      <c r="X219">
        <v>3.0332146590193303</v>
      </c>
      <c r="Y219">
        <v>2.8530602932535087</v>
      </c>
      <c r="Z219">
        <v>-0.74511911891739002</v>
      </c>
      <c r="AA219">
        <v>3.76985180902197E-2</v>
      </c>
      <c r="AB219">
        <v>0.19168307265628901</v>
      </c>
      <c r="AK219">
        <v>-0.23897615096168354</v>
      </c>
      <c r="AL219">
        <v>-0.50118847175032899</v>
      </c>
    </row>
    <row r="220" spans="21:38" x14ac:dyDescent="0.25">
      <c r="U220">
        <v>-0.97095585726346523</v>
      </c>
      <c r="V220">
        <v>0.55103979454831531</v>
      </c>
      <c r="W220">
        <v>0.65566397757520167</v>
      </c>
      <c r="X220">
        <v>0.30257646025876667</v>
      </c>
      <c r="Y220">
        <v>0.4791202189169842</v>
      </c>
      <c r="Z220">
        <v>1.22950534215748</v>
      </c>
      <c r="AA220">
        <v>0.19931041479804101</v>
      </c>
      <c r="AB220">
        <v>0.191863566517398</v>
      </c>
      <c r="AK220">
        <v>9.088401733829643E-2</v>
      </c>
      <c r="AL220">
        <v>-0.46483776968936902</v>
      </c>
    </row>
    <row r="221" spans="21:38" x14ac:dyDescent="0.25">
      <c r="U221">
        <v>-0.14201124276104943</v>
      </c>
      <c r="V221">
        <v>0.90165148449559629</v>
      </c>
      <c r="W221">
        <v>2.7126171219397368</v>
      </c>
      <c r="X221">
        <v>3.0389551296435751</v>
      </c>
      <c r="Y221">
        <v>2.8757861257916559</v>
      </c>
      <c r="Z221">
        <v>-0.23208240719446199</v>
      </c>
      <c r="AA221">
        <v>0.12262734773550001</v>
      </c>
      <c r="AB221">
        <v>0.196649765446792</v>
      </c>
      <c r="AK221">
        <v>-6.2232040673405972E-2</v>
      </c>
      <c r="AL221">
        <v>-0.20782190439567799</v>
      </c>
    </row>
    <row r="222" spans="21:38" x14ac:dyDescent="0.25">
      <c r="U222">
        <v>-1.9400710021262804</v>
      </c>
      <c r="V222">
        <v>0.11621553238727921</v>
      </c>
      <c r="W222">
        <v>1.7109974297117498</v>
      </c>
      <c r="X222">
        <v>0.19356735988520501</v>
      </c>
      <c r="Y222">
        <v>0.95228239479847743</v>
      </c>
      <c r="Z222">
        <v>1.7088791159397301</v>
      </c>
      <c r="AA222">
        <v>4.5281329649861597E-2</v>
      </c>
      <c r="AB222">
        <v>0.19739346685531001</v>
      </c>
      <c r="AK222">
        <v>-0.12497782729579048</v>
      </c>
      <c r="AL222">
        <v>0.21286895638870801</v>
      </c>
    </row>
    <row r="223" spans="21:38" x14ac:dyDescent="0.25">
      <c r="U223">
        <v>-0.98576547377109436</v>
      </c>
      <c r="V223">
        <v>0.20544136244925246</v>
      </c>
      <c r="W223">
        <v>3.0327025722094132</v>
      </c>
      <c r="X223">
        <v>2.4526144626204736</v>
      </c>
      <c r="Y223">
        <v>2.7426585174149434</v>
      </c>
      <c r="Z223">
        <v>-1.3667847610685999</v>
      </c>
      <c r="AA223">
        <v>0.32050878700109298</v>
      </c>
      <c r="AB223">
        <v>0.199597518152305</v>
      </c>
      <c r="AK223">
        <v>-7.5200133997734855E-2</v>
      </c>
      <c r="AL223">
        <v>0.39013681601613598</v>
      </c>
    </row>
    <row r="224" spans="21:38" x14ac:dyDescent="0.25">
      <c r="U224">
        <v>0.19599278820981281</v>
      </c>
      <c r="V224">
        <v>0.33038166508418199</v>
      </c>
      <c r="W224">
        <v>3.1768374117381359</v>
      </c>
      <c r="X224">
        <v>3.5658318503793982</v>
      </c>
      <c r="Y224">
        <v>3.3713346310587671</v>
      </c>
      <c r="Z224">
        <v>0.29353907700124998</v>
      </c>
      <c r="AA224">
        <v>9.7842976304027704E-2</v>
      </c>
      <c r="AB224">
        <v>0.20075232855685601</v>
      </c>
      <c r="AK224">
        <v>0.19559914871508133</v>
      </c>
      <c r="AL224">
        <v>0.431052654002061</v>
      </c>
    </row>
    <row r="225" spans="21:38" x14ac:dyDescent="0.25">
      <c r="U225">
        <v>-0.13504125515078269</v>
      </c>
      <c r="V225">
        <v>0.22618888598098982</v>
      </c>
      <c r="W225">
        <v>3.0238977287123165</v>
      </c>
      <c r="X225">
        <v>3.1317150447535371</v>
      </c>
      <c r="Y225">
        <v>3.0778063867329268</v>
      </c>
      <c r="Z225">
        <v>-0.25640492990701302</v>
      </c>
      <c r="AA225">
        <v>0.16298048625565401</v>
      </c>
      <c r="AB225">
        <v>0.200913228678753</v>
      </c>
      <c r="AK225">
        <v>0.26270119110898732</v>
      </c>
      <c r="AL225">
        <v>0.45972879701364699</v>
      </c>
    </row>
    <row r="226" spans="21:38" x14ac:dyDescent="0.25">
      <c r="U226">
        <v>-0.56102632708239897</v>
      </c>
      <c r="V226">
        <v>0.72617901874547719</v>
      </c>
      <c r="W226">
        <v>0.70862281960446072</v>
      </c>
      <c r="X226">
        <v>0.38645776285544997</v>
      </c>
      <c r="Y226">
        <v>0.5475402912299554</v>
      </c>
      <c r="Z226">
        <v>-0.64835912465573597</v>
      </c>
      <c r="AA226">
        <v>8.2093268422876606E-2</v>
      </c>
      <c r="AB226">
        <v>0.20127553885260499</v>
      </c>
      <c r="AK226">
        <v>-0.38143768049076954</v>
      </c>
      <c r="AL226">
        <v>-0.23485866493136601</v>
      </c>
    </row>
    <row r="227" spans="21:38" x14ac:dyDescent="0.25">
      <c r="U227">
        <v>-0.34417824275542336</v>
      </c>
      <c r="V227">
        <v>6.0029208534628588E-5</v>
      </c>
      <c r="W227">
        <v>3.1502606875965875</v>
      </c>
      <c r="X227">
        <v>3.0589918260416717</v>
      </c>
      <c r="Y227">
        <v>3.1046262568191296</v>
      </c>
      <c r="Z227">
        <v>-0.27042399220861002</v>
      </c>
      <c r="AA227">
        <v>0.22253925923798701</v>
      </c>
      <c r="AB227">
        <v>0.20137643931739299</v>
      </c>
      <c r="AK227">
        <v>-0.31947997577201348</v>
      </c>
      <c r="AL227">
        <v>-0.77502023940940801</v>
      </c>
    </row>
    <row r="228" spans="21:38" x14ac:dyDescent="0.25">
      <c r="U228">
        <v>4.6579180474129844E-2</v>
      </c>
      <c r="V228">
        <v>0.8992547550971115</v>
      </c>
      <c r="W228">
        <v>2.9989856125834717</v>
      </c>
      <c r="X228">
        <v>2.4513142023660577</v>
      </c>
      <c r="Y228">
        <v>2.7251499074747647</v>
      </c>
      <c r="Z228">
        <v>0.27894254366712701</v>
      </c>
      <c r="AA228">
        <v>0.18656346453686401</v>
      </c>
      <c r="AB228">
        <v>0.20734711701275799</v>
      </c>
      <c r="AK228">
        <v>-5.2001336287375466E-2</v>
      </c>
      <c r="AL228">
        <v>0.90798654182507899</v>
      </c>
    </row>
    <row r="229" spans="21:38" x14ac:dyDescent="0.25">
      <c r="U229">
        <v>0.58632059119775337</v>
      </c>
      <c r="V229">
        <v>7.5087413333228992E-2</v>
      </c>
      <c r="W229">
        <v>2.6088702119252041</v>
      </c>
      <c r="X229">
        <v>3.0832666234711836</v>
      </c>
      <c r="Y229">
        <v>2.8460684176981941</v>
      </c>
      <c r="Z229">
        <v>0.847072496138218</v>
      </c>
      <c r="AA229">
        <v>0.40136336301171099</v>
      </c>
      <c r="AB229">
        <v>0.210616269033265</v>
      </c>
      <c r="AK229">
        <v>-1.6057634184421462E-3</v>
      </c>
      <c r="AL229">
        <v>-0.28181919321698701</v>
      </c>
    </row>
    <row r="230" spans="21:38" x14ac:dyDescent="0.25">
      <c r="U230">
        <v>-0.17088604513835715</v>
      </c>
      <c r="V230">
        <v>5.611281668721569E-2</v>
      </c>
      <c r="W230">
        <v>3.4871381869653302</v>
      </c>
      <c r="X230">
        <v>3.7872903369602717</v>
      </c>
      <c r="Y230">
        <v>3.637214261962801</v>
      </c>
      <c r="Z230">
        <v>-0.20373821023897601</v>
      </c>
      <c r="AA230">
        <v>0.101889231726354</v>
      </c>
      <c r="AB230">
        <v>0.211714121753284</v>
      </c>
      <c r="AK230">
        <v>-0.11971371089747949</v>
      </c>
      <c r="AL230">
        <v>-0.27015550990522103</v>
      </c>
    </row>
    <row r="231" spans="21:38" x14ac:dyDescent="0.25">
      <c r="U231">
        <v>1.2580828160530693E-2</v>
      </c>
      <c r="V231">
        <v>0.98071102483856976</v>
      </c>
      <c r="W231">
        <v>2.1034642585440992</v>
      </c>
      <c r="X231">
        <v>2.8904809011254948</v>
      </c>
      <c r="Y231">
        <v>2.496972579834797</v>
      </c>
      <c r="Z231">
        <v>0.48119104627278397</v>
      </c>
      <c r="AA231">
        <v>6.8676953623604306E-2</v>
      </c>
      <c r="AB231">
        <v>0.21706568118953101</v>
      </c>
      <c r="AK231">
        <v>-0.88339472724459178</v>
      </c>
      <c r="AL231">
        <v>-0.77784768937223803</v>
      </c>
    </row>
    <row r="232" spans="21:38" x14ac:dyDescent="0.25">
      <c r="U232">
        <v>0.3536377873306063</v>
      </c>
      <c r="V232">
        <v>0.80736544574238289</v>
      </c>
      <c r="W232">
        <v>0.71872396385244164</v>
      </c>
      <c r="X232">
        <v>0.61264574048811993</v>
      </c>
      <c r="Y232">
        <v>0.66568485217028073</v>
      </c>
      <c r="Z232">
        <v>-1.5007596981301099</v>
      </c>
      <c r="AA232">
        <v>0.14164075483180999</v>
      </c>
      <c r="AB232">
        <v>0.217631855552088</v>
      </c>
      <c r="AK232">
        <v>0.19592780286019124</v>
      </c>
      <c r="AL232">
        <v>0.51972205930742899</v>
      </c>
    </row>
    <row r="233" spans="21:38" x14ac:dyDescent="0.25">
      <c r="U233">
        <v>-0.17540300171537893</v>
      </c>
      <c r="V233">
        <v>0.12419323311536948</v>
      </c>
      <c r="W233">
        <v>2.3361146674397113</v>
      </c>
      <c r="X233">
        <v>2.8722615650736985</v>
      </c>
      <c r="Y233">
        <v>2.6041881162567049</v>
      </c>
      <c r="Z233">
        <v>-0.64868337010258004</v>
      </c>
      <c r="AA233">
        <v>0.28719362047192798</v>
      </c>
      <c r="AB233">
        <v>0.21798260102436201</v>
      </c>
      <c r="AK233">
        <v>-6.3535031580404064E-2</v>
      </c>
      <c r="AL233">
        <v>0.369730304253168</v>
      </c>
    </row>
    <row r="234" spans="21:38" x14ac:dyDescent="0.25">
      <c r="U234">
        <v>-0.56837847048336387</v>
      </c>
      <c r="V234">
        <v>5.8488599878210111E-2</v>
      </c>
      <c r="W234">
        <v>3.062260410173073</v>
      </c>
      <c r="X234">
        <v>3.0085508507075911</v>
      </c>
      <c r="Y234">
        <v>3.0354056304403318</v>
      </c>
      <c r="Z234">
        <v>-0.39840268114023097</v>
      </c>
      <c r="AA234">
        <v>0.20589742353285101</v>
      </c>
      <c r="AB234">
        <v>0.21832747577998701</v>
      </c>
      <c r="AK234">
        <v>-9.9805840310259283E-2</v>
      </c>
      <c r="AL234">
        <v>-0.49447501399569399</v>
      </c>
    </row>
    <row r="235" spans="21:38" x14ac:dyDescent="0.25">
      <c r="U235">
        <v>0.27496116045787872</v>
      </c>
      <c r="V235">
        <v>0.52274153663455203</v>
      </c>
      <c r="W235">
        <v>3.2750350849464063</v>
      </c>
      <c r="X235">
        <v>2.3486989147023549</v>
      </c>
      <c r="Y235">
        <v>2.8118669998243808</v>
      </c>
      <c r="Z235">
        <v>0.32971754577610402</v>
      </c>
      <c r="AA235">
        <v>0.267925221394609</v>
      </c>
      <c r="AB235">
        <v>0.21919342707994399</v>
      </c>
      <c r="AK235">
        <v>-5.4359721890302325E-2</v>
      </c>
      <c r="AL235">
        <v>-0.54218721589987096</v>
      </c>
    </row>
    <row r="236" spans="21:38" x14ac:dyDescent="0.25">
      <c r="U236">
        <v>-1.3815452800583552</v>
      </c>
      <c r="V236">
        <v>0.42556503744130325</v>
      </c>
      <c r="W236">
        <v>0.62814478998489665</v>
      </c>
      <c r="X236">
        <v>8.3586571695787829E-2</v>
      </c>
      <c r="Y236">
        <v>0.35586568084034226</v>
      </c>
      <c r="Z236">
        <v>-0.86883911732666896</v>
      </c>
      <c r="AA236">
        <v>4.79550472871422E-2</v>
      </c>
      <c r="AB236">
        <v>0.219938242720326</v>
      </c>
      <c r="AK236">
        <v>0.32131802789865116</v>
      </c>
      <c r="AL236">
        <v>0.430516740997755</v>
      </c>
    </row>
    <row r="237" spans="21:38" x14ac:dyDescent="0.25">
      <c r="U237">
        <v>0.45580306166131479</v>
      </c>
      <c r="V237">
        <v>0.46732269483087152</v>
      </c>
      <c r="W237">
        <v>1.3229930026731653</v>
      </c>
      <c r="X237">
        <v>1.0066751493465997</v>
      </c>
      <c r="Y237">
        <v>1.1648340760098825</v>
      </c>
      <c r="Z237">
        <v>-1.324546236932</v>
      </c>
      <c r="AA237">
        <v>0.52882576106118595</v>
      </c>
      <c r="AB237">
        <v>0.22049441602870401</v>
      </c>
      <c r="AK237">
        <v>2.174977655205872E-2</v>
      </c>
      <c r="AL237">
        <v>-0.23446471740497599</v>
      </c>
    </row>
    <row r="238" spans="21:38" x14ac:dyDescent="0.25">
      <c r="U238">
        <v>1.0832873158797878</v>
      </c>
      <c r="V238">
        <v>0.42659703080253808</v>
      </c>
      <c r="W238">
        <v>0.6597282031068773</v>
      </c>
      <c r="X238">
        <v>0.72256000599138248</v>
      </c>
      <c r="Y238">
        <v>0.69114410454912989</v>
      </c>
      <c r="Z238">
        <v>-0.46124101743388801</v>
      </c>
      <c r="AA238">
        <v>3.99294634268825E-2</v>
      </c>
      <c r="AB238">
        <v>0.22112266972046701</v>
      </c>
      <c r="AK238">
        <v>-0.12587111734123438</v>
      </c>
      <c r="AL238">
        <v>-0.36656224155572897</v>
      </c>
    </row>
    <row r="239" spans="21:38" x14ac:dyDescent="0.25">
      <c r="U239">
        <v>-0.4125012837853384</v>
      </c>
      <c r="V239">
        <v>0.19521824047765232</v>
      </c>
      <c r="W239">
        <v>3.4706481552744841</v>
      </c>
      <c r="X239">
        <v>3.3713971773610623</v>
      </c>
      <c r="Y239">
        <v>3.4210226663177732</v>
      </c>
      <c r="Z239">
        <v>-0.34200723657584198</v>
      </c>
      <c r="AA239">
        <v>0.21337232162864</v>
      </c>
      <c r="AB239">
        <v>0.222083037950523</v>
      </c>
      <c r="AK239">
        <v>-0.12259953938146848</v>
      </c>
      <c r="AL239">
        <v>-0.382864483373975</v>
      </c>
    </row>
    <row r="240" spans="21:38" x14ac:dyDescent="0.25">
      <c r="U240">
        <v>0.6880389234284543</v>
      </c>
      <c r="V240">
        <v>0.53651567983177062</v>
      </c>
      <c r="W240">
        <v>0.72931841171477496</v>
      </c>
      <c r="X240">
        <v>0.80752826810294209</v>
      </c>
      <c r="Y240">
        <v>0.76842333990885847</v>
      </c>
      <c r="Z240">
        <v>0.50146062509692502</v>
      </c>
      <c r="AA240">
        <v>0.142137519607308</v>
      </c>
      <c r="AB240">
        <v>0.225604675080398</v>
      </c>
      <c r="AK240">
        <v>-0.27580506436512503</v>
      </c>
      <c r="AL240">
        <v>-0.34072536779759099</v>
      </c>
    </row>
    <row r="241" spans="21:38" x14ac:dyDescent="0.25">
      <c r="U241">
        <v>-0.27219747137468542</v>
      </c>
      <c r="V241">
        <v>0.12863804387263639</v>
      </c>
      <c r="W241">
        <v>2.9379139143417454</v>
      </c>
      <c r="X241">
        <v>4.2152479448131404</v>
      </c>
      <c r="Y241">
        <v>3.5765809295774429</v>
      </c>
      <c r="Z241">
        <v>-0.246880542589025</v>
      </c>
      <c r="AA241">
        <v>4.0206655650958399E-2</v>
      </c>
      <c r="AB241">
        <v>0.22741818141377801</v>
      </c>
      <c r="AK241">
        <v>-0.20437348051727011</v>
      </c>
      <c r="AL241">
        <v>-0.26781745166737603</v>
      </c>
    </row>
    <row r="242" spans="21:38" x14ac:dyDescent="0.25">
      <c r="U242">
        <v>-0.31648203828711635</v>
      </c>
      <c r="V242">
        <v>4.274903250987256E-2</v>
      </c>
      <c r="W242">
        <v>3.0357628274485884</v>
      </c>
      <c r="X242">
        <v>3.0278937053091433</v>
      </c>
      <c r="Y242">
        <v>3.0318282663788656</v>
      </c>
      <c r="Z242">
        <v>-0.25692585751340202</v>
      </c>
      <c r="AA242">
        <v>0.14758966295025</v>
      </c>
      <c r="AB242">
        <v>0.227709266317005</v>
      </c>
      <c r="AK242">
        <v>-0.14156020727073906</v>
      </c>
      <c r="AL242">
        <v>0.40629129721922802</v>
      </c>
    </row>
    <row r="243" spans="21:38" x14ac:dyDescent="0.25">
      <c r="U243">
        <v>7.9725082929688424</v>
      </c>
      <c r="V243">
        <v>0.34089313230205975</v>
      </c>
      <c r="W243">
        <v>0</v>
      </c>
      <c r="X243">
        <v>0.62372122852766998</v>
      </c>
      <c r="Y243">
        <v>0.31186061426383499</v>
      </c>
      <c r="Z243">
        <v>4.8818217452710204</v>
      </c>
      <c r="AA243">
        <v>0.451599378652353</v>
      </c>
      <c r="AB243">
        <v>0.228105093370258</v>
      </c>
      <c r="AK243">
        <v>-3.7765174465422297E-2</v>
      </c>
      <c r="AL243">
        <v>0.20167271153323099</v>
      </c>
    </row>
    <row r="244" spans="21:38" x14ac:dyDescent="0.25">
      <c r="U244">
        <v>-1.0249256576462966</v>
      </c>
      <c r="V244">
        <v>0.29389711849979344</v>
      </c>
      <c r="W244">
        <v>0.99033155201216305</v>
      </c>
      <c r="X244">
        <v>1.2203533184926609</v>
      </c>
      <c r="Y244">
        <v>1.1053424352524119</v>
      </c>
      <c r="Z244">
        <v>-0.63899719666971</v>
      </c>
      <c r="AA244">
        <v>7.5334161782390399E-2</v>
      </c>
      <c r="AB244">
        <v>0.22952853245555699</v>
      </c>
      <c r="AK244">
        <v>0.93368108985313925</v>
      </c>
      <c r="AL244">
        <v>0.107552305785598</v>
      </c>
    </row>
    <row r="245" spans="21:38" x14ac:dyDescent="0.25">
      <c r="U245">
        <v>-7.6413706033381948E-2</v>
      </c>
      <c r="V245">
        <v>0.47264042077686719</v>
      </c>
      <c r="W245">
        <v>3.1349960159388655</v>
      </c>
      <c r="X245">
        <v>2.9975390312661276</v>
      </c>
      <c r="Y245">
        <v>3.0662675236024963</v>
      </c>
      <c r="Z245">
        <v>-0.27216081030465</v>
      </c>
      <c r="AA245">
        <v>6.3870257360245E-2</v>
      </c>
      <c r="AB245">
        <v>0.229845540477014</v>
      </c>
      <c r="AK245">
        <v>4.5694401373726361</v>
      </c>
      <c r="AL245">
        <v>3.8106389288931002</v>
      </c>
    </row>
    <row r="246" spans="21:38" x14ac:dyDescent="0.25">
      <c r="U246">
        <v>-0.18953984110442681</v>
      </c>
      <c r="V246">
        <v>0.18289439959747497</v>
      </c>
      <c r="W246">
        <v>3.2978169887746183</v>
      </c>
      <c r="X246">
        <v>3.6011407718851203</v>
      </c>
      <c r="Y246">
        <v>3.4494788803298695</v>
      </c>
      <c r="Z246">
        <v>-0.244412139470018</v>
      </c>
      <c r="AA246">
        <v>5.8184137438258697E-2</v>
      </c>
      <c r="AB246">
        <v>0.23033425918672601</v>
      </c>
      <c r="AK246">
        <v>-3.0169082557554995E-2</v>
      </c>
      <c r="AL246">
        <v>0.52246811975645902</v>
      </c>
    </row>
    <row r="247" spans="21:38" x14ac:dyDescent="0.25">
      <c r="U247">
        <v>-9.165388234805949E-2</v>
      </c>
      <c r="V247">
        <v>0.86171626344033125</v>
      </c>
      <c r="W247">
        <v>2.6153950678936186</v>
      </c>
      <c r="X247">
        <v>2.2806339443565369</v>
      </c>
      <c r="Y247">
        <v>2.4480145061250775</v>
      </c>
      <c r="Z247">
        <v>-0.25812764266448501</v>
      </c>
      <c r="AA247">
        <v>1.18984740947932E-2</v>
      </c>
      <c r="AB247">
        <v>0.232231022293693</v>
      </c>
      <c r="AK247">
        <v>-0.46524418668872047</v>
      </c>
      <c r="AL247">
        <v>-0.46649780969774002</v>
      </c>
    </row>
    <row r="248" spans="21:38" x14ac:dyDescent="0.25">
      <c r="U248">
        <v>-0.12037951851428623</v>
      </c>
      <c r="V248">
        <v>0.79138848341627643</v>
      </c>
      <c r="W248">
        <v>2.7989477845702595</v>
      </c>
      <c r="X248">
        <v>3.3521450449240793</v>
      </c>
      <c r="Y248">
        <v>3.0755464147471692</v>
      </c>
      <c r="Z248">
        <v>-0.33511493059220898</v>
      </c>
      <c r="AA248">
        <v>0.32650350210024298</v>
      </c>
      <c r="AB248">
        <v>0.23616820129916399</v>
      </c>
      <c r="AK248">
        <v>-0.15571693376593929</v>
      </c>
      <c r="AL248">
        <v>-0.22933038583308599</v>
      </c>
    </row>
    <row r="249" spans="21:38" x14ac:dyDescent="0.25">
      <c r="U249">
        <v>-1.8414673104543089</v>
      </c>
      <c r="V249">
        <v>0.42054626858835131</v>
      </c>
      <c r="W249">
        <v>0.57087506353227668</v>
      </c>
      <c r="X249">
        <v>0.52874910881790671</v>
      </c>
      <c r="Y249">
        <v>0.5498120861750917</v>
      </c>
      <c r="Z249">
        <v>-0.96461481101584601</v>
      </c>
      <c r="AA249">
        <v>8.3555383522591301E-2</v>
      </c>
      <c r="AB249">
        <v>0.23652802269300199</v>
      </c>
      <c r="AK249">
        <v>-0.28255528344654401</v>
      </c>
      <c r="AL249">
        <v>-0.26938717529856898</v>
      </c>
    </row>
    <row r="250" spans="21:38" x14ac:dyDescent="0.25">
      <c r="U250">
        <v>0.19559914871508133</v>
      </c>
      <c r="V250">
        <v>0.10097329854387796</v>
      </c>
      <c r="W250">
        <v>3.0592388307999205</v>
      </c>
      <c r="X250">
        <v>3.5999514273117454</v>
      </c>
      <c r="Y250">
        <v>3.329595129055833</v>
      </c>
      <c r="Z250">
        <v>0.431052654002061</v>
      </c>
      <c r="AA250">
        <v>0.26632717107792098</v>
      </c>
      <c r="AB250">
        <v>0.23916121865339701</v>
      </c>
      <c r="AK250">
        <v>5.69812360326181E-2</v>
      </c>
      <c r="AL250">
        <v>0.18465627571441201</v>
      </c>
    </row>
    <row r="251" spans="21:38" x14ac:dyDescent="0.25">
      <c r="U251">
        <v>-0.50611271355739884</v>
      </c>
      <c r="V251">
        <v>0.45550920821502849</v>
      </c>
      <c r="W251">
        <v>3.0620921350161248</v>
      </c>
      <c r="X251">
        <v>2.8746226440530704</v>
      </c>
      <c r="Y251">
        <v>2.9683573895345976</v>
      </c>
      <c r="Z251">
        <v>-0.88605656071024497</v>
      </c>
      <c r="AA251">
        <v>7.5612978519190605E-2</v>
      </c>
      <c r="AB251">
        <v>0.239702387624493</v>
      </c>
      <c r="AK251">
        <v>-0.20807392876230305</v>
      </c>
      <c r="AL251">
        <v>-0.36821470262186901</v>
      </c>
    </row>
    <row r="252" spans="21:38" x14ac:dyDescent="0.25">
      <c r="U252">
        <v>-0.26853916178074727</v>
      </c>
      <c r="V252">
        <v>0.10702025658746381</v>
      </c>
      <c r="W252">
        <v>2.7815520381915815</v>
      </c>
      <c r="X252">
        <v>3.0449078447688187</v>
      </c>
      <c r="Y252">
        <v>2.9132299414801999</v>
      </c>
      <c r="Z252">
        <v>-0.32034265552791102</v>
      </c>
      <c r="AA252">
        <v>0.13094048698386901</v>
      </c>
      <c r="AB252">
        <v>0.24339028388046799</v>
      </c>
      <c r="AK252">
        <v>-4.1329730766496826E-2</v>
      </c>
      <c r="AL252">
        <v>3.3272609118206899</v>
      </c>
    </row>
    <row r="253" spans="21:38" x14ac:dyDescent="0.25">
      <c r="U253">
        <v>-0.6679163604615167</v>
      </c>
      <c r="V253">
        <v>0.38157649107491054</v>
      </c>
      <c r="W253">
        <v>1.6815112691115983</v>
      </c>
      <c r="X253">
        <v>1.5536125088982669</v>
      </c>
      <c r="Y253">
        <v>1.6175618890049326</v>
      </c>
      <c r="Z253">
        <v>-0.69909223352789396</v>
      </c>
      <c r="AA253">
        <v>3.9221856832834301E-2</v>
      </c>
      <c r="AB253">
        <v>0.24534767466681301</v>
      </c>
      <c r="AK253">
        <v>-0.19069539903022326</v>
      </c>
      <c r="AL253">
        <v>-0.155850212495517</v>
      </c>
    </row>
    <row r="254" spans="21:38" x14ac:dyDescent="0.25">
      <c r="U254">
        <v>-0.29398036326849214</v>
      </c>
      <c r="V254">
        <v>0.33468807688767832</v>
      </c>
      <c r="W254">
        <v>2.3664787274150334</v>
      </c>
      <c r="X254">
        <v>2.8760752516815296</v>
      </c>
      <c r="Y254">
        <v>2.6212769895482815</v>
      </c>
      <c r="Z254">
        <v>-0.29445373091574301</v>
      </c>
      <c r="AA254">
        <v>3.8773234789053798E-2</v>
      </c>
      <c r="AB254">
        <v>0.248757087446042</v>
      </c>
      <c r="AK254">
        <v>-0.42978167791943095</v>
      </c>
      <c r="AL254">
        <v>-0.37585344564879097</v>
      </c>
    </row>
    <row r="255" spans="21:38" x14ac:dyDescent="0.25">
      <c r="U255">
        <v>-0.46631631320985362</v>
      </c>
      <c r="V255">
        <v>0.2822178316356232</v>
      </c>
      <c r="W255">
        <v>2.3951806449315267</v>
      </c>
      <c r="X255">
        <v>2.3531703929730114</v>
      </c>
      <c r="Y255">
        <v>2.3741755189522689</v>
      </c>
      <c r="Z255">
        <v>-0.57023065249339899</v>
      </c>
      <c r="AA255">
        <v>0.32778347846307798</v>
      </c>
      <c r="AB255">
        <v>0.24987776671513001</v>
      </c>
      <c r="AK255">
        <v>-0.30232784281581271</v>
      </c>
      <c r="AL255">
        <v>0.27719241803236</v>
      </c>
    </row>
    <row r="256" spans="21:38" x14ac:dyDescent="0.25">
      <c r="U256">
        <v>-0.53600845080663839</v>
      </c>
      <c r="V256">
        <v>0.468837910427926</v>
      </c>
      <c r="W256">
        <v>1.2067878299582715</v>
      </c>
      <c r="X256">
        <v>1.3493562954773182</v>
      </c>
      <c r="Y256">
        <v>1.2780720627177948</v>
      </c>
      <c r="Z256">
        <v>-0.445333751994343</v>
      </c>
      <c r="AA256">
        <v>0.434540664742188</v>
      </c>
      <c r="AB256">
        <v>0.25176106379787699</v>
      </c>
      <c r="AK256">
        <v>0.24715826298246943</v>
      </c>
      <c r="AL256">
        <v>0.30236374526770599</v>
      </c>
    </row>
    <row r="257" spans="21:38" x14ac:dyDescent="0.25">
      <c r="U257">
        <v>9.5103634291109754E-2</v>
      </c>
      <c r="V257">
        <v>0.88780533390660032</v>
      </c>
      <c r="W257">
        <v>2.842142426622345</v>
      </c>
      <c r="X257">
        <v>2.5053335771430616</v>
      </c>
      <c r="Y257">
        <v>2.6737380018827031</v>
      </c>
      <c r="Z257">
        <v>0.27472382365702502</v>
      </c>
      <c r="AA257">
        <v>1.22366225494567E-2</v>
      </c>
      <c r="AB257">
        <v>0.25523289809223298</v>
      </c>
      <c r="AK257">
        <v>-4.1033582787425707E-2</v>
      </c>
      <c r="AL257">
        <v>-0.16392166633743699</v>
      </c>
    </row>
    <row r="258" spans="21:38" x14ac:dyDescent="0.25">
      <c r="U258">
        <v>-2.7889520666877043E-3</v>
      </c>
      <c r="V258">
        <v>0.99237189415269433</v>
      </c>
      <c r="W258">
        <v>2.1697028345524849</v>
      </c>
      <c r="X258">
        <v>2.5051887910408195</v>
      </c>
      <c r="Y258">
        <v>2.337445812796652</v>
      </c>
      <c r="Z258">
        <v>0.74813816739795602</v>
      </c>
      <c r="AA258">
        <v>9.0313189613121E-2</v>
      </c>
      <c r="AB258">
        <v>0.255338306682176</v>
      </c>
      <c r="AK258">
        <v>-0.11368371479031414</v>
      </c>
      <c r="AL258">
        <v>-0.16378957764964</v>
      </c>
    </row>
    <row r="259" spans="21:38" x14ac:dyDescent="0.25">
      <c r="U259">
        <v>-0.3090353332434127</v>
      </c>
      <c r="V259">
        <v>0.15799800430343208</v>
      </c>
      <c r="W259">
        <v>2.8492606922388117</v>
      </c>
      <c r="X259">
        <v>2.5033909449722551</v>
      </c>
      <c r="Y259">
        <v>2.6763258186055334</v>
      </c>
      <c r="Z259">
        <v>0.78019747692888097</v>
      </c>
      <c r="AA259">
        <v>6.84763885510105E-2</v>
      </c>
      <c r="AB259">
        <v>0.25538530909704998</v>
      </c>
      <c r="AK259">
        <v>-0.20215893090932599</v>
      </c>
      <c r="AL259">
        <v>0.27520833988107901</v>
      </c>
    </row>
    <row r="260" spans="21:38" x14ac:dyDescent="0.25">
      <c r="U260">
        <v>-0.6059129012658615</v>
      </c>
      <c r="V260">
        <v>0.47904951813205199</v>
      </c>
      <c r="W260">
        <v>0.89767609557907091</v>
      </c>
      <c r="X260">
        <v>1.1766092659605383</v>
      </c>
      <c r="Y260">
        <v>1.0371426807698045</v>
      </c>
      <c r="Z260">
        <v>-1.3899863625270601</v>
      </c>
      <c r="AA260">
        <v>0.33337514373072602</v>
      </c>
      <c r="AB260">
        <v>0.25750597743099302</v>
      </c>
      <c r="AK260">
        <v>1.5732067666365812E-2</v>
      </c>
      <c r="AL260">
        <v>0.53431953879568606</v>
      </c>
    </row>
    <row r="261" spans="21:38" x14ac:dyDescent="0.25">
      <c r="U261">
        <v>0.25845867672870271</v>
      </c>
      <c r="V261">
        <v>0.74353910188376204</v>
      </c>
      <c r="W261">
        <v>2.015139933239956</v>
      </c>
      <c r="X261">
        <v>2.1439164505042312</v>
      </c>
      <c r="Y261">
        <v>2.0795281918720936</v>
      </c>
      <c r="Z261">
        <v>-0.64185766195385996</v>
      </c>
      <c r="AA261">
        <v>2.37882086330529E-2</v>
      </c>
      <c r="AB261">
        <v>0.25845101090573502</v>
      </c>
      <c r="AK261">
        <v>-0.22125151001038001</v>
      </c>
      <c r="AL261">
        <v>-0.12225093084366601</v>
      </c>
    </row>
    <row r="262" spans="21:38" x14ac:dyDescent="0.25">
      <c r="U262">
        <v>-7.4348760116052431E-2</v>
      </c>
      <c r="V262">
        <v>0.86808226795406429</v>
      </c>
      <c r="W262">
        <v>2.6008679508584964</v>
      </c>
      <c r="X262">
        <v>2.6650319640511708</v>
      </c>
      <c r="Y262">
        <v>2.6329499574548336</v>
      </c>
      <c r="Z262">
        <v>-2.0324575666810101</v>
      </c>
      <c r="AA262">
        <v>0.33326959025325698</v>
      </c>
      <c r="AB262">
        <v>0.25952049283027501</v>
      </c>
      <c r="AK262">
        <v>0.12769622205736872</v>
      </c>
      <c r="AL262">
        <v>0.476195433910025</v>
      </c>
    </row>
    <row r="263" spans="21:38" x14ac:dyDescent="0.25">
      <c r="U263">
        <v>0.20979853275849145</v>
      </c>
      <c r="V263">
        <v>0.56528509242674829</v>
      </c>
      <c r="W263">
        <v>2.8690510025593459</v>
      </c>
      <c r="X263">
        <v>2.4637769697770331</v>
      </c>
      <c r="Y263">
        <v>2.6664139861681893</v>
      </c>
      <c r="Z263">
        <v>0.30167252120217702</v>
      </c>
      <c r="AA263">
        <v>0.19940792178949099</v>
      </c>
      <c r="AB263">
        <v>0.26324168983831803</v>
      </c>
      <c r="AK263">
        <v>-0.26594637917266611</v>
      </c>
      <c r="AL263">
        <v>0.48136040199159302</v>
      </c>
    </row>
    <row r="264" spans="21:38" x14ac:dyDescent="0.25">
      <c r="U264">
        <v>0.38379426414415296</v>
      </c>
      <c r="V264">
        <v>7.7927632358450157E-3</v>
      </c>
      <c r="W264">
        <v>2.469370179769522</v>
      </c>
      <c r="X264">
        <v>2.7044660329080714</v>
      </c>
      <c r="Y264">
        <v>2.5869181063387967</v>
      </c>
      <c r="Z264">
        <v>0.54315928124556301</v>
      </c>
      <c r="AA264">
        <v>0.25830666476921199</v>
      </c>
      <c r="AB264">
        <v>0.26365682588793898</v>
      </c>
      <c r="AK264">
        <v>-0.11528020917424461</v>
      </c>
      <c r="AL264">
        <v>-0.22178638827694699</v>
      </c>
    </row>
    <row r="265" spans="21:38" x14ac:dyDescent="0.25">
      <c r="U265">
        <v>-0.52665871968142119</v>
      </c>
      <c r="V265">
        <v>0.46638912956925116</v>
      </c>
      <c r="W265">
        <v>2.3993996396564934</v>
      </c>
      <c r="X265">
        <v>2.8181495209278609</v>
      </c>
      <c r="Y265">
        <v>2.6087745802921773</v>
      </c>
      <c r="Z265">
        <v>-0.60932784668569795</v>
      </c>
      <c r="AA265">
        <v>0.16375175884020099</v>
      </c>
      <c r="AB265">
        <v>0.26466344725229302</v>
      </c>
      <c r="AK265">
        <v>-0.24799358301532565</v>
      </c>
      <c r="AL265">
        <v>-0.31507343742636201</v>
      </c>
    </row>
    <row r="266" spans="21:38" x14ac:dyDescent="0.25">
      <c r="U266">
        <v>-0.39709546676335072</v>
      </c>
      <c r="V266">
        <v>0.56849503567322812</v>
      </c>
      <c r="W266">
        <v>1.4053364004995501</v>
      </c>
      <c r="X266">
        <v>1.3653578810885934</v>
      </c>
      <c r="Y266">
        <v>1.3853471407940718</v>
      </c>
      <c r="Z266">
        <v>0.38866286295875502</v>
      </c>
      <c r="AA266">
        <v>0.24595915780199101</v>
      </c>
      <c r="AB266">
        <v>0.265640212449892</v>
      </c>
      <c r="AK266">
        <v>-0.22950269149323574</v>
      </c>
      <c r="AL266">
        <v>-0.36149439526951999</v>
      </c>
    </row>
    <row r="267" spans="21:38" x14ac:dyDescent="0.25">
      <c r="U267">
        <v>0.41224680290316629</v>
      </c>
      <c r="V267">
        <v>0.41043892229120993</v>
      </c>
      <c r="W267">
        <v>2.6960228219780649</v>
      </c>
      <c r="X267">
        <v>4.0152094173409028</v>
      </c>
      <c r="Y267">
        <v>3.3556161196594836</v>
      </c>
      <c r="Z267">
        <v>0.478549887337819</v>
      </c>
      <c r="AA267">
        <v>6.9950304358999099E-2</v>
      </c>
      <c r="AB267">
        <v>0.26575947476231698</v>
      </c>
      <c r="AK267">
        <v>7.5206683092259322E-2</v>
      </c>
      <c r="AL267">
        <v>0.177516798284231</v>
      </c>
    </row>
    <row r="268" spans="21:38" x14ac:dyDescent="0.25">
      <c r="U268">
        <v>-0.28111565351453716</v>
      </c>
      <c r="V268">
        <v>0.41614136517734124</v>
      </c>
      <c r="W268">
        <v>2.8902367012065873</v>
      </c>
      <c r="X268">
        <v>3.3636324353415112</v>
      </c>
      <c r="Y268">
        <v>3.1269345682740495</v>
      </c>
      <c r="Z268">
        <v>-0.32398503187143302</v>
      </c>
      <c r="AA268">
        <v>0.117311800374455</v>
      </c>
      <c r="AB268">
        <v>0.26717417250695702</v>
      </c>
      <c r="AK268">
        <v>0.17845850643099226</v>
      </c>
      <c r="AL268">
        <v>0.24252768667128399</v>
      </c>
    </row>
    <row r="269" spans="21:38" x14ac:dyDescent="0.25">
      <c r="U269">
        <v>-0.60510361496248666</v>
      </c>
      <c r="V269">
        <v>0.35118239802460072</v>
      </c>
      <c r="W269">
        <v>1.4620479354147295</v>
      </c>
      <c r="X269">
        <v>1.2841849883429981</v>
      </c>
      <c r="Y269">
        <v>1.3731164618788638</v>
      </c>
      <c r="Z269">
        <v>-0.84576999671503394</v>
      </c>
      <c r="AA269">
        <v>6.2895500209800503E-2</v>
      </c>
      <c r="AB269">
        <v>0.26862503484477002</v>
      </c>
      <c r="AK269">
        <v>0.18212383327365661</v>
      </c>
      <c r="AL269">
        <v>0.34218603446958301</v>
      </c>
    </row>
    <row r="270" spans="21:38" x14ac:dyDescent="0.25">
      <c r="U270">
        <v>1.4819898357613808</v>
      </c>
      <c r="V270">
        <v>5.1749137395106304E-3</v>
      </c>
      <c r="W270">
        <v>2.3270201645349382</v>
      </c>
      <c r="X270">
        <v>2.3818579478779394</v>
      </c>
      <c r="Y270">
        <v>2.3544390562064388</v>
      </c>
      <c r="Z270">
        <v>1.0960963958882199</v>
      </c>
      <c r="AA270">
        <v>0.387467618162537</v>
      </c>
      <c r="AB270">
        <v>0.26942586051776501</v>
      </c>
      <c r="AK270">
        <v>-0.10346594114527542</v>
      </c>
      <c r="AL270">
        <v>-0.14625319625517899</v>
      </c>
    </row>
    <row r="271" spans="21:38" x14ac:dyDescent="0.25">
      <c r="U271">
        <v>-0.28237239010568993</v>
      </c>
      <c r="V271">
        <v>0.3565045880749742</v>
      </c>
      <c r="W271">
        <v>2.6258951335363094</v>
      </c>
      <c r="X271">
        <v>1.8458026747559486</v>
      </c>
      <c r="Y271">
        <v>2.2358489041461289</v>
      </c>
      <c r="Z271">
        <v>-0.146483206958959</v>
      </c>
      <c r="AA271">
        <v>0.190822641108577</v>
      </c>
      <c r="AB271">
        <v>0.27106596352133699</v>
      </c>
      <c r="AK271">
        <v>2.1252614568348652E-2</v>
      </c>
      <c r="AL271">
        <v>0.234147457712892</v>
      </c>
    </row>
    <row r="272" spans="21:38" x14ac:dyDescent="0.25">
      <c r="U272">
        <v>0.29512761074611898</v>
      </c>
      <c r="V272">
        <v>0.57094033969577107</v>
      </c>
      <c r="W272">
        <v>3.2519656089135238</v>
      </c>
      <c r="X272">
        <v>3.9516019875800734</v>
      </c>
      <c r="Y272">
        <v>3.6017837982467986</v>
      </c>
      <c r="Z272">
        <v>0.49959505129193499</v>
      </c>
      <c r="AA272">
        <v>0.31896170820998498</v>
      </c>
      <c r="AB272">
        <v>0.271150224566517</v>
      </c>
      <c r="AK272">
        <v>-5.6547347393054177E-2</v>
      </c>
      <c r="AL272">
        <v>0.239167136038067</v>
      </c>
    </row>
    <row r="273" spans="21:38" x14ac:dyDescent="0.25">
      <c r="U273">
        <v>-0.2877798047464335</v>
      </c>
      <c r="V273">
        <v>0.23900623350893582</v>
      </c>
      <c r="W273">
        <v>2.5421843587545694</v>
      </c>
      <c r="X273">
        <v>2.7011360772371251</v>
      </c>
      <c r="Y273">
        <v>2.6216602179958475</v>
      </c>
      <c r="Z273">
        <v>-0.36681199897664701</v>
      </c>
      <c r="AA273">
        <v>0.106014440061972</v>
      </c>
      <c r="AB273">
        <v>0.27305959539303598</v>
      </c>
      <c r="AK273">
        <v>-8.2272568075761263E-2</v>
      </c>
      <c r="AL273">
        <v>0.414938239426341</v>
      </c>
    </row>
    <row r="274" spans="21:38" x14ac:dyDescent="0.25">
      <c r="U274">
        <v>0.66428370911580537</v>
      </c>
      <c r="V274">
        <v>0.47439425290754422</v>
      </c>
      <c r="W274">
        <v>0.98089834078790306</v>
      </c>
      <c r="X274">
        <v>3.9224515455131121</v>
      </c>
      <c r="Y274">
        <v>2.4516749431505076</v>
      </c>
      <c r="Z274">
        <v>-0.730461489461117</v>
      </c>
      <c r="AA274">
        <v>2.8697838259873799E-2</v>
      </c>
      <c r="AB274">
        <v>0.27440052905044099</v>
      </c>
      <c r="AK274">
        <v>7.9132233769883473E-2</v>
      </c>
      <c r="AL274">
        <v>0.37139178726453898</v>
      </c>
    </row>
    <row r="275" spans="21:38" x14ac:dyDescent="0.25">
      <c r="U275">
        <v>-0.79966169628990835</v>
      </c>
      <c r="V275">
        <v>0.38309454474962135</v>
      </c>
      <c r="W275">
        <v>1.6973070383907682</v>
      </c>
      <c r="X275">
        <v>0.86330673196538488</v>
      </c>
      <c r="Y275">
        <v>1.2803068851780766</v>
      </c>
      <c r="Z275">
        <v>-0.39860062872074398</v>
      </c>
      <c r="AA275">
        <v>0.34282530098108199</v>
      </c>
      <c r="AB275">
        <v>0.275799340501933</v>
      </c>
      <c r="AK275">
        <v>0.35008347235085641</v>
      </c>
      <c r="AL275">
        <v>0.48835822691529401</v>
      </c>
    </row>
    <row r="276" spans="21:38" x14ac:dyDescent="0.25">
      <c r="U276">
        <v>-0.52733712731857663</v>
      </c>
      <c r="V276">
        <v>4.7770745416279459E-2</v>
      </c>
      <c r="W276">
        <v>2.8455035499413577</v>
      </c>
      <c r="X276">
        <v>2.3856456061447311</v>
      </c>
      <c r="Y276">
        <v>2.6155745780430442</v>
      </c>
      <c r="Z276">
        <v>3.8379268099950701</v>
      </c>
      <c r="AA276">
        <v>0.32211391680027701</v>
      </c>
      <c r="AB276">
        <v>0.27715057489315498</v>
      </c>
      <c r="AK276">
        <v>0.13939244035753684</v>
      </c>
      <c r="AL276">
        <v>0.400994639126035</v>
      </c>
    </row>
    <row r="277" spans="21:38" x14ac:dyDescent="0.25">
      <c r="U277">
        <v>0.21752986247028933</v>
      </c>
      <c r="V277">
        <v>0.3697362081335277</v>
      </c>
      <c r="W277">
        <v>2.9067973231699451</v>
      </c>
      <c r="X277">
        <v>3.1103868358495066</v>
      </c>
      <c r="Y277">
        <v>3.0085920795097261</v>
      </c>
      <c r="Z277">
        <v>0.38451532371848302</v>
      </c>
      <c r="AA277">
        <v>0.18040769241698501</v>
      </c>
      <c r="AB277">
        <v>0.27776261872115598</v>
      </c>
      <c r="AK277">
        <v>0.67436704300185568</v>
      </c>
      <c r="AL277">
        <v>0.46903643135594902</v>
      </c>
    </row>
    <row r="278" spans="21:38" x14ac:dyDescent="0.25">
      <c r="U278">
        <v>0.22974222495284016</v>
      </c>
      <c r="V278">
        <v>0.71323430328495951</v>
      </c>
      <c r="W278">
        <v>1.6892100391858538</v>
      </c>
      <c r="X278">
        <v>2.2819866260703119</v>
      </c>
      <c r="Y278">
        <v>1.9855983326280828</v>
      </c>
      <c r="Z278">
        <v>-0.69425585307437399</v>
      </c>
      <c r="AA278">
        <v>0.15025838050271301</v>
      </c>
      <c r="AB278">
        <v>0.27807187850971798</v>
      </c>
      <c r="AK278">
        <v>-0.35035544595568191</v>
      </c>
      <c r="AL278">
        <v>-0.39815206057642999</v>
      </c>
    </row>
    <row r="279" spans="21:38" x14ac:dyDescent="0.25">
      <c r="U279">
        <v>-0.7454476017581676</v>
      </c>
      <c r="V279">
        <v>0.16818333188262402</v>
      </c>
      <c r="W279">
        <v>3.1368399613611992</v>
      </c>
      <c r="X279">
        <v>2.5760277520516377</v>
      </c>
      <c r="Y279">
        <v>2.8564338567064187</v>
      </c>
      <c r="Z279">
        <v>-0.46919882661415702</v>
      </c>
      <c r="AA279">
        <v>9.7154069826579301E-2</v>
      </c>
      <c r="AB279">
        <v>0.279074475362936</v>
      </c>
      <c r="AK279">
        <v>4.2214064045636823E-2</v>
      </c>
      <c r="AL279">
        <v>0.21411374747543699</v>
      </c>
    </row>
    <row r="280" spans="21:38" x14ac:dyDescent="0.25">
      <c r="U280">
        <v>0.20536059359601549</v>
      </c>
      <c r="V280">
        <v>0.76502574687807967</v>
      </c>
      <c r="W280">
        <v>2.7492283014641887</v>
      </c>
      <c r="X280">
        <v>3.2463550956774299</v>
      </c>
      <c r="Y280">
        <v>2.9977916985708095</v>
      </c>
      <c r="Z280">
        <v>0.35476999896563799</v>
      </c>
      <c r="AA280">
        <v>3.8047303618539401E-3</v>
      </c>
      <c r="AB280">
        <v>0.28051230955526602</v>
      </c>
      <c r="AK280">
        <v>0.13615499554739652</v>
      </c>
      <c r="AL280">
        <v>-0.35674831667010998</v>
      </c>
    </row>
    <row r="281" spans="21:38" x14ac:dyDescent="0.25">
      <c r="U281">
        <v>-0.95004960218495915</v>
      </c>
      <c r="V281">
        <v>0.15480706858934531</v>
      </c>
      <c r="W281">
        <v>1.7782337901058831</v>
      </c>
      <c r="X281">
        <v>1.9016191758218248</v>
      </c>
      <c r="Y281">
        <v>1.839926482963854</v>
      </c>
      <c r="Z281">
        <v>-0.34525373422207201</v>
      </c>
      <c r="AA281">
        <v>0.212557066139474</v>
      </c>
      <c r="AB281">
        <v>0.28082308690721802</v>
      </c>
      <c r="AK281">
        <v>-0.21586809684363059</v>
      </c>
      <c r="AL281">
        <v>-0.32414647710636602</v>
      </c>
    </row>
    <row r="282" spans="21:38" x14ac:dyDescent="0.25">
      <c r="U282">
        <v>0.16244058665014999</v>
      </c>
      <c r="V282">
        <v>0.7086982150912795</v>
      </c>
      <c r="W282">
        <v>2.302603501289326</v>
      </c>
      <c r="X282">
        <v>3.2246025389040249</v>
      </c>
      <c r="Y282">
        <v>2.7636030200966752</v>
      </c>
      <c r="Z282">
        <v>0.68427235380993201</v>
      </c>
      <c r="AA282">
        <v>0.13564288708407299</v>
      </c>
      <c r="AB282">
        <v>0.28156886963163702</v>
      </c>
      <c r="AK282">
        <v>-0.19363602901475588</v>
      </c>
      <c r="AL282">
        <v>-0.32374550575948602</v>
      </c>
    </row>
    <row r="283" spans="21:38" x14ac:dyDescent="0.25">
      <c r="U283">
        <v>0.70349743012583443</v>
      </c>
      <c r="V283">
        <v>0.43348330847621863</v>
      </c>
      <c r="W283">
        <v>0.96470057123503994</v>
      </c>
      <c r="X283">
        <v>1.8097606005921671</v>
      </c>
      <c r="Y283">
        <v>1.3872305859136036</v>
      </c>
      <c r="Z283">
        <v>2.9723221337605401</v>
      </c>
      <c r="AA283">
        <v>0.347524921800825</v>
      </c>
      <c r="AB283">
        <v>0.28325480437023698</v>
      </c>
      <c r="AK283">
        <v>2.4946141051281776E-2</v>
      </c>
      <c r="AL283">
        <v>0.22286920792509499</v>
      </c>
    </row>
    <row r="284" spans="21:38" x14ac:dyDescent="0.25">
      <c r="U284">
        <v>-0.38143768049076954</v>
      </c>
      <c r="V284">
        <v>5.4999201300306846E-2</v>
      </c>
      <c r="W284">
        <v>3.3648677898151313</v>
      </c>
      <c r="X284">
        <v>3.2862826513271313</v>
      </c>
      <c r="Y284">
        <v>3.3255752205711313</v>
      </c>
      <c r="Z284">
        <v>-0.23485866493136601</v>
      </c>
      <c r="AA284">
        <v>4.0103404389026501E-2</v>
      </c>
      <c r="AB284">
        <v>0.28552277716947999</v>
      </c>
      <c r="AK284">
        <v>0.17618762328767831</v>
      </c>
      <c r="AL284">
        <v>0.51516774657015496</v>
      </c>
    </row>
    <row r="285" spans="21:38" x14ac:dyDescent="0.25">
      <c r="U285">
        <v>-0.21789913055688992</v>
      </c>
      <c r="V285">
        <v>0.7638365590779983</v>
      </c>
      <c r="W285">
        <v>0.98636429832179451</v>
      </c>
      <c r="X285">
        <v>2.3779439288288216</v>
      </c>
      <c r="Y285">
        <v>1.682154113575308</v>
      </c>
      <c r="Z285">
        <v>9.3789757714893396E-2</v>
      </c>
      <c r="AA285">
        <v>1.27209395650696E-3</v>
      </c>
      <c r="AB285">
        <v>0.28560136571063</v>
      </c>
      <c r="AK285">
        <v>0.14538952936781877</v>
      </c>
      <c r="AL285">
        <v>0.37872087170171298</v>
      </c>
    </row>
    <row r="286" spans="21:38" x14ac:dyDescent="0.25">
      <c r="U286">
        <v>0.54292990375525374</v>
      </c>
      <c r="V286">
        <v>6.3493277578866678E-2</v>
      </c>
      <c r="W286">
        <v>2.9751782855712183</v>
      </c>
      <c r="X286">
        <v>2.9468084956229883</v>
      </c>
      <c r="Y286">
        <v>2.9609933905971033</v>
      </c>
      <c r="Z286">
        <v>0.328564817917878</v>
      </c>
      <c r="AA286">
        <v>0.16947682201240399</v>
      </c>
      <c r="AB286">
        <v>0.286277621500868</v>
      </c>
      <c r="AK286">
        <v>-0.55640910226078077</v>
      </c>
      <c r="AL286">
        <v>-0.76199698106897695</v>
      </c>
    </row>
    <row r="287" spans="21:38" x14ac:dyDescent="0.25">
      <c r="U287">
        <v>8.5347450835464994E-2</v>
      </c>
      <c r="V287">
        <v>0.74853916479169325</v>
      </c>
      <c r="W287">
        <v>2.5437292919188681</v>
      </c>
      <c r="X287">
        <v>2.7737272171175937</v>
      </c>
      <c r="Y287">
        <v>2.6587282545182309</v>
      </c>
      <c r="Z287">
        <v>0.20111569614604299</v>
      </c>
      <c r="AA287">
        <v>3.2564997585283702E-2</v>
      </c>
      <c r="AB287">
        <v>0.28672042830024302</v>
      </c>
      <c r="AK287">
        <v>-0.1475457964964734</v>
      </c>
      <c r="AL287">
        <v>-0.118341504883958</v>
      </c>
    </row>
    <row r="288" spans="21:38" x14ac:dyDescent="0.25">
      <c r="U288">
        <v>0.255850367921378</v>
      </c>
      <c r="V288">
        <v>0.15704988404807438</v>
      </c>
      <c r="W288">
        <v>2.515761244494493</v>
      </c>
      <c r="X288">
        <v>3.2615010333731345</v>
      </c>
      <c r="Y288">
        <v>2.888631138933814</v>
      </c>
      <c r="Z288">
        <v>0.36352475057678502</v>
      </c>
      <c r="AA288">
        <v>0.30914319778496202</v>
      </c>
      <c r="AB288">
        <v>0.287402451720009</v>
      </c>
      <c r="AK288">
        <v>-8.7931148879772297E-2</v>
      </c>
      <c r="AL288">
        <v>-0.314677182570958</v>
      </c>
    </row>
    <row r="289" spans="21:38" x14ac:dyDescent="0.25">
      <c r="U289">
        <v>0.49007053099640729</v>
      </c>
      <c r="V289">
        <v>0.38036805194078649</v>
      </c>
      <c r="W289">
        <v>1.1550688969536318</v>
      </c>
      <c r="X289">
        <v>2.4438010099341096</v>
      </c>
      <c r="Y289">
        <v>1.7994349534438707</v>
      </c>
      <c r="Z289">
        <v>0.27159354955365</v>
      </c>
      <c r="AA289">
        <v>0.29121578984187602</v>
      </c>
      <c r="AB289">
        <v>0.28862408582871102</v>
      </c>
      <c r="AK289">
        <v>-0.10027842158722562</v>
      </c>
      <c r="AL289">
        <v>-0.493156323293514</v>
      </c>
    </row>
    <row r="290" spans="21:38" x14ac:dyDescent="0.25">
      <c r="U290">
        <v>-0.20397853939368155</v>
      </c>
      <c r="V290">
        <v>0.75123474113602795</v>
      </c>
      <c r="W290">
        <v>1.0913063676260724</v>
      </c>
      <c r="X290">
        <v>1.9786646818551279</v>
      </c>
      <c r="Y290">
        <v>1.5349855247406001</v>
      </c>
      <c r="Z290">
        <v>-0.85151991375511704</v>
      </c>
      <c r="AA290">
        <v>0.244414541905422</v>
      </c>
      <c r="AB290">
        <v>0.28913485519029403</v>
      </c>
      <c r="AK290">
        <v>-0.11306691615275519</v>
      </c>
      <c r="AL290">
        <v>-0.32530029499970597</v>
      </c>
    </row>
    <row r="291" spans="21:38" x14ac:dyDescent="0.25">
      <c r="U291">
        <v>0.64107940382297846</v>
      </c>
      <c r="V291">
        <v>0.54765073810527842</v>
      </c>
      <c r="W291">
        <v>0.98547800350107828</v>
      </c>
      <c r="X291">
        <v>1.222229184246312</v>
      </c>
      <c r="Y291">
        <v>1.1038535938736951</v>
      </c>
      <c r="Z291">
        <v>1.03286673359551</v>
      </c>
      <c r="AA291">
        <v>0.118527595237823</v>
      </c>
      <c r="AB291">
        <v>0.29457687114202002</v>
      </c>
      <c r="AK291">
        <v>9.8626191383833994E-2</v>
      </c>
      <c r="AL291">
        <v>0.234852095489475</v>
      </c>
    </row>
    <row r="292" spans="21:38" x14ac:dyDescent="0.25">
      <c r="U292">
        <v>0.70570370023978479</v>
      </c>
      <c r="V292">
        <v>0.12750920877544286</v>
      </c>
      <c r="W292">
        <v>2.0270969481532006</v>
      </c>
      <c r="X292">
        <v>1.9643472720008643</v>
      </c>
      <c r="Y292">
        <v>1.9957221100770326</v>
      </c>
      <c r="Z292">
        <v>1.23939953851844</v>
      </c>
      <c r="AA292">
        <v>0.116671032604019</v>
      </c>
      <c r="AB292">
        <v>0.29590746769415499</v>
      </c>
      <c r="AK292">
        <v>-6.960204959332493E-3</v>
      </c>
      <c r="AL292">
        <v>-0.246173341747877</v>
      </c>
    </row>
    <row r="293" spans="21:38" x14ac:dyDescent="0.25">
      <c r="U293">
        <v>0.14515535191630557</v>
      </c>
      <c r="V293">
        <v>0.37094462946634277</v>
      </c>
      <c r="W293">
        <v>2.9737789768581209</v>
      </c>
      <c r="X293">
        <v>3.0756173748187923</v>
      </c>
      <c r="Y293">
        <v>3.0246981758384566</v>
      </c>
      <c r="Z293">
        <v>0.35852788558674997</v>
      </c>
      <c r="AA293">
        <v>0.195638642485056</v>
      </c>
      <c r="AB293">
        <v>0.29616980927634001</v>
      </c>
      <c r="AK293">
        <v>0.37179371696995134</v>
      </c>
      <c r="AL293">
        <v>0.38455129925091702</v>
      </c>
    </row>
    <row r="294" spans="21:38" x14ac:dyDescent="0.25">
      <c r="U294">
        <v>-0.1302394635726804</v>
      </c>
      <c r="V294">
        <v>0.91218799456240385</v>
      </c>
      <c r="W294">
        <v>0.82352411283749338</v>
      </c>
      <c r="X294">
        <v>1.0790593846755516</v>
      </c>
      <c r="Y294">
        <v>0.95129174875652245</v>
      </c>
      <c r="Z294">
        <v>-0.75921227950760095</v>
      </c>
      <c r="AA294">
        <v>3.5281532104555403E-2</v>
      </c>
      <c r="AB294">
        <v>0.296721798762976</v>
      </c>
      <c r="AK294">
        <v>0.10631994682596368</v>
      </c>
      <c r="AL294">
        <v>0.34274154721114702</v>
      </c>
    </row>
    <row r="295" spans="21:38" x14ac:dyDescent="0.25">
      <c r="U295">
        <v>0.37884090320141495</v>
      </c>
      <c r="V295">
        <v>0.125793431006784</v>
      </c>
      <c r="W295">
        <v>2.7224764365866569</v>
      </c>
      <c r="X295">
        <v>3.2707842008925305</v>
      </c>
      <c r="Y295">
        <v>2.9966303187395935</v>
      </c>
      <c r="Z295">
        <v>0.51599121219440802</v>
      </c>
      <c r="AA295">
        <v>0.43302673006898101</v>
      </c>
      <c r="AB295">
        <v>0.29692109310779902</v>
      </c>
      <c r="AK295">
        <v>0.15953782363954899</v>
      </c>
      <c r="AL295">
        <v>0.51972348439527105</v>
      </c>
    </row>
    <row r="296" spans="21:38" x14ac:dyDescent="0.25">
      <c r="U296">
        <v>-0.27328857172645799</v>
      </c>
      <c r="V296">
        <v>0.67271470885377949</v>
      </c>
      <c r="W296">
        <v>2.3326911982670784</v>
      </c>
      <c r="X296">
        <v>1.7425140824168348</v>
      </c>
      <c r="Y296">
        <v>2.0376026403419565</v>
      </c>
      <c r="Z296">
        <v>-0.45682539204438499</v>
      </c>
      <c r="AA296">
        <v>6.1348981470735597E-3</v>
      </c>
      <c r="AB296">
        <v>0.30010967402980299</v>
      </c>
      <c r="AK296">
        <v>0.31413613290068693</v>
      </c>
      <c r="AL296">
        <v>0.44038959844157599</v>
      </c>
    </row>
    <row r="297" spans="21:38" x14ac:dyDescent="0.25">
      <c r="U297">
        <v>-0.42066187439818065</v>
      </c>
      <c r="V297">
        <v>0.53917593754223858</v>
      </c>
      <c r="W297">
        <v>1.7314945320099546</v>
      </c>
      <c r="X297">
        <v>2.4008182789089285</v>
      </c>
      <c r="Y297">
        <v>2.0661564054594415</v>
      </c>
      <c r="Z297">
        <v>1.9209895702147599</v>
      </c>
      <c r="AA297">
        <v>0.188754360195551</v>
      </c>
      <c r="AB297">
        <v>0.30145612373062403</v>
      </c>
      <c r="AK297">
        <v>-0.10571990414385632</v>
      </c>
      <c r="AL297">
        <v>-0.31309118357361698</v>
      </c>
    </row>
    <row r="298" spans="21:38" x14ac:dyDescent="0.25">
      <c r="U298">
        <v>8.0480441385689078E-2</v>
      </c>
      <c r="V298">
        <v>0.62086194866451017</v>
      </c>
      <c r="W298">
        <v>3.5386674421852207</v>
      </c>
      <c r="X298">
        <v>3.6293046533180586</v>
      </c>
      <c r="Y298">
        <v>3.5839860477516394</v>
      </c>
      <c r="Z298">
        <v>3.0831193236847501</v>
      </c>
      <c r="AA298">
        <v>0.22141564659517399</v>
      </c>
      <c r="AB298">
        <v>0.30273160850626601</v>
      </c>
      <c r="AK298">
        <v>6.6557067552274821E-2</v>
      </c>
      <c r="AL298">
        <v>0.50135322584091002</v>
      </c>
    </row>
    <row r="299" spans="21:38" x14ac:dyDescent="0.25">
      <c r="U299">
        <v>0.27146235363735266</v>
      </c>
      <c r="V299">
        <v>6.9194965217098114E-2</v>
      </c>
      <c r="W299">
        <v>2.411869546039481</v>
      </c>
      <c r="X299">
        <v>2.9570544397861087</v>
      </c>
      <c r="Y299">
        <v>2.6844619929127949</v>
      </c>
      <c r="Z299">
        <v>0.30446187180545198</v>
      </c>
      <c r="AA299">
        <v>0.20786799704018299</v>
      </c>
      <c r="AB299">
        <v>0.303920170804238</v>
      </c>
      <c r="AK299">
        <v>-8.394406355614939E-2</v>
      </c>
      <c r="AL299">
        <v>0.49303901894674801</v>
      </c>
    </row>
    <row r="300" spans="21:38" x14ac:dyDescent="0.25">
      <c r="U300">
        <v>0.36227469684595054</v>
      </c>
      <c r="V300">
        <v>0.57462379270541764</v>
      </c>
      <c r="W300">
        <v>2.2358734137730534</v>
      </c>
      <c r="X300">
        <v>2.6500821267473018</v>
      </c>
      <c r="Y300">
        <v>2.4429777702601774</v>
      </c>
      <c r="Z300">
        <v>-2.5571758298656899</v>
      </c>
      <c r="AA300">
        <v>3.8570566204664702E-2</v>
      </c>
      <c r="AB300">
        <v>0.30460956841874298</v>
      </c>
      <c r="AK300">
        <v>0.29527109968794207</v>
      </c>
      <c r="AL300">
        <v>0.45939389466323299</v>
      </c>
    </row>
    <row r="301" spans="21:38" x14ac:dyDescent="0.25">
      <c r="U301">
        <v>0.28947542055097497</v>
      </c>
      <c r="V301">
        <v>0.33392528602956995</v>
      </c>
      <c r="W301">
        <v>3.101346744356881</v>
      </c>
      <c r="X301">
        <v>3.2739171865626226</v>
      </c>
      <c r="Y301">
        <v>3.1876319654597518</v>
      </c>
      <c r="Z301">
        <v>0.25069024656601402</v>
      </c>
      <c r="AA301">
        <v>0.16623896609669001</v>
      </c>
      <c r="AB301">
        <v>0.30464140156834502</v>
      </c>
      <c r="AK301">
        <v>0.22683116893087851</v>
      </c>
      <c r="AL301">
        <v>0.37395404416941003</v>
      </c>
    </row>
    <row r="302" spans="21:38" x14ac:dyDescent="0.25">
      <c r="U302">
        <v>-0.42978167791943095</v>
      </c>
      <c r="V302">
        <v>1.0587767114932712E-2</v>
      </c>
      <c r="W302">
        <v>3.351371664761404</v>
      </c>
      <c r="X302">
        <v>3.2269860214886035</v>
      </c>
      <c r="Y302">
        <v>3.2891788431250037</v>
      </c>
      <c r="Z302">
        <v>-0.37585344564879097</v>
      </c>
      <c r="AA302">
        <v>0.13351437856375001</v>
      </c>
      <c r="AB302">
        <v>0.30729706925545802</v>
      </c>
      <c r="AK302">
        <v>-4.9912704344620737E-2</v>
      </c>
      <c r="AL302">
        <v>-0.24105688850750401</v>
      </c>
    </row>
    <row r="303" spans="21:38" x14ac:dyDescent="0.25">
      <c r="U303">
        <v>-0.21555519666230816</v>
      </c>
      <c r="V303">
        <v>0.48072558524386955</v>
      </c>
      <c r="W303">
        <v>2.2857201342961946</v>
      </c>
      <c r="X303">
        <v>2.3129395806102475</v>
      </c>
      <c r="Y303">
        <v>2.299329857453221</v>
      </c>
      <c r="Z303">
        <v>-0.291081356538609</v>
      </c>
      <c r="AA303">
        <v>0.14367895564913399</v>
      </c>
      <c r="AB303">
        <v>0.30959038912200099</v>
      </c>
      <c r="AK303">
        <v>-0.37660573507732387</v>
      </c>
      <c r="AL303">
        <v>-0.41241678138298299</v>
      </c>
    </row>
    <row r="304" spans="21:38" x14ac:dyDescent="0.25">
      <c r="U304">
        <v>-1.2856422027516925</v>
      </c>
      <c r="V304">
        <v>0.33495709998700451</v>
      </c>
      <c r="W304">
        <v>0.91892609355348842</v>
      </c>
      <c r="X304">
        <v>0.23453345269200765</v>
      </c>
      <c r="Y304">
        <v>0.57672977312274809</v>
      </c>
      <c r="Z304">
        <v>-0.64814353397005298</v>
      </c>
      <c r="AA304">
        <v>0.12685037168146401</v>
      </c>
      <c r="AB304">
        <v>0.31007377447349899</v>
      </c>
      <c r="AK304">
        <v>-0.70012944343785821</v>
      </c>
      <c r="AL304">
        <v>1.01854518872599</v>
      </c>
    </row>
    <row r="305" spans="21:38" x14ac:dyDescent="0.25">
      <c r="U305">
        <v>-0.22073113544076198</v>
      </c>
      <c r="V305">
        <v>0.75918144985236347</v>
      </c>
      <c r="W305">
        <v>1.9412346942900431</v>
      </c>
      <c r="X305">
        <v>2.3769690649205564</v>
      </c>
      <c r="Y305">
        <v>2.1591018796052999</v>
      </c>
      <c r="Z305">
        <v>1.95686331560156</v>
      </c>
      <c r="AA305">
        <v>0.13628103493719901</v>
      </c>
      <c r="AB305">
        <v>0.31155792122173098</v>
      </c>
      <c r="AK305">
        <v>9.070729013089962E-2</v>
      </c>
      <c r="AL305">
        <v>0.21750260288478801</v>
      </c>
    </row>
    <row r="306" spans="21:38" x14ac:dyDescent="0.25">
      <c r="U306">
        <v>-0.75642625899186522</v>
      </c>
      <c r="V306">
        <v>5.560550491759688E-2</v>
      </c>
      <c r="W306">
        <v>3.3173070026676057</v>
      </c>
      <c r="X306">
        <v>2.9593542834483473</v>
      </c>
      <c r="Y306">
        <v>3.1383306430579765</v>
      </c>
      <c r="Z306">
        <v>-0.58920319503685203</v>
      </c>
      <c r="AA306">
        <v>0.36819117978627802</v>
      </c>
      <c r="AB306">
        <v>0.31216637791331803</v>
      </c>
      <c r="AK306">
        <v>-0.17073456166291726</v>
      </c>
      <c r="AL306">
        <v>2.86840113166827</v>
      </c>
    </row>
    <row r="307" spans="21:38" x14ac:dyDescent="0.25">
      <c r="U307">
        <v>-0.28902750905447822</v>
      </c>
      <c r="V307">
        <v>0.6856893348303752</v>
      </c>
      <c r="W307">
        <v>2.1366307718077016</v>
      </c>
      <c r="X307">
        <v>1.1369544947190533</v>
      </c>
      <c r="Y307">
        <v>1.6367926332633775</v>
      </c>
      <c r="Z307">
        <v>-0.738802660872102</v>
      </c>
      <c r="AA307">
        <v>8.7759444493561697E-2</v>
      </c>
      <c r="AB307">
        <v>0.31256934165461098</v>
      </c>
      <c r="AK307">
        <v>-9.3746568676759415E-2</v>
      </c>
      <c r="AL307">
        <v>2.3758566546648101</v>
      </c>
    </row>
    <row r="308" spans="21:38" x14ac:dyDescent="0.25">
      <c r="U308">
        <v>0.45407867798375651</v>
      </c>
      <c r="V308">
        <v>0.12681753995245762</v>
      </c>
      <c r="W308">
        <v>3.5574530481264901</v>
      </c>
      <c r="X308">
        <v>3.9804480127115132</v>
      </c>
      <c r="Y308">
        <v>3.7689505304190014</v>
      </c>
      <c r="Z308">
        <v>0.79938200857449504</v>
      </c>
      <c r="AA308">
        <v>0.31098328670061998</v>
      </c>
      <c r="AB308">
        <v>0.314966773746721</v>
      </c>
      <c r="AK308">
        <v>0.44664138400652975</v>
      </c>
      <c r="AL308">
        <v>0.539630582239218</v>
      </c>
    </row>
    <row r="309" spans="21:38" x14ac:dyDescent="0.25">
      <c r="U309">
        <v>0.16225245378907555</v>
      </c>
      <c r="V309">
        <v>0.38467212897709468</v>
      </c>
      <c r="W309">
        <v>3.7829280731195922</v>
      </c>
      <c r="X309">
        <v>3.4738944828915339</v>
      </c>
      <c r="Y309">
        <v>3.6284112780055633</v>
      </c>
      <c r="Z309">
        <v>0.24574125397409</v>
      </c>
      <c r="AA309">
        <v>0.20225678359244401</v>
      </c>
      <c r="AB309">
        <v>0.31623728825215403</v>
      </c>
      <c r="AK309">
        <v>0.28947542055097497</v>
      </c>
      <c r="AL309">
        <v>0.25069024656601402</v>
      </c>
    </row>
    <row r="310" spans="21:38" x14ac:dyDescent="0.25">
      <c r="U310">
        <v>0.32373730222667807</v>
      </c>
      <c r="V310">
        <v>0.38529424087607034</v>
      </c>
      <c r="W310">
        <v>2.2677662995618566</v>
      </c>
      <c r="X310">
        <v>1.9267323716369151</v>
      </c>
      <c r="Y310">
        <v>2.0972493355993858</v>
      </c>
      <c r="Z310">
        <v>0.45623154455031301</v>
      </c>
      <c r="AA310">
        <v>9.5708504152590093E-2</v>
      </c>
      <c r="AB310">
        <v>0.317147349010719</v>
      </c>
      <c r="AK310">
        <v>0.54095667347131193</v>
      </c>
      <c r="AL310">
        <v>0.574150745418746</v>
      </c>
    </row>
    <row r="311" spans="21:38" x14ac:dyDescent="0.25">
      <c r="U311">
        <v>0.12672523461101143</v>
      </c>
      <c r="V311">
        <v>0.69012477347457579</v>
      </c>
      <c r="W311">
        <v>4.2307457020002213</v>
      </c>
      <c r="X311">
        <v>4.3532202266898823</v>
      </c>
      <c r="Y311">
        <v>4.2919829643450518</v>
      </c>
      <c r="Z311">
        <v>0.38785232375485301</v>
      </c>
      <c r="AA311">
        <v>0.17109949285763201</v>
      </c>
      <c r="AB311">
        <v>0.31727155225443798</v>
      </c>
      <c r="AK311">
        <v>7.7837278556980111E-2</v>
      </c>
      <c r="AL311">
        <v>-0.201884475664937</v>
      </c>
    </row>
    <row r="312" spans="21:38" x14ac:dyDescent="0.25">
      <c r="U312">
        <v>-2.0737444851856908</v>
      </c>
      <c r="V312">
        <v>8.999534900032212E-2</v>
      </c>
      <c r="W312">
        <v>2.0463235287735801</v>
      </c>
      <c r="X312">
        <v>0.39323914687679667</v>
      </c>
      <c r="Y312">
        <v>1.2197813378251885</v>
      </c>
      <c r="Z312">
        <v>0.550442622614156</v>
      </c>
      <c r="AA312">
        <v>1.27147383240791E-2</v>
      </c>
      <c r="AB312">
        <v>0.31902296282445097</v>
      </c>
      <c r="AK312">
        <v>5.761368972034088E-2</v>
      </c>
      <c r="AL312">
        <v>-0.24081318651634001</v>
      </c>
    </row>
    <row r="313" spans="21:38" x14ac:dyDescent="0.25">
      <c r="U313">
        <v>9.6348936192183404E-2</v>
      </c>
      <c r="V313">
        <v>0.82323378769395084</v>
      </c>
      <c r="W313">
        <v>2.4257349953646332</v>
      </c>
      <c r="X313">
        <v>1.9176548822141199</v>
      </c>
      <c r="Y313">
        <v>2.1716949387893765</v>
      </c>
      <c r="Z313">
        <v>-1.4301926411581001</v>
      </c>
      <c r="AA313">
        <v>0.198046722386095</v>
      </c>
      <c r="AB313">
        <v>0.31954834422376899</v>
      </c>
      <c r="AK313">
        <v>1.7194740386232029E-2</v>
      </c>
      <c r="AL313">
        <v>0.46446554516736199</v>
      </c>
    </row>
    <row r="314" spans="21:38" x14ac:dyDescent="0.25">
      <c r="U314">
        <v>1.1032069609799734E-2</v>
      </c>
      <c r="V314">
        <v>0.90774225066553926</v>
      </c>
      <c r="W314">
        <v>3.075036448573639</v>
      </c>
      <c r="X314">
        <v>3.1040818793956109</v>
      </c>
      <c r="Y314">
        <v>3.0895591639846249</v>
      </c>
      <c r="Z314">
        <v>-0.67665338144540199</v>
      </c>
      <c r="AA314">
        <v>0.10274895161028599</v>
      </c>
      <c r="AB314">
        <v>0.32098679127218699</v>
      </c>
      <c r="AK314">
        <v>-0.1891860818789998</v>
      </c>
      <c r="AL314">
        <v>-0.15607223365324199</v>
      </c>
    </row>
    <row r="315" spans="21:38" x14ac:dyDescent="0.25">
      <c r="U315">
        <v>-0.25676886651040454</v>
      </c>
      <c r="V315">
        <v>0.13657055139956847</v>
      </c>
      <c r="W315">
        <v>2.858488739901528</v>
      </c>
      <c r="X315">
        <v>2.7606368798291192</v>
      </c>
      <c r="Y315">
        <v>2.8095628098653238</v>
      </c>
      <c r="Z315">
        <v>-0.300788750068614</v>
      </c>
      <c r="AA315">
        <v>0.184723971868818</v>
      </c>
      <c r="AB315">
        <v>0.32285737472370701</v>
      </c>
      <c r="AK315">
        <v>-0.25681079159592296</v>
      </c>
      <c r="AL315">
        <v>0.47139837129609402</v>
      </c>
    </row>
    <row r="316" spans="21:38" x14ac:dyDescent="0.25">
      <c r="U316">
        <v>-0.17350808289658079</v>
      </c>
      <c r="V316">
        <v>0.59047007969037213</v>
      </c>
      <c r="W316">
        <v>3.5469164991583146</v>
      </c>
      <c r="X316">
        <v>3.2970928790755809</v>
      </c>
      <c r="Y316">
        <v>3.4220046891169478</v>
      </c>
      <c r="Z316">
        <v>-0.17582247377101301</v>
      </c>
      <c r="AA316">
        <v>0.11301296395312301</v>
      </c>
      <c r="AB316">
        <v>0.32321748909883102</v>
      </c>
      <c r="AK316">
        <v>0.24068313375025929</v>
      </c>
      <c r="AL316">
        <v>0.26352326518710401</v>
      </c>
    </row>
    <row r="317" spans="21:38" x14ac:dyDescent="0.25">
      <c r="U317">
        <v>2.4859335074350116E-3</v>
      </c>
      <c r="V317">
        <v>0.99595028325678125</v>
      </c>
      <c r="W317">
        <v>2.4839215166540733</v>
      </c>
      <c r="X317">
        <v>2.6064277121599853</v>
      </c>
      <c r="Y317">
        <v>2.5451746144070295</v>
      </c>
      <c r="Z317">
        <v>-1.6150989534548601</v>
      </c>
      <c r="AA317">
        <v>0.18695521959286199</v>
      </c>
      <c r="AB317">
        <v>0.32394069169683198</v>
      </c>
      <c r="AK317">
        <v>0.16172346259943629</v>
      </c>
      <c r="AL317">
        <v>-0.55425868544102197</v>
      </c>
    </row>
    <row r="318" spans="21:38" x14ac:dyDescent="0.25">
      <c r="U318">
        <v>-0.13746738221335741</v>
      </c>
      <c r="V318">
        <v>0.88799456617155104</v>
      </c>
      <c r="W318">
        <v>0.80344721715850598</v>
      </c>
      <c r="X318">
        <v>1.2524519507662666</v>
      </c>
      <c r="Y318">
        <v>1.0279495839623862</v>
      </c>
      <c r="Z318">
        <v>-2.0582383508646802</v>
      </c>
      <c r="AA318">
        <v>0.12741895327552</v>
      </c>
      <c r="AB318">
        <v>0.32476718451539099</v>
      </c>
      <c r="AK318">
        <v>-0.3694598127245875</v>
      </c>
      <c r="AL318">
        <v>-0.67139720030212202</v>
      </c>
    </row>
    <row r="319" spans="21:38" x14ac:dyDescent="0.25">
      <c r="U319">
        <v>-0.33217283725528307</v>
      </c>
      <c r="V319">
        <v>0.14873152680237248</v>
      </c>
      <c r="W319">
        <v>2.6805238944674081</v>
      </c>
      <c r="X319">
        <v>2.9412417759273572</v>
      </c>
      <c r="Y319">
        <v>2.8108828351973827</v>
      </c>
      <c r="Z319">
        <v>-0.42182858028718301</v>
      </c>
      <c r="AA319">
        <v>0.32994582550833601</v>
      </c>
      <c r="AB319">
        <v>0.32495402845562299</v>
      </c>
      <c r="AK319">
        <v>-0.39155832217933589</v>
      </c>
      <c r="AL319">
        <v>6.1818178973429001</v>
      </c>
    </row>
    <row r="320" spans="21:38" x14ac:dyDescent="0.25">
      <c r="U320">
        <v>0.45818040902818274</v>
      </c>
      <c r="V320">
        <v>0.4458357433180441</v>
      </c>
      <c r="W320">
        <v>1.0630663451195665</v>
      </c>
      <c r="X320">
        <v>1.7627968539828582</v>
      </c>
      <c r="Y320">
        <v>1.4129315995512124</v>
      </c>
      <c r="Z320">
        <v>0.34496209799428201</v>
      </c>
      <c r="AA320">
        <v>0.13599020700536901</v>
      </c>
      <c r="AB320">
        <v>0.32530934527569599</v>
      </c>
      <c r="AK320">
        <v>-1.3642757006244434E-2</v>
      </c>
      <c r="AL320">
        <v>-0.325363355798649</v>
      </c>
    </row>
    <row r="321" spans="21:38" x14ac:dyDescent="0.25">
      <c r="U321">
        <v>-5.6547347393054177E-2</v>
      </c>
      <c r="V321">
        <v>0.67511888233155615</v>
      </c>
      <c r="W321">
        <v>3.1177089494347476</v>
      </c>
      <c r="X321">
        <v>3.3796124090716142</v>
      </c>
      <c r="Y321">
        <v>3.2486606792531809</v>
      </c>
      <c r="Z321">
        <v>0.239167136038067</v>
      </c>
      <c r="AA321">
        <v>0.126938046429907</v>
      </c>
      <c r="AB321">
        <v>0.32533508769778602</v>
      </c>
      <c r="AK321">
        <v>1.9666433518410148E-3</v>
      </c>
      <c r="AL321">
        <v>-0.68242289334389294</v>
      </c>
    </row>
    <row r="322" spans="21:38" x14ac:dyDescent="0.25">
      <c r="U322">
        <v>-2.4272443008446477E-2</v>
      </c>
      <c r="V322">
        <v>0.95277607373295925</v>
      </c>
      <c r="W322">
        <v>4.2836964076121822</v>
      </c>
      <c r="X322">
        <v>4.1697184461337544</v>
      </c>
      <c r="Y322">
        <v>4.2267074268729683</v>
      </c>
      <c r="Z322">
        <v>0.52721834071665896</v>
      </c>
      <c r="AA322">
        <v>2.98075104083277E-2</v>
      </c>
      <c r="AB322">
        <v>0.32914643945279998</v>
      </c>
      <c r="AK322">
        <v>1.8835474179165319E-2</v>
      </c>
      <c r="AL322">
        <v>-0.321966887603921</v>
      </c>
    </row>
    <row r="323" spans="21:38" x14ac:dyDescent="0.25">
      <c r="U323">
        <v>-0.31485979804874847</v>
      </c>
      <c r="V323">
        <v>0.3362905778077816</v>
      </c>
      <c r="W323">
        <v>3.6581730951680673</v>
      </c>
      <c r="X323">
        <v>3.8283292672479448</v>
      </c>
      <c r="Y323">
        <v>3.7432511812080058</v>
      </c>
      <c r="Z323">
        <v>-0.46479550917190698</v>
      </c>
      <c r="AA323">
        <v>0.24775825205490401</v>
      </c>
      <c r="AB323">
        <v>0.32936287437105599</v>
      </c>
      <c r="AK323">
        <v>-6.8409517414196236E-2</v>
      </c>
      <c r="AL323">
        <v>-0.496510258690192</v>
      </c>
    </row>
    <row r="324" spans="21:38" x14ac:dyDescent="0.25">
      <c r="U324">
        <v>0.25365454373420898</v>
      </c>
      <c r="V324">
        <v>0.28002924633710213</v>
      </c>
      <c r="W324">
        <v>3.1309829446002762</v>
      </c>
      <c r="X324">
        <v>2.815726184910726</v>
      </c>
      <c r="Y324">
        <v>2.9733545647555011</v>
      </c>
      <c r="Z324">
        <v>0.37545995740147298</v>
      </c>
      <c r="AA324">
        <v>9.3005988493355299E-2</v>
      </c>
      <c r="AB324">
        <v>0.33043360394565002</v>
      </c>
      <c r="AK324">
        <v>-7.3557061656310721E-2</v>
      </c>
      <c r="AL324">
        <v>-0.17737000360510699</v>
      </c>
    </row>
    <row r="325" spans="21:38" x14ac:dyDescent="0.25">
      <c r="U325">
        <v>0.24870706132581072</v>
      </c>
      <c r="V325">
        <v>0.16234691890401395</v>
      </c>
      <c r="W325">
        <v>3.2950748673846539</v>
      </c>
      <c r="X325">
        <v>3.0120541841590449</v>
      </c>
      <c r="Y325">
        <v>3.1535645257718494</v>
      </c>
      <c r="Z325">
        <v>-0.58303796746854397</v>
      </c>
      <c r="AA325">
        <v>1.59007624250815E-2</v>
      </c>
      <c r="AB325">
        <v>0.33258149810796001</v>
      </c>
      <c r="AK325">
        <v>-0.11307262315657811</v>
      </c>
      <c r="AL325">
        <v>-0.1995264567002</v>
      </c>
    </row>
    <row r="326" spans="21:38" x14ac:dyDescent="0.25">
      <c r="U326">
        <v>0.34946366822214586</v>
      </c>
      <c r="V326">
        <v>0.11412302408513229</v>
      </c>
      <c r="W326">
        <v>2.9575675865893918</v>
      </c>
      <c r="X326">
        <v>3.3519302165683711</v>
      </c>
      <c r="Y326">
        <v>3.1547489015788814</v>
      </c>
      <c r="Z326">
        <v>0.45789194977354403</v>
      </c>
      <c r="AA326">
        <v>0.25864687844846301</v>
      </c>
      <c r="AB326">
        <v>0.33309658715713802</v>
      </c>
      <c r="AK326">
        <v>-0.618914569568493</v>
      </c>
      <c r="AL326">
        <v>-0.46118743951814301</v>
      </c>
    </row>
    <row r="327" spans="21:38" x14ac:dyDescent="0.25">
      <c r="U327">
        <v>-6.8777253995748098E-4</v>
      </c>
      <c r="V327">
        <v>0.99961017984033307</v>
      </c>
      <c r="W327">
        <v>0.66666318190166829</v>
      </c>
      <c r="X327">
        <v>1.0388485032292734</v>
      </c>
      <c r="Y327">
        <v>0.85275584256547088</v>
      </c>
      <c r="Z327">
        <v>-1.1293764271568001</v>
      </c>
      <c r="AA327">
        <v>5.0094294550331701E-2</v>
      </c>
      <c r="AB327">
        <v>0.33321281058298102</v>
      </c>
      <c r="AK327">
        <v>-0.17547684107397699</v>
      </c>
      <c r="AL327">
        <v>-0.32808851332539701</v>
      </c>
    </row>
    <row r="328" spans="21:38" x14ac:dyDescent="0.25">
      <c r="U328">
        <v>2.3447190425293498</v>
      </c>
      <c r="V328">
        <v>0.2025704107243147</v>
      </c>
      <c r="W328">
        <v>0.39102017559185337</v>
      </c>
      <c r="X328">
        <v>0.77830272975122661</v>
      </c>
      <c r="Y328">
        <v>0.58466145267154002</v>
      </c>
      <c r="Z328">
        <v>0.71228076969977405</v>
      </c>
      <c r="AA328">
        <v>7.9270561959800308E-3</v>
      </c>
      <c r="AB328">
        <v>0.33378073840256101</v>
      </c>
      <c r="AK328">
        <v>0.42782677752972353</v>
      </c>
      <c r="AL328">
        <v>0.44781165477442603</v>
      </c>
    </row>
    <row r="329" spans="21:38" x14ac:dyDescent="0.25">
      <c r="U329">
        <v>-0.22126526343882955</v>
      </c>
      <c r="V329">
        <v>0.31304241661191906</v>
      </c>
      <c r="W329">
        <v>3.2165999496602171</v>
      </c>
      <c r="X329">
        <v>3.0527577996722286</v>
      </c>
      <c r="Y329">
        <v>3.1346788746662231</v>
      </c>
      <c r="Z329">
        <v>-0.26199486382995901</v>
      </c>
      <c r="AA329">
        <v>5.3620658550995397E-2</v>
      </c>
      <c r="AB329">
        <v>0.33437728051728599</v>
      </c>
      <c r="AK329">
        <v>-0.33002967455485549</v>
      </c>
      <c r="AL329">
        <v>-0.219559264045292</v>
      </c>
    </row>
    <row r="330" spans="21:38" x14ac:dyDescent="0.25">
      <c r="U330">
        <v>8.3249638394703757E-2</v>
      </c>
      <c r="V330">
        <v>0.93128397947228558</v>
      </c>
      <c r="W330">
        <v>1.3704177975572402</v>
      </c>
      <c r="X330">
        <v>0.87257660908734902</v>
      </c>
      <c r="Y330">
        <v>1.1214972033222947</v>
      </c>
      <c r="Z330">
        <v>-2.2626912152059</v>
      </c>
      <c r="AA330">
        <v>6.2104059611370097E-2</v>
      </c>
      <c r="AB330">
        <v>0.33447549641202401</v>
      </c>
      <c r="AK330">
        <v>-0.14047883898239449</v>
      </c>
      <c r="AL330">
        <v>0.64505570128421796</v>
      </c>
    </row>
    <row r="331" spans="21:38" x14ac:dyDescent="0.25">
      <c r="U331">
        <v>-0.21593776710843582</v>
      </c>
      <c r="V331">
        <v>0.74077021983147562</v>
      </c>
      <c r="W331">
        <v>2.2665018431112234</v>
      </c>
      <c r="X331">
        <v>2.2516784222035398</v>
      </c>
      <c r="Y331">
        <v>2.2590901326573816</v>
      </c>
      <c r="Z331">
        <v>1.0693384197995499</v>
      </c>
      <c r="AA331">
        <v>4.9356256182675397E-2</v>
      </c>
      <c r="AB331">
        <v>0.334782192738726</v>
      </c>
      <c r="AK331">
        <v>-0.18298678378176039</v>
      </c>
      <c r="AL331">
        <v>-0.35351825395380299</v>
      </c>
    </row>
    <row r="332" spans="21:38" x14ac:dyDescent="0.25">
      <c r="U332">
        <v>0.50388272987913207</v>
      </c>
      <c r="V332">
        <v>0.11394428298957457</v>
      </c>
      <c r="W332">
        <v>2.2128261212099978</v>
      </c>
      <c r="X332">
        <v>2.7906125132985036</v>
      </c>
      <c r="Y332">
        <v>2.5017193172542509</v>
      </c>
      <c r="Z332">
        <v>2.4195962078333899</v>
      </c>
      <c r="AA332">
        <v>0.23123878727944999</v>
      </c>
      <c r="AB332">
        <v>0.33504179757054298</v>
      </c>
      <c r="AK332">
        <v>4.3201098410734981E-3</v>
      </c>
      <c r="AL332">
        <v>0.35357631538456402</v>
      </c>
    </row>
    <row r="333" spans="21:38" x14ac:dyDescent="0.25">
      <c r="U333">
        <v>-0.47572716514758545</v>
      </c>
      <c r="V333">
        <v>0.29419045795026949</v>
      </c>
      <c r="W333">
        <v>2.6737097740434721</v>
      </c>
      <c r="X333">
        <v>1.8221120871415846</v>
      </c>
      <c r="Y333">
        <v>2.2479109305925284</v>
      </c>
      <c r="Z333">
        <v>-0.50806395886327504</v>
      </c>
      <c r="AA333">
        <v>8.1371111866175599E-2</v>
      </c>
      <c r="AB333">
        <v>0.33551714032136698</v>
      </c>
      <c r="AK333">
        <v>0.30840726360338577</v>
      </c>
      <c r="AL333">
        <v>0.57607777203496502</v>
      </c>
    </row>
    <row r="334" spans="21:38" x14ac:dyDescent="0.25">
      <c r="U334">
        <v>0.68122489478762782</v>
      </c>
      <c r="V334">
        <v>0.33429942993848327</v>
      </c>
      <c r="W334">
        <v>0.69648586118094025</v>
      </c>
      <c r="X334">
        <v>1.6831192262984065</v>
      </c>
      <c r="Y334">
        <v>1.1898025437396733</v>
      </c>
      <c r="Z334">
        <v>1.3176484941661499</v>
      </c>
      <c r="AA334">
        <v>0.181627940191881</v>
      </c>
      <c r="AB334">
        <v>0.337130361653528</v>
      </c>
      <c r="AK334">
        <v>0.34946366822214586</v>
      </c>
      <c r="AL334">
        <v>0.45789194977354403</v>
      </c>
    </row>
    <row r="335" spans="21:38" x14ac:dyDescent="0.25">
      <c r="U335">
        <v>-0.32520757642822373</v>
      </c>
      <c r="V335">
        <v>0.58964962255504716</v>
      </c>
      <c r="W335">
        <v>2.5611577507963816</v>
      </c>
      <c r="X335">
        <v>1.7031599854430928</v>
      </c>
      <c r="Y335">
        <v>2.1321588681197374</v>
      </c>
      <c r="Z335">
        <v>-0.23631870898882601</v>
      </c>
      <c r="AA335">
        <v>1.8914299440672199E-2</v>
      </c>
      <c r="AB335">
        <v>0.33731851918668698</v>
      </c>
      <c r="AK335">
        <v>0.23045243749022329</v>
      </c>
      <c r="AL335">
        <v>0.23526778118210601</v>
      </c>
    </row>
    <row r="336" spans="21:38" x14ac:dyDescent="0.25">
      <c r="U336">
        <v>0.18887520090293022</v>
      </c>
      <c r="V336">
        <v>0.23950068105667616</v>
      </c>
      <c r="W336">
        <v>3.1031148152689476</v>
      </c>
      <c r="X336">
        <v>3.7257272340366114</v>
      </c>
      <c r="Y336">
        <v>3.4144210246527793</v>
      </c>
      <c r="Z336">
        <v>0.448852659051591</v>
      </c>
      <c r="AA336">
        <v>0.20124527866274</v>
      </c>
      <c r="AB336">
        <v>0.33986202647251001</v>
      </c>
      <c r="AK336">
        <v>0.24870706132581072</v>
      </c>
      <c r="AL336">
        <v>-0.58303796746854397</v>
      </c>
    </row>
    <row r="337" spans="21:38" x14ac:dyDescent="0.25">
      <c r="U337">
        <v>-0.10484420653927236</v>
      </c>
      <c r="V337">
        <v>0.80734242532908884</v>
      </c>
      <c r="W337">
        <v>2.3537517792794809</v>
      </c>
      <c r="X337">
        <v>2.3917974039796008</v>
      </c>
      <c r="Y337">
        <v>2.3727745916295406</v>
      </c>
      <c r="Z337">
        <v>-0.35058380533668099</v>
      </c>
      <c r="AA337">
        <v>5.6807752357920599E-2</v>
      </c>
      <c r="AB337">
        <v>0.34004780375555699</v>
      </c>
      <c r="AK337">
        <v>0.22459292242820514</v>
      </c>
      <c r="AL337">
        <v>0.38275659167099801</v>
      </c>
    </row>
    <row r="338" spans="21:38" x14ac:dyDescent="0.25">
      <c r="U338">
        <v>-0.24257041899182738</v>
      </c>
      <c r="V338">
        <v>2.6420906815817314E-2</v>
      </c>
      <c r="W338">
        <v>2.6274092326954999</v>
      </c>
      <c r="X338">
        <v>3.0658601279140014</v>
      </c>
      <c r="Y338">
        <v>2.8466346803047506</v>
      </c>
      <c r="Z338">
        <v>-0.31617888407547801</v>
      </c>
      <c r="AA338">
        <v>0.11218216559208399</v>
      </c>
      <c r="AB338">
        <v>0.341653549024378</v>
      </c>
      <c r="AK338">
        <v>-0.37918455724445577</v>
      </c>
      <c r="AL338">
        <v>-0.10633005844408901</v>
      </c>
    </row>
    <row r="339" spans="21:38" x14ac:dyDescent="0.25">
      <c r="U339">
        <v>-1.2471072374732199</v>
      </c>
      <c r="V339">
        <v>0.4612727678808306</v>
      </c>
      <c r="W339">
        <v>0.67255737541911154</v>
      </c>
      <c r="X339">
        <v>0.53958678114903669</v>
      </c>
      <c r="Y339">
        <v>0.60607207828407406</v>
      </c>
      <c r="Z339">
        <v>1.2782569392738099</v>
      </c>
      <c r="AA339">
        <v>9.2893038117248805E-2</v>
      </c>
      <c r="AB339">
        <v>0.34249630982922702</v>
      </c>
      <c r="AK339">
        <v>0.4931459626104292</v>
      </c>
      <c r="AL339">
        <v>0.43303955378949899</v>
      </c>
    </row>
    <row r="340" spans="21:38" x14ac:dyDescent="0.25">
      <c r="U340">
        <v>-2.2242446541909868E-3</v>
      </c>
      <c r="V340">
        <v>0.992818419818849</v>
      </c>
      <c r="W340">
        <v>2.9453293837038959</v>
      </c>
      <c r="X340">
        <v>3.3190009443703778</v>
      </c>
      <c r="Y340">
        <v>3.1321651640371369</v>
      </c>
      <c r="Z340">
        <v>0.35688696311722101</v>
      </c>
      <c r="AA340">
        <v>4.7794020676999699E-2</v>
      </c>
      <c r="AB340">
        <v>0.34312301611543999</v>
      </c>
      <c r="AK340">
        <v>3.9191789390695703E-2</v>
      </c>
      <c r="AL340">
        <v>1.08608599759934</v>
      </c>
    </row>
    <row r="341" spans="21:38" x14ac:dyDescent="0.25">
      <c r="U341">
        <v>0.59280463952047202</v>
      </c>
      <c r="V341">
        <v>0.13047720188057113</v>
      </c>
      <c r="W341">
        <v>2.3882028442856202</v>
      </c>
      <c r="X341">
        <v>3.0518418638400235</v>
      </c>
      <c r="Y341">
        <v>2.7200223540628219</v>
      </c>
      <c r="Z341">
        <v>0.72870675979428701</v>
      </c>
      <c r="AA341">
        <v>0.23407921904484</v>
      </c>
      <c r="AB341">
        <v>0.34450239574191299</v>
      </c>
      <c r="AK341">
        <v>-7.247012618585276E-2</v>
      </c>
      <c r="AL341">
        <v>-1.31617463297708</v>
      </c>
    </row>
    <row r="342" spans="21:38" x14ac:dyDescent="0.25">
      <c r="U342">
        <v>0.22235516889374857</v>
      </c>
      <c r="V342">
        <v>0.69061885645395305</v>
      </c>
      <c r="W342">
        <v>1.8078646313290936</v>
      </c>
      <c r="X342">
        <v>2.0575738946715707</v>
      </c>
      <c r="Y342">
        <v>1.9327192630003323</v>
      </c>
      <c r="Z342">
        <v>-2.9130605249884201</v>
      </c>
      <c r="AA342">
        <v>0.23128574353252801</v>
      </c>
      <c r="AB342">
        <v>0.34602183407592202</v>
      </c>
      <c r="AK342">
        <v>0.36832436461555568</v>
      </c>
      <c r="AL342">
        <v>0.47613210230720598</v>
      </c>
    </row>
    <row r="343" spans="21:38" x14ac:dyDescent="0.25">
      <c r="U343">
        <v>0.1132124822369584</v>
      </c>
      <c r="V343">
        <v>0.85614661833186845</v>
      </c>
      <c r="W343">
        <v>1.899674161256655</v>
      </c>
      <c r="X343">
        <v>2.2342819272216521</v>
      </c>
      <c r="Y343">
        <v>2.0669780442391534</v>
      </c>
      <c r="Z343">
        <v>-0.30511870124033602</v>
      </c>
      <c r="AA343">
        <v>4.6954209445182402E-2</v>
      </c>
      <c r="AB343">
        <v>0.3474713527012</v>
      </c>
      <c r="AK343">
        <v>-0.29786003185578142</v>
      </c>
      <c r="AL343">
        <v>0.240317305876664</v>
      </c>
    </row>
    <row r="344" spans="21:38" x14ac:dyDescent="0.25">
      <c r="U344">
        <v>0.172071873079227</v>
      </c>
      <c r="V344">
        <v>0.56448596258137784</v>
      </c>
      <c r="W344">
        <v>3.2983319479817879</v>
      </c>
      <c r="X344">
        <v>3.4934524048197511</v>
      </c>
      <c r="Y344">
        <v>3.3958921764007695</v>
      </c>
      <c r="Z344">
        <v>0.250471116560403</v>
      </c>
      <c r="AA344">
        <v>6.5256425099423102E-2</v>
      </c>
      <c r="AB344">
        <v>0.350101268808997</v>
      </c>
      <c r="AK344">
        <v>-9.891102574129193E-2</v>
      </c>
      <c r="AL344">
        <v>0.17016192758468099</v>
      </c>
    </row>
    <row r="345" spans="21:38" x14ac:dyDescent="0.25">
      <c r="U345">
        <v>-1.9438459700115895</v>
      </c>
      <c r="V345">
        <v>0.11944342339890468</v>
      </c>
      <c r="W345">
        <v>1.4052128011485259</v>
      </c>
      <c r="X345">
        <v>0.60310786322902832</v>
      </c>
      <c r="Y345">
        <v>1.0041603321887771</v>
      </c>
      <c r="Z345">
        <v>-0.748175912826476</v>
      </c>
      <c r="AA345">
        <v>2.21536944280918E-2</v>
      </c>
      <c r="AB345">
        <v>0.35021328638510402</v>
      </c>
      <c r="AK345">
        <v>-0.40437628822880173</v>
      </c>
      <c r="AL345">
        <v>-0.26445440529755898</v>
      </c>
    </row>
    <row r="346" spans="21:38" x14ac:dyDescent="0.25">
      <c r="U346">
        <v>0.62645880280778232</v>
      </c>
      <c r="V346">
        <v>0.59400927498267908</v>
      </c>
      <c r="W346">
        <v>0.68933637418858995</v>
      </c>
      <c r="X346">
        <v>1.6201635733735504</v>
      </c>
      <c r="Y346">
        <v>1.1547499737810702</v>
      </c>
      <c r="Z346">
        <v>-0.71954207437019102</v>
      </c>
      <c r="AA346">
        <v>0.35996616477069299</v>
      </c>
      <c r="AB346">
        <v>0.35234324839435099</v>
      </c>
      <c r="AK346">
        <v>0.15435402905185888</v>
      </c>
      <c r="AL346">
        <v>0.266814708805858</v>
      </c>
    </row>
    <row r="347" spans="21:38" x14ac:dyDescent="0.25">
      <c r="U347">
        <v>-0.27752643307743885</v>
      </c>
      <c r="V347">
        <v>0.38160272002476503</v>
      </c>
      <c r="W347">
        <v>3.5756847637119846</v>
      </c>
      <c r="X347">
        <v>4.234612527154991</v>
      </c>
      <c r="Y347">
        <v>3.9051486454334876</v>
      </c>
      <c r="Z347">
        <v>-0.34349555215435001</v>
      </c>
      <c r="AA347">
        <v>0.221028547517965</v>
      </c>
      <c r="AB347">
        <v>0.35341658024467998</v>
      </c>
      <c r="AK347">
        <v>-0.75642625899186522</v>
      </c>
      <c r="AL347">
        <v>-0.58920319503685203</v>
      </c>
    </row>
    <row r="348" spans="21:38" x14ac:dyDescent="0.25">
      <c r="U348">
        <v>-0.38779932685857188</v>
      </c>
      <c r="V348">
        <v>0.44428798635094624</v>
      </c>
      <c r="W348">
        <v>2.3534498503178889</v>
      </c>
      <c r="X348">
        <v>2.9855812175831051</v>
      </c>
      <c r="Y348">
        <v>2.6695155339504968</v>
      </c>
      <c r="Z348">
        <v>-1.5181220061524801</v>
      </c>
      <c r="AA348">
        <v>6.7709900922465593E-2</v>
      </c>
      <c r="AB348">
        <v>0.35411021117271801</v>
      </c>
      <c r="AK348">
        <v>-0.22126526343882955</v>
      </c>
      <c r="AL348">
        <v>-0.26199486382995901</v>
      </c>
    </row>
    <row r="349" spans="21:38" x14ac:dyDescent="0.25">
      <c r="U349">
        <v>-0.43653414100424587</v>
      </c>
      <c r="V349">
        <v>0.46732735469422082</v>
      </c>
      <c r="W349">
        <v>2.2361324757024788</v>
      </c>
      <c r="X349">
        <v>2.8953590812772934</v>
      </c>
      <c r="Y349">
        <v>2.5657457784898861</v>
      </c>
      <c r="Z349">
        <v>-0.61223854240227005</v>
      </c>
      <c r="AA349">
        <v>2.3504139927102399E-2</v>
      </c>
      <c r="AB349">
        <v>0.354397926557459</v>
      </c>
      <c r="AK349">
        <v>-6.4170839211482783E-2</v>
      </c>
      <c r="AL349">
        <v>0.22415509549684601</v>
      </c>
    </row>
    <row r="350" spans="21:38" x14ac:dyDescent="0.25">
      <c r="U350">
        <v>-0.9029148930452755</v>
      </c>
      <c r="V350">
        <v>0.25194865420794998</v>
      </c>
      <c r="W350">
        <v>1.2514247486544527</v>
      </c>
      <c r="X350">
        <v>0.71657981331066833</v>
      </c>
      <c r="Y350">
        <v>0.9840022809825606</v>
      </c>
      <c r="Z350">
        <v>-1.21971159533017</v>
      </c>
      <c r="AA350">
        <v>0.27206490072592399</v>
      </c>
      <c r="AB350">
        <v>0.35494214157787701</v>
      </c>
      <c r="AK350">
        <v>1.6200558983177297E-2</v>
      </c>
      <c r="AL350">
        <v>2.84307336990152</v>
      </c>
    </row>
    <row r="351" spans="21:38" x14ac:dyDescent="0.25">
      <c r="U351">
        <v>-0.1400466990459262</v>
      </c>
      <c r="V351">
        <v>0.81568100398742061</v>
      </c>
      <c r="W351">
        <v>2.689546703630135</v>
      </c>
      <c r="X351">
        <v>2.2116079819961199</v>
      </c>
      <c r="Y351">
        <v>2.4505773428131272</v>
      </c>
      <c r="Z351">
        <v>-0.43350401501203301</v>
      </c>
      <c r="AA351">
        <v>0.36124802205636702</v>
      </c>
      <c r="AB351">
        <v>0.35585313266868701</v>
      </c>
      <c r="AK351">
        <v>-2.2242446541909868E-3</v>
      </c>
      <c r="AL351">
        <v>0.35688696311722101</v>
      </c>
    </row>
    <row r="352" spans="21:38" x14ac:dyDescent="0.25">
      <c r="U352">
        <v>6.1662520889775303</v>
      </c>
      <c r="V352">
        <v>0.14607371962044197</v>
      </c>
      <c r="W352">
        <v>0</v>
      </c>
      <c r="X352">
        <v>0.5526610966640183</v>
      </c>
      <c r="Y352">
        <v>0.27633054833200915</v>
      </c>
      <c r="Z352">
        <v>0.757780522069327</v>
      </c>
      <c r="AA352">
        <v>1.21802829602359E-2</v>
      </c>
      <c r="AB352">
        <v>0.356397813790649</v>
      </c>
      <c r="AK352">
        <v>-2.4450186112935108E-2</v>
      </c>
      <c r="AL352">
        <v>-0.200485705924242</v>
      </c>
    </row>
    <row r="353" spans="21:38" x14ac:dyDescent="0.25">
      <c r="U353">
        <v>0.32085845688518211</v>
      </c>
      <c r="V353">
        <v>0.48461944395230372</v>
      </c>
      <c r="W353">
        <v>2.5087686946221632</v>
      </c>
      <c r="X353">
        <v>2.7732091122814015</v>
      </c>
      <c r="Y353">
        <v>2.6409889034517824</v>
      </c>
      <c r="Z353">
        <v>0.38585910126967599</v>
      </c>
      <c r="AA353">
        <v>0.27943223749834001</v>
      </c>
      <c r="AB353">
        <v>0.35804902965268898</v>
      </c>
      <c r="AK353">
        <v>9.3907685310026245E-2</v>
      </c>
      <c r="AL353">
        <v>0.34781490554398797</v>
      </c>
    </row>
    <row r="354" spans="21:38" x14ac:dyDescent="0.25">
      <c r="U354">
        <v>-0.22703583377308661</v>
      </c>
      <c r="V354">
        <v>0.1840086631567443</v>
      </c>
      <c r="W354">
        <v>3.0058994022680299</v>
      </c>
      <c r="X354">
        <v>2.1225747411778264</v>
      </c>
      <c r="Y354">
        <v>2.5642370717229284</v>
      </c>
      <c r="Z354">
        <v>0.847142496280617</v>
      </c>
      <c r="AA354">
        <v>0.17468949038446499</v>
      </c>
      <c r="AB354">
        <v>0.36010804301819999</v>
      </c>
      <c r="AK354">
        <v>-0.45877314441068601</v>
      </c>
      <c r="AL354">
        <v>-0.26848272882297503</v>
      </c>
    </row>
    <row r="355" spans="21:38" x14ac:dyDescent="0.25">
      <c r="U355">
        <v>7.9132233769883473E-2</v>
      </c>
      <c r="V355">
        <v>0.72181868775919666</v>
      </c>
      <c r="W355">
        <v>3.0528189978897067</v>
      </c>
      <c r="X355">
        <v>3.440275809675017</v>
      </c>
      <c r="Y355">
        <v>3.2465474037823618</v>
      </c>
      <c r="Z355">
        <v>0.37139178726453898</v>
      </c>
      <c r="AA355">
        <v>4.0683745300735701E-2</v>
      </c>
      <c r="AB355">
        <v>0.36493813290159799</v>
      </c>
      <c r="AK355">
        <v>-8.8725766743177101E-2</v>
      </c>
      <c r="AL355">
        <v>0.53061559213413401</v>
      </c>
    </row>
    <row r="356" spans="21:38" x14ac:dyDescent="0.25">
      <c r="U356">
        <v>-0.1232613065954703</v>
      </c>
      <c r="V356">
        <v>0.47809494059020052</v>
      </c>
      <c r="W356">
        <v>3.0081278919694738</v>
      </c>
      <c r="X356">
        <v>3.0104164264986211</v>
      </c>
      <c r="Y356">
        <v>3.0092721592340475</v>
      </c>
      <c r="Z356">
        <v>-0.39306638609569899</v>
      </c>
      <c r="AA356">
        <v>0.15842501061481701</v>
      </c>
      <c r="AB356">
        <v>0.36495764132894698</v>
      </c>
      <c r="AK356">
        <v>8.7301080057731306E-3</v>
      </c>
      <c r="AL356">
        <v>0.21867096905469299</v>
      </c>
    </row>
    <row r="357" spans="21:38" x14ac:dyDescent="0.25">
      <c r="U357">
        <v>-1.1165220799398288</v>
      </c>
      <c r="V357">
        <v>0.21432209491265583</v>
      </c>
      <c r="W357">
        <v>1.0162993812520844</v>
      </c>
      <c r="X357">
        <v>1.2910036087964065</v>
      </c>
      <c r="Y357">
        <v>1.1536514950242456</v>
      </c>
      <c r="Z357">
        <v>-2.0425074362376998</v>
      </c>
      <c r="AA357">
        <v>9.4053468661332698E-2</v>
      </c>
      <c r="AB357">
        <v>0.36498394366515002</v>
      </c>
      <c r="AK357">
        <v>-0.28111565351453716</v>
      </c>
      <c r="AL357">
        <v>-0.32398503187143302</v>
      </c>
    </row>
    <row r="358" spans="21:38" x14ac:dyDescent="0.25">
      <c r="U358">
        <v>-0.27580506436512503</v>
      </c>
      <c r="V358">
        <v>0.19585810547547686</v>
      </c>
      <c r="W358">
        <v>2.5549630019792264</v>
      </c>
      <c r="X358">
        <v>4.0636891337263306</v>
      </c>
      <c r="Y358">
        <v>3.3093260678527785</v>
      </c>
      <c r="Z358">
        <v>-0.34072536779759099</v>
      </c>
      <c r="AA358">
        <v>0.201000906403378</v>
      </c>
      <c r="AB358">
        <v>0.36648315175472901</v>
      </c>
      <c r="AK358">
        <v>2.2669060708676969E-2</v>
      </c>
      <c r="AL358">
        <v>-2.9107856337973099</v>
      </c>
    </row>
    <row r="359" spans="21:38" x14ac:dyDescent="0.25">
      <c r="U359">
        <v>-0.1900383464840224</v>
      </c>
      <c r="V359">
        <v>0.25539069096488592</v>
      </c>
      <c r="W359">
        <v>3.3596192030832412</v>
      </c>
      <c r="X359">
        <v>3.3180582626388175</v>
      </c>
      <c r="Y359">
        <v>3.3388387328610296</v>
      </c>
      <c r="Z359">
        <v>-0.175749942431563</v>
      </c>
      <c r="AA359">
        <v>0.103543997999667</v>
      </c>
      <c r="AB359">
        <v>0.36734970760952701</v>
      </c>
      <c r="AK359">
        <v>0.13726709429418574</v>
      </c>
      <c r="AL359">
        <v>0.444118287731331</v>
      </c>
    </row>
    <row r="360" spans="21:38" x14ac:dyDescent="0.25">
      <c r="U360">
        <v>-3.6886492751018238</v>
      </c>
      <c r="V360">
        <v>2.1697399702999547E-2</v>
      </c>
      <c r="W360">
        <v>0.7846784360604584</v>
      </c>
      <c r="X360">
        <v>0.29208749522840999</v>
      </c>
      <c r="Y360">
        <v>0.53838296564443422</v>
      </c>
      <c r="Z360">
        <v>-1.9505943941758801</v>
      </c>
      <c r="AA360">
        <v>0.14531447333962</v>
      </c>
      <c r="AB360">
        <v>0.36865676316246199</v>
      </c>
      <c r="AK360">
        <v>-1.9367665294023426E-3</v>
      </c>
      <c r="AL360">
        <v>-0.82329326959265103</v>
      </c>
    </row>
    <row r="361" spans="21:38" x14ac:dyDescent="0.25">
      <c r="U361">
        <v>-5.8524637041237455E-2</v>
      </c>
      <c r="V361">
        <v>0.91747837305532576</v>
      </c>
      <c r="W361">
        <v>2.1188972260838557</v>
      </c>
      <c r="X361">
        <v>2.3538139977801493</v>
      </c>
      <c r="Y361">
        <v>2.2363556119320025</v>
      </c>
      <c r="Z361">
        <v>1.41611926109331</v>
      </c>
      <c r="AA361">
        <v>2.8914993004030401E-2</v>
      </c>
      <c r="AB361">
        <v>0.37109900168330101</v>
      </c>
      <c r="AK361">
        <v>-7.2719152899793416E-2</v>
      </c>
      <c r="AL361">
        <v>0.26390721066425998</v>
      </c>
    </row>
    <row r="362" spans="21:38" x14ac:dyDescent="0.25">
      <c r="U362">
        <v>-0.40008671883929026</v>
      </c>
      <c r="V362">
        <v>0.65282604731243099</v>
      </c>
      <c r="W362">
        <v>0.93908462378587432</v>
      </c>
      <c r="X362">
        <v>0.76956520459430244</v>
      </c>
      <c r="Y362">
        <v>0.85432491419008838</v>
      </c>
      <c r="Z362">
        <v>-0.54568388088631004</v>
      </c>
      <c r="AA362">
        <v>6.1026326181628301E-2</v>
      </c>
      <c r="AB362">
        <v>0.37122679969564099</v>
      </c>
      <c r="AK362">
        <v>0.13130649312988776</v>
      </c>
      <c r="AL362">
        <v>0.33283677962507102</v>
      </c>
    </row>
    <row r="363" spans="21:38" x14ac:dyDescent="0.25">
      <c r="U363">
        <v>-0.69765834525052961</v>
      </c>
      <c r="V363">
        <v>0.47558480352830135</v>
      </c>
      <c r="W363">
        <v>1.0636690190823999</v>
      </c>
      <c r="X363">
        <v>0.83753050669546469</v>
      </c>
      <c r="Y363">
        <v>0.95059976288893222</v>
      </c>
      <c r="Z363">
        <v>0.20816294514997499</v>
      </c>
      <c r="AA363">
        <v>7.5243897526878498E-3</v>
      </c>
      <c r="AB363">
        <v>0.37171724394511602</v>
      </c>
      <c r="AK363">
        <v>-5.6544320538377928E-2</v>
      </c>
      <c r="AL363">
        <v>-0.226595130126025</v>
      </c>
    </row>
    <row r="364" spans="21:38" x14ac:dyDescent="0.25">
      <c r="U364">
        <v>-6.1809263756933984E-2</v>
      </c>
      <c r="V364">
        <v>0.87870122765274816</v>
      </c>
      <c r="W364">
        <v>1.9346029121854433</v>
      </c>
      <c r="X364">
        <v>2.5582673652552854</v>
      </c>
      <c r="Y364">
        <v>2.2464351387203645</v>
      </c>
      <c r="Z364">
        <v>-0.24745978368163701</v>
      </c>
      <c r="AA364">
        <v>4.76584615446373E-2</v>
      </c>
      <c r="AB364">
        <v>0.371860245412376</v>
      </c>
      <c r="AK364">
        <v>-0.11018040286527585</v>
      </c>
      <c r="AL364">
        <v>-0.31293147939164101</v>
      </c>
    </row>
    <row r="365" spans="21:38" x14ac:dyDescent="0.25">
      <c r="U365">
        <v>-0.17477609529954283</v>
      </c>
      <c r="V365">
        <v>0.69822302136093428</v>
      </c>
      <c r="W365">
        <v>2.665918527475295</v>
      </c>
      <c r="X365">
        <v>3.1648292156840601</v>
      </c>
      <c r="Y365">
        <v>2.9153738715796775</v>
      </c>
      <c r="Z365">
        <v>-0.222339889694739</v>
      </c>
      <c r="AA365">
        <v>0.17689747315627499</v>
      </c>
      <c r="AB365">
        <v>0.37196794240256797</v>
      </c>
      <c r="AK365">
        <v>-8.4627194035519021E-2</v>
      </c>
      <c r="AL365">
        <v>-0.23581661107674301</v>
      </c>
    </row>
    <row r="366" spans="21:38" x14ac:dyDescent="0.25">
      <c r="U366">
        <v>-0.28255528344654401</v>
      </c>
      <c r="V366">
        <v>5.6160843143317284E-2</v>
      </c>
      <c r="W366">
        <v>3.2371104661028123</v>
      </c>
      <c r="X366">
        <v>3.3626128675597702</v>
      </c>
      <c r="Y366">
        <v>3.2998616668312915</v>
      </c>
      <c r="Z366">
        <v>-0.26938717529856898</v>
      </c>
      <c r="AA366">
        <v>0.136965139173405</v>
      </c>
      <c r="AB366">
        <v>0.37351611948152902</v>
      </c>
      <c r="AK366">
        <v>-7.2440939216292993E-2</v>
      </c>
      <c r="AL366">
        <v>-0.247891864725164</v>
      </c>
    </row>
    <row r="367" spans="21:38" x14ac:dyDescent="0.25">
      <c r="U367">
        <v>-0.3251781816750291</v>
      </c>
      <c r="V367">
        <v>0.53815863726329827</v>
      </c>
      <c r="W367">
        <v>1.8002336409032551</v>
      </c>
      <c r="X367">
        <v>2.076031696864217</v>
      </c>
      <c r="Y367">
        <v>1.9381326688837359</v>
      </c>
      <c r="Z367">
        <v>-0.72048384214907502</v>
      </c>
      <c r="AA367">
        <v>0.232683643003993</v>
      </c>
      <c r="AB367">
        <v>0.373589927070062</v>
      </c>
      <c r="AK367">
        <v>-0.55582285458807823</v>
      </c>
      <c r="AL367">
        <v>-0.50204989788082799</v>
      </c>
    </row>
    <row r="368" spans="21:38" x14ac:dyDescent="0.25">
      <c r="U368">
        <v>0.44130371163005838</v>
      </c>
      <c r="V368">
        <v>0.58062157221522814</v>
      </c>
      <c r="W368">
        <v>1.3312256387774102</v>
      </c>
      <c r="X368">
        <v>1.570174071245545</v>
      </c>
      <c r="Y368">
        <v>1.4506998550114776</v>
      </c>
      <c r="Z368">
        <v>-4.2726847944270503</v>
      </c>
      <c r="AA368">
        <v>0.30212960741584499</v>
      </c>
      <c r="AB368">
        <v>0.37406314595402601</v>
      </c>
      <c r="AK368">
        <v>-0.18738576505821275</v>
      </c>
      <c r="AL368">
        <v>-0.23406438576057301</v>
      </c>
    </row>
    <row r="369" spans="21:38" x14ac:dyDescent="0.25">
      <c r="U369">
        <v>0.82020614608680487</v>
      </c>
      <c r="V369">
        <v>0.20017894435535546</v>
      </c>
      <c r="W369">
        <v>1.6538395083088642</v>
      </c>
      <c r="X369">
        <v>2.1439089018703523</v>
      </c>
      <c r="Y369">
        <v>1.8988742050896081</v>
      </c>
      <c r="Z369">
        <v>-0.21078225755379901</v>
      </c>
      <c r="AA369">
        <v>1.10456093937184E-2</v>
      </c>
      <c r="AB369">
        <v>0.376522942206514</v>
      </c>
      <c r="AK369">
        <v>0.30546271711403838</v>
      </c>
      <c r="AL369">
        <v>0.29192903641722101</v>
      </c>
    </row>
    <row r="370" spans="21:38" x14ac:dyDescent="0.25">
      <c r="U370">
        <v>0.13395714408191059</v>
      </c>
      <c r="V370">
        <v>0.78538654962421095</v>
      </c>
      <c r="W370">
        <v>2.092311198918956</v>
      </c>
      <c r="X370">
        <v>2.4895197253595742</v>
      </c>
      <c r="Y370">
        <v>2.2909154621392651</v>
      </c>
      <c r="Z370">
        <v>-0.64820019915716098</v>
      </c>
      <c r="AA370">
        <v>0.15142028172293201</v>
      </c>
      <c r="AB370">
        <v>0.37679962431988601</v>
      </c>
      <c r="AK370">
        <v>0.25109445949608333</v>
      </c>
      <c r="AL370">
        <v>0.44920793275355397</v>
      </c>
    </row>
    <row r="371" spans="21:38" x14ac:dyDescent="0.25">
      <c r="U371">
        <v>3.4657342808275378E-2</v>
      </c>
      <c r="V371">
        <v>0.90587598010712855</v>
      </c>
      <c r="W371">
        <v>1.8547313134060588</v>
      </c>
      <c r="X371">
        <v>2.518563796556434</v>
      </c>
      <c r="Y371">
        <v>2.1866475549812465</v>
      </c>
      <c r="Z371">
        <v>-0.12516720058937</v>
      </c>
      <c r="AA371">
        <v>4.9074879449897101E-2</v>
      </c>
      <c r="AB371">
        <v>0.37727361055283598</v>
      </c>
      <c r="AK371">
        <v>5.2644101868767834E-2</v>
      </c>
      <c r="AL371">
        <v>2.8955051043631199</v>
      </c>
    </row>
    <row r="372" spans="21:38" x14ac:dyDescent="0.25">
      <c r="U372">
        <v>0.56105161852162699</v>
      </c>
      <c r="V372">
        <v>0.41724944548255272</v>
      </c>
      <c r="W372">
        <v>0.99011125726647009</v>
      </c>
      <c r="X372">
        <v>2.3176517115175463</v>
      </c>
      <c r="Y372">
        <v>1.6538814843920082</v>
      </c>
      <c r="Z372">
        <v>-0.24182462691898801</v>
      </c>
      <c r="AA372">
        <v>3.2800777772612998E-2</v>
      </c>
      <c r="AB372">
        <v>0.37743741170630801</v>
      </c>
      <c r="AK372">
        <v>1.8365018081492315E-3</v>
      </c>
      <c r="AL372">
        <v>0.468759168799391</v>
      </c>
    </row>
    <row r="373" spans="21:38" x14ac:dyDescent="0.25">
      <c r="U373">
        <v>0.22459292242820514</v>
      </c>
      <c r="V373">
        <v>6.7743539743082365E-2</v>
      </c>
      <c r="W373">
        <v>2.9909020213062614</v>
      </c>
      <c r="X373">
        <v>3.3104752779388655</v>
      </c>
      <c r="Y373">
        <v>3.1506886496225635</v>
      </c>
      <c r="Z373">
        <v>0.38275659167099801</v>
      </c>
      <c r="AA373">
        <v>0.14234153371397101</v>
      </c>
      <c r="AB373">
        <v>0.37758073329642999</v>
      </c>
      <c r="AK373">
        <v>-1.1936299324770028E-2</v>
      </c>
      <c r="AL373">
        <v>0.386142313719055</v>
      </c>
    </row>
    <row r="374" spans="21:38" x14ac:dyDescent="0.25">
      <c r="U374">
        <v>-0.38332678797806868</v>
      </c>
      <c r="V374">
        <v>7.8604415145016704E-2</v>
      </c>
      <c r="W374">
        <v>3.6110525231600641</v>
      </c>
      <c r="X374">
        <v>3.9690158329423397</v>
      </c>
      <c r="Y374">
        <v>3.7900341780512017</v>
      </c>
      <c r="Z374">
        <v>-0.33347195299497101</v>
      </c>
      <c r="AA374">
        <v>0.20878871266857099</v>
      </c>
      <c r="AB374">
        <v>0.37894345005122299</v>
      </c>
      <c r="AK374">
        <v>-0.34417824275542336</v>
      </c>
      <c r="AL374">
        <v>-0.27042399220861002</v>
      </c>
    </row>
    <row r="375" spans="21:38" x14ac:dyDescent="0.25">
      <c r="U375">
        <v>0.14113957780481315</v>
      </c>
      <c r="V375">
        <v>0.29016986119896593</v>
      </c>
      <c r="W375">
        <v>2.9149987077865411</v>
      </c>
      <c r="X375">
        <v>3.8904952451445305</v>
      </c>
      <c r="Y375">
        <v>3.4027469764655356</v>
      </c>
      <c r="Z375">
        <v>-1.74792695976896</v>
      </c>
      <c r="AA375">
        <v>0.10864310417715201</v>
      </c>
      <c r="AB375">
        <v>0.37910240802158801</v>
      </c>
      <c r="AK375">
        <v>0.19586509506929223</v>
      </c>
      <c r="AL375">
        <v>0.39573630518778002</v>
      </c>
    </row>
    <row r="376" spans="21:38" x14ac:dyDescent="0.25">
      <c r="U376">
        <v>0.25131014050365308</v>
      </c>
      <c r="V376">
        <v>3.3992054572078358E-2</v>
      </c>
      <c r="W376">
        <v>3.5145336925014035</v>
      </c>
      <c r="X376">
        <v>3.5122119844320441</v>
      </c>
      <c r="Y376">
        <v>3.513372838466724</v>
      </c>
      <c r="Z376">
        <v>-6.5716385153806796</v>
      </c>
      <c r="AA376">
        <v>0.119824039489575</v>
      </c>
      <c r="AB376">
        <v>0.37997467695068698</v>
      </c>
      <c r="AK376">
        <v>7.0266820020533194E-2</v>
      </c>
      <c r="AL376">
        <v>0.85276317663618395</v>
      </c>
    </row>
    <row r="377" spans="21:38" x14ac:dyDescent="0.25">
      <c r="U377">
        <v>-0.37210554572924387</v>
      </c>
      <c r="V377">
        <v>0.18693678826039151</v>
      </c>
      <c r="W377">
        <v>3.1377944854707844</v>
      </c>
      <c r="X377">
        <v>2.830642965724099</v>
      </c>
      <c r="Y377">
        <v>2.9842187255974419</v>
      </c>
      <c r="Z377">
        <v>-0.35388991262716901</v>
      </c>
      <c r="AA377">
        <v>0.11547700199545199</v>
      </c>
      <c r="AB377">
        <v>0.38152065877025898</v>
      </c>
      <c r="AK377">
        <v>0.15216211946836497</v>
      </c>
      <c r="AL377">
        <v>0.30312067154678801</v>
      </c>
    </row>
    <row r="378" spans="21:38" x14ac:dyDescent="0.25">
      <c r="U378">
        <v>2.3339763909109013</v>
      </c>
      <c r="V378">
        <v>0.19323831858922727</v>
      </c>
      <c r="W378">
        <v>9.7251931641645653E-2</v>
      </c>
      <c r="X378">
        <v>1.081800501764127</v>
      </c>
      <c r="Y378">
        <v>0.5895262167028863</v>
      </c>
      <c r="Z378">
        <v>0.52573930559140203</v>
      </c>
      <c r="AA378">
        <v>4.4052549677661701E-2</v>
      </c>
      <c r="AB378">
        <v>0.38197462604294402</v>
      </c>
      <c r="AK378">
        <v>-0.13715230590565572</v>
      </c>
      <c r="AL378">
        <v>-0.28143305696205101</v>
      </c>
    </row>
    <row r="379" spans="21:38" x14ac:dyDescent="0.25">
      <c r="U379">
        <v>0.18381032342079923</v>
      </c>
      <c r="V379">
        <v>0.29124523039577377</v>
      </c>
      <c r="W379">
        <v>3.6491755061279716</v>
      </c>
      <c r="X379">
        <v>3.912154152643271</v>
      </c>
      <c r="Y379">
        <v>3.7806648293856213</v>
      </c>
      <c r="Z379">
        <v>0.42564002998553202</v>
      </c>
      <c r="AA379">
        <v>0.25003363857004202</v>
      </c>
      <c r="AB379">
        <v>0.382704588671132</v>
      </c>
      <c r="AK379">
        <v>-0.25783301303904282</v>
      </c>
      <c r="AL379">
        <v>0.57818049164404295</v>
      </c>
    </row>
    <row r="380" spans="21:38" x14ac:dyDescent="0.25">
      <c r="U380">
        <v>1.1268194549369615</v>
      </c>
      <c r="V380">
        <v>0.26358478957032017</v>
      </c>
      <c r="W380">
        <v>0.74930375091050505</v>
      </c>
      <c r="X380">
        <v>1.494426256274882</v>
      </c>
      <c r="Y380">
        <v>1.1218650035926936</v>
      </c>
      <c r="Z380">
        <v>-1.3847799527642599</v>
      </c>
      <c r="AA380">
        <v>9.6193722294471706E-2</v>
      </c>
      <c r="AB380">
        <v>0.38296517171681299</v>
      </c>
      <c r="AK380">
        <v>-0.4902657841218464</v>
      </c>
      <c r="AL380">
        <v>-0.265508221889456</v>
      </c>
    </row>
    <row r="381" spans="21:38" x14ac:dyDescent="0.25">
      <c r="U381">
        <v>2.7698122732703161</v>
      </c>
      <c r="V381">
        <v>9.8019332415460611E-2</v>
      </c>
      <c r="W381">
        <v>0.20042741371331332</v>
      </c>
      <c r="X381">
        <v>0.66862375731069656</v>
      </c>
      <c r="Y381">
        <v>0.43452558551200493</v>
      </c>
      <c r="Z381">
        <v>5.26561182502184</v>
      </c>
      <c r="AA381">
        <v>0.42226058235990799</v>
      </c>
      <c r="AB381">
        <v>0.38339456054327697</v>
      </c>
      <c r="AK381">
        <v>-0.3888244789417335</v>
      </c>
      <c r="AL381">
        <v>-0.26785014816967601</v>
      </c>
    </row>
    <row r="382" spans="21:38" x14ac:dyDescent="0.25">
      <c r="U382">
        <v>-0.27392923021531768</v>
      </c>
      <c r="V382">
        <v>0.50299628672310726</v>
      </c>
      <c r="W382">
        <v>2.6204306979623122</v>
      </c>
      <c r="X382">
        <v>2.6979189931984937</v>
      </c>
      <c r="Y382">
        <v>2.6591748455804032</v>
      </c>
      <c r="Z382">
        <v>-1.3007829045916901</v>
      </c>
      <c r="AA382">
        <v>7.2456216779564694E-2</v>
      </c>
      <c r="AB382">
        <v>0.38339589681317099</v>
      </c>
      <c r="AK382">
        <v>-0.24197424412646698</v>
      </c>
      <c r="AL382">
        <v>-0.20587879881228299</v>
      </c>
    </row>
    <row r="383" spans="21:38" x14ac:dyDescent="0.25">
      <c r="U383">
        <v>0.26270119110898732</v>
      </c>
      <c r="V383">
        <v>0.23115231326729418</v>
      </c>
      <c r="W383">
        <v>3.1467489860373745</v>
      </c>
      <c r="X383">
        <v>3.5121600344840207</v>
      </c>
      <c r="Y383">
        <v>3.3294545102606978</v>
      </c>
      <c r="Z383">
        <v>0.45972879701364699</v>
      </c>
      <c r="AA383">
        <v>0.138058073492867</v>
      </c>
      <c r="AB383">
        <v>0.38419020249274599</v>
      </c>
      <c r="AK383">
        <v>1.1032069609799734E-2</v>
      </c>
      <c r="AL383">
        <v>-0.67665338144540199</v>
      </c>
    </row>
    <row r="384" spans="21:38" x14ac:dyDescent="0.25">
      <c r="U384">
        <v>0.41741825037172459</v>
      </c>
      <c r="V384">
        <v>9.6446611814160504E-2</v>
      </c>
      <c r="W384">
        <v>2.7983396481065426</v>
      </c>
      <c r="X384">
        <v>3.2473164702991766</v>
      </c>
      <c r="Y384">
        <v>3.0228280592028596</v>
      </c>
      <c r="Z384">
        <v>0.469066572965677</v>
      </c>
      <c r="AA384">
        <v>0.16031217753136001</v>
      </c>
      <c r="AB384">
        <v>0.38546691872177302</v>
      </c>
      <c r="AK384">
        <v>5.5112466584060653E-2</v>
      </c>
      <c r="AL384">
        <v>0.27210394445317299</v>
      </c>
    </row>
    <row r="385" spans="21:38" x14ac:dyDescent="0.25">
      <c r="U385">
        <v>-0.56016037623827308</v>
      </c>
      <c r="V385">
        <v>4.9928135573026132E-2</v>
      </c>
      <c r="W385">
        <v>2.7250997645201882</v>
      </c>
      <c r="X385">
        <v>3.2060161205096573</v>
      </c>
      <c r="Y385">
        <v>2.9655579425149226</v>
      </c>
      <c r="Z385">
        <v>3.15794500541335</v>
      </c>
      <c r="AA385">
        <v>7.4771111731020995E-2</v>
      </c>
      <c r="AB385">
        <v>0.387048726542919</v>
      </c>
      <c r="AK385">
        <v>-0.1596626313307335</v>
      </c>
      <c r="AL385">
        <v>-0.70998268786701901</v>
      </c>
    </row>
    <row r="386" spans="21:38" x14ac:dyDescent="0.25">
      <c r="U386">
        <v>0.31051493544011566</v>
      </c>
      <c r="V386">
        <v>0.4999098532763786</v>
      </c>
      <c r="W386">
        <v>1.8019967869719802</v>
      </c>
      <c r="X386">
        <v>2.3547770255446885</v>
      </c>
      <c r="Y386">
        <v>2.0783869062583342</v>
      </c>
      <c r="Z386">
        <v>0.214050608972365</v>
      </c>
      <c r="AA386">
        <v>8.2327643474354797E-2</v>
      </c>
      <c r="AB386">
        <v>0.38715133398058399</v>
      </c>
      <c r="AK386">
        <v>7.182651457636427E-2</v>
      </c>
      <c r="AL386">
        <v>0.14878555712416999</v>
      </c>
    </row>
    <row r="387" spans="21:38" x14ac:dyDescent="0.25">
      <c r="U387">
        <v>-4.3156567818333054</v>
      </c>
      <c r="V387">
        <v>0.14736593675485321</v>
      </c>
      <c r="W387">
        <v>0.69615891649877737</v>
      </c>
      <c r="X387">
        <v>0</v>
      </c>
      <c r="Y387">
        <v>0.34807945824938868</v>
      </c>
      <c r="Z387">
        <v>-1.7507125165021999</v>
      </c>
      <c r="AA387">
        <v>0.25986360270051601</v>
      </c>
      <c r="AB387">
        <v>0.38770858218694099</v>
      </c>
      <c r="AK387">
        <v>0.2017487657433622</v>
      </c>
      <c r="AL387">
        <v>-2.4776443829436898</v>
      </c>
    </row>
    <row r="388" spans="21:38" x14ac:dyDescent="0.25">
      <c r="U388">
        <v>-0.11009358997524739</v>
      </c>
      <c r="V388">
        <v>0.65682839568021323</v>
      </c>
      <c r="W388">
        <v>3.267289087164039</v>
      </c>
      <c r="X388">
        <v>3.5574840748824617</v>
      </c>
      <c r="Y388">
        <v>3.4123865810232505</v>
      </c>
      <c r="Z388">
        <v>-0.16776605660303401</v>
      </c>
      <c r="AA388">
        <v>2.41701003406934E-2</v>
      </c>
      <c r="AB388">
        <v>0.387931662099608</v>
      </c>
      <c r="AK388">
        <v>-0.40633903495249812</v>
      </c>
      <c r="AL388">
        <v>-0.43033761402652898</v>
      </c>
    </row>
    <row r="389" spans="21:38" x14ac:dyDescent="0.25">
      <c r="U389">
        <v>-0.27457975593183742</v>
      </c>
      <c r="V389">
        <v>0.41299013572598575</v>
      </c>
      <c r="W389">
        <v>3.2441888040260802</v>
      </c>
      <c r="X389">
        <v>2.8551307190712101</v>
      </c>
      <c r="Y389">
        <v>3.0496597615486452</v>
      </c>
      <c r="Z389">
        <v>0.36665122990799298</v>
      </c>
      <c r="AA389">
        <v>0.20524497920711299</v>
      </c>
      <c r="AB389">
        <v>0.39121677141263</v>
      </c>
      <c r="AK389">
        <v>-0.37890846083694762</v>
      </c>
      <c r="AL389">
        <v>-0.41204693329831599</v>
      </c>
    </row>
    <row r="390" spans="21:38" x14ac:dyDescent="0.25">
      <c r="U390">
        <v>-0.21716339764514261</v>
      </c>
      <c r="V390">
        <v>0.19736324691965251</v>
      </c>
      <c r="W390">
        <v>3.4796185037267406</v>
      </c>
      <c r="X390">
        <v>3.605289724088065</v>
      </c>
      <c r="Y390">
        <v>3.5424541139074028</v>
      </c>
      <c r="Z390">
        <v>-0.25981219505270198</v>
      </c>
      <c r="AA390">
        <v>7.5239660951322104E-2</v>
      </c>
      <c r="AB390">
        <v>0.39273707031952299</v>
      </c>
      <c r="AK390">
        <v>-0.68663427229149199</v>
      </c>
      <c r="AL390">
        <v>-0.580484728795711</v>
      </c>
    </row>
    <row r="391" spans="21:38" x14ac:dyDescent="0.25">
      <c r="U391">
        <v>-0.25430803417028364</v>
      </c>
      <c r="V391">
        <v>0.33515427868323677</v>
      </c>
      <c r="W391">
        <v>2.5285435667924454</v>
      </c>
      <c r="X391">
        <v>2.1659526097037438</v>
      </c>
      <c r="Y391">
        <v>2.3472480882480946</v>
      </c>
      <c r="Z391">
        <v>-0.20955581537148599</v>
      </c>
      <c r="AA391">
        <v>8.0954835004009004E-2</v>
      </c>
      <c r="AB391">
        <v>0.39286324015081098</v>
      </c>
      <c r="AK391">
        <v>9.5317339557423383E-3</v>
      </c>
      <c r="AL391">
        <v>-0.17138412957696</v>
      </c>
    </row>
    <row r="392" spans="21:38" x14ac:dyDescent="0.25">
      <c r="U392">
        <v>0.93368108985313925</v>
      </c>
      <c r="V392">
        <v>5.1320955967483095E-2</v>
      </c>
      <c r="W392">
        <v>2.5298487057206693</v>
      </c>
      <c r="X392">
        <v>4.0788145850426449</v>
      </c>
      <c r="Y392">
        <v>3.3043316453816569</v>
      </c>
      <c r="Z392">
        <v>0.107552305785598</v>
      </c>
      <c r="AA392">
        <v>7.2242532255519598E-3</v>
      </c>
      <c r="AB392">
        <v>0.39318497182303802</v>
      </c>
      <c r="AK392">
        <v>-0.13504125515078269</v>
      </c>
      <c r="AL392">
        <v>-0.25640492990701302</v>
      </c>
    </row>
    <row r="393" spans="21:38" x14ac:dyDescent="0.25">
      <c r="U393">
        <v>-0.35993923763945834</v>
      </c>
      <c r="V393">
        <v>0.78397817558282956</v>
      </c>
      <c r="W393">
        <v>0.58420085300132385</v>
      </c>
      <c r="X393">
        <v>0.41579359296828883</v>
      </c>
      <c r="Y393">
        <v>0.49999722298480631</v>
      </c>
      <c r="Z393">
        <v>-0.82809131110692102</v>
      </c>
      <c r="AA393">
        <v>0.23946370206863801</v>
      </c>
      <c r="AB393">
        <v>0.39334030995445302</v>
      </c>
      <c r="AK393">
        <v>-2.5516451903156316E-2</v>
      </c>
      <c r="AL393">
        <v>0.59638972190250295</v>
      </c>
    </row>
    <row r="394" spans="21:38" x14ac:dyDescent="0.25">
      <c r="U394">
        <v>-4.9390039156654679E-2</v>
      </c>
      <c r="V394">
        <v>0.92788474801304877</v>
      </c>
      <c r="W394">
        <v>1.9923769724281042</v>
      </c>
      <c r="X394">
        <v>2.2173516262637678</v>
      </c>
      <c r="Y394">
        <v>2.1048642993459361</v>
      </c>
      <c r="Z394">
        <v>0.58744855216694103</v>
      </c>
      <c r="AA394">
        <v>0.186489358809072</v>
      </c>
      <c r="AB394">
        <v>0.39410784087309497</v>
      </c>
      <c r="AK394">
        <v>3.8169326073526211</v>
      </c>
      <c r="AL394">
        <v>3.5104661440180198</v>
      </c>
    </row>
    <row r="395" spans="21:38" x14ac:dyDescent="0.25">
      <c r="U395">
        <v>0.19592780286019124</v>
      </c>
      <c r="V395">
        <v>0.25619594252088634</v>
      </c>
      <c r="W395">
        <v>3.2604743714282698</v>
      </c>
      <c r="X395">
        <v>3.3749461324586125</v>
      </c>
      <c r="Y395">
        <v>3.3177102519434412</v>
      </c>
      <c r="Z395">
        <v>0.51972205930742899</v>
      </c>
      <c r="AA395">
        <v>0.18492225487276701</v>
      </c>
      <c r="AB395">
        <v>0.39453276490762101</v>
      </c>
      <c r="AK395">
        <v>-0.12037951851428623</v>
      </c>
      <c r="AL395">
        <v>-0.33511493059220898</v>
      </c>
    </row>
    <row r="396" spans="21:38" x14ac:dyDescent="0.25">
      <c r="U396">
        <v>6.1094601229983079</v>
      </c>
      <c r="V396">
        <v>5.954770302395717E-2</v>
      </c>
      <c r="W396">
        <v>0</v>
      </c>
      <c r="X396">
        <v>1.3013147713611499</v>
      </c>
      <c r="Y396">
        <v>0.65065738568057496</v>
      </c>
      <c r="Z396">
        <v>-0.26419470816700802</v>
      </c>
      <c r="AA396">
        <v>3.8317207729311999E-2</v>
      </c>
      <c r="AB396">
        <v>0.394713584378447</v>
      </c>
      <c r="AK396">
        <v>0.40643337927559869</v>
      </c>
      <c r="AL396">
        <v>0.54865687325090595</v>
      </c>
    </row>
    <row r="397" spans="21:38" x14ac:dyDescent="0.25">
      <c r="U397">
        <v>-6.6409877398623959E-2</v>
      </c>
      <c r="V397">
        <v>0.93828628577821127</v>
      </c>
      <c r="W397">
        <v>1.7285346363507461</v>
      </c>
      <c r="X397">
        <v>0.74807563464836668</v>
      </c>
      <c r="Y397">
        <v>1.2383051354995565</v>
      </c>
      <c r="Z397">
        <v>-0.68908383917130001</v>
      </c>
      <c r="AA397">
        <v>1.8559482682850501E-2</v>
      </c>
      <c r="AB397">
        <v>0.39477859014222499</v>
      </c>
      <c r="AK397">
        <v>-0.12501869133588261</v>
      </c>
      <c r="AL397">
        <v>-0.57392680412274399</v>
      </c>
    </row>
    <row r="398" spans="21:38" x14ac:dyDescent="0.25">
      <c r="U398">
        <v>-0.15876846759702387</v>
      </c>
      <c r="V398">
        <v>0.8153328827874986</v>
      </c>
      <c r="W398">
        <v>1.5274775090721873</v>
      </c>
      <c r="X398">
        <v>2.0061685586371691</v>
      </c>
      <c r="Y398">
        <v>1.7668230338546782</v>
      </c>
      <c r="Z398">
        <v>-0.66673993159420397</v>
      </c>
      <c r="AA398">
        <v>9.4884986265816401E-2</v>
      </c>
      <c r="AB398">
        <v>0.39526356616670399</v>
      </c>
      <c r="AK398">
        <v>-5.135504115399963E-2</v>
      </c>
      <c r="AL398">
        <v>0.32502518870543801</v>
      </c>
    </row>
    <row r="399" spans="21:38" x14ac:dyDescent="0.25">
      <c r="U399">
        <v>0.25109445949608333</v>
      </c>
      <c r="V399">
        <v>6.2224395469648308E-2</v>
      </c>
      <c r="W399">
        <v>3.0525186864779399</v>
      </c>
      <c r="X399">
        <v>3.1635197274340769</v>
      </c>
      <c r="Y399">
        <v>3.1080192069560084</v>
      </c>
      <c r="Z399">
        <v>0.44920793275355397</v>
      </c>
      <c r="AA399">
        <v>0.25068857718347598</v>
      </c>
      <c r="AB399">
        <v>0.39576370662407301</v>
      </c>
      <c r="AK399">
        <v>-9.0111496232926802E-2</v>
      </c>
      <c r="AL399">
        <v>-0.44705001643722903</v>
      </c>
    </row>
    <row r="400" spans="21:38" x14ac:dyDescent="0.25">
      <c r="U400">
        <v>-0.19884127138569335</v>
      </c>
      <c r="V400">
        <v>7.8174619045418156E-2</v>
      </c>
      <c r="W400">
        <v>3.3371134553131498</v>
      </c>
      <c r="X400">
        <v>3.6686595295653923</v>
      </c>
      <c r="Y400">
        <v>3.5028864924392709</v>
      </c>
      <c r="Z400">
        <v>-0.38693690019462901</v>
      </c>
      <c r="AA400">
        <v>9.2354741532602203E-2</v>
      </c>
      <c r="AB400">
        <v>0.39609662571670901</v>
      </c>
      <c r="AK400">
        <v>0.29351120606198139</v>
      </c>
      <c r="AL400">
        <v>0.20061638889303399</v>
      </c>
    </row>
    <row r="401" spans="21:38" x14ac:dyDescent="0.25">
      <c r="U401">
        <v>-0.60704206325319299</v>
      </c>
      <c r="V401">
        <v>0.31077051926615756</v>
      </c>
      <c r="W401">
        <v>3.1451443900686264</v>
      </c>
      <c r="X401">
        <v>2.8495429350622747</v>
      </c>
      <c r="Y401">
        <v>2.9973436625654504</v>
      </c>
      <c r="Z401">
        <v>-0.83569731535987202</v>
      </c>
      <c r="AA401">
        <v>0.117468327239818</v>
      </c>
      <c r="AB401">
        <v>0.39808296596951098</v>
      </c>
      <c r="AK401">
        <v>-1.3309846523179073E-2</v>
      </c>
      <c r="AL401">
        <v>-0.20841180538649701</v>
      </c>
    </row>
    <row r="402" spans="21:38" x14ac:dyDescent="0.25">
      <c r="U402">
        <v>0.20444878693498919</v>
      </c>
      <c r="V402">
        <v>0.71941321122816593</v>
      </c>
      <c r="W402">
        <v>1.4866052013873716</v>
      </c>
      <c r="X402">
        <v>1.5379365881418341</v>
      </c>
      <c r="Y402">
        <v>1.5122708947646029</v>
      </c>
      <c r="Z402">
        <v>-0.382455107621265</v>
      </c>
      <c r="AA402">
        <v>2.0822565642252301E-2</v>
      </c>
      <c r="AB402">
        <v>0.39825147165626701</v>
      </c>
      <c r="AK402">
        <v>-7.6413706033381948E-2</v>
      </c>
      <c r="AL402">
        <v>-0.27216081030465</v>
      </c>
    </row>
    <row r="403" spans="21:38" x14ac:dyDescent="0.25">
      <c r="U403">
        <v>-0.22125151001038001</v>
      </c>
      <c r="V403">
        <v>0.38346807292539153</v>
      </c>
      <c r="W403">
        <v>3.0232886091756694</v>
      </c>
      <c r="X403">
        <v>3.5127777372071658</v>
      </c>
      <c r="Y403">
        <v>3.2680331731914176</v>
      </c>
      <c r="Z403">
        <v>-0.12225093084366601</v>
      </c>
      <c r="AA403">
        <v>1.7013481606300101E-2</v>
      </c>
      <c r="AB403">
        <v>0.399073631373696</v>
      </c>
      <c r="AK403">
        <v>1.022160339056817</v>
      </c>
      <c r="AL403">
        <v>0.39522791510314698</v>
      </c>
    </row>
    <row r="404" spans="21:38" x14ac:dyDescent="0.25">
      <c r="U404">
        <v>0.19799015579772275</v>
      </c>
      <c r="V404">
        <v>0.29925697423205549</v>
      </c>
      <c r="W404">
        <v>1.5425373539730829</v>
      </c>
      <c r="X404">
        <v>1.794919961681843</v>
      </c>
      <c r="Y404">
        <v>1.6687286578274629</v>
      </c>
      <c r="Z404">
        <v>0.45529131128891298</v>
      </c>
      <c r="AA404">
        <v>0.24157760345456999</v>
      </c>
      <c r="AB404">
        <v>0.39998196848130002</v>
      </c>
      <c r="AK404">
        <v>-0.11176907114730007</v>
      </c>
      <c r="AL404">
        <v>-0.29162316671593302</v>
      </c>
    </row>
    <row r="405" spans="21:38" x14ac:dyDescent="0.25">
      <c r="U405">
        <v>0.52744017616867123</v>
      </c>
      <c r="V405">
        <v>4.6010397997076888E-2</v>
      </c>
      <c r="W405">
        <v>3.6467394567631382</v>
      </c>
      <c r="X405">
        <v>2.4684641907659914</v>
      </c>
      <c r="Y405">
        <v>3.057601823764565</v>
      </c>
      <c r="Z405">
        <v>0.59497608571815297</v>
      </c>
      <c r="AA405">
        <v>5.09251564726248E-2</v>
      </c>
      <c r="AB405">
        <v>0.40009475338434802</v>
      </c>
      <c r="AK405">
        <v>-5.3868970434473723E-2</v>
      </c>
      <c r="AL405">
        <v>0.30420907759534899</v>
      </c>
    </row>
    <row r="406" spans="21:38" x14ac:dyDescent="0.25">
      <c r="U406">
        <v>-0.19322475579707621</v>
      </c>
      <c r="V406">
        <v>0.26964309075505005</v>
      </c>
      <c r="W406">
        <v>2.8972685348289082</v>
      </c>
      <c r="X406">
        <v>2.8713606935872469</v>
      </c>
      <c r="Y406">
        <v>2.8843146142080776</v>
      </c>
      <c r="Z406">
        <v>-1.6541325606569399</v>
      </c>
      <c r="AA406">
        <v>0.25761070348153098</v>
      </c>
      <c r="AB406">
        <v>0.40029999824988499</v>
      </c>
      <c r="AK406">
        <v>0.2661680159378722</v>
      </c>
      <c r="AL406">
        <v>0.36418506375971599</v>
      </c>
    </row>
    <row r="407" spans="21:38" x14ac:dyDescent="0.25">
      <c r="U407">
        <v>0.14472427007040004</v>
      </c>
      <c r="V407">
        <v>0.46915346260086099</v>
      </c>
      <c r="W407">
        <v>2.6416937469349944</v>
      </c>
      <c r="X407">
        <v>3.0105799827298529</v>
      </c>
      <c r="Y407">
        <v>2.8261368648324234</v>
      </c>
      <c r="Z407">
        <v>-0.344097066420887</v>
      </c>
      <c r="AA407">
        <v>5.3572412829343899E-2</v>
      </c>
      <c r="AB407">
        <v>0.400628174468317</v>
      </c>
      <c r="AK407">
        <v>-1.7091725259581967</v>
      </c>
      <c r="AL407">
        <v>-1.2245074943624901</v>
      </c>
    </row>
    <row r="408" spans="21:38" x14ac:dyDescent="0.25">
      <c r="U408">
        <v>-7.93101988450539E-2</v>
      </c>
      <c r="V408">
        <v>0.84065744538720055</v>
      </c>
      <c r="W408">
        <v>1.8636397825211182</v>
      </c>
      <c r="X408">
        <v>2.622068814797585</v>
      </c>
      <c r="Y408">
        <v>2.2428542986593518</v>
      </c>
      <c r="Z408">
        <v>0.38446194292164698</v>
      </c>
      <c r="AA408">
        <v>5.19398085225884E-2</v>
      </c>
      <c r="AB408">
        <v>0.403010349927509</v>
      </c>
      <c r="AK408">
        <v>-0.11964253024647895</v>
      </c>
      <c r="AL408">
        <v>-0.242264352158822</v>
      </c>
    </row>
    <row r="409" spans="21:38" x14ac:dyDescent="0.25">
      <c r="U409">
        <v>0.31954437993860008</v>
      </c>
      <c r="V409">
        <v>0.57678438866106729</v>
      </c>
      <c r="W409">
        <v>2.2610392080949118</v>
      </c>
      <c r="X409">
        <v>3.2598372361993033</v>
      </c>
      <c r="Y409">
        <v>2.7604382221471075</v>
      </c>
      <c r="Z409">
        <v>0.23465326759247801</v>
      </c>
      <c r="AA409">
        <v>1.9713414923239501E-2</v>
      </c>
      <c r="AB409">
        <v>0.40338198165254302</v>
      </c>
      <c r="AK409">
        <v>-1.3985303255641216E-2</v>
      </c>
      <c r="AL409">
        <v>0.31926754396944301</v>
      </c>
    </row>
    <row r="410" spans="21:38" x14ac:dyDescent="0.25">
      <c r="U410">
        <v>0.32170412885854244</v>
      </c>
      <c r="V410">
        <v>0.19748709836193318</v>
      </c>
      <c r="W410">
        <v>3.3230860552495387</v>
      </c>
      <c r="X410">
        <v>3.6366164832253651</v>
      </c>
      <c r="Y410">
        <v>3.4798512692374519</v>
      </c>
      <c r="Z410">
        <v>0.34430060029289</v>
      </c>
      <c r="AA410">
        <v>0.20701073335138201</v>
      </c>
      <c r="AB410">
        <v>0.40640868976038402</v>
      </c>
      <c r="AK410">
        <v>-0.29695491849024097</v>
      </c>
      <c r="AL410">
        <v>0.27827459982603397</v>
      </c>
    </row>
    <row r="411" spans="21:38" x14ac:dyDescent="0.25">
      <c r="U411">
        <v>1.5100025314777813E-2</v>
      </c>
      <c r="V411">
        <v>0.94762367521476154</v>
      </c>
      <c r="W411">
        <v>2.976862154534007</v>
      </c>
      <c r="X411">
        <v>2.8616276986246709</v>
      </c>
      <c r="Y411">
        <v>2.919244926579339</v>
      </c>
      <c r="Z411">
        <v>-0.54984835776841301</v>
      </c>
      <c r="AA411">
        <v>0.21528812850877799</v>
      </c>
      <c r="AB411">
        <v>0.40715547913294797</v>
      </c>
      <c r="AK411">
        <v>0.52744017616867123</v>
      </c>
      <c r="AL411">
        <v>0.59497608571815297</v>
      </c>
    </row>
    <row r="412" spans="21:38" x14ac:dyDescent="0.25">
      <c r="U412">
        <v>1.1812753990792868</v>
      </c>
      <c r="V412">
        <v>0.2242832560105161</v>
      </c>
      <c r="W412">
        <v>0.69054625187476848</v>
      </c>
      <c r="X412">
        <v>0.97608541219218503</v>
      </c>
      <c r="Y412">
        <v>0.83331583203347681</v>
      </c>
      <c r="Z412">
        <v>0.52166778292570204</v>
      </c>
      <c r="AA412">
        <v>5.4385343572229898E-2</v>
      </c>
      <c r="AB412">
        <v>0.40723316725579001</v>
      </c>
      <c r="AK412">
        <v>-0.21940823329880785</v>
      </c>
      <c r="AL412">
        <v>-0.48891292465085001</v>
      </c>
    </row>
    <row r="413" spans="21:38" x14ac:dyDescent="0.25">
      <c r="U413">
        <v>-9.4306279433150425E-2</v>
      </c>
      <c r="V413">
        <v>0.80496457471426286</v>
      </c>
      <c r="W413">
        <v>3.1868068268187941</v>
      </c>
      <c r="X413">
        <v>1.6736818811664851</v>
      </c>
      <c r="Y413">
        <v>2.4302443539926397</v>
      </c>
      <c r="Z413">
        <v>0.90379093918110798</v>
      </c>
      <c r="AA413">
        <v>0.28772157471397097</v>
      </c>
      <c r="AB413">
        <v>0.40888170361752901</v>
      </c>
      <c r="AK413">
        <v>-0.27457975593183742</v>
      </c>
      <c r="AL413">
        <v>0.36665122990799298</v>
      </c>
    </row>
    <row r="414" spans="21:38" x14ac:dyDescent="0.25">
      <c r="U414">
        <v>-0.32143625248828434</v>
      </c>
      <c r="V414">
        <v>0.47918412252818776</v>
      </c>
      <c r="W414">
        <v>3.0308943812469304</v>
      </c>
      <c r="X414">
        <v>2.9389748334077717</v>
      </c>
      <c r="Y414">
        <v>2.9849346073273511</v>
      </c>
      <c r="Z414">
        <v>-0.28586022092135999</v>
      </c>
      <c r="AA414">
        <v>0.123680029196131</v>
      </c>
      <c r="AB414">
        <v>0.41127374053566701</v>
      </c>
      <c r="AK414">
        <v>-0.38780302123312516</v>
      </c>
      <c r="AL414">
        <v>-0.36697504756542798</v>
      </c>
    </row>
    <row r="415" spans="21:38" x14ac:dyDescent="0.25">
      <c r="U415">
        <v>6.2856639829812058E-2</v>
      </c>
      <c r="V415">
        <v>0.73999279806557361</v>
      </c>
      <c r="W415">
        <v>2.7200956856663083</v>
      </c>
      <c r="X415">
        <v>3.2595160566022123</v>
      </c>
      <c r="Y415">
        <v>2.9898058711342603</v>
      </c>
      <c r="Z415">
        <v>0.17684791757680901</v>
      </c>
      <c r="AA415">
        <v>2.74637747153204E-2</v>
      </c>
      <c r="AB415">
        <v>0.41157786264729102</v>
      </c>
      <c r="AK415">
        <v>-2.6363059359414909E-2</v>
      </c>
      <c r="AL415">
        <v>-0.166233022893614</v>
      </c>
    </row>
    <row r="416" spans="21:38" x14ac:dyDescent="0.25">
      <c r="U416">
        <v>-0.39239708583052207</v>
      </c>
      <c r="V416">
        <v>3.7039105781389303E-2</v>
      </c>
      <c r="W416">
        <v>2.8036442209806132</v>
      </c>
      <c r="X416">
        <v>2.7923186826989235</v>
      </c>
      <c r="Y416">
        <v>2.7979814518397683</v>
      </c>
      <c r="Z416">
        <v>-0.29003616588520598</v>
      </c>
      <c r="AA416">
        <v>5.9967212006673098E-2</v>
      </c>
      <c r="AB416">
        <v>0.41179827777695499</v>
      </c>
      <c r="AK416">
        <v>-1.9034030625476692E-3</v>
      </c>
      <c r="AL416">
        <v>-0.36295786545579301</v>
      </c>
    </row>
    <row r="417" spans="21:38" x14ac:dyDescent="0.25">
      <c r="U417">
        <v>0.13002639180239794</v>
      </c>
      <c r="V417">
        <v>0.60064201062977784</v>
      </c>
      <c r="W417">
        <v>3.7095281070667681</v>
      </c>
      <c r="X417">
        <v>3.9191077746348282</v>
      </c>
      <c r="Y417">
        <v>3.8143179408507981</v>
      </c>
      <c r="Z417">
        <v>0.269644597888127</v>
      </c>
      <c r="AA417">
        <v>0.14472886613268701</v>
      </c>
      <c r="AB417">
        <v>0.41311311189759398</v>
      </c>
      <c r="AK417">
        <v>0.16629568218373164</v>
      </c>
      <c r="AL417">
        <v>0.49505532678779901</v>
      </c>
    </row>
    <row r="418" spans="21:38" x14ac:dyDescent="0.25">
      <c r="U418">
        <v>0.33920083564864584</v>
      </c>
      <c r="V418">
        <v>0.5040113198597308</v>
      </c>
      <c r="W418">
        <v>2.2264450644626717</v>
      </c>
      <c r="X418">
        <v>2.400425470557813</v>
      </c>
      <c r="Y418">
        <v>2.3134352675102425</v>
      </c>
      <c r="Z418">
        <v>-0.40741299958310301</v>
      </c>
      <c r="AA418">
        <v>8.0824799987749593E-2</v>
      </c>
      <c r="AB418">
        <v>0.41332999138233301</v>
      </c>
      <c r="AK418">
        <v>-0.86982561624002275</v>
      </c>
      <c r="AL418">
        <v>-0.63113560008249503</v>
      </c>
    </row>
    <row r="419" spans="21:38" x14ac:dyDescent="0.25">
      <c r="U419">
        <v>0.16569952217165568</v>
      </c>
      <c r="V419">
        <v>0.36891303026376465</v>
      </c>
      <c r="W419">
        <v>2.8911562317427006</v>
      </c>
      <c r="X419">
        <v>2.9476577532330883</v>
      </c>
      <c r="Y419">
        <v>2.9194069924878945</v>
      </c>
      <c r="Z419">
        <v>-0.45106396465395798</v>
      </c>
      <c r="AA419">
        <v>4.1325152167631503E-2</v>
      </c>
      <c r="AB419">
        <v>0.41479024889189697</v>
      </c>
      <c r="AK419">
        <v>-1.3141419591588039E-4</v>
      </c>
      <c r="AL419">
        <v>-2.5505783250715601</v>
      </c>
    </row>
    <row r="420" spans="21:38" x14ac:dyDescent="0.25">
      <c r="U420">
        <v>-1.0313908441470705</v>
      </c>
      <c r="V420">
        <v>9.5247803058497907E-2</v>
      </c>
      <c r="W420">
        <v>2.0302376493038561</v>
      </c>
      <c r="X420">
        <v>1.414322101451823</v>
      </c>
      <c r="Y420">
        <v>1.7222798753778394</v>
      </c>
      <c r="Z420">
        <v>-0.66935579725783501</v>
      </c>
      <c r="AA420">
        <v>6.0506021622031697E-2</v>
      </c>
      <c r="AB420">
        <v>0.41521450508930902</v>
      </c>
      <c r="AK420">
        <v>-2.6759872346462304E-2</v>
      </c>
      <c r="AL420">
        <v>0.223067609752409</v>
      </c>
    </row>
    <row r="421" spans="21:38" x14ac:dyDescent="0.25">
      <c r="U421">
        <v>-0.30141777115077362</v>
      </c>
      <c r="V421">
        <v>0.15321978873146311</v>
      </c>
      <c r="W421">
        <v>2.6933368268055955</v>
      </c>
      <c r="X421">
        <v>2.6527609313129532</v>
      </c>
      <c r="Y421">
        <v>2.6730488790592744</v>
      </c>
      <c r="Z421">
        <v>-0.37386316769920103</v>
      </c>
      <c r="AA421">
        <v>6.8818619408991394E-2</v>
      </c>
      <c r="AB421">
        <v>0.41591709462167098</v>
      </c>
      <c r="AK421">
        <v>-0.32718765110643749</v>
      </c>
      <c r="AL421">
        <v>2.2728073443618699</v>
      </c>
    </row>
    <row r="422" spans="21:38" x14ac:dyDescent="0.25">
      <c r="U422">
        <v>0.34193872961208033</v>
      </c>
      <c r="V422">
        <v>0.60760728905534944</v>
      </c>
      <c r="W422">
        <v>2.2954767814212489</v>
      </c>
      <c r="X422">
        <v>2.5330075775612229</v>
      </c>
      <c r="Y422">
        <v>2.4142421794912359</v>
      </c>
      <c r="Z422">
        <v>-1.3609391236513699</v>
      </c>
      <c r="AA422">
        <v>0.173703034530657</v>
      </c>
      <c r="AB422">
        <v>0.41675335039105998</v>
      </c>
      <c r="AK422">
        <v>-0.56837847048336387</v>
      </c>
      <c r="AL422">
        <v>-0.39840268114023097</v>
      </c>
    </row>
    <row r="423" spans="21:38" x14ac:dyDescent="0.25">
      <c r="U423">
        <v>0.38269632935672998</v>
      </c>
      <c r="V423">
        <v>0.62853643635442358</v>
      </c>
      <c r="W423">
        <v>1.6092505147138967</v>
      </c>
      <c r="X423">
        <v>2.2121526905567599</v>
      </c>
      <c r="Y423">
        <v>1.9107016026353283</v>
      </c>
      <c r="Z423">
        <v>-0.34673874892978401</v>
      </c>
      <c r="AA423">
        <v>1.55136918874016E-2</v>
      </c>
      <c r="AB423">
        <v>0.417971174751819</v>
      </c>
      <c r="AK423">
        <v>-0.31648203828711635</v>
      </c>
      <c r="AL423">
        <v>-0.25692585751340202</v>
      </c>
    </row>
    <row r="424" spans="21:38" x14ac:dyDescent="0.25">
      <c r="U424">
        <v>-0.25042433627065519</v>
      </c>
      <c r="V424">
        <v>0.31171083871380689</v>
      </c>
      <c r="W424">
        <v>2.1840727902201595</v>
      </c>
      <c r="X424">
        <v>2.281071475336395</v>
      </c>
      <c r="Y424">
        <v>2.2325721327782775</v>
      </c>
      <c r="Z424">
        <v>0.42410717486090799</v>
      </c>
      <c r="AA424">
        <v>4.0711187836153198E-2</v>
      </c>
      <c r="AB424">
        <v>0.41977093016223899</v>
      </c>
      <c r="AK424">
        <v>0.10785909171347374</v>
      </c>
      <c r="AL424">
        <v>0.29351226799032598</v>
      </c>
    </row>
    <row r="425" spans="21:38" x14ac:dyDescent="0.25">
      <c r="U425">
        <v>0.30221953767371773</v>
      </c>
      <c r="V425">
        <v>0.34315005882490657</v>
      </c>
      <c r="W425">
        <v>2.1716304118531498</v>
      </c>
      <c r="X425">
        <v>2.7974789824897837</v>
      </c>
      <c r="Y425">
        <v>2.4845546971714665</v>
      </c>
      <c r="Z425">
        <v>0.24595220024403999</v>
      </c>
      <c r="AA425">
        <v>3.6215528541757899E-2</v>
      </c>
      <c r="AB425">
        <v>0.42072306778740398</v>
      </c>
      <c r="AK425">
        <v>-2.6024178272125574E-2</v>
      </c>
      <c r="AL425">
        <v>-0.49979015300570301</v>
      </c>
    </row>
    <row r="426" spans="21:38" x14ac:dyDescent="0.25">
      <c r="U426">
        <v>-0.12640393941620121</v>
      </c>
      <c r="V426">
        <v>0.91500112292141655</v>
      </c>
      <c r="W426">
        <v>0.51534727661117563</v>
      </c>
      <c r="X426">
        <v>0.48184753596966834</v>
      </c>
      <c r="Y426">
        <v>0.49859740629042199</v>
      </c>
      <c r="Z426">
        <v>-1.54687936601856</v>
      </c>
      <c r="AA426">
        <v>0.124789875291505</v>
      </c>
      <c r="AB426">
        <v>0.42108012499103198</v>
      </c>
      <c r="AK426">
        <v>0.14515535191630557</v>
      </c>
      <c r="AL426">
        <v>0.35852788558674997</v>
      </c>
    </row>
    <row r="427" spans="21:38" x14ac:dyDescent="0.25">
      <c r="U427">
        <v>-0.22292583520707412</v>
      </c>
      <c r="V427">
        <v>0.12002403700985645</v>
      </c>
      <c r="W427">
        <v>3.1392898666373221</v>
      </c>
      <c r="X427">
        <v>4.0531954852939798</v>
      </c>
      <c r="Y427">
        <v>3.5962426759656507</v>
      </c>
      <c r="Z427">
        <v>-0.17477080784038401</v>
      </c>
      <c r="AA427">
        <v>8.0631670019913296E-2</v>
      </c>
      <c r="AB427">
        <v>0.422763698611759</v>
      </c>
      <c r="AK427">
        <v>0.41741825037172459</v>
      </c>
      <c r="AL427">
        <v>0.469066572965677</v>
      </c>
    </row>
    <row r="428" spans="21:38" x14ac:dyDescent="0.25">
      <c r="U428">
        <v>0.68696548037012573</v>
      </c>
      <c r="V428">
        <v>0.30348409478201754</v>
      </c>
      <c r="W428">
        <v>1.1754057121609149</v>
      </c>
      <c r="X428">
        <v>1.8971246913084416</v>
      </c>
      <c r="Y428">
        <v>1.5362652017346783</v>
      </c>
      <c r="Z428">
        <v>4.6302220556123697</v>
      </c>
      <c r="AA428">
        <v>0.133717775335644</v>
      </c>
      <c r="AB428">
        <v>0.42298581622881098</v>
      </c>
      <c r="AK428">
        <v>-0.14504513314150042</v>
      </c>
      <c r="AL428">
        <v>-0.28464925299757898</v>
      </c>
    </row>
    <row r="429" spans="21:38" x14ac:dyDescent="0.25">
      <c r="U429">
        <v>-0.14503398174028972</v>
      </c>
      <c r="V429">
        <v>0.58375509542990101</v>
      </c>
      <c r="W429">
        <v>2.8943611281407939</v>
      </c>
      <c r="X429">
        <v>2.6001375811553529</v>
      </c>
      <c r="Y429">
        <v>2.7472493546480736</v>
      </c>
      <c r="Z429">
        <v>0.432234370024422</v>
      </c>
      <c r="AA429">
        <v>0.12790270961057101</v>
      </c>
      <c r="AB429">
        <v>0.42309378232176797</v>
      </c>
      <c r="AK429">
        <v>-5.8048610155860728E-2</v>
      </c>
      <c r="AL429">
        <v>0.32122035182033498</v>
      </c>
    </row>
    <row r="430" spans="21:38" x14ac:dyDescent="0.25">
      <c r="U430">
        <v>0.3078502393044269</v>
      </c>
      <c r="V430">
        <v>5.0325348196589466E-2</v>
      </c>
      <c r="W430">
        <v>3.3979115801055624</v>
      </c>
      <c r="X430">
        <v>3.6456380628653999</v>
      </c>
      <c r="Y430">
        <v>3.5217748214854812</v>
      </c>
      <c r="Z430">
        <v>0.32736869812567598</v>
      </c>
      <c r="AA430">
        <v>0.20465382367566601</v>
      </c>
      <c r="AB430">
        <v>0.42359854828536198</v>
      </c>
      <c r="AK430">
        <v>-4.0634728372548612E-2</v>
      </c>
      <c r="AL430">
        <v>-0.32807990559658601</v>
      </c>
    </row>
    <row r="431" spans="21:38" x14ac:dyDescent="0.25">
      <c r="U431">
        <v>-0.26594637917266611</v>
      </c>
      <c r="V431">
        <v>3.1539072090569033E-2</v>
      </c>
      <c r="W431">
        <v>3.151549468028898</v>
      </c>
      <c r="X431">
        <v>3.3789830573969168</v>
      </c>
      <c r="Y431">
        <v>3.2652662627129074</v>
      </c>
      <c r="Z431">
        <v>0.48136040199159302</v>
      </c>
      <c r="AA431">
        <v>8.1172824166680493E-2</v>
      </c>
      <c r="AB431">
        <v>0.42375053969255899</v>
      </c>
      <c r="AK431">
        <v>-0.13184876295496345</v>
      </c>
      <c r="AL431">
        <v>0.35000828494075897</v>
      </c>
    </row>
    <row r="432" spans="21:38" x14ac:dyDescent="0.25">
      <c r="U432">
        <v>0.17081813206592836</v>
      </c>
      <c r="V432">
        <v>0.47242085868451866</v>
      </c>
      <c r="W432">
        <v>3.0187656838785499</v>
      </c>
      <c r="X432">
        <v>2.6742200716717335</v>
      </c>
      <c r="Y432">
        <v>2.8464928777751419</v>
      </c>
      <c r="Z432">
        <v>0.31256221717048899</v>
      </c>
      <c r="AA432">
        <v>0.12940638826057499</v>
      </c>
      <c r="AB432">
        <v>0.424712044272337</v>
      </c>
      <c r="AK432">
        <v>9.8048309821567578E-2</v>
      </c>
      <c r="AL432">
        <v>-0.92381662152085897</v>
      </c>
    </row>
    <row r="433" spans="21:38" x14ac:dyDescent="0.25">
      <c r="U433">
        <v>0.51078146100645161</v>
      </c>
      <c r="V433">
        <v>0.27905496790259088</v>
      </c>
      <c r="W433">
        <v>2.0121418297720681</v>
      </c>
      <c r="X433">
        <v>2.8955477785473005</v>
      </c>
      <c r="Y433">
        <v>2.4538448041596843</v>
      </c>
      <c r="Z433">
        <v>0.42626926492306799</v>
      </c>
      <c r="AA433">
        <v>3.9267318010556803E-3</v>
      </c>
      <c r="AB433">
        <v>0.42600923781561301</v>
      </c>
      <c r="AK433">
        <v>-0.15565238728747968</v>
      </c>
      <c r="AL433">
        <v>2.8244575440022799</v>
      </c>
    </row>
    <row r="434" spans="21:38" x14ac:dyDescent="0.25">
      <c r="U434">
        <v>-1.1529997291599381</v>
      </c>
      <c r="V434">
        <v>0.18679320886011985</v>
      </c>
      <c r="W434">
        <v>2.157079271146102</v>
      </c>
      <c r="X434">
        <v>1.7066444072473976</v>
      </c>
      <c r="Y434">
        <v>1.9318618391967499</v>
      </c>
      <c r="Z434">
        <v>-0.47820524343238602</v>
      </c>
      <c r="AA434">
        <v>9.5691491296034506E-2</v>
      </c>
      <c r="AB434">
        <v>0.42641993094985797</v>
      </c>
      <c r="AK434">
        <v>-0.25595017251120394</v>
      </c>
      <c r="AL434">
        <v>-0.48598478107485299</v>
      </c>
    </row>
    <row r="435" spans="21:38" x14ac:dyDescent="0.25">
      <c r="U435">
        <v>-0.42270713827786577</v>
      </c>
      <c r="V435">
        <v>0.65251972348761833</v>
      </c>
      <c r="W435">
        <v>1.5328020689079132</v>
      </c>
      <c r="X435">
        <v>1.3059030650710868</v>
      </c>
      <c r="Y435">
        <v>1.4193525669895</v>
      </c>
      <c r="Z435">
        <v>-0.73250588931458505</v>
      </c>
      <c r="AA435">
        <v>0.114799786463787</v>
      </c>
      <c r="AB435">
        <v>0.42662618807909403</v>
      </c>
      <c r="AK435">
        <v>-0.23081932842804101</v>
      </c>
      <c r="AL435">
        <v>-0.55352412546682095</v>
      </c>
    </row>
    <row r="436" spans="21:38" x14ac:dyDescent="0.25">
      <c r="U436">
        <v>-0.8522692246734116</v>
      </c>
      <c r="V436">
        <v>0.52953374275907894</v>
      </c>
      <c r="W436">
        <v>1.1747668660237744</v>
      </c>
      <c r="X436">
        <v>0.5873223258065583</v>
      </c>
      <c r="Y436">
        <v>0.88104459591516637</v>
      </c>
      <c r="Z436">
        <v>-2.2577700380210399</v>
      </c>
      <c r="AA436">
        <v>5.2462862249035902E-2</v>
      </c>
      <c r="AB436">
        <v>0.42836136765726501</v>
      </c>
      <c r="AK436">
        <v>8.6580927665234814E-2</v>
      </c>
      <c r="AL436">
        <v>-0.85192446428442603</v>
      </c>
    </row>
    <row r="437" spans="21:38" x14ac:dyDescent="0.25">
      <c r="U437">
        <v>-0.31619097785287587</v>
      </c>
      <c r="V437">
        <v>3.2602564894462678E-2</v>
      </c>
      <c r="W437">
        <v>3.0613824826073479</v>
      </c>
      <c r="X437">
        <v>2.9015053266567463</v>
      </c>
      <c r="Y437">
        <v>2.9814439046320471</v>
      </c>
      <c r="Z437">
        <v>-0.43569978170386597</v>
      </c>
      <c r="AA437">
        <v>0.297204588464898</v>
      </c>
      <c r="AB437">
        <v>0.42940212833003999</v>
      </c>
      <c r="AK437">
        <v>-0.1061832074105805</v>
      </c>
      <c r="AL437">
        <v>-0.25481574016373498</v>
      </c>
    </row>
    <row r="438" spans="21:38" x14ac:dyDescent="0.25">
      <c r="U438">
        <v>-0.33384496850305662</v>
      </c>
      <c r="V438">
        <v>0.34525783421555456</v>
      </c>
      <c r="W438">
        <v>2.7704544474626793</v>
      </c>
      <c r="X438">
        <v>3.0976698205932043</v>
      </c>
      <c r="Y438">
        <v>2.9340621340279416</v>
      </c>
      <c r="Z438">
        <v>-0.38763414048579098</v>
      </c>
      <c r="AA438">
        <v>0.228894092091631</v>
      </c>
      <c r="AB438">
        <v>0.43004764162807602</v>
      </c>
      <c r="AK438">
        <v>-1.1804478276658367E-2</v>
      </c>
      <c r="AL438">
        <v>0.17520920154917299</v>
      </c>
    </row>
    <row r="439" spans="21:38" x14ac:dyDescent="0.25">
      <c r="U439">
        <v>-0.41517440201791012</v>
      </c>
      <c r="V439">
        <v>0.42804272074117355</v>
      </c>
      <c r="W439">
        <v>1.9749064241310226</v>
      </c>
      <c r="X439">
        <v>1.986310117294926</v>
      </c>
      <c r="Y439">
        <v>1.9806082707129744</v>
      </c>
      <c r="Z439">
        <v>-2.20751602629772</v>
      </c>
      <c r="AA439">
        <v>5.5092393029519703E-2</v>
      </c>
      <c r="AB439">
        <v>0.43049576131911599</v>
      </c>
      <c r="AK439">
        <v>-5.0003324802910677E-2</v>
      </c>
      <c r="AL439">
        <v>0.296316002012462</v>
      </c>
    </row>
    <row r="440" spans="21:38" x14ac:dyDescent="0.25">
      <c r="U440">
        <v>-1.1374158051683971</v>
      </c>
      <c r="V440">
        <v>7.3471778073605594E-3</v>
      </c>
      <c r="W440">
        <v>2.6689206693363583</v>
      </c>
      <c r="X440">
        <v>1.5703454342247303</v>
      </c>
      <c r="Y440">
        <v>2.1196330517805442</v>
      </c>
      <c r="Z440">
        <v>-1.88570605937605</v>
      </c>
      <c r="AA440">
        <v>0.540819955565078</v>
      </c>
      <c r="AB440">
        <v>0.43371858567581401</v>
      </c>
      <c r="AK440">
        <v>1.7958435352301141E-2</v>
      </c>
      <c r="AL440">
        <v>-0.38436970891625999</v>
      </c>
    </row>
    <row r="441" spans="21:38" x14ac:dyDescent="0.25">
      <c r="U441">
        <v>-0.42214961947630858</v>
      </c>
      <c r="V441">
        <v>0.74549615624392462</v>
      </c>
      <c r="W441">
        <v>0.80806245579298341</v>
      </c>
      <c r="X441">
        <v>1.16881514044338</v>
      </c>
      <c r="Y441">
        <v>0.98843879811818169</v>
      </c>
      <c r="Z441">
        <v>-0.24376485985285701</v>
      </c>
      <c r="AA441">
        <v>6.6138727407677497E-2</v>
      </c>
      <c r="AB441">
        <v>0.43588962300175699</v>
      </c>
      <c r="AK441">
        <v>4.2710317085358433E-2</v>
      </c>
      <c r="AL441">
        <v>0.200761435289772</v>
      </c>
    </row>
    <row r="442" spans="21:38" x14ac:dyDescent="0.25">
      <c r="U442">
        <v>-0.78203289976922974</v>
      </c>
      <c r="V442">
        <v>0.20544539350896485</v>
      </c>
      <c r="W442">
        <v>2.7498112624398998</v>
      </c>
      <c r="X442">
        <v>2.5419210844913049</v>
      </c>
      <c r="Y442">
        <v>2.6458661734656026</v>
      </c>
      <c r="Z442">
        <v>0.41546040599633199</v>
      </c>
      <c r="AA442">
        <v>0.18320304310073299</v>
      </c>
      <c r="AB442">
        <v>0.43903542553948699</v>
      </c>
      <c r="AK442">
        <v>0.18330620745060969</v>
      </c>
      <c r="AL442">
        <v>0.36044727603344401</v>
      </c>
    </row>
    <row r="443" spans="21:38" x14ac:dyDescent="0.25">
      <c r="U443">
        <v>-1.322159395790685</v>
      </c>
      <c r="V443">
        <v>0.43440682792175378</v>
      </c>
      <c r="W443">
        <v>0.57186779108414687</v>
      </c>
      <c r="X443">
        <v>0.12996389400312566</v>
      </c>
      <c r="Y443">
        <v>0.35091584254363628</v>
      </c>
      <c r="Z443">
        <v>-1.36161796831285</v>
      </c>
      <c r="AA443">
        <v>0.169959945269269</v>
      </c>
      <c r="AB443">
        <v>0.43989780247815202</v>
      </c>
      <c r="AK443">
        <v>-0.1232613065954703</v>
      </c>
      <c r="AL443">
        <v>-0.39306638609569899</v>
      </c>
    </row>
    <row r="444" spans="21:38" x14ac:dyDescent="0.25">
      <c r="U444">
        <v>-0.29534321498868227</v>
      </c>
      <c r="V444">
        <v>0.66639714702700648</v>
      </c>
      <c r="W444">
        <v>1.3131548516571385</v>
      </c>
      <c r="X444">
        <v>1.478942765247995</v>
      </c>
      <c r="Y444">
        <v>1.3960488084525666</v>
      </c>
      <c r="Z444">
        <v>0.77628233417700898</v>
      </c>
      <c r="AA444">
        <v>2.5244050479856402E-2</v>
      </c>
      <c r="AB444">
        <v>0.44053488871589602</v>
      </c>
      <c r="AK444">
        <v>0.21752986247028933</v>
      </c>
      <c r="AL444">
        <v>0.38451532371848302</v>
      </c>
    </row>
    <row r="445" spans="21:38" x14ac:dyDescent="0.25">
      <c r="U445">
        <v>0.66056261034846286</v>
      </c>
      <c r="V445">
        <v>0.25635555981161684</v>
      </c>
      <c r="W445">
        <v>0.92882140370670629</v>
      </c>
      <c r="X445">
        <v>2.3569580824001641</v>
      </c>
      <c r="Y445">
        <v>1.6428897430534353</v>
      </c>
      <c r="Z445">
        <v>0.61226389542353599</v>
      </c>
      <c r="AA445">
        <v>3.94379798554996E-2</v>
      </c>
      <c r="AB445">
        <v>0.44133490343766002</v>
      </c>
      <c r="AK445">
        <v>-0.18066362519398355</v>
      </c>
      <c r="AL445">
        <v>-0.387147508903671</v>
      </c>
    </row>
    <row r="446" spans="21:38" x14ac:dyDescent="0.25">
      <c r="U446">
        <v>-0.23249301805102002</v>
      </c>
      <c r="V446">
        <v>0.1165857762535155</v>
      </c>
      <c r="W446">
        <v>3.0012254485680985</v>
      </c>
      <c r="X446">
        <v>2.8510097594336496</v>
      </c>
      <c r="Y446">
        <v>2.9261176040008738</v>
      </c>
      <c r="Z446">
        <v>-0.21964669001297599</v>
      </c>
      <c r="AA446">
        <v>5.2597376519394202E-2</v>
      </c>
      <c r="AB446">
        <v>0.44155812039655501</v>
      </c>
      <c r="AK446">
        <v>-1.0353243686793913E-2</v>
      </c>
      <c r="AL446">
        <v>-0.305898214734317</v>
      </c>
    </row>
    <row r="447" spans="21:38" x14ac:dyDescent="0.25">
      <c r="U447">
        <v>-0.20470133452280742</v>
      </c>
      <c r="V447">
        <v>4.5450583092696825E-2</v>
      </c>
      <c r="W447">
        <v>3.6652132307669447</v>
      </c>
      <c r="X447">
        <v>3.8043500344312675</v>
      </c>
      <c r="Y447">
        <v>3.7347816325991063</v>
      </c>
      <c r="Z447">
        <v>1.6831231254918</v>
      </c>
      <c r="AA447">
        <v>6.0825080996429401E-2</v>
      </c>
      <c r="AB447">
        <v>0.44180675672651398</v>
      </c>
      <c r="AK447">
        <v>0.27770296514165232</v>
      </c>
      <c r="AL447">
        <v>0.55766211525688802</v>
      </c>
    </row>
    <row r="448" spans="21:38" x14ac:dyDescent="0.25">
      <c r="U448">
        <v>0.27109035333663084</v>
      </c>
      <c r="V448">
        <v>0.18778657710596694</v>
      </c>
      <c r="W448">
        <v>2.4598871512154172</v>
      </c>
      <c r="X448">
        <v>2.8540608104185101</v>
      </c>
      <c r="Y448">
        <v>2.6569739808169635</v>
      </c>
      <c r="Z448">
        <v>-0.29912943728077701</v>
      </c>
      <c r="AA448">
        <v>5.7014002578795901E-2</v>
      </c>
      <c r="AB448">
        <v>0.442001088670196</v>
      </c>
      <c r="AK448">
        <v>-3.5453561142313406E-2</v>
      </c>
      <c r="AL448">
        <v>2.8148405323621399</v>
      </c>
    </row>
    <row r="449" spans="21:38" x14ac:dyDescent="0.25">
      <c r="U449">
        <v>0.4727949996627423</v>
      </c>
      <c r="V449">
        <v>0.13371640263620374</v>
      </c>
      <c r="W449">
        <v>1.9345193355140449</v>
      </c>
      <c r="X449">
        <v>2.2028584360637247</v>
      </c>
      <c r="Y449">
        <v>2.0686888857888848</v>
      </c>
      <c r="Z449">
        <v>0.35378635981453299</v>
      </c>
      <c r="AA449">
        <v>9.8672686017841297E-3</v>
      </c>
      <c r="AB449">
        <v>0.44224679493656699</v>
      </c>
      <c r="AK449">
        <v>-0.10436491690904987</v>
      </c>
      <c r="AL449">
        <v>0.26325749003756899</v>
      </c>
    </row>
    <row r="450" spans="21:38" x14ac:dyDescent="0.25">
      <c r="U450">
        <v>-3.0323970086163015</v>
      </c>
      <c r="V450">
        <v>0.16513990525077485</v>
      </c>
      <c r="W450">
        <v>0.94528894547052256</v>
      </c>
      <c r="X450">
        <v>0.21207747097460836</v>
      </c>
      <c r="Y450">
        <v>0.57868320822256547</v>
      </c>
      <c r="Z450">
        <v>-2.1739092836382001</v>
      </c>
      <c r="AA450">
        <v>0.179626838890553</v>
      </c>
      <c r="AB450">
        <v>0.44286695580551</v>
      </c>
      <c r="AK450">
        <v>-0.73744692275755186</v>
      </c>
      <c r="AL450">
        <v>-0.745201741911941</v>
      </c>
    </row>
    <row r="451" spans="21:38" x14ac:dyDescent="0.25">
      <c r="U451">
        <v>0.2131661118707063</v>
      </c>
      <c r="V451">
        <v>0.47354774776361719</v>
      </c>
      <c r="W451">
        <v>2.8655603773235327</v>
      </c>
      <c r="X451">
        <v>2.7959663729312161</v>
      </c>
      <c r="Y451">
        <v>2.8307633751273746</v>
      </c>
      <c r="Z451">
        <v>0.44075299359211501</v>
      </c>
      <c r="AA451">
        <v>5.0460069058968597E-2</v>
      </c>
      <c r="AB451">
        <v>0.44389058913113999</v>
      </c>
      <c r="AK451">
        <v>-0.24327855487370345</v>
      </c>
      <c r="AL451">
        <v>-0.33476102731692298</v>
      </c>
    </row>
    <row r="452" spans="21:38" x14ac:dyDescent="0.25">
      <c r="U452">
        <v>1.0412682056212834</v>
      </c>
      <c r="V452">
        <v>0.13734538238778757</v>
      </c>
      <c r="W452">
        <v>1.1762414119971873</v>
      </c>
      <c r="X452">
        <v>1.7773275014517411</v>
      </c>
      <c r="Y452">
        <v>1.4767844567244643</v>
      </c>
      <c r="Z452">
        <v>0.60784559835796204</v>
      </c>
      <c r="AA452">
        <v>0.14197853935440499</v>
      </c>
      <c r="AB452">
        <v>0.44765419667468498</v>
      </c>
    </row>
    <row r="453" spans="21:38" x14ac:dyDescent="0.25">
      <c r="U453">
        <v>0.59689581907823019</v>
      </c>
      <c r="V453">
        <v>0.61445742762711775</v>
      </c>
      <c r="W453">
        <v>0.47939580643207536</v>
      </c>
      <c r="X453">
        <v>0.70984076752696001</v>
      </c>
      <c r="Y453">
        <v>0.59461828697951769</v>
      </c>
      <c r="Z453">
        <v>-0.32959089751074599</v>
      </c>
      <c r="AA453">
        <v>5.1665370078990396E-3</v>
      </c>
      <c r="AB453">
        <v>0.44785400669000403</v>
      </c>
    </row>
    <row r="454" spans="21:38" x14ac:dyDescent="0.25">
      <c r="U454">
        <v>0.18759643873128282</v>
      </c>
      <c r="V454">
        <v>0.64858679229907512</v>
      </c>
      <c r="W454">
        <v>1.8618051021057269</v>
      </c>
      <c r="X454">
        <v>2.7964221526956199</v>
      </c>
      <c r="Y454">
        <v>2.3291136274006732</v>
      </c>
      <c r="Z454">
        <v>1.1900771669133401</v>
      </c>
      <c r="AA454">
        <v>0.186184450419801</v>
      </c>
      <c r="AB454">
        <v>0.44841671725444598</v>
      </c>
    </row>
    <row r="455" spans="21:38" x14ac:dyDescent="0.25">
      <c r="U455">
        <v>0.71504649200728942</v>
      </c>
      <c r="V455">
        <v>0.13109048048914851</v>
      </c>
      <c r="W455">
        <v>2.6861137620964537</v>
      </c>
      <c r="X455">
        <v>3.2923617189949419</v>
      </c>
      <c r="Y455">
        <v>2.9892377405456978</v>
      </c>
      <c r="Z455">
        <v>0.39435749342159299</v>
      </c>
      <c r="AA455">
        <v>7.4567711856673505E-2</v>
      </c>
      <c r="AB455">
        <v>0.44892484913519198</v>
      </c>
    </row>
    <row r="456" spans="21:38" x14ac:dyDescent="0.25">
      <c r="U456">
        <v>1.7902620446049601E-2</v>
      </c>
      <c r="V456">
        <v>0.96035552415999259</v>
      </c>
      <c r="W456">
        <v>3.0742526300058777</v>
      </c>
      <c r="X456">
        <v>2.925318974290223</v>
      </c>
      <c r="Y456">
        <v>2.9997858021480504</v>
      </c>
      <c r="Z456">
        <v>-0.50922004330924897</v>
      </c>
      <c r="AA456">
        <v>7.0347161835105599E-3</v>
      </c>
      <c r="AB456">
        <v>0.449130469399527</v>
      </c>
    </row>
    <row r="457" spans="21:38" x14ac:dyDescent="0.25">
      <c r="U457">
        <v>7.5206683092259322E-2</v>
      </c>
      <c r="V457">
        <v>0.25185621859341634</v>
      </c>
      <c r="W457">
        <v>3.0761210544611788</v>
      </c>
      <c r="X457">
        <v>3.4400880946992474</v>
      </c>
      <c r="Y457">
        <v>3.2581045745802131</v>
      </c>
      <c r="Z457">
        <v>0.177516798284231</v>
      </c>
      <c r="AA457">
        <v>4.7554713931857E-2</v>
      </c>
      <c r="AB457">
        <v>0.44946817642134201</v>
      </c>
    </row>
    <row r="458" spans="21:38" x14ac:dyDescent="0.25">
      <c r="U458">
        <v>-0.12641354311679515</v>
      </c>
      <c r="V458">
        <v>0.67741359093406217</v>
      </c>
      <c r="W458">
        <v>2.5787849151136677</v>
      </c>
      <c r="X458">
        <v>2.8546850094460114</v>
      </c>
      <c r="Y458">
        <v>2.7167349622798396</v>
      </c>
      <c r="Z458">
        <v>6.6438548907541604</v>
      </c>
      <c r="AA458">
        <v>0.125912656211043</v>
      </c>
      <c r="AB458">
        <v>0.45068789687557698</v>
      </c>
    </row>
    <row r="459" spans="21:38" x14ac:dyDescent="0.25">
      <c r="U459">
        <v>0.19779184288275228</v>
      </c>
      <c r="V459">
        <v>0.53057449885269747</v>
      </c>
      <c r="W459">
        <v>2.4591465243226649</v>
      </c>
      <c r="X459">
        <v>2.1656607011550606</v>
      </c>
      <c r="Y459">
        <v>2.312403612738863</v>
      </c>
      <c r="Z459">
        <v>0.33312179904994199</v>
      </c>
      <c r="AA459">
        <v>0.305566773767805</v>
      </c>
      <c r="AB459">
        <v>0.45086935191255401</v>
      </c>
    </row>
    <row r="460" spans="21:38" x14ac:dyDescent="0.25">
      <c r="U460">
        <v>-0.15245401510904741</v>
      </c>
      <c r="V460">
        <v>0.76334668164465658</v>
      </c>
      <c r="W460">
        <v>2.8727320565320986</v>
      </c>
      <c r="X460">
        <v>2.6555769623306471</v>
      </c>
      <c r="Y460">
        <v>2.7641545094313731</v>
      </c>
      <c r="Z460">
        <v>-0.52920693979231503</v>
      </c>
      <c r="AA460">
        <v>5.4330187881980199E-2</v>
      </c>
      <c r="AB460">
        <v>0.45153196772686299</v>
      </c>
    </row>
    <row r="461" spans="21:38" x14ac:dyDescent="0.25">
      <c r="U461">
        <v>8.9564806331210667E-2</v>
      </c>
      <c r="V461">
        <v>0.83202319807923453</v>
      </c>
      <c r="W461">
        <v>2.3349874956806489</v>
      </c>
      <c r="X461">
        <v>3.6167944786797919</v>
      </c>
      <c r="Y461">
        <v>2.9758909871802204</v>
      </c>
      <c r="Z461">
        <v>0.132826314081641</v>
      </c>
      <c r="AA461">
        <v>1.55774809752717E-2</v>
      </c>
      <c r="AB461">
        <v>0.45321169716982102</v>
      </c>
    </row>
    <row r="462" spans="21:38" x14ac:dyDescent="0.25">
      <c r="U462">
        <v>-2.1286821852007223</v>
      </c>
      <c r="V462">
        <v>7.3838449230509459E-2</v>
      </c>
      <c r="W462">
        <v>1.0280525839424379</v>
      </c>
      <c r="X462">
        <v>0.11201770694322516</v>
      </c>
      <c r="Y462">
        <v>0.57003514544283151</v>
      </c>
      <c r="Z462">
        <v>-1.1965431163820901</v>
      </c>
      <c r="AA462">
        <v>7.2552825601964396E-2</v>
      </c>
      <c r="AB462">
        <v>0.45370741364042999</v>
      </c>
    </row>
    <row r="463" spans="21:38" x14ac:dyDescent="0.25">
      <c r="U463">
        <v>5.0355245404969331</v>
      </c>
      <c r="V463">
        <v>0.34089313230205975</v>
      </c>
      <c r="W463">
        <v>0</v>
      </c>
      <c r="X463">
        <v>0.42675298320219995</v>
      </c>
      <c r="Y463">
        <v>0.21337649160109998</v>
      </c>
      <c r="Z463">
        <v>0.80083780762716605</v>
      </c>
      <c r="AA463">
        <v>5.5997086017426402E-2</v>
      </c>
      <c r="AB463">
        <v>0.454039869325575</v>
      </c>
    </row>
    <row r="464" spans="21:38" x14ac:dyDescent="0.25">
      <c r="U464">
        <v>0.29126581052813949</v>
      </c>
      <c r="V464">
        <v>0.3882840663808298</v>
      </c>
      <c r="W464">
        <v>2.9830529544012667</v>
      </c>
      <c r="X464">
        <v>2.3123196282427183</v>
      </c>
      <c r="Y464">
        <v>2.6476862913219925</v>
      </c>
      <c r="Z464">
        <v>-1.9728080440220599</v>
      </c>
      <c r="AA464">
        <v>0.21463803269046799</v>
      </c>
      <c r="AB464">
        <v>0.45511208835418498</v>
      </c>
    </row>
    <row r="465" spans="21:28" x14ac:dyDescent="0.25">
      <c r="U465">
        <v>-1.3970211532702326</v>
      </c>
      <c r="V465">
        <v>6.2908707533711292E-2</v>
      </c>
      <c r="W465">
        <v>1.7025213165019553</v>
      </c>
      <c r="X465">
        <v>0.75245940774154152</v>
      </c>
      <c r="Y465">
        <v>1.2274903621217483</v>
      </c>
      <c r="Z465">
        <v>-0.89670275058768101</v>
      </c>
      <c r="AA465">
        <v>0.11133638528838</v>
      </c>
      <c r="AB465">
        <v>0.45517997800765603</v>
      </c>
    </row>
    <row r="466" spans="21:28" x14ac:dyDescent="0.25">
      <c r="U466">
        <v>-0.13860922014940349</v>
      </c>
      <c r="V466">
        <v>0.44696750722616474</v>
      </c>
      <c r="W466">
        <v>2.1019688209081457</v>
      </c>
      <c r="X466">
        <v>2.2974722111672681</v>
      </c>
      <c r="Y466">
        <v>2.1997205160377069</v>
      </c>
      <c r="Z466">
        <v>-0.68437402521025503</v>
      </c>
      <c r="AA466">
        <v>2.8090708343140199E-2</v>
      </c>
      <c r="AB466">
        <v>0.45614445620674099</v>
      </c>
    </row>
    <row r="467" spans="21:28" x14ac:dyDescent="0.25">
      <c r="U467">
        <v>3.07822239112737E-2</v>
      </c>
      <c r="V467">
        <v>0.89823180610627018</v>
      </c>
      <c r="W467">
        <v>2.6922820186914578</v>
      </c>
      <c r="X467">
        <v>2.5629422034897895</v>
      </c>
      <c r="Y467">
        <v>2.6276121110906239</v>
      </c>
      <c r="Z467">
        <v>-0.40487925175592498</v>
      </c>
      <c r="AA467">
        <v>5.8555537162100102E-2</v>
      </c>
      <c r="AB467">
        <v>0.45897280467680401</v>
      </c>
    </row>
    <row r="468" spans="21:28" x14ac:dyDescent="0.25">
      <c r="U468">
        <v>-1.4525388689511219E-2</v>
      </c>
      <c r="V468">
        <v>0.95823236275315471</v>
      </c>
      <c r="W468">
        <v>2.8223431065165854</v>
      </c>
      <c r="X468">
        <v>2.939690346643673</v>
      </c>
      <c r="Y468">
        <v>2.8810167265801292</v>
      </c>
      <c r="Z468">
        <v>-0.205217493436021</v>
      </c>
      <c r="AA468">
        <v>0.121530907611447</v>
      </c>
      <c r="AB468">
        <v>0.46044186501442602</v>
      </c>
    </row>
    <row r="469" spans="21:28" x14ac:dyDescent="0.25">
      <c r="U469">
        <v>9.0167116494249896E-2</v>
      </c>
      <c r="V469">
        <v>0.81869289697113445</v>
      </c>
      <c r="W469">
        <v>1.6975646402203957</v>
      </c>
      <c r="X469">
        <v>2.1384801144717449</v>
      </c>
      <c r="Y469">
        <v>1.9180223773460703</v>
      </c>
      <c r="Z469">
        <v>-0.19140039623441199</v>
      </c>
      <c r="AA469">
        <v>4.3993091521377099E-2</v>
      </c>
      <c r="AB469">
        <v>0.460813028343173</v>
      </c>
    </row>
    <row r="470" spans="21:28" x14ac:dyDescent="0.25">
      <c r="U470">
        <v>-0.2598795338677064</v>
      </c>
      <c r="V470">
        <v>0.19445070623192068</v>
      </c>
      <c r="W470">
        <v>2.3938059982743787</v>
      </c>
      <c r="X470">
        <v>2.6130484752211505</v>
      </c>
      <c r="Y470">
        <v>2.5034272367477648</v>
      </c>
      <c r="Z470">
        <v>-0.31634993013660101</v>
      </c>
      <c r="AA470">
        <v>0.101888078303058</v>
      </c>
      <c r="AB470">
        <v>0.46089863271717801</v>
      </c>
    </row>
    <row r="471" spans="21:28" x14ac:dyDescent="0.25">
      <c r="U471">
        <v>-0.92429931771623752</v>
      </c>
      <c r="V471">
        <v>3.0815383919710469E-2</v>
      </c>
      <c r="W471">
        <v>2.835573816884541</v>
      </c>
      <c r="X471">
        <v>2.0852143560803649</v>
      </c>
      <c r="Y471">
        <v>2.4603940864824532</v>
      </c>
      <c r="Z471">
        <v>-0.46920033265924199</v>
      </c>
      <c r="AA471">
        <v>9.9849369587190595E-2</v>
      </c>
      <c r="AB471">
        <v>0.46113516274088501</v>
      </c>
    </row>
    <row r="472" spans="21:28" x14ac:dyDescent="0.25">
      <c r="U472">
        <v>7.0266820020533194E-2</v>
      </c>
      <c r="V472">
        <v>0.86317412818491535</v>
      </c>
      <c r="W472">
        <v>2.9537666455891585</v>
      </c>
      <c r="X472">
        <v>3.2460972892749531</v>
      </c>
      <c r="Y472">
        <v>3.099931967432056</v>
      </c>
      <c r="Z472">
        <v>0.85276317663618395</v>
      </c>
      <c r="AA472">
        <v>0.319239043193282</v>
      </c>
      <c r="AB472">
        <v>0.46169710445120798</v>
      </c>
    </row>
    <row r="473" spans="21:28" x14ac:dyDescent="0.25">
      <c r="U473">
        <v>-0.75010018276139157</v>
      </c>
      <c r="V473">
        <v>0.45709410002078554</v>
      </c>
      <c r="W473">
        <v>0.77926069237095719</v>
      </c>
      <c r="X473">
        <v>0.77689913082816331</v>
      </c>
      <c r="Y473">
        <v>0.77807991159956025</v>
      </c>
      <c r="Z473">
        <v>2.4501217703934102</v>
      </c>
      <c r="AA473">
        <v>7.6175566629173602E-2</v>
      </c>
      <c r="AB473">
        <v>0.46186350913584201</v>
      </c>
    </row>
    <row r="474" spans="21:28" x14ac:dyDescent="0.25">
      <c r="U474">
        <v>-7.3537480840829769E-2</v>
      </c>
      <c r="V474">
        <v>0.23146042213236079</v>
      </c>
      <c r="W474">
        <v>3.7408415869984246</v>
      </c>
      <c r="X474">
        <v>3.9333002550311136</v>
      </c>
      <c r="Y474">
        <v>3.8370709210147691</v>
      </c>
      <c r="Z474">
        <v>-0.160468512139506</v>
      </c>
      <c r="AA474">
        <v>4.9230315926713203E-2</v>
      </c>
      <c r="AB474">
        <v>0.46249575919730301</v>
      </c>
    </row>
    <row r="475" spans="21:28" x14ac:dyDescent="0.25">
      <c r="U475">
        <v>-0.2069791811961437</v>
      </c>
      <c r="V475">
        <v>0.73848860433164409</v>
      </c>
      <c r="W475">
        <v>2.7635677151562281</v>
      </c>
      <c r="X475">
        <v>1.2808876402059326</v>
      </c>
      <c r="Y475">
        <v>2.0222276776810801</v>
      </c>
      <c r="Z475">
        <v>1.27241324755009</v>
      </c>
      <c r="AA475">
        <v>0.13923816860458299</v>
      </c>
      <c r="AB475">
        <v>0.462665953733777</v>
      </c>
    </row>
    <row r="476" spans="21:28" x14ac:dyDescent="0.25">
      <c r="U476">
        <v>-0.32184716169691435</v>
      </c>
      <c r="V476">
        <v>0.6100112078371781</v>
      </c>
      <c r="W476">
        <v>2.2362943626407819</v>
      </c>
      <c r="X476">
        <v>2.109171695777643</v>
      </c>
      <c r="Y476">
        <v>2.1727330292092124</v>
      </c>
      <c r="Z476">
        <v>-0.55209075088088899</v>
      </c>
      <c r="AA476">
        <v>0.207856380912462</v>
      </c>
      <c r="AB476">
        <v>0.46396121067719498</v>
      </c>
    </row>
    <row r="477" spans="21:28" x14ac:dyDescent="0.25">
      <c r="U477">
        <v>0.54724789385548767</v>
      </c>
      <c r="V477">
        <v>0.64089301552828093</v>
      </c>
      <c r="W477">
        <v>0.62962112945653825</v>
      </c>
      <c r="X477">
        <v>0.81901829456233666</v>
      </c>
      <c r="Y477">
        <v>0.72431971200943746</v>
      </c>
      <c r="Z477">
        <v>1.1650954421891</v>
      </c>
      <c r="AA477">
        <v>7.3072298008068803E-2</v>
      </c>
      <c r="AB477">
        <v>0.46589052554404198</v>
      </c>
    </row>
    <row r="478" spans="21:28" x14ac:dyDescent="0.25">
      <c r="U478">
        <v>0.40549981136794061</v>
      </c>
      <c r="V478">
        <v>0.53513386222297132</v>
      </c>
      <c r="W478">
        <v>3.0069977898681248</v>
      </c>
      <c r="X478">
        <v>2.9042599835803702</v>
      </c>
      <c r="Y478">
        <v>2.9556288867242477</v>
      </c>
      <c r="Z478">
        <v>0.45112465297014298</v>
      </c>
      <c r="AA478">
        <v>2.2680220727973901E-2</v>
      </c>
      <c r="AB478">
        <v>0.46605285770951399</v>
      </c>
    </row>
    <row r="479" spans="21:28" x14ac:dyDescent="0.25">
      <c r="U479">
        <v>-0.1142597531220059</v>
      </c>
      <c r="V479">
        <v>8.4323471884653167E-2</v>
      </c>
      <c r="W479">
        <v>3.3326619865624445</v>
      </c>
      <c r="X479">
        <v>3.4200996316803223</v>
      </c>
      <c r="Y479">
        <v>3.3763808091213834</v>
      </c>
      <c r="Z479">
        <v>-2.3582258521832702</v>
      </c>
      <c r="AA479">
        <v>0.17187423498725099</v>
      </c>
      <c r="AB479">
        <v>0.46658725741690998</v>
      </c>
    </row>
    <row r="480" spans="21:28" x14ac:dyDescent="0.25">
      <c r="U480">
        <v>0.81878134015780757</v>
      </c>
      <c r="V480">
        <v>0.36742399389710334</v>
      </c>
      <c r="W480">
        <v>0.55957274188129535</v>
      </c>
      <c r="X480">
        <v>0.86604583403745927</v>
      </c>
      <c r="Y480">
        <v>0.71280928795937726</v>
      </c>
      <c r="Z480">
        <v>-2.5299445416861999</v>
      </c>
      <c r="AA480">
        <v>0.16644815555411099</v>
      </c>
      <c r="AB480">
        <v>0.46757927124595799</v>
      </c>
    </row>
    <row r="481" spans="21:28" x14ac:dyDescent="0.25">
      <c r="U481">
        <v>0.17525328468740509</v>
      </c>
      <c r="V481">
        <v>0.51325926033404934</v>
      </c>
      <c r="W481">
        <v>4.0026447528772957</v>
      </c>
      <c r="X481">
        <v>4.5098403671392253</v>
      </c>
      <c r="Y481">
        <v>4.2562425600082605</v>
      </c>
      <c r="Z481">
        <v>0.168464505096137</v>
      </c>
      <c r="AA481">
        <v>4.97986203191354E-2</v>
      </c>
      <c r="AB481">
        <v>0.46823540672733299</v>
      </c>
    </row>
    <row r="482" spans="21:28" x14ac:dyDescent="0.25">
      <c r="U482">
        <v>-9.5493219466767212E-2</v>
      </c>
      <c r="V482">
        <v>0.3048227841568093</v>
      </c>
      <c r="W482">
        <v>3.3580653838045316</v>
      </c>
      <c r="X482">
        <v>3.6940005813060548</v>
      </c>
      <c r="Y482">
        <v>3.526032982555293</v>
      </c>
      <c r="Z482">
        <v>-0.15240071655375001</v>
      </c>
      <c r="AA482">
        <v>2.7943494096625499E-2</v>
      </c>
      <c r="AB482">
        <v>0.46854572981320902</v>
      </c>
    </row>
    <row r="483" spans="21:28" x14ac:dyDescent="0.25">
      <c r="U483">
        <v>0.21827661263993534</v>
      </c>
      <c r="V483">
        <v>0.15286724917151753</v>
      </c>
      <c r="W483">
        <v>3.4406311397657681</v>
      </c>
      <c r="X483">
        <v>3.7474739084319109</v>
      </c>
      <c r="Y483">
        <v>3.5940525240988395</v>
      </c>
      <c r="Z483">
        <v>0.28137533729141301</v>
      </c>
      <c r="AA483">
        <v>0.17940481435435801</v>
      </c>
      <c r="AB483">
        <v>0.46941520241395301</v>
      </c>
    </row>
    <row r="484" spans="21:28" x14ac:dyDescent="0.25">
      <c r="U484">
        <v>-0.25778120585965625</v>
      </c>
      <c r="V484">
        <v>0.69051429181011503</v>
      </c>
      <c r="W484">
        <v>2.8489001212588208</v>
      </c>
      <c r="X484">
        <v>2.4393048885862236</v>
      </c>
      <c r="Y484">
        <v>2.6441025049225222</v>
      </c>
      <c r="Z484">
        <v>-0.56613730787800998</v>
      </c>
      <c r="AA484">
        <v>2.5884121749193498E-2</v>
      </c>
      <c r="AB484">
        <v>0.47008242303710102</v>
      </c>
    </row>
    <row r="485" spans="21:28" x14ac:dyDescent="0.25">
      <c r="U485">
        <v>-0.77692621691437991</v>
      </c>
      <c r="V485">
        <v>6.1776416338652204E-2</v>
      </c>
      <c r="W485">
        <v>1.9034482193664495</v>
      </c>
      <c r="X485">
        <v>2.2054923519865</v>
      </c>
      <c r="Y485">
        <v>2.0544702856764747</v>
      </c>
      <c r="Z485">
        <v>-0.30653877478698799</v>
      </c>
      <c r="AA485">
        <v>0.11803337062402799</v>
      </c>
      <c r="AB485">
        <v>0.47076545232724498</v>
      </c>
    </row>
    <row r="486" spans="21:28" x14ac:dyDescent="0.25">
      <c r="U486">
        <v>-8.0520742829925065E-2</v>
      </c>
      <c r="V486">
        <v>0.89895665636664046</v>
      </c>
      <c r="W486">
        <v>3.0479783889061927</v>
      </c>
      <c r="X486">
        <v>1.7345095903956322</v>
      </c>
      <c r="Y486">
        <v>2.3912439896509126</v>
      </c>
      <c r="Z486">
        <v>-0.47989974063514002</v>
      </c>
      <c r="AA486">
        <v>0.119070985712818</v>
      </c>
      <c r="AB486">
        <v>0.47137697190892203</v>
      </c>
    </row>
    <row r="487" spans="21:28" x14ac:dyDescent="0.25">
      <c r="U487">
        <v>-1.5356668652637855</v>
      </c>
      <c r="V487">
        <v>9.6977375752550027E-2</v>
      </c>
      <c r="W487">
        <v>2.033168205193828</v>
      </c>
      <c r="X487">
        <v>0.4255298649422033</v>
      </c>
      <c r="Y487">
        <v>1.2293490350680156</v>
      </c>
      <c r="Z487">
        <v>1.03914513898492</v>
      </c>
      <c r="AA487">
        <v>0.184006445113443</v>
      </c>
      <c r="AB487">
        <v>0.471386506870144</v>
      </c>
    </row>
    <row r="488" spans="21:28" x14ac:dyDescent="0.25">
      <c r="U488">
        <v>-0.41629566133538615</v>
      </c>
      <c r="V488">
        <v>0.44257243195983609</v>
      </c>
      <c r="W488">
        <v>2.5787740937473984</v>
      </c>
      <c r="X488">
        <v>2.36140679181349</v>
      </c>
      <c r="Y488">
        <v>2.4700904427804442</v>
      </c>
      <c r="Z488">
        <v>-0.61786982702654303</v>
      </c>
      <c r="AA488">
        <v>6.3292621451692399E-2</v>
      </c>
      <c r="AB488">
        <v>0.47192291306143702</v>
      </c>
    </row>
    <row r="489" spans="21:28" x14ac:dyDescent="0.25">
      <c r="U489">
        <v>0.29762271114109973</v>
      </c>
      <c r="V489">
        <v>0.56254716890598333</v>
      </c>
      <c r="W489">
        <v>1.9249180999069051</v>
      </c>
      <c r="X489">
        <v>1.8350331269982469</v>
      </c>
      <c r="Y489">
        <v>1.879975613452576</v>
      </c>
      <c r="Z489">
        <v>0.47361922552936903</v>
      </c>
      <c r="AA489">
        <v>0.168921480224974</v>
      </c>
      <c r="AB489">
        <v>0.47254045277121898</v>
      </c>
    </row>
    <row r="490" spans="21:28" x14ac:dyDescent="0.25">
      <c r="U490">
        <v>0.18212383327365661</v>
      </c>
      <c r="V490">
        <v>0.47412741665396785</v>
      </c>
      <c r="W490">
        <v>3.1348726484021863</v>
      </c>
      <c r="X490">
        <v>3.3783693210196257</v>
      </c>
      <c r="Y490">
        <v>3.256620984710906</v>
      </c>
      <c r="Z490">
        <v>0.34218603446958301</v>
      </c>
      <c r="AA490">
        <v>0.12460756196316999</v>
      </c>
      <c r="AB490">
        <v>0.47276596795619102</v>
      </c>
    </row>
    <row r="491" spans="21:28" x14ac:dyDescent="0.25">
      <c r="U491">
        <v>-0.28755166836459944</v>
      </c>
      <c r="V491">
        <v>0.61047056395703825</v>
      </c>
      <c r="W491">
        <v>2.7984822862842798</v>
      </c>
      <c r="X491">
        <v>3.0203978315215281</v>
      </c>
      <c r="Y491">
        <v>2.9094400589029039</v>
      </c>
      <c r="Z491">
        <v>-0.63198501312889299</v>
      </c>
      <c r="AA491">
        <v>0.12101935782786399</v>
      </c>
      <c r="AB491">
        <v>0.47497552204708698</v>
      </c>
    </row>
    <row r="492" spans="21:28" x14ac:dyDescent="0.25">
      <c r="U492">
        <v>0.37179371696995134</v>
      </c>
      <c r="V492">
        <v>0.20168417226859001</v>
      </c>
      <c r="W492">
        <v>2.7560400795700208</v>
      </c>
      <c r="X492">
        <v>3.6781130911056885</v>
      </c>
      <c r="Y492">
        <v>3.2170765853378547</v>
      </c>
      <c r="Z492">
        <v>0.38455129925091702</v>
      </c>
      <c r="AA492">
        <v>0.109907628193584</v>
      </c>
      <c r="AB492">
        <v>0.47592728402971901</v>
      </c>
    </row>
    <row r="493" spans="21:28" x14ac:dyDescent="0.25">
      <c r="U493">
        <v>7.2077003559455101E-3</v>
      </c>
      <c r="V493">
        <v>0.97995470787004213</v>
      </c>
      <c r="W493">
        <v>2.2281280594386139</v>
      </c>
      <c r="X493">
        <v>2.8293699590430061</v>
      </c>
      <c r="Y493">
        <v>2.5287490092408103</v>
      </c>
      <c r="Z493">
        <v>0.327574141401894</v>
      </c>
      <c r="AA493">
        <v>0.23813008404548799</v>
      </c>
      <c r="AB493">
        <v>0.47762431154707302</v>
      </c>
    </row>
    <row r="494" spans="21:28" x14ac:dyDescent="0.25">
      <c r="U494">
        <v>0.11815951134439097</v>
      </c>
      <c r="V494">
        <v>0.66827030978611046</v>
      </c>
      <c r="W494">
        <v>1.988465483872945</v>
      </c>
      <c r="X494">
        <v>2.0428979631000677</v>
      </c>
      <c r="Y494">
        <v>2.0156817234865061</v>
      </c>
      <c r="Z494">
        <v>0.35094242333118902</v>
      </c>
      <c r="AA494">
        <v>6.6696170279526998E-2</v>
      </c>
      <c r="AB494">
        <v>0.47776751016443397</v>
      </c>
    </row>
    <row r="495" spans="21:28" x14ac:dyDescent="0.25">
      <c r="U495">
        <v>0.30546271711403838</v>
      </c>
      <c r="V495">
        <v>0.41446293377908672</v>
      </c>
      <c r="W495">
        <v>3.0233457042966436</v>
      </c>
      <c r="X495">
        <v>3.1938344445328721</v>
      </c>
      <c r="Y495">
        <v>3.1085900744147579</v>
      </c>
      <c r="Z495">
        <v>0.29192903641722101</v>
      </c>
      <c r="AA495">
        <v>2.4755772085311E-2</v>
      </c>
      <c r="AB495">
        <v>0.478256669798514</v>
      </c>
    </row>
    <row r="496" spans="21:28" x14ac:dyDescent="0.25">
      <c r="U496">
        <v>-0.14328090343211253</v>
      </c>
      <c r="V496">
        <v>0.80905947291429414</v>
      </c>
      <c r="W496">
        <v>1.120626729812513</v>
      </c>
      <c r="X496">
        <v>0.84836695365298664</v>
      </c>
      <c r="Y496">
        <v>0.98449684173274976</v>
      </c>
      <c r="Z496">
        <v>0.34932722062218402</v>
      </c>
      <c r="AA496">
        <v>0.114514266131476</v>
      </c>
      <c r="AB496">
        <v>0.47831159396407502</v>
      </c>
    </row>
    <row r="497" spans="21:28" x14ac:dyDescent="0.25">
      <c r="U497">
        <v>0.15953782363954899</v>
      </c>
      <c r="V497">
        <v>0.10617751348521209</v>
      </c>
      <c r="W497">
        <v>3.1051581929544674</v>
      </c>
      <c r="X497">
        <v>3.3258640519456009</v>
      </c>
      <c r="Y497">
        <v>3.2155111224500343</v>
      </c>
      <c r="Z497">
        <v>0.51972348439527105</v>
      </c>
      <c r="AA497">
        <v>0.14386299339040601</v>
      </c>
      <c r="AB497">
        <v>0.47844740902112798</v>
      </c>
    </row>
    <row r="498" spans="21:28" x14ac:dyDescent="0.25">
      <c r="U498">
        <v>-0.36875480203172756</v>
      </c>
      <c r="V498">
        <v>7.3855275306524276E-2</v>
      </c>
      <c r="W498">
        <v>2.9221239526441014</v>
      </c>
      <c r="X498">
        <v>3.0029164591709421</v>
      </c>
      <c r="Y498">
        <v>2.9625202059075217</v>
      </c>
      <c r="Z498">
        <v>-0.31493013028838202</v>
      </c>
      <c r="AA498">
        <v>0.132976445452859</v>
      </c>
      <c r="AB498">
        <v>0.47913602082902301</v>
      </c>
    </row>
    <row r="499" spans="21:28" x14ac:dyDescent="0.25">
      <c r="U499">
        <v>-9.24768640783354E-2</v>
      </c>
      <c r="V499">
        <v>0.48121239226039858</v>
      </c>
      <c r="W499">
        <v>4.4358300761142342</v>
      </c>
      <c r="X499">
        <v>4.0127578247903042</v>
      </c>
      <c r="Y499">
        <v>4.2242939504522692</v>
      </c>
      <c r="Z499">
        <v>6.5456238663936901</v>
      </c>
      <c r="AA499">
        <v>9.5437141789734295E-2</v>
      </c>
      <c r="AB499">
        <v>0.47931538814554497</v>
      </c>
    </row>
    <row r="500" spans="21:28" x14ac:dyDescent="0.25">
      <c r="U500">
        <v>-0.18298678378176039</v>
      </c>
      <c r="V500">
        <v>0.24627519001794071</v>
      </c>
      <c r="W500">
        <v>3.3125841358860857</v>
      </c>
      <c r="X500">
        <v>2.9987328011598486</v>
      </c>
      <c r="Y500">
        <v>3.1556584685229669</v>
      </c>
      <c r="Z500">
        <v>-0.35351825395380299</v>
      </c>
      <c r="AA500">
        <v>0.19962475590623399</v>
      </c>
      <c r="AB500">
        <v>0.47946769535597</v>
      </c>
    </row>
    <row r="501" spans="21:28" x14ac:dyDescent="0.25">
      <c r="U501">
        <v>-8.2559538139637859E-2</v>
      </c>
      <c r="V501">
        <v>0.6634642854289623</v>
      </c>
      <c r="W501">
        <v>3.187983379986715</v>
      </c>
      <c r="X501">
        <v>3.5477875349598271</v>
      </c>
      <c r="Y501">
        <v>3.3678854574732711</v>
      </c>
      <c r="Z501">
        <v>-0.54705907609582705</v>
      </c>
      <c r="AA501">
        <v>4.3743737723170098E-2</v>
      </c>
      <c r="AB501">
        <v>0.47949280654587401</v>
      </c>
    </row>
    <row r="502" spans="21:28" x14ac:dyDescent="0.25">
      <c r="U502">
        <v>-0.17650449688601105</v>
      </c>
      <c r="V502">
        <v>5.8886737465851852E-2</v>
      </c>
      <c r="W502">
        <v>3.5620708770225349</v>
      </c>
      <c r="X502">
        <v>3.8601713773847313</v>
      </c>
      <c r="Y502">
        <v>3.7111211272036329</v>
      </c>
      <c r="Z502">
        <v>-0.20017131686234499</v>
      </c>
      <c r="AA502">
        <v>8.8321623939030994E-2</v>
      </c>
      <c r="AB502">
        <v>0.47955834758462001</v>
      </c>
    </row>
    <row r="503" spans="21:28" x14ac:dyDescent="0.25">
      <c r="U503">
        <v>-0.15200990794713626</v>
      </c>
      <c r="V503">
        <v>0.6510838863798869</v>
      </c>
      <c r="W503">
        <v>2.4028474691434876</v>
      </c>
      <c r="X503">
        <v>2.1931396270331613</v>
      </c>
      <c r="Y503">
        <v>2.2979935480883245</v>
      </c>
      <c r="Z503">
        <v>-0.68064678776049703</v>
      </c>
      <c r="AA503">
        <v>0.21736168085015301</v>
      </c>
      <c r="AB503">
        <v>0.48056250831853797</v>
      </c>
    </row>
    <row r="504" spans="21:28" x14ac:dyDescent="0.25">
      <c r="U504">
        <v>2.1613539305390312</v>
      </c>
      <c r="V504">
        <v>4.8380056413918814E-2</v>
      </c>
      <c r="W504">
        <v>0.59078576920108505</v>
      </c>
      <c r="X504">
        <v>1.6787277036736166</v>
      </c>
      <c r="Y504">
        <v>1.1347567364373508</v>
      </c>
      <c r="Z504">
        <v>1.53220410390484</v>
      </c>
      <c r="AA504">
        <v>0.28287643071654001</v>
      </c>
      <c r="AB504">
        <v>0.480917241665614</v>
      </c>
    </row>
    <row r="505" spans="21:28" x14ac:dyDescent="0.25">
      <c r="U505">
        <v>0.33718013894219323</v>
      </c>
      <c r="V505">
        <v>0.39217628122114501</v>
      </c>
      <c r="W505">
        <v>1.8391115601144785</v>
      </c>
      <c r="X505">
        <v>3.0515528090115378</v>
      </c>
      <c r="Y505">
        <v>2.445332184563008</v>
      </c>
      <c r="Z505">
        <v>-0.34757853794020499</v>
      </c>
      <c r="AA505">
        <v>0.15320412539033601</v>
      </c>
      <c r="AB505">
        <v>0.48188949400324999</v>
      </c>
    </row>
    <row r="506" spans="21:28" x14ac:dyDescent="0.25">
      <c r="U506">
        <v>0.17793272807180435</v>
      </c>
      <c r="V506">
        <v>0.62916396809923936</v>
      </c>
      <c r="W506">
        <v>2.6234461568975287</v>
      </c>
      <c r="X506">
        <v>2.1966624066300078</v>
      </c>
      <c r="Y506">
        <v>2.4100542817637685</v>
      </c>
      <c r="Z506">
        <v>-0.912962255027715</v>
      </c>
      <c r="AA506">
        <v>7.7015351588642297E-2</v>
      </c>
      <c r="AB506">
        <v>0.48199827360221198</v>
      </c>
    </row>
    <row r="507" spans="21:28" x14ac:dyDescent="0.25">
      <c r="U507">
        <v>-0.26425864192585313</v>
      </c>
      <c r="V507">
        <v>0.43660347756322648</v>
      </c>
      <c r="W507">
        <v>2.6562338191212</v>
      </c>
      <c r="X507">
        <v>2.1054736884987579</v>
      </c>
      <c r="Y507">
        <v>2.380853753809979</v>
      </c>
      <c r="Z507">
        <v>-0.25665952788492202</v>
      </c>
      <c r="AA507">
        <v>4.8138966609803602E-2</v>
      </c>
      <c r="AB507">
        <v>0.482784003678286</v>
      </c>
    </row>
    <row r="508" spans="21:28" x14ac:dyDescent="0.25">
      <c r="U508">
        <v>0.18330620745060969</v>
      </c>
      <c r="V508">
        <v>0.5920349363818338</v>
      </c>
      <c r="W508">
        <v>2.7650167339466694</v>
      </c>
      <c r="X508">
        <v>3.2555388272714527</v>
      </c>
      <c r="Y508">
        <v>3.0102777806090613</v>
      </c>
      <c r="Z508">
        <v>0.36044727603344401</v>
      </c>
      <c r="AA508">
        <v>0.170235884120435</v>
      </c>
      <c r="AB508">
        <v>0.48515770466852298</v>
      </c>
    </row>
    <row r="509" spans="21:28" x14ac:dyDescent="0.25">
      <c r="U509">
        <v>3.4435958990873997E-2</v>
      </c>
      <c r="V509">
        <v>0.78560702974598007</v>
      </c>
      <c r="W509">
        <v>2.7289668629730923</v>
      </c>
      <c r="X509">
        <v>3.1154754885051084</v>
      </c>
      <c r="Y509">
        <v>2.9222211757391001</v>
      </c>
      <c r="Z509">
        <v>0.38076997161031001</v>
      </c>
      <c r="AA509">
        <v>0.103187895607977</v>
      </c>
      <c r="AB509">
        <v>0.48555331282380898</v>
      </c>
    </row>
    <row r="510" spans="21:28" x14ac:dyDescent="0.25">
      <c r="U510">
        <v>-0.12099175090916636</v>
      </c>
      <c r="V510">
        <v>0.6726307194368224</v>
      </c>
      <c r="W510">
        <v>3.7771168512522997</v>
      </c>
      <c r="X510">
        <v>3.243685232484832</v>
      </c>
      <c r="Y510">
        <v>3.5104010418685658</v>
      </c>
      <c r="Z510">
        <v>-0.269625205036508</v>
      </c>
      <c r="AA510">
        <v>9.8467203246016793E-2</v>
      </c>
      <c r="AB510">
        <v>0.48630661008253601</v>
      </c>
    </row>
    <row r="511" spans="21:28" x14ac:dyDescent="0.25">
      <c r="U511">
        <v>-8.399100113610887E-2</v>
      </c>
      <c r="V511">
        <v>0.6597418090165984</v>
      </c>
      <c r="W511">
        <v>2.9191611395690273</v>
      </c>
      <c r="X511">
        <v>2.9859164272792396</v>
      </c>
      <c r="Y511">
        <v>2.9525387834241332</v>
      </c>
      <c r="Z511">
        <v>-0.28840235077413801</v>
      </c>
      <c r="AA511">
        <v>8.7429471133112002E-2</v>
      </c>
      <c r="AB511">
        <v>0.4866136277036</v>
      </c>
    </row>
    <row r="512" spans="21:28" x14ac:dyDescent="0.25">
      <c r="U512">
        <v>0.2587036591990966</v>
      </c>
      <c r="V512">
        <v>0.82079298876358109</v>
      </c>
      <c r="W512">
        <v>0.61201025891545013</v>
      </c>
      <c r="X512">
        <v>0.9842807508677166</v>
      </c>
      <c r="Y512">
        <v>0.79814550489158331</v>
      </c>
      <c r="Z512">
        <v>-0.55514751130542195</v>
      </c>
      <c r="AA512">
        <v>3.9213494477361201E-2</v>
      </c>
      <c r="AB512">
        <v>0.486954456076585</v>
      </c>
    </row>
    <row r="513" spans="21:28" x14ac:dyDescent="0.25">
      <c r="U513">
        <v>-0.21940823329880785</v>
      </c>
      <c r="V513">
        <v>0.10690343748334648</v>
      </c>
      <c r="W513">
        <v>2.9491301059705752</v>
      </c>
      <c r="X513">
        <v>3.1554131216371561</v>
      </c>
      <c r="Y513">
        <v>3.0522716138038657</v>
      </c>
      <c r="Z513">
        <v>-0.48891292465085001</v>
      </c>
      <c r="AA513">
        <v>0.31312526261962598</v>
      </c>
      <c r="AB513">
        <v>0.487167324081199</v>
      </c>
    </row>
    <row r="514" spans="21:28" x14ac:dyDescent="0.25">
      <c r="U514">
        <v>-0.27643691354036526</v>
      </c>
      <c r="V514">
        <v>0.40830624968118834</v>
      </c>
      <c r="W514">
        <v>2.8894182891006355</v>
      </c>
      <c r="X514">
        <v>3.0069918208365594</v>
      </c>
      <c r="Y514">
        <v>2.9482050549685974</v>
      </c>
      <c r="Z514">
        <v>-0.422776852188671</v>
      </c>
      <c r="AA514">
        <v>0.15936920245580999</v>
      </c>
      <c r="AB514">
        <v>0.487375233394989</v>
      </c>
    </row>
    <row r="515" spans="21:28" x14ac:dyDescent="0.25">
      <c r="U515">
        <v>0.50514005656287964</v>
      </c>
      <c r="V515">
        <v>0.81086641102346002</v>
      </c>
      <c r="W515">
        <v>8.3350234484458163E-2</v>
      </c>
      <c r="X515">
        <v>0.34442087383910169</v>
      </c>
      <c r="Y515">
        <v>0.21388555416177993</v>
      </c>
      <c r="Z515">
        <v>-5.1383159948818804</v>
      </c>
      <c r="AA515">
        <v>5.1506955930546702E-2</v>
      </c>
      <c r="AB515">
        <v>0.48811112596038198</v>
      </c>
    </row>
    <row r="516" spans="21:28" x14ac:dyDescent="0.25">
      <c r="U516">
        <v>0.1414106357456881</v>
      </c>
      <c r="V516">
        <v>0.852091241266142</v>
      </c>
      <c r="W516">
        <v>1.0378775683301367</v>
      </c>
      <c r="X516">
        <v>1.8425427533837884</v>
      </c>
      <c r="Y516">
        <v>1.4402101608569624</v>
      </c>
      <c r="Z516">
        <v>0.99441414085302104</v>
      </c>
      <c r="AA516">
        <v>3.5772632195192E-2</v>
      </c>
      <c r="AB516">
        <v>0.48831093526377001</v>
      </c>
    </row>
    <row r="517" spans="21:28" x14ac:dyDescent="0.25">
      <c r="U517">
        <v>-0.2060820742799262</v>
      </c>
      <c r="V517">
        <v>0.33684261722579945</v>
      </c>
      <c r="W517">
        <v>2.7627040780163821</v>
      </c>
      <c r="X517">
        <v>3.0958573622768362</v>
      </c>
      <c r="Y517">
        <v>2.9292807201466093</v>
      </c>
      <c r="Z517">
        <v>-0.34725735886665798</v>
      </c>
      <c r="AA517">
        <v>0.126036161657955</v>
      </c>
      <c r="AB517">
        <v>0.48933198439069098</v>
      </c>
    </row>
    <row r="518" spans="21:28" x14ac:dyDescent="0.25">
      <c r="U518">
        <v>-1.3402281667846646E-3</v>
      </c>
      <c r="V518">
        <v>0.99874127159892945</v>
      </c>
      <c r="W518">
        <v>1.2741942008531473</v>
      </c>
      <c r="X518">
        <v>1.4094512648107722</v>
      </c>
      <c r="Y518">
        <v>1.3418227328319596</v>
      </c>
      <c r="Z518">
        <v>1.96534446077599</v>
      </c>
      <c r="AA518">
        <v>0.11544328278344999</v>
      </c>
      <c r="AB518">
        <v>0.48948434863066598</v>
      </c>
    </row>
    <row r="519" spans="21:28" x14ac:dyDescent="0.25">
      <c r="U519">
        <v>-0.4523034736220567</v>
      </c>
      <c r="V519">
        <v>0.67635731395966192</v>
      </c>
      <c r="W519">
        <v>1.4157095919837082</v>
      </c>
      <c r="X519">
        <v>0.81195676109591097</v>
      </c>
      <c r="Y519">
        <v>1.1138331765398095</v>
      </c>
      <c r="Z519">
        <v>0.99257562049560299</v>
      </c>
      <c r="AA519">
        <v>9.3330041398831706E-2</v>
      </c>
      <c r="AB519">
        <v>0.49014533597641902</v>
      </c>
    </row>
    <row r="520" spans="21:28" x14ac:dyDescent="0.25">
      <c r="U520">
        <v>0.12610155349690391</v>
      </c>
      <c r="V520">
        <v>0.58924264049923281</v>
      </c>
      <c r="W520">
        <v>3.3948044058127471</v>
      </c>
      <c r="X520">
        <v>4.0111810468555733</v>
      </c>
      <c r="Y520">
        <v>3.70299272633416</v>
      </c>
      <c r="Z520">
        <v>0.479570989315241</v>
      </c>
      <c r="AA520">
        <v>1.6831037598599701E-2</v>
      </c>
      <c r="AB520">
        <v>0.49128963737220199</v>
      </c>
    </row>
    <row r="521" spans="21:28" x14ac:dyDescent="0.25">
      <c r="U521">
        <v>-0.25783301303904282</v>
      </c>
      <c r="V521">
        <v>0.4929883347982541</v>
      </c>
      <c r="W521">
        <v>2.9787670343709181</v>
      </c>
      <c r="X521">
        <v>3.2125814515762117</v>
      </c>
      <c r="Y521">
        <v>3.0956742429735646</v>
      </c>
      <c r="Z521">
        <v>0.57818049164404295</v>
      </c>
      <c r="AA521">
        <v>7.1930894310921895E-2</v>
      </c>
      <c r="AB521">
        <v>0.49167234347091898</v>
      </c>
    </row>
    <row r="522" spans="21:28" x14ac:dyDescent="0.25">
      <c r="U522">
        <v>-0.43656319503852781</v>
      </c>
      <c r="V522">
        <v>0.47400123180542431</v>
      </c>
      <c r="W522">
        <v>2.0944725574171423</v>
      </c>
      <c r="X522">
        <v>2.4675992547679022</v>
      </c>
      <c r="Y522">
        <v>2.281035906092522</v>
      </c>
      <c r="Z522">
        <v>-1.33641470091006</v>
      </c>
      <c r="AA522">
        <v>5.9012484017138503E-2</v>
      </c>
      <c r="AB522">
        <v>0.492899325695691</v>
      </c>
    </row>
    <row r="523" spans="21:28" x14ac:dyDescent="0.25">
      <c r="U523">
        <v>0.12242906410411079</v>
      </c>
      <c r="V523">
        <v>0.52097301080273539</v>
      </c>
      <c r="W523">
        <v>2.8207350405008516</v>
      </c>
      <c r="X523">
        <v>2.6134344154457421</v>
      </c>
      <c r="Y523">
        <v>2.7170847279732966</v>
      </c>
      <c r="Z523">
        <v>0.25873250328396502</v>
      </c>
      <c r="AA523">
        <v>8.09632692056904E-2</v>
      </c>
      <c r="AB523">
        <v>0.49351500382503799</v>
      </c>
    </row>
    <row r="524" spans="21:28" x14ac:dyDescent="0.25">
      <c r="U524">
        <v>-0.15955709964279302</v>
      </c>
      <c r="V524">
        <v>0.78712838600858848</v>
      </c>
      <c r="W524">
        <v>2.0091434122186898</v>
      </c>
      <c r="X524">
        <v>2.4193427441167423</v>
      </c>
      <c r="Y524">
        <v>2.214243078167716</v>
      </c>
      <c r="Z524">
        <v>1.80884893150336</v>
      </c>
      <c r="AA524">
        <v>0.30512695100525</v>
      </c>
      <c r="AB524">
        <v>0.49383627180957401</v>
      </c>
    </row>
    <row r="525" spans="21:28" x14ac:dyDescent="0.25">
      <c r="U525">
        <v>8.9427858311975889E-2</v>
      </c>
      <c r="V525">
        <v>0.81434247076327027</v>
      </c>
      <c r="W525">
        <v>1.9650933893269338</v>
      </c>
      <c r="X525">
        <v>2.59232067209124</v>
      </c>
      <c r="Y525">
        <v>2.2787070307090866</v>
      </c>
      <c r="Z525">
        <v>-0.47148280511093799</v>
      </c>
      <c r="AA525">
        <v>6.8417229316029698E-3</v>
      </c>
      <c r="AB525">
        <v>0.49432108038934902</v>
      </c>
    </row>
    <row r="526" spans="21:28" x14ac:dyDescent="0.25">
      <c r="U526">
        <v>-0.30797685922164642</v>
      </c>
      <c r="V526">
        <v>0.64494244354546404</v>
      </c>
      <c r="W526">
        <v>1.1466179610505023</v>
      </c>
      <c r="X526">
        <v>1.2288271295774622</v>
      </c>
      <c r="Y526">
        <v>1.1877225453139824</v>
      </c>
      <c r="Z526">
        <v>1.94291171724937</v>
      </c>
      <c r="AA526">
        <v>7.5002050102791998E-2</v>
      </c>
      <c r="AB526">
        <v>0.495562417908186</v>
      </c>
    </row>
    <row r="527" spans="21:28" x14ac:dyDescent="0.25">
      <c r="U527">
        <v>-9.4829753856389989E-2</v>
      </c>
      <c r="V527">
        <v>0.36646362508543207</v>
      </c>
      <c r="W527">
        <v>3.2923607940894715</v>
      </c>
      <c r="X527">
        <v>3.498252632080316</v>
      </c>
      <c r="Y527">
        <v>3.395306713084894</v>
      </c>
      <c r="Z527">
        <v>-0.192089494994888</v>
      </c>
      <c r="AA527">
        <v>0.12943895269647701</v>
      </c>
      <c r="AB527">
        <v>0.49609468314253802</v>
      </c>
    </row>
    <row r="528" spans="21:28" x14ac:dyDescent="0.25">
      <c r="U528">
        <v>0.1144110388983605</v>
      </c>
      <c r="V528">
        <v>0.69272825765573087</v>
      </c>
      <c r="W528">
        <v>2.6844067198055686</v>
      </c>
      <c r="X528">
        <v>2.796035931721812</v>
      </c>
      <c r="Y528">
        <v>2.7402213257636903</v>
      </c>
      <c r="Z528">
        <v>-3.7236008810968402</v>
      </c>
      <c r="AA528">
        <v>9.4961755891815006E-2</v>
      </c>
      <c r="AB528">
        <v>0.49651951776196601</v>
      </c>
    </row>
    <row r="529" spans="21:28" x14ac:dyDescent="0.25">
      <c r="U529">
        <v>-0.38780302123312516</v>
      </c>
      <c r="V529">
        <v>0.13041315476782966</v>
      </c>
      <c r="W529">
        <v>2.817177467736959</v>
      </c>
      <c r="X529">
        <v>3.2797867093717108</v>
      </c>
      <c r="Y529">
        <v>3.0484820885543349</v>
      </c>
      <c r="Z529">
        <v>-0.36697504756542798</v>
      </c>
      <c r="AA529">
        <v>0.13685958564779399</v>
      </c>
      <c r="AB529">
        <v>0.49678092194495299</v>
      </c>
    </row>
    <row r="530" spans="21:28" x14ac:dyDescent="0.25">
      <c r="U530">
        <v>-0.37890846083694762</v>
      </c>
      <c r="V530">
        <v>0.40898343808050908</v>
      </c>
      <c r="W530">
        <v>3.2063210310187849</v>
      </c>
      <c r="X530">
        <v>2.957593185471262</v>
      </c>
      <c r="Y530">
        <v>3.0819571082450237</v>
      </c>
      <c r="Z530">
        <v>-0.41204693329831599</v>
      </c>
      <c r="AA530">
        <v>0.15030356874214901</v>
      </c>
      <c r="AB530">
        <v>0.49713824265676998</v>
      </c>
    </row>
    <row r="531" spans="21:28" x14ac:dyDescent="0.25">
      <c r="U531">
        <v>-0.14504639933846653</v>
      </c>
      <c r="V531">
        <v>0.2917665407617146</v>
      </c>
      <c r="W531">
        <v>2.7159375598404796</v>
      </c>
      <c r="X531">
        <v>2.6063613904734764</v>
      </c>
      <c r="Y531">
        <v>2.6611494751569778</v>
      </c>
      <c r="Z531">
        <v>-0.19875434477895801</v>
      </c>
      <c r="AA531">
        <v>0.107791043713032</v>
      </c>
      <c r="AB531">
        <v>0.49876701366448001</v>
      </c>
    </row>
    <row r="532" spans="21:28" x14ac:dyDescent="0.25">
      <c r="U532">
        <v>-0.16395313989937174</v>
      </c>
      <c r="V532">
        <v>0.63623344018098615</v>
      </c>
      <c r="W532">
        <v>3.6314941612828648</v>
      </c>
      <c r="X532">
        <v>4.6205321210148114</v>
      </c>
      <c r="Y532">
        <v>4.1260131411488379</v>
      </c>
      <c r="Z532">
        <v>-0.34073262728542603</v>
      </c>
      <c r="AA532">
        <v>0.26701207728790399</v>
      </c>
      <c r="AB532">
        <v>0.49887006605878598</v>
      </c>
    </row>
    <row r="533" spans="21:28" x14ac:dyDescent="0.25">
      <c r="U533">
        <v>-0.28289247737552259</v>
      </c>
      <c r="V533">
        <v>6.5398904220579326E-2</v>
      </c>
      <c r="W533">
        <v>2.6145728029141209</v>
      </c>
      <c r="X533">
        <v>2.8636859792053175</v>
      </c>
      <c r="Y533">
        <v>2.739129391059719</v>
      </c>
      <c r="Z533">
        <v>-0.48012048791768103</v>
      </c>
      <c r="AA533">
        <v>0.28652384015976001</v>
      </c>
      <c r="AB533">
        <v>0.499873092634393</v>
      </c>
    </row>
    <row r="534" spans="21:28" x14ac:dyDescent="0.25">
      <c r="U534">
        <v>0.30421363797389706</v>
      </c>
      <c r="V534">
        <v>0.49835733588812114</v>
      </c>
      <c r="W534">
        <v>2.4305419357757354</v>
      </c>
      <c r="X534">
        <v>2.5446544493992409</v>
      </c>
      <c r="Y534">
        <v>2.4875981925874884</v>
      </c>
      <c r="Z534">
        <v>0.43634925571081601</v>
      </c>
      <c r="AA534">
        <v>5.2266561018111501E-2</v>
      </c>
      <c r="AB534">
        <v>0.50032548094149898</v>
      </c>
    </row>
    <row r="535" spans="21:28" x14ac:dyDescent="0.25">
      <c r="U535">
        <v>-0.20437348051727011</v>
      </c>
      <c r="V535">
        <v>5.7692402406463901E-2</v>
      </c>
      <c r="W535">
        <v>3.2347580384310315</v>
      </c>
      <c r="X535">
        <v>3.383003076308325</v>
      </c>
      <c r="Y535">
        <v>3.3088805573696782</v>
      </c>
      <c r="Z535">
        <v>-0.26781745166737603</v>
      </c>
      <c r="AA535">
        <v>7.1188694969504904E-2</v>
      </c>
      <c r="AB535">
        <v>0.50092234854086704</v>
      </c>
    </row>
    <row r="536" spans="21:28" x14ac:dyDescent="0.25">
      <c r="U536">
        <v>-0.15863903134037621</v>
      </c>
      <c r="V536">
        <v>0.35233553130896822</v>
      </c>
      <c r="W536">
        <v>2.4914946889791603</v>
      </c>
      <c r="X536">
        <v>2.7058752894262015</v>
      </c>
      <c r="Y536">
        <v>2.5986849892026811</v>
      </c>
      <c r="Z536">
        <v>-0.14170059381547001</v>
      </c>
      <c r="AA536">
        <v>4.10154116852516E-2</v>
      </c>
      <c r="AB536">
        <v>0.50122135460116102</v>
      </c>
    </row>
    <row r="537" spans="21:28" x14ac:dyDescent="0.25">
      <c r="U537">
        <v>0.22324353637282451</v>
      </c>
      <c r="V537">
        <v>0.53963462318089706</v>
      </c>
      <c r="W537">
        <v>2.442199702209622</v>
      </c>
      <c r="X537">
        <v>2.990604872811327</v>
      </c>
      <c r="Y537">
        <v>2.7164022875104745</v>
      </c>
      <c r="Z537">
        <v>0.121561892313706</v>
      </c>
      <c r="AA537">
        <v>2.3433564696561599E-3</v>
      </c>
      <c r="AB537">
        <v>0.50182823502642604</v>
      </c>
    </row>
    <row r="538" spans="21:28" x14ac:dyDescent="0.25">
      <c r="U538">
        <v>-0.24679184413212535</v>
      </c>
      <c r="V538">
        <v>0.85566279341045504</v>
      </c>
      <c r="W538">
        <v>0.52008454563415041</v>
      </c>
      <c r="X538">
        <v>0.46092061641472171</v>
      </c>
      <c r="Y538">
        <v>0.49050258102443606</v>
      </c>
      <c r="Z538">
        <v>-0.47036446327036202</v>
      </c>
      <c r="AA538">
        <v>3.9111839281725201E-2</v>
      </c>
      <c r="AB538">
        <v>0.50223189922851597</v>
      </c>
    </row>
    <row r="539" spans="21:28" x14ac:dyDescent="0.25">
      <c r="U539">
        <v>4.6560143272017636E-2</v>
      </c>
      <c r="V539">
        <v>0.86338355489916174</v>
      </c>
      <c r="W539">
        <v>2.4620585362661864</v>
      </c>
      <c r="X539">
        <v>2.8227502488046738</v>
      </c>
      <c r="Y539">
        <v>2.6424043925354299</v>
      </c>
      <c r="Z539">
        <v>0.113105549694215</v>
      </c>
      <c r="AA539">
        <v>9.0761046730024005E-4</v>
      </c>
      <c r="AB539">
        <v>0.503341385270477</v>
      </c>
    </row>
    <row r="540" spans="21:28" x14ac:dyDescent="0.25">
      <c r="U540">
        <v>0.45526126819300494</v>
      </c>
      <c r="V540">
        <v>0.28946394517740132</v>
      </c>
      <c r="W540">
        <v>2.0223948651177781</v>
      </c>
      <c r="X540">
        <v>2.4102904279387425</v>
      </c>
      <c r="Y540">
        <v>2.2163426465282603</v>
      </c>
      <c r="Z540">
        <v>1.5694784528283301</v>
      </c>
      <c r="AA540">
        <v>0.50266386001317698</v>
      </c>
      <c r="AB540">
        <v>0.50389424144145001</v>
      </c>
    </row>
    <row r="541" spans="21:28" x14ac:dyDescent="0.25">
      <c r="U541">
        <v>7.4923211487992428E-2</v>
      </c>
      <c r="V541">
        <v>0.6393639178238425</v>
      </c>
      <c r="W541">
        <v>3.244078268826458</v>
      </c>
      <c r="X541">
        <v>3.7750490339985965</v>
      </c>
      <c r="Y541">
        <v>3.5095636514125275</v>
      </c>
      <c r="Z541">
        <v>1.2173490960759601</v>
      </c>
      <c r="AA541">
        <v>0.206504052833093</v>
      </c>
      <c r="AB541">
        <v>0.50434705788081602</v>
      </c>
    </row>
    <row r="542" spans="21:28" x14ac:dyDescent="0.25">
      <c r="U542">
        <v>0.36941885935840751</v>
      </c>
      <c r="V542">
        <v>4.5323383315571134E-2</v>
      </c>
      <c r="W542">
        <v>2.4324750687868271</v>
      </c>
      <c r="X542">
        <v>3.0198606722031314</v>
      </c>
      <c r="Y542">
        <v>2.7261678704949794</v>
      </c>
      <c r="Z542">
        <v>0.65805455633652499</v>
      </c>
      <c r="AA542">
        <v>0.40962990352825801</v>
      </c>
      <c r="AB542">
        <v>0.50478389996279205</v>
      </c>
    </row>
    <row r="543" spans="21:28" x14ac:dyDescent="0.25">
      <c r="U543">
        <v>-9.6053096604788765E-2</v>
      </c>
      <c r="V543">
        <v>0.66916121434618792</v>
      </c>
      <c r="W543">
        <v>3.0549411034487868</v>
      </c>
      <c r="X543">
        <v>3.8989363173292397</v>
      </c>
      <c r="Y543">
        <v>3.476938710389013</v>
      </c>
      <c r="Z543">
        <v>-0.27939749582298101</v>
      </c>
      <c r="AA543">
        <v>0.17408317716003199</v>
      </c>
      <c r="AB543">
        <v>0.50581170532132302</v>
      </c>
    </row>
    <row r="544" spans="21:28" x14ac:dyDescent="0.25">
      <c r="U544">
        <v>0.31970720260981894</v>
      </c>
      <c r="V544">
        <v>9.9139323623447975E-2</v>
      </c>
      <c r="W544">
        <v>2.3460105656958539</v>
      </c>
      <c r="X544">
        <v>2.6344748716253878</v>
      </c>
      <c r="Y544">
        <v>2.4902427186606211</v>
      </c>
      <c r="Z544">
        <v>0.331311750024956</v>
      </c>
      <c r="AA544">
        <v>0.14640205657175001</v>
      </c>
      <c r="AB544">
        <v>0.50650831540939001</v>
      </c>
    </row>
    <row r="545" spans="21:28" x14ac:dyDescent="0.25">
      <c r="U545">
        <v>-0.67384921968919886</v>
      </c>
      <c r="V545">
        <v>0.15194335330482819</v>
      </c>
      <c r="W545">
        <v>2.7493811431015227</v>
      </c>
      <c r="X545">
        <v>2.7733626114072281</v>
      </c>
      <c r="Y545">
        <v>2.7613718772543754</v>
      </c>
      <c r="Z545">
        <v>-0.41139585313438998</v>
      </c>
      <c r="AA545">
        <v>0.13842788232891201</v>
      </c>
      <c r="AB545">
        <v>0.50719360546861603</v>
      </c>
    </row>
    <row r="546" spans="21:28" x14ac:dyDescent="0.25">
      <c r="U546">
        <v>0.17864080080505454</v>
      </c>
      <c r="V546">
        <v>0.49471451865583804</v>
      </c>
      <c r="W546">
        <v>2.0199802726959271</v>
      </c>
      <c r="X546">
        <v>2.6470744194977107</v>
      </c>
      <c r="Y546">
        <v>2.3335273460968189</v>
      </c>
      <c r="Z546">
        <v>0.39023541570105802</v>
      </c>
      <c r="AA546">
        <v>0.17952016290622799</v>
      </c>
      <c r="AB546">
        <v>0.507282808295204</v>
      </c>
    </row>
    <row r="547" spans="21:28" x14ac:dyDescent="0.25">
      <c r="U547">
        <v>-0.29636990943622438</v>
      </c>
      <c r="V547">
        <v>0.49195975796644786</v>
      </c>
      <c r="W547">
        <v>2.1131829405928513</v>
      </c>
      <c r="X547">
        <v>2.0046828562679573</v>
      </c>
      <c r="Y547">
        <v>2.0589328984304043</v>
      </c>
      <c r="Z547">
        <v>-1.52437921080586</v>
      </c>
      <c r="AA547">
        <v>0.20583432529048201</v>
      </c>
      <c r="AB547">
        <v>0.50885081430338897</v>
      </c>
    </row>
    <row r="548" spans="21:28" x14ac:dyDescent="0.25">
      <c r="U548">
        <v>-0.19908430554774659</v>
      </c>
      <c r="V548">
        <v>0.71848415502107699</v>
      </c>
      <c r="W548">
        <v>3.0969210505716016</v>
      </c>
      <c r="X548">
        <v>3.9370491976772666</v>
      </c>
      <c r="Y548">
        <v>3.5169851241244343</v>
      </c>
      <c r="Z548">
        <v>-0.333233248855695</v>
      </c>
      <c r="AA548">
        <v>1.14577105845653E-2</v>
      </c>
      <c r="AB548">
        <v>0.50969786393774597</v>
      </c>
    </row>
    <row r="549" spans="21:28" x14ac:dyDescent="0.25">
      <c r="U549">
        <v>-0.34201487163518296</v>
      </c>
      <c r="V549">
        <v>0.37523675242876897</v>
      </c>
      <c r="W549">
        <v>2.3102402758476495</v>
      </c>
      <c r="X549">
        <v>2.6514708603351385</v>
      </c>
      <c r="Y549">
        <v>2.480855568091394</v>
      </c>
      <c r="Z549">
        <v>-0.45252876578177298</v>
      </c>
      <c r="AA549">
        <v>4.82573755501663E-2</v>
      </c>
      <c r="AB549">
        <v>0.509753585615496</v>
      </c>
    </row>
    <row r="550" spans="21:28" x14ac:dyDescent="0.25">
      <c r="U550">
        <v>0.21561220833915468</v>
      </c>
      <c r="V550">
        <v>0.21186461126943409</v>
      </c>
      <c r="W550">
        <v>3.5386891991756788</v>
      </c>
      <c r="X550">
        <v>3.6171640745822446</v>
      </c>
      <c r="Y550">
        <v>3.5779266368789617</v>
      </c>
      <c r="Z550">
        <v>0.55731292454258996</v>
      </c>
      <c r="AA550">
        <v>0.288861145601091</v>
      </c>
      <c r="AB550">
        <v>0.50986499280285602</v>
      </c>
    </row>
    <row r="551" spans="21:28" x14ac:dyDescent="0.25">
      <c r="U551">
        <v>-0.39155832217933589</v>
      </c>
      <c r="V551">
        <v>0.20516526795621248</v>
      </c>
      <c r="W551">
        <v>3.4843936940829958</v>
      </c>
      <c r="X551">
        <v>2.8642355216290949</v>
      </c>
      <c r="Y551">
        <v>3.1743146078560454</v>
      </c>
      <c r="Z551">
        <v>6.1818178973429001</v>
      </c>
      <c r="AA551">
        <v>0.167626337229273</v>
      </c>
      <c r="AB551">
        <v>0.51004953769649397</v>
      </c>
    </row>
    <row r="552" spans="21:28" x14ac:dyDescent="0.25">
      <c r="U552">
        <v>-0.14074491684565138</v>
      </c>
      <c r="V552">
        <v>0.5383200749987459</v>
      </c>
      <c r="W552">
        <v>3.6159880716497388</v>
      </c>
      <c r="X552">
        <v>3.8254870918756185</v>
      </c>
      <c r="Y552">
        <v>3.7207375817626787</v>
      </c>
      <c r="Z552">
        <v>-0.31856911730468401</v>
      </c>
      <c r="AA552">
        <v>0.101011115059205</v>
      </c>
      <c r="AB552">
        <v>0.51073764671488597</v>
      </c>
    </row>
    <row r="553" spans="21:28" x14ac:dyDescent="0.25">
      <c r="U553">
        <v>-0.41169607305020517</v>
      </c>
      <c r="V553">
        <v>0.69585739267510927</v>
      </c>
      <c r="W553">
        <v>1.4781950612743475</v>
      </c>
      <c r="X553">
        <v>1.0027350234143717</v>
      </c>
      <c r="Y553">
        <v>1.2404650423443595</v>
      </c>
      <c r="Z553">
        <v>-1.76895390391469</v>
      </c>
      <c r="AA553">
        <v>0.10874521709833899</v>
      </c>
      <c r="AB553">
        <v>0.511994803890501</v>
      </c>
    </row>
    <row r="554" spans="21:28" x14ac:dyDescent="0.25">
      <c r="U554">
        <v>-0.14957032522003899</v>
      </c>
      <c r="V554">
        <v>0.85739541620288695</v>
      </c>
      <c r="W554">
        <v>1.2662059797855318</v>
      </c>
      <c r="X554">
        <v>1.8289629343107883</v>
      </c>
      <c r="Y554">
        <v>1.5475844570481601</v>
      </c>
      <c r="Z554">
        <v>-4.9078266416297103</v>
      </c>
      <c r="AA554">
        <v>0.177655223149532</v>
      </c>
      <c r="AB554">
        <v>0.51343422694917695</v>
      </c>
    </row>
    <row r="555" spans="21:28" x14ac:dyDescent="0.25">
      <c r="U555">
        <v>-5.5672749638060855E-2</v>
      </c>
      <c r="V555">
        <v>0.74044176415430951</v>
      </c>
      <c r="W555">
        <v>2.7563664362102362</v>
      </c>
      <c r="X555">
        <v>3.1485535225671502</v>
      </c>
      <c r="Y555">
        <v>2.952459979388693</v>
      </c>
      <c r="Z555">
        <v>-0.94090861074350196</v>
      </c>
      <c r="AA555">
        <v>0.36951665225856101</v>
      </c>
      <c r="AB555">
        <v>0.513976507848105</v>
      </c>
    </row>
    <row r="556" spans="21:28" x14ac:dyDescent="0.25">
      <c r="U556">
        <v>0.60456600614714207</v>
      </c>
      <c r="V556">
        <v>0.55241764192538434</v>
      </c>
      <c r="W556">
        <v>1.2874335184234633</v>
      </c>
      <c r="X556">
        <v>1.4093642352626299</v>
      </c>
      <c r="Y556">
        <v>1.3483988768430466</v>
      </c>
      <c r="Z556">
        <v>-0.39225124774491599</v>
      </c>
      <c r="AA556">
        <v>5.6155701469029297E-2</v>
      </c>
      <c r="AB556">
        <v>0.51512287126733902</v>
      </c>
    </row>
    <row r="557" spans="21:28" x14ac:dyDescent="0.25">
      <c r="U557">
        <v>-1.7642117277582721</v>
      </c>
      <c r="V557">
        <v>0.24107200460829609</v>
      </c>
      <c r="W557">
        <v>1.4075406045791532</v>
      </c>
      <c r="X557">
        <v>0.48179812263034999</v>
      </c>
      <c r="Y557">
        <v>0.94466936360475162</v>
      </c>
      <c r="Z557">
        <v>-1.6077779633957601</v>
      </c>
      <c r="AA557">
        <v>0.22805083939639401</v>
      </c>
      <c r="AB557">
        <v>0.516894226915104</v>
      </c>
    </row>
    <row r="558" spans="21:28" x14ac:dyDescent="0.25">
      <c r="U558">
        <v>-4.950392498259551E-2</v>
      </c>
      <c r="V558">
        <v>0.94285952568504383</v>
      </c>
      <c r="W558">
        <v>1.7178421620401652</v>
      </c>
      <c r="X558">
        <v>1.7687193541335466</v>
      </c>
      <c r="Y558">
        <v>1.7432807580868559</v>
      </c>
      <c r="Z558">
        <v>-2.0848687566502</v>
      </c>
      <c r="AA558">
        <v>0.18038985946210601</v>
      </c>
      <c r="AB558">
        <v>0.51824440951191397</v>
      </c>
    </row>
    <row r="559" spans="21:28" x14ac:dyDescent="0.25">
      <c r="U559">
        <v>-7.5200133997734855E-2</v>
      </c>
      <c r="V559">
        <v>0.28059498096822666</v>
      </c>
      <c r="W559">
        <v>3.1703313767686194</v>
      </c>
      <c r="X559">
        <v>3.4888827838143368</v>
      </c>
      <c r="Y559">
        <v>3.3296070802914781</v>
      </c>
      <c r="Z559">
        <v>0.39013681601613598</v>
      </c>
      <c r="AA559">
        <v>8.3969943833737806E-2</v>
      </c>
      <c r="AB559">
        <v>0.51834686146168496</v>
      </c>
    </row>
    <row r="560" spans="21:28" x14ac:dyDescent="0.25">
      <c r="U560">
        <v>0.40728970876688536</v>
      </c>
      <c r="V560">
        <v>0.29091706035050335</v>
      </c>
      <c r="W560">
        <v>2.6546173447661467</v>
      </c>
      <c r="X560">
        <v>2.6881654578534495</v>
      </c>
      <c r="Y560">
        <v>2.6713914013097981</v>
      </c>
      <c r="Z560">
        <v>0.37633709492497203</v>
      </c>
      <c r="AA560">
        <v>6.1975853679634901E-2</v>
      </c>
      <c r="AB560">
        <v>0.51913855037483403</v>
      </c>
    </row>
    <row r="561" spans="21:28" x14ac:dyDescent="0.25">
      <c r="U561">
        <v>-0.24327855487370345</v>
      </c>
      <c r="V561">
        <v>0.59993766728062203</v>
      </c>
      <c r="W561">
        <v>3.1837240660725352</v>
      </c>
      <c r="X561">
        <v>2.817927739316485</v>
      </c>
      <c r="Y561">
        <v>3.0008259026945101</v>
      </c>
      <c r="Z561">
        <v>-0.33476102731692298</v>
      </c>
      <c r="AA561">
        <v>8.2638020933012805E-3</v>
      </c>
      <c r="AB561">
        <v>0.51956909849808497</v>
      </c>
    </row>
    <row r="562" spans="21:28" x14ac:dyDescent="0.25">
      <c r="U562">
        <v>-4.6753232549640866E-2</v>
      </c>
      <c r="V562">
        <v>0.73146653664508943</v>
      </c>
      <c r="W562">
        <v>2.6761818322152977</v>
      </c>
      <c r="X562">
        <v>2.5345521354406397</v>
      </c>
      <c r="Y562">
        <v>2.6053669838279685</v>
      </c>
      <c r="Z562">
        <v>-1.70962636684617</v>
      </c>
      <c r="AA562">
        <v>0.11357593771913201</v>
      </c>
      <c r="AB562">
        <v>0.52005883438384903</v>
      </c>
    </row>
    <row r="563" spans="21:28" x14ac:dyDescent="0.25">
      <c r="U563">
        <v>-0.2219042653553121</v>
      </c>
      <c r="V563">
        <v>0.50702058169820541</v>
      </c>
      <c r="W563">
        <v>2.5139666584907734</v>
      </c>
      <c r="X563">
        <v>2.7789574116219895</v>
      </c>
      <c r="Y563">
        <v>2.6464620350563814</v>
      </c>
      <c r="Z563">
        <v>-0.32560848498256101</v>
      </c>
      <c r="AA563">
        <v>0.18494107692654599</v>
      </c>
      <c r="AB563">
        <v>0.52044742676078803</v>
      </c>
    </row>
    <row r="564" spans="21:28" x14ac:dyDescent="0.25">
      <c r="U564">
        <v>-0.13927738749220975</v>
      </c>
      <c r="V564">
        <v>0.57917999936545872</v>
      </c>
      <c r="W564">
        <v>3.228250756354075</v>
      </c>
      <c r="X564">
        <v>3.4831331565394841</v>
      </c>
      <c r="Y564">
        <v>3.3556919564467798</v>
      </c>
      <c r="Z564">
        <v>-0.339546914496967</v>
      </c>
      <c r="AA564">
        <v>0.111333954759851</v>
      </c>
      <c r="AB564">
        <v>0.52056211377364103</v>
      </c>
    </row>
    <row r="565" spans="21:28" x14ac:dyDescent="0.25">
      <c r="U565">
        <v>-0.26863447354819164</v>
      </c>
      <c r="V565">
        <v>0.40334867692585719</v>
      </c>
      <c r="W565">
        <v>1.7089118767647313</v>
      </c>
      <c r="X565">
        <v>1.7984797266600963</v>
      </c>
      <c r="Y565">
        <v>1.7536958017124138</v>
      </c>
      <c r="Z565">
        <v>0.38377850784039003</v>
      </c>
      <c r="AA565">
        <v>3.1904437058421602E-2</v>
      </c>
      <c r="AB565">
        <v>0.521007715668386</v>
      </c>
    </row>
    <row r="566" spans="21:28" x14ac:dyDescent="0.25">
      <c r="U566">
        <v>5.077152091163821E-2</v>
      </c>
      <c r="V566">
        <v>0.48771452138308036</v>
      </c>
      <c r="W566">
        <v>3.3312334117545954</v>
      </c>
      <c r="X566">
        <v>3.7285063338464473</v>
      </c>
      <c r="Y566">
        <v>3.5298698728005213</v>
      </c>
      <c r="Z566">
        <v>0.18443167416696199</v>
      </c>
      <c r="AA566">
        <v>6.3123076656490903E-2</v>
      </c>
      <c r="AB566">
        <v>0.52305296160552595</v>
      </c>
    </row>
    <row r="567" spans="21:28" x14ac:dyDescent="0.25">
      <c r="U567">
        <v>0.26364559548547623</v>
      </c>
      <c r="V567">
        <v>0.159527676688901</v>
      </c>
      <c r="W567">
        <v>3.0563683289057875</v>
      </c>
      <c r="X567">
        <v>2.7333123553387382</v>
      </c>
      <c r="Y567">
        <v>2.8948403421222628</v>
      </c>
      <c r="Z567">
        <v>0.20883501860480799</v>
      </c>
      <c r="AA567">
        <v>4.9740028823171599E-2</v>
      </c>
      <c r="AB567">
        <v>0.52513459281006103</v>
      </c>
    </row>
    <row r="568" spans="21:28" x14ac:dyDescent="0.25">
      <c r="U568">
        <v>-0.17014412830561207</v>
      </c>
      <c r="V568">
        <v>0.6073139563875487</v>
      </c>
      <c r="W568">
        <v>2.858695076295596</v>
      </c>
      <c r="X568">
        <v>3.0057111350699901</v>
      </c>
      <c r="Y568">
        <v>2.9322031056827931</v>
      </c>
      <c r="Z568">
        <v>-0.51542127054633802</v>
      </c>
      <c r="AA568">
        <v>0.13451104366539399</v>
      </c>
      <c r="AB568">
        <v>0.52619155998644496</v>
      </c>
    </row>
    <row r="569" spans="21:28" x14ac:dyDescent="0.25">
      <c r="U569">
        <v>-4.739377783280708</v>
      </c>
      <c r="V569">
        <v>0.34089313230205975</v>
      </c>
      <c r="W569">
        <v>0.25425726160470336</v>
      </c>
      <c r="X569">
        <v>0</v>
      </c>
      <c r="Y569">
        <v>0.12712863080235168</v>
      </c>
      <c r="Z569">
        <v>3.92253504711638</v>
      </c>
      <c r="AA569">
        <v>0.17286713045168101</v>
      </c>
      <c r="AB569">
        <v>0.527451928039253</v>
      </c>
    </row>
    <row r="570" spans="21:28" x14ac:dyDescent="0.25">
      <c r="U570">
        <v>-0.94147606432601805</v>
      </c>
      <c r="V570">
        <v>0.56016320867234715</v>
      </c>
      <c r="W570">
        <v>0.53839279112731997</v>
      </c>
      <c r="X570">
        <v>0.66332267688783164</v>
      </c>
      <c r="Y570">
        <v>0.60085773400757581</v>
      </c>
      <c r="Z570">
        <v>-1.9759696696037701</v>
      </c>
      <c r="AA570">
        <v>8.9539042136204894E-2</v>
      </c>
      <c r="AB570">
        <v>0.52810662196576896</v>
      </c>
    </row>
    <row r="571" spans="21:28" x14ac:dyDescent="0.25">
      <c r="U571">
        <v>-0.12831884557667578</v>
      </c>
      <c r="V571">
        <v>0.51403175770685927</v>
      </c>
      <c r="W571">
        <v>2.5874606331575536</v>
      </c>
      <c r="X571">
        <v>2.6251573402289261</v>
      </c>
      <c r="Y571">
        <v>2.6063089866932398</v>
      </c>
      <c r="Z571">
        <v>0.22583593765725701</v>
      </c>
      <c r="AA571">
        <v>0.156160180874996</v>
      </c>
      <c r="AB571">
        <v>0.529264393747366</v>
      </c>
    </row>
    <row r="572" spans="21:28" x14ac:dyDescent="0.25">
      <c r="U572">
        <v>-0.24799358301532565</v>
      </c>
      <c r="V572">
        <v>0.22825722631878448</v>
      </c>
      <c r="W572">
        <v>3.1482409595487169</v>
      </c>
      <c r="X572">
        <v>3.3755097943956471</v>
      </c>
      <c r="Y572">
        <v>3.2618753769721822</v>
      </c>
      <c r="Z572">
        <v>-0.31507343742636201</v>
      </c>
      <c r="AA572">
        <v>0.144484457972158</v>
      </c>
      <c r="AB572">
        <v>0.52931533392627295</v>
      </c>
    </row>
    <row r="573" spans="21:28" x14ac:dyDescent="0.25">
      <c r="U573">
        <v>-0.1891860818789998</v>
      </c>
      <c r="V573">
        <v>0.1921090845771887</v>
      </c>
      <c r="W573">
        <v>3.0705176518249275</v>
      </c>
      <c r="X573">
        <v>3.2977537069499068</v>
      </c>
      <c r="Y573">
        <v>3.1841356793874169</v>
      </c>
      <c r="Z573">
        <v>-0.15607223365324199</v>
      </c>
      <c r="AA573">
        <v>7.16552134688168E-2</v>
      </c>
      <c r="AB573">
        <v>0.53043997312680702</v>
      </c>
    </row>
    <row r="574" spans="21:28" x14ac:dyDescent="0.25">
      <c r="U574">
        <v>-1.3865768806212664</v>
      </c>
      <c r="V574">
        <v>9.2619441532892199E-2</v>
      </c>
      <c r="W574">
        <v>2.1908922290734867</v>
      </c>
      <c r="X574">
        <v>0.8679684766070116</v>
      </c>
      <c r="Y574">
        <v>1.5294303528402491</v>
      </c>
      <c r="Z574">
        <v>5.2673791373999403</v>
      </c>
      <c r="AA574">
        <v>0.20969697480261901</v>
      </c>
      <c r="AB574">
        <v>0.53099554130092597</v>
      </c>
    </row>
    <row r="575" spans="21:28" x14ac:dyDescent="0.25">
      <c r="U575">
        <v>-0.10233314164520402</v>
      </c>
      <c r="V575">
        <v>0.61543066361798693</v>
      </c>
      <c r="W575">
        <v>4.6899409765636566</v>
      </c>
      <c r="X575">
        <v>4.7755367711713808</v>
      </c>
      <c r="Y575">
        <v>4.7327388738675182</v>
      </c>
      <c r="Z575">
        <v>-0.17584786862101601</v>
      </c>
      <c r="AA575">
        <v>2.0100197423881801E-2</v>
      </c>
      <c r="AB575">
        <v>0.53132308214990598</v>
      </c>
    </row>
    <row r="576" spans="21:28" x14ac:dyDescent="0.25">
      <c r="U576">
        <v>9.1341343632390368E-2</v>
      </c>
      <c r="V576">
        <v>0.63462627863384546</v>
      </c>
      <c r="W576">
        <v>2.156766237942735</v>
      </c>
      <c r="X576">
        <v>3.2325429215073398</v>
      </c>
      <c r="Y576">
        <v>2.6946545797250376</v>
      </c>
      <c r="Z576">
        <v>0.24266010217547301</v>
      </c>
      <c r="AA576">
        <v>5.3643515426742602E-2</v>
      </c>
      <c r="AB576">
        <v>0.53136533006266995</v>
      </c>
    </row>
    <row r="577" spans="21:28" x14ac:dyDescent="0.25">
      <c r="U577">
        <v>-0.21366609903137654</v>
      </c>
      <c r="V577">
        <v>0.42737408644855912</v>
      </c>
      <c r="W577">
        <v>3.5343762362471711</v>
      </c>
      <c r="X577">
        <v>3.5051332290766766</v>
      </c>
      <c r="Y577">
        <v>3.5197547326619238</v>
      </c>
      <c r="Z577">
        <v>-0.316723182328847</v>
      </c>
      <c r="AA577">
        <v>5.10864880441491E-2</v>
      </c>
      <c r="AB577">
        <v>0.53149664783207595</v>
      </c>
    </row>
    <row r="578" spans="21:28" x14ac:dyDescent="0.25">
      <c r="U578">
        <v>-2.2402655611987763E-2</v>
      </c>
      <c r="V578">
        <v>0.97518225195606201</v>
      </c>
      <c r="W578">
        <v>0.7306879648709016</v>
      </c>
      <c r="X578">
        <v>0.9002322409929665</v>
      </c>
      <c r="Y578">
        <v>0.81546010293193405</v>
      </c>
      <c r="Z578">
        <v>-0.41039106835849298</v>
      </c>
      <c r="AA578">
        <v>2.5172540208124101E-2</v>
      </c>
      <c r="AB578">
        <v>0.531782073615509</v>
      </c>
    </row>
    <row r="579" spans="21:28" x14ac:dyDescent="0.25">
      <c r="U579">
        <v>0.59069590118964543</v>
      </c>
      <c r="V579">
        <v>0.39145886106996464</v>
      </c>
      <c r="W579">
        <v>1.6704446651978124</v>
      </c>
      <c r="X579">
        <v>2.1517064607500487</v>
      </c>
      <c r="Y579">
        <v>1.9110755629739304</v>
      </c>
      <c r="Z579">
        <v>-5.2509484731846197</v>
      </c>
      <c r="AA579">
        <v>0.29041141257661701</v>
      </c>
      <c r="AB579">
        <v>0.53243828675879601</v>
      </c>
    </row>
    <row r="580" spans="21:28" x14ac:dyDescent="0.25">
      <c r="U580">
        <v>-3.661775597505991E-2</v>
      </c>
      <c r="V580">
        <v>0.90743734817371835</v>
      </c>
      <c r="W580">
        <v>2.8780969711072832</v>
      </c>
      <c r="X580">
        <v>2.817100184679644</v>
      </c>
      <c r="Y580">
        <v>2.8475985778934634</v>
      </c>
      <c r="Z580">
        <v>-0.22765190183272199</v>
      </c>
      <c r="AA580">
        <v>5.6596087116240097E-2</v>
      </c>
      <c r="AB580">
        <v>0.53252157098592601</v>
      </c>
    </row>
    <row r="581" spans="21:28" x14ac:dyDescent="0.25">
      <c r="U581">
        <v>1.4750504744402535</v>
      </c>
      <c r="V581">
        <v>0.10766020226315576</v>
      </c>
      <c r="W581">
        <v>0.86496171093363794</v>
      </c>
      <c r="X581">
        <v>1.0409298711027481</v>
      </c>
      <c r="Y581">
        <v>0.9529457910181931</v>
      </c>
      <c r="Z581">
        <v>3.1892336319972601</v>
      </c>
      <c r="AA581">
        <v>0.28517581979828999</v>
      </c>
      <c r="AB581">
        <v>0.533013706882147</v>
      </c>
    </row>
    <row r="582" spans="21:28" x14ac:dyDescent="0.25">
      <c r="U582">
        <v>-0.13917197724588259</v>
      </c>
      <c r="V582">
        <v>0.56077683054973271</v>
      </c>
      <c r="W582">
        <v>3.6910635970470711</v>
      </c>
      <c r="X582">
        <v>3.9359993207848696</v>
      </c>
      <c r="Y582">
        <v>3.8135314589159703</v>
      </c>
      <c r="Z582">
        <v>-0.19869663987288999</v>
      </c>
      <c r="AA582">
        <v>0.18533711831847999</v>
      </c>
      <c r="AB582">
        <v>0.53312058731913103</v>
      </c>
    </row>
    <row r="583" spans="21:28" x14ac:dyDescent="0.25">
      <c r="U583">
        <v>-0.17510431767679074</v>
      </c>
      <c r="V583">
        <v>0.24376253164053119</v>
      </c>
      <c r="W583">
        <v>2.9579063686986404</v>
      </c>
      <c r="X583">
        <v>2.7589865736373178</v>
      </c>
      <c r="Y583">
        <v>2.8584464711679791</v>
      </c>
      <c r="Z583">
        <v>-0.191367811088063</v>
      </c>
      <c r="AA583">
        <v>1.9315694147331801E-2</v>
      </c>
      <c r="AB583">
        <v>0.53323278395609497</v>
      </c>
    </row>
    <row r="584" spans="21:28" x14ac:dyDescent="0.25">
      <c r="U584">
        <v>-3.0169082557554995E-2</v>
      </c>
      <c r="V584">
        <v>0.95228233658586392</v>
      </c>
      <c r="W584">
        <v>3.4874434645804882</v>
      </c>
      <c r="X584">
        <v>3.1176221995855742</v>
      </c>
      <c r="Y584">
        <v>3.3025328320830312</v>
      </c>
      <c r="Z584">
        <v>0.52246811975645902</v>
      </c>
      <c r="AA584">
        <v>9.9252689582548001E-2</v>
      </c>
      <c r="AB584">
        <v>0.53325502031122896</v>
      </c>
    </row>
    <row r="585" spans="21:28" x14ac:dyDescent="0.25">
      <c r="U585">
        <v>-0.20454554413648299</v>
      </c>
      <c r="V585">
        <v>0.67980194910749803</v>
      </c>
      <c r="W585">
        <v>2.7510332088904677</v>
      </c>
      <c r="X585">
        <v>3.1997726826278625</v>
      </c>
      <c r="Y585">
        <v>2.9754029457591651</v>
      </c>
      <c r="Z585">
        <v>-0.60602457688393796</v>
      </c>
      <c r="AA585">
        <v>5.51428264970256E-2</v>
      </c>
      <c r="AB585">
        <v>0.53340263011789002</v>
      </c>
    </row>
    <row r="586" spans="21:28" x14ac:dyDescent="0.25">
      <c r="U586">
        <v>-0.70416218904757344</v>
      </c>
      <c r="V586">
        <v>0.25021093535308764</v>
      </c>
      <c r="W586">
        <v>3.2158883326720265</v>
      </c>
      <c r="X586">
        <v>2.1560105841311183</v>
      </c>
      <c r="Y586">
        <v>2.6859494584015726</v>
      </c>
      <c r="Z586">
        <v>-0.50723487839152404</v>
      </c>
      <c r="AA586">
        <v>7.9246029132100201E-2</v>
      </c>
      <c r="AB586">
        <v>0.53365667279886497</v>
      </c>
    </row>
    <row r="587" spans="21:28" x14ac:dyDescent="0.25">
      <c r="U587">
        <v>0.13831063626904957</v>
      </c>
      <c r="V587">
        <v>0.79729205998306063</v>
      </c>
      <c r="W587">
        <v>1.4259189895444153</v>
      </c>
      <c r="X587">
        <v>1.9978490285873549</v>
      </c>
      <c r="Y587">
        <v>1.7118840090658851</v>
      </c>
      <c r="Z587">
        <v>-0.28938038442937802</v>
      </c>
      <c r="AA587">
        <v>2.7151078998155199E-2</v>
      </c>
      <c r="AB587">
        <v>0.53457625319228597</v>
      </c>
    </row>
    <row r="588" spans="21:28" x14ac:dyDescent="0.25">
      <c r="U588">
        <v>-0.17591716281321945</v>
      </c>
      <c r="V588">
        <v>0.21806848904625631</v>
      </c>
      <c r="W588">
        <v>2.5381300162219618</v>
      </c>
      <c r="X588">
        <v>2.7062184365973425</v>
      </c>
      <c r="Y588">
        <v>2.6221742264096521</v>
      </c>
      <c r="Z588">
        <v>-0.42971634276673798</v>
      </c>
      <c r="AA588">
        <v>0.31155334263024298</v>
      </c>
      <c r="AB588">
        <v>0.53535858855232998</v>
      </c>
    </row>
    <row r="589" spans="21:28" x14ac:dyDescent="0.25">
      <c r="U589">
        <v>2.0042264839158882E-2</v>
      </c>
      <c r="V589">
        <v>0.94579637965846697</v>
      </c>
      <c r="W589">
        <v>2.33123913781878</v>
      </c>
      <c r="X589">
        <v>2.9608694288151942</v>
      </c>
      <c r="Y589">
        <v>2.6460542833169871</v>
      </c>
      <c r="Z589">
        <v>-0.56430396589916398</v>
      </c>
      <c r="AA589">
        <v>9.8943597884027401E-2</v>
      </c>
      <c r="AB589">
        <v>0.53707951014618405</v>
      </c>
    </row>
    <row r="590" spans="21:28" x14ac:dyDescent="0.25">
      <c r="U590">
        <v>-0.6525357052680385</v>
      </c>
      <c r="V590">
        <v>0.35164557938561902</v>
      </c>
      <c r="W590">
        <v>1.5322451455941017</v>
      </c>
      <c r="X590">
        <v>1.719975193556049</v>
      </c>
      <c r="Y590">
        <v>1.6261101695750755</v>
      </c>
      <c r="Z590">
        <v>0.80927090413220604</v>
      </c>
      <c r="AA590">
        <v>0.13684941312452301</v>
      </c>
      <c r="AB590">
        <v>0.53774245656179498</v>
      </c>
    </row>
    <row r="591" spans="21:28" x14ac:dyDescent="0.25">
      <c r="U591">
        <v>0.32187886168919211</v>
      </c>
      <c r="V591">
        <v>0.23558987255491168</v>
      </c>
      <c r="W591">
        <v>3.8013090417014475</v>
      </c>
      <c r="X591">
        <v>3.8207779130218609</v>
      </c>
      <c r="Y591">
        <v>3.8110434773616539</v>
      </c>
      <c r="Z591">
        <v>-0.314622769014476</v>
      </c>
      <c r="AA591">
        <v>0.172985697199036</v>
      </c>
      <c r="AB591">
        <v>0.53862228845594096</v>
      </c>
    </row>
    <row r="592" spans="21:28" x14ac:dyDescent="0.25">
      <c r="U592">
        <v>0.58779693961397117</v>
      </c>
      <c r="V592">
        <v>0.54316617706679982</v>
      </c>
      <c r="W592">
        <v>0.81104477394313135</v>
      </c>
      <c r="X592">
        <v>1.1994002105876334</v>
      </c>
      <c r="Y592">
        <v>1.0052224922653823</v>
      </c>
      <c r="Z592">
        <v>-1.64296405071121</v>
      </c>
      <c r="AA592">
        <v>8.65620700076946E-2</v>
      </c>
      <c r="AB592">
        <v>0.54046660134827396</v>
      </c>
    </row>
    <row r="593" spans="21:28" x14ac:dyDescent="0.25">
      <c r="U593">
        <v>0.22513282761183295</v>
      </c>
      <c r="V593">
        <v>0.70365419134043694</v>
      </c>
      <c r="W593">
        <v>1.7384720209324576</v>
      </c>
      <c r="X593">
        <v>1.9220680026386947</v>
      </c>
      <c r="Y593">
        <v>1.8302700117855761</v>
      </c>
      <c r="Z593">
        <v>0.34763058768105298</v>
      </c>
      <c r="AA593">
        <v>0.17907770274113299</v>
      </c>
      <c r="AB593">
        <v>0.54138706547925597</v>
      </c>
    </row>
    <row r="594" spans="21:28" x14ac:dyDescent="0.25">
      <c r="U594">
        <v>0.79987780219655269</v>
      </c>
      <c r="V594">
        <v>0.4270855049677702</v>
      </c>
      <c r="W594">
        <v>0.86975703182620467</v>
      </c>
      <c r="X594">
        <v>1.2520865942108967</v>
      </c>
      <c r="Y594">
        <v>1.0609218130185507</v>
      </c>
      <c r="Z594">
        <v>2.1872379174166401</v>
      </c>
      <c r="AA594">
        <v>0.11508355935326101</v>
      </c>
      <c r="AB594">
        <v>0.54218534534915197</v>
      </c>
    </row>
    <row r="595" spans="21:28" x14ac:dyDescent="0.25">
      <c r="U595">
        <v>1.0156217864145161</v>
      </c>
      <c r="V595">
        <v>0.50291564892442808</v>
      </c>
      <c r="W595">
        <v>0.49003952571250736</v>
      </c>
      <c r="X595">
        <v>0.54448796776048691</v>
      </c>
      <c r="Y595">
        <v>0.51726374673649711</v>
      </c>
      <c r="Z595">
        <v>2.5354532043490399</v>
      </c>
      <c r="AA595">
        <v>0.13759179949792799</v>
      </c>
      <c r="AB595">
        <v>0.54323497505378604</v>
      </c>
    </row>
    <row r="596" spans="21:28" x14ac:dyDescent="0.25">
      <c r="U596">
        <v>1.4074493548745397</v>
      </c>
      <c r="V596">
        <v>0.27069668974114175</v>
      </c>
      <c r="W596">
        <v>0.47222654912142331</v>
      </c>
      <c r="X596">
        <v>1.8509647706451908</v>
      </c>
      <c r="Y596">
        <v>1.161595659883307</v>
      </c>
      <c r="Z596">
        <v>-2.8052210373923701</v>
      </c>
      <c r="AA596">
        <v>0.119161698341922</v>
      </c>
      <c r="AB596">
        <v>0.54506354868696905</v>
      </c>
    </row>
    <row r="597" spans="21:28" x14ac:dyDescent="0.25">
      <c r="U597">
        <v>-0.11306691615275519</v>
      </c>
      <c r="V597">
        <v>0.70930781428822964</v>
      </c>
      <c r="W597">
        <v>2.9986639219909361</v>
      </c>
      <c r="X597">
        <v>3.4388677199137505</v>
      </c>
      <c r="Y597">
        <v>3.2187658209523433</v>
      </c>
      <c r="Z597">
        <v>-0.32530029499970597</v>
      </c>
      <c r="AA597">
        <v>6.01126898911334E-2</v>
      </c>
      <c r="AB597">
        <v>0.54555826877344604</v>
      </c>
    </row>
    <row r="598" spans="21:28" x14ac:dyDescent="0.25">
      <c r="U598">
        <v>0.52171644856672006</v>
      </c>
      <c r="V598">
        <v>0.51047162570764759</v>
      </c>
      <c r="W598">
        <v>1.5222525062276766</v>
      </c>
      <c r="X598">
        <v>1.4334557418046365</v>
      </c>
      <c r="Y598">
        <v>1.4778541240161567</v>
      </c>
      <c r="Z598">
        <v>0.42516242124342501</v>
      </c>
      <c r="AA598">
        <v>3.0134770058849299E-2</v>
      </c>
      <c r="AB598">
        <v>0.546684771372419</v>
      </c>
    </row>
    <row r="599" spans="21:28" x14ac:dyDescent="0.25">
      <c r="U599">
        <v>0.75141680544162248</v>
      </c>
      <c r="V599">
        <v>0.27392196894321019</v>
      </c>
      <c r="W599">
        <v>0.70959633507583664</v>
      </c>
      <c r="X599">
        <v>1.0399168331639275</v>
      </c>
      <c r="Y599">
        <v>0.87475658411988211</v>
      </c>
      <c r="Z599">
        <v>1.7652777634177499</v>
      </c>
      <c r="AA599">
        <v>0.31961617860508601</v>
      </c>
      <c r="AB599">
        <v>0.54745987683778097</v>
      </c>
    </row>
    <row r="600" spans="21:28" x14ac:dyDescent="0.25">
      <c r="U600">
        <v>0.13726709429418574</v>
      </c>
      <c r="V600">
        <v>0.41548083317308804</v>
      </c>
      <c r="W600">
        <v>3.1002655126125624</v>
      </c>
      <c r="X600">
        <v>3.1483762355413396</v>
      </c>
      <c r="Y600">
        <v>3.1243208740769512</v>
      </c>
      <c r="Z600">
        <v>0.444118287731331</v>
      </c>
      <c r="AA600">
        <v>0.147684656965788</v>
      </c>
      <c r="AB600">
        <v>0.54945242845071796</v>
      </c>
    </row>
    <row r="601" spans="21:28" x14ac:dyDescent="0.25">
      <c r="U601">
        <v>-1.3854386349615834E-2</v>
      </c>
      <c r="V601">
        <v>0.94478059977895967</v>
      </c>
      <c r="W601">
        <v>2.3794272891308874</v>
      </c>
      <c r="X601">
        <v>2.5886956004637791</v>
      </c>
      <c r="Y601">
        <v>2.4840614447973333</v>
      </c>
      <c r="Z601">
        <v>0.270996699247879</v>
      </c>
      <c r="AA601">
        <v>0.16076612384097599</v>
      </c>
      <c r="AB601">
        <v>0.54949648418300401</v>
      </c>
    </row>
    <row r="602" spans="21:28" x14ac:dyDescent="0.25">
      <c r="U602">
        <v>-0.17380735942254727</v>
      </c>
      <c r="V602">
        <v>0.67814152400382466</v>
      </c>
      <c r="W602">
        <v>2.7828581686170479</v>
      </c>
      <c r="X602">
        <v>2.8488541988988394</v>
      </c>
      <c r="Y602">
        <v>2.8158561837579437</v>
      </c>
      <c r="Z602">
        <v>-0.308823095090004</v>
      </c>
      <c r="AA602">
        <v>0.104056004275952</v>
      </c>
      <c r="AB602">
        <v>0.55006475667079102</v>
      </c>
    </row>
    <row r="603" spans="21:28" x14ac:dyDescent="0.25">
      <c r="U603">
        <v>0.14868355587704607</v>
      </c>
      <c r="V603">
        <v>6.2091015396241005E-2</v>
      </c>
      <c r="W603">
        <v>2.9107549782164917</v>
      </c>
      <c r="X603">
        <v>2.9492144607424895</v>
      </c>
      <c r="Y603">
        <v>2.9299847194794904</v>
      </c>
      <c r="Z603">
        <v>0.49559962968606802</v>
      </c>
      <c r="AA603">
        <v>0.222575607907602</v>
      </c>
      <c r="AB603">
        <v>0.55168249596419205</v>
      </c>
    </row>
    <row r="604" spans="21:28" x14ac:dyDescent="0.25">
      <c r="U604">
        <v>-4.9425646573495213E-2</v>
      </c>
      <c r="V604">
        <v>0.73328614605175246</v>
      </c>
      <c r="W604">
        <v>2.8243855661267188</v>
      </c>
      <c r="X604">
        <v>3.0554016961685302</v>
      </c>
      <c r="Y604">
        <v>2.9398936311476245</v>
      </c>
      <c r="Z604">
        <v>-0.195673963668832</v>
      </c>
      <c r="AA604">
        <v>0.173943509180641</v>
      </c>
      <c r="AB604">
        <v>0.55190475954158702</v>
      </c>
    </row>
    <row r="605" spans="21:28" x14ac:dyDescent="0.25">
      <c r="U605">
        <v>4.3201098410734981E-3</v>
      </c>
      <c r="V605">
        <v>0.98380070377293372</v>
      </c>
      <c r="W605">
        <v>2.992944104118521</v>
      </c>
      <c r="X605">
        <v>3.317940128564635</v>
      </c>
      <c r="Y605">
        <v>3.155442116341578</v>
      </c>
      <c r="Z605">
        <v>0.35357631538456402</v>
      </c>
      <c r="AA605">
        <v>0.17009490101423799</v>
      </c>
      <c r="AB605">
        <v>0.55218916959861797</v>
      </c>
    </row>
    <row r="606" spans="21:28" x14ac:dyDescent="0.25">
      <c r="U606">
        <v>-0.12376587553872469</v>
      </c>
      <c r="V606">
        <v>0.14096855997528934</v>
      </c>
      <c r="W606">
        <v>3.2852437453277794</v>
      </c>
      <c r="X606">
        <v>3.6046107286355173</v>
      </c>
      <c r="Y606">
        <v>3.4449272369816484</v>
      </c>
      <c r="Z606">
        <v>-4.0174628716969902</v>
      </c>
      <c r="AA606">
        <v>0.114505980945229</v>
      </c>
      <c r="AB606">
        <v>0.55239672538087903</v>
      </c>
    </row>
    <row r="607" spans="21:28" x14ac:dyDescent="0.25">
      <c r="U607">
        <v>-4.9715817982728283E-2</v>
      </c>
      <c r="V607">
        <v>0.92028482425015423</v>
      </c>
      <c r="W607">
        <v>2.5636189569423884</v>
      </c>
      <c r="X607">
        <v>2.9659404600557742</v>
      </c>
      <c r="Y607">
        <v>2.7647797084990815</v>
      </c>
      <c r="Z607">
        <v>0.45720849257673302</v>
      </c>
      <c r="AA607">
        <v>4.3238748620413298E-2</v>
      </c>
      <c r="AB607">
        <v>0.55406463871460099</v>
      </c>
    </row>
    <row r="608" spans="21:28" x14ac:dyDescent="0.25">
      <c r="U608">
        <v>0.14538952936781877</v>
      </c>
      <c r="V608">
        <v>0.18195046604491222</v>
      </c>
      <c r="W608">
        <v>3.2011313704870283</v>
      </c>
      <c r="X608">
        <v>3.25669850536215</v>
      </c>
      <c r="Y608">
        <v>3.2289149379245892</v>
      </c>
      <c r="Z608">
        <v>0.37872087170171298</v>
      </c>
      <c r="AA608">
        <v>0.22502398338673399</v>
      </c>
      <c r="AB608">
        <v>0.554348867627523</v>
      </c>
    </row>
    <row r="609" spans="21:28" x14ac:dyDescent="0.25">
      <c r="U609">
        <v>0.74782946610624002</v>
      </c>
      <c r="V609">
        <v>0.68400741598821457</v>
      </c>
      <c r="W609">
        <v>0.32450881770657997</v>
      </c>
      <c r="X609">
        <v>0.47131387370825767</v>
      </c>
      <c r="Y609">
        <v>0.39791134570741882</v>
      </c>
      <c r="Z609">
        <v>-0.92273442748802204</v>
      </c>
      <c r="AA609">
        <v>7.9632364172637998E-2</v>
      </c>
      <c r="AB609">
        <v>0.55441609559262095</v>
      </c>
    </row>
    <row r="610" spans="21:28" x14ac:dyDescent="0.25">
      <c r="U610">
        <v>-0.1881723448379958</v>
      </c>
      <c r="V610">
        <v>0.31981264509432816</v>
      </c>
      <c r="W610">
        <v>2.6738546983507265</v>
      </c>
      <c r="X610">
        <v>2.7469592154804605</v>
      </c>
      <c r="Y610">
        <v>2.7104069569155937</v>
      </c>
      <c r="Z610">
        <v>-0.487223474286544</v>
      </c>
      <c r="AA610">
        <v>0.27456013031181398</v>
      </c>
      <c r="AB610">
        <v>0.55477559207900196</v>
      </c>
    </row>
    <row r="611" spans="21:28" x14ac:dyDescent="0.25">
      <c r="U611">
        <v>0.79155513310641989</v>
      </c>
      <c r="V611">
        <v>0.45990562664502255</v>
      </c>
      <c r="W611">
        <v>0.96800027886454532</v>
      </c>
      <c r="X611">
        <v>1.9048173556556485</v>
      </c>
      <c r="Y611">
        <v>1.4364088172600968</v>
      </c>
      <c r="Z611">
        <v>0.76095959394254697</v>
      </c>
      <c r="AA611">
        <v>4.5481096528999801E-2</v>
      </c>
      <c r="AB611">
        <v>0.55699099665487595</v>
      </c>
    </row>
    <row r="612" spans="21:28" x14ac:dyDescent="0.25">
      <c r="U612">
        <v>-4.5684994683346476</v>
      </c>
      <c r="V612">
        <v>0.19751985824505691</v>
      </c>
      <c r="W612">
        <v>0.65336028583192995</v>
      </c>
      <c r="X612">
        <v>0.16186916221333933</v>
      </c>
      <c r="Y612">
        <v>0.40761472402263466</v>
      </c>
      <c r="Z612">
        <v>-2.0226742136872602</v>
      </c>
      <c r="AA612">
        <v>0.206615745832648</v>
      </c>
      <c r="AB612">
        <v>0.55718594232259699</v>
      </c>
    </row>
    <row r="613" spans="21:28" x14ac:dyDescent="0.25">
      <c r="U613">
        <v>-0.11998514430047447</v>
      </c>
      <c r="V613">
        <v>0.26713981814937476</v>
      </c>
      <c r="W613">
        <v>2.3987053867278139</v>
      </c>
      <c r="X613">
        <v>2.8432603946458639</v>
      </c>
      <c r="Y613">
        <v>2.6209828906868387</v>
      </c>
      <c r="Z613">
        <v>-0.22468625135238199</v>
      </c>
      <c r="AA613">
        <v>9.6480179326822596E-2</v>
      </c>
      <c r="AB613">
        <v>0.55921195163469195</v>
      </c>
    </row>
    <row r="614" spans="21:28" x14ac:dyDescent="0.25">
      <c r="U614">
        <v>-1.9876945341861275E-2</v>
      </c>
      <c r="V614">
        <v>0.94650383562192231</v>
      </c>
      <c r="W614">
        <v>2.9568699762491879</v>
      </c>
      <c r="X614">
        <v>2.918132559008106</v>
      </c>
      <c r="Y614">
        <v>2.9375012676286469</v>
      </c>
      <c r="Z614">
        <v>0.31345621621237701</v>
      </c>
      <c r="AA614">
        <v>7.2183708608683297E-2</v>
      </c>
      <c r="AB614">
        <v>0.55945761891312695</v>
      </c>
    </row>
    <row r="615" spans="21:28" x14ac:dyDescent="0.25">
      <c r="U615">
        <v>-0.15121095616611124</v>
      </c>
      <c r="V615">
        <v>0.46684027243156079</v>
      </c>
      <c r="W615">
        <v>2.3727052753370885</v>
      </c>
      <c r="X615">
        <v>2.8343587693297132</v>
      </c>
      <c r="Y615">
        <v>2.6035320223334009</v>
      </c>
      <c r="Z615">
        <v>5.2176468038434001</v>
      </c>
      <c r="AA615">
        <v>0.13785713903033001</v>
      </c>
      <c r="AB615">
        <v>0.55980193968627201</v>
      </c>
    </row>
    <row r="616" spans="21:28" x14ac:dyDescent="0.25">
      <c r="U616">
        <v>-0.25101747844546757</v>
      </c>
      <c r="V616">
        <v>0.66854231526107344</v>
      </c>
      <c r="W616">
        <v>1.6212366459875991</v>
      </c>
      <c r="X616">
        <v>2.2722788649670025</v>
      </c>
      <c r="Y616">
        <v>1.9467577554773008</v>
      </c>
      <c r="Z616">
        <v>2.2360829224507799</v>
      </c>
      <c r="AA616">
        <v>6.1035453124251397E-2</v>
      </c>
      <c r="AB616">
        <v>0.56089122551391302</v>
      </c>
    </row>
    <row r="617" spans="21:28" x14ac:dyDescent="0.25">
      <c r="U617">
        <v>0.46863659201642144</v>
      </c>
      <c r="V617">
        <v>0.4906620746786764</v>
      </c>
      <c r="W617">
        <v>2.07198173352158</v>
      </c>
      <c r="X617">
        <v>1.9911039652512883</v>
      </c>
      <c r="Y617">
        <v>2.031542849386434</v>
      </c>
      <c r="Z617">
        <v>-0.26691253357309602</v>
      </c>
      <c r="AA617">
        <v>4.5243085808652599E-2</v>
      </c>
      <c r="AB617">
        <v>0.56148405444267202</v>
      </c>
    </row>
    <row r="618" spans="21:28" x14ac:dyDescent="0.25">
      <c r="U618">
        <v>0.48135244856602105</v>
      </c>
      <c r="V618">
        <v>0.34046043246218349</v>
      </c>
      <c r="W618">
        <v>2.7812332950387955</v>
      </c>
      <c r="X618">
        <v>2.9887579383428338</v>
      </c>
      <c r="Y618">
        <v>2.8849956166908148</v>
      </c>
      <c r="Z618">
        <v>0.38120115662343201</v>
      </c>
      <c r="AA618">
        <v>2.09671690664852E-2</v>
      </c>
      <c r="AB618">
        <v>0.56173623006023699</v>
      </c>
    </row>
    <row r="619" spans="21:28" x14ac:dyDescent="0.25">
      <c r="U619">
        <v>1.362309387360195</v>
      </c>
      <c r="V619">
        <v>0.23098609512039298</v>
      </c>
      <c r="W619">
        <v>0.63005746434764254</v>
      </c>
      <c r="X619">
        <v>1.5592808409613494</v>
      </c>
      <c r="Y619">
        <v>1.094669152654496</v>
      </c>
      <c r="Z619">
        <v>1.0042525723215101</v>
      </c>
      <c r="AA619">
        <v>0.178399585822548</v>
      </c>
      <c r="AB619">
        <v>0.562840083330852</v>
      </c>
    </row>
    <row r="620" spans="21:28" x14ac:dyDescent="0.25">
      <c r="U620">
        <v>0.44988739220232832</v>
      </c>
      <c r="V620">
        <v>0.41900346184748327</v>
      </c>
      <c r="W620">
        <v>2.3505879420669564</v>
      </c>
      <c r="X620">
        <v>2.3066183964467868</v>
      </c>
      <c r="Y620">
        <v>2.3286031692568718</v>
      </c>
      <c r="Z620">
        <v>0.45770787615452002</v>
      </c>
      <c r="AA620">
        <v>2.4705969599659101E-2</v>
      </c>
      <c r="AB620">
        <v>0.56433528036939296</v>
      </c>
    </row>
    <row r="621" spans="21:28" x14ac:dyDescent="0.25">
      <c r="U621">
        <v>0.13796504621089684</v>
      </c>
      <c r="V621">
        <v>0.37837328872503628</v>
      </c>
      <c r="W621">
        <v>2.5495686902226358</v>
      </c>
      <c r="X621">
        <v>2.8801456032617296</v>
      </c>
      <c r="Y621">
        <v>2.7148571467421827</v>
      </c>
      <c r="Z621">
        <v>1.2978850593820801</v>
      </c>
      <c r="AA621">
        <v>6.8706059457856197E-2</v>
      </c>
      <c r="AB621">
        <v>0.56459654265619497</v>
      </c>
    </row>
    <row r="622" spans="21:28" x14ac:dyDescent="0.25">
      <c r="U622">
        <v>0.37447463388859697</v>
      </c>
      <c r="V622">
        <v>0.38803699335584607</v>
      </c>
      <c r="W622">
        <v>1.9232361886899307</v>
      </c>
      <c r="X622">
        <v>2.0147532179054344</v>
      </c>
      <c r="Y622">
        <v>1.9689947032976827</v>
      </c>
      <c r="Z622">
        <v>-0.50365668595070301</v>
      </c>
      <c r="AA622">
        <v>9.9336649356669304E-2</v>
      </c>
      <c r="AB622">
        <v>0.56599612219397599</v>
      </c>
    </row>
    <row r="623" spans="21:28" x14ac:dyDescent="0.25">
      <c r="U623">
        <v>6.5064470079393852E-2</v>
      </c>
      <c r="V623">
        <v>0.49986295453630059</v>
      </c>
      <c r="W623">
        <v>2.8995165881016161</v>
      </c>
      <c r="X623">
        <v>3.0718971290605182</v>
      </c>
      <c r="Y623">
        <v>2.9857068585810671</v>
      </c>
      <c r="Z623">
        <v>-0.52910694365802802</v>
      </c>
      <c r="AA623">
        <v>8.9722876775235896E-2</v>
      </c>
      <c r="AB623">
        <v>0.56662152375938502</v>
      </c>
    </row>
    <row r="624" spans="21:28" x14ac:dyDescent="0.25">
      <c r="U624">
        <v>-0.17073456166291726</v>
      </c>
      <c r="V624">
        <v>0.59778815787776596</v>
      </c>
      <c r="W624">
        <v>3.3739821380440436</v>
      </c>
      <c r="X624">
        <v>3.0053960756279232</v>
      </c>
      <c r="Y624">
        <v>3.1896891068359832</v>
      </c>
      <c r="Z624">
        <v>2.86840113166827</v>
      </c>
      <c r="AA624">
        <v>0.28766205364653002</v>
      </c>
      <c r="AB624">
        <v>0.56676224162895095</v>
      </c>
    </row>
    <row r="625" spans="21:28" x14ac:dyDescent="0.25">
      <c r="U625">
        <v>7.4702212216984185E-2</v>
      </c>
      <c r="V625">
        <v>0.60063410800981343</v>
      </c>
      <c r="W625">
        <v>2.5920434628079589</v>
      </c>
      <c r="X625">
        <v>3.0375158703190679</v>
      </c>
      <c r="Y625">
        <v>2.8147796665635134</v>
      </c>
      <c r="Z625">
        <v>0.30070356136873999</v>
      </c>
      <c r="AA625">
        <v>0.115445836374761</v>
      </c>
      <c r="AB625">
        <v>0.56707266919958799</v>
      </c>
    </row>
    <row r="626" spans="21:28" x14ac:dyDescent="0.25">
      <c r="U626">
        <v>-0.15875899245045746</v>
      </c>
      <c r="V626">
        <v>0.51251892535814525</v>
      </c>
      <c r="W626">
        <v>3.6423681803456964</v>
      </c>
      <c r="X626">
        <v>4.4526252785757503</v>
      </c>
      <c r="Y626">
        <v>4.0474967294607236</v>
      </c>
      <c r="Z626">
        <v>0.14450299779536899</v>
      </c>
      <c r="AA626">
        <v>2.6134571044676799E-2</v>
      </c>
      <c r="AB626">
        <v>0.56780634578138001</v>
      </c>
    </row>
    <row r="627" spans="21:28" x14ac:dyDescent="0.25">
      <c r="U627">
        <v>-0.19263801956126395</v>
      </c>
      <c r="V627">
        <v>0.16710123223821755</v>
      </c>
      <c r="W627">
        <v>3.6741803860894966</v>
      </c>
      <c r="X627">
        <v>4.0105180482045162</v>
      </c>
      <c r="Y627">
        <v>3.8423492171470066</v>
      </c>
      <c r="Z627">
        <v>-4.5841593495411503</v>
      </c>
      <c r="AA627">
        <v>0.19445759725161799</v>
      </c>
      <c r="AB627">
        <v>0.56813102137387494</v>
      </c>
    </row>
    <row r="628" spans="21:28" x14ac:dyDescent="0.25">
      <c r="U628">
        <v>-6.3822064557621697E-2</v>
      </c>
      <c r="V628">
        <v>0.58381034616093486</v>
      </c>
      <c r="W628">
        <v>3.590703089710622</v>
      </c>
      <c r="X628">
        <v>3.5568813821953977</v>
      </c>
      <c r="Y628">
        <v>3.5737922359530101</v>
      </c>
      <c r="Z628">
        <v>-0.21557199589198001</v>
      </c>
      <c r="AA628">
        <v>4.7133554033951898E-2</v>
      </c>
      <c r="AB628">
        <v>0.56890716816625997</v>
      </c>
    </row>
    <row r="629" spans="21:28" x14ac:dyDescent="0.25">
      <c r="U629">
        <v>6.4797412040780043E-3</v>
      </c>
      <c r="V629">
        <v>0.99197893255927105</v>
      </c>
      <c r="W629">
        <v>1.68182451179661</v>
      </c>
      <c r="X629">
        <v>2.0667206394296849</v>
      </c>
      <c r="Y629">
        <v>1.8742725756131473</v>
      </c>
      <c r="Z629">
        <v>-0.41795554595974099</v>
      </c>
      <c r="AA629">
        <v>6.2471055119151797E-2</v>
      </c>
      <c r="AB629">
        <v>0.571583248116878</v>
      </c>
    </row>
    <row r="630" spans="21:28" x14ac:dyDescent="0.25">
      <c r="U630">
        <v>-4.6876708688865426E-2</v>
      </c>
      <c r="V630">
        <v>0.68161044271086724</v>
      </c>
      <c r="W630">
        <v>3.2436656403575985</v>
      </c>
      <c r="X630">
        <v>3.483809275279151</v>
      </c>
      <c r="Y630">
        <v>3.3637374578183747</v>
      </c>
      <c r="Z630">
        <v>-0.42124259027716698</v>
      </c>
      <c r="AA630">
        <v>8.0581460675638997E-2</v>
      </c>
      <c r="AB630">
        <v>0.57182536174785503</v>
      </c>
    </row>
    <row r="631" spans="21:28" x14ac:dyDescent="0.25">
      <c r="U631">
        <v>-0.17648296359122742</v>
      </c>
      <c r="V631">
        <v>2.5747578637696271E-2</v>
      </c>
      <c r="W631">
        <v>3.6826586196197719</v>
      </c>
      <c r="X631">
        <v>3.7320821701631046</v>
      </c>
      <c r="Y631">
        <v>3.7073703948914383</v>
      </c>
      <c r="Z631">
        <v>-0.231114490152871</v>
      </c>
      <c r="AA631">
        <v>4.4644403170516399E-2</v>
      </c>
      <c r="AB631">
        <v>0.57219703980068803</v>
      </c>
    </row>
    <row r="632" spans="21:28" x14ac:dyDescent="0.25">
      <c r="U632">
        <v>-0.22950269149323574</v>
      </c>
      <c r="V632">
        <v>0.10966601989942065</v>
      </c>
      <c r="W632">
        <v>3.401951872260129</v>
      </c>
      <c r="X632">
        <v>3.1203750193503645</v>
      </c>
      <c r="Y632">
        <v>3.2611634458052468</v>
      </c>
      <c r="Z632">
        <v>-0.36149439526951999</v>
      </c>
      <c r="AA632">
        <v>0.116438368119198</v>
      </c>
      <c r="AB632">
        <v>0.57235287168795501</v>
      </c>
    </row>
    <row r="633" spans="21:28" x14ac:dyDescent="0.25">
      <c r="U633">
        <v>0.28131026276702614</v>
      </c>
      <c r="V633">
        <v>0.60874685380523974</v>
      </c>
      <c r="W633">
        <v>2.5307041753412669</v>
      </c>
      <c r="X633">
        <v>2.7030538682376637</v>
      </c>
      <c r="Y633">
        <v>2.6168790217894653</v>
      </c>
      <c r="Z633">
        <v>0.50102131896081104</v>
      </c>
      <c r="AA633">
        <v>6.9582865520058199E-2</v>
      </c>
      <c r="AB633">
        <v>0.57290956082122801</v>
      </c>
    </row>
    <row r="634" spans="21:28" x14ac:dyDescent="0.25">
      <c r="U634">
        <v>0.15354575499339523</v>
      </c>
      <c r="V634">
        <v>0.2662554302435009</v>
      </c>
      <c r="W634">
        <v>4.4051069447488294</v>
      </c>
      <c r="X634">
        <v>4.5027741362940459</v>
      </c>
      <c r="Y634">
        <v>4.4539405405214376</v>
      </c>
      <c r="Z634">
        <v>0.359056895564697</v>
      </c>
      <c r="AA634">
        <v>0.215466467786325</v>
      </c>
      <c r="AB634">
        <v>0.57291851246777203</v>
      </c>
    </row>
    <row r="635" spans="21:28" x14ac:dyDescent="0.25">
      <c r="U635">
        <v>-9.891102574129193E-2</v>
      </c>
      <c r="V635">
        <v>0.54064241902430976</v>
      </c>
      <c r="W635">
        <v>3.3206180163681425</v>
      </c>
      <c r="X635">
        <v>2.9611489641894102</v>
      </c>
      <c r="Y635">
        <v>3.1408834902787763</v>
      </c>
      <c r="Z635">
        <v>0.17016192758468099</v>
      </c>
      <c r="AA635">
        <v>4.1544185917184902E-2</v>
      </c>
      <c r="AB635">
        <v>0.574420620145628</v>
      </c>
    </row>
    <row r="636" spans="21:28" x14ac:dyDescent="0.25">
      <c r="U636">
        <v>-0.13570985181300721</v>
      </c>
      <c r="V636">
        <v>0.79277723157070934</v>
      </c>
      <c r="W636">
        <v>1.6040887794517282</v>
      </c>
      <c r="X636">
        <v>2.2266131202546267</v>
      </c>
      <c r="Y636">
        <v>1.9153509498531776</v>
      </c>
      <c r="Z636">
        <v>-3.04379997866902</v>
      </c>
      <c r="AA636">
        <v>0.44130892698192198</v>
      </c>
      <c r="AB636">
        <v>0.57454951811681598</v>
      </c>
    </row>
    <row r="637" spans="21:28" x14ac:dyDescent="0.25">
      <c r="U637">
        <v>0.19586509506929223</v>
      </c>
      <c r="V637">
        <v>0.3513037379191899</v>
      </c>
      <c r="W637">
        <v>2.8978180813168346</v>
      </c>
      <c r="X637">
        <v>3.3036905690114957</v>
      </c>
      <c r="Y637">
        <v>3.1007543251641652</v>
      </c>
      <c r="Z637">
        <v>0.39573630518778002</v>
      </c>
      <c r="AA637">
        <v>9.5649754890760094E-2</v>
      </c>
      <c r="AB637">
        <v>0.57461723362883099</v>
      </c>
    </row>
    <row r="638" spans="21:28" x14ac:dyDescent="0.25">
      <c r="U638">
        <v>-0.43108102815033861</v>
      </c>
      <c r="V638">
        <v>7.2669795806694762E-2</v>
      </c>
      <c r="W638">
        <v>2.6287090871990189</v>
      </c>
      <c r="X638">
        <v>2.5566560285817483</v>
      </c>
      <c r="Y638">
        <v>2.5926825578903836</v>
      </c>
      <c r="Z638">
        <v>-0.27141152702619997</v>
      </c>
      <c r="AA638">
        <v>0.120042842554099</v>
      </c>
      <c r="AB638">
        <v>0.57685140153117498</v>
      </c>
    </row>
    <row r="639" spans="21:28" x14ac:dyDescent="0.25">
      <c r="U639">
        <v>-0.12636296415619383</v>
      </c>
      <c r="V639">
        <v>0.6259621800280486</v>
      </c>
      <c r="W639">
        <v>3.1538094112792461</v>
      </c>
      <c r="X639">
        <v>3.5212130297712592</v>
      </c>
      <c r="Y639">
        <v>3.3375112205252524</v>
      </c>
      <c r="Z639">
        <v>-0.35005886893523103</v>
      </c>
      <c r="AA639">
        <v>0.136906896953574</v>
      </c>
      <c r="AB639">
        <v>0.57712212010213304</v>
      </c>
    </row>
    <row r="640" spans="21:28" x14ac:dyDescent="0.25">
      <c r="U640">
        <v>0.66982932606477097</v>
      </c>
      <c r="V640">
        <v>0.68081760091400412</v>
      </c>
      <c r="W640">
        <v>0.31045068270477832</v>
      </c>
      <c r="X640">
        <v>0.76454401668503003</v>
      </c>
      <c r="Y640">
        <v>0.53749734969490415</v>
      </c>
      <c r="Z640">
        <v>-0.44482948250302601</v>
      </c>
      <c r="AA640">
        <v>1.85014007731115E-2</v>
      </c>
      <c r="AB640">
        <v>0.578367088723023</v>
      </c>
    </row>
    <row r="641" spans="21:28" x14ac:dyDescent="0.25">
      <c r="U641">
        <v>-0.27894284316057466</v>
      </c>
      <c r="V641">
        <v>0.29447975756970879</v>
      </c>
      <c r="W641">
        <v>2.4455235428845774</v>
      </c>
      <c r="X641">
        <v>2.4466343942936732</v>
      </c>
      <c r="Y641">
        <v>2.4460789685891253</v>
      </c>
      <c r="Z641">
        <v>-0.27689338859056301</v>
      </c>
      <c r="AA641">
        <v>0.21926412464755499</v>
      </c>
      <c r="AB641">
        <v>0.57947969879811101</v>
      </c>
    </row>
    <row r="642" spans="21:28" x14ac:dyDescent="0.25">
      <c r="U642">
        <v>-0.17771867361807941</v>
      </c>
      <c r="V642">
        <v>0.63289253738259865</v>
      </c>
      <c r="W642">
        <v>2.3601934643567453</v>
      </c>
      <c r="X642">
        <v>3.5479797333048118</v>
      </c>
      <c r="Y642">
        <v>2.9540865988307785</v>
      </c>
      <c r="Z642">
        <v>-0.481387189908905</v>
      </c>
      <c r="AA642">
        <v>0.185623320521245</v>
      </c>
      <c r="AB642">
        <v>0.57949561937875704</v>
      </c>
    </row>
    <row r="643" spans="21:28" x14ac:dyDescent="0.25">
      <c r="U643">
        <v>-5.1839844778757416E-2</v>
      </c>
      <c r="V643">
        <v>0.95870030538468887</v>
      </c>
      <c r="W643">
        <v>1.0419652810920643</v>
      </c>
      <c r="X643">
        <v>1.5058648128289758</v>
      </c>
      <c r="Y643">
        <v>1.27391504696052</v>
      </c>
      <c r="Z643">
        <v>1.1947278909042001</v>
      </c>
      <c r="AA643">
        <v>5.8132708820989198E-2</v>
      </c>
      <c r="AB643">
        <v>0.57984316940897096</v>
      </c>
    </row>
    <row r="644" spans="21:28" x14ac:dyDescent="0.25">
      <c r="U644">
        <v>-0.21627066249371629</v>
      </c>
      <c r="V644">
        <v>0.15804176310165743</v>
      </c>
      <c r="W644">
        <v>3.0972465747735316</v>
      </c>
      <c r="X644">
        <v>3.5798301382502209</v>
      </c>
      <c r="Y644">
        <v>3.3385383565118762</v>
      </c>
      <c r="Z644">
        <v>-0.20303127132457899</v>
      </c>
      <c r="AA644">
        <v>4.4035132532133203E-2</v>
      </c>
      <c r="AB644">
        <v>0.58070716233949604</v>
      </c>
    </row>
    <row r="645" spans="21:28" x14ac:dyDescent="0.25">
      <c r="U645">
        <v>-9.9181944942962497E-3</v>
      </c>
      <c r="V645">
        <v>0.95279976229633467</v>
      </c>
      <c r="W645">
        <v>2.6184671497010537</v>
      </c>
      <c r="X645">
        <v>2.8196476111933806</v>
      </c>
      <c r="Y645">
        <v>2.7190573804472171</v>
      </c>
      <c r="Z645">
        <v>-0.324896838065102</v>
      </c>
      <c r="AA645">
        <v>0.18661453367275499</v>
      </c>
      <c r="AB645">
        <v>0.58114810904825198</v>
      </c>
    </row>
    <row r="646" spans="21:28" x14ac:dyDescent="0.25">
      <c r="U646">
        <v>0.23244328027706401</v>
      </c>
      <c r="V646">
        <v>0.64905873732657027</v>
      </c>
      <c r="W646">
        <v>2.2930882101009966</v>
      </c>
      <c r="X646">
        <v>1.9452193300419498</v>
      </c>
      <c r="Y646">
        <v>2.1191537700714731</v>
      </c>
      <c r="Z646">
        <v>0.29730819414119702</v>
      </c>
      <c r="AA646">
        <v>7.9142688485368401E-2</v>
      </c>
      <c r="AB646">
        <v>0.58132775751633303</v>
      </c>
    </row>
    <row r="647" spans="21:28" x14ac:dyDescent="0.25">
      <c r="U647">
        <v>-1.5266771564343137E-2</v>
      </c>
      <c r="V647">
        <v>0.96622813710016908</v>
      </c>
      <c r="W647">
        <v>2.9444607414577404</v>
      </c>
      <c r="X647">
        <v>2.8982859928718594</v>
      </c>
      <c r="Y647">
        <v>2.9213733671647999</v>
      </c>
      <c r="Z647">
        <v>0.47301847588169998</v>
      </c>
      <c r="AA647">
        <v>0.557953641624369</v>
      </c>
      <c r="AB647">
        <v>0.58197187214966595</v>
      </c>
    </row>
    <row r="648" spans="21:28" x14ac:dyDescent="0.25">
      <c r="U648">
        <v>-0.31573640880456871</v>
      </c>
      <c r="V648">
        <v>0.46387446846464708</v>
      </c>
      <c r="W648">
        <v>2.7416706925180843</v>
      </c>
      <c r="X648">
        <v>2.3250615335089742</v>
      </c>
      <c r="Y648">
        <v>2.5333661130135292</v>
      </c>
      <c r="Z648">
        <v>2.6635661166490401</v>
      </c>
      <c r="AA648">
        <v>7.8176014764665097E-2</v>
      </c>
      <c r="AB648">
        <v>0.58237346410879798</v>
      </c>
    </row>
    <row r="649" spans="21:28" x14ac:dyDescent="0.25">
      <c r="U649">
        <v>-4.1033582787425707E-2</v>
      </c>
      <c r="V649">
        <v>0.87028591124993304</v>
      </c>
      <c r="W649">
        <v>3.3784951729545534</v>
      </c>
      <c r="X649">
        <v>3.1965387706244086</v>
      </c>
      <c r="Y649">
        <v>3.287516971789481</v>
      </c>
      <c r="Z649">
        <v>-0.16392166633743699</v>
      </c>
      <c r="AA649">
        <v>9.1126210033794994E-3</v>
      </c>
      <c r="AB649">
        <v>0.58257716768816503</v>
      </c>
    </row>
    <row r="650" spans="21:28" x14ac:dyDescent="0.25">
      <c r="U650">
        <v>-0.16512428567205018</v>
      </c>
      <c r="V650">
        <v>0.60248304675470721</v>
      </c>
      <c r="W650">
        <v>1.9378682571613064</v>
      </c>
      <c r="X650">
        <v>1.8358291772142084</v>
      </c>
      <c r="Y650">
        <v>1.8868487171877573</v>
      </c>
      <c r="Z650">
        <v>0.91569469465824804</v>
      </c>
      <c r="AA650">
        <v>0.147423074662628</v>
      </c>
      <c r="AB650">
        <v>0.58296384171659499</v>
      </c>
    </row>
    <row r="651" spans="21:28" x14ac:dyDescent="0.25">
      <c r="U651">
        <v>-0.4127866197389739</v>
      </c>
      <c r="V651">
        <v>0.55685205454034259</v>
      </c>
      <c r="W651">
        <v>2.0134502948067516</v>
      </c>
      <c r="X651">
        <v>2.5291977958133982</v>
      </c>
      <c r="Y651">
        <v>2.2713240453100747</v>
      </c>
      <c r="Z651">
        <v>2.5835635464225799</v>
      </c>
      <c r="AA651">
        <v>0.221577729427441</v>
      </c>
      <c r="AB651">
        <v>0.58444729549392305</v>
      </c>
    </row>
    <row r="652" spans="21:28" x14ac:dyDescent="0.25">
      <c r="U652">
        <v>-0.38699275077968104</v>
      </c>
      <c r="V652">
        <v>0.48535943806369553</v>
      </c>
      <c r="W652">
        <v>1.1883411075094428</v>
      </c>
      <c r="X652">
        <v>1.4855182074944213</v>
      </c>
      <c r="Y652">
        <v>1.336929657501932</v>
      </c>
      <c r="Z652">
        <v>-2.6375684510319801</v>
      </c>
      <c r="AA652">
        <v>9.6678853888119795E-2</v>
      </c>
      <c r="AB652">
        <v>0.58531017929737095</v>
      </c>
    </row>
    <row r="653" spans="21:28" x14ac:dyDescent="0.25">
      <c r="U653">
        <v>0.5744168025345805</v>
      </c>
      <c r="V653">
        <v>0.41043783502720987</v>
      </c>
      <c r="W653">
        <v>1.8922011804098002</v>
      </c>
      <c r="X653">
        <v>2.1161509276550023</v>
      </c>
      <c r="Y653">
        <v>2.0041760540324014</v>
      </c>
      <c r="Z653">
        <v>-3.1630961689809798</v>
      </c>
      <c r="AA653">
        <v>0.10290252451347701</v>
      </c>
      <c r="AB653">
        <v>0.58765211825849595</v>
      </c>
    </row>
    <row r="654" spans="21:28" x14ac:dyDescent="0.25">
      <c r="U654">
        <v>-0.70413957657945503</v>
      </c>
      <c r="V654">
        <v>0.46967173244348148</v>
      </c>
      <c r="W654">
        <v>2.1665437801040137</v>
      </c>
      <c r="X654">
        <v>1.2949993713009145</v>
      </c>
      <c r="Y654">
        <v>1.7307715757024642</v>
      </c>
      <c r="Z654">
        <v>-1.2337237658275799</v>
      </c>
      <c r="AA654">
        <v>0.261204535322272</v>
      </c>
      <c r="AB654">
        <v>0.58987903628473104</v>
      </c>
    </row>
    <row r="655" spans="21:28" x14ac:dyDescent="0.25">
      <c r="U655">
        <v>-5.5380343906175578E-2</v>
      </c>
      <c r="V655">
        <v>0.78373255790445229</v>
      </c>
      <c r="W655">
        <v>2.5066590436684222</v>
      </c>
      <c r="X655">
        <v>2.4215969698600674</v>
      </c>
      <c r="Y655">
        <v>2.4641280067642448</v>
      </c>
      <c r="Z655">
        <v>-0.250703447514949</v>
      </c>
      <c r="AA655">
        <v>9.1115699860469496E-2</v>
      </c>
      <c r="AB655">
        <v>0.59020482470047797</v>
      </c>
    </row>
    <row r="656" spans="21:28" x14ac:dyDescent="0.25">
      <c r="U656">
        <v>-0.10782705940375473</v>
      </c>
      <c r="V656">
        <v>0.91633705128756548</v>
      </c>
      <c r="W656">
        <v>0.82822204047098469</v>
      </c>
      <c r="X656">
        <v>0.356191694713337</v>
      </c>
      <c r="Y656">
        <v>0.59220686759216079</v>
      </c>
      <c r="Z656">
        <v>2.2372345912577201</v>
      </c>
      <c r="AA656">
        <v>0.19231668384498601</v>
      </c>
      <c r="AB656">
        <v>0.59109179075832596</v>
      </c>
    </row>
    <row r="657" spans="21:28" x14ac:dyDescent="0.25">
      <c r="U657">
        <v>-0.38585892723559378</v>
      </c>
      <c r="V657">
        <v>0.61886682719140607</v>
      </c>
      <c r="W657">
        <v>0.5674489265095638</v>
      </c>
      <c r="X657">
        <v>0.97181585599138165</v>
      </c>
      <c r="Y657">
        <v>0.76963239125047278</v>
      </c>
      <c r="Z657">
        <v>-1.4866543343074301</v>
      </c>
      <c r="AA657">
        <v>0.49687892666146899</v>
      </c>
      <c r="AB657">
        <v>0.591722867050963</v>
      </c>
    </row>
    <row r="658" spans="21:28" x14ac:dyDescent="0.25">
      <c r="U658">
        <v>0.15013848226066942</v>
      </c>
      <c r="V658">
        <v>0.66288694478678356</v>
      </c>
      <c r="W658">
        <v>2.0170594170176552</v>
      </c>
      <c r="X658">
        <v>1.3822626218106373</v>
      </c>
      <c r="Y658">
        <v>1.6996610194141462</v>
      </c>
      <c r="Z658">
        <v>0.40551865278575799</v>
      </c>
      <c r="AA658">
        <v>3.9136200130379203E-2</v>
      </c>
      <c r="AB658">
        <v>0.59181349090519497</v>
      </c>
    </row>
    <row r="659" spans="21:28" x14ac:dyDescent="0.25">
      <c r="U659">
        <v>3.1310658535458287E-2</v>
      </c>
      <c r="V659">
        <v>0.77103430604167822</v>
      </c>
      <c r="W659">
        <v>3.7737059452479613</v>
      </c>
      <c r="X659">
        <v>4.0699987366163866</v>
      </c>
      <c r="Y659">
        <v>3.9218523409321739</v>
      </c>
      <c r="Z659">
        <v>0.30936226090287</v>
      </c>
      <c r="AA659">
        <v>0.216998814568968</v>
      </c>
      <c r="AB659">
        <v>0.591918528541442</v>
      </c>
    </row>
    <row r="660" spans="21:28" x14ac:dyDescent="0.25">
      <c r="U660">
        <v>0.95774787031450737</v>
      </c>
      <c r="V660">
        <v>0.31888284963434027</v>
      </c>
      <c r="W660">
        <v>1.1396486127002716</v>
      </c>
      <c r="X660">
        <v>1.1805503927085259</v>
      </c>
      <c r="Y660">
        <v>1.1600995027043988</v>
      </c>
      <c r="Z660">
        <v>3.7232249689608001</v>
      </c>
      <c r="AA660">
        <v>0.24612396916596699</v>
      </c>
      <c r="AB660">
        <v>0.59302579136650801</v>
      </c>
    </row>
    <row r="661" spans="21:28" x14ac:dyDescent="0.25">
      <c r="U661">
        <v>-0.10185491534910363</v>
      </c>
      <c r="V661">
        <v>0.85784546006368456</v>
      </c>
      <c r="W661">
        <v>1.6646028194247984</v>
      </c>
      <c r="X661">
        <v>1.5266768222451059</v>
      </c>
      <c r="Y661">
        <v>1.5956398208349523</v>
      </c>
      <c r="Z661">
        <v>-0.32686700926185602</v>
      </c>
      <c r="AA661">
        <v>0.31830393545791003</v>
      </c>
      <c r="AB661">
        <v>0.59353536865152001</v>
      </c>
    </row>
    <row r="662" spans="21:28" x14ac:dyDescent="0.25">
      <c r="U662">
        <v>-0.48417925465740597</v>
      </c>
      <c r="V662">
        <v>0.69304656313893243</v>
      </c>
      <c r="W662">
        <v>0.7765909980183473</v>
      </c>
      <c r="X662">
        <v>0.32914395405200164</v>
      </c>
      <c r="Y662">
        <v>0.5528674760351745</v>
      </c>
      <c r="Z662">
        <v>-0.60037097692474595</v>
      </c>
      <c r="AA662">
        <v>9.8983330125332294E-2</v>
      </c>
      <c r="AB662">
        <v>0.59545448743974005</v>
      </c>
    </row>
    <row r="663" spans="21:28" x14ac:dyDescent="0.25">
      <c r="U663">
        <v>-0.52473431110032986</v>
      </c>
      <c r="V663">
        <v>0.27147220092837354</v>
      </c>
      <c r="W663">
        <v>2.716478385498569</v>
      </c>
      <c r="X663">
        <v>2.58267686845458</v>
      </c>
      <c r="Y663">
        <v>2.6495776269765745</v>
      </c>
      <c r="Z663">
        <v>-0.57157235342287405</v>
      </c>
      <c r="AA663">
        <v>0.131600851904011</v>
      </c>
      <c r="AB663">
        <v>0.59624651201581802</v>
      </c>
    </row>
    <row r="664" spans="21:28" x14ac:dyDescent="0.25">
      <c r="U664">
        <v>-0.35895103701536213</v>
      </c>
      <c r="V664">
        <v>0.37981189018000405</v>
      </c>
      <c r="W664">
        <v>2.7828237934959823</v>
      </c>
      <c r="X664">
        <v>2.8394841691294022</v>
      </c>
      <c r="Y664">
        <v>2.8111539813126925</v>
      </c>
      <c r="Z664">
        <v>-0.39977394586251203</v>
      </c>
      <c r="AA664">
        <v>5.9711863799873498E-2</v>
      </c>
      <c r="AB664">
        <v>0.59631445521354598</v>
      </c>
    </row>
    <row r="665" spans="21:28" x14ac:dyDescent="0.25">
      <c r="U665">
        <v>-0.35765932801277828</v>
      </c>
      <c r="V665">
        <v>0.15101611915121746</v>
      </c>
      <c r="W665">
        <v>2.817470103790185</v>
      </c>
      <c r="X665">
        <v>2.8269038454331983</v>
      </c>
      <c r="Y665">
        <v>2.8221869746116917</v>
      </c>
      <c r="Z665">
        <v>-0.341205889609349</v>
      </c>
      <c r="AA665">
        <v>0.10193903988478099</v>
      </c>
      <c r="AB665">
        <v>0.59718935769596104</v>
      </c>
    </row>
    <row r="666" spans="21:28" x14ac:dyDescent="0.25">
      <c r="U666">
        <v>0.38245719082248664</v>
      </c>
      <c r="V666">
        <v>0.79766522697506859</v>
      </c>
      <c r="W666">
        <v>0.45178086164109371</v>
      </c>
      <c r="X666">
        <v>0.92324672523752493</v>
      </c>
      <c r="Y666">
        <v>0.6875137934393093</v>
      </c>
      <c r="Z666">
        <v>1.10117556604059</v>
      </c>
      <c r="AA666">
        <v>0.17785522447018101</v>
      </c>
      <c r="AB666">
        <v>0.59944776940525402</v>
      </c>
    </row>
    <row r="667" spans="21:28" x14ac:dyDescent="0.25">
      <c r="U667">
        <v>1.8835474179165319E-2</v>
      </c>
      <c r="V667">
        <v>0.89242924553327818</v>
      </c>
      <c r="W667">
        <v>2.906602581889997</v>
      </c>
      <c r="X667">
        <v>3.4362585284709386</v>
      </c>
      <c r="Y667">
        <v>3.1714305551804678</v>
      </c>
      <c r="Z667">
        <v>-0.321966887603921</v>
      </c>
      <c r="AA667">
        <v>0.110464989706553</v>
      </c>
      <c r="AB667">
        <v>0.60132519376696902</v>
      </c>
    </row>
    <row r="668" spans="21:28" x14ac:dyDescent="0.25">
      <c r="U668">
        <v>-2.8391753455393024E-2</v>
      </c>
      <c r="V668">
        <v>0.7131570452163527</v>
      </c>
      <c r="W668">
        <v>3.6163937139984363</v>
      </c>
      <c r="X668">
        <v>3.9557246255063134</v>
      </c>
      <c r="Y668">
        <v>3.7860591697523747</v>
      </c>
      <c r="Z668">
        <v>0.35873584899726002</v>
      </c>
      <c r="AA668">
        <v>7.3888412227711794E-2</v>
      </c>
      <c r="AB668">
        <v>0.60222184388078404</v>
      </c>
    </row>
    <row r="669" spans="21:28" x14ac:dyDescent="0.25">
      <c r="U669">
        <v>-6.6631947994859457</v>
      </c>
      <c r="V669">
        <v>7.9557848362156167E-2</v>
      </c>
      <c r="W669">
        <v>0.54178102954776286</v>
      </c>
      <c r="X669">
        <v>0</v>
      </c>
      <c r="Y669">
        <v>0.27089051477388143</v>
      </c>
      <c r="Z669">
        <v>-1.37730868619793</v>
      </c>
      <c r="AA669">
        <v>3.54687233655398E-2</v>
      </c>
      <c r="AB669">
        <v>0.60291274299846398</v>
      </c>
    </row>
    <row r="670" spans="21:28" x14ac:dyDescent="0.25">
      <c r="U670">
        <v>0.10917150569037866</v>
      </c>
      <c r="V670">
        <v>0.62333320837891937</v>
      </c>
      <c r="W670">
        <v>2.937050190830901</v>
      </c>
      <c r="X670">
        <v>2.877769910432098</v>
      </c>
      <c r="Y670">
        <v>2.9074100506314995</v>
      </c>
      <c r="Z670">
        <v>0.32890047396107103</v>
      </c>
      <c r="AA670">
        <v>0.172562378887193</v>
      </c>
      <c r="AB670">
        <v>0.60398204583595805</v>
      </c>
    </row>
    <row r="671" spans="21:28" x14ac:dyDescent="0.25">
      <c r="U671">
        <v>-0.55165065554720627</v>
      </c>
      <c r="V671">
        <v>0.11132668312263196</v>
      </c>
      <c r="W671">
        <v>2.8170901714847765</v>
      </c>
      <c r="X671">
        <v>2.5031853877475672</v>
      </c>
      <c r="Y671">
        <v>2.6601377796161718</v>
      </c>
      <c r="Z671">
        <v>-0.233214623360952</v>
      </c>
      <c r="AA671">
        <v>1.1304081249053801E-2</v>
      </c>
      <c r="AB671">
        <v>0.60717023406876702</v>
      </c>
    </row>
    <row r="672" spans="21:28" x14ac:dyDescent="0.25">
      <c r="U672">
        <v>-0.67279093470431306</v>
      </c>
      <c r="V672">
        <v>0.1539177267508251</v>
      </c>
      <c r="W672">
        <v>2.1738580791811377</v>
      </c>
      <c r="X672">
        <v>2.9626165377806615</v>
      </c>
      <c r="Y672">
        <v>2.5682373084808994</v>
      </c>
      <c r="Z672">
        <v>0.97294716503896395</v>
      </c>
      <c r="AA672">
        <v>6.8501986842465196E-2</v>
      </c>
      <c r="AB672">
        <v>0.60767694798650296</v>
      </c>
    </row>
    <row r="673" spans="21:28" x14ac:dyDescent="0.25">
      <c r="U673">
        <v>-3.749330657006127E-3</v>
      </c>
      <c r="V673">
        <v>0.99417245180205183</v>
      </c>
      <c r="W673">
        <v>1.8906522889996478</v>
      </c>
      <c r="X673">
        <v>1.7846361335004515</v>
      </c>
      <c r="Y673">
        <v>1.8376442112500495</v>
      </c>
      <c r="Z673">
        <v>-0.994698643408923</v>
      </c>
      <c r="AA673">
        <v>2.9372272557295E-2</v>
      </c>
      <c r="AB673">
        <v>0.60801253399115196</v>
      </c>
    </row>
    <row r="674" spans="21:28" x14ac:dyDescent="0.25">
      <c r="U674">
        <v>2.5088939122824154</v>
      </c>
      <c r="V674">
        <v>7.7912908971768849E-2</v>
      </c>
      <c r="W674">
        <v>0.11204151247177267</v>
      </c>
      <c r="X674">
        <v>0.9617592178969856</v>
      </c>
      <c r="Y674">
        <v>0.53690036518437911</v>
      </c>
      <c r="Z674">
        <v>0.78438028450229502</v>
      </c>
      <c r="AA674">
        <v>3.0998164560016399E-2</v>
      </c>
      <c r="AB674">
        <v>0.60836402153175695</v>
      </c>
    </row>
    <row r="675" spans="21:28" x14ac:dyDescent="0.25">
      <c r="U675">
        <v>0.98368449399354763</v>
      </c>
      <c r="V675">
        <v>0.51796582818927195</v>
      </c>
      <c r="W675">
        <v>0.31782656191204667</v>
      </c>
      <c r="X675">
        <v>1.3698740169878969</v>
      </c>
      <c r="Y675">
        <v>0.84385028944997176</v>
      </c>
      <c r="Z675">
        <v>0.64002187300353197</v>
      </c>
      <c r="AA675">
        <v>0.23617929220835801</v>
      </c>
      <c r="AB675">
        <v>0.60898182279535296</v>
      </c>
    </row>
    <row r="676" spans="21:28" x14ac:dyDescent="0.25">
      <c r="U676">
        <v>0.50254967286915353</v>
      </c>
      <c r="V676">
        <v>0.50530072112802493</v>
      </c>
      <c r="W676">
        <v>2.0921032614491382</v>
      </c>
      <c r="X676">
        <v>2.9816560072846863</v>
      </c>
      <c r="Y676">
        <v>2.5368796343669122</v>
      </c>
      <c r="Z676">
        <v>-0.76331722328776297</v>
      </c>
      <c r="AA676">
        <v>0.30638079265611901</v>
      </c>
      <c r="AB676">
        <v>0.61030814214440898</v>
      </c>
    </row>
    <row r="677" spans="21:28" x14ac:dyDescent="0.25">
      <c r="U677">
        <v>-1.7958869620483642E-2</v>
      </c>
      <c r="V677">
        <v>0.97179443888832795</v>
      </c>
      <c r="W677">
        <v>2.0123384624341072</v>
      </c>
      <c r="X677">
        <v>2.3249940782554415</v>
      </c>
      <c r="Y677">
        <v>2.1686662703447741</v>
      </c>
      <c r="Z677">
        <v>-0.48155535068395899</v>
      </c>
      <c r="AA677">
        <v>0.21401079008972601</v>
      </c>
      <c r="AB677">
        <v>0.61104270040761799</v>
      </c>
    </row>
    <row r="678" spans="21:28" x14ac:dyDescent="0.25">
      <c r="U678">
        <v>0.13615499554739652</v>
      </c>
      <c r="V678">
        <v>0.75647529319289053</v>
      </c>
      <c r="W678">
        <v>3.2729668927200315</v>
      </c>
      <c r="X678">
        <v>3.1936691076960049</v>
      </c>
      <c r="Y678">
        <v>3.2333180002080182</v>
      </c>
      <c r="Z678">
        <v>-0.35674831667010998</v>
      </c>
      <c r="AA678">
        <v>0.33901630122437798</v>
      </c>
      <c r="AB678">
        <v>0.61140979474037505</v>
      </c>
    </row>
    <row r="679" spans="21:28" x14ac:dyDescent="0.25">
      <c r="U679">
        <v>-0.14850810525638861</v>
      </c>
      <c r="V679">
        <v>0.42957992423676994</v>
      </c>
      <c r="W679">
        <v>3.2708142214046183</v>
      </c>
      <c r="X679">
        <v>3.5209948813927228</v>
      </c>
      <c r="Y679">
        <v>3.3959045513986705</v>
      </c>
      <c r="Z679">
        <v>-0.21984984425898199</v>
      </c>
      <c r="AA679">
        <v>0.124912168096386</v>
      </c>
      <c r="AB679">
        <v>0.61168058696111105</v>
      </c>
    </row>
    <row r="680" spans="21:28" x14ac:dyDescent="0.25">
      <c r="U680">
        <v>-0.46753077289763784</v>
      </c>
      <c r="V680">
        <v>0.24977056661023825</v>
      </c>
      <c r="W680">
        <v>2.8816409523244872</v>
      </c>
      <c r="X680">
        <v>2.5792835307520332</v>
      </c>
      <c r="Y680">
        <v>2.7304622415382602</v>
      </c>
      <c r="Z680">
        <v>-3.4180251838471301</v>
      </c>
      <c r="AA680">
        <v>0.30000068136476599</v>
      </c>
      <c r="AB680">
        <v>0.61192624557450703</v>
      </c>
    </row>
    <row r="681" spans="21:28" x14ac:dyDescent="0.25">
      <c r="U681">
        <v>-0.9764884472298917</v>
      </c>
      <c r="V681">
        <v>6.9163754144401818E-2</v>
      </c>
      <c r="W681">
        <v>2.3589126450664728</v>
      </c>
      <c r="X681">
        <v>2.5836018672011769</v>
      </c>
      <c r="Y681">
        <v>2.4712572561338249</v>
      </c>
      <c r="Z681">
        <v>-0.66545807244075705</v>
      </c>
      <c r="AA681">
        <v>0.35222703146673201</v>
      </c>
      <c r="AB681">
        <v>0.61267662332903805</v>
      </c>
    </row>
    <row r="682" spans="21:28" x14ac:dyDescent="0.25">
      <c r="U682">
        <v>-0.14119020475903712</v>
      </c>
      <c r="V682">
        <v>0.44826080151473036</v>
      </c>
      <c r="W682">
        <v>2.8848336596643285</v>
      </c>
      <c r="X682">
        <v>2.7010197109308698</v>
      </c>
      <c r="Y682">
        <v>2.7929266852975991</v>
      </c>
      <c r="Z682">
        <v>-0.27834931721344902</v>
      </c>
      <c r="AA682">
        <v>0.12629301994891101</v>
      </c>
      <c r="AB682">
        <v>0.61338882088050795</v>
      </c>
    </row>
    <row r="683" spans="21:28" x14ac:dyDescent="0.25">
      <c r="U683">
        <v>-2.5516451903156316E-2</v>
      </c>
      <c r="V683">
        <v>0.8436123963086718</v>
      </c>
      <c r="W683">
        <v>2.6332484271047627</v>
      </c>
      <c r="X683">
        <v>3.5207532323947639</v>
      </c>
      <c r="Y683">
        <v>3.0770008297497631</v>
      </c>
      <c r="Z683">
        <v>0.59638972190250295</v>
      </c>
      <c r="AA683">
        <v>5.46937729163453E-2</v>
      </c>
      <c r="AB683">
        <v>0.61359366547093297</v>
      </c>
    </row>
    <row r="684" spans="21:28" x14ac:dyDescent="0.25">
      <c r="U684">
        <v>0.75465298071384335</v>
      </c>
      <c r="V684">
        <v>0.27320703594670809</v>
      </c>
      <c r="W684">
        <v>1.2685254597620952</v>
      </c>
      <c r="X684">
        <v>1.9364193140591766</v>
      </c>
      <c r="Y684">
        <v>1.6024723869106359</v>
      </c>
      <c r="Z684">
        <v>3.5785107917719201</v>
      </c>
      <c r="AA684">
        <v>0.14102138547999901</v>
      </c>
      <c r="AB684">
        <v>0.61381217393738396</v>
      </c>
    </row>
    <row r="685" spans="21:28" x14ac:dyDescent="0.25">
      <c r="U685">
        <v>6.3099486334405999E-2</v>
      </c>
      <c r="V685">
        <v>0.67123486037620439</v>
      </c>
      <c r="W685">
        <v>2.5836870759555821</v>
      </c>
      <c r="X685">
        <v>2.2393237404363799</v>
      </c>
      <c r="Y685">
        <v>2.411505408195981</v>
      </c>
      <c r="Z685">
        <v>0.30460271919889997</v>
      </c>
      <c r="AA685">
        <v>5.7617194345135202E-2</v>
      </c>
      <c r="AB685">
        <v>0.61502829057973096</v>
      </c>
    </row>
    <row r="686" spans="21:28" x14ac:dyDescent="0.25">
      <c r="U686">
        <v>1.3599312806475503</v>
      </c>
      <c r="V686">
        <v>8.4833694706417828E-2</v>
      </c>
      <c r="W686">
        <v>0.34174288475044201</v>
      </c>
      <c r="X686">
        <v>1.4063924516759017</v>
      </c>
      <c r="Y686">
        <v>0.87406766821317183</v>
      </c>
      <c r="Z686">
        <v>-0.51328130355546198</v>
      </c>
      <c r="AA686">
        <v>0.20916465007902099</v>
      </c>
      <c r="AB686">
        <v>0.61646482537087099</v>
      </c>
    </row>
    <row r="687" spans="21:28" x14ac:dyDescent="0.25">
      <c r="U687">
        <v>-0.20085125269721724</v>
      </c>
      <c r="V687">
        <v>0.11953811271651409</v>
      </c>
      <c r="W687">
        <v>3.1571247481885156</v>
      </c>
      <c r="X687">
        <v>3.5492876724431404</v>
      </c>
      <c r="Y687">
        <v>3.353206210315828</v>
      </c>
      <c r="Z687">
        <v>-0.27023278076909901</v>
      </c>
      <c r="AA687">
        <v>0.141038970242162</v>
      </c>
      <c r="AB687">
        <v>0.61869542405423905</v>
      </c>
    </row>
    <row r="688" spans="21:28" x14ac:dyDescent="0.25">
      <c r="U688">
        <v>0.31413613290068693</v>
      </c>
      <c r="V688">
        <v>0.27826816814799993</v>
      </c>
      <c r="W688">
        <v>3.1329312650002943</v>
      </c>
      <c r="X688">
        <v>3.2959223496003602</v>
      </c>
      <c r="Y688">
        <v>3.2144268073003275</v>
      </c>
      <c r="Z688">
        <v>0.44038959844157599</v>
      </c>
      <c r="AA688">
        <v>0.16150815230111401</v>
      </c>
      <c r="AB688">
        <v>0.61873346262149098</v>
      </c>
    </row>
    <row r="689" spans="21:28" x14ac:dyDescent="0.25">
      <c r="U689">
        <v>5.1627489021188182E-2</v>
      </c>
      <c r="V689">
        <v>0.66234317015870581</v>
      </c>
      <c r="W689">
        <v>2.1691590589836829</v>
      </c>
      <c r="X689">
        <v>2.4908963327552169</v>
      </c>
      <c r="Y689">
        <v>2.3300276958694499</v>
      </c>
      <c r="Z689">
        <v>0.18590197840276099</v>
      </c>
      <c r="AA689">
        <v>2.9659757339023599E-2</v>
      </c>
      <c r="AB689">
        <v>0.61999207162052306</v>
      </c>
    </row>
    <row r="690" spans="21:28" x14ac:dyDescent="0.25">
      <c r="U690">
        <v>0.53207016322464051</v>
      </c>
      <c r="V690">
        <v>0.39704029382526684</v>
      </c>
      <c r="W690">
        <v>1.4022893655418915</v>
      </c>
      <c r="X690">
        <v>1.8294841590543049</v>
      </c>
      <c r="Y690">
        <v>1.6158867622980981</v>
      </c>
      <c r="Z690">
        <v>0.63551059098171303</v>
      </c>
      <c r="AA690">
        <v>9.9198944719888105E-2</v>
      </c>
      <c r="AB690">
        <v>0.62101062393367901</v>
      </c>
    </row>
    <row r="691" spans="21:28" x14ac:dyDescent="0.25">
      <c r="U691">
        <v>0.24084642408865814</v>
      </c>
      <c r="V691">
        <v>0.45107787771355567</v>
      </c>
      <c r="W691">
        <v>2.6200126068691021</v>
      </c>
      <c r="X691">
        <v>2.8384315850517408</v>
      </c>
      <c r="Y691">
        <v>2.7292220959604214</v>
      </c>
      <c r="Z691">
        <v>-1.7887276083028301</v>
      </c>
      <c r="AA691">
        <v>8.6482973227774804E-2</v>
      </c>
      <c r="AB691">
        <v>0.62112489100479995</v>
      </c>
    </row>
    <row r="692" spans="21:28" x14ac:dyDescent="0.25">
      <c r="U692">
        <v>9.3949725952180235E-2</v>
      </c>
      <c r="V692">
        <v>0.41823366160942121</v>
      </c>
      <c r="W692">
        <v>3.5727813550378933</v>
      </c>
      <c r="X692">
        <v>4.1291143820747527</v>
      </c>
      <c r="Y692">
        <v>3.850947868556323</v>
      </c>
      <c r="Z692">
        <v>-1.4548052582017901</v>
      </c>
      <c r="AA692">
        <v>0.104882513737522</v>
      </c>
      <c r="AB692">
        <v>0.62169973327009798</v>
      </c>
    </row>
    <row r="693" spans="21:28" x14ac:dyDescent="0.25">
      <c r="U693">
        <v>0.13331561735929029</v>
      </c>
      <c r="V693">
        <v>0.46830692649857031</v>
      </c>
      <c r="W693">
        <v>2.6388245908266912</v>
      </c>
      <c r="X693">
        <v>2.6617449042522039</v>
      </c>
      <c r="Y693">
        <v>2.6502847475394473</v>
      </c>
      <c r="Z693">
        <v>0.24781691239319201</v>
      </c>
      <c r="AA693">
        <v>0.19179317265093801</v>
      </c>
      <c r="AB693">
        <v>0.62240782460961297</v>
      </c>
    </row>
    <row r="694" spans="21:28" x14ac:dyDescent="0.25">
      <c r="U694">
        <v>-0.83915165940237335</v>
      </c>
      <c r="V694">
        <v>0.52828694301938761</v>
      </c>
      <c r="W694">
        <v>0.97119825388693426</v>
      </c>
      <c r="X694">
        <v>0.14289644669471116</v>
      </c>
      <c r="Y694">
        <v>0.55704735029082275</v>
      </c>
      <c r="Z694">
        <v>-0.97801702042166105</v>
      </c>
      <c r="AA694">
        <v>7.2885263909029593E-2</v>
      </c>
      <c r="AB694">
        <v>0.62296685974088295</v>
      </c>
    </row>
    <row r="695" spans="21:28" x14ac:dyDescent="0.25">
      <c r="U695">
        <v>-7.8804757455934821E-2</v>
      </c>
      <c r="V695">
        <v>0.87364634797975538</v>
      </c>
      <c r="W695">
        <v>4.5071872605410723</v>
      </c>
      <c r="X695">
        <v>4.7319504421532228</v>
      </c>
      <c r="Y695">
        <v>4.6195688513471476</v>
      </c>
      <c r="Z695">
        <v>-0.288339584033864</v>
      </c>
      <c r="AA695">
        <v>0.18920277523442</v>
      </c>
      <c r="AB695">
        <v>0.62332878232201905</v>
      </c>
    </row>
    <row r="696" spans="21:28" x14ac:dyDescent="0.25">
      <c r="U696">
        <v>-0.48576943672165246</v>
      </c>
      <c r="V696">
        <v>0.40788310559275531</v>
      </c>
      <c r="W696">
        <v>1.9882222137340666</v>
      </c>
      <c r="X696">
        <v>1.218052558210448</v>
      </c>
      <c r="Y696">
        <v>1.6031373859722573</v>
      </c>
      <c r="Z696">
        <v>0.28429558326523402</v>
      </c>
      <c r="AA696">
        <v>1.9699595901939999E-2</v>
      </c>
      <c r="AB696">
        <v>0.62507166048135698</v>
      </c>
    </row>
    <row r="697" spans="21:28" x14ac:dyDescent="0.25">
      <c r="U697">
        <v>-7.9495018008243865E-2</v>
      </c>
      <c r="V697">
        <v>0.89952439324017774</v>
      </c>
      <c r="W697">
        <v>3.7717453677457251</v>
      </c>
      <c r="X697">
        <v>1.9191817856550264</v>
      </c>
      <c r="Y697">
        <v>2.845463576700376</v>
      </c>
      <c r="Z697">
        <v>0.55133980425291396</v>
      </c>
      <c r="AA697">
        <v>0.243083194710181</v>
      </c>
      <c r="AB697">
        <v>0.62515774182654504</v>
      </c>
    </row>
    <row r="698" spans="21:28" x14ac:dyDescent="0.25">
      <c r="U698">
        <v>-4.292982623421242E-4</v>
      </c>
      <c r="V698">
        <v>0.99835374496486773</v>
      </c>
      <c r="W698">
        <v>2.7003978771839705</v>
      </c>
      <c r="X698">
        <v>3.2477348603880216</v>
      </c>
      <c r="Y698">
        <v>2.9740663687859961</v>
      </c>
      <c r="Z698">
        <v>-2.4376794701218398</v>
      </c>
      <c r="AA698">
        <v>5.5183946501482603E-2</v>
      </c>
      <c r="AB698">
        <v>0.62569394011643997</v>
      </c>
    </row>
    <row r="699" spans="21:28" x14ac:dyDescent="0.25">
      <c r="U699">
        <v>-6.6135789280127346</v>
      </c>
      <c r="V699">
        <v>0.29614473130190783</v>
      </c>
      <c r="W699">
        <v>0.67053091692643951</v>
      </c>
      <c r="X699">
        <v>0</v>
      </c>
      <c r="Y699">
        <v>0.33526545846321976</v>
      </c>
      <c r="Z699">
        <v>-2.2422877008698099</v>
      </c>
      <c r="AA699">
        <v>0.14695192664742299</v>
      </c>
      <c r="AB699">
        <v>0.62634449673582604</v>
      </c>
    </row>
    <row r="700" spans="21:28" x14ac:dyDescent="0.25">
      <c r="U700">
        <v>3.1864397020447056E-2</v>
      </c>
      <c r="V700">
        <v>0.94873177250997853</v>
      </c>
      <c r="W700">
        <v>1.6288758413317401</v>
      </c>
      <c r="X700">
        <v>2.6222726320136265</v>
      </c>
      <c r="Y700">
        <v>2.1255742366726835</v>
      </c>
      <c r="Z700">
        <v>1.3035310148911901</v>
      </c>
      <c r="AA700">
        <v>0.105918060538056</v>
      </c>
      <c r="AB700">
        <v>0.62674755652362302</v>
      </c>
    </row>
    <row r="701" spans="21:28" x14ac:dyDescent="0.25">
      <c r="U701">
        <v>-7.8366337452240253E-2</v>
      </c>
      <c r="V701">
        <v>0.74094342731257079</v>
      </c>
      <c r="W701">
        <v>3.2661788471622053</v>
      </c>
      <c r="X701">
        <v>3.6687379604695942</v>
      </c>
      <c r="Y701">
        <v>3.4674584038158995</v>
      </c>
      <c r="Z701">
        <v>-0.25931474309385899</v>
      </c>
      <c r="AA701">
        <v>0.15512528949458501</v>
      </c>
      <c r="AB701">
        <v>0.628678646825791</v>
      </c>
    </row>
    <row r="702" spans="21:28" x14ac:dyDescent="0.25">
      <c r="U702">
        <v>9.3907685310026245E-2</v>
      </c>
      <c r="V702">
        <v>0.44174251366037964</v>
      </c>
      <c r="W702">
        <v>3.0366746326020966</v>
      </c>
      <c r="X702">
        <v>3.2263880855638676</v>
      </c>
      <c r="Y702">
        <v>3.1315313590829819</v>
      </c>
      <c r="Z702">
        <v>0.34781490554398797</v>
      </c>
      <c r="AA702">
        <v>0.14787505969753401</v>
      </c>
      <c r="AB702">
        <v>0.62877390733459704</v>
      </c>
    </row>
    <row r="703" spans="21:28" x14ac:dyDescent="0.25">
      <c r="U703">
        <v>6.2948419673084358E-2</v>
      </c>
      <c r="V703">
        <v>0.85146628623339038</v>
      </c>
      <c r="W703">
        <v>3.4093277448155317</v>
      </c>
      <c r="X703">
        <v>3.3740939030868593</v>
      </c>
      <c r="Y703">
        <v>3.3917108239511955</v>
      </c>
      <c r="Z703">
        <v>-0.94107218050026398</v>
      </c>
      <c r="AA703">
        <v>4.1645171942625597E-2</v>
      </c>
      <c r="AB703">
        <v>0.62883013773123497</v>
      </c>
    </row>
    <row r="704" spans="21:28" x14ac:dyDescent="0.25">
      <c r="U704">
        <v>-3.0635367297951896E-2</v>
      </c>
      <c r="V704">
        <v>0.81480085641701594</v>
      </c>
      <c r="W704">
        <v>2.7761960184553192</v>
      </c>
      <c r="X704">
        <v>2.6172174877717715</v>
      </c>
      <c r="Y704">
        <v>2.6967067531135456</v>
      </c>
      <c r="Z704">
        <v>-0.36273218231709897</v>
      </c>
      <c r="AA704">
        <v>5.4774914343381199E-2</v>
      </c>
      <c r="AB704">
        <v>0.62895918425503194</v>
      </c>
    </row>
    <row r="705" spans="21:28" x14ac:dyDescent="0.25">
      <c r="U705">
        <v>6.6557067552274821E-2</v>
      </c>
      <c r="V705">
        <v>0.58646042703754542</v>
      </c>
      <c r="W705">
        <v>3.0418088185928966</v>
      </c>
      <c r="X705">
        <v>3.3816745491677853</v>
      </c>
      <c r="Y705">
        <v>3.2117416838803408</v>
      </c>
      <c r="Z705">
        <v>0.50135322584091002</v>
      </c>
      <c r="AA705">
        <v>0.21895031020671801</v>
      </c>
      <c r="AB705">
        <v>0.63040931246225795</v>
      </c>
    </row>
    <row r="706" spans="21:28" x14ac:dyDescent="0.25">
      <c r="U706">
        <v>-3.5895778674208394E-2</v>
      </c>
      <c r="V706">
        <v>0.90898285011136626</v>
      </c>
      <c r="W706">
        <v>3.945741598490347</v>
      </c>
      <c r="X706">
        <v>3.0836575386644394</v>
      </c>
      <c r="Y706">
        <v>3.5146995685773934</v>
      </c>
      <c r="Z706">
        <v>-0.76420643966166502</v>
      </c>
      <c r="AA706">
        <v>3.6456772981914201E-2</v>
      </c>
      <c r="AB706">
        <v>0.630465447197463</v>
      </c>
    </row>
    <row r="707" spans="21:28" x14ac:dyDescent="0.25">
      <c r="U707">
        <v>-7.8956239535253825E-2</v>
      </c>
      <c r="V707">
        <v>0.90186556458083822</v>
      </c>
      <c r="W707">
        <v>1.9772851570595531</v>
      </c>
      <c r="X707">
        <v>1.7515532278459769</v>
      </c>
      <c r="Y707">
        <v>1.8644191924527651</v>
      </c>
      <c r="Z707">
        <v>0.39354975478127102</v>
      </c>
      <c r="AA707">
        <v>3.0909770709377199E-2</v>
      </c>
      <c r="AB707">
        <v>0.63168008038935897</v>
      </c>
    </row>
    <row r="708" spans="21:28" x14ac:dyDescent="0.25">
      <c r="U708">
        <v>0.42306627309017075</v>
      </c>
      <c r="V708">
        <v>0.10675755831681259</v>
      </c>
      <c r="W708">
        <v>2.5649648504529852</v>
      </c>
      <c r="X708">
        <v>2.6818564211958016</v>
      </c>
      <c r="Y708">
        <v>2.6234106358243934</v>
      </c>
      <c r="Z708">
        <v>0.377632599273382</v>
      </c>
      <c r="AA708">
        <v>0.13852147972909101</v>
      </c>
      <c r="AB708">
        <v>0.63315346860643895</v>
      </c>
    </row>
    <row r="709" spans="21:28" x14ac:dyDescent="0.25">
      <c r="U709">
        <v>-0.93472192488790939</v>
      </c>
      <c r="V709">
        <v>0.34779732889220105</v>
      </c>
      <c r="W709">
        <v>1.3605198805893697</v>
      </c>
      <c r="X709">
        <v>0.82134879203080491</v>
      </c>
      <c r="Y709">
        <v>1.0909343363100872</v>
      </c>
      <c r="Z709">
        <v>-0.438988398127164</v>
      </c>
      <c r="AA709">
        <v>0.196979930046251</v>
      </c>
      <c r="AB709">
        <v>0.63471512970325505</v>
      </c>
    </row>
    <row r="710" spans="21:28" x14ac:dyDescent="0.25">
      <c r="U710">
        <v>-0.20905339935941963</v>
      </c>
      <c r="V710">
        <v>0.83420784242427293</v>
      </c>
      <c r="W710">
        <v>1.1112783663100485</v>
      </c>
      <c r="X710">
        <v>1.040821600205315</v>
      </c>
      <c r="Y710">
        <v>1.0760499832576818</v>
      </c>
      <c r="Z710">
        <v>2.2304450077728899</v>
      </c>
      <c r="AA710">
        <v>0.283776980045987</v>
      </c>
      <c r="AB710">
        <v>0.63476924822390002</v>
      </c>
    </row>
    <row r="711" spans="21:28" x14ac:dyDescent="0.25">
      <c r="U711">
        <v>-0.33938410847401301</v>
      </c>
      <c r="V711">
        <v>0.16574970258119123</v>
      </c>
      <c r="W711">
        <v>3.7012824940328297</v>
      </c>
      <c r="X711">
        <v>3.5553171477540122</v>
      </c>
      <c r="Y711">
        <v>3.628299820893421</v>
      </c>
      <c r="Z711">
        <v>-0.39140228396961502</v>
      </c>
      <c r="AA711">
        <v>0.15460018570536599</v>
      </c>
      <c r="AB711">
        <v>0.63493381129262305</v>
      </c>
    </row>
    <row r="712" spans="21:28" x14ac:dyDescent="0.25">
      <c r="U712">
        <v>0.1046160104940355</v>
      </c>
      <c r="V712">
        <v>0.63194370779575082</v>
      </c>
      <c r="W712">
        <v>2.7474271217017994</v>
      </c>
      <c r="X712">
        <v>2.6634816144855775</v>
      </c>
      <c r="Y712">
        <v>2.7054543680936884</v>
      </c>
      <c r="Z712">
        <v>0.44099274294569502</v>
      </c>
      <c r="AA712">
        <v>5.77905020801842E-2</v>
      </c>
      <c r="AB712">
        <v>0.63577853769862003</v>
      </c>
    </row>
    <row r="713" spans="21:28" x14ac:dyDescent="0.25">
      <c r="U713">
        <v>2.2825300104874095E-2</v>
      </c>
      <c r="V713">
        <v>0.74839754968965011</v>
      </c>
      <c r="W713">
        <v>3.3377719373626444</v>
      </c>
      <c r="X713">
        <v>3.6800059228030784</v>
      </c>
      <c r="Y713">
        <v>3.5088889300828612</v>
      </c>
      <c r="Z713">
        <v>0.46512859490967601</v>
      </c>
      <c r="AA713">
        <v>7.2086428853311804E-2</v>
      </c>
      <c r="AB713">
        <v>0.63641111286494301</v>
      </c>
    </row>
    <row r="714" spans="21:28" x14ac:dyDescent="0.25">
      <c r="U714">
        <v>0.1388228632464733</v>
      </c>
      <c r="V714">
        <v>0.76528650863836845</v>
      </c>
      <c r="W714">
        <v>1.722168545053455</v>
      </c>
      <c r="X714">
        <v>2.1450888930793579</v>
      </c>
      <c r="Y714">
        <v>1.9336287190664065</v>
      </c>
      <c r="Z714">
        <v>-0.482897855147225</v>
      </c>
      <c r="AA714">
        <v>1.50231880999544E-2</v>
      </c>
      <c r="AB714">
        <v>0.63649288118110003</v>
      </c>
    </row>
    <row r="715" spans="21:28" x14ac:dyDescent="0.25">
      <c r="U715">
        <v>8.265798764351126E-2</v>
      </c>
      <c r="V715">
        <v>0.73599267913431765</v>
      </c>
      <c r="W715">
        <v>2.7293835891144327</v>
      </c>
      <c r="X715">
        <v>2.8785189605933996</v>
      </c>
      <c r="Y715">
        <v>2.8039512748539162</v>
      </c>
      <c r="Z715">
        <v>0.23392109868282099</v>
      </c>
      <c r="AA715">
        <v>0.11052799260290699</v>
      </c>
      <c r="AB715">
        <v>0.63654801613919698</v>
      </c>
    </row>
    <row r="716" spans="21:28" x14ac:dyDescent="0.25">
      <c r="U716">
        <v>-9.8221688930394263E-2</v>
      </c>
      <c r="V716">
        <v>0.58817063538953751</v>
      </c>
      <c r="W716">
        <v>2.6456746724560358</v>
      </c>
      <c r="X716">
        <v>2.7751169877652466</v>
      </c>
      <c r="Y716">
        <v>2.7103958301106412</v>
      </c>
      <c r="Z716">
        <v>0.26308394512868299</v>
      </c>
      <c r="AA716">
        <v>6.5106938245722001E-2</v>
      </c>
      <c r="AB716">
        <v>0.63743885108687104</v>
      </c>
    </row>
    <row r="717" spans="21:28" x14ac:dyDescent="0.25">
      <c r="U717">
        <v>9.8690908473834854E-2</v>
      </c>
      <c r="V717">
        <v>0.73374508574353325</v>
      </c>
      <c r="W717">
        <v>2.2662997029171952</v>
      </c>
      <c r="X717">
        <v>2.329575875083131</v>
      </c>
      <c r="Y717">
        <v>2.2979377890001631</v>
      </c>
      <c r="Z717">
        <v>0.83834953519871402</v>
      </c>
      <c r="AA717">
        <v>0.14668959917015001</v>
      </c>
      <c r="AB717">
        <v>0.63873398544609705</v>
      </c>
    </row>
    <row r="718" spans="21:28" x14ac:dyDescent="0.25">
      <c r="U718">
        <v>-0.30827987778901744</v>
      </c>
      <c r="V718">
        <v>0.64653870233763344</v>
      </c>
      <c r="W718">
        <v>1.7426130760776377</v>
      </c>
      <c r="X718">
        <v>1.4897559388416399</v>
      </c>
      <c r="Y718">
        <v>1.6161845074596388</v>
      </c>
      <c r="Z718">
        <v>0.87730822855325197</v>
      </c>
      <c r="AA718">
        <v>5.0235916265898302E-2</v>
      </c>
      <c r="AB718">
        <v>0.63909304212595597</v>
      </c>
    </row>
    <row r="719" spans="21:28" x14ac:dyDescent="0.25">
      <c r="U719">
        <v>4.9748871586859242E-2</v>
      </c>
      <c r="V719">
        <v>0.92115268963255237</v>
      </c>
      <c r="W719">
        <v>1.8207075524892644</v>
      </c>
      <c r="X719">
        <v>2.2149720027209994</v>
      </c>
      <c r="Y719">
        <v>2.0178397776051318</v>
      </c>
      <c r="Z719">
        <v>-0.42258653553330999</v>
      </c>
      <c r="AA719">
        <v>7.3750592034876994E-2</v>
      </c>
      <c r="AB719">
        <v>0.64190706445302503</v>
      </c>
    </row>
    <row r="720" spans="21:28" x14ac:dyDescent="0.25">
      <c r="U720">
        <v>-0.19929908814213823</v>
      </c>
      <c r="V720">
        <v>0.39137531084408583</v>
      </c>
      <c r="W720">
        <v>2.4316785993140009</v>
      </c>
      <c r="X720">
        <v>2.3589227971568785</v>
      </c>
      <c r="Y720">
        <v>2.3953006982354399</v>
      </c>
      <c r="Z720">
        <v>-0.48649881291784702</v>
      </c>
      <c r="AA720">
        <v>7.2809321721973005E-2</v>
      </c>
      <c r="AB720">
        <v>0.64227709727031301</v>
      </c>
    </row>
    <row r="721" spans="21:28" x14ac:dyDescent="0.25">
      <c r="U721">
        <v>-1.0909643203711219</v>
      </c>
      <c r="V721">
        <v>0.19707551863604883</v>
      </c>
      <c r="W721">
        <v>2.0654584740977771</v>
      </c>
      <c r="X721">
        <v>1.6362392133233652</v>
      </c>
      <c r="Y721">
        <v>1.8508488437105712</v>
      </c>
      <c r="Z721">
        <v>-0.71629122048423699</v>
      </c>
      <c r="AA721">
        <v>9.0453097862893701E-3</v>
      </c>
      <c r="AB721">
        <v>0.64541249043870397</v>
      </c>
    </row>
    <row r="722" spans="21:28" x14ac:dyDescent="0.25">
      <c r="U722">
        <v>0.56042932099314535</v>
      </c>
      <c r="V722">
        <v>0.68662583997507598</v>
      </c>
      <c r="W722">
        <v>0.48313223337616673</v>
      </c>
      <c r="X722">
        <v>0.5445117106359233</v>
      </c>
      <c r="Y722">
        <v>0.51382197200604507</v>
      </c>
      <c r="Z722">
        <v>0.91511883764276603</v>
      </c>
      <c r="AA722">
        <v>6.5526629373110698E-2</v>
      </c>
      <c r="AB722">
        <v>0.64624892058385097</v>
      </c>
    </row>
    <row r="723" spans="21:28" x14ac:dyDescent="0.25">
      <c r="U723">
        <v>0.17445125450649154</v>
      </c>
      <c r="V723">
        <v>8.8800726344428621E-2</v>
      </c>
      <c r="W723">
        <v>3.7966914629939335</v>
      </c>
      <c r="X723">
        <v>3.9118107321894278</v>
      </c>
      <c r="Y723">
        <v>3.8542510975916806</v>
      </c>
      <c r="Z723">
        <v>0.294770571255495</v>
      </c>
      <c r="AA723">
        <v>0.189150259429024</v>
      </c>
      <c r="AB723">
        <v>0.64628354678004896</v>
      </c>
    </row>
    <row r="724" spans="21:28" x14ac:dyDescent="0.25">
      <c r="U724">
        <v>-0.36178161293740119</v>
      </c>
      <c r="V724">
        <v>0.48934758318489791</v>
      </c>
      <c r="W724">
        <v>2.4261177839995587</v>
      </c>
      <c r="X724">
        <v>2.0956106229874423</v>
      </c>
      <c r="Y724">
        <v>2.2608642034935005</v>
      </c>
      <c r="Z724">
        <v>-0.59088653694857296</v>
      </c>
      <c r="AA724">
        <v>6.8340591880139606E-2</v>
      </c>
      <c r="AB724">
        <v>0.64694463104118105</v>
      </c>
    </row>
    <row r="725" spans="21:28" x14ac:dyDescent="0.25">
      <c r="U725">
        <v>0.41596479078731308</v>
      </c>
      <c r="V725">
        <v>0.58580697451905328</v>
      </c>
      <c r="W725">
        <v>0.63173930331798644</v>
      </c>
      <c r="X725">
        <v>1.874755114005515</v>
      </c>
      <c r="Y725">
        <v>1.2532472086617508</v>
      </c>
      <c r="Z725">
        <v>1.35773509337644</v>
      </c>
      <c r="AA725">
        <v>2.0790809960634399E-2</v>
      </c>
      <c r="AB725">
        <v>0.65037830862085999</v>
      </c>
    </row>
    <row r="726" spans="21:28" x14ac:dyDescent="0.25">
      <c r="U726">
        <v>-0.18885005045102937</v>
      </c>
      <c r="V726">
        <v>9.8855926160928281E-2</v>
      </c>
      <c r="W726">
        <v>2.528529348530792</v>
      </c>
      <c r="X726">
        <v>2.2759403261049722</v>
      </c>
      <c r="Y726">
        <v>2.4022348373178821</v>
      </c>
      <c r="Z726">
        <v>-0.39343255370845498</v>
      </c>
      <c r="AA726">
        <v>4.2048598729065599E-2</v>
      </c>
      <c r="AB726">
        <v>0.65141867229723704</v>
      </c>
    </row>
    <row r="727" spans="21:28" x14ac:dyDescent="0.25">
      <c r="U727">
        <v>8.6580927665234814E-2</v>
      </c>
      <c r="V727">
        <v>0.86350252220767332</v>
      </c>
      <c r="W727">
        <v>2.7735955519022482</v>
      </c>
      <c r="X727">
        <v>3.2529521751276</v>
      </c>
      <c r="Y727">
        <v>3.0132738635149243</v>
      </c>
      <c r="Z727">
        <v>-0.85192446428442603</v>
      </c>
      <c r="AA727">
        <v>0.15557189115721201</v>
      </c>
      <c r="AB727">
        <v>0.65362195077432605</v>
      </c>
    </row>
    <row r="728" spans="21:28" x14ac:dyDescent="0.25">
      <c r="U728">
        <v>-0.30650046605544701</v>
      </c>
      <c r="V728">
        <v>0.87996224390258959</v>
      </c>
      <c r="W728">
        <v>0.23834306633915667</v>
      </c>
      <c r="X728">
        <v>0.34113294918776865</v>
      </c>
      <c r="Y728">
        <v>0.28973800776346265</v>
      </c>
      <c r="Z728">
        <v>2.1795815129208602</v>
      </c>
      <c r="AA728">
        <v>0.186259152976613</v>
      </c>
      <c r="AB728">
        <v>0.65444380950945202</v>
      </c>
    </row>
    <row r="729" spans="21:28" x14ac:dyDescent="0.25">
      <c r="U729">
        <v>-8.3643866451599658E-2</v>
      </c>
      <c r="V729">
        <v>0.73133605275080282</v>
      </c>
      <c r="W729">
        <v>2.5971667319750296</v>
      </c>
      <c r="X729">
        <v>2.5751627666282011</v>
      </c>
      <c r="Y729">
        <v>2.5861647493016156</v>
      </c>
      <c r="Z729">
        <v>-1.2307374542048199</v>
      </c>
      <c r="AA729">
        <v>0.19123079046924801</v>
      </c>
      <c r="AB729">
        <v>0.65455278656747595</v>
      </c>
    </row>
    <row r="730" spans="21:28" x14ac:dyDescent="0.25">
      <c r="U730">
        <v>-0.12321501397309088</v>
      </c>
      <c r="V730">
        <v>0.5035802119438324</v>
      </c>
      <c r="W730">
        <v>4.07681227809781</v>
      </c>
      <c r="X730">
        <v>3.4657173411569313</v>
      </c>
      <c r="Y730">
        <v>3.7712648096273709</v>
      </c>
      <c r="Z730">
        <v>2.86093433986143</v>
      </c>
      <c r="AA730">
        <v>0.10787474186533701</v>
      </c>
      <c r="AB730">
        <v>0.65502052697222901</v>
      </c>
    </row>
    <row r="731" spans="21:28" x14ac:dyDescent="0.25">
      <c r="U731">
        <v>-5.4359721890302325E-2</v>
      </c>
      <c r="V731">
        <v>0.88514252422402451</v>
      </c>
      <c r="W731">
        <v>3.5032030326034946</v>
      </c>
      <c r="X731">
        <v>3.1257158030495398</v>
      </c>
      <c r="Y731">
        <v>3.3144594178265172</v>
      </c>
      <c r="Z731">
        <v>-0.54218721589987096</v>
      </c>
      <c r="AA731">
        <v>0.32375623263444803</v>
      </c>
      <c r="AB731">
        <v>0.65536503102638599</v>
      </c>
    </row>
    <row r="732" spans="21:28" x14ac:dyDescent="0.25">
      <c r="U732">
        <v>-0.19624425019218886</v>
      </c>
      <c r="V732">
        <v>0.70589423513300542</v>
      </c>
      <c r="W732">
        <v>2.3461621293286838</v>
      </c>
      <c r="X732">
        <v>1.8143061477323768</v>
      </c>
      <c r="Y732">
        <v>2.0802341385305301</v>
      </c>
      <c r="Z732">
        <v>0.55123085316896103</v>
      </c>
      <c r="AA732">
        <v>6.03508324623575E-2</v>
      </c>
      <c r="AB732">
        <v>0.655392057689971</v>
      </c>
    </row>
    <row r="733" spans="21:28" x14ac:dyDescent="0.25">
      <c r="U733">
        <v>-0.47176803032605585</v>
      </c>
      <c r="V733">
        <v>0.55449285492293432</v>
      </c>
      <c r="W733">
        <v>1.1189584336466767</v>
      </c>
      <c r="X733">
        <v>0.89528906804144837</v>
      </c>
      <c r="Y733">
        <v>1.0071237508440625</v>
      </c>
      <c r="Z733">
        <v>-0.14538722495734899</v>
      </c>
      <c r="AA733">
        <v>0.178954761208797</v>
      </c>
      <c r="AB733">
        <v>0.65551641674668804</v>
      </c>
    </row>
    <row r="734" spans="21:28" x14ac:dyDescent="0.25">
      <c r="U734">
        <v>-0.10476444992391712</v>
      </c>
      <c r="V734">
        <v>0.56406234800306132</v>
      </c>
      <c r="W734">
        <v>3.8492184200595272</v>
      </c>
      <c r="X734">
        <v>4.1338868529509734</v>
      </c>
      <c r="Y734">
        <v>3.9915526365052503</v>
      </c>
      <c r="Z734">
        <v>0.275569628105581</v>
      </c>
      <c r="AA734">
        <v>0.12615820685093501</v>
      </c>
      <c r="AB734">
        <v>0.65552748824798601</v>
      </c>
    </row>
    <row r="735" spans="21:28" x14ac:dyDescent="0.25">
      <c r="U735">
        <v>-0.60490139273544574</v>
      </c>
      <c r="V735">
        <v>0.14602912305654919</v>
      </c>
      <c r="W735">
        <v>3.0188255854868751</v>
      </c>
      <c r="X735">
        <v>2.9234153847230715</v>
      </c>
      <c r="Y735">
        <v>2.9711204851049731</v>
      </c>
      <c r="Z735">
        <v>-0.27796800157652901</v>
      </c>
      <c r="AA735">
        <v>0.15454537745418201</v>
      </c>
      <c r="AB735">
        <v>0.65570227879043097</v>
      </c>
    </row>
    <row r="736" spans="21:28" x14ac:dyDescent="0.25">
      <c r="U736">
        <v>0.17499869017936509</v>
      </c>
      <c r="V736">
        <v>0.57070014791893275</v>
      </c>
      <c r="W736">
        <v>2.5796857339096442</v>
      </c>
      <c r="X736">
        <v>2.4520122012870629</v>
      </c>
      <c r="Y736">
        <v>2.5158489675983535</v>
      </c>
      <c r="Z736">
        <v>2.0392811531002399</v>
      </c>
      <c r="AA736">
        <v>3.9247707375377298E-2</v>
      </c>
      <c r="AB736">
        <v>0.65579995098506305</v>
      </c>
    </row>
    <row r="737" spans="21:28" x14ac:dyDescent="0.25">
      <c r="U737">
        <v>0.15672017923125992</v>
      </c>
      <c r="V737">
        <v>0.75921526137856687</v>
      </c>
      <c r="W737">
        <v>1.8460489392680433</v>
      </c>
      <c r="X737">
        <v>2.381419430752254</v>
      </c>
      <c r="Y737">
        <v>2.1137341850101485</v>
      </c>
      <c r="Z737">
        <v>0.40154107242043002</v>
      </c>
      <c r="AA737">
        <v>0.233081610633951</v>
      </c>
      <c r="AB737">
        <v>0.65614755743187902</v>
      </c>
    </row>
    <row r="738" spans="21:28" x14ac:dyDescent="0.25">
      <c r="U738">
        <v>0.35008347235085641</v>
      </c>
      <c r="V738">
        <v>0.32632300175620166</v>
      </c>
      <c r="W738">
        <v>3.0271111618704105</v>
      </c>
      <c r="X738">
        <v>3.4601342907177686</v>
      </c>
      <c r="Y738">
        <v>3.2436227262940895</v>
      </c>
      <c r="Z738">
        <v>0.48835822691529401</v>
      </c>
      <c r="AA738">
        <v>0.113241039533424</v>
      </c>
      <c r="AB738">
        <v>0.65643510476570399</v>
      </c>
    </row>
    <row r="739" spans="21:28" x14ac:dyDescent="0.25">
      <c r="U739">
        <v>1.0090388437921853</v>
      </c>
      <c r="V739">
        <v>0.22027595224677451</v>
      </c>
      <c r="W739">
        <v>1.5646906013529447</v>
      </c>
      <c r="X739">
        <v>2.0595869460568892</v>
      </c>
      <c r="Y739">
        <v>1.812138773704917</v>
      </c>
      <c r="Z739">
        <v>2.27894157953045</v>
      </c>
      <c r="AA739">
        <v>0.23320444615032701</v>
      </c>
      <c r="AB739">
        <v>0.65808439087591797</v>
      </c>
    </row>
    <row r="740" spans="21:28" x14ac:dyDescent="0.25">
      <c r="U740">
        <v>-0.38583629416910692</v>
      </c>
      <c r="V740">
        <v>9.1556514536265371E-2</v>
      </c>
      <c r="W740">
        <v>2.6045556611353358</v>
      </c>
      <c r="X740">
        <v>2.4432726176393222</v>
      </c>
      <c r="Y740">
        <v>2.5239141393873288</v>
      </c>
      <c r="Z740">
        <v>-0.33031807037841598</v>
      </c>
      <c r="AA740">
        <v>4.7611541482048603E-2</v>
      </c>
      <c r="AB740">
        <v>0.65877017719842101</v>
      </c>
    </row>
    <row r="741" spans="21:28" x14ac:dyDescent="0.25">
      <c r="U741">
        <v>2.2839812281780589</v>
      </c>
      <c r="V741">
        <v>2.2050639253325725E-2</v>
      </c>
      <c r="W741">
        <v>0.21997551536520135</v>
      </c>
      <c r="X741">
        <v>1.3055952624392164</v>
      </c>
      <c r="Y741">
        <v>0.76278538890220893</v>
      </c>
      <c r="Z741">
        <v>0.58011873285548798</v>
      </c>
      <c r="AA741">
        <v>0.38017959279880198</v>
      </c>
      <c r="AB741">
        <v>0.65954402282255398</v>
      </c>
    </row>
    <row r="742" spans="21:28" x14ac:dyDescent="0.25">
      <c r="U742">
        <v>0.18808679960604172</v>
      </c>
      <c r="V742">
        <v>0.75512625288993462</v>
      </c>
      <c r="W742">
        <v>1.7823987294346273</v>
      </c>
      <c r="X742">
        <v>2.366897475220838</v>
      </c>
      <c r="Y742">
        <v>2.0746481023277328</v>
      </c>
      <c r="Z742">
        <v>-0.59069574465956598</v>
      </c>
      <c r="AA742">
        <v>7.1677338743246694E-2</v>
      </c>
      <c r="AB742">
        <v>0.66015955627242595</v>
      </c>
    </row>
    <row r="743" spans="21:28" x14ac:dyDescent="0.25">
      <c r="U743">
        <v>-9.3274167210277578E-2</v>
      </c>
      <c r="V743">
        <v>0.71893644823336977</v>
      </c>
      <c r="W743">
        <v>3.2709133543069862</v>
      </c>
      <c r="X743">
        <v>3.8386385469345115</v>
      </c>
      <c r="Y743">
        <v>3.5547759506207486</v>
      </c>
      <c r="Z743">
        <v>-0.26684970929103502</v>
      </c>
      <c r="AA743">
        <v>5.5550485535367303E-2</v>
      </c>
      <c r="AB743">
        <v>0.66107515209770995</v>
      </c>
    </row>
    <row r="744" spans="21:28" x14ac:dyDescent="0.25">
      <c r="U744">
        <v>-0.12678189308581869</v>
      </c>
      <c r="V744">
        <v>0.57498908964522411</v>
      </c>
      <c r="W744">
        <v>3.0286399768425567</v>
      </c>
      <c r="X744">
        <v>4.0645545179956386</v>
      </c>
      <c r="Y744">
        <v>3.5465972474190979</v>
      </c>
      <c r="Z744">
        <v>0.31392853836255602</v>
      </c>
      <c r="AA744">
        <v>4.4861930616928503E-2</v>
      </c>
      <c r="AB744">
        <v>0.66239636840133498</v>
      </c>
    </row>
    <row r="745" spans="21:28" x14ac:dyDescent="0.25">
      <c r="U745">
        <v>-4.9935730893357734E-3</v>
      </c>
      <c r="V745">
        <v>0.9898256584849694</v>
      </c>
      <c r="W745">
        <v>3.0637631064547528</v>
      </c>
      <c r="X745">
        <v>2.3846234010862468</v>
      </c>
      <c r="Y745">
        <v>2.7241932537704998</v>
      </c>
      <c r="Z745">
        <v>-2.7110785251819798</v>
      </c>
      <c r="AA745">
        <v>0.163842214587128</v>
      </c>
      <c r="AB745">
        <v>0.66305986059379296</v>
      </c>
    </row>
    <row r="746" spans="21:28" x14ac:dyDescent="0.25">
      <c r="U746">
        <v>0.38160441259194994</v>
      </c>
      <c r="V746">
        <v>0.18005427756152959</v>
      </c>
      <c r="W746">
        <v>2.8606499337433848</v>
      </c>
      <c r="X746">
        <v>2.5352079944874792</v>
      </c>
      <c r="Y746">
        <v>2.697928964115432</v>
      </c>
      <c r="Z746">
        <v>0.95692992547470501</v>
      </c>
      <c r="AA746">
        <v>0.114430334937941</v>
      </c>
      <c r="AB746">
        <v>0.66341860579968204</v>
      </c>
    </row>
    <row r="747" spans="21:28" x14ac:dyDescent="0.25">
      <c r="U747">
        <v>-0.31167142305278744</v>
      </c>
      <c r="V747">
        <v>0.67617354168752652</v>
      </c>
      <c r="W747">
        <v>1.385088184091533</v>
      </c>
      <c r="X747">
        <v>1.519940826328595</v>
      </c>
      <c r="Y747">
        <v>1.4525145052100639</v>
      </c>
      <c r="Z747">
        <v>0.45758896776124702</v>
      </c>
      <c r="AA747">
        <v>9.9610952335263594E-3</v>
      </c>
      <c r="AB747">
        <v>0.66546026712477102</v>
      </c>
    </row>
    <row r="748" spans="21:28" x14ac:dyDescent="0.25">
      <c r="U748">
        <v>-0.19363602901475588</v>
      </c>
      <c r="V748">
        <v>0.50663368759324312</v>
      </c>
      <c r="W748">
        <v>3.0154802465221269</v>
      </c>
      <c r="X748">
        <v>3.4473491545293999</v>
      </c>
      <c r="Y748">
        <v>3.2314147005257636</v>
      </c>
      <c r="Z748">
        <v>-0.32374550575948602</v>
      </c>
      <c r="AA748">
        <v>0.140722250583668</v>
      </c>
      <c r="AB748">
        <v>0.665533756292229</v>
      </c>
    </row>
    <row r="749" spans="21:28" x14ac:dyDescent="0.25">
      <c r="U749">
        <v>-0.33890838923423755</v>
      </c>
      <c r="V749">
        <v>2.9211420891051339E-2</v>
      </c>
      <c r="W749">
        <v>2.7309295789734889</v>
      </c>
      <c r="X749">
        <v>2.8113205886008839</v>
      </c>
      <c r="Y749">
        <v>2.7711250837871866</v>
      </c>
      <c r="Z749">
        <v>-0.47982727583422202</v>
      </c>
      <c r="AA749">
        <v>0.152808610425058</v>
      </c>
      <c r="AB749">
        <v>0.66814546944723097</v>
      </c>
    </row>
    <row r="750" spans="21:28" x14ac:dyDescent="0.25">
      <c r="U750">
        <v>-2.0226538244869752</v>
      </c>
      <c r="V750">
        <v>9.0571084045640751E-2</v>
      </c>
      <c r="W750">
        <v>1.425141350031905</v>
      </c>
      <c r="X750">
        <v>0.31873586859426001</v>
      </c>
      <c r="Y750">
        <v>0.87193860931308254</v>
      </c>
      <c r="Z750">
        <v>1.9044266793132201</v>
      </c>
      <c r="AA750">
        <v>5.7308774270272499E-2</v>
      </c>
      <c r="AB750">
        <v>0.66928113000465295</v>
      </c>
    </row>
    <row r="751" spans="21:28" x14ac:dyDescent="0.25">
      <c r="U751">
        <v>-0.44996013278603486</v>
      </c>
      <c r="V751">
        <v>0.60430608450376255</v>
      </c>
      <c r="W751">
        <v>1.1494833637018449</v>
      </c>
      <c r="X751">
        <v>0.63931351907689182</v>
      </c>
      <c r="Y751">
        <v>0.89439844138936841</v>
      </c>
      <c r="Z751">
        <v>1.5614064041348199</v>
      </c>
      <c r="AA751">
        <v>1.8327177063316099E-2</v>
      </c>
      <c r="AB751">
        <v>0.66952435736180105</v>
      </c>
    </row>
    <row r="752" spans="21:28" x14ac:dyDescent="0.25">
      <c r="U752">
        <v>0.30883135741618362</v>
      </c>
      <c r="V752">
        <v>0.65841991166900815</v>
      </c>
      <c r="W752">
        <v>1.8215143076741758</v>
      </c>
      <c r="X752">
        <v>2.2621126716976403</v>
      </c>
      <c r="Y752">
        <v>2.0418134896859081</v>
      </c>
      <c r="Z752">
        <v>-1.0422048959657499</v>
      </c>
      <c r="AA752">
        <v>7.9408451348983694E-2</v>
      </c>
      <c r="AB752">
        <v>0.67007937146437102</v>
      </c>
    </row>
    <row r="753" spans="21:28" x14ac:dyDescent="0.25">
      <c r="U753">
        <v>-0.11971371089747949</v>
      </c>
      <c r="V753">
        <v>0.39389856410616164</v>
      </c>
      <c r="W753">
        <v>3.3008239449747094</v>
      </c>
      <c r="X753">
        <v>3.335830408540684</v>
      </c>
      <c r="Y753">
        <v>3.3183271767576965</v>
      </c>
      <c r="Z753">
        <v>-0.27015550990522103</v>
      </c>
      <c r="AA753">
        <v>7.2451964320232903E-2</v>
      </c>
      <c r="AB753">
        <v>0.67038209248896696</v>
      </c>
    </row>
    <row r="754" spans="21:28" x14ac:dyDescent="0.25">
      <c r="U754">
        <v>-0.3732426721060757</v>
      </c>
      <c r="V754">
        <v>0.30845794187566328</v>
      </c>
      <c r="W754">
        <v>2.5544265195883891</v>
      </c>
      <c r="X754">
        <v>2.4939965241767692</v>
      </c>
      <c r="Y754">
        <v>2.5242115218825791</v>
      </c>
      <c r="Z754">
        <v>-0.37697705430563999</v>
      </c>
      <c r="AA754">
        <v>0.150256194388664</v>
      </c>
      <c r="AB754">
        <v>0.67094283960216705</v>
      </c>
    </row>
    <row r="755" spans="21:28" x14ac:dyDescent="0.25">
      <c r="U755">
        <v>0.15123300932091319</v>
      </c>
      <c r="V755">
        <v>0.56041317308270977</v>
      </c>
      <c r="W755">
        <v>2.3946268272586995</v>
      </c>
      <c r="X755">
        <v>2.3618166619336929</v>
      </c>
      <c r="Y755">
        <v>2.3782217445961962</v>
      </c>
      <c r="Z755">
        <v>0.25180098367373799</v>
      </c>
      <c r="AA755">
        <v>2.0063930306040902E-2</v>
      </c>
      <c r="AB755">
        <v>0.67222074290726597</v>
      </c>
    </row>
    <row r="756" spans="21:28" x14ac:dyDescent="0.25">
      <c r="U756">
        <v>-2.9097655743628516E-2</v>
      </c>
      <c r="V756">
        <v>0.90025109914431289</v>
      </c>
      <c r="W756">
        <v>3.058344001132673</v>
      </c>
      <c r="X756">
        <v>3.7486931062632372</v>
      </c>
      <c r="Y756">
        <v>3.4035185536979551</v>
      </c>
      <c r="Z756">
        <v>-0.30902662404558101</v>
      </c>
      <c r="AA756">
        <v>0.20357567887478201</v>
      </c>
      <c r="AB756">
        <v>0.67300378744665301</v>
      </c>
    </row>
    <row r="757" spans="21:28" x14ac:dyDescent="0.25">
      <c r="U757">
        <v>6.5233781960731582E-2</v>
      </c>
      <c r="V757">
        <v>0.87344709734982617</v>
      </c>
      <c r="W757">
        <v>2.8480433459255319</v>
      </c>
      <c r="X757">
        <v>2.6616986291848268</v>
      </c>
      <c r="Y757">
        <v>2.7548709875551793</v>
      </c>
      <c r="Z757">
        <v>-0.83467020709379802</v>
      </c>
      <c r="AA757">
        <v>0.11739180636288001</v>
      </c>
      <c r="AB757">
        <v>0.67346648361296302</v>
      </c>
    </row>
    <row r="758" spans="21:28" x14ac:dyDescent="0.25">
      <c r="U758">
        <v>0.10459633299034232</v>
      </c>
      <c r="V758">
        <v>0.52651090631607245</v>
      </c>
      <c r="W758">
        <v>3.130933059603707</v>
      </c>
      <c r="X758">
        <v>3.7084669737343279</v>
      </c>
      <c r="Y758">
        <v>3.4197000166690175</v>
      </c>
      <c r="Z758">
        <v>1.3305990711217801</v>
      </c>
      <c r="AA758">
        <v>5.3429496733111599E-2</v>
      </c>
      <c r="AB758">
        <v>0.67357454311941101</v>
      </c>
    </row>
    <row r="759" spans="21:28" x14ac:dyDescent="0.25">
      <c r="U759">
        <v>-4.5301196113899621E-2</v>
      </c>
      <c r="V759">
        <v>0.89272070562145944</v>
      </c>
      <c r="W759">
        <v>2.3466455326236098</v>
      </c>
      <c r="X759">
        <v>2.3340758843557903</v>
      </c>
      <c r="Y759">
        <v>2.3403607084897002</v>
      </c>
      <c r="Z759">
        <v>-0.20291783882936601</v>
      </c>
      <c r="AA759">
        <v>0.11076763482383099</v>
      </c>
      <c r="AB759">
        <v>0.67559362163703995</v>
      </c>
    </row>
    <row r="760" spans="21:28" x14ac:dyDescent="0.25">
      <c r="U760">
        <v>4.2581703847995499E-2</v>
      </c>
      <c r="V760">
        <v>0.8732033957545362</v>
      </c>
      <c r="W760">
        <v>2.5726639177959183</v>
      </c>
      <c r="X760">
        <v>2.728892819040972</v>
      </c>
      <c r="Y760">
        <v>2.6507783684184449</v>
      </c>
      <c r="Z760">
        <v>-0.25535003969068598</v>
      </c>
      <c r="AA760">
        <v>2.5943836672500799E-2</v>
      </c>
      <c r="AB760">
        <v>0.67715103159412404</v>
      </c>
    </row>
    <row r="761" spans="21:28" x14ac:dyDescent="0.25">
      <c r="U761">
        <v>0.35657096585868087</v>
      </c>
      <c r="V761">
        <v>0.85893308809298896</v>
      </c>
      <c r="W761">
        <v>0.24353016313147499</v>
      </c>
      <c r="X761">
        <v>0.14549230466537316</v>
      </c>
      <c r="Y761">
        <v>0.19451123389842406</v>
      </c>
      <c r="Z761">
        <v>-2.63144657467942</v>
      </c>
      <c r="AA761">
        <v>0.162770556431276</v>
      </c>
      <c r="AB761">
        <v>0.67840061505344396</v>
      </c>
    </row>
    <row r="762" spans="21:28" x14ac:dyDescent="0.25">
      <c r="U762">
        <v>0.16896602597613558</v>
      </c>
      <c r="V762">
        <v>0.7080064605991111</v>
      </c>
      <c r="W762">
        <v>1.5866753128344133</v>
      </c>
      <c r="X762">
        <v>3.5829447973296502</v>
      </c>
      <c r="Y762">
        <v>2.5848100550820319</v>
      </c>
      <c r="Z762">
        <v>-0.82118485906581595</v>
      </c>
      <c r="AA762">
        <v>0.319960355163876</v>
      </c>
      <c r="AB762">
        <v>0.67882096367534295</v>
      </c>
    </row>
    <row r="763" spans="21:28" x14ac:dyDescent="0.25">
      <c r="U763">
        <v>-0.29786003185578142</v>
      </c>
      <c r="V763">
        <v>0.12247541846416321</v>
      </c>
      <c r="W763">
        <v>3.2806283132665208</v>
      </c>
      <c r="X763">
        <v>3.0033695102787621</v>
      </c>
      <c r="Y763">
        <v>3.1419989117726415</v>
      </c>
      <c r="Z763">
        <v>0.240317305876664</v>
      </c>
      <c r="AA763">
        <v>6.3453387512383899E-2</v>
      </c>
      <c r="AB763">
        <v>0.67902318778535897</v>
      </c>
    </row>
    <row r="764" spans="21:28" x14ac:dyDescent="0.25">
      <c r="U764">
        <v>-4.196057781161943E-2</v>
      </c>
      <c r="V764">
        <v>0.88245351127052118</v>
      </c>
      <c r="W764">
        <v>2.7199239094369694</v>
      </c>
      <c r="X764">
        <v>2.4536320675057413</v>
      </c>
      <c r="Y764">
        <v>2.5867779884713551</v>
      </c>
      <c r="Z764">
        <v>-0.32814983010224702</v>
      </c>
      <c r="AA764">
        <v>0.103781048035044</v>
      </c>
      <c r="AB764">
        <v>0.67951182209014005</v>
      </c>
    </row>
    <row r="765" spans="21:28" x14ac:dyDescent="0.25">
      <c r="U765">
        <v>-0.30503911868659433</v>
      </c>
      <c r="V765">
        <v>0.26487886451074949</v>
      </c>
      <c r="W765">
        <v>2.2186762193689202</v>
      </c>
      <c r="X765">
        <v>2.2430395625002855</v>
      </c>
      <c r="Y765">
        <v>2.2308578909346028</v>
      </c>
      <c r="Z765">
        <v>-0.301320153998199</v>
      </c>
      <c r="AA765">
        <v>0.12178486776551201</v>
      </c>
      <c r="AB765">
        <v>0.68001534803338204</v>
      </c>
    </row>
    <row r="766" spans="21:28" x14ac:dyDescent="0.25">
      <c r="U766">
        <v>0.13080392202725141</v>
      </c>
      <c r="V766">
        <v>0.5008896705104996</v>
      </c>
      <c r="W766">
        <v>2.5055998518273488</v>
      </c>
      <c r="X766">
        <v>2.716694461734082</v>
      </c>
      <c r="Y766">
        <v>2.6111471567807154</v>
      </c>
      <c r="Z766">
        <v>0.36468939471315398</v>
      </c>
      <c r="AA766">
        <v>6.9698867588108296E-2</v>
      </c>
      <c r="AB766">
        <v>0.68046001069310702</v>
      </c>
    </row>
    <row r="767" spans="21:28" x14ac:dyDescent="0.25">
      <c r="U767">
        <v>-0.23456010287347986</v>
      </c>
      <c r="V767">
        <v>0.17084206079086381</v>
      </c>
      <c r="W767">
        <v>2.3918953126450426</v>
      </c>
      <c r="X767">
        <v>2.4944747016303221</v>
      </c>
      <c r="Y767">
        <v>2.4431850071376822</v>
      </c>
      <c r="Z767">
        <v>-0.33280701552404202</v>
      </c>
      <c r="AA767">
        <v>8.1117668661528197E-2</v>
      </c>
      <c r="AB767">
        <v>0.68075971309157601</v>
      </c>
    </row>
    <row r="768" spans="21:28" x14ac:dyDescent="0.25">
      <c r="U768">
        <v>-0.34452236020874771</v>
      </c>
      <c r="V768">
        <v>0.55413837380992814</v>
      </c>
      <c r="W768">
        <v>2.1709790166766147</v>
      </c>
      <c r="X768">
        <v>2.6862071880999885</v>
      </c>
      <c r="Y768">
        <v>2.4285931023883016</v>
      </c>
      <c r="Z768">
        <v>-0.29608277599564398</v>
      </c>
      <c r="AA768">
        <v>1.07449939471626E-2</v>
      </c>
      <c r="AB768">
        <v>0.68277555648006505</v>
      </c>
    </row>
    <row r="769" spans="21:28" x14ac:dyDescent="0.25">
      <c r="U769">
        <v>0.40797265429960877</v>
      </c>
      <c r="V769">
        <v>6.1883259155213401E-2</v>
      </c>
      <c r="W769">
        <v>2.3157026179299751</v>
      </c>
      <c r="X769">
        <v>2.3449312599566614</v>
      </c>
      <c r="Y769">
        <v>2.3303169389433185</v>
      </c>
      <c r="Z769">
        <v>0.581897975044117</v>
      </c>
      <c r="AA769">
        <v>0.18339415288160199</v>
      </c>
      <c r="AB769">
        <v>0.68329500667491005</v>
      </c>
    </row>
    <row r="770" spans="21:28" x14ac:dyDescent="0.25">
      <c r="U770">
        <v>-0.15348367385772788</v>
      </c>
      <c r="V770">
        <v>0.69471873253529959</v>
      </c>
      <c r="W770">
        <v>4.4076710945940754</v>
      </c>
      <c r="X770">
        <v>4.9618777028075582</v>
      </c>
      <c r="Y770">
        <v>4.6847743987008172</v>
      </c>
      <c r="Z770">
        <v>-0.36559035930522399</v>
      </c>
      <c r="AA770">
        <v>0.29957963199207799</v>
      </c>
      <c r="AB770">
        <v>0.68352468303481795</v>
      </c>
    </row>
    <row r="771" spans="21:28" x14ac:dyDescent="0.25">
      <c r="U771">
        <v>-4.9255564156337597E-2</v>
      </c>
      <c r="V771">
        <v>0.83126810519812766</v>
      </c>
      <c r="W771">
        <v>2.1798769080901867</v>
      </c>
      <c r="X771">
        <v>2.8580789067560635</v>
      </c>
      <c r="Y771">
        <v>2.5189779074231251</v>
      </c>
      <c r="Z771">
        <v>0.21606722217917501</v>
      </c>
      <c r="AA771">
        <v>5.7995576031685397E-2</v>
      </c>
      <c r="AB771">
        <v>0.68411592491221096</v>
      </c>
    </row>
    <row r="772" spans="21:28" x14ac:dyDescent="0.25">
      <c r="U772">
        <v>0.17618762328767831</v>
      </c>
      <c r="V772">
        <v>0.40704598827077609</v>
      </c>
      <c r="W772">
        <v>2.8308644250702701</v>
      </c>
      <c r="X772">
        <v>3.6311486526860235</v>
      </c>
      <c r="Y772">
        <v>3.2310065388781468</v>
      </c>
      <c r="Z772">
        <v>0.51516774657015496</v>
      </c>
      <c r="AA772">
        <v>0.40219150518686297</v>
      </c>
      <c r="AB772">
        <v>0.68428774178681895</v>
      </c>
    </row>
    <row r="773" spans="21:28" x14ac:dyDescent="0.25">
      <c r="U773">
        <v>1.1873381548693189E-2</v>
      </c>
      <c r="V773">
        <v>0.89872456272742141</v>
      </c>
      <c r="W773">
        <v>3.3738999518139678</v>
      </c>
      <c r="X773">
        <v>3.5673663757677452</v>
      </c>
      <c r="Y773">
        <v>3.4706331637908567</v>
      </c>
      <c r="Z773">
        <v>-0.89082240801350998</v>
      </c>
      <c r="AA773">
        <v>9.1492002328199998E-2</v>
      </c>
      <c r="AB773">
        <v>0.68472991761208202</v>
      </c>
    </row>
    <row r="774" spans="21:28" x14ac:dyDescent="0.25">
      <c r="U774">
        <v>-0.14603786946531053</v>
      </c>
      <c r="V774">
        <v>0.20901353893605831</v>
      </c>
      <c r="W774">
        <v>3.6135288017493132</v>
      </c>
      <c r="X774">
        <v>4.0394471237945551</v>
      </c>
      <c r="Y774">
        <v>3.8264879627719344</v>
      </c>
      <c r="Z774">
        <v>-0.16905751688807</v>
      </c>
      <c r="AA774">
        <v>4.3921444574465097E-2</v>
      </c>
      <c r="AB774">
        <v>0.68522301769296001</v>
      </c>
    </row>
    <row r="775" spans="21:28" x14ac:dyDescent="0.25">
      <c r="U775">
        <v>-4.0634728372548612E-2</v>
      </c>
      <c r="V775">
        <v>0.91952168749660812</v>
      </c>
      <c r="W775">
        <v>3.0386709076137102</v>
      </c>
      <c r="X775">
        <v>2.9980929004147474</v>
      </c>
      <c r="Y775">
        <v>3.0183819040142286</v>
      </c>
      <c r="Z775">
        <v>-0.32807990559658601</v>
      </c>
      <c r="AA775">
        <v>7.49289434577773E-2</v>
      </c>
      <c r="AB775">
        <v>0.68623820844848504</v>
      </c>
    </row>
    <row r="776" spans="21:28" x14ac:dyDescent="0.25">
      <c r="U776">
        <v>-4.1329730766496826E-2</v>
      </c>
      <c r="V776">
        <v>0.85982781308073886</v>
      </c>
      <c r="W776">
        <v>3.0871233662109367</v>
      </c>
      <c r="X776">
        <v>3.5020452321972915</v>
      </c>
      <c r="Y776">
        <v>3.2945842992041143</v>
      </c>
      <c r="Z776">
        <v>3.3272609118206899</v>
      </c>
      <c r="AA776">
        <v>0.13579687547531499</v>
      </c>
      <c r="AB776">
        <v>0.68693934777464505</v>
      </c>
    </row>
    <row r="777" spans="21:28" x14ac:dyDescent="0.25">
      <c r="U777">
        <v>4.2457404829048043E-2</v>
      </c>
      <c r="V777">
        <v>0.90315503950894138</v>
      </c>
      <c r="W777">
        <v>1.9263632083871141</v>
      </c>
      <c r="X777">
        <v>2.1961830114870469</v>
      </c>
      <c r="Y777">
        <v>2.0612731099370807</v>
      </c>
      <c r="Z777">
        <v>0.22797162424220499</v>
      </c>
      <c r="AA777">
        <v>8.5469465396399005E-2</v>
      </c>
      <c r="AB777">
        <v>0.68711950225631002</v>
      </c>
    </row>
    <row r="778" spans="21:28" x14ac:dyDescent="0.25">
      <c r="U778">
        <v>-0.37076391877291848</v>
      </c>
      <c r="V778">
        <v>0.40262536286972361</v>
      </c>
      <c r="W778">
        <v>3.4058546757725892</v>
      </c>
      <c r="X778">
        <v>3.6183223650360063</v>
      </c>
      <c r="Y778">
        <v>3.5120885204042978</v>
      </c>
      <c r="Z778">
        <v>0.90385149180983104</v>
      </c>
      <c r="AA778">
        <v>9.49656548081112E-2</v>
      </c>
      <c r="AB778">
        <v>0.68726862093740704</v>
      </c>
    </row>
    <row r="779" spans="21:28" x14ac:dyDescent="0.25">
      <c r="U779">
        <v>-6.3089695604835114E-2</v>
      </c>
      <c r="V779">
        <v>0.77947212664971843</v>
      </c>
      <c r="W779">
        <v>3.1059591988854458</v>
      </c>
      <c r="X779">
        <v>2.8819222132174986</v>
      </c>
      <c r="Y779">
        <v>2.9939407060514722</v>
      </c>
      <c r="Z779">
        <v>-0.120673936120516</v>
      </c>
      <c r="AA779">
        <v>2.7081232042881799E-2</v>
      </c>
      <c r="AB779">
        <v>0.68767808287168097</v>
      </c>
    </row>
    <row r="780" spans="21:28" x14ac:dyDescent="0.25">
      <c r="U780">
        <v>-0.13184876295496345</v>
      </c>
      <c r="V780">
        <v>0.28612027941445617</v>
      </c>
      <c r="W780">
        <v>2.9028879063909052</v>
      </c>
      <c r="X780">
        <v>3.1318098988995788</v>
      </c>
      <c r="Y780">
        <v>3.0173489026452422</v>
      </c>
      <c r="Z780">
        <v>0.35000828494075897</v>
      </c>
      <c r="AA780">
        <v>6.5493914076345999E-2</v>
      </c>
      <c r="AB780">
        <v>0.68777472869503198</v>
      </c>
    </row>
    <row r="781" spans="21:28" x14ac:dyDescent="0.25">
      <c r="U781">
        <v>-7.7709752332912135E-2</v>
      </c>
      <c r="V781">
        <v>0.94645023766222203</v>
      </c>
      <c r="W781">
        <v>0.9113067664981932</v>
      </c>
      <c r="X781">
        <v>0.60977700606080665</v>
      </c>
      <c r="Y781">
        <v>0.76054188627949992</v>
      </c>
      <c r="Z781">
        <v>-0.50182105078829398</v>
      </c>
      <c r="AA781">
        <v>2.06374684964135E-2</v>
      </c>
      <c r="AB781">
        <v>0.68789716136887202</v>
      </c>
    </row>
    <row r="782" spans="21:28" x14ac:dyDescent="0.25">
      <c r="U782">
        <v>-9.3746568676759415E-2</v>
      </c>
      <c r="V782">
        <v>0.26059014689243348</v>
      </c>
      <c r="W782">
        <v>3.0315529366344052</v>
      </c>
      <c r="X782">
        <v>3.3463447691087977</v>
      </c>
      <c r="Y782">
        <v>3.1889488528716017</v>
      </c>
      <c r="Z782">
        <v>2.3758566546648101</v>
      </c>
      <c r="AA782">
        <v>0.115172099574578</v>
      </c>
      <c r="AB782">
        <v>0.68863084477562897</v>
      </c>
    </row>
    <row r="783" spans="21:28" x14ac:dyDescent="0.25">
      <c r="U783">
        <v>-0.12501869133588261</v>
      </c>
      <c r="V783">
        <v>0.47961972898195138</v>
      </c>
      <c r="W783">
        <v>2.7868114015319847</v>
      </c>
      <c r="X783">
        <v>3.3630053915479685</v>
      </c>
      <c r="Y783">
        <v>3.0749083965399766</v>
      </c>
      <c r="Z783">
        <v>-0.57392680412274399</v>
      </c>
      <c r="AA783">
        <v>5.8847758949848103E-2</v>
      </c>
      <c r="AB783">
        <v>0.68873532582400299</v>
      </c>
    </row>
    <row r="784" spans="21:28" x14ac:dyDescent="0.25">
      <c r="U784">
        <v>-4.0149550390909068E-2</v>
      </c>
      <c r="V784">
        <v>0.94618243634076604</v>
      </c>
      <c r="W784">
        <v>1.7557865150916319</v>
      </c>
      <c r="X784">
        <v>2.1885803783629889</v>
      </c>
      <c r="Y784">
        <v>1.9721834467273105</v>
      </c>
      <c r="Z784">
        <v>2.1378425820631999</v>
      </c>
      <c r="AA784">
        <v>4.7851394777388902E-2</v>
      </c>
      <c r="AB784">
        <v>0.68937679975263499</v>
      </c>
    </row>
    <row r="785" spans="21:28" x14ac:dyDescent="0.25">
      <c r="U785">
        <v>-0.11633773184613221</v>
      </c>
      <c r="V785">
        <v>0.91124240379437049</v>
      </c>
      <c r="W785">
        <v>0.64730628881241714</v>
      </c>
      <c r="X785">
        <v>0.75199586761371673</v>
      </c>
      <c r="Y785">
        <v>0.69965107821306693</v>
      </c>
      <c r="Z785">
        <v>-2.49199878357414</v>
      </c>
      <c r="AA785">
        <v>0.316018921333034</v>
      </c>
      <c r="AB785">
        <v>0.68940880723714504</v>
      </c>
    </row>
    <row r="786" spans="21:28" x14ac:dyDescent="0.25">
      <c r="U786">
        <v>-0.22951510258590632</v>
      </c>
      <c r="V786">
        <v>0.27095425860330707</v>
      </c>
      <c r="W786">
        <v>3.5984386858875959</v>
      </c>
      <c r="X786">
        <v>3.7175960979856293</v>
      </c>
      <c r="Y786">
        <v>3.6580173919366126</v>
      </c>
      <c r="Z786">
        <v>-0.33542901463345398</v>
      </c>
      <c r="AA786">
        <v>0.107515431358897</v>
      </c>
      <c r="AB786">
        <v>0.68953963541823504</v>
      </c>
    </row>
    <row r="787" spans="21:28" x14ac:dyDescent="0.25">
      <c r="U787">
        <v>8.4485013745781209E-3</v>
      </c>
      <c r="V787">
        <v>0.98509621331899688</v>
      </c>
      <c r="W787">
        <v>2.1751887503341183</v>
      </c>
      <c r="X787">
        <v>2.0754097617227765</v>
      </c>
      <c r="Y787">
        <v>2.1252992560284474</v>
      </c>
      <c r="Z787">
        <v>0.33890992369073702</v>
      </c>
      <c r="AA787">
        <v>0.111952783920265</v>
      </c>
      <c r="AB787">
        <v>0.69043154847218902</v>
      </c>
    </row>
    <row r="788" spans="21:28" x14ac:dyDescent="0.25">
      <c r="U788">
        <v>0.14129228324381854</v>
      </c>
      <c r="V788">
        <v>0.69325489866264167</v>
      </c>
      <c r="W788">
        <v>3.7103860671830566</v>
      </c>
      <c r="X788">
        <v>3.943264388562163</v>
      </c>
      <c r="Y788">
        <v>3.82682522787261</v>
      </c>
      <c r="Z788">
        <v>0.29182293919459801</v>
      </c>
      <c r="AA788">
        <v>3.1211076449877299E-2</v>
      </c>
      <c r="AB788">
        <v>0.69043572658463404</v>
      </c>
    </row>
    <row r="789" spans="21:28" x14ac:dyDescent="0.25">
      <c r="U789">
        <v>-0.31317450774156025</v>
      </c>
      <c r="V789">
        <v>0.14332594577383273</v>
      </c>
      <c r="W789">
        <v>2.8122237873671874</v>
      </c>
      <c r="X789">
        <v>2.0137127433521358</v>
      </c>
      <c r="Y789">
        <v>2.4129682653596616</v>
      </c>
      <c r="Z789">
        <v>-0.46740541821876902</v>
      </c>
      <c r="AA789">
        <v>5.6203352370665302E-2</v>
      </c>
      <c r="AB789">
        <v>0.69183376097031202</v>
      </c>
    </row>
    <row r="790" spans="21:28" x14ac:dyDescent="0.25">
      <c r="U790">
        <v>-6.4923953054067951E-2</v>
      </c>
      <c r="V790">
        <v>0.49432815838667021</v>
      </c>
      <c r="W790">
        <v>3.6363863434043684</v>
      </c>
      <c r="X790">
        <v>3.8973486545409899</v>
      </c>
      <c r="Y790">
        <v>3.7668674989726791</v>
      </c>
      <c r="Z790">
        <v>0.229557691536935</v>
      </c>
      <c r="AA790">
        <v>4.3491368081544399E-2</v>
      </c>
      <c r="AB790">
        <v>0.69250909593375298</v>
      </c>
    </row>
    <row r="791" spans="21:28" x14ac:dyDescent="0.25">
      <c r="U791">
        <v>0.10221051578298998</v>
      </c>
      <c r="V791">
        <v>0.53339464809604853</v>
      </c>
      <c r="W791">
        <v>4.0088366307491512</v>
      </c>
      <c r="X791">
        <v>3.9789465296217572</v>
      </c>
      <c r="Y791">
        <v>3.993891580185454</v>
      </c>
      <c r="Z791">
        <v>0.186137854823439</v>
      </c>
      <c r="AA791">
        <v>0.117410527922185</v>
      </c>
      <c r="AB791">
        <v>0.69263402077091696</v>
      </c>
    </row>
    <row r="792" spans="21:28" x14ac:dyDescent="0.25">
      <c r="U792">
        <v>-0.35178696867361198</v>
      </c>
      <c r="V792">
        <v>0.12650881575730444</v>
      </c>
      <c r="W792">
        <v>2.0467982522735064</v>
      </c>
      <c r="X792">
        <v>2.2993023678952351</v>
      </c>
      <c r="Y792">
        <v>2.1730503100843706</v>
      </c>
      <c r="Z792">
        <v>0.26693621025529202</v>
      </c>
      <c r="AA792">
        <v>3.1240392782625401E-2</v>
      </c>
      <c r="AB792">
        <v>0.693543462341075</v>
      </c>
    </row>
    <row r="793" spans="21:28" x14ac:dyDescent="0.25">
      <c r="U793">
        <v>6.8829386233953552E-3</v>
      </c>
      <c r="V793">
        <v>0.96585482486764185</v>
      </c>
      <c r="W793">
        <v>2.6863704697448108</v>
      </c>
      <c r="X793">
        <v>2.7902331183405238</v>
      </c>
      <c r="Y793">
        <v>2.738301794042667</v>
      </c>
      <c r="Z793">
        <v>-1.8158494992891701</v>
      </c>
      <c r="AA793">
        <v>0.10897397416060001</v>
      </c>
      <c r="AB793">
        <v>0.69381483078885697</v>
      </c>
    </row>
    <row r="794" spans="21:28" x14ac:dyDescent="0.25">
      <c r="U794">
        <v>-0.3608681235806549</v>
      </c>
      <c r="V794">
        <v>0.33798282241564859</v>
      </c>
      <c r="W794">
        <v>3.4394254893075367</v>
      </c>
      <c r="X794">
        <v>1.9743016614865831</v>
      </c>
      <c r="Y794">
        <v>2.70686357539706</v>
      </c>
      <c r="Z794">
        <v>-0.32310973274146199</v>
      </c>
      <c r="AA794">
        <v>0.12840436967098801</v>
      </c>
      <c r="AB794">
        <v>0.69493446485182597</v>
      </c>
    </row>
    <row r="795" spans="21:28" x14ac:dyDescent="0.25">
      <c r="U795">
        <v>-2.9963813756058538E-2</v>
      </c>
      <c r="V795">
        <v>0.94452067414877772</v>
      </c>
      <c r="W795">
        <v>2.74692348464799</v>
      </c>
      <c r="X795">
        <v>2.4614322411125213</v>
      </c>
      <c r="Y795">
        <v>2.6041778628802557</v>
      </c>
      <c r="Z795">
        <v>0.33002541129233298</v>
      </c>
      <c r="AA795">
        <v>0.15218214709178701</v>
      </c>
      <c r="AB795">
        <v>0.69564548068358201</v>
      </c>
    </row>
    <row r="796" spans="21:28" x14ac:dyDescent="0.25">
      <c r="U796">
        <v>9.1086858402997239E-2</v>
      </c>
      <c r="V796">
        <v>0.2677870175796791</v>
      </c>
      <c r="W796">
        <v>4.0081823564161025</v>
      </c>
      <c r="X796">
        <v>4.1432955998706866</v>
      </c>
      <c r="Y796">
        <v>4.075738978143395</v>
      </c>
      <c r="Z796">
        <v>0.266024272382274</v>
      </c>
      <c r="AA796">
        <v>6.4886488543557594E-2</v>
      </c>
      <c r="AB796">
        <v>0.69572038555028204</v>
      </c>
    </row>
    <row r="797" spans="21:28" x14ac:dyDescent="0.25">
      <c r="U797">
        <v>-6.4260923201907433E-2</v>
      </c>
      <c r="V797">
        <v>0.86321538979655266</v>
      </c>
      <c r="W797">
        <v>2.5529779837416675</v>
      </c>
      <c r="X797">
        <v>2.5937520593837213</v>
      </c>
      <c r="Y797">
        <v>2.5733650215626946</v>
      </c>
      <c r="Z797">
        <v>0.59129559098177897</v>
      </c>
      <c r="AA797">
        <v>9.5209702641731606E-2</v>
      </c>
      <c r="AB797">
        <v>0.696268177812433</v>
      </c>
    </row>
    <row r="798" spans="21:28" x14ac:dyDescent="0.25">
      <c r="U798">
        <v>0.20816709686007309</v>
      </c>
      <c r="V798">
        <v>0.71602667543153409</v>
      </c>
      <c r="W798">
        <v>3.3749560656834166</v>
      </c>
      <c r="X798">
        <v>4.4988386815396675</v>
      </c>
      <c r="Y798">
        <v>3.9368973736115418</v>
      </c>
      <c r="Z798">
        <v>0.54804767126931198</v>
      </c>
      <c r="AA798">
        <v>0.29970349967041399</v>
      </c>
      <c r="AB798">
        <v>0.69627655758374496</v>
      </c>
    </row>
    <row r="799" spans="21:28" x14ac:dyDescent="0.25">
      <c r="U799">
        <v>0.15216211946836497</v>
      </c>
      <c r="V799">
        <v>0.37016003504079265</v>
      </c>
      <c r="W799">
        <v>3.0748891651574071</v>
      </c>
      <c r="X799">
        <v>3.1206900937711253</v>
      </c>
      <c r="Y799">
        <v>3.0977896294642662</v>
      </c>
      <c r="Z799">
        <v>0.30312067154678801</v>
      </c>
      <c r="AA799">
        <v>0.201536953958315</v>
      </c>
      <c r="AB799">
        <v>0.69668949156808802</v>
      </c>
    </row>
    <row r="800" spans="21:28" x14ac:dyDescent="0.25">
      <c r="U800">
        <v>0.14268047767910302</v>
      </c>
      <c r="V800">
        <v>0.53725070371020089</v>
      </c>
      <c r="W800">
        <v>2.4610943114218027</v>
      </c>
      <c r="X800">
        <v>2.5597431458235684</v>
      </c>
      <c r="Y800">
        <v>2.5104187286226853</v>
      </c>
      <c r="Z800">
        <v>0.57691232442589402</v>
      </c>
      <c r="AA800">
        <v>0.47921420036499202</v>
      </c>
      <c r="AB800">
        <v>0.69706030537196095</v>
      </c>
    </row>
    <row r="801" spans="21:28" x14ac:dyDescent="0.25">
      <c r="U801">
        <v>-0.13561064489329849</v>
      </c>
      <c r="V801">
        <v>0.8468712502587562</v>
      </c>
      <c r="W801">
        <v>2.7477717744127514</v>
      </c>
      <c r="X801">
        <v>1.722224949925047</v>
      </c>
      <c r="Y801">
        <v>2.2349983621688994</v>
      </c>
      <c r="Z801">
        <v>0.82252779280607902</v>
      </c>
      <c r="AA801">
        <v>7.6688683742411098E-2</v>
      </c>
      <c r="AB801">
        <v>0.69762710431289798</v>
      </c>
    </row>
    <row r="802" spans="21:28" x14ac:dyDescent="0.25">
      <c r="U802">
        <v>-0.25681079159592296</v>
      </c>
      <c r="V802">
        <v>0.15859036800652054</v>
      </c>
      <c r="W802">
        <v>3.1120852420629337</v>
      </c>
      <c r="X802">
        <v>3.2496580361951817</v>
      </c>
      <c r="Y802">
        <v>3.1808716391290579</v>
      </c>
      <c r="Z802">
        <v>0.47139837129609402</v>
      </c>
      <c r="AA802">
        <v>6.4445478165832307E-2</v>
      </c>
      <c r="AB802">
        <v>0.69818966929517801</v>
      </c>
    </row>
    <row r="803" spans="21:28" x14ac:dyDescent="0.25">
      <c r="U803">
        <v>-1.6623435344227551</v>
      </c>
      <c r="V803">
        <v>0.45963851090710084</v>
      </c>
      <c r="W803">
        <v>0.825250684910665</v>
      </c>
      <c r="X803">
        <v>0.6784638350060973</v>
      </c>
      <c r="Y803">
        <v>0.75185725995838115</v>
      </c>
      <c r="Z803">
        <v>1.4395114741947299</v>
      </c>
      <c r="AA803">
        <v>4.4181539561228299E-2</v>
      </c>
      <c r="AB803">
        <v>0.69922879019669104</v>
      </c>
    </row>
    <row r="804" spans="21:28" x14ac:dyDescent="0.25">
      <c r="U804">
        <v>-0.26344773843318986</v>
      </c>
      <c r="V804">
        <v>0.59114820162013693</v>
      </c>
      <c r="W804">
        <v>1.8618432505195253</v>
      </c>
      <c r="X804">
        <v>1.9287074424453217</v>
      </c>
      <c r="Y804">
        <v>1.8952753464824235</v>
      </c>
      <c r="Z804">
        <v>-0.21593914109228299</v>
      </c>
      <c r="AA804">
        <v>7.29449455090942E-3</v>
      </c>
      <c r="AB804">
        <v>0.70006668712918996</v>
      </c>
    </row>
    <row r="805" spans="21:28" x14ac:dyDescent="0.25">
      <c r="U805">
        <v>0.21296327119701272</v>
      </c>
      <c r="V805">
        <v>0.69192328104939926</v>
      </c>
      <c r="W805">
        <v>1.6509816972982749</v>
      </c>
      <c r="X805">
        <v>2.2999233355460036</v>
      </c>
      <c r="Y805">
        <v>1.9754525164221393</v>
      </c>
      <c r="Z805">
        <v>-0.27923198828164902</v>
      </c>
      <c r="AA805">
        <v>9.6301411292996505E-2</v>
      </c>
      <c r="AB805">
        <v>0.70129640699518703</v>
      </c>
    </row>
    <row r="806" spans="21:28" x14ac:dyDescent="0.25">
      <c r="U806">
        <v>-7.2719152899793416E-2</v>
      </c>
      <c r="V806">
        <v>0.50416312199312774</v>
      </c>
      <c r="W806">
        <v>2.8873548068467882</v>
      </c>
      <c r="X806">
        <v>3.3501505303201724</v>
      </c>
      <c r="Y806">
        <v>3.1187526685834803</v>
      </c>
      <c r="Z806">
        <v>0.26390721066425998</v>
      </c>
      <c r="AA806">
        <v>0.11510934278228301</v>
      </c>
      <c r="AB806">
        <v>0.70301326504630701</v>
      </c>
    </row>
    <row r="807" spans="21:28" x14ac:dyDescent="0.25">
      <c r="U807">
        <v>8.0846513399179226E-2</v>
      </c>
      <c r="V807">
        <v>0.53628055539755493</v>
      </c>
      <c r="W807">
        <v>2.4997824034546459</v>
      </c>
      <c r="X807">
        <v>2.8100058386669766</v>
      </c>
      <c r="Y807">
        <v>2.6548941210608112</v>
      </c>
      <c r="Z807">
        <v>0.299385075579231</v>
      </c>
      <c r="AA807">
        <v>0.19149938840477501</v>
      </c>
      <c r="AB807">
        <v>0.70361400771240501</v>
      </c>
    </row>
    <row r="808" spans="21:28" x14ac:dyDescent="0.25">
      <c r="U808">
        <v>-0.23897615096168354</v>
      </c>
      <c r="V808">
        <v>0.59533411083595023</v>
      </c>
      <c r="W808">
        <v>3.5080615219858884</v>
      </c>
      <c r="X808">
        <v>3.1611304090473653</v>
      </c>
      <c r="Y808">
        <v>3.3345959655166268</v>
      </c>
      <c r="Z808">
        <v>-0.50118847175032899</v>
      </c>
      <c r="AA808">
        <v>0.25982675523214199</v>
      </c>
      <c r="AB808">
        <v>0.70460845966175101</v>
      </c>
    </row>
    <row r="809" spans="21:28" x14ac:dyDescent="0.25">
      <c r="U809">
        <v>-5.0897219172919952</v>
      </c>
      <c r="V809">
        <v>0.34089313230205975</v>
      </c>
      <c r="W809">
        <v>0.38044701396883834</v>
      </c>
      <c r="X809">
        <v>0</v>
      </c>
      <c r="Y809">
        <v>0.19022350698441917</v>
      </c>
      <c r="Z809">
        <v>1.0044907417137401</v>
      </c>
      <c r="AA809">
        <v>5.8217889367635403E-2</v>
      </c>
      <c r="AB809">
        <v>0.70485212748427795</v>
      </c>
    </row>
    <row r="810" spans="21:28" x14ac:dyDescent="0.25">
      <c r="U810">
        <v>-7.0774370323354152E-2</v>
      </c>
      <c r="V810">
        <v>0.75757578122885894</v>
      </c>
      <c r="W810">
        <v>3.4635518344361178</v>
      </c>
      <c r="X810">
        <v>3.9662488821163904</v>
      </c>
      <c r="Y810">
        <v>3.7149003582762541</v>
      </c>
      <c r="Z810">
        <v>-0.678366422480422</v>
      </c>
      <c r="AA810">
        <v>6.1426980076545699E-2</v>
      </c>
      <c r="AB810">
        <v>0.70507956568062802</v>
      </c>
    </row>
    <row r="811" spans="21:28" x14ac:dyDescent="0.25">
      <c r="U811">
        <v>-0.46524418668872047</v>
      </c>
      <c r="V811">
        <v>0.19469658409432825</v>
      </c>
      <c r="W811">
        <v>3.045545077853959</v>
      </c>
      <c r="X811">
        <v>3.5565237075775484</v>
      </c>
      <c r="Y811">
        <v>3.3010343927157537</v>
      </c>
      <c r="Z811">
        <v>-0.46649780969774002</v>
      </c>
      <c r="AA811">
        <v>7.7888270173290905E-2</v>
      </c>
      <c r="AB811">
        <v>0.705352680501518</v>
      </c>
    </row>
    <row r="812" spans="21:28" x14ac:dyDescent="0.25">
      <c r="U812">
        <v>-0.11356017744929096</v>
      </c>
      <c r="V812">
        <v>0.16344206827871527</v>
      </c>
      <c r="W812">
        <v>3.1309439729998281</v>
      </c>
      <c r="X812">
        <v>3.5530433377032598</v>
      </c>
      <c r="Y812">
        <v>3.3419936553515441</v>
      </c>
      <c r="Z812">
        <v>0.33591902570888199</v>
      </c>
      <c r="AA812">
        <v>6.8660429705669102E-2</v>
      </c>
      <c r="AB812">
        <v>0.70554854243902498</v>
      </c>
    </row>
    <row r="813" spans="21:28" x14ac:dyDescent="0.25">
      <c r="U813">
        <v>-0.1358571893944768</v>
      </c>
      <c r="V813">
        <v>0.79842733613901518</v>
      </c>
      <c r="W813">
        <v>2.8928809242893228</v>
      </c>
      <c r="X813">
        <v>2.165246354565848</v>
      </c>
      <c r="Y813">
        <v>2.5290636394275854</v>
      </c>
      <c r="Z813">
        <v>-0.49863851898620398</v>
      </c>
      <c r="AA813">
        <v>5.7912795585853702E-2</v>
      </c>
      <c r="AB813">
        <v>0.70577189599213297</v>
      </c>
    </row>
    <row r="814" spans="21:28" x14ac:dyDescent="0.25">
      <c r="U814">
        <v>0.2017487657433622</v>
      </c>
      <c r="V814">
        <v>0.52221607188449304</v>
      </c>
      <c r="W814">
        <v>3.307645345163515</v>
      </c>
      <c r="X814">
        <v>2.8602953605255323</v>
      </c>
      <c r="Y814">
        <v>3.0839703528445237</v>
      </c>
      <c r="Z814">
        <v>-2.4776443829436898</v>
      </c>
      <c r="AA814">
        <v>6.6820721531822003E-2</v>
      </c>
      <c r="AB814">
        <v>0.70615761411538103</v>
      </c>
    </row>
    <row r="815" spans="21:28" x14ac:dyDescent="0.25">
      <c r="U815">
        <v>-0.218269686187675</v>
      </c>
      <c r="V815">
        <v>0.91442400016310221</v>
      </c>
      <c r="W815">
        <v>0.14390460013281284</v>
      </c>
      <c r="X815">
        <v>0.61049698687128828</v>
      </c>
      <c r="Y815">
        <v>0.37720079350205055</v>
      </c>
      <c r="Z815">
        <v>-0.340999609143673</v>
      </c>
      <c r="AA815">
        <v>5.2177926325957802E-2</v>
      </c>
      <c r="AB815">
        <v>0.70700533843680102</v>
      </c>
    </row>
    <row r="816" spans="21:28" x14ac:dyDescent="0.25">
      <c r="U816">
        <v>-9.0111496232926802E-2</v>
      </c>
      <c r="V816">
        <v>0.75477494075209051</v>
      </c>
      <c r="W816">
        <v>2.9216451112845072</v>
      </c>
      <c r="X816">
        <v>3.2188476662728065</v>
      </c>
      <c r="Y816">
        <v>3.0702463887786569</v>
      </c>
      <c r="Z816">
        <v>-0.44705001643722903</v>
      </c>
      <c r="AA816">
        <v>7.2104153787325598E-2</v>
      </c>
      <c r="AB816">
        <v>0.70714163963980103</v>
      </c>
    </row>
    <row r="817" spans="21:28" x14ac:dyDescent="0.25">
      <c r="U817">
        <v>-1.3642757006244434E-2</v>
      </c>
      <c r="V817">
        <v>0.91757117212806838</v>
      </c>
      <c r="W817">
        <v>2.9984311026548425</v>
      </c>
      <c r="X817">
        <v>3.3473467773021368</v>
      </c>
      <c r="Y817">
        <v>3.1728889399784896</v>
      </c>
      <c r="Z817">
        <v>-0.325363355798649</v>
      </c>
      <c r="AA817">
        <v>0.110288195875962</v>
      </c>
      <c r="AB817">
        <v>0.707747722881238</v>
      </c>
    </row>
    <row r="818" spans="21:28" x14ac:dyDescent="0.25">
      <c r="U818">
        <v>0.41456024502714817</v>
      </c>
      <c r="V818">
        <v>9.3458496189299786E-2</v>
      </c>
      <c r="W818">
        <v>3.5546213866855703</v>
      </c>
      <c r="X818">
        <v>4.1437165278017396</v>
      </c>
      <c r="Y818">
        <v>3.8491689572436547</v>
      </c>
      <c r="Z818">
        <v>0.34431593214815598</v>
      </c>
      <c r="AA818">
        <v>0.12999631466633199</v>
      </c>
      <c r="AB818">
        <v>0.70837801025562697</v>
      </c>
    </row>
    <row r="819" spans="21:28" x14ac:dyDescent="0.25">
      <c r="U819">
        <v>-0.3694598127245875</v>
      </c>
      <c r="V819">
        <v>0.16809663036054767</v>
      </c>
      <c r="W819">
        <v>3.204904014690706</v>
      </c>
      <c r="X819">
        <v>3.1481610997592013</v>
      </c>
      <c r="Y819">
        <v>3.1765325572249536</v>
      </c>
      <c r="Z819">
        <v>-0.67139720030212202</v>
      </c>
      <c r="AA819">
        <v>0.161212476436811</v>
      </c>
      <c r="AB819">
        <v>0.71139137438564304</v>
      </c>
    </row>
    <row r="820" spans="21:28" x14ac:dyDescent="0.25">
      <c r="U820">
        <v>0.23045243749022329</v>
      </c>
      <c r="V820">
        <v>0.13528494982710745</v>
      </c>
      <c r="W820">
        <v>2.938143869220792</v>
      </c>
      <c r="X820">
        <v>3.3697856441882093</v>
      </c>
      <c r="Y820">
        <v>3.1539647567045006</v>
      </c>
      <c r="Z820">
        <v>0.23526778118210601</v>
      </c>
      <c r="AA820">
        <v>7.9020346282517098E-2</v>
      </c>
      <c r="AB820">
        <v>0.71140600725788805</v>
      </c>
    </row>
    <row r="821" spans="21:28" x14ac:dyDescent="0.25">
      <c r="U821">
        <v>0.15862088868520238</v>
      </c>
      <c r="V821">
        <v>0.27811842308325557</v>
      </c>
      <c r="W821">
        <v>3.6845999478860172</v>
      </c>
      <c r="X821">
        <v>3.7583901277649066</v>
      </c>
      <c r="Y821">
        <v>3.7214950378254619</v>
      </c>
      <c r="Z821">
        <v>0.29508757514503797</v>
      </c>
      <c r="AA821">
        <v>2.90838005096314E-2</v>
      </c>
      <c r="AB821">
        <v>0.71195074234410605</v>
      </c>
    </row>
    <row r="822" spans="21:28" x14ac:dyDescent="0.25">
      <c r="U822">
        <v>-0.32718765110643749</v>
      </c>
      <c r="V822">
        <v>0.22112962625629443</v>
      </c>
      <c r="W822">
        <v>3.0513248735180496</v>
      </c>
      <c r="X822">
        <v>3.0243899964962089</v>
      </c>
      <c r="Y822">
        <v>3.0378574350071292</v>
      </c>
      <c r="Z822">
        <v>2.2728073443618699</v>
      </c>
      <c r="AA822">
        <v>0.20365035017777</v>
      </c>
      <c r="AB822">
        <v>0.71280419058396305</v>
      </c>
    </row>
    <row r="823" spans="21:28" x14ac:dyDescent="0.25">
      <c r="U823">
        <v>-0.52357415632636306</v>
      </c>
      <c r="V823">
        <v>0.48310580179321805</v>
      </c>
      <c r="W823">
        <v>1.3351175341599752</v>
      </c>
      <c r="X823">
        <v>1.3714704874124817</v>
      </c>
      <c r="Y823">
        <v>1.3532940107862284</v>
      </c>
      <c r="Z823">
        <v>0.58346229037389596</v>
      </c>
      <c r="AA823">
        <v>0.18603488947951999</v>
      </c>
      <c r="AB823">
        <v>0.71357806020903103</v>
      </c>
    </row>
    <row r="824" spans="21:28" x14ac:dyDescent="0.25">
      <c r="U824">
        <v>-4.578722722700148E-2</v>
      </c>
      <c r="V824">
        <v>0.89345913878978778</v>
      </c>
      <c r="W824">
        <v>2.5148102351607999</v>
      </c>
      <c r="X824">
        <v>3.1183538310363583</v>
      </c>
      <c r="Y824">
        <v>2.8165820330985794</v>
      </c>
      <c r="Z824">
        <v>-0.45062372487184299</v>
      </c>
      <c r="AA824">
        <v>0.37712989969354799</v>
      </c>
      <c r="AB824">
        <v>0.71404570801115197</v>
      </c>
    </row>
    <row r="825" spans="21:28" x14ac:dyDescent="0.25">
      <c r="U825">
        <v>-4.773798452928131E-2</v>
      </c>
      <c r="V825">
        <v>0.93376075894681954</v>
      </c>
      <c r="W825">
        <v>2.3264677784312786</v>
      </c>
      <c r="X825">
        <v>2.8225453406694636</v>
      </c>
      <c r="Y825">
        <v>2.5745065595503709</v>
      </c>
      <c r="Z825">
        <v>0.68100972100871904</v>
      </c>
      <c r="AA825">
        <v>3.0010448375316599E-2</v>
      </c>
      <c r="AB825">
        <v>0.71443038504487799</v>
      </c>
    </row>
    <row r="826" spans="21:28" x14ac:dyDescent="0.25">
      <c r="U826">
        <v>-0.26807633865299241</v>
      </c>
      <c r="V826">
        <v>0.18708926093531941</v>
      </c>
      <c r="W826">
        <v>2.5515984337583784</v>
      </c>
      <c r="X826">
        <v>2.5981127785975038</v>
      </c>
      <c r="Y826">
        <v>2.5748556061779411</v>
      </c>
      <c r="Z826">
        <v>2.3491142620901799</v>
      </c>
      <c r="AA826">
        <v>9.7610394248996701E-2</v>
      </c>
      <c r="AB826">
        <v>0.71677865851896505</v>
      </c>
    </row>
    <row r="827" spans="21:28" x14ac:dyDescent="0.25">
      <c r="U827">
        <v>-0.15133576457121495</v>
      </c>
      <c r="V827">
        <v>0.39602187655496379</v>
      </c>
      <c r="W827">
        <v>2.8639572117229513</v>
      </c>
      <c r="X827">
        <v>2.35210942154362</v>
      </c>
      <c r="Y827">
        <v>2.6080333166332856</v>
      </c>
      <c r="Z827">
        <v>-0.26096633071750303</v>
      </c>
      <c r="AA827">
        <v>9.3393184869095203E-2</v>
      </c>
      <c r="AB827">
        <v>0.72149946092372796</v>
      </c>
    </row>
    <row r="828" spans="21:28" x14ac:dyDescent="0.25">
      <c r="U828">
        <v>-0.14504513314150042</v>
      </c>
      <c r="V828">
        <v>0.41601198873960832</v>
      </c>
      <c r="W828">
        <v>2.9001987650834895</v>
      </c>
      <c r="X828">
        <v>3.1435516700055923</v>
      </c>
      <c r="Y828">
        <v>3.0218752175445411</v>
      </c>
      <c r="Z828">
        <v>-0.28464925299757898</v>
      </c>
      <c r="AA828">
        <v>0.14761957847364299</v>
      </c>
      <c r="AB828">
        <v>0.72197943229772299</v>
      </c>
    </row>
    <row r="829" spans="21:28" x14ac:dyDescent="0.25">
      <c r="U829">
        <v>0.22256723592392824</v>
      </c>
      <c r="V829">
        <v>0.33014299326146257</v>
      </c>
      <c r="W829">
        <v>2.2750087696365249</v>
      </c>
      <c r="X829">
        <v>2.8110056691124021</v>
      </c>
      <c r="Y829">
        <v>2.5430072193744637</v>
      </c>
      <c r="Z829">
        <v>-0.31946950557029002</v>
      </c>
      <c r="AA829">
        <v>3.7998797529588998E-2</v>
      </c>
      <c r="AB829">
        <v>0.725062725753292</v>
      </c>
    </row>
    <row r="830" spans="21:28" x14ac:dyDescent="0.25">
      <c r="U830">
        <v>0.13874765382313578</v>
      </c>
      <c r="V830">
        <v>0.6480839336889771</v>
      </c>
      <c r="W830">
        <v>3.5656697447552266</v>
      </c>
      <c r="X830">
        <v>3.7224174900005935</v>
      </c>
      <c r="Y830">
        <v>3.64404361737791</v>
      </c>
      <c r="Z830">
        <v>0.35139338995534503</v>
      </c>
      <c r="AA830">
        <v>0.201565015990052</v>
      </c>
      <c r="AB830">
        <v>0.72516978770056695</v>
      </c>
    </row>
    <row r="831" spans="21:28" x14ac:dyDescent="0.25">
      <c r="U831">
        <v>-2.4247558135246008</v>
      </c>
      <c r="V831">
        <v>7.0927524383274437E-3</v>
      </c>
      <c r="W831">
        <v>1.9956242058372407</v>
      </c>
      <c r="X831">
        <v>1.1415042593474283</v>
      </c>
      <c r="Y831">
        <v>1.5685642325923346</v>
      </c>
      <c r="Z831">
        <v>0.853185649981825</v>
      </c>
      <c r="AA831">
        <v>3.2319674821769298E-2</v>
      </c>
      <c r="AB831">
        <v>0.72577653212114601</v>
      </c>
    </row>
    <row r="832" spans="21:28" x14ac:dyDescent="0.25">
      <c r="U832">
        <v>-0.55813362848996551</v>
      </c>
      <c r="V832">
        <v>8.8878979153221654E-2</v>
      </c>
      <c r="W832">
        <v>2.1130316185024061</v>
      </c>
      <c r="X832">
        <v>2.8984394853626463</v>
      </c>
      <c r="Y832">
        <v>2.505735551932526</v>
      </c>
      <c r="Z832">
        <v>-0.18780545482901201</v>
      </c>
      <c r="AA832">
        <v>8.6778207277727004E-2</v>
      </c>
      <c r="AB832">
        <v>0.72585418671219404</v>
      </c>
    </row>
    <row r="833" spans="21:28" x14ac:dyDescent="0.25">
      <c r="U833">
        <v>7.182651457636427E-2</v>
      </c>
      <c r="V833">
        <v>0.68734220790432765</v>
      </c>
      <c r="W833">
        <v>2.9115875838491783</v>
      </c>
      <c r="X833">
        <v>3.2614448854317151</v>
      </c>
      <c r="Y833">
        <v>3.0865162346404467</v>
      </c>
      <c r="Z833">
        <v>0.14878555712416999</v>
      </c>
      <c r="AA833">
        <v>7.1741453538676794E-2</v>
      </c>
      <c r="AB833">
        <v>0.725932996987394</v>
      </c>
    </row>
    <row r="834" spans="21:28" x14ac:dyDescent="0.25">
      <c r="U834">
        <v>-5.0332250246828115E-2</v>
      </c>
      <c r="V834">
        <v>0.9429704570748445</v>
      </c>
      <c r="W834">
        <v>1.6673200072378958</v>
      </c>
      <c r="X834">
        <v>1.3931980394168793</v>
      </c>
      <c r="Y834">
        <v>1.5302590233273876</v>
      </c>
      <c r="Z834">
        <v>-0.59224461440310106</v>
      </c>
      <c r="AA834">
        <v>3.5468906092476903E-2</v>
      </c>
      <c r="AB834">
        <v>0.72612052618871603</v>
      </c>
    </row>
    <row r="835" spans="21:28" x14ac:dyDescent="0.25">
      <c r="U835">
        <v>0.15587965594579162</v>
      </c>
      <c r="V835">
        <v>0.64217449040820929</v>
      </c>
      <c r="W835">
        <v>2.2316914040577647</v>
      </c>
      <c r="X835">
        <v>2.4219535305792461</v>
      </c>
      <c r="Y835">
        <v>2.3268224673185056</v>
      </c>
      <c r="Z835">
        <v>-0.68751792026585301</v>
      </c>
      <c r="AA835">
        <v>0.106971501424809</v>
      </c>
      <c r="AB835">
        <v>0.72782543670885902</v>
      </c>
    </row>
    <row r="836" spans="21:28" x14ac:dyDescent="0.25">
      <c r="U836">
        <v>-0.17554640290391754</v>
      </c>
      <c r="V836">
        <v>0.64731653476214635</v>
      </c>
      <c r="W836">
        <v>2.2410046483693637</v>
      </c>
      <c r="X836">
        <v>2.8117208870753907</v>
      </c>
      <c r="Y836">
        <v>2.526362767722377</v>
      </c>
      <c r="Z836">
        <v>3.7743869297324002</v>
      </c>
      <c r="AA836">
        <v>0.26807144945719202</v>
      </c>
      <c r="AB836">
        <v>0.72894622544476195</v>
      </c>
    </row>
    <row r="837" spans="21:28" x14ac:dyDescent="0.25">
      <c r="U837">
        <v>1.7194740386232029E-2</v>
      </c>
      <c r="V837">
        <v>0.90810787521822312</v>
      </c>
      <c r="W837">
        <v>3.2698594150527112</v>
      </c>
      <c r="X837">
        <v>3.099436063719395</v>
      </c>
      <c r="Y837">
        <v>3.1846477393860528</v>
      </c>
      <c r="Z837">
        <v>0.46446554516736199</v>
      </c>
      <c r="AA837">
        <v>6.85776241858152E-2</v>
      </c>
      <c r="AB837">
        <v>0.72928509142960196</v>
      </c>
    </row>
    <row r="838" spans="21:28" x14ac:dyDescent="0.25">
      <c r="U838">
        <v>-0.1666880173921301</v>
      </c>
      <c r="V838">
        <v>0.77262386829251506</v>
      </c>
      <c r="W838">
        <v>2.370964053568517</v>
      </c>
      <c r="X838">
        <v>2.5376812060063134</v>
      </c>
      <c r="Y838">
        <v>2.4543226297874154</v>
      </c>
      <c r="Z838">
        <v>-0.57651838614339801</v>
      </c>
      <c r="AA838">
        <v>8.1182143094931797E-2</v>
      </c>
      <c r="AB838">
        <v>0.72952518828566104</v>
      </c>
    </row>
    <row r="839" spans="21:28" x14ac:dyDescent="0.25">
      <c r="U839">
        <v>-0.70738517204802831</v>
      </c>
      <c r="V839">
        <v>0.57472344903712558</v>
      </c>
      <c r="W839">
        <v>1.1030080048430448</v>
      </c>
      <c r="X839">
        <v>0.70851347834195832</v>
      </c>
      <c r="Y839">
        <v>0.90576074159250153</v>
      </c>
      <c r="Z839">
        <v>2.1069543337144099</v>
      </c>
      <c r="AA839">
        <v>0.26341030840193402</v>
      </c>
      <c r="AB839">
        <v>0.729591697576353</v>
      </c>
    </row>
    <row r="840" spans="21:28" x14ac:dyDescent="0.25">
      <c r="U840">
        <v>-0.19830334806497518</v>
      </c>
      <c r="V840">
        <v>0.64817933906724146</v>
      </c>
      <c r="W840">
        <v>2.4813293738330615</v>
      </c>
      <c r="X840">
        <v>2.9534617804739125</v>
      </c>
      <c r="Y840">
        <v>2.717395577153487</v>
      </c>
      <c r="Z840">
        <v>-0.649564793082823</v>
      </c>
      <c r="AA840">
        <v>3.2566776178923097E-2</v>
      </c>
      <c r="AB840">
        <v>0.72970353191849802</v>
      </c>
    </row>
    <row r="841" spans="21:28" x14ac:dyDescent="0.25">
      <c r="U841">
        <v>1.6790709299514039E-2</v>
      </c>
      <c r="V841">
        <v>0.89714518071732874</v>
      </c>
      <c r="W841">
        <v>2.6566878180444005</v>
      </c>
      <c r="X841">
        <v>2.5497059407957408</v>
      </c>
      <c r="Y841">
        <v>2.6031968794200706</v>
      </c>
      <c r="Z841">
        <v>-0.40363174700756599</v>
      </c>
      <c r="AA841">
        <v>0.10810044474871799</v>
      </c>
      <c r="AB841">
        <v>0.73091892781133205</v>
      </c>
    </row>
    <row r="842" spans="21:28" x14ac:dyDescent="0.25">
      <c r="U842">
        <v>-0.12497782729579048</v>
      </c>
      <c r="V842">
        <v>0.38759988880214324</v>
      </c>
      <c r="W842">
        <v>3.1776869937487517</v>
      </c>
      <c r="X842">
        <v>3.483692999036947</v>
      </c>
      <c r="Y842">
        <v>3.3306899963928496</v>
      </c>
      <c r="Z842">
        <v>0.21286895638870801</v>
      </c>
      <c r="AA842">
        <v>3.11517411444809E-2</v>
      </c>
      <c r="AB842">
        <v>0.73101645067933596</v>
      </c>
    </row>
    <row r="843" spans="21:28" x14ac:dyDescent="0.25">
      <c r="U843">
        <v>-6.9492210887630329E-2</v>
      </c>
      <c r="V843">
        <v>0.92048564532110266</v>
      </c>
      <c r="W843">
        <v>2.8523470048219615</v>
      </c>
      <c r="X843">
        <v>3.0683500448050101</v>
      </c>
      <c r="Y843">
        <v>2.9603485248134858</v>
      </c>
      <c r="Z843">
        <v>-1.38271065951695</v>
      </c>
      <c r="AA843">
        <v>2.65093326728837E-2</v>
      </c>
      <c r="AB843">
        <v>0.73182090751400597</v>
      </c>
    </row>
    <row r="844" spans="21:28" x14ac:dyDescent="0.25">
      <c r="U844">
        <v>-0.31947997577201348</v>
      </c>
      <c r="V844">
        <v>0.54542530836692227</v>
      </c>
      <c r="W844">
        <v>3.4419556146109649</v>
      </c>
      <c r="X844">
        <v>3.2009017675383196</v>
      </c>
      <c r="Y844">
        <v>3.321428691074642</v>
      </c>
      <c r="Z844">
        <v>-0.77502023940940801</v>
      </c>
      <c r="AA844">
        <v>0.31704560596897402</v>
      </c>
      <c r="AB844">
        <v>0.73243269128313004</v>
      </c>
    </row>
    <row r="845" spans="21:28" x14ac:dyDescent="0.25">
      <c r="U845">
        <v>-0.10575378773123784</v>
      </c>
      <c r="V845">
        <v>0.31883193739288551</v>
      </c>
      <c r="W845">
        <v>3.6653998985349125</v>
      </c>
      <c r="X845">
        <v>3.7256394006615796</v>
      </c>
      <c r="Y845">
        <v>3.6955196495982463</v>
      </c>
      <c r="Z845">
        <v>0.32361211280255098</v>
      </c>
      <c r="AA845">
        <v>8.4630455287715997E-2</v>
      </c>
      <c r="AB845">
        <v>0.73272210029597895</v>
      </c>
    </row>
    <row r="846" spans="21:28" x14ac:dyDescent="0.25">
      <c r="U846">
        <v>3.3317118665693146E-2</v>
      </c>
      <c r="V846">
        <v>0.87315234282117715</v>
      </c>
      <c r="W846">
        <v>2.7816926013531904</v>
      </c>
      <c r="X846">
        <v>3.0992085166201258</v>
      </c>
      <c r="Y846">
        <v>2.9404505589866581</v>
      </c>
      <c r="Z846">
        <v>0.23988063697069401</v>
      </c>
      <c r="AA846">
        <v>0.102048120615918</v>
      </c>
      <c r="AB846">
        <v>0.73454140302175996</v>
      </c>
    </row>
    <row r="847" spans="21:28" x14ac:dyDescent="0.25">
      <c r="U847">
        <v>-0.2179825667620405</v>
      </c>
      <c r="V847">
        <v>0.17426390911926595</v>
      </c>
      <c r="W847">
        <v>2.1362211020452535</v>
      </c>
      <c r="X847">
        <v>2.1217957956425413</v>
      </c>
      <c r="Y847">
        <v>2.1290084488438974</v>
      </c>
      <c r="Z847">
        <v>-0.293676463348303</v>
      </c>
      <c r="AA847">
        <v>0.32001422816814201</v>
      </c>
      <c r="AB847">
        <v>0.73558462642935596</v>
      </c>
    </row>
    <row r="848" spans="21:28" x14ac:dyDescent="0.25">
      <c r="U848">
        <v>-6.4250435789342808E-2</v>
      </c>
      <c r="V848">
        <v>0.62836048026184299</v>
      </c>
      <c r="W848">
        <v>3.5251769503442598</v>
      </c>
      <c r="X848">
        <v>3.7314828746051725</v>
      </c>
      <c r="Y848">
        <v>3.6283299124747161</v>
      </c>
      <c r="Z848">
        <v>0.45310149268371303</v>
      </c>
      <c r="AA848">
        <v>5.3787184809320897E-2</v>
      </c>
      <c r="AB848">
        <v>0.73667864873840505</v>
      </c>
    </row>
    <row r="849" spans="21:28" x14ac:dyDescent="0.25">
      <c r="U849">
        <v>0.11346908145998005</v>
      </c>
      <c r="V849">
        <v>0.92331869056684346</v>
      </c>
      <c r="W849">
        <v>0.34340751823041454</v>
      </c>
      <c r="X849">
        <v>0.65354443365921921</v>
      </c>
      <c r="Y849">
        <v>0.49847597594481685</v>
      </c>
      <c r="Z849">
        <v>-1.5705932764611601</v>
      </c>
      <c r="AA849">
        <v>0.234652611531324</v>
      </c>
      <c r="AB849">
        <v>0.73692531632654201</v>
      </c>
    </row>
    <row r="850" spans="21:28" x14ac:dyDescent="0.25">
      <c r="U850">
        <v>0.27229141283156533</v>
      </c>
      <c r="V850">
        <v>0.56986198595520887</v>
      </c>
      <c r="W850">
        <v>2.4111861442747196</v>
      </c>
      <c r="X850">
        <v>3.3865974798055825</v>
      </c>
      <c r="Y850">
        <v>2.898891812040151</v>
      </c>
      <c r="Z850">
        <v>-0.30874552273727202</v>
      </c>
      <c r="AA850">
        <v>5.1798645735931501E-2</v>
      </c>
      <c r="AB850">
        <v>0.73750582640284501</v>
      </c>
    </row>
    <row r="851" spans="21:28" x14ac:dyDescent="0.25">
      <c r="U851">
        <v>-0.15108487465749418</v>
      </c>
      <c r="V851">
        <v>0.54092051253499129</v>
      </c>
      <c r="W851">
        <v>2.9274749326587828</v>
      </c>
      <c r="X851">
        <v>2.7992720072491166</v>
      </c>
      <c r="Y851">
        <v>2.8633734699539497</v>
      </c>
      <c r="Z851">
        <v>-0.37308431241547502</v>
      </c>
      <c r="AA851">
        <v>0.168613194250544</v>
      </c>
      <c r="AB851">
        <v>0.73757203597776</v>
      </c>
    </row>
    <row r="852" spans="21:28" x14ac:dyDescent="0.25">
      <c r="U852">
        <v>0.18760306774493479</v>
      </c>
      <c r="V852">
        <v>0.48665803569136412</v>
      </c>
      <c r="W852">
        <v>3.0752663147740091</v>
      </c>
      <c r="X852">
        <v>2.7374890968218977</v>
      </c>
      <c r="Y852">
        <v>2.9063777057979534</v>
      </c>
      <c r="Z852">
        <v>0.29999056141209601</v>
      </c>
      <c r="AA852">
        <v>9.2678791853683898E-2</v>
      </c>
      <c r="AB852">
        <v>0.73758746998454106</v>
      </c>
    </row>
    <row r="853" spans="21:28" x14ac:dyDescent="0.25">
      <c r="U853">
        <v>-0.1061832074105805</v>
      </c>
      <c r="V853">
        <v>0.5280038172984014</v>
      </c>
      <c r="W853">
        <v>2.7816259122974949</v>
      </c>
      <c r="X853">
        <v>3.2447841932784893</v>
      </c>
      <c r="Y853">
        <v>3.0132050527879919</v>
      </c>
      <c r="Z853">
        <v>-0.25481574016373498</v>
      </c>
      <c r="AA853">
        <v>0.174913590997612</v>
      </c>
      <c r="AB853">
        <v>0.73762039232568499</v>
      </c>
    </row>
    <row r="854" spans="21:28" x14ac:dyDescent="0.25">
      <c r="U854">
        <v>-0.41341975581592044</v>
      </c>
      <c r="V854">
        <v>0.50504835999741449</v>
      </c>
      <c r="W854">
        <v>1.9371496699962669</v>
      </c>
      <c r="X854">
        <v>1.749648923347068</v>
      </c>
      <c r="Y854">
        <v>1.8433992966716675</v>
      </c>
      <c r="Z854">
        <v>-1.3637157072672501</v>
      </c>
      <c r="AA854">
        <v>0.104821089694591</v>
      </c>
      <c r="AB854">
        <v>0.73764449943458799</v>
      </c>
    </row>
    <row r="855" spans="21:28" x14ac:dyDescent="0.25">
      <c r="U855">
        <v>-8.2031915621356394E-2</v>
      </c>
      <c r="V855">
        <v>0.78515006330926651</v>
      </c>
      <c r="W855">
        <v>2.2902532329983365</v>
      </c>
      <c r="X855">
        <v>2.9526989110951281</v>
      </c>
      <c r="Y855">
        <v>2.6214760720467325</v>
      </c>
      <c r="Z855">
        <v>0.64274748636978596</v>
      </c>
      <c r="AA855">
        <v>9.2411089724204504E-2</v>
      </c>
      <c r="AB855">
        <v>0.73764842118002905</v>
      </c>
    </row>
    <row r="856" spans="21:28" x14ac:dyDescent="0.25">
      <c r="U856">
        <v>-0.43399464587631681</v>
      </c>
      <c r="V856">
        <v>0.43641991211841746</v>
      </c>
      <c r="W856">
        <v>2.4247043860987074</v>
      </c>
      <c r="X856">
        <v>2.8981584322481075</v>
      </c>
      <c r="Y856">
        <v>2.6614314091734075</v>
      </c>
      <c r="Z856">
        <v>1.9436138390214901</v>
      </c>
      <c r="AA856">
        <v>0.12371715896588099</v>
      </c>
      <c r="AB856">
        <v>0.73789604243694096</v>
      </c>
    </row>
    <row r="857" spans="21:28" x14ac:dyDescent="0.25">
      <c r="U857">
        <v>-0.2000135819338886</v>
      </c>
      <c r="V857">
        <v>0.61265497954291681</v>
      </c>
      <c r="W857">
        <v>2.3573680354090016</v>
      </c>
      <c r="X857">
        <v>2.8672276988470435</v>
      </c>
      <c r="Y857">
        <v>2.6122978671280226</v>
      </c>
      <c r="Z857">
        <v>-0.80118349725833704</v>
      </c>
      <c r="AA857">
        <v>1.3917840582225199E-2</v>
      </c>
      <c r="AB857">
        <v>0.73923474083636198</v>
      </c>
    </row>
    <row r="858" spans="21:28" x14ac:dyDescent="0.25">
      <c r="U858">
        <v>0.12769622205736872</v>
      </c>
      <c r="V858">
        <v>0.7517740766870481</v>
      </c>
      <c r="W858">
        <v>3.2721738497292083</v>
      </c>
      <c r="X858">
        <v>3.2628871624225848</v>
      </c>
      <c r="Y858">
        <v>3.2675305060758966</v>
      </c>
      <c r="Z858">
        <v>0.476195433910025</v>
      </c>
      <c r="AA858">
        <v>0.34503808818413401</v>
      </c>
      <c r="AB858">
        <v>0.739762651851116</v>
      </c>
    </row>
    <row r="859" spans="21:28" x14ac:dyDescent="0.25">
      <c r="U859">
        <v>0.12400590872231385</v>
      </c>
      <c r="V859">
        <v>0.85154962974693638</v>
      </c>
      <c r="W859">
        <v>2.0553926520049348</v>
      </c>
      <c r="X859">
        <v>2.759018937382077</v>
      </c>
      <c r="Y859">
        <v>2.4072057946935059</v>
      </c>
      <c r="Z859">
        <v>0.39579413958778498</v>
      </c>
      <c r="AA859">
        <v>3.3184740817660603E-2</v>
      </c>
      <c r="AB859">
        <v>0.73991396620236405</v>
      </c>
    </row>
    <row r="860" spans="21:28" x14ac:dyDescent="0.25">
      <c r="U860">
        <v>-0.28725472521420564</v>
      </c>
      <c r="V860">
        <v>0.48763720947763467</v>
      </c>
      <c r="W860">
        <v>2.9533264751537711</v>
      </c>
      <c r="X860">
        <v>2.9320824411874074</v>
      </c>
      <c r="Y860">
        <v>2.9427044581705895</v>
      </c>
      <c r="Z860">
        <v>-0.28776796274097799</v>
      </c>
      <c r="AA860">
        <v>5.5680534218258901E-2</v>
      </c>
      <c r="AB860">
        <v>0.74029877850006398</v>
      </c>
    </row>
    <row r="861" spans="21:28" x14ac:dyDescent="0.25">
      <c r="U861">
        <v>-0.14299958226235898</v>
      </c>
      <c r="V861">
        <v>0.52357910470873881</v>
      </c>
      <c r="W861">
        <v>2.8596386971725671</v>
      </c>
      <c r="X861">
        <v>3.0868368980014651</v>
      </c>
      <c r="Y861">
        <v>2.9732377975870161</v>
      </c>
      <c r="Z861">
        <v>-0.53733412954502702</v>
      </c>
      <c r="AA861">
        <v>0.16788662194750001</v>
      </c>
      <c r="AB861">
        <v>0.74036549603833801</v>
      </c>
    </row>
    <row r="862" spans="21:28" x14ac:dyDescent="0.25">
      <c r="U862">
        <v>-0.25972109945756627</v>
      </c>
      <c r="V862">
        <v>0.21382645305304104</v>
      </c>
      <c r="W862">
        <v>2.6800734960556056</v>
      </c>
      <c r="X862">
        <v>2.8280894822952831</v>
      </c>
      <c r="Y862">
        <v>2.7540814891754444</v>
      </c>
      <c r="Z862">
        <v>-0.33504277172017599</v>
      </c>
      <c r="AA862">
        <v>0.114042062096936</v>
      </c>
      <c r="AB862">
        <v>0.74149479412156305</v>
      </c>
    </row>
    <row r="863" spans="21:28" x14ac:dyDescent="0.25">
      <c r="U863">
        <v>0.23570661308154595</v>
      </c>
      <c r="V863">
        <v>0.57876939057901788</v>
      </c>
      <c r="W863">
        <v>3.278421403623403</v>
      </c>
      <c r="X863">
        <v>3.6093348828057028</v>
      </c>
      <c r="Y863">
        <v>3.4438781432145529</v>
      </c>
      <c r="Z863">
        <v>0.64770940617376205</v>
      </c>
      <c r="AA863">
        <v>0.23930690275996599</v>
      </c>
      <c r="AB863">
        <v>0.743163404891105</v>
      </c>
    </row>
    <row r="864" spans="21:28" x14ac:dyDescent="0.25">
      <c r="U864">
        <v>0.52258416875088509</v>
      </c>
      <c r="V864">
        <v>0.17050671782286414</v>
      </c>
      <c r="W864">
        <v>2.442817237575635</v>
      </c>
      <c r="X864">
        <v>2.3926092836436919</v>
      </c>
      <c r="Y864">
        <v>2.4177132606096636</v>
      </c>
      <c r="Z864">
        <v>0.58709211553920904</v>
      </c>
      <c r="AA864">
        <v>0.23378326579533601</v>
      </c>
      <c r="AB864">
        <v>0.74337138304580697</v>
      </c>
    </row>
    <row r="865" spans="21:28" x14ac:dyDescent="0.25">
      <c r="U865">
        <v>0.76588202207535272</v>
      </c>
      <c r="V865">
        <v>0.36970688020574494</v>
      </c>
      <c r="W865">
        <v>1.4098361210118917</v>
      </c>
      <c r="X865">
        <v>1.8269938344497394</v>
      </c>
      <c r="Y865">
        <v>1.6184149777308154</v>
      </c>
      <c r="Z865">
        <v>-0.40263566205614998</v>
      </c>
      <c r="AA865">
        <v>0.19725080977606299</v>
      </c>
      <c r="AB865">
        <v>0.74484667971508201</v>
      </c>
    </row>
    <row r="866" spans="21:28" x14ac:dyDescent="0.25">
      <c r="U866">
        <v>0.3125856136457873</v>
      </c>
      <c r="V866">
        <v>0.52621970442915189</v>
      </c>
      <c r="W866">
        <v>1.5488508552926119</v>
      </c>
      <c r="X866">
        <v>2.5393568211444792</v>
      </c>
      <c r="Y866">
        <v>2.0441038382185455</v>
      </c>
      <c r="Z866">
        <v>0.48747308589619398</v>
      </c>
      <c r="AA866">
        <v>0.27891124181113902</v>
      </c>
      <c r="AB866">
        <v>0.74485197491235799</v>
      </c>
    </row>
    <row r="867" spans="21:28" x14ac:dyDescent="0.25">
      <c r="U867">
        <v>-8.2566814097956451E-2</v>
      </c>
      <c r="V867">
        <v>0.93318898709797604</v>
      </c>
      <c r="W867">
        <v>1.2266354584829466</v>
      </c>
      <c r="X867">
        <v>0.72166059335638666</v>
      </c>
      <c r="Y867">
        <v>0.97414802591966665</v>
      </c>
      <c r="Z867">
        <v>-0.95542686149485401</v>
      </c>
      <c r="AA867">
        <v>3.2829324065010101E-2</v>
      </c>
      <c r="AB867">
        <v>0.74598579830931</v>
      </c>
    </row>
    <row r="868" spans="21:28" x14ac:dyDescent="0.25">
      <c r="U868">
        <v>-0.27980117107548702</v>
      </c>
      <c r="V868">
        <v>0.69399962663239134</v>
      </c>
      <c r="W868">
        <v>1.357823284177414</v>
      </c>
      <c r="X868">
        <v>1.4782227485048967</v>
      </c>
      <c r="Y868">
        <v>1.4180230163411554</v>
      </c>
      <c r="Z868">
        <v>-0.27539468850864801</v>
      </c>
      <c r="AA868">
        <v>0.23217101305958601</v>
      </c>
      <c r="AB868">
        <v>0.74649914887799396</v>
      </c>
    </row>
    <row r="869" spans="21:28" x14ac:dyDescent="0.25">
      <c r="U869">
        <v>-0.12259953938146848</v>
      </c>
      <c r="V869">
        <v>0.35339711974685806</v>
      </c>
      <c r="W869">
        <v>3.0924753136868901</v>
      </c>
      <c r="X869">
        <v>3.5265694644452079</v>
      </c>
      <c r="Y869">
        <v>3.309522389066049</v>
      </c>
      <c r="Z869">
        <v>-0.382864483373975</v>
      </c>
      <c r="AA869">
        <v>5.0547028202038602E-2</v>
      </c>
      <c r="AB869">
        <v>0.74673411221769503</v>
      </c>
    </row>
    <row r="870" spans="21:28" x14ac:dyDescent="0.25">
      <c r="U870">
        <v>2.7453726319564211E-3</v>
      </c>
      <c r="V870">
        <v>0.99192796730573907</v>
      </c>
      <c r="W870">
        <v>2.2570679048406332</v>
      </c>
      <c r="X870">
        <v>3.1569788429610703</v>
      </c>
      <c r="Y870">
        <v>2.707023373900852</v>
      </c>
      <c r="Z870">
        <v>1.50303148257935</v>
      </c>
      <c r="AA870">
        <v>8.6857372986819406E-2</v>
      </c>
      <c r="AB870">
        <v>0.74856517659600996</v>
      </c>
    </row>
    <row r="871" spans="21:28" x14ac:dyDescent="0.25">
      <c r="U871">
        <v>0.56111852821876818</v>
      </c>
      <c r="V871">
        <v>0.51797067201667679</v>
      </c>
      <c r="W871">
        <v>1.3286687394744612</v>
      </c>
      <c r="X871">
        <v>1.3553601404201292</v>
      </c>
      <c r="Y871">
        <v>1.3420144399472953</v>
      </c>
      <c r="Z871">
        <v>1.8205322156105701</v>
      </c>
      <c r="AA871">
        <v>0.40049351201102301</v>
      </c>
      <c r="AB871">
        <v>0.75070227079066298</v>
      </c>
    </row>
    <row r="872" spans="21:28" x14ac:dyDescent="0.25">
      <c r="U872">
        <v>4.5155496148645689E-2</v>
      </c>
      <c r="V872">
        <v>0.89908691972387933</v>
      </c>
      <c r="W872">
        <v>2.8285780673440306</v>
      </c>
      <c r="X872">
        <v>2.5908667339300875</v>
      </c>
      <c r="Y872">
        <v>2.7097224006370588</v>
      </c>
      <c r="Z872">
        <v>0.18395259712840201</v>
      </c>
      <c r="AA872">
        <v>1.30065072286154E-2</v>
      </c>
      <c r="AB872">
        <v>0.751330480036555</v>
      </c>
    </row>
    <row r="873" spans="21:28" x14ac:dyDescent="0.25">
      <c r="U873">
        <v>-0.14719530176395557</v>
      </c>
      <c r="V873">
        <v>0.62212367370522581</v>
      </c>
      <c r="W873">
        <v>3.3329750167385712</v>
      </c>
      <c r="X873">
        <v>3.6766057711046773</v>
      </c>
      <c r="Y873">
        <v>3.5047903939216241</v>
      </c>
      <c r="Z873">
        <v>-0.32379740326894102</v>
      </c>
      <c r="AA873">
        <v>0.12254588490580499</v>
      </c>
      <c r="AB873">
        <v>0.75142840444039705</v>
      </c>
    </row>
    <row r="874" spans="21:28" x14ac:dyDescent="0.25">
      <c r="U874">
        <v>0.10888652495146811</v>
      </c>
      <c r="V874">
        <v>0.71926091363131328</v>
      </c>
      <c r="W874">
        <v>2.9232484215228109</v>
      </c>
      <c r="X874">
        <v>2.9806225136255358</v>
      </c>
      <c r="Y874">
        <v>2.9519354675741734</v>
      </c>
      <c r="Z874">
        <v>0.247092867338774</v>
      </c>
      <c r="AA874">
        <v>5.5665161899072203E-2</v>
      </c>
      <c r="AB874">
        <v>0.75217403503173397</v>
      </c>
    </row>
    <row r="875" spans="21:28" x14ac:dyDescent="0.25">
      <c r="U875">
        <v>-0.44191115228498662</v>
      </c>
      <c r="V875">
        <v>0.20204454441585279</v>
      </c>
      <c r="W875">
        <v>3.4254049745836119</v>
      </c>
      <c r="X875">
        <v>2.3864661705492263</v>
      </c>
      <c r="Y875">
        <v>2.9059355725664191</v>
      </c>
      <c r="Z875">
        <v>-0.78943202835197002</v>
      </c>
      <c r="AA875">
        <v>2.64199280222314E-2</v>
      </c>
      <c r="AB875">
        <v>0.75236356357518497</v>
      </c>
    </row>
    <row r="876" spans="21:28" x14ac:dyDescent="0.25">
      <c r="U876">
        <v>-0.16426330289187435</v>
      </c>
      <c r="V876">
        <v>0.50343879240969125</v>
      </c>
      <c r="W876">
        <v>2.4768070826853115</v>
      </c>
      <c r="X876">
        <v>2.9146740264421651</v>
      </c>
      <c r="Y876">
        <v>2.6957405545637383</v>
      </c>
      <c r="Z876">
        <v>0.557779641768129</v>
      </c>
      <c r="AA876">
        <v>9.7004301852195607E-2</v>
      </c>
      <c r="AB876">
        <v>0.75245828580841101</v>
      </c>
    </row>
    <row r="877" spans="21:28" x14ac:dyDescent="0.25">
      <c r="U877">
        <v>0.71778033134019703</v>
      </c>
      <c r="V877">
        <v>0.44808606356353275</v>
      </c>
      <c r="W877">
        <v>0.94976195832443333</v>
      </c>
      <c r="X877">
        <v>1.7337925764020434</v>
      </c>
      <c r="Y877">
        <v>1.3417772673632384</v>
      </c>
      <c r="Z877">
        <v>1.4892307048734901</v>
      </c>
      <c r="AA877">
        <v>0.20280788515489201</v>
      </c>
      <c r="AB877">
        <v>0.75284510726816001</v>
      </c>
    </row>
    <row r="878" spans="21:28" x14ac:dyDescent="0.25">
      <c r="U878">
        <v>9.6782195166195892E-2</v>
      </c>
      <c r="V878">
        <v>0.76147193744433617</v>
      </c>
      <c r="W878">
        <v>1.895647041197323</v>
      </c>
      <c r="X878">
        <v>2.523710813380319</v>
      </c>
      <c r="Y878">
        <v>2.2096789272888211</v>
      </c>
      <c r="Z878">
        <v>0.40775908465199101</v>
      </c>
      <c r="AA878">
        <v>0.154264269934899</v>
      </c>
      <c r="AB878">
        <v>0.753113065376666</v>
      </c>
    </row>
    <row r="879" spans="21:28" x14ac:dyDescent="0.25">
      <c r="U879">
        <v>-0.39432165898951749</v>
      </c>
      <c r="V879">
        <v>0.6644806872813841</v>
      </c>
      <c r="W879">
        <v>1.226977858273586</v>
      </c>
      <c r="X879">
        <v>1.1266748711555787</v>
      </c>
      <c r="Y879">
        <v>1.1768263647145822</v>
      </c>
      <c r="Z879">
        <v>-0.47521896731759899</v>
      </c>
      <c r="AA879">
        <v>0.15401108215904699</v>
      </c>
      <c r="AB879">
        <v>0.75332870759581505</v>
      </c>
    </row>
    <row r="880" spans="21:28" x14ac:dyDescent="0.25">
      <c r="U880">
        <v>-0.11157258297706243</v>
      </c>
      <c r="V880">
        <v>0.87624849960680984</v>
      </c>
      <c r="W880">
        <v>0.83623945031731528</v>
      </c>
      <c r="X880">
        <v>0.71580942702549388</v>
      </c>
      <c r="Y880">
        <v>0.77602443867140458</v>
      </c>
      <c r="Z880">
        <v>-0.80423010899831904</v>
      </c>
      <c r="AA880">
        <v>0.40377459289782203</v>
      </c>
      <c r="AB880">
        <v>0.75391358337862302</v>
      </c>
    </row>
    <row r="881" spans="21:28" x14ac:dyDescent="0.25">
      <c r="U881">
        <v>0.89155989963944415</v>
      </c>
      <c r="V881">
        <v>0.13252748835452879</v>
      </c>
      <c r="W881">
        <v>1.441378768591864</v>
      </c>
      <c r="X881">
        <v>1.4201399472411218</v>
      </c>
      <c r="Y881">
        <v>1.430759357916493</v>
      </c>
      <c r="Z881">
        <v>2.1238652533196398</v>
      </c>
      <c r="AA881">
        <v>0.246650650623395</v>
      </c>
      <c r="AB881">
        <v>0.75440072882939602</v>
      </c>
    </row>
    <row r="882" spans="21:28" x14ac:dyDescent="0.25">
      <c r="U882">
        <v>9.070729013089962E-2</v>
      </c>
      <c r="V882">
        <v>0.74779259724021763</v>
      </c>
      <c r="W882">
        <v>2.9122560606729571</v>
      </c>
      <c r="X882">
        <v>3.4780949500305787</v>
      </c>
      <c r="Y882">
        <v>3.1951755053517679</v>
      </c>
      <c r="Z882">
        <v>0.21750260288478801</v>
      </c>
      <c r="AA882">
        <v>0.10076249133823</v>
      </c>
      <c r="AB882">
        <v>0.75535864504204098</v>
      </c>
    </row>
    <row r="883" spans="21:28" x14ac:dyDescent="0.25">
      <c r="U883">
        <v>-1.0324841988116895E-2</v>
      </c>
      <c r="V883">
        <v>0.97401264042209701</v>
      </c>
      <c r="W883">
        <v>3.1464554070566049</v>
      </c>
      <c r="X883">
        <v>3.7570650139891444</v>
      </c>
      <c r="Y883">
        <v>3.4517602105228748</v>
      </c>
      <c r="Z883">
        <v>0.35320546570543898</v>
      </c>
      <c r="AA883">
        <v>5.6731621755461301E-2</v>
      </c>
      <c r="AB883">
        <v>0.755552786177205</v>
      </c>
    </row>
    <row r="884" spans="21:28" x14ac:dyDescent="0.25">
      <c r="U884">
        <v>6.2870353963464909E-2</v>
      </c>
      <c r="V884">
        <v>0.91969882191394903</v>
      </c>
      <c r="W884">
        <v>2.0547177278055737</v>
      </c>
      <c r="X884">
        <v>2.1711792386020612</v>
      </c>
      <c r="Y884">
        <v>2.1129484832038177</v>
      </c>
      <c r="Z884">
        <v>-1.1511001291874401</v>
      </c>
      <c r="AA884">
        <v>2.28252412319143E-2</v>
      </c>
      <c r="AB884">
        <v>0.75614368421754896</v>
      </c>
    </row>
    <row r="885" spans="21:28" x14ac:dyDescent="0.25">
      <c r="U885">
        <v>0.15119019726795963</v>
      </c>
      <c r="V885">
        <v>0.75246183025613833</v>
      </c>
      <c r="W885">
        <v>2.3772320641054168</v>
      </c>
      <c r="X885">
        <v>2.3631498621888571</v>
      </c>
      <c r="Y885">
        <v>2.3701909631471372</v>
      </c>
      <c r="Z885">
        <v>0.86919909852507704</v>
      </c>
      <c r="AA885">
        <v>0.137873838057332</v>
      </c>
      <c r="AB885">
        <v>0.75935441781670598</v>
      </c>
    </row>
    <row r="886" spans="21:28" x14ac:dyDescent="0.25">
      <c r="U886">
        <v>-0.42498937838801421</v>
      </c>
      <c r="V886">
        <v>0.41154780649375544</v>
      </c>
      <c r="W886">
        <v>2.470306661498848</v>
      </c>
      <c r="X886">
        <v>1.8497194023209074</v>
      </c>
      <c r="Y886">
        <v>2.1600130319098776</v>
      </c>
      <c r="Z886">
        <v>0.39979944637817499</v>
      </c>
      <c r="AA886">
        <v>7.9354912156711695E-3</v>
      </c>
      <c r="AB886">
        <v>0.76141218075329298</v>
      </c>
    </row>
    <row r="887" spans="21:28" x14ac:dyDescent="0.25">
      <c r="U887">
        <v>2.36948156470142E-2</v>
      </c>
      <c r="V887">
        <v>0.95547961725564667</v>
      </c>
      <c r="W887">
        <v>1.7674325211549926</v>
      </c>
      <c r="X887">
        <v>2.3582382794954899</v>
      </c>
      <c r="Y887">
        <v>2.0628354003252412</v>
      </c>
      <c r="Z887">
        <v>-1.30981261664267</v>
      </c>
      <c r="AA887">
        <v>0.194682263803165</v>
      </c>
      <c r="AB887">
        <v>0.76214465760762595</v>
      </c>
    </row>
    <row r="888" spans="21:28" x14ac:dyDescent="0.25">
      <c r="U888">
        <v>-5.8048610155860728E-2</v>
      </c>
      <c r="V888">
        <v>0.89200627948857147</v>
      </c>
      <c r="W888">
        <v>3.051729959840515</v>
      </c>
      <c r="X888">
        <v>2.9891587356599385</v>
      </c>
      <c r="Y888">
        <v>3.0204443477502267</v>
      </c>
      <c r="Z888">
        <v>0.32122035182033498</v>
      </c>
      <c r="AA888">
        <v>0.113933610031884</v>
      </c>
      <c r="AB888">
        <v>0.76259067532969405</v>
      </c>
    </row>
    <row r="889" spans="21:28" x14ac:dyDescent="0.25">
      <c r="U889">
        <v>-0.17488107756798776</v>
      </c>
      <c r="V889">
        <v>0.58025605526817503</v>
      </c>
      <c r="W889">
        <v>2.7489911208633182</v>
      </c>
      <c r="X889">
        <v>2.484862104671496</v>
      </c>
      <c r="Y889">
        <v>2.6169266127674069</v>
      </c>
      <c r="Z889">
        <v>3.24003022571531</v>
      </c>
      <c r="AA889">
        <v>0.17402428443936999</v>
      </c>
      <c r="AB889">
        <v>0.76349415701996004</v>
      </c>
    </row>
    <row r="890" spans="21:28" x14ac:dyDescent="0.25">
      <c r="U890">
        <v>-3.4774461313137807E-2</v>
      </c>
      <c r="V890">
        <v>0.938324181804435</v>
      </c>
      <c r="W890">
        <v>1.7606402747434011</v>
      </c>
      <c r="X890">
        <v>2.3418527941190379</v>
      </c>
      <c r="Y890">
        <v>2.0512465344312196</v>
      </c>
      <c r="Z890">
        <v>-0.28860161134346202</v>
      </c>
      <c r="AA890">
        <v>3.2886071221875902E-2</v>
      </c>
      <c r="AB890">
        <v>0.76383316975356597</v>
      </c>
    </row>
    <row r="891" spans="21:28" x14ac:dyDescent="0.25">
      <c r="U891">
        <v>-5.1829859568030649E-3</v>
      </c>
      <c r="V891">
        <v>0.99661356009014423</v>
      </c>
      <c r="W891">
        <v>1.0829851178790595</v>
      </c>
      <c r="X891">
        <v>0.59799685089654664</v>
      </c>
      <c r="Y891">
        <v>0.84049098438780301</v>
      </c>
      <c r="Z891">
        <v>0.45839298004345103</v>
      </c>
      <c r="AA891">
        <v>8.0525136471175499E-2</v>
      </c>
      <c r="AB891">
        <v>0.764075911220223</v>
      </c>
    </row>
    <row r="892" spans="21:28" x14ac:dyDescent="0.25">
      <c r="U892">
        <v>0.16590889882511922</v>
      </c>
      <c r="V892">
        <v>0.40464259064576702</v>
      </c>
      <c r="W892">
        <v>2.7826830425187707</v>
      </c>
      <c r="X892">
        <v>2.9771404388618676</v>
      </c>
      <c r="Y892">
        <v>2.8799117406903192</v>
      </c>
      <c r="Z892">
        <v>-2.7628601028299098</v>
      </c>
      <c r="AA892">
        <v>8.1750103204995705E-2</v>
      </c>
      <c r="AB892">
        <v>0.76544744198084003</v>
      </c>
    </row>
    <row r="893" spans="21:28" x14ac:dyDescent="0.25">
      <c r="U893">
        <v>-0.94078590894939229</v>
      </c>
      <c r="V893">
        <v>0.26909628644613837</v>
      </c>
      <c r="W893">
        <v>1.2327628631659115</v>
      </c>
      <c r="X893">
        <v>1.7683935691917851</v>
      </c>
      <c r="Y893">
        <v>1.5005782161788483</v>
      </c>
      <c r="Z893">
        <v>-0.38288007798092599</v>
      </c>
      <c r="AA893">
        <v>1.90922473976665E-2</v>
      </c>
      <c r="AB893">
        <v>0.76558971167572698</v>
      </c>
    </row>
    <row r="894" spans="21:28" x14ac:dyDescent="0.25">
      <c r="U894">
        <v>-0.14033717160208192</v>
      </c>
      <c r="V894">
        <v>0.76085671274808708</v>
      </c>
      <c r="W894">
        <v>2.3940541724314315</v>
      </c>
      <c r="X894">
        <v>3.2098814765485755</v>
      </c>
      <c r="Y894">
        <v>2.8019678244900037</v>
      </c>
      <c r="Z894">
        <v>-0.15595912360426101</v>
      </c>
      <c r="AA894">
        <v>1.5878086710959999E-2</v>
      </c>
      <c r="AB894">
        <v>0.766601258388666</v>
      </c>
    </row>
    <row r="895" spans="21:28" x14ac:dyDescent="0.25">
      <c r="U895">
        <v>-6.1501513564737716E-2</v>
      </c>
      <c r="V895">
        <v>0.55520673688268163</v>
      </c>
      <c r="W895">
        <v>3.3858133310252447</v>
      </c>
      <c r="X895">
        <v>3.8360468493677686</v>
      </c>
      <c r="Y895">
        <v>3.6109300901965069</v>
      </c>
      <c r="Z895">
        <v>-8.68087043342856E-2</v>
      </c>
      <c r="AA895">
        <v>9.3301143872892497E-3</v>
      </c>
      <c r="AB895">
        <v>0.76767523177317898</v>
      </c>
    </row>
    <row r="896" spans="21:28" x14ac:dyDescent="0.25">
      <c r="U896">
        <v>0.21395642552232233</v>
      </c>
      <c r="V896">
        <v>0.59737127476011387</v>
      </c>
      <c r="W896">
        <v>2.1902589886478103</v>
      </c>
      <c r="X896">
        <v>2.61963519411752</v>
      </c>
      <c r="Y896">
        <v>2.4049470913826649</v>
      </c>
      <c r="Z896">
        <v>0.165139302335708</v>
      </c>
      <c r="AA896">
        <v>3.0992355702644501E-2</v>
      </c>
      <c r="AB896">
        <v>0.76866971806173601</v>
      </c>
    </row>
    <row r="897" spans="21:28" x14ac:dyDescent="0.25">
      <c r="U897">
        <v>-4.7268095135859806E-2</v>
      </c>
      <c r="V897">
        <v>0.79851938273130285</v>
      </c>
      <c r="W897">
        <v>2.2973713654854317</v>
      </c>
      <c r="X897">
        <v>3.0748126983858732</v>
      </c>
      <c r="Y897">
        <v>2.6860920319356527</v>
      </c>
      <c r="Z897">
        <v>-0.44916161783296898</v>
      </c>
      <c r="AA897">
        <v>0.141766122054757</v>
      </c>
      <c r="AB897">
        <v>0.77101578048025099</v>
      </c>
    </row>
    <row r="898" spans="21:28" x14ac:dyDescent="0.25">
      <c r="U898">
        <v>0.19895925021803751</v>
      </c>
      <c r="V898">
        <v>0.7049158934896731</v>
      </c>
      <c r="W898">
        <v>2.7155982401058147</v>
      </c>
      <c r="X898">
        <v>3.2179327720725488</v>
      </c>
      <c r="Y898">
        <v>2.9667655060891818</v>
      </c>
      <c r="Z898">
        <v>0.48760530078493303</v>
      </c>
      <c r="AA898">
        <v>0.31245556170927702</v>
      </c>
      <c r="AB898">
        <v>0.77103500182521501</v>
      </c>
    </row>
    <row r="899" spans="21:28" x14ac:dyDescent="0.25">
      <c r="U899">
        <v>-7.247012618585276E-2</v>
      </c>
      <c r="V899">
        <v>0.72123528007744464</v>
      </c>
      <c r="W899">
        <v>3.0606239512410824</v>
      </c>
      <c r="X899">
        <v>3.2253965524317665</v>
      </c>
      <c r="Y899">
        <v>3.1430102518364245</v>
      </c>
      <c r="Z899">
        <v>-1.31617463297708</v>
      </c>
      <c r="AA899">
        <v>8.7236366260946593E-2</v>
      </c>
      <c r="AB899">
        <v>0.77118829848789106</v>
      </c>
    </row>
    <row r="900" spans="21:28" x14ac:dyDescent="0.25">
      <c r="U900">
        <v>0.40643337927559869</v>
      </c>
      <c r="V900">
        <v>0.12009997109021633</v>
      </c>
      <c r="W900">
        <v>3.2689745314109864</v>
      </c>
      <c r="X900">
        <v>2.8820821104161571</v>
      </c>
      <c r="Y900">
        <v>3.0755283209135715</v>
      </c>
      <c r="Z900">
        <v>0.54865687325090595</v>
      </c>
      <c r="AA900">
        <v>9.85460292143686E-2</v>
      </c>
      <c r="AB900">
        <v>0.77208238027154696</v>
      </c>
    </row>
    <row r="901" spans="21:28" x14ac:dyDescent="0.25">
      <c r="U901">
        <v>0.15138020920807535</v>
      </c>
      <c r="V901">
        <v>0.6543603085249553</v>
      </c>
      <c r="W901">
        <v>1.9649142632954719</v>
      </c>
      <c r="X901">
        <v>2.7374207863517506</v>
      </c>
      <c r="Y901">
        <v>2.3511675248236115</v>
      </c>
      <c r="Z901">
        <v>0.27201565588276</v>
      </c>
      <c r="AA901">
        <v>2.3530450970140698E-2</v>
      </c>
      <c r="AB901">
        <v>0.773234351775972</v>
      </c>
    </row>
    <row r="902" spans="21:28" x14ac:dyDescent="0.25">
      <c r="U902">
        <v>-0.50430832708577089</v>
      </c>
      <c r="V902">
        <v>0.54272282258230042</v>
      </c>
      <c r="W902">
        <v>1.5057883489062915</v>
      </c>
      <c r="X902">
        <v>1.193838586156875</v>
      </c>
      <c r="Y902">
        <v>1.3498134675315834</v>
      </c>
      <c r="Z902">
        <v>0.28100515398704601</v>
      </c>
      <c r="AA902">
        <v>4.2349016437441898E-2</v>
      </c>
      <c r="AB902">
        <v>0.77382421141518898</v>
      </c>
    </row>
    <row r="903" spans="21:28" x14ac:dyDescent="0.25">
      <c r="U903">
        <v>0.25800683881464098</v>
      </c>
      <c r="V903">
        <v>0.12790670158489004</v>
      </c>
      <c r="W903">
        <v>2.4938044256387686</v>
      </c>
      <c r="X903">
        <v>2.7621197203562864</v>
      </c>
      <c r="Y903">
        <v>2.6279620729975273</v>
      </c>
      <c r="Z903">
        <v>0.38003353483289898</v>
      </c>
      <c r="AA903">
        <v>0.26083366659185903</v>
      </c>
      <c r="AB903">
        <v>0.77412593608329305</v>
      </c>
    </row>
    <row r="904" spans="21:28" x14ac:dyDescent="0.25">
      <c r="U904">
        <v>-0.11368371479031414</v>
      </c>
      <c r="V904">
        <v>0.72574558230145958</v>
      </c>
      <c r="W904">
        <v>3.0140469348598162</v>
      </c>
      <c r="X904">
        <v>3.560055694933483</v>
      </c>
      <c r="Y904">
        <v>3.2870513148966496</v>
      </c>
      <c r="Z904">
        <v>-0.16378957764964</v>
      </c>
      <c r="AA904">
        <v>8.8763772444320405E-2</v>
      </c>
      <c r="AB904">
        <v>0.77512363181725097</v>
      </c>
    </row>
    <row r="905" spans="21:28" x14ac:dyDescent="0.25">
      <c r="U905">
        <v>-0.15224841410307119</v>
      </c>
      <c r="V905">
        <v>0.39839218284250211</v>
      </c>
      <c r="W905">
        <v>2.8444973748656985</v>
      </c>
      <c r="X905">
        <v>2.8624571391880509</v>
      </c>
      <c r="Y905">
        <v>2.8534772570268747</v>
      </c>
      <c r="Z905">
        <v>-0.34517334491334101</v>
      </c>
      <c r="AA905">
        <v>0.10337374529745701</v>
      </c>
      <c r="AB905">
        <v>0.77557408787716697</v>
      </c>
    </row>
    <row r="906" spans="21:28" x14ac:dyDescent="0.25">
      <c r="U906">
        <v>-0.11780226054508849</v>
      </c>
      <c r="V906">
        <v>0.3386583458050183</v>
      </c>
      <c r="W906">
        <v>2.7028099070219067</v>
      </c>
      <c r="X906">
        <v>2.5812629721804483</v>
      </c>
      <c r="Y906">
        <v>2.6420364396011777</v>
      </c>
      <c r="Z906">
        <v>-0.359078049025297</v>
      </c>
      <c r="AA906">
        <v>0.182254165247037</v>
      </c>
      <c r="AB906">
        <v>0.77620209523258799</v>
      </c>
    </row>
    <row r="907" spans="21:28" x14ac:dyDescent="0.25">
      <c r="U907">
        <v>0.21649117993098924</v>
      </c>
      <c r="V907">
        <v>0.79041891312423851</v>
      </c>
      <c r="W907">
        <v>0.72964833004690044</v>
      </c>
      <c r="X907">
        <v>1.7357214063740081</v>
      </c>
      <c r="Y907">
        <v>1.2326848682104543</v>
      </c>
      <c r="Z907">
        <v>0.742710249183825</v>
      </c>
      <c r="AA907">
        <v>0.119036854374893</v>
      </c>
      <c r="AB907">
        <v>0.77692021617079798</v>
      </c>
    </row>
    <row r="908" spans="21:28" x14ac:dyDescent="0.25">
      <c r="U908">
        <v>0.24672161650225408</v>
      </c>
      <c r="V908">
        <v>0.6635872105881957</v>
      </c>
      <c r="W908">
        <v>1.1477073631856916</v>
      </c>
      <c r="X908">
        <v>0.95292625215408489</v>
      </c>
      <c r="Y908">
        <v>1.0503168076698883</v>
      </c>
      <c r="Z908">
        <v>-1.0401560440093101</v>
      </c>
      <c r="AA908">
        <v>0.126754006485048</v>
      </c>
      <c r="AB908">
        <v>0.77737642577918298</v>
      </c>
    </row>
    <row r="909" spans="21:28" x14ac:dyDescent="0.25">
      <c r="U909">
        <v>1.2346107039576824</v>
      </c>
      <c r="V909">
        <v>0.46808336882181301</v>
      </c>
      <c r="W909">
        <v>0.42538389673760496</v>
      </c>
      <c r="X909">
        <v>0.83253712769701504</v>
      </c>
      <c r="Y909">
        <v>0.62896051221730997</v>
      </c>
      <c r="Z909">
        <v>1.0525604640318</v>
      </c>
      <c r="AA909">
        <v>0.110419385533785</v>
      </c>
      <c r="AB909">
        <v>0.77740126599275405</v>
      </c>
    </row>
    <row r="910" spans="21:28" x14ac:dyDescent="0.25">
      <c r="U910">
        <v>2.4637733728472989E-2</v>
      </c>
      <c r="V910">
        <v>0.92706342297992372</v>
      </c>
      <c r="W910">
        <v>2.2973759865018439</v>
      </c>
      <c r="X910">
        <v>2.4851947712805655</v>
      </c>
      <c r="Y910">
        <v>2.3912853788912045</v>
      </c>
      <c r="Z910">
        <v>1.0868633055914001</v>
      </c>
      <c r="AA910">
        <v>9.1179558247114101E-2</v>
      </c>
      <c r="AB910">
        <v>0.77877859914412495</v>
      </c>
    </row>
    <row r="911" spans="21:28" x14ac:dyDescent="0.25">
      <c r="U911">
        <v>-0.31577400793516935</v>
      </c>
      <c r="V911">
        <v>0.58049957266422381</v>
      </c>
      <c r="W911">
        <v>2.1063346030531234</v>
      </c>
      <c r="X911">
        <v>1.9639051055548382</v>
      </c>
      <c r="Y911">
        <v>2.0351198543039808</v>
      </c>
      <c r="Z911">
        <v>-0.33173167450055502</v>
      </c>
      <c r="AA911">
        <v>0.26684384562389402</v>
      </c>
      <c r="AB911">
        <v>0.779374006658897</v>
      </c>
    </row>
    <row r="912" spans="21:28" x14ac:dyDescent="0.25">
      <c r="U912">
        <v>0.11676099373457188</v>
      </c>
      <c r="V912">
        <v>0.51779659698664415</v>
      </c>
      <c r="W912">
        <v>2.272526122612577</v>
      </c>
      <c r="X912">
        <v>2.7124477813000656</v>
      </c>
      <c r="Y912">
        <v>2.4924869519563213</v>
      </c>
      <c r="Z912">
        <v>-0.22878922379217401</v>
      </c>
      <c r="AA912">
        <v>0.139127745229362</v>
      </c>
      <c r="AB912">
        <v>0.779470541271305</v>
      </c>
    </row>
    <row r="913" spans="21:28" x14ac:dyDescent="0.25">
      <c r="U913">
        <v>-6.1858877593976014E-2</v>
      </c>
      <c r="V913">
        <v>0.67785817045029284</v>
      </c>
      <c r="W913">
        <v>4.0340847095901751</v>
      </c>
      <c r="X913">
        <v>4.0871762872922632</v>
      </c>
      <c r="Y913">
        <v>4.0606304984412187</v>
      </c>
      <c r="Z913">
        <v>-0.24640857245970499</v>
      </c>
      <c r="AA913">
        <v>0.13728067557915299</v>
      </c>
      <c r="AB913">
        <v>0.78077769897355098</v>
      </c>
    </row>
    <row r="914" spans="21:28" x14ac:dyDescent="0.25">
      <c r="U914">
        <v>-0.20473967131193757</v>
      </c>
      <c r="V914">
        <v>0.59359048887090782</v>
      </c>
      <c r="W914">
        <v>2.4072273311640293</v>
      </c>
      <c r="X914">
        <v>2.7031981571263959</v>
      </c>
      <c r="Y914">
        <v>2.5552127441452126</v>
      </c>
      <c r="Z914">
        <v>-0.362208859061114</v>
      </c>
      <c r="AA914">
        <v>6.6373681107957203E-2</v>
      </c>
      <c r="AB914">
        <v>0.78096384160580301</v>
      </c>
    </row>
    <row r="915" spans="21:28" x14ac:dyDescent="0.25">
      <c r="U915">
        <v>-0.17497075991314059</v>
      </c>
      <c r="V915">
        <v>0.18712140142217035</v>
      </c>
      <c r="W915">
        <v>3.5151188639386555</v>
      </c>
      <c r="X915">
        <v>3.4734864118753941</v>
      </c>
      <c r="Y915">
        <v>3.4943026379070248</v>
      </c>
      <c r="Z915">
        <v>-0.26340143621951201</v>
      </c>
      <c r="AA915">
        <v>2.3602543799445E-2</v>
      </c>
      <c r="AB915">
        <v>0.78099890784293802</v>
      </c>
    </row>
    <row r="916" spans="21:28" x14ac:dyDescent="0.25">
      <c r="U916">
        <v>-8.8725766743177101E-2</v>
      </c>
      <c r="V916">
        <v>0.60998674551361809</v>
      </c>
      <c r="W916">
        <v>2.9669973771857197</v>
      </c>
      <c r="X916">
        <v>3.2929394191449819</v>
      </c>
      <c r="Y916">
        <v>3.1299683981653508</v>
      </c>
      <c r="Z916">
        <v>0.53061559213413401</v>
      </c>
      <c r="AA916">
        <v>7.0372936358351401E-2</v>
      </c>
      <c r="AB916">
        <v>0.78163707447338204</v>
      </c>
    </row>
    <row r="917" spans="21:28" x14ac:dyDescent="0.25">
      <c r="U917">
        <v>0.2661680159378722</v>
      </c>
      <c r="V917">
        <v>0.21600168279267204</v>
      </c>
      <c r="W917">
        <v>3.1130944314345137</v>
      </c>
      <c r="X917">
        <v>3.0106966111979561</v>
      </c>
      <c r="Y917">
        <v>3.0618955213162349</v>
      </c>
      <c r="Z917">
        <v>0.36418506375971599</v>
      </c>
      <c r="AA917">
        <v>4.6858913409743103E-2</v>
      </c>
      <c r="AB917">
        <v>0.78234736157160201</v>
      </c>
    </row>
    <row r="918" spans="21:28" x14ac:dyDescent="0.25">
      <c r="U918">
        <v>0.21738713288718492</v>
      </c>
      <c r="V918">
        <v>0.73903165034216678</v>
      </c>
      <c r="W918">
        <v>2.4349702985901405</v>
      </c>
      <c r="X918">
        <v>2.639967131925109</v>
      </c>
      <c r="Y918">
        <v>2.5374687152576247</v>
      </c>
      <c r="Z918">
        <v>0.31104163511774802</v>
      </c>
      <c r="AA918">
        <v>4.6536482898481099E-2</v>
      </c>
      <c r="AB918">
        <v>0.78274617746409603</v>
      </c>
    </row>
    <row r="919" spans="21:28" x14ac:dyDescent="0.25">
      <c r="U919">
        <v>-8.2272568075761263E-2</v>
      </c>
      <c r="V919">
        <v>0.44638649735535252</v>
      </c>
      <c r="W919">
        <v>3.0595277861175378</v>
      </c>
      <c r="X919">
        <v>3.4374965297211344</v>
      </c>
      <c r="Y919">
        <v>3.2485121579193361</v>
      </c>
      <c r="Z919">
        <v>0.414938239426341</v>
      </c>
      <c r="AA919">
        <v>9.7789286090413596E-2</v>
      </c>
      <c r="AB919">
        <v>0.78383300824490698</v>
      </c>
    </row>
    <row r="920" spans="21:28" x14ac:dyDescent="0.25">
      <c r="U920">
        <v>-2.1926836004521652E-2</v>
      </c>
      <c r="V920">
        <v>0.94928894986478185</v>
      </c>
      <c r="W920">
        <v>2.3109891591667275</v>
      </c>
      <c r="X920">
        <v>2.6129345804926558</v>
      </c>
      <c r="Y920">
        <v>2.4619618698296915</v>
      </c>
      <c r="Z920">
        <v>0.55997497697628096</v>
      </c>
      <c r="AA920">
        <v>9.3664911157924302E-2</v>
      </c>
      <c r="AB920">
        <v>0.78458696192002597</v>
      </c>
    </row>
    <row r="921" spans="21:28" x14ac:dyDescent="0.25">
      <c r="U921">
        <v>1.8837410670179282E-2</v>
      </c>
      <c r="V921">
        <v>0.94158299229728759</v>
      </c>
      <c r="W921">
        <v>2.7915457638693297</v>
      </c>
      <c r="X921">
        <v>2.950889084516549</v>
      </c>
      <c r="Y921">
        <v>2.8712174241929391</v>
      </c>
      <c r="Z921">
        <v>-0.35672843104319701</v>
      </c>
      <c r="AA921">
        <v>5.0784719992201702E-2</v>
      </c>
      <c r="AB921">
        <v>0.78480694963464304</v>
      </c>
    </row>
    <row r="922" spans="21:28" x14ac:dyDescent="0.25">
      <c r="U922">
        <v>-8.7931148879772297E-2</v>
      </c>
      <c r="V922">
        <v>0.50157933476103667</v>
      </c>
      <c r="W922">
        <v>3.2318441301925636</v>
      </c>
      <c r="X922">
        <v>3.2140918707710266</v>
      </c>
      <c r="Y922">
        <v>3.2229680004817949</v>
      </c>
      <c r="Z922">
        <v>-0.314677182570958</v>
      </c>
      <c r="AA922">
        <v>6.8808525379025806E-2</v>
      </c>
      <c r="AB922">
        <v>0.78484417134376605</v>
      </c>
    </row>
    <row r="923" spans="21:28" x14ac:dyDescent="0.25">
      <c r="U923">
        <v>-0.11046653194225999</v>
      </c>
      <c r="V923">
        <v>0.43832618286307867</v>
      </c>
      <c r="W923">
        <v>2.8140755807682782</v>
      </c>
      <c r="X923">
        <v>2.8512860119323498</v>
      </c>
      <c r="Y923">
        <v>2.832680796350314</v>
      </c>
      <c r="Z923">
        <v>-0.31246231372983602</v>
      </c>
      <c r="AA923">
        <v>9.5548236162834602E-2</v>
      </c>
      <c r="AB923">
        <v>0.78640640201892498</v>
      </c>
    </row>
    <row r="924" spans="21:28" x14ac:dyDescent="0.25">
      <c r="U924">
        <v>0.46001223426635918</v>
      </c>
      <c r="V924">
        <v>0.24897480636550462</v>
      </c>
      <c r="W924">
        <v>2.5159755699824942</v>
      </c>
      <c r="X924">
        <v>2.5986028485116184</v>
      </c>
      <c r="Y924">
        <v>2.557289209247056</v>
      </c>
      <c r="Z924">
        <v>0.69729002734493095</v>
      </c>
      <c r="AA924">
        <v>4.94420130799181E-2</v>
      </c>
      <c r="AB924">
        <v>0.78644772095717497</v>
      </c>
    </row>
    <row r="925" spans="21:28" x14ac:dyDescent="0.25">
      <c r="U925">
        <v>-0.55640910226078077</v>
      </c>
      <c r="V925">
        <v>8.4901407540999091E-2</v>
      </c>
      <c r="W925">
        <v>2.9058707745540153</v>
      </c>
      <c r="X925">
        <v>3.5460159459054381</v>
      </c>
      <c r="Y925">
        <v>3.2259433602297269</v>
      </c>
      <c r="Z925">
        <v>-0.76199698106897695</v>
      </c>
      <c r="AA925">
        <v>0.10876276526755101</v>
      </c>
      <c r="AB925">
        <v>0.78690717652771003</v>
      </c>
    </row>
    <row r="926" spans="21:28" x14ac:dyDescent="0.25">
      <c r="U926">
        <v>5.4539082600864319E-2</v>
      </c>
      <c r="V926">
        <v>0.75122819055600698</v>
      </c>
      <c r="W926">
        <v>3.3728836160758697</v>
      </c>
      <c r="X926">
        <v>3.5324768740644004</v>
      </c>
      <c r="Y926">
        <v>3.4526802450701348</v>
      </c>
      <c r="Z926">
        <v>0.28425656562525897</v>
      </c>
      <c r="AA926">
        <v>4.8075477031725801E-2</v>
      </c>
      <c r="AB926">
        <v>0.78692143733473896</v>
      </c>
    </row>
    <row r="927" spans="21:28" x14ac:dyDescent="0.25">
      <c r="U927">
        <v>2.4249884076527111</v>
      </c>
      <c r="V927">
        <v>6.0731702531667577E-2</v>
      </c>
      <c r="W927">
        <v>0.23692271636196502</v>
      </c>
      <c r="X927">
        <v>0.8952866513405372</v>
      </c>
      <c r="Y927">
        <v>0.56610468385125112</v>
      </c>
      <c r="Z927">
        <v>1.7164224990007799</v>
      </c>
      <c r="AA927">
        <v>0.117899983217243</v>
      </c>
      <c r="AB927">
        <v>0.78820562616907797</v>
      </c>
    </row>
    <row r="928" spans="21:28" x14ac:dyDescent="0.25">
      <c r="U928">
        <v>-0.23081932842804101</v>
      </c>
      <c r="V928">
        <v>0.44313634271050562</v>
      </c>
      <c r="W928">
        <v>3.119125287389958</v>
      </c>
      <c r="X928">
        <v>2.9094219009122795</v>
      </c>
      <c r="Y928">
        <v>3.0142735941511187</v>
      </c>
      <c r="Z928">
        <v>-0.55352412546682095</v>
      </c>
      <c r="AA928">
        <v>0.133495139461378</v>
      </c>
      <c r="AB928">
        <v>0.78865890804560801</v>
      </c>
    </row>
    <row r="929" spans="21:28" x14ac:dyDescent="0.25">
      <c r="U929">
        <v>-0.24361712692973295</v>
      </c>
      <c r="V929">
        <v>0.19987749978040564</v>
      </c>
      <c r="W929">
        <v>3.3169034486979121</v>
      </c>
      <c r="X929">
        <v>3.5515178972568471</v>
      </c>
      <c r="Y929">
        <v>3.4342106729773798</v>
      </c>
      <c r="Z929">
        <v>0.40551217594523498</v>
      </c>
      <c r="AA929">
        <v>4.7211133644200098E-2</v>
      </c>
      <c r="AB929">
        <v>0.78907851582224098</v>
      </c>
    </row>
    <row r="930" spans="21:28" x14ac:dyDescent="0.25">
      <c r="U930">
        <v>0.23734242854003701</v>
      </c>
      <c r="V930">
        <v>0.54406605356962756</v>
      </c>
      <c r="W930">
        <v>2.4913280145917818</v>
      </c>
      <c r="X930">
        <v>2.2797712100364849</v>
      </c>
      <c r="Y930">
        <v>2.3855496123141333</v>
      </c>
      <c r="Z930">
        <v>-0.468256678042692</v>
      </c>
      <c r="AA930">
        <v>0.229925934929469</v>
      </c>
      <c r="AB930">
        <v>0.78935867026351703</v>
      </c>
    </row>
    <row r="931" spans="21:28" x14ac:dyDescent="0.25">
      <c r="U931">
        <v>-7.2440939216292993E-2</v>
      </c>
      <c r="V931">
        <v>0.32210565525217383</v>
      </c>
      <c r="W931">
        <v>2.9257363215152608</v>
      </c>
      <c r="X931">
        <v>3.3016575225355758</v>
      </c>
      <c r="Y931">
        <v>3.1136969220254183</v>
      </c>
      <c r="Z931">
        <v>-0.247891864725164</v>
      </c>
      <c r="AA931">
        <v>8.6966248337146002E-2</v>
      </c>
      <c r="AB931">
        <v>0.78944265812060299</v>
      </c>
    </row>
    <row r="932" spans="21:28" x14ac:dyDescent="0.25">
      <c r="U932">
        <v>1.8683905964961271E-2</v>
      </c>
      <c r="V932">
        <v>0.95138062690960712</v>
      </c>
      <c r="W932">
        <v>2.0679567791549824</v>
      </c>
      <c r="X932">
        <v>2.1445146805562914</v>
      </c>
      <c r="Y932">
        <v>2.1062357298556371</v>
      </c>
      <c r="Z932">
        <v>-1.3839524916712</v>
      </c>
      <c r="AA932">
        <v>0.14351572559501199</v>
      </c>
      <c r="AB932">
        <v>0.78958833566480302</v>
      </c>
    </row>
    <row r="933" spans="21:28" x14ac:dyDescent="0.25">
      <c r="U933">
        <v>-8.394406355614939E-2</v>
      </c>
      <c r="V933">
        <v>0.46888419146795279</v>
      </c>
      <c r="W933">
        <v>3.1426184711034306</v>
      </c>
      <c r="X933">
        <v>3.272753571376553</v>
      </c>
      <c r="Y933">
        <v>3.2076860212399918</v>
      </c>
      <c r="Z933">
        <v>0.49303901894674801</v>
      </c>
      <c r="AA933">
        <v>8.9941257654906806E-2</v>
      </c>
      <c r="AB933">
        <v>0.789686317106986</v>
      </c>
    </row>
    <row r="934" spans="21:28" x14ac:dyDescent="0.25">
      <c r="U934">
        <v>-0.10807971196881816</v>
      </c>
      <c r="V934">
        <v>0.36527657301931482</v>
      </c>
      <c r="W934">
        <v>2.8331710784225606</v>
      </c>
      <c r="X934">
        <v>2.8742277528915192</v>
      </c>
      <c r="Y934">
        <v>2.8536994156570401</v>
      </c>
      <c r="Z934">
        <v>-0.46517696400212699</v>
      </c>
      <c r="AA934">
        <v>2.5807791340594501E-2</v>
      </c>
      <c r="AB934">
        <v>0.79045323685262603</v>
      </c>
    </row>
    <row r="935" spans="21:28" x14ac:dyDescent="0.25">
      <c r="U935">
        <v>-0.44564819023782698</v>
      </c>
      <c r="V935">
        <v>0.48099871135307237</v>
      </c>
      <c r="W935">
        <v>2.5894151766658866</v>
      </c>
      <c r="X935">
        <v>3.3733012168406025</v>
      </c>
      <c r="Y935">
        <v>2.9813581967532445</v>
      </c>
      <c r="Z935">
        <v>-0.52692416487601401</v>
      </c>
      <c r="AA935">
        <v>0.20536585751470099</v>
      </c>
      <c r="AB935">
        <v>0.79064368755159997</v>
      </c>
    </row>
    <row r="936" spans="21:28" x14ac:dyDescent="0.25">
      <c r="U936">
        <v>-9.3215083306069826E-2</v>
      </c>
      <c r="V936">
        <v>0.59432184491607187</v>
      </c>
      <c r="W936">
        <v>3.5892730574026217</v>
      </c>
      <c r="X936">
        <v>3.5338661294809999</v>
      </c>
      <c r="Y936">
        <v>3.5615695934418108</v>
      </c>
      <c r="Z936">
        <v>3.9769715573681599</v>
      </c>
      <c r="AA936">
        <v>0.14706634691303599</v>
      </c>
      <c r="AB936">
        <v>0.79142049550252802</v>
      </c>
    </row>
    <row r="937" spans="21:28" x14ac:dyDescent="0.25">
      <c r="U937">
        <v>-0.10027842158722562</v>
      </c>
      <c r="V937">
        <v>0.46452798895681158</v>
      </c>
      <c r="W937">
        <v>2.8750682389424154</v>
      </c>
      <c r="X937">
        <v>3.5673484415929142</v>
      </c>
      <c r="Y937">
        <v>3.2212083402676646</v>
      </c>
      <c r="Z937">
        <v>-0.493156323293514</v>
      </c>
      <c r="AA937">
        <v>2.52536289330311E-2</v>
      </c>
      <c r="AB937">
        <v>0.79148887348196795</v>
      </c>
    </row>
    <row r="938" spans="21:28" x14ac:dyDescent="0.25">
      <c r="U938">
        <v>-0.14886295687192655</v>
      </c>
      <c r="V938">
        <v>0.17948892294956162</v>
      </c>
      <c r="W938">
        <v>4.2871344958048914</v>
      </c>
      <c r="X938">
        <v>4.2463653193844442</v>
      </c>
      <c r="Y938">
        <v>4.2667499075946678</v>
      </c>
      <c r="Z938">
        <v>-0.188192359636427</v>
      </c>
      <c r="AA938">
        <v>0.27886683540847201</v>
      </c>
      <c r="AB938">
        <v>0.79164157215018205</v>
      </c>
    </row>
    <row r="939" spans="21:28" x14ac:dyDescent="0.25">
      <c r="U939">
        <v>0.63828954788433845</v>
      </c>
      <c r="V939">
        <v>0.56973419137746251</v>
      </c>
      <c r="W939">
        <v>0.68820342859879158</v>
      </c>
      <c r="X939">
        <v>1.2611610976445362</v>
      </c>
      <c r="Y939">
        <v>0.97468226312166384</v>
      </c>
      <c r="Z939">
        <v>1.44011564578806</v>
      </c>
      <c r="AA939">
        <v>0.17088008136312099</v>
      </c>
      <c r="AB939">
        <v>0.79230176447321798</v>
      </c>
    </row>
    <row r="940" spans="21:28" x14ac:dyDescent="0.25">
      <c r="U940">
        <v>4.1428778811194875E-2</v>
      </c>
      <c r="V940">
        <v>0.93279297199132638</v>
      </c>
      <c r="W940">
        <v>2.7000013763463921</v>
      </c>
      <c r="X940">
        <v>3.0039201649900971</v>
      </c>
      <c r="Y940">
        <v>2.8519607706682448</v>
      </c>
      <c r="Z940">
        <v>-0.36144779970902302</v>
      </c>
      <c r="AA940">
        <v>9.55412184588042E-2</v>
      </c>
      <c r="AB940">
        <v>0.79230283790768796</v>
      </c>
    </row>
    <row r="941" spans="21:28" x14ac:dyDescent="0.25">
      <c r="U941">
        <v>0.21570330695861345</v>
      </c>
      <c r="V941">
        <v>0.69534572426710917</v>
      </c>
      <c r="W941">
        <v>1.3464326868672973</v>
      </c>
      <c r="X941">
        <v>1.358994879846896</v>
      </c>
      <c r="Y941">
        <v>1.3527137833570966</v>
      </c>
      <c r="Z941">
        <v>-0.56297380641772599</v>
      </c>
      <c r="AA941">
        <v>7.0947925355824004E-2</v>
      </c>
      <c r="AB941">
        <v>0.79273519684319105</v>
      </c>
    </row>
    <row r="942" spans="21:28" x14ac:dyDescent="0.25">
      <c r="U942">
        <v>-6.4038901238458248E-2</v>
      </c>
      <c r="V942">
        <v>0.64867223959204723</v>
      </c>
      <c r="W942">
        <v>2.4648197402731054</v>
      </c>
      <c r="X942">
        <v>2.9323497593784587</v>
      </c>
      <c r="Y942">
        <v>2.6985847498257822</v>
      </c>
      <c r="Z942">
        <v>0.69547722050092198</v>
      </c>
      <c r="AA942">
        <v>0.141091715731718</v>
      </c>
      <c r="AB942">
        <v>0.79291478022156603</v>
      </c>
    </row>
    <row r="943" spans="21:28" x14ac:dyDescent="0.25">
      <c r="U943">
        <v>-0.35035544595568191</v>
      </c>
      <c r="V943">
        <v>0.16782729215953437</v>
      </c>
      <c r="W943">
        <v>3.0330328941807871</v>
      </c>
      <c r="X943">
        <v>3.4384270427299843</v>
      </c>
      <c r="Y943">
        <v>3.2357299684553857</v>
      </c>
      <c r="Z943">
        <v>-0.39815206057642999</v>
      </c>
      <c r="AA943">
        <v>0.116126454925608</v>
      </c>
      <c r="AB943">
        <v>0.793138806716294</v>
      </c>
    </row>
    <row r="944" spans="21:28" x14ac:dyDescent="0.25">
      <c r="U944">
        <v>-0.59196063611544314</v>
      </c>
      <c r="V944">
        <v>0.649467160702631</v>
      </c>
      <c r="W944">
        <v>0.64230061847326769</v>
      </c>
      <c r="X944">
        <v>0.28842174943070087</v>
      </c>
      <c r="Y944">
        <v>0.46536118395198428</v>
      </c>
      <c r="Z944">
        <v>2.8616686923668602</v>
      </c>
      <c r="AA944">
        <v>0.11563788737725</v>
      </c>
      <c r="AB944">
        <v>0.79394076096917798</v>
      </c>
    </row>
    <row r="945" spans="21:28" x14ac:dyDescent="0.25">
      <c r="U945">
        <v>1.8395402124883536E-2</v>
      </c>
      <c r="V945">
        <v>0.94181965802271583</v>
      </c>
      <c r="W945">
        <v>3.2455043339593606</v>
      </c>
      <c r="X945">
        <v>3.8200955560472618</v>
      </c>
      <c r="Y945">
        <v>3.532799945003311</v>
      </c>
      <c r="Z945">
        <v>-0.270939527253167</v>
      </c>
      <c r="AA945">
        <v>5.0442738575396801E-2</v>
      </c>
      <c r="AB945">
        <v>0.79475735203044195</v>
      </c>
    </row>
    <row r="946" spans="21:28" x14ac:dyDescent="0.25">
      <c r="U946">
        <v>8.7301080057731306E-3</v>
      </c>
      <c r="V946">
        <v>0.98385833831450809</v>
      </c>
      <c r="W946">
        <v>2.9131724726373935</v>
      </c>
      <c r="X946">
        <v>3.3461559566131194</v>
      </c>
      <c r="Y946">
        <v>3.1296642146252562</v>
      </c>
      <c r="Z946">
        <v>0.21867096905469299</v>
      </c>
      <c r="AA946">
        <v>2.7201499827364601E-2</v>
      </c>
      <c r="AB946">
        <v>0.79587116850795503</v>
      </c>
    </row>
    <row r="947" spans="21:28" x14ac:dyDescent="0.25">
      <c r="U947">
        <v>0.44114967700107932</v>
      </c>
      <c r="V947">
        <v>0.20378460755150163</v>
      </c>
      <c r="W947">
        <v>1.8898602550237065</v>
      </c>
      <c r="X947">
        <v>2.4646157677832123</v>
      </c>
      <c r="Y947">
        <v>2.1772380114034595</v>
      </c>
      <c r="Z947">
        <v>0.77599834880974405</v>
      </c>
      <c r="AA947">
        <v>0.16306632657349299</v>
      </c>
      <c r="AB947">
        <v>0.79611721023062898</v>
      </c>
    </row>
    <row r="948" spans="21:28" x14ac:dyDescent="0.25">
      <c r="U948">
        <v>-0.91200090543832912</v>
      </c>
      <c r="V948">
        <v>0.1640327853179494</v>
      </c>
      <c r="W948">
        <v>2.5345184445972677</v>
      </c>
      <c r="X948">
        <v>2.2702769046711766</v>
      </c>
      <c r="Y948">
        <v>2.4023976746342219</v>
      </c>
      <c r="Z948">
        <v>-0.38367133603174702</v>
      </c>
      <c r="AA948">
        <v>8.9448525714673002E-2</v>
      </c>
      <c r="AB948">
        <v>0.797195748050325</v>
      </c>
    </row>
    <row r="949" spans="21:28" x14ac:dyDescent="0.25">
      <c r="U949">
        <v>0.11085644924314317</v>
      </c>
      <c r="V949">
        <v>0.90955246942055379</v>
      </c>
      <c r="W949">
        <v>1.2527431903675517</v>
      </c>
      <c r="X949">
        <v>2.0047244730789018</v>
      </c>
      <c r="Y949">
        <v>1.6287338317232267</v>
      </c>
      <c r="Z949">
        <v>0.47428785327482298</v>
      </c>
      <c r="AA949">
        <v>2.8123211184166299E-2</v>
      </c>
      <c r="AB949">
        <v>0.79748196464000898</v>
      </c>
    </row>
    <row r="950" spans="21:28" x14ac:dyDescent="0.25">
      <c r="U950">
        <v>0.12668802745598964</v>
      </c>
      <c r="V950">
        <v>0.40415384632970563</v>
      </c>
      <c r="W950">
        <v>2.5699043325535125</v>
      </c>
      <c r="X950">
        <v>2.9573333319992403</v>
      </c>
      <c r="Y950">
        <v>2.7636188322763764</v>
      </c>
      <c r="Z950">
        <v>0.186522226249831</v>
      </c>
      <c r="AA950">
        <v>3.7118120465837803E-2</v>
      </c>
      <c r="AB950">
        <v>0.79752968014785097</v>
      </c>
    </row>
    <row r="951" spans="21:28" x14ac:dyDescent="0.25">
      <c r="U951">
        <v>-6.4170839211482783E-2</v>
      </c>
      <c r="V951">
        <v>0.47814103974253985</v>
      </c>
      <c r="W951">
        <v>3.1313381645078806</v>
      </c>
      <c r="X951">
        <v>3.1376125419249141</v>
      </c>
      <c r="Y951">
        <v>3.1344753532163976</v>
      </c>
      <c r="Z951">
        <v>0.22415509549684601</v>
      </c>
      <c r="AA951">
        <v>7.9048794181274099E-2</v>
      </c>
      <c r="AB951">
        <v>0.79972648567222704</v>
      </c>
    </row>
    <row r="952" spans="21:28" x14ac:dyDescent="0.25">
      <c r="U952">
        <v>0.11469844715394051</v>
      </c>
      <c r="V952">
        <v>0.88079466868285194</v>
      </c>
      <c r="W952">
        <v>2.1238357738923761</v>
      </c>
      <c r="X952">
        <v>1.4959941022572634</v>
      </c>
      <c r="Y952">
        <v>1.8099149380748196</v>
      </c>
      <c r="Z952">
        <v>-1.25754189297856</v>
      </c>
      <c r="AA952">
        <v>0.21650704759447101</v>
      </c>
      <c r="AB952">
        <v>0.79979326081806001</v>
      </c>
    </row>
    <row r="953" spans="21:28" x14ac:dyDescent="0.25">
      <c r="U953">
        <v>1.5283963219924541</v>
      </c>
      <c r="V953">
        <v>0.19841411586631499</v>
      </c>
      <c r="W953">
        <v>0.94875774297777327</v>
      </c>
      <c r="X953">
        <v>1.21352143169342</v>
      </c>
      <c r="Y953">
        <v>1.0811395873355967</v>
      </c>
      <c r="Z953">
        <v>-0.84312812471668397</v>
      </c>
      <c r="AA953">
        <v>2.8729456072898601E-2</v>
      </c>
      <c r="AB953">
        <v>0.80067864414866996</v>
      </c>
    </row>
    <row r="954" spans="21:28" x14ac:dyDescent="0.25">
      <c r="U954">
        <v>0.16172346259943629</v>
      </c>
      <c r="V954">
        <v>0.56111097114186304</v>
      </c>
      <c r="W954">
        <v>3.2614639471616442</v>
      </c>
      <c r="X954">
        <v>3.0958827162029792</v>
      </c>
      <c r="Y954">
        <v>3.1786733316823117</v>
      </c>
      <c r="Z954">
        <v>-0.55425868544102197</v>
      </c>
      <c r="AA954">
        <v>0.19382643988909401</v>
      </c>
      <c r="AB954">
        <v>0.80091903721166302</v>
      </c>
    </row>
    <row r="955" spans="21:28" x14ac:dyDescent="0.25">
      <c r="U955">
        <v>0.23564114462673436</v>
      </c>
      <c r="V955">
        <v>0.12135575618326697</v>
      </c>
      <c r="W955">
        <v>2.4100870744885068</v>
      </c>
      <c r="X955">
        <v>3.1213834979495192</v>
      </c>
      <c r="Y955">
        <v>2.7657352862190132</v>
      </c>
      <c r="Z955">
        <v>-5.13050797128483</v>
      </c>
      <c r="AA955">
        <v>0.14057286955644999</v>
      </c>
      <c r="AB955">
        <v>0.80255746188258403</v>
      </c>
    </row>
    <row r="956" spans="21:28" x14ac:dyDescent="0.25">
      <c r="U956">
        <v>2.1430090928689762</v>
      </c>
      <c r="V956">
        <v>8.5182168619787113E-2</v>
      </c>
      <c r="W956">
        <v>0.54398956597632497</v>
      </c>
      <c r="X956">
        <v>2.0284569205285634</v>
      </c>
      <c r="Y956">
        <v>1.2862232432524441</v>
      </c>
      <c r="Z956">
        <v>-0.78373631054056103</v>
      </c>
      <c r="AA956">
        <v>1.36490703320385E-2</v>
      </c>
      <c r="AB956">
        <v>0.80276957097649604</v>
      </c>
    </row>
    <row r="957" spans="21:28" x14ac:dyDescent="0.25">
      <c r="U957">
        <v>9.5974314977254876E-3</v>
      </c>
      <c r="V957">
        <v>0.97770802240627996</v>
      </c>
      <c r="W957">
        <v>3.2035752587420867</v>
      </c>
      <c r="X957">
        <v>4.1484377952495892</v>
      </c>
      <c r="Y957">
        <v>3.6760065269958382</v>
      </c>
      <c r="Z957">
        <v>-0.13020326578041899</v>
      </c>
      <c r="AA957">
        <v>5.6976103112607902E-3</v>
      </c>
      <c r="AB957">
        <v>0.80344932161529403</v>
      </c>
    </row>
    <row r="958" spans="21:28" x14ac:dyDescent="0.25">
      <c r="U958">
        <v>-1.1051972210758473E-2</v>
      </c>
      <c r="V958">
        <v>0.96373055449783074</v>
      </c>
      <c r="W958">
        <v>2.3259389640044867</v>
      </c>
      <c r="X958">
        <v>3.0893660815840693</v>
      </c>
      <c r="Y958">
        <v>2.707652522794278</v>
      </c>
      <c r="Z958">
        <v>0.42931001912093097</v>
      </c>
      <c r="AA958">
        <v>0.27411444622025799</v>
      </c>
      <c r="AB958">
        <v>0.80506629009297404</v>
      </c>
    </row>
    <row r="959" spans="21:28" x14ac:dyDescent="0.25">
      <c r="U959">
        <v>-0.19099651929385916</v>
      </c>
      <c r="V959">
        <v>0.62895303420090864</v>
      </c>
      <c r="W959">
        <v>1.9824069702333904</v>
      </c>
      <c r="X959">
        <v>2.5131338336435038</v>
      </c>
      <c r="Y959">
        <v>2.247770401938447</v>
      </c>
      <c r="Z959">
        <v>-2.7951724496204799</v>
      </c>
      <c r="AA959">
        <v>0.10064226052962599</v>
      </c>
      <c r="AB959">
        <v>0.80555686658035697</v>
      </c>
    </row>
    <row r="960" spans="21:28" x14ac:dyDescent="0.25">
      <c r="U960">
        <v>7.3469658274921495E-2</v>
      </c>
      <c r="V960">
        <v>0.7108263789885656</v>
      </c>
      <c r="W960">
        <v>2.4897006455984951</v>
      </c>
      <c r="X960">
        <v>3.0387473837524106</v>
      </c>
      <c r="Y960">
        <v>2.7642240146754529</v>
      </c>
      <c r="Z960">
        <v>0.42347052424852299</v>
      </c>
      <c r="AA960">
        <v>0.17243228028923299</v>
      </c>
      <c r="AB960">
        <v>0.80658106959425502</v>
      </c>
    </row>
    <row r="961" spans="21:28" x14ac:dyDescent="0.25">
      <c r="U961">
        <v>0.20431226831010491</v>
      </c>
      <c r="V961">
        <v>0.55415045971394417</v>
      </c>
      <c r="W961">
        <v>2.3338712614803616</v>
      </c>
      <c r="X961">
        <v>2.4257999390412857</v>
      </c>
      <c r="Y961">
        <v>2.3798356002608236</v>
      </c>
      <c r="Z961">
        <v>1.15563639022717</v>
      </c>
      <c r="AA961">
        <v>3.2338536924922702E-2</v>
      </c>
      <c r="AB961">
        <v>0.80716789188697902</v>
      </c>
    </row>
    <row r="962" spans="21:28" x14ac:dyDescent="0.25">
      <c r="U962">
        <v>-7.5333647908156212E-3</v>
      </c>
      <c r="V962">
        <v>0.96408119646325829</v>
      </c>
      <c r="W962">
        <v>2.933753013521438</v>
      </c>
      <c r="X962">
        <v>2.9602211634562092</v>
      </c>
      <c r="Y962">
        <v>2.9469870884888234</v>
      </c>
      <c r="Z962">
        <v>0.418866921763209</v>
      </c>
      <c r="AA962">
        <v>0.110324256556574</v>
      </c>
      <c r="AB962">
        <v>0.80769879056612104</v>
      </c>
    </row>
    <row r="963" spans="21:28" x14ac:dyDescent="0.25">
      <c r="U963">
        <v>-0.20283494610968214</v>
      </c>
      <c r="V963">
        <v>0.63511599901036142</v>
      </c>
      <c r="W963">
        <v>2.1679019260951686</v>
      </c>
      <c r="X963">
        <v>3.0089197723168772</v>
      </c>
      <c r="Y963">
        <v>2.5884108492060229</v>
      </c>
      <c r="Z963">
        <v>1.2840303472086001</v>
      </c>
      <c r="AA963">
        <v>0.111421126213942</v>
      </c>
      <c r="AB963">
        <v>0.80808010385292794</v>
      </c>
    </row>
    <row r="964" spans="21:28" x14ac:dyDescent="0.25">
      <c r="U964">
        <v>0.7539109784068776</v>
      </c>
      <c r="V964">
        <v>0.43562294073736163</v>
      </c>
      <c r="W964">
        <v>0.3214919841563415</v>
      </c>
      <c r="X964">
        <v>0.65474805421904136</v>
      </c>
      <c r="Y964">
        <v>0.48812001918769143</v>
      </c>
      <c r="Z964">
        <v>0.29064454422246</v>
      </c>
      <c r="AA964">
        <v>8.5752263565202005E-2</v>
      </c>
      <c r="AB964">
        <v>0.80813814155707397</v>
      </c>
    </row>
    <row r="965" spans="21:28" x14ac:dyDescent="0.25">
      <c r="U965">
        <v>-8.4080970275725309E-3</v>
      </c>
      <c r="V965">
        <v>0.9641671303094338</v>
      </c>
      <c r="W965">
        <v>3.5332662830215047</v>
      </c>
      <c r="X965">
        <v>3.5456050815001867</v>
      </c>
      <c r="Y965">
        <v>3.5394356822608457</v>
      </c>
      <c r="Z965">
        <v>4.5102512346341799</v>
      </c>
      <c r="AA965">
        <v>0.15212879974949101</v>
      </c>
      <c r="AB965">
        <v>0.80893776533485395</v>
      </c>
    </row>
    <row r="966" spans="21:28" x14ac:dyDescent="0.25">
      <c r="U966">
        <v>-2.4450186112935108E-2</v>
      </c>
      <c r="V966">
        <v>0.92435727370081977</v>
      </c>
      <c r="W966">
        <v>2.8682011260526044</v>
      </c>
      <c r="X966">
        <v>3.3955616263267472</v>
      </c>
      <c r="Y966">
        <v>3.1318813761896758</v>
      </c>
      <c r="Z966">
        <v>-0.200485705924242</v>
      </c>
      <c r="AA966">
        <v>2.7089443089760301E-2</v>
      </c>
      <c r="AB966">
        <v>0.81048474949724802</v>
      </c>
    </row>
    <row r="967" spans="21:28" x14ac:dyDescent="0.25">
      <c r="U967">
        <v>-0.11139944744339021</v>
      </c>
      <c r="V967">
        <v>0.67448843752096632</v>
      </c>
      <c r="W967">
        <v>3.5428126164805867</v>
      </c>
      <c r="X967">
        <v>3.8351233043316468</v>
      </c>
      <c r="Y967">
        <v>3.6889679604061167</v>
      </c>
      <c r="Z967">
        <v>-0.260845929615452</v>
      </c>
      <c r="AA967">
        <v>0.32636307958457</v>
      </c>
      <c r="AB967">
        <v>0.81205615961507005</v>
      </c>
    </row>
    <row r="968" spans="21:28" x14ac:dyDescent="0.25">
      <c r="U968">
        <v>0.29352437312909163</v>
      </c>
      <c r="V968">
        <v>0.52169471612128016</v>
      </c>
      <c r="W968">
        <v>2.6880443828507148</v>
      </c>
      <c r="X968">
        <v>2.9398857422664508</v>
      </c>
      <c r="Y968">
        <v>2.8139650625585828</v>
      </c>
      <c r="Z968">
        <v>0.27572141598245797</v>
      </c>
      <c r="AA968">
        <v>2.2831681401117299E-2</v>
      </c>
      <c r="AB968">
        <v>0.81311465621085099</v>
      </c>
    </row>
    <row r="969" spans="21:28" x14ac:dyDescent="0.25">
      <c r="U969">
        <v>0.18550548018023771</v>
      </c>
      <c r="V969">
        <v>0.70369841518620491</v>
      </c>
      <c r="W969">
        <v>1.7260875234320381</v>
      </c>
      <c r="X969">
        <v>2.9126760453485088</v>
      </c>
      <c r="Y969">
        <v>2.3193817843902735</v>
      </c>
      <c r="Z969">
        <v>-2.2794440215944198</v>
      </c>
      <c r="AA969">
        <v>8.1052796691760298E-2</v>
      </c>
      <c r="AB969">
        <v>0.81331736669056998</v>
      </c>
    </row>
    <row r="970" spans="21:28" x14ac:dyDescent="0.25">
      <c r="U970">
        <v>-0.11176907114730007</v>
      </c>
      <c r="V970">
        <v>0.57809644138740246</v>
      </c>
      <c r="W970">
        <v>3.090935521112153</v>
      </c>
      <c r="X970">
        <v>3.0371538613616202</v>
      </c>
      <c r="Y970">
        <v>3.0640446912368864</v>
      </c>
      <c r="Z970">
        <v>-0.29162316671593302</v>
      </c>
      <c r="AA970">
        <v>0.15793916564166699</v>
      </c>
      <c r="AB970">
        <v>0.81348162419019299</v>
      </c>
    </row>
    <row r="971" spans="21:28" x14ac:dyDescent="0.25">
      <c r="U971">
        <v>-0.12587111734123438</v>
      </c>
      <c r="V971">
        <v>0.37874592029153664</v>
      </c>
      <c r="W971">
        <v>3.2824129875275703</v>
      </c>
      <c r="X971">
        <v>3.3377886932842906</v>
      </c>
      <c r="Y971">
        <v>3.3101008404059304</v>
      </c>
      <c r="Z971">
        <v>-0.36656224155572897</v>
      </c>
      <c r="AA971">
        <v>2.7575619971123198E-2</v>
      </c>
      <c r="AB971">
        <v>0.81350357724297495</v>
      </c>
    </row>
    <row r="972" spans="21:28" x14ac:dyDescent="0.25">
      <c r="U972">
        <v>0.29980660680790322</v>
      </c>
      <c r="V972">
        <v>0.70347802978998042</v>
      </c>
      <c r="W972">
        <v>1.9362709018247699</v>
      </c>
      <c r="X972">
        <v>2.0297690697123567</v>
      </c>
      <c r="Y972">
        <v>1.9830199857685633</v>
      </c>
      <c r="Z972">
        <v>1.0695584262697899</v>
      </c>
      <c r="AA972">
        <v>0.319878344622959</v>
      </c>
      <c r="AB972">
        <v>0.81360678949689302</v>
      </c>
    </row>
    <row r="973" spans="21:28" x14ac:dyDescent="0.25">
      <c r="U973">
        <v>1.787482813926964E-2</v>
      </c>
      <c r="V973">
        <v>0.97391442351788937</v>
      </c>
      <c r="W973">
        <v>2.005216207949776</v>
      </c>
      <c r="X973">
        <v>2.0882524327199197</v>
      </c>
      <c r="Y973">
        <v>2.0467343203348478</v>
      </c>
      <c r="Z973">
        <v>-0.49237379270215298</v>
      </c>
      <c r="AA973">
        <v>5.9352613449319802E-2</v>
      </c>
      <c r="AB973">
        <v>0.81390464662377005</v>
      </c>
    </row>
    <row r="974" spans="21:28" x14ac:dyDescent="0.25">
      <c r="U974">
        <v>-0.18629444585837623</v>
      </c>
      <c r="V974">
        <v>0.21865246362611848</v>
      </c>
      <c r="W974">
        <v>3.4072192821815439</v>
      </c>
      <c r="X974">
        <v>3.3468810331289913</v>
      </c>
      <c r="Y974">
        <v>3.3770501576552676</v>
      </c>
      <c r="Z974">
        <v>0.428339987360778</v>
      </c>
      <c r="AA974">
        <v>0.142504837892134</v>
      </c>
      <c r="AB974">
        <v>0.81433489014642102</v>
      </c>
    </row>
    <row r="975" spans="21:28" x14ac:dyDescent="0.25">
      <c r="U975">
        <v>-0.13715230590565572</v>
      </c>
      <c r="V975">
        <v>0.68175036325870342</v>
      </c>
      <c r="W975">
        <v>2.7798403771656885</v>
      </c>
      <c r="X975">
        <v>3.4119325938799552</v>
      </c>
      <c r="Y975">
        <v>3.0958864855228221</v>
      </c>
      <c r="Z975">
        <v>-0.28143305696205101</v>
      </c>
      <c r="AA975">
        <v>0.109964393184347</v>
      </c>
      <c r="AB975">
        <v>0.81462659928446901</v>
      </c>
    </row>
    <row r="976" spans="21:28" x14ac:dyDescent="0.25">
      <c r="U976">
        <v>-4.6078239297377789E-2</v>
      </c>
      <c r="V976">
        <v>0.77802878539420628</v>
      </c>
      <c r="W976">
        <v>2.7550579923175569</v>
      </c>
      <c r="X976">
        <v>3.137861844871368</v>
      </c>
      <c r="Y976">
        <v>2.9464599185944627</v>
      </c>
      <c r="Z976">
        <v>-0.34667535084274198</v>
      </c>
      <c r="AA976">
        <v>2.3882631234747102E-2</v>
      </c>
      <c r="AB976">
        <v>0.81520757380014397</v>
      </c>
    </row>
    <row r="977" spans="21:28" x14ac:dyDescent="0.25">
      <c r="U977">
        <v>-0.35062886569120999</v>
      </c>
      <c r="V977">
        <v>0.44456783527104327</v>
      </c>
      <c r="W977">
        <v>1.4884055382430545</v>
      </c>
      <c r="X977">
        <v>2.3015548574991551</v>
      </c>
      <c r="Y977">
        <v>1.8949801978711047</v>
      </c>
      <c r="Z977">
        <v>-0.60784185752366005</v>
      </c>
      <c r="AA977">
        <v>0.343116998293168</v>
      </c>
      <c r="AB977">
        <v>0.81589497409355705</v>
      </c>
    </row>
    <row r="978" spans="21:28" x14ac:dyDescent="0.25">
      <c r="U978">
        <v>-0.10411235244248265</v>
      </c>
      <c r="V978">
        <v>0.73630658169591023</v>
      </c>
      <c r="W978">
        <v>1.7767688002607833</v>
      </c>
      <c r="X978">
        <v>2.305163969080704</v>
      </c>
      <c r="Y978">
        <v>2.0409663846707438</v>
      </c>
      <c r="Z978">
        <v>0.35384435216395399</v>
      </c>
      <c r="AA978">
        <v>7.0945761675423394E-2</v>
      </c>
      <c r="AB978">
        <v>0.81662088034672997</v>
      </c>
    </row>
    <row r="979" spans="21:28" x14ac:dyDescent="0.25">
      <c r="U979">
        <v>-1.3141419591588039E-4</v>
      </c>
      <c r="V979">
        <v>0.99928154159395866</v>
      </c>
      <c r="W979">
        <v>2.8693729903504757</v>
      </c>
      <c r="X979">
        <v>3.2181305299307108</v>
      </c>
      <c r="Y979">
        <v>3.0437517601405935</v>
      </c>
      <c r="Z979">
        <v>-2.5505783250715601</v>
      </c>
      <c r="AA979">
        <v>6.3323684258868099E-2</v>
      </c>
      <c r="AB979">
        <v>0.81709061686130502</v>
      </c>
    </row>
    <row r="980" spans="21:28" x14ac:dyDescent="0.25">
      <c r="U980">
        <v>-6.0428588078656205E-2</v>
      </c>
      <c r="V980">
        <v>0.91465297173570681</v>
      </c>
      <c r="W980">
        <v>2.4604036581632718</v>
      </c>
      <c r="X980">
        <v>2.5326580423425669</v>
      </c>
      <c r="Y980">
        <v>2.4965308502529195</v>
      </c>
      <c r="Z980">
        <v>0.26338368968808301</v>
      </c>
      <c r="AA980">
        <v>2.8384509868269701E-2</v>
      </c>
      <c r="AB980">
        <v>0.81714431108795305</v>
      </c>
    </row>
    <row r="981" spans="21:28" x14ac:dyDescent="0.25">
      <c r="U981">
        <v>-6.8409517414196236E-2</v>
      </c>
      <c r="V981">
        <v>0.79068860168624755</v>
      </c>
      <c r="W981">
        <v>3.0140298750421031</v>
      </c>
      <c r="X981">
        <v>3.3244857972907389</v>
      </c>
      <c r="Y981">
        <v>3.169257836166421</v>
      </c>
      <c r="Z981">
        <v>-0.496510258690192</v>
      </c>
      <c r="AA981">
        <v>7.8841383489019604E-2</v>
      </c>
      <c r="AB981">
        <v>0.81797399969919604</v>
      </c>
    </row>
    <row r="982" spans="21:28" x14ac:dyDescent="0.25">
      <c r="U982">
        <v>-0.12724568859884544</v>
      </c>
      <c r="V982">
        <v>0.56793212517053859</v>
      </c>
      <c r="W982">
        <v>3.2051279887588859</v>
      </c>
      <c r="X982">
        <v>3.5748221994188785</v>
      </c>
      <c r="Y982">
        <v>3.3899750940888822</v>
      </c>
      <c r="Z982">
        <v>0.286079402433011</v>
      </c>
      <c r="AA982">
        <v>0.219002753332875</v>
      </c>
      <c r="AB982">
        <v>0.81799974601213699</v>
      </c>
    </row>
    <row r="983" spans="21:28" x14ac:dyDescent="0.25">
      <c r="U983">
        <v>-0.22150074289558941</v>
      </c>
      <c r="V983">
        <v>0.64442235099428169</v>
      </c>
      <c r="W983">
        <v>2.1924555989907684</v>
      </c>
      <c r="X983">
        <v>1.8917904780284907</v>
      </c>
      <c r="Y983">
        <v>2.0421230385096294</v>
      </c>
      <c r="Z983">
        <v>-3.8796851811568001</v>
      </c>
      <c r="AA983">
        <v>0.16048626400038499</v>
      </c>
      <c r="AB983">
        <v>0.81930265682524706</v>
      </c>
    </row>
    <row r="984" spans="21:28" x14ac:dyDescent="0.25">
      <c r="U984">
        <v>-0.20023744922610504</v>
      </c>
      <c r="V984">
        <v>0.62519606710980158</v>
      </c>
      <c r="W984">
        <v>1.6942543942403308</v>
      </c>
      <c r="X984">
        <v>2.6611486869302281</v>
      </c>
      <c r="Y984">
        <v>2.1777015405852795</v>
      </c>
      <c r="Z984">
        <v>0.55070917288716503</v>
      </c>
      <c r="AA984">
        <v>2.60449949709795E-2</v>
      </c>
      <c r="AB984">
        <v>0.82054791869529697</v>
      </c>
    </row>
    <row r="985" spans="21:28" x14ac:dyDescent="0.25">
      <c r="U985">
        <v>0.44473703379123569</v>
      </c>
      <c r="V985">
        <v>8.4180273904972513E-2</v>
      </c>
      <c r="W985">
        <v>2.7807564420858899</v>
      </c>
      <c r="X985">
        <v>2.8819104097279875</v>
      </c>
      <c r="Y985">
        <v>2.8313334259069389</v>
      </c>
      <c r="Z985">
        <v>0.25490540945420098</v>
      </c>
      <c r="AA985">
        <v>0.22605155490565701</v>
      </c>
      <c r="AB985">
        <v>0.82069564869485301</v>
      </c>
    </row>
    <row r="986" spans="21:28" x14ac:dyDescent="0.25">
      <c r="U986">
        <v>-0.1497950060414476</v>
      </c>
      <c r="V986">
        <v>0.81240816528209936</v>
      </c>
      <c r="W986">
        <v>2.6098093842166552</v>
      </c>
      <c r="X986">
        <v>2.5385685836796901</v>
      </c>
      <c r="Y986">
        <v>2.5741889839481726</v>
      </c>
      <c r="Z986">
        <v>0.98174670556913302</v>
      </c>
      <c r="AA986">
        <v>7.7366539704536899E-2</v>
      </c>
      <c r="AB986">
        <v>0.82080982939736802</v>
      </c>
    </row>
    <row r="987" spans="21:28" x14ac:dyDescent="0.25">
      <c r="U987">
        <v>0.25631179220071304</v>
      </c>
      <c r="V987">
        <v>0.67973473920836303</v>
      </c>
      <c r="W987">
        <v>1.3405440879781587</v>
      </c>
      <c r="X987">
        <v>1.200672558318538</v>
      </c>
      <c r="Y987">
        <v>1.2706083231483483</v>
      </c>
      <c r="Z987">
        <v>0.33502316347223599</v>
      </c>
      <c r="AA987">
        <v>0.12499348609766001</v>
      </c>
      <c r="AB987">
        <v>0.82116011088065399</v>
      </c>
    </row>
    <row r="988" spans="21:28" x14ac:dyDescent="0.25">
      <c r="U988">
        <v>0.21858587818915853</v>
      </c>
      <c r="V988">
        <v>0.84238899421548186</v>
      </c>
      <c r="W988">
        <v>0.52224643350920175</v>
      </c>
      <c r="X988">
        <v>0.89999309473275246</v>
      </c>
      <c r="Y988">
        <v>0.7111197641209771</v>
      </c>
      <c r="Z988">
        <v>2.4704838582214199</v>
      </c>
      <c r="AA988">
        <v>0.15989839510943399</v>
      </c>
      <c r="AB988">
        <v>0.82163284721758501</v>
      </c>
    </row>
    <row r="989" spans="21:28" x14ac:dyDescent="0.25">
      <c r="U989">
        <v>8.498055638360083E-2</v>
      </c>
      <c r="V989">
        <v>0.65074206673379542</v>
      </c>
      <c r="W989">
        <v>3.4015776464234055</v>
      </c>
      <c r="X989">
        <v>3.823013482158069</v>
      </c>
      <c r="Y989">
        <v>3.6122955642907373</v>
      </c>
      <c r="Z989">
        <v>0.58657607998996997</v>
      </c>
      <c r="AA989">
        <v>0.196769331523375</v>
      </c>
      <c r="AB989">
        <v>0.82194657647097003</v>
      </c>
    </row>
    <row r="990" spans="21:28" x14ac:dyDescent="0.25">
      <c r="U990">
        <v>3.5235294358738234E-2</v>
      </c>
      <c r="V990">
        <v>0.88034788687968579</v>
      </c>
      <c r="W990">
        <v>2.7497835589007167</v>
      </c>
      <c r="X990">
        <v>2.749519180796792</v>
      </c>
      <c r="Y990">
        <v>2.7496513698487544</v>
      </c>
      <c r="Z990">
        <v>0.38233820185749301</v>
      </c>
      <c r="AA990">
        <v>0.142357670039019</v>
      </c>
      <c r="AB990">
        <v>0.82222626590570302</v>
      </c>
    </row>
    <row r="991" spans="21:28" x14ac:dyDescent="0.25">
      <c r="U991">
        <v>8.0663696593355885E-2</v>
      </c>
      <c r="V991">
        <v>0.57780952903134353</v>
      </c>
      <c r="W991">
        <v>2.5822982841394317</v>
      </c>
      <c r="X991">
        <v>2.9529896170907595</v>
      </c>
      <c r="Y991">
        <v>2.7676439506150956</v>
      </c>
      <c r="Z991">
        <v>0.53574017567253196</v>
      </c>
      <c r="AA991">
        <v>6.4356395793581198E-2</v>
      </c>
      <c r="AB991">
        <v>0.82231684117301296</v>
      </c>
    </row>
    <row r="992" spans="21:28" x14ac:dyDescent="0.25">
      <c r="U992">
        <v>-0.10984036980231761</v>
      </c>
      <c r="V992">
        <v>0.66996677828618301</v>
      </c>
      <c r="W992">
        <v>2.0753010620150865</v>
      </c>
      <c r="X992">
        <v>2.0587606116589203</v>
      </c>
      <c r="Y992">
        <v>2.0670308368370032</v>
      </c>
      <c r="Z992">
        <v>0.69790957343673199</v>
      </c>
      <c r="AA992">
        <v>0.115853858115717</v>
      </c>
      <c r="AB992">
        <v>0.82255288242818803</v>
      </c>
    </row>
    <row r="993" spans="21:28" x14ac:dyDescent="0.25">
      <c r="U993">
        <v>-0.17547684107397699</v>
      </c>
      <c r="V993">
        <v>0.44031035549040709</v>
      </c>
      <c r="W993">
        <v>2.9065410158794296</v>
      </c>
      <c r="X993">
        <v>3.4169864819823683</v>
      </c>
      <c r="Y993">
        <v>3.1617637489308992</v>
      </c>
      <c r="Z993">
        <v>-0.32808851332539701</v>
      </c>
      <c r="AA993">
        <v>7.2931727812069899E-2</v>
      </c>
      <c r="AB993">
        <v>0.82462809028044304</v>
      </c>
    </row>
    <row r="994" spans="21:28" x14ac:dyDescent="0.25">
      <c r="U994">
        <v>0.13130649312988776</v>
      </c>
      <c r="V994">
        <v>0.49813190437307842</v>
      </c>
      <c r="W994">
        <v>2.9899936947827022</v>
      </c>
      <c r="X994">
        <v>3.2456467931197075</v>
      </c>
      <c r="Y994">
        <v>3.1178202439512051</v>
      </c>
      <c r="Z994">
        <v>0.33283677962507102</v>
      </c>
      <c r="AA994">
        <v>0.12291841190963899</v>
      </c>
      <c r="AB994">
        <v>0.82505213589981297</v>
      </c>
    </row>
    <row r="995" spans="21:28" x14ac:dyDescent="0.25">
      <c r="U995">
        <v>0.39573527093122562</v>
      </c>
      <c r="V995">
        <v>0.28364889715492725</v>
      </c>
      <c r="W995">
        <v>2.059130548329565</v>
      </c>
      <c r="X995">
        <v>2.5127681337492849</v>
      </c>
      <c r="Y995">
        <v>2.2859493410394247</v>
      </c>
      <c r="Z995">
        <v>0.81041967903466705</v>
      </c>
      <c r="AA995">
        <v>0.29207693220993097</v>
      </c>
      <c r="AB995">
        <v>0.82512272775256301</v>
      </c>
    </row>
    <row r="996" spans="21:28" x14ac:dyDescent="0.25">
      <c r="U996">
        <v>-0.11874680218413171</v>
      </c>
      <c r="V996">
        <v>0.55281231356854454</v>
      </c>
      <c r="W996">
        <v>3.5444137129613438</v>
      </c>
      <c r="X996">
        <v>3.8102077538029469</v>
      </c>
      <c r="Y996">
        <v>3.6773107333821455</v>
      </c>
      <c r="Z996">
        <v>-0.15450143891708801</v>
      </c>
      <c r="AA996">
        <v>3.3160220659276998E-2</v>
      </c>
      <c r="AB996">
        <v>0.82531160338617304</v>
      </c>
    </row>
    <row r="997" spans="21:28" x14ac:dyDescent="0.25">
      <c r="U997">
        <v>1.3506307550418299</v>
      </c>
      <c r="V997">
        <v>3.1357802883771504E-2</v>
      </c>
      <c r="W997">
        <v>1.5738677937740917</v>
      </c>
      <c r="X997">
        <v>2.1385555246081718</v>
      </c>
      <c r="Y997">
        <v>1.8562116591911317</v>
      </c>
      <c r="Z997">
        <v>3.6593551301360199</v>
      </c>
      <c r="AA997">
        <v>0.17220158025954899</v>
      </c>
      <c r="AB997">
        <v>0.82543470187956802</v>
      </c>
    </row>
    <row r="998" spans="21:28" x14ac:dyDescent="0.25">
      <c r="U998">
        <v>-1.6237623077052329E-2</v>
      </c>
      <c r="V998">
        <v>0.95517119803183681</v>
      </c>
      <c r="W998">
        <v>3.6977204468047895</v>
      </c>
      <c r="X998">
        <v>4.7227574226100328</v>
      </c>
      <c r="Y998">
        <v>4.2102389347074114</v>
      </c>
      <c r="Z998">
        <v>-0.20133239700340499</v>
      </c>
      <c r="AA998">
        <v>0.32690139394544798</v>
      </c>
      <c r="AB998">
        <v>0.82549363633428496</v>
      </c>
    </row>
    <row r="999" spans="21:28" x14ac:dyDescent="0.25">
      <c r="U999">
        <v>-0.25855141042502577</v>
      </c>
      <c r="V999">
        <v>0.68198031044973018</v>
      </c>
      <c r="W999">
        <v>1.5110811047476227</v>
      </c>
      <c r="X999">
        <v>1.8043578012216284</v>
      </c>
      <c r="Y999">
        <v>1.6577194529846255</v>
      </c>
      <c r="Z999">
        <v>1.3675369723098101</v>
      </c>
      <c r="AA999">
        <v>7.3435571287951404E-2</v>
      </c>
      <c r="AB999">
        <v>0.82598168231971303</v>
      </c>
    </row>
    <row r="1000" spans="21:28" x14ac:dyDescent="0.25">
      <c r="U1000">
        <v>2.4946141051281776E-2</v>
      </c>
      <c r="V1000">
        <v>0.87389696593322197</v>
      </c>
      <c r="W1000">
        <v>3.0178269082885536</v>
      </c>
      <c r="X1000">
        <v>3.4447351362998</v>
      </c>
      <c r="Y1000">
        <v>3.2312810222941768</v>
      </c>
      <c r="Z1000">
        <v>0.22286920792509499</v>
      </c>
      <c r="AA1000">
        <v>6.3950328340101503E-2</v>
      </c>
      <c r="AB1000">
        <v>0.82625731814482894</v>
      </c>
    </row>
    <row r="1001" spans="21:28" x14ac:dyDescent="0.25">
      <c r="U1001">
        <v>0.72323912399008849</v>
      </c>
      <c r="V1001">
        <v>0.53366271550381184</v>
      </c>
      <c r="W1001">
        <v>0.61248587302310165</v>
      </c>
      <c r="X1001">
        <v>1.2926860696927085</v>
      </c>
      <c r="Y1001">
        <v>0.95258597135790501</v>
      </c>
      <c r="Z1001">
        <v>-2.1391140646171198</v>
      </c>
      <c r="AA1001">
        <v>0.28538975276918699</v>
      </c>
      <c r="AB1001">
        <v>0.82706863941256903</v>
      </c>
    </row>
    <row r="1002" spans="21:28" x14ac:dyDescent="0.25">
      <c r="U1002">
        <v>-0.23290282520554145</v>
      </c>
      <c r="V1002">
        <v>0.22026416538455562</v>
      </c>
      <c r="W1002">
        <v>3.2789640703117038</v>
      </c>
      <c r="X1002">
        <v>4.1278758021556277</v>
      </c>
      <c r="Y1002">
        <v>3.7034199362336659</v>
      </c>
      <c r="Z1002">
        <v>-0.19214666296955599</v>
      </c>
      <c r="AA1002">
        <v>0.114520565724936</v>
      </c>
      <c r="AB1002">
        <v>0.82728379274533403</v>
      </c>
    </row>
    <row r="1003" spans="21:28" x14ac:dyDescent="0.25">
      <c r="U1003">
        <v>-5.0824946925251073E-2</v>
      </c>
      <c r="V1003">
        <v>0.82074977501331881</v>
      </c>
      <c r="W1003">
        <v>2.3170876995725318</v>
      </c>
      <c r="X1003">
        <v>2.4294279998297377</v>
      </c>
      <c r="Y1003">
        <v>2.373257849701135</v>
      </c>
      <c r="Z1003">
        <v>-1.38312078832898</v>
      </c>
      <c r="AA1003">
        <v>0.119082293450958</v>
      </c>
      <c r="AB1003">
        <v>0.82738040368153898</v>
      </c>
    </row>
    <row r="1004" spans="21:28" x14ac:dyDescent="0.25">
      <c r="U1004">
        <v>-0.61545187657750866</v>
      </c>
      <c r="V1004">
        <v>0.45268733709442988</v>
      </c>
      <c r="W1004">
        <v>1.4093042297812823</v>
      </c>
      <c r="X1004">
        <v>1.3237916392331595</v>
      </c>
      <c r="Y1004">
        <v>1.3665479345072209</v>
      </c>
      <c r="Z1004">
        <v>2.52878775709046</v>
      </c>
      <c r="AA1004">
        <v>0.13627031049066499</v>
      </c>
      <c r="AB1004">
        <v>0.82755128312540405</v>
      </c>
    </row>
    <row r="1005" spans="21:28" x14ac:dyDescent="0.25">
      <c r="U1005">
        <v>0.50913329175908761</v>
      </c>
      <c r="V1005">
        <v>0.35506125804260702</v>
      </c>
      <c r="W1005">
        <v>2.2724132115719651</v>
      </c>
      <c r="X1005">
        <v>3.1365159011274422</v>
      </c>
      <c r="Y1005">
        <v>2.7044645563497038</v>
      </c>
      <c r="Z1005">
        <v>0.26948211491944601</v>
      </c>
      <c r="AA1005">
        <v>0.30921831549873002</v>
      </c>
      <c r="AB1005">
        <v>0.82784327660353596</v>
      </c>
    </row>
    <row r="1006" spans="21:28" x14ac:dyDescent="0.25">
      <c r="U1006">
        <v>1.489598643556489E-2</v>
      </c>
      <c r="V1006">
        <v>0.9747531185466396</v>
      </c>
      <c r="W1006">
        <v>2.3886904627534187</v>
      </c>
      <c r="X1006">
        <v>2.2259027439411669</v>
      </c>
      <c r="Y1006">
        <v>2.307296603347293</v>
      </c>
      <c r="Z1006">
        <v>0.69107747268523301</v>
      </c>
      <c r="AA1006">
        <v>3.4703760167213597E-2</v>
      </c>
      <c r="AB1006">
        <v>0.82805949726782402</v>
      </c>
    </row>
    <row r="1007" spans="21:28" x14ac:dyDescent="0.25">
      <c r="U1007">
        <v>7.3869564028059068E-2</v>
      </c>
      <c r="V1007">
        <v>0.72793183674542705</v>
      </c>
      <c r="W1007">
        <v>3.9897299210490638</v>
      </c>
      <c r="X1007">
        <v>4.1987808985309032</v>
      </c>
      <c r="Y1007">
        <v>4.0942554097899837</v>
      </c>
      <c r="Z1007">
        <v>0.451550567434369</v>
      </c>
      <c r="AA1007">
        <v>6.5317508834463703E-2</v>
      </c>
      <c r="AB1007">
        <v>0.82807266224784004</v>
      </c>
    </row>
    <row r="1008" spans="21:28" x14ac:dyDescent="0.25">
      <c r="U1008">
        <v>1.8365018081492315E-3</v>
      </c>
      <c r="V1008">
        <v>0.99410488416198617</v>
      </c>
      <c r="W1008">
        <v>2.9766809531838523</v>
      </c>
      <c r="X1008">
        <v>3.2371042243576613</v>
      </c>
      <c r="Y1008">
        <v>3.1068925887707568</v>
      </c>
      <c r="Z1008">
        <v>0.468759168799391</v>
      </c>
      <c r="AA1008">
        <v>0.14352162116470599</v>
      </c>
      <c r="AB1008">
        <v>0.82857841968740198</v>
      </c>
    </row>
    <row r="1009" spans="21:28" x14ac:dyDescent="0.25">
      <c r="U1009">
        <v>0.9318145815481782</v>
      </c>
      <c r="V1009">
        <v>0.3473612300766028</v>
      </c>
      <c r="W1009">
        <v>1.2292834092640033</v>
      </c>
      <c r="X1009">
        <v>1.2373983380945017</v>
      </c>
      <c r="Y1009">
        <v>1.2333408736792526</v>
      </c>
      <c r="Z1009">
        <v>1.20266276900341</v>
      </c>
      <c r="AA1009">
        <v>0.21309683999311399</v>
      </c>
      <c r="AB1009">
        <v>0.82954594567491202</v>
      </c>
    </row>
    <row r="1010" spans="21:28" x14ac:dyDescent="0.25">
      <c r="U1010">
        <v>2.5124738041529368E-3</v>
      </c>
      <c r="V1010">
        <v>0.99300893587003047</v>
      </c>
      <c r="W1010">
        <v>2.5285252327742538</v>
      </c>
      <c r="X1010">
        <v>3.2955279015322532</v>
      </c>
      <c r="Y1010">
        <v>2.9120265671532533</v>
      </c>
      <c r="Z1010">
        <v>0.25800878165716501</v>
      </c>
      <c r="AA1010">
        <v>0.17928729021432099</v>
      </c>
      <c r="AB1010">
        <v>0.82963222919700497</v>
      </c>
    </row>
    <row r="1011" spans="21:28" x14ac:dyDescent="0.25">
      <c r="U1011">
        <v>1.2611812295774882</v>
      </c>
      <c r="V1011">
        <v>0.36047413655774219</v>
      </c>
      <c r="W1011">
        <v>0.19520834713575166</v>
      </c>
      <c r="X1011">
        <v>0.91057494592916288</v>
      </c>
      <c r="Y1011">
        <v>0.55289164653245726</v>
      </c>
      <c r="Z1011">
        <v>-0.65680325491492397</v>
      </c>
      <c r="AA1011">
        <v>4.8886169249523004E-4</v>
      </c>
      <c r="AB1011">
        <v>0.82977561625052398</v>
      </c>
    </row>
    <row r="1012" spans="21:28" x14ac:dyDescent="0.25">
      <c r="U1012">
        <v>0.62212402799934641</v>
      </c>
      <c r="V1012">
        <v>0.27204508067449001</v>
      </c>
      <c r="W1012">
        <v>2.2948380878114514</v>
      </c>
      <c r="X1012">
        <v>2.6256214179431669</v>
      </c>
      <c r="Y1012">
        <v>2.4602297528773089</v>
      </c>
      <c r="Z1012">
        <v>-0.30402997380309299</v>
      </c>
      <c r="AA1012">
        <v>3.6690265087737602E-2</v>
      </c>
      <c r="AB1012">
        <v>0.83039191147561897</v>
      </c>
    </row>
    <row r="1013" spans="21:28" x14ac:dyDescent="0.25">
      <c r="U1013">
        <v>-0.10436491690904987</v>
      </c>
      <c r="V1013">
        <v>0.67355883301653097</v>
      </c>
      <c r="W1013">
        <v>2.9711026292944833</v>
      </c>
      <c r="X1013">
        <v>3.0349922340018671</v>
      </c>
      <c r="Y1013">
        <v>3.0030474316481754</v>
      </c>
      <c r="Z1013">
        <v>0.26325749003756899</v>
      </c>
      <c r="AA1013">
        <v>2.64822101708099E-2</v>
      </c>
      <c r="AB1013">
        <v>0.83059015256355195</v>
      </c>
    </row>
    <row r="1014" spans="21:28" x14ac:dyDescent="0.25">
      <c r="U1014">
        <v>-0.14156020727073906</v>
      </c>
      <c r="V1014">
        <v>0.26146359453737267</v>
      </c>
      <c r="W1014">
        <v>3.4235062739545934</v>
      </c>
      <c r="X1014">
        <v>3.1932239748014193</v>
      </c>
      <c r="Y1014">
        <v>3.3083651243780063</v>
      </c>
      <c r="Z1014">
        <v>0.40629129721922802</v>
      </c>
      <c r="AA1014">
        <v>0.145290521222805</v>
      </c>
      <c r="AB1014">
        <v>0.83084568201714804</v>
      </c>
    </row>
    <row r="1015" spans="21:28" x14ac:dyDescent="0.25">
      <c r="U1015">
        <v>1.9118848833895825E-2</v>
      </c>
      <c r="V1015">
        <v>0.9267321093700821</v>
      </c>
      <c r="W1015">
        <v>2.929178233529997</v>
      </c>
      <c r="X1015">
        <v>3.0610448646692947</v>
      </c>
      <c r="Y1015">
        <v>2.9951115490996458</v>
      </c>
      <c r="Z1015">
        <v>-0.49992218569396701</v>
      </c>
      <c r="AA1015">
        <v>9.6333878048888794E-2</v>
      </c>
      <c r="AB1015">
        <v>0.83163467524579304</v>
      </c>
    </row>
    <row r="1016" spans="21:28" x14ac:dyDescent="0.25">
      <c r="U1016">
        <v>0.52413729292031963</v>
      </c>
      <c r="V1016">
        <v>0.80132575744128709</v>
      </c>
      <c r="W1016">
        <v>0.15005667156757116</v>
      </c>
      <c r="X1016">
        <v>0.24857775620981168</v>
      </c>
      <c r="Y1016">
        <v>0.19931721388869142</v>
      </c>
      <c r="Z1016">
        <v>-1.95390260277634</v>
      </c>
      <c r="AA1016">
        <v>0.164735646162746</v>
      </c>
      <c r="AB1016">
        <v>0.83223807360717394</v>
      </c>
    </row>
    <row r="1017" spans="21:28" x14ac:dyDescent="0.25">
      <c r="U1017">
        <v>-7.238260547259287E-2</v>
      </c>
      <c r="V1017">
        <v>0.90110537922184375</v>
      </c>
      <c r="W1017">
        <v>2.0130423925382162</v>
      </c>
      <c r="X1017">
        <v>2.1833174973513048</v>
      </c>
      <c r="Y1017">
        <v>2.0981799449447607</v>
      </c>
      <c r="Z1017">
        <v>0.352703716766542</v>
      </c>
      <c r="AA1017">
        <v>1.8275595024186301E-2</v>
      </c>
      <c r="AB1017">
        <v>0.83246182456360795</v>
      </c>
    </row>
    <row r="1018" spans="21:28" x14ac:dyDescent="0.25">
      <c r="U1018">
        <v>-0.63148630919757764</v>
      </c>
      <c r="V1018">
        <v>0.47588474535051939</v>
      </c>
      <c r="W1018">
        <v>1.5856631154327052</v>
      </c>
      <c r="X1018">
        <v>0.62605446579629165</v>
      </c>
      <c r="Y1018">
        <v>1.1058587906144983</v>
      </c>
      <c r="Z1018">
        <v>-0.93625922773776304</v>
      </c>
      <c r="AA1018">
        <v>4.73753854071969E-2</v>
      </c>
      <c r="AB1018">
        <v>0.83432149077901696</v>
      </c>
    </row>
    <row r="1019" spans="21:28" x14ac:dyDescent="0.25">
      <c r="U1019">
        <v>-0.16836997372262413</v>
      </c>
      <c r="V1019">
        <v>0.83260140889916612</v>
      </c>
      <c r="W1019">
        <v>1.5685465809905932</v>
      </c>
      <c r="X1019">
        <v>1.793983433924345</v>
      </c>
      <c r="Y1019">
        <v>1.6812650074574691</v>
      </c>
      <c r="Z1019">
        <v>0.56244553156288901</v>
      </c>
      <c r="AA1019">
        <v>0.26922236308196901</v>
      </c>
      <c r="AB1019">
        <v>0.83467678576880699</v>
      </c>
    </row>
    <row r="1020" spans="21:28" x14ac:dyDescent="0.25">
      <c r="U1020">
        <v>-2.045376431212536E-2</v>
      </c>
      <c r="V1020">
        <v>0.92586314934650704</v>
      </c>
      <c r="W1020">
        <v>4.0831082132095338</v>
      </c>
      <c r="X1020">
        <v>3.9088953183065751</v>
      </c>
      <c r="Y1020">
        <v>3.9960017657580544</v>
      </c>
      <c r="Z1020">
        <v>0.42769331639175301</v>
      </c>
      <c r="AA1020">
        <v>9.5586457807829997E-2</v>
      </c>
      <c r="AB1020">
        <v>0.83487478732383402</v>
      </c>
    </row>
    <row r="1021" spans="21:28" x14ac:dyDescent="0.25">
      <c r="U1021">
        <v>1.7071211528922436</v>
      </c>
      <c r="V1021">
        <v>0.16155274015598683</v>
      </c>
      <c r="W1021">
        <v>2.9358910370531919</v>
      </c>
      <c r="X1021">
        <v>2.7849699929936311</v>
      </c>
      <c r="Y1021">
        <v>2.8604305150234115</v>
      </c>
      <c r="Z1021">
        <v>0.48718054008261902</v>
      </c>
      <c r="AA1021">
        <v>0.203475349028339</v>
      </c>
      <c r="AB1021">
        <v>0.83490574611259305</v>
      </c>
    </row>
    <row r="1022" spans="21:28" x14ac:dyDescent="0.25">
      <c r="U1022">
        <v>0.13939244035753684</v>
      </c>
      <c r="V1022">
        <v>0.65875616596480702</v>
      </c>
      <c r="W1022">
        <v>3.3382763327746603</v>
      </c>
      <c r="X1022">
        <v>3.1468814080283765</v>
      </c>
      <c r="Y1022">
        <v>3.2425788704015184</v>
      </c>
      <c r="Z1022">
        <v>0.400994639126035</v>
      </c>
      <c r="AA1022">
        <v>0.119619073657178</v>
      </c>
      <c r="AB1022">
        <v>0.83672471508456803</v>
      </c>
    </row>
    <row r="1023" spans="21:28" x14ac:dyDescent="0.25">
      <c r="U1023">
        <v>-0.19215398508847523</v>
      </c>
      <c r="V1023">
        <v>0.33652790142962197</v>
      </c>
      <c r="W1023">
        <v>2.8888511700665451</v>
      </c>
      <c r="X1023">
        <v>2.7771568323452094</v>
      </c>
      <c r="Y1023">
        <v>2.833004001205877</v>
      </c>
      <c r="Z1023">
        <v>-0.45285899064044199</v>
      </c>
      <c r="AA1023">
        <v>0.12714350116447401</v>
      </c>
      <c r="AB1023">
        <v>0.837187623414266</v>
      </c>
    </row>
    <row r="1024" spans="21:28" x14ac:dyDescent="0.25">
      <c r="U1024">
        <v>-4.3648954656468085E-2</v>
      </c>
      <c r="V1024">
        <v>0.61401886087870394</v>
      </c>
      <c r="W1024">
        <v>4.1872737154321946</v>
      </c>
      <c r="X1024">
        <v>4.4682621341909083</v>
      </c>
      <c r="Y1024">
        <v>4.3277679248115515</v>
      </c>
      <c r="Z1024">
        <v>-0.12332606437422</v>
      </c>
      <c r="AA1024">
        <v>7.1227650567108794E-2</v>
      </c>
      <c r="AB1024">
        <v>0.83750864746737097</v>
      </c>
    </row>
    <row r="1025" spans="21:28" x14ac:dyDescent="0.25">
      <c r="U1025">
        <v>-0.22634703773242873</v>
      </c>
      <c r="V1025">
        <v>0.47613939004274286</v>
      </c>
      <c r="W1025">
        <v>2.4685169963243281</v>
      </c>
      <c r="X1025">
        <v>2.141661924634747</v>
      </c>
      <c r="Y1025">
        <v>2.3050894604795378</v>
      </c>
      <c r="Z1025">
        <v>-0.36063281277433901</v>
      </c>
      <c r="AA1025">
        <v>0.126185522676178</v>
      </c>
      <c r="AB1025">
        <v>0.83772955448053699</v>
      </c>
    </row>
    <row r="1026" spans="21:28" x14ac:dyDescent="0.25">
      <c r="U1026">
        <v>-6.006729217580592E-2</v>
      </c>
      <c r="V1026">
        <v>0.94313702692618717</v>
      </c>
      <c r="W1026">
        <v>2.0673685422059869</v>
      </c>
      <c r="X1026">
        <v>1.6954906473790519</v>
      </c>
      <c r="Y1026">
        <v>1.8814295947925195</v>
      </c>
      <c r="Z1026">
        <v>-1.5734853363083401</v>
      </c>
      <c r="AA1026">
        <v>1.80932016538803E-2</v>
      </c>
      <c r="AB1026">
        <v>0.83782425373373404</v>
      </c>
    </row>
    <row r="1027" spans="21:28" x14ac:dyDescent="0.25">
      <c r="U1027">
        <v>-0.28649922128547572</v>
      </c>
      <c r="V1027">
        <v>0.72656995348829723</v>
      </c>
      <c r="W1027">
        <v>1.2362727651441876</v>
      </c>
      <c r="X1027">
        <v>1.0469281044845049</v>
      </c>
      <c r="Y1027">
        <v>1.1416004348143463</v>
      </c>
      <c r="Z1027">
        <v>0.27210350123912902</v>
      </c>
      <c r="AA1027">
        <v>3.0659447254390099E-2</v>
      </c>
      <c r="AB1027">
        <v>0.83813875652968595</v>
      </c>
    </row>
    <row r="1028" spans="21:28" x14ac:dyDescent="0.25">
      <c r="U1028">
        <v>-0.12324640976414875</v>
      </c>
      <c r="V1028">
        <v>0.80273955851597234</v>
      </c>
      <c r="W1028">
        <v>2.7665261700590862</v>
      </c>
      <c r="X1028">
        <v>2.9952471087969088</v>
      </c>
      <c r="Y1028">
        <v>2.8808866394279975</v>
      </c>
      <c r="Z1028">
        <v>-1.6948841999387401</v>
      </c>
      <c r="AA1028">
        <v>0.134000886405681</v>
      </c>
      <c r="AB1028">
        <v>0.83826549476273804</v>
      </c>
    </row>
    <row r="1029" spans="21:28" x14ac:dyDescent="0.25">
      <c r="U1029">
        <v>-0.11528020917424461</v>
      </c>
      <c r="V1029">
        <v>0.6722841282503097</v>
      </c>
      <c r="W1029">
        <v>3.2021141366369661</v>
      </c>
      <c r="X1029">
        <v>3.3246856630183252</v>
      </c>
      <c r="Y1029">
        <v>3.2633998998276459</v>
      </c>
      <c r="Z1029">
        <v>-0.22178638827694699</v>
      </c>
      <c r="AA1029">
        <v>3.0530923187523699E-2</v>
      </c>
      <c r="AB1029">
        <v>0.83872157863865604</v>
      </c>
    </row>
    <row r="1030" spans="21:28" x14ac:dyDescent="0.25">
      <c r="U1030">
        <v>5.7402333493260231E-2</v>
      </c>
      <c r="V1030">
        <v>0.7017041014662293</v>
      </c>
      <c r="W1030">
        <v>2.9066059249736811</v>
      </c>
      <c r="X1030">
        <v>2.864225033726322</v>
      </c>
      <c r="Y1030">
        <v>2.8854154793500015</v>
      </c>
      <c r="Z1030">
        <v>-0.32522289155389</v>
      </c>
      <c r="AA1030">
        <v>0.137384268868711</v>
      </c>
      <c r="AB1030">
        <v>0.83909620351387104</v>
      </c>
    </row>
    <row r="1031" spans="21:28" x14ac:dyDescent="0.25">
      <c r="U1031">
        <v>-3.6723869501151724E-2</v>
      </c>
      <c r="V1031">
        <v>0.9649527010086012</v>
      </c>
      <c r="W1031">
        <v>1.7597221694165868</v>
      </c>
      <c r="X1031">
        <v>1.8049941968543317</v>
      </c>
      <c r="Y1031">
        <v>1.7823581831354591</v>
      </c>
      <c r="Z1031">
        <v>-0.89523506287089705</v>
      </c>
      <c r="AA1031">
        <v>0.108354543362425</v>
      </c>
      <c r="AB1031">
        <v>0.83970749118378196</v>
      </c>
    </row>
    <row r="1032" spans="21:28" x14ac:dyDescent="0.25">
      <c r="U1032">
        <v>1.2394181405095335E-2</v>
      </c>
      <c r="V1032">
        <v>0.93408084714117556</v>
      </c>
      <c r="W1032">
        <v>2.7886125684014709</v>
      </c>
      <c r="X1032">
        <v>3.098010925296208</v>
      </c>
      <c r="Y1032">
        <v>2.9433117468488392</v>
      </c>
      <c r="Z1032">
        <v>-0.64578122314952402</v>
      </c>
      <c r="AA1032">
        <v>0.13423558387818099</v>
      </c>
      <c r="AB1032">
        <v>0.84016679587333498</v>
      </c>
    </row>
    <row r="1033" spans="21:28" x14ac:dyDescent="0.25">
      <c r="U1033">
        <v>-0.15123555364688537</v>
      </c>
      <c r="V1033">
        <v>0.37216247197872454</v>
      </c>
      <c r="W1033">
        <v>2.1501340538678697</v>
      </c>
      <c r="X1033">
        <v>2.3124231963819493</v>
      </c>
      <c r="Y1033">
        <v>2.2312786251249097</v>
      </c>
      <c r="Z1033">
        <v>-0.29565635704618198</v>
      </c>
      <c r="AA1033">
        <v>5.8400994043807899E-2</v>
      </c>
      <c r="AB1033">
        <v>0.84062429973721997</v>
      </c>
    </row>
    <row r="1034" spans="21:28" x14ac:dyDescent="0.25">
      <c r="U1034">
        <v>9.0627201230713134E-2</v>
      </c>
      <c r="V1034">
        <v>0.84179333391071876</v>
      </c>
      <c r="W1034">
        <v>1.6465143388069834</v>
      </c>
      <c r="X1034">
        <v>2.4109709482520798</v>
      </c>
      <c r="Y1034">
        <v>2.0287426435295317</v>
      </c>
      <c r="Z1034">
        <v>-0.31070431126721998</v>
      </c>
      <c r="AA1034">
        <v>4.2367963041566099E-2</v>
      </c>
      <c r="AB1034">
        <v>0.84066814689263403</v>
      </c>
    </row>
    <row r="1035" spans="21:28" x14ac:dyDescent="0.25">
      <c r="U1035">
        <v>-0.10571990414385632</v>
      </c>
      <c r="V1035">
        <v>0.35489044112485491</v>
      </c>
      <c r="W1035">
        <v>2.9246236017692322</v>
      </c>
      <c r="X1035">
        <v>3.5033203829084165</v>
      </c>
      <c r="Y1035">
        <v>3.2139719923388244</v>
      </c>
      <c r="Z1035">
        <v>-0.31309118357361698</v>
      </c>
      <c r="AA1035">
        <v>0.153578648036507</v>
      </c>
      <c r="AB1035">
        <v>0.84138433886230402</v>
      </c>
    </row>
    <row r="1036" spans="21:28" x14ac:dyDescent="0.25">
      <c r="U1036">
        <v>-3.3749977416869525E-2</v>
      </c>
      <c r="V1036">
        <v>0.84552504122519534</v>
      </c>
      <c r="W1036">
        <v>2.0829899294690244</v>
      </c>
      <c r="X1036">
        <v>2.1388221752892043</v>
      </c>
      <c r="Y1036">
        <v>2.1109060523791143</v>
      </c>
      <c r="Z1036">
        <v>-0.67512764900464295</v>
      </c>
      <c r="AA1036">
        <v>0.21446475472405399</v>
      </c>
      <c r="AB1036">
        <v>0.84209465798767302</v>
      </c>
    </row>
    <row r="1037" spans="21:28" x14ac:dyDescent="0.25">
      <c r="U1037">
        <v>0.12553000304895656</v>
      </c>
      <c r="V1037">
        <v>0.74669601122793761</v>
      </c>
      <c r="W1037">
        <v>3.0277687284220129</v>
      </c>
      <c r="X1037">
        <v>2.6683673403757098</v>
      </c>
      <c r="Y1037">
        <v>2.8480680343988611</v>
      </c>
      <c r="Z1037">
        <v>-0.53391996319365498</v>
      </c>
      <c r="AA1037">
        <v>0.29559353380834702</v>
      </c>
      <c r="AB1037">
        <v>0.84296395409484204</v>
      </c>
    </row>
    <row r="1038" spans="21:28" x14ac:dyDescent="0.25">
      <c r="U1038">
        <v>-7.6754328587410034E-2</v>
      </c>
      <c r="V1038">
        <v>0.72153025003925464</v>
      </c>
      <c r="W1038">
        <v>3.4011546801211612</v>
      </c>
      <c r="X1038">
        <v>3.9473786808224318</v>
      </c>
      <c r="Y1038">
        <v>3.6742666804717965</v>
      </c>
      <c r="Z1038">
        <v>-0.90375402262525195</v>
      </c>
      <c r="AA1038">
        <v>5.7203360630150796E-3</v>
      </c>
      <c r="AB1038">
        <v>0.84319488882860605</v>
      </c>
    </row>
    <row r="1039" spans="21:28" x14ac:dyDescent="0.25">
      <c r="U1039">
        <v>5.7109454834228108</v>
      </c>
      <c r="V1039">
        <v>0.16343945887940567</v>
      </c>
      <c r="W1039">
        <v>0</v>
      </c>
      <c r="X1039">
        <v>0.80081865200435176</v>
      </c>
      <c r="Y1039">
        <v>0.40040932600217588</v>
      </c>
      <c r="Z1039">
        <v>2.9056271283780699</v>
      </c>
      <c r="AA1039">
        <v>7.50040021170051E-2</v>
      </c>
      <c r="AB1039">
        <v>0.84337409575913402</v>
      </c>
    </row>
    <row r="1040" spans="21:28" x14ac:dyDescent="0.25">
      <c r="U1040">
        <v>-1.6138474801392425E-2</v>
      </c>
      <c r="V1040">
        <v>0.97007695851678932</v>
      </c>
      <c r="W1040">
        <v>2.2657746671644032</v>
      </c>
      <c r="X1040">
        <v>2.2682309420768143</v>
      </c>
      <c r="Y1040">
        <v>2.267002804620609</v>
      </c>
      <c r="Z1040">
        <v>-0.74310375650078497</v>
      </c>
      <c r="AA1040">
        <v>6.2470418838801403E-2</v>
      </c>
      <c r="AB1040">
        <v>0.84442831420798303</v>
      </c>
    </row>
    <row r="1041" spans="21:28" x14ac:dyDescent="0.25">
      <c r="U1041">
        <v>-0.13550161661554522</v>
      </c>
      <c r="V1041">
        <v>0.82766088727169773</v>
      </c>
      <c r="W1041">
        <v>2.1585324135850725</v>
      </c>
      <c r="X1041">
        <v>2.822264351122644</v>
      </c>
      <c r="Y1041">
        <v>2.4903983823538582</v>
      </c>
      <c r="Z1041">
        <v>0.227695256473402</v>
      </c>
      <c r="AA1041">
        <v>1.6025993773434801E-2</v>
      </c>
      <c r="AB1041">
        <v>0.84487451637437505</v>
      </c>
    </row>
    <row r="1042" spans="21:28" x14ac:dyDescent="0.25">
      <c r="U1042">
        <v>-0.58279207823367529</v>
      </c>
      <c r="V1042">
        <v>0.49777868943027714</v>
      </c>
      <c r="W1042">
        <v>1.0217125992681375</v>
      </c>
      <c r="X1042">
        <v>0.57236241141073874</v>
      </c>
      <c r="Y1042">
        <v>0.79703750533943807</v>
      </c>
      <c r="Z1042">
        <v>-2.1146162238692798</v>
      </c>
      <c r="AA1042">
        <v>5.3023804061637203E-2</v>
      </c>
      <c r="AB1042">
        <v>0.844926926809065</v>
      </c>
    </row>
    <row r="1043" spans="21:28" x14ac:dyDescent="0.25">
      <c r="U1043">
        <v>-0.2212246179356111</v>
      </c>
      <c r="V1043">
        <v>0.17161388784797868</v>
      </c>
      <c r="W1043">
        <v>3.7631410515637342</v>
      </c>
      <c r="X1043">
        <v>3.4030776506651885</v>
      </c>
      <c r="Y1043">
        <v>3.5831093511144614</v>
      </c>
      <c r="Z1043">
        <v>-0.27906294241566698</v>
      </c>
      <c r="AA1043">
        <v>1.9151298525987001E-2</v>
      </c>
      <c r="AB1043">
        <v>0.84565943471166904</v>
      </c>
    </row>
    <row r="1044" spans="21:28" x14ac:dyDescent="0.25">
      <c r="U1044">
        <v>4.3483308788231284E-2</v>
      </c>
      <c r="V1044">
        <v>0.73342183807615102</v>
      </c>
      <c r="W1044">
        <v>3.519473828557043</v>
      </c>
      <c r="X1044">
        <v>3.5701371982543102</v>
      </c>
      <c r="Y1044">
        <v>3.5448055134056764</v>
      </c>
      <c r="Z1044">
        <v>-3.5700534258904701</v>
      </c>
      <c r="AA1044">
        <v>0.13443752461743</v>
      </c>
      <c r="AB1044">
        <v>0.84584012447616697</v>
      </c>
    </row>
    <row r="1045" spans="21:28" x14ac:dyDescent="0.25">
      <c r="U1045">
        <v>6.4320051212490889E-2</v>
      </c>
      <c r="V1045">
        <v>0.85601186322165679</v>
      </c>
      <c r="W1045">
        <v>3.2473034353112671</v>
      </c>
      <c r="X1045">
        <v>4.1690910794705838</v>
      </c>
      <c r="Y1045">
        <v>3.7081972573909256</v>
      </c>
      <c r="Z1045">
        <v>-7.6467798260510797E-2</v>
      </c>
      <c r="AA1045">
        <v>4.84151774600639E-2</v>
      </c>
      <c r="AB1045">
        <v>0.84812970176689895</v>
      </c>
    </row>
    <row r="1046" spans="21:28" x14ac:dyDescent="0.25">
      <c r="U1046">
        <v>-0.11964253024647895</v>
      </c>
      <c r="V1046">
        <v>0.49426023117275342</v>
      </c>
      <c r="W1046">
        <v>3.0469510487784466</v>
      </c>
      <c r="X1046">
        <v>3.0767049129482928</v>
      </c>
      <c r="Y1046">
        <v>3.0618279808633697</v>
      </c>
      <c r="Z1046">
        <v>-0.242264352158822</v>
      </c>
      <c r="AA1046">
        <v>9.3272751603918694E-2</v>
      </c>
      <c r="AB1046">
        <v>0.84819244288501405</v>
      </c>
    </row>
    <row r="1047" spans="21:28" x14ac:dyDescent="0.25">
      <c r="U1047">
        <v>3.3848954672637953E-2</v>
      </c>
      <c r="V1047">
        <v>0.93437967749826445</v>
      </c>
      <c r="W1047">
        <v>3.1010553575576618</v>
      </c>
      <c r="X1047">
        <v>2.7587444114414263</v>
      </c>
      <c r="Y1047">
        <v>2.9298998844995441</v>
      </c>
      <c r="Z1047">
        <v>0.41070011011582302</v>
      </c>
      <c r="AA1047">
        <v>6.3052850686447906E-2</v>
      </c>
      <c r="AB1047">
        <v>0.84851397790187899</v>
      </c>
    </row>
    <row r="1048" spans="21:28" x14ac:dyDescent="0.25">
      <c r="U1048">
        <v>0.20414423422727898</v>
      </c>
      <c r="V1048">
        <v>0.92090112905412136</v>
      </c>
      <c r="W1048">
        <v>0.41713959734481837</v>
      </c>
      <c r="X1048">
        <v>0.26107002189128331</v>
      </c>
      <c r="Y1048">
        <v>0.33910480961805084</v>
      </c>
      <c r="Z1048">
        <v>-1.82628058367416</v>
      </c>
      <c r="AA1048">
        <v>7.9984808466815105E-2</v>
      </c>
      <c r="AB1048">
        <v>0.84852496781711095</v>
      </c>
    </row>
    <row r="1049" spans="21:28" x14ac:dyDescent="0.25">
      <c r="U1049">
        <v>-1.3560156937127222E-2</v>
      </c>
      <c r="V1049">
        <v>0.93302122177192326</v>
      </c>
      <c r="W1049">
        <v>2.9110232100003994</v>
      </c>
      <c r="X1049">
        <v>2.9059964992592646</v>
      </c>
      <c r="Y1049">
        <v>2.9085098546298322</v>
      </c>
      <c r="Z1049">
        <v>0.308915666259447</v>
      </c>
      <c r="AA1049">
        <v>0.12502802941646499</v>
      </c>
      <c r="AB1049">
        <v>0.84855722420794299</v>
      </c>
    </row>
    <row r="1050" spans="21:28" x14ac:dyDescent="0.25">
      <c r="U1050">
        <v>-0.32548632142668427</v>
      </c>
      <c r="V1050">
        <v>0.64788646956084195</v>
      </c>
      <c r="W1050">
        <v>1.5439252019083671</v>
      </c>
      <c r="X1050">
        <v>1.8163021253717275</v>
      </c>
      <c r="Y1050">
        <v>1.6801136636400473</v>
      </c>
      <c r="Z1050">
        <v>-0.92730109130860505</v>
      </c>
      <c r="AA1050">
        <v>3.15678214618356E-2</v>
      </c>
      <c r="AB1050">
        <v>0.84893654872375801</v>
      </c>
    </row>
    <row r="1051" spans="21:28" x14ac:dyDescent="0.25">
      <c r="U1051">
        <v>-0.46895126064817078</v>
      </c>
      <c r="V1051">
        <v>0.30089160739974002</v>
      </c>
      <c r="W1051">
        <v>2.6082352253969039</v>
      </c>
      <c r="X1051">
        <v>3.1607655122734015</v>
      </c>
      <c r="Y1051">
        <v>2.8845003688351527</v>
      </c>
      <c r="Z1051">
        <v>0.74467230634516701</v>
      </c>
      <c r="AA1051">
        <v>1.04854867497575E-2</v>
      </c>
      <c r="AB1051">
        <v>0.84923098945845399</v>
      </c>
    </row>
    <row r="1052" spans="21:28" x14ac:dyDescent="0.25">
      <c r="U1052">
        <v>9.8626191383833994E-2</v>
      </c>
      <c r="V1052">
        <v>0.67408895166142657</v>
      </c>
      <c r="W1052">
        <v>3.3829959583404197</v>
      </c>
      <c r="X1052">
        <v>3.0529862616492704</v>
      </c>
      <c r="Y1052">
        <v>3.2179911099948448</v>
      </c>
      <c r="Z1052">
        <v>0.234852095489475</v>
      </c>
      <c r="AA1052">
        <v>9.8024233127825492E-3</v>
      </c>
      <c r="AB1052">
        <v>0.849775579841059</v>
      </c>
    </row>
    <row r="1053" spans="21:28" x14ac:dyDescent="0.25">
      <c r="U1053">
        <v>-0.20215893090932599</v>
      </c>
      <c r="V1053">
        <v>0.19705791514684723</v>
      </c>
      <c r="W1053">
        <v>3.0251707494835292</v>
      </c>
      <c r="X1053">
        <v>3.5309412926833712</v>
      </c>
      <c r="Y1053">
        <v>3.27805602108345</v>
      </c>
      <c r="Z1053">
        <v>0.27520833988107901</v>
      </c>
      <c r="AA1053">
        <v>6.7961394876931105E-2</v>
      </c>
      <c r="AB1053">
        <v>0.85028211981032198</v>
      </c>
    </row>
    <row r="1054" spans="21:28" x14ac:dyDescent="0.25">
      <c r="U1054">
        <v>0.12001310468519934</v>
      </c>
      <c r="V1054">
        <v>0.59770395566974166</v>
      </c>
      <c r="W1054">
        <v>3.8896684836912563</v>
      </c>
      <c r="X1054">
        <v>4.1127258425154887</v>
      </c>
      <c r="Y1054">
        <v>4.001197163103372</v>
      </c>
      <c r="Z1054">
        <v>0.25962588604832598</v>
      </c>
      <c r="AA1054">
        <v>0.118762791193296</v>
      </c>
      <c r="AB1054">
        <v>0.85072877956102499</v>
      </c>
    </row>
    <row r="1055" spans="21:28" x14ac:dyDescent="0.25">
      <c r="U1055">
        <v>-0.40480932474174047</v>
      </c>
      <c r="V1055">
        <v>0.22083826603475118</v>
      </c>
      <c r="W1055">
        <v>2.3956246526648068</v>
      </c>
      <c r="X1055">
        <v>2.0712585961909067</v>
      </c>
      <c r="Y1055">
        <v>2.233441624427857</v>
      </c>
      <c r="Z1055">
        <v>0.20355934554976399</v>
      </c>
      <c r="AA1055">
        <v>0.22115505501251501</v>
      </c>
      <c r="AB1055">
        <v>0.85141484650424204</v>
      </c>
    </row>
    <row r="1056" spans="21:28" x14ac:dyDescent="0.25">
      <c r="U1056">
        <v>0.10785909171347374</v>
      </c>
      <c r="V1056">
        <v>0.47758678393432852</v>
      </c>
      <c r="W1056">
        <v>2.9775138423261502</v>
      </c>
      <c r="X1056">
        <v>3.08327765033513</v>
      </c>
      <c r="Y1056">
        <v>3.0303957463306403</v>
      </c>
      <c r="Z1056">
        <v>0.29351226799032598</v>
      </c>
      <c r="AA1056">
        <v>0.11274483465909101</v>
      </c>
      <c r="AB1056">
        <v>0.85240468751503495</v>
      </c>
    </row>
    <row r="1057" spans="21:28" x14ac:dyDescent="0.25">
      <c r="U1057">
        <v>-0.10676399708155247</v>
      </c>
      <c r="V1057">
        <v>0.77403846760361183</v>
      </c>
      <c r="W1057">
        <v>2.2426809508491545</v>
      </c>
      <c r="X1057">
        <v>2.2660328103361271</v>
      </c>
      <c r="Y1057">
        <v>2.2543568805926411</v>
      </c>
      <c r="Z1057">
        <v>-0.236916778821879</v>
      </c>
      <c r="AA1057">
        <v>0.155312516767281</v>
      </c>
      <c r="AB1057">
        <v>0.85267947931444699</v>
      </c>
    </row>
    <row r="1058" spans="21:28" x14ac:dyDescent="0.25">
      <c r="U1058">
        <v>-0.17586829670808993</v>
      </c>
      <c r="V1058">
        <v>0.83129443876345732</v>
      </c>
      <c r="W1058">
        <v>2.0680941870802276</v>
      </c>
      <c r="X1058">
        <v>1.8162924506813705</v>
      </c>
      <c r="Y1058">
        <v>1.9421933188807992</v>
      </c>
      <c r="Z1058">
        <v>-0.73378511454720696</v>
      </c>
      <c r="AA1058">
        <v>3.5150135914525898E-2</v>
      </c>
      <c r="AB1058">
        <v>0.85278397587184596</v>
      </c>
    </row>
    <row r="1059" spans="21:28" x14ac:dyDescent="0.25">
      <c r="U1059">
        <v>-0.29059501082758338</v>
      </c>
      <c r="V1059">
        <v>0.67218378213911567</v>
      </c>
      <c r="W1059">
        <v>1.6394230154130167</v>
      </c>
      <c r="X1059">
        <v>2.1251963187545564</v>
      </c>
      <c r="Y1059">
        <v>1.8823096670837867</v>
      </c>
      <c r="Z1059">
        <v>-0.41950654957898298</v>
      </c>
      <c r="AA1059">
        <v>4.6951517973757503E-2</v>
      </c>
      <c r="AB1059">
        <v>0.855274961596031</v>
      </c>
    </row>
    <row r="1060" spans="21:28" x14ac:dyDescent="0.25">
      <c r="U1060">
        <v>-9.3425204332495765E-2</v>
      </c>
      <c r="V1060">
        <v>0.75587343065414525</v>
      </c>
      <c r="W1060">
        <v>3.1857658119304255</v>
      </c>
      <c r="X1060">
        <v>3.5140319943720661</v>
      </c>
      <c r="Y1060">
        <v>3.3498989031512458</v>
      </c>
      <c r="Z1060">
        <v>0.195148063035748</v>
      </c>
      <c r="AA1060">
        <v>2.4417647126692699E-2</v>
      </c>
      <c r="AB1060">
        <v>0.85535878924785802</v>
      </c>
    </row>
    <row r="1061" spans="21:28" x14ac:dyDescent="0.25">
      <c r="U1061">
        <v>1.6935322576258387E-2</v>
      </c>
      <c r="V1061">
        <v>0.92368247568711848</v>
      </c>
      <c r="W1061">
        <v>2.5459098274479475</v>
      </c>
      <c r="X1061">
        <v>2.9038717377515018</v>
      </c>
      <c r="Y1061">
        <v>2.7248907825997248</v>
      </c>
      <c r="Z1061">
        <v>0.57475283916539599</v>
      </c>
      <c r="AA1061">
        <v>6.19443136662415E-2</v>
      </c>
      <c r="AB1061">
        <v>0.85560976345555595</v>
      </c>
    </row>
    <row r="1062" spans="21:28" x14ac:dyDescent="0.25">
      <c r="U1062">
        <v>-2.8982231240007955E-2</v>
      </c>
      <c r="V1062">
        <v>0.91530849859630936</v>
      </c>
      <c r="W1062">
        <v>2.5583764906203528</v>
      </c>
      <c r="X1062">
        <v>2.995260531891816</v>
      </c>
      <c r="Y1062">
        <v>2.7768185112560841</v>
      </c>
      <c r="Z1062">
        <v>0.37378949105606801</v>
      </c>
      <c r="AA1062">
        <v>9.3499790632106394E-2</v>
      </c>
      <c r="AB1062">
        <v>0.85597883943575903</v>
      </c>
    </row>
    <row r="1063" spans="21:28" x14ac:dyDescent="0.25">
      <c r="U1063">
        <v>-1.3985303255641216E-2</v>
      </c>
      <c r="V1063">
        <v>0.91609925080568155</v>
      </c>
      <c r="W1063">
        <v>2.9178455397903185</v>
      </c>
      <c r="X1063">
        <v>3.2035037060977936</v>
      </c>
      <c r="Y1063">
        <v>3.060674622944056</v>
      </c>
      <c r="Z1063">
        <v>0.31926754396944301</v>
      </c>
      <c r="AA1063">
        <v>0.115440748961706</v>
      </c>
      <c r="AB1063">
        <v>0.85639031944975397</v>
      </c>
    </row>
    <row r="1064" spans="21:28" x14ac:dyDescent="0.25">
      <c r="U1064">
        <v>-0.72047049139745156</v>
      </c>
      <c r="V1064">
        <v>0.36749857033810829</v>
      </c>
      <c r="W1064">
        <v>1.5650867115225724</v>
      </c>
      <c r="X1064">
        <v>3.214192448583391</v>
      </c>
      <c r="Y1064">
        <v>2.3896395800529815</v>
      </c>
      <c r="Z1064">
        <v>-1.5051054429400901</v>
      </c>
      <c r="AA1064">
        <v>0.12257357255227599</v>
      </c>
      <c r="AB1064">
        <v>0.85653501428107404</v>
      </c>
    </row>
    <row r="1065" spans="21:28" x14ac:dyDescent="0.25">
      <c r="U1065">
        <v>-9.5463170185937085E-2</v>
      </c>
      <c r="V1065">
        <v>0.61027475656084507</v>
      </c>
      <c r="W1065">
        <v>3.4559407300785239</v>
      </c>
      <c r="X1065">
        <v>3.5602308722870935</v>
      </c>
      <c r="Y1065">
        <v>3.5080858011828084</v>
      </c>
      <c r="Z1065">
        <v>0.37127394009472697</v>
      </c>
      <c r="AA1065">
        <v>3.9803994907743501E-2</v>
      </c>
      <c r="AB1065">
        <v>0.85664956033998196</v>
      </c>
    </row>
    <row r="1066" spans="21:28" x14ac:dyDescent="0.25">
      <c r="U1066">
        <v>7.8054238391976519E-2</v>
      </c>
      <c r="V1066">
        <v>0.86343502432241936</v>
      </c>
      <c r="W1066">
        <v>2.0042969670950179</v>
      </c>
      <c r="X1066">
        <v>2.0700275171391667</v>
      </c>
      <c r="Y1066">
        <v>2.0371622421170921</v>
      </c>
      <c r="Z1066">
        <v>0.146168817911945</v>
      </c>
      <c r="AA1066">
        <v>3.8978016673826797E-2</v>
      </c>
      <c r="AB1066">
        <v>0.85683488767579197</v>
      </c>
    </row>
    <row r="1067" spans="21:28" x14ac:dyDescent="0.25">
      <c r="U1067">
        <v>-8.4627194035519021E-2</v>
      </c>
      <c r="V1067">
        <v>0.51079003687854119</v>
      </c>
      <c r="W1067">
        <v>3.1711628500683422</v>
      </c>
      <c r="X1067">
        <v>3.0588015292440893</v>
      </c>
      <c r="Y1067">
        <v>3.1149821896562155</v>
      </c>
      <c r="Z1067">
        <v>-0.23581661107674301</v>
      </c>
      <c r="AA1067">
        <v>5.2393657739462897E-2</v>
      </c>
      <c r="AB1067">
        <v>0.85692865013420705</v>
      </c>
    </row>
    <row r="1068" spans="21:28" x14ac:dyDescent="0.25">
      <c r="U1068">
        <v>0.24266758063016372</v>
      </c>
      <c r="V1068">
        <v>0.20469421682199915</v>
      </c>
      <c r="W1068">
        <v>2.6192699691062331</v>
      </c>
      <c r="X1068">
        <v>2.98351025481319</v>
      </c>
      <c r="Y1068">
        <v>2.8013901119597113</v>
      </c>
      <c r="Z1068">
        <v>0.35501787810644603</v>
      </c>
      <c r="AA1068">
        <v>0.104817049905174</v>
      </c>
      <c r="AB1068">
        <v>0.857304016953782</v>
      </c>
    </row>
    <row r="1069" spans="21:28" x14ac:dyDescent="0.25">
      <c r="U1069">
        <v>-0.17613637034223309</v>
      </c>
      <c r="V1069">
        <v>0.19467527901309731</v>
      </c>
      <c r="W1069">
        <v>2.5986532526706139</v>
      </c>
      <c r="X1069">
        <v>2.7920603508211066</v>
      </c>
      <c r="Y1069">
        <v>2.6953568017458602</v>
      </c>
      <c r="Z1069">
        <v>0.35211275161800798</v>
      </c>
      <c r="AA1069">
        <v>0.102358158852141</v>
      </c>
      <c r="AB1069">
        <v>0.85826463714678203</v>
      </c>
    </row>
    <row r="1070" spans="21:28" x14ac:dyDescent="0.25">
      <c r="U1070">
        <v>-7.2904013654288627E-3</v>
      </c>
      <c r="V1070">
        <v>0.97825098648365971</v>
      </c>
      <c r="W1070">
        <v>2.0803007997168481</v>
      </c>
      <c r="X1070">
        <v>1.6895062417684557</v>
      </c>
      <c r="Y1070">
        <v>1.8849035207426519</v>
      </c>
      <c r="Z1070">
        <v>0.33482456580914899</v>
      </c>
      <c r="AA1070">
        <v>9.9437461063187099E-2</v>
      </c>
      <c r="AB1070">
        <v>0.86045128520511704</v>
      </c>
    </row>
    <row r="1071" spans="21:28" x14ac:dyDescent="0.25">
      <c r="U1071">
        <v>-8.4097516082134463E-2</v>
      </c>
      <c r="V1071">
        <v>0.74829054620361313</v>
      </c>
      <c r="W1071">
        <v>2.2506309956590504</v>
      </c>
      <c r="X1071">
        <v>2.6481077441018237</v>
      </c>
      <c r="Y1071">
        <v>2.4493693698804373</v>
      </c>
      <c r="Z1071">
        <v>-0.167934124559145</v>
      </c>
      <c r="AA1071">
        <v>6.8544319094568207E-2</v>
      </c>
      <c r="AB1071">
        <v>0.860508750757489</v>
      </c>
    </row>
    <row r="1072" spans="21:28" x14ac:dyDescent="0.25">
      <c r="U1072">
        <v>0.31980715139434623</v>
      </c>
      <c r="V1072">
        <v>0.23096377381883282</v>
      </c>
      <c r="W1072">
        <v>2.4218678444528692</v>
      </c>
      <c r="X1072">
        <v>2.8020454256879446</v>
      </c>
      <c r="Y1072">
        <v>2.6119566350704071</v>
      </c>
      <c r="Z1072">
        <v>0.387568345256463</v>
      </c>
      <c r="AA1072">
        <v>0.17597518696915801</v>
      </c>
      <c r="AB1072">
        <v>0.86062758446979903</v>
      </c>
    </row>
    <row r="1073" spans="21:28" x14ac:dyDescent="0.25">
      <c r="U1073">
        <v>-1.701249063362445E-2</v>
      </c>
      <c r="V1073">
        <v>0.91719258048149688</v>
      </c>
      <c r="W1073">
        <v>2.9276224166742053</v>
      </c>
      <c r="X1073">
        <v>2.9691836055823053</v>
      </c>
      <c r="Y1073">
        <v>2.9484030111282555</v>
      </c>
      <c r="Z1073">
        <v>-0.264592212375236</v>
      </c>
      <c r="AA1073">
        <v>3.6098163888918899E-2</v>
      </c>
      <c r="AB1073">
        <v>0.86072446189756402</v>
      </c>
    </row>
    <row r="1074" spans="21:28" x14ac:dyDescent="0.25">
      <c r="U1074">
        <v>-0.17722689377590511</v>
      </c>
      <c r="V1074">
        <v>0.64903240676520735</v>
      </c>
      <c r="W1074">
        <v>2.5241806201792603</v>
      </c>
      <c r="X1074">
        <v>2.8827784219546668</v>
      </c>
      <c r="Y1074">
        <v>2.7034795210669635</v>
      </c>
      <c r="Z1074">
        <v>-0.31088744814879499</v>
      </c>
      <c r="AA1074">
        <v>7.2936838097538606E-2</v>
      </c>
      <c r="AB1074">
        <v>0.86117694882530105</v>
      </c>
    </row>
    <row r="1075" spans="21:28" x14ac:dyDescent="0.25">
      <c r="U1075">
        <v>-8.4029482419304455E-2</v>
      </c>
      <c r="V1075">
        <v>0.93126204124275713</v>
      </c>
      <c r="W1075">
        <v>1.4095236312389883</v>
      </c>
      <c r="X1075">
        <v>1.7969606986699997</v>
      </c>
      <c r="Y1075">
        <v>1.6032421649544939</v>
      </c>
      <c r="Z1075">
        <v>3.5187803920929501</v>
      </c>
      <c r="AA1075">
        <v>7.7632767668974201E-2</v>
      </c>
      <c r="AB1075">
        <v>0.86210595985260996</v>
      </c>
    </row>
    <row r="1076" spans="21:28" x14ac:dyDescent="0.25">
      <c r="U1076">
        <v>2.7395860825212368E-2</v>
      </c>
      <c r="V1076">
        <v>0.95803815705030093</v>
      </c>
      <c r="W1076">
        <v>1.1653728494614708</v>
      </c>
      <c r="X1076">
        <v>1.6740883191919249</v>
      </c>
      <c r="Y1076">
        <v>1.4197305843266979</v>
      </c>
      <c r="Z1076">
        <v>1.5167822054333999</v>
      </c>
      <c r="AA1076">
        <v>0.15479346263959901</v>
      </c>
      <c r="AB1076">
        <v>0.86308516372203403</v>
      </c>
    </row>
    <row r="1077" spans="21:28" x14ac:dyDescent="0.25">
      <c r="U1077">
        <v>-0.42380472076389697</v>
      </c>
      <c r="V1077">
        <v>0.55541314369182682</v>
      </c>
      <c r="W1077">
        <v>2.3437895869363183</v>
      </c>
      <c r="X1077">
        <v>1.865704976476614</v>
      </c>
      <c r="Y1077">
        <v>2.1047472817064663</v>
      </c>
      <c r="Z1077">
        <v>0.31761538788278099</v>
      </c>
      <c r="AA1077">
        <v>5.3586959684418199E-2</v>
      </c>
      <c r="AB1077">
        <v>0.86399481132869904</v>
      </c>
    </row>
    <row r="1078" spans="21:28" x14ac:dyDescent="0.25">
      <c r="U1078">
        <v>0.44664138400652975</v>
      </c>
      <c r="V1078">
        <v>0.25355711507764883</v>
      </c>
      <c r="W1078">
        <v>3.3526826406818615</v>
      </c>
      <c r="X1078">
        <v>3.0236712694409777</v>
      </c>
      <c r="Y1078">
        <v>3.1881769550614196</v>
      </c>
      <c r="Z1078">
        <v>0.539630582239218</v>
      </c>
      <c r="AA1078">
        <v>0.23029800462626601</v>
      </c>
      <c r="AB1078">
        <v>0.86477774199979995</v>
      </c>
    </row>
    <row r="1079" spans="21:28" x14ac:dyDescent="0.25">
      <c r="U1079">
        <v>0.22385717314535444</v>
      </c>
      <c r="V1079">
        <v>0.19191953017094296</v>
      </c>
      <c r="W1079">
        <v>2.5075383854470394</v>
      </c>
      <c r="X1079">
        <v>2.6234046191423199</v>
      </c>
      <c r="Y1079">
        <v>2.5654715022946797</v>
      </c>
      <c r="Z1079">
        <v>0.32374946611236199</v>
      </c>
      <c r="AA1079">
        <v>0.12178491628248</v>
      </c>
      <c r="AB1079">
        <v>0.86503346396129699</v>
      </c>
    </row>
    <row r="1080" spans="21:28" x14ac:dyDescent="0.25">
      <c r="U1080">
        <v>-0.41074779793763283</v>
      </c>
      <c r="V1080">
        <v>1.7984230112500617E-2</v>
      </c>
      <c r="W1080">
        <v>2.9574270296223175</v>
      </c>
      <c r="X1080">
        <v>2.8901936244056396</v>
      </c>
      <c r="Y1080">
        <v>2.9238103270139786</v>
      </c>
      <c r="Z1080">
        <v>-0.37357838636463297</v>
      </c>
      <c r="AA1080">
        <v>0.109889613072486</v>
      </c>
      <c r="AB1080">
        <v>0.86511747506780701</v>
      </c>
    </row>
    <row r="1081" spans="21:28" x14ac:dyDescent="0.25">
      <c r="U1081">
        <v>-0.48704006552091655</v>
      </c>
      <c r="V1081">
        <v>0.63780225225839071</v>
      </c>
      <c r="W1081">
        <v>0.81316247161376676</v>
      </c>
      <c r="X1081">
        <v>0.94931310347119469</v>
      </c>
      <c r="Y1081">
        <v>0.88123778754248072</v>
      </c>
      <c r="Z1081">
        <v>-1.1713947884336999</v>
      </c>
      <c r="AA1081">
        <v>0.20233291391872901</v>
      </c>
      <c r="AB1081">
        <v>0.86532090680512797</v>
      </c>
    </row>
    <row r="1082" spans="21:28" x14ac:dyDescent="0.25">
      <c r="U1082">
        <v>-4.4799255704186865E-2</v>
      </c>
      <c r="V1082">
        <v>0.87872218109558453</v>
      </c>
      <c r="W1082">
        <v>2.5581508000716124</v>
      </c>
      <c r="X1082">
        <v>2.5448824374967898</v>
      </c>
      <c r="Y1082">
        <v>2.5515166187842011</v>
      </c>
      <c r="Z1082">
        <v>-0.193315025810327</v>
      </c>
      <c r="AA1082">
        <v>4.6454792491825297E-2</v>
      </c>
      <c r="AB1082">
        <v>0.86544295095947998</v>
      </c>
    </row>
    <row r="1083" spans="21:28" x14ac:dyDescent="0.25">
      <c r="U1083">
        <v>2.5734994789744284E-2</v>
      </c>
      <c r="V1083">
        <v>0.91894698349076553</v>
      </c>
      <c r="W1083">
        <v>2.9228028460642577</v>
      </c>
      <c r="X1083">
        <v>3.0314691024920215</v>
      </c>
      <c r="Y1083">
        <v>2.9771359742781396</v>
      </c>
      <c r="Z1083">
        <v>0.26857619878454098</v>
      </c>
      <c r="AA1083">
        <v>3.0090840339659902E-2</v>
      </c>
      <c r="AB1083">
        <v>0.86545073806005901</v>
      </c>
    </row>
    <row r="1084" spans="21:28" x14ac:dyDescent="0.25">
      <c r="U1084">
        <v>-0.1596626313307335</v>
      </c>
      <c r="V1084">
        <v>0.36589068627312404</v>
      </c>
      <c r="W1084">
        <v>2.7347770177183253</v>
      </c>
      <c r="X1084">
        <v>3.44246968812045</v>
      </c>
      <c r="Y1084">
        <v>3.0886233529193876</v>
      </c>
      <c r="Z1084">
        <v>-0.70998268786701901</v>
      </c>
      <c r="AA1084">
        <v>8.3678453854651294E-2</v>
      </c>
      <c r="AB1084">
        <v>0.86620105390889501</v>
      </c>
    </row>
    <row r="1085" spans="21:28" x14ac:dyDescent="0.25">
      <c r="U1085">
        <v>-0.18066362519398355</v>
      </c>
      <c r="V1085">
        <v>0.1210041715724668</v>
      </c>
      <c r="W1085">
        <v>2.8850901713202579</v>
      </c>
      <c r="X1085">
        <v>3.1287786775287056</v>
      </c>
      <c r="Y1085">
        <v>3.0069344244244816</v>
      </c>
      <c r="Z1085">
        <v>-0.387147508903671</v>
      </c>
      <c r="AA1085">
        <v>0.16732144787902001</v>
      </c>
      <c r="AB1085">
        <v>0.86757171168743896</v>
      </c>
    </row>
    <row r="1086" spans="21:28" x14ac:dyDescent="0.25">
      <c r="U1086">
        <v>-0.11018040286527585</v>
      </c>
      <c r="V1086">
        <v>0.62772731154580874</v>
      </c>
      <c r="W1086">
        <v>3.0035671077596837</v>
      </c>
      <c r="X1086">
        <v>3.2297540966497706</v>
      </c>
      <c r="Y1086">
        <v>3.1166606022047274</v>
      </c>
      <c r="Z1086">
        <v>-0.31293147939164101</v>
      </c>
      <c r="AA1086">
        <v>0.16814586672043799</v>
      </c>
      <c r="AB1086">
        <v>0.86758569578015099</v>
      </c>
    </row>
    <row r="1087" spans="21:28" x14ac:dyDescent="0.25">
      <c r="U1087">
        <v>-0.13641479931717596</v>
      </c>
      <c r="V1087">
        <v>0.59969538906533848</v>
      </c>
      <c r="W1087">
        <v>4.2122181706503561</v>
      </c>
      <c r="X1087">
        <v>3.885533930013739</v>
      </c>
      <c r="Y1087">
        <v>4.0488760503320478</v>
      </c>
      <c r="Z1087">
        <v>0.43072856173913898</v>
      </c>
      <c r="AA1087">
        <v>0.168418297195737</v>
      </c>
      <c r="AB1087">
        <v>0.86797868735341099</v>
      </c>
    </row>
    <row r="1088" spans="21:28" x14ac:dyDescent="0.25">
      <c r="U1088">
        <v>-0.11915618185207438</v>
      </c>
      <c r="V1088">
        <v>0.65588901876289518</v>
      </c>
      <c r="W1088">
        <v>3.0466215043052447</v>
      </c>
      <c r="X1088">
        <v>3.6542604955130744</v>
      </c>
      <c r="Y1088">
        <v>3.3504409999091598</v>
      </c>
      <c r="Z1088">
        <v>0.232108814968921</v>
      </c>
      <c r="AA1088">
        <v>3.2223894734510997E-2</v>
      </c>
      <c r="AB1088">
        <v>0.86811427890892801</v>
      </c>
    </row>
    <row r="1089" spans="21:28" x14ac:dyDescent="0.25">
      <c r="U1089">
        <v>3.9191789390695703E-2</v>
      </c>
      <c r="V1089">
        <v>0.84646423517026925</v>
      </c>
      <c r="W1089">
        <v>3.2941941800006798</v>
      </c>
      <c r="X1089">
        <v>2.9998521198584647</v>
      </c>
      <c r="Y1089">
        <v>3.1470231499295722</v>
      </c>
      <c r="Z1089">
        <v>1.08608599759934</v>
      </c>
      <c r="AA1089">
        <v>0.13906013229175501</v>
      </c>
      <c r="AB1089">
        <v>0.86878794395846703</v>
      </c>
    </row>
    <row r="1090" spans="21:28" x14ac:dyDescent="0.25">
      <c r="U1090">
        <v>0.17845850643099226</v>
      </c>
      <c r="V1090">
        <v>2.1299927583283595E-2</v>
      </c>
      <c r="W1090">
        <v>3.0850911774528882</v>
      </c>
      <c r="X1090">
        <v>3.4300166705552493</v>
      </c>
      <c r="Y1090">
        <v>3.2575539240040685</v>
      </c>
      <c r="Z1090">
        <v>0.24252768667128399</v>
      </c>
      <c r="AA1090">
        <v>0.11497125525212</v>
      </c>
      <c r="AB1090">
        <v>0.86901575030105205</v>
      </c>
    </row>
    <row r="1091" spans="21:28" x14ac:dyDescent="0.25">
      <c r="U1091">
        <v>-1.2563733913484312</v>
      </c>
      <c r="V1091">
        <v>0.16988866908290332</v>
      </c>
      <c r="W1091">
        <v>1.0941454397189418</v>
      </c>
      <c r="X1091">
        <v>0.72378424114233375</v>
      </c>
      <c r="Y1091">
        <v>0.90896484043063785</v>
      </c>
      <c r="Z1091">
        <v>-0.62414227248862897</v>
      </c>
      <c r="AA1091">
        <v>9.5064907993868408E-3</v>
      </c>
      <c r="AB1091">
        <v>0.86907166775165301</v>
      </c>
    </row>
    <row r="1092" spans="21:28" x14ac:dyDescent="0.25">
      <c r="U1092">
        <v>-5.3868970434473723E-2</v>
      </c>
      <c r="V1092">
        <v>0.80961929320025605</v>
      </c>
      <c r="W1092">
        <v>2.9278487886699298</v>
      </c>
      <c r="X1092">
        <v>3.1973882215348177</v>
      </c>
      <c r="Y1092">
        <v>3.0626185051023738</v>
      </c>
      <c r="Z1092">
        <v>0.30420907759534899</v>
      </c>
      <c r="AA1092">
        <v>1.7849056321805001E-2</v>
      </c>
      <c r="AB1092">
        <v>0.86951204921987801</v>
      </c>
    </row>
    <row r="1093" spans="21:28" x14ac:dyDescent="0.25">
      <c r="U1093">
        <v>-0.17856417667043992</v>
      </c>
      <c r="V1093">
        <v>0.6012796232722164</v>
      </c>
      <c r="W1093">
        <v>2.7973200848199351</v>
      </c>
      <c r="X1093">
        <v>2.9338002019441127</v>
      </c>
      <c r="Y1093">
        <v>2.8655601433820239</v>
      </c>
      <c r="Z1093">
        <v>1.6858451903023901</v>
      </c>
      <c r="AA1093">
        <v>5.5758841641152301E-2</v>
      </c>
      <c r="AB1093">
        <v>0.87018303866455105</v>
      </c>
    </row>
    <row r="1094" spans="21:28" x14ac:dyDescent="0.25">
      <c r="U1094">
        <v>-9.1854463033326006E-2</v>
      </c>
      <c r="V1094">
        <v>0.80029394524835284</v>
      </c>
      <c r="W1094">
        <v>2.5975769830244761</v>
      </c>
      <c r="X1094">
        <v>2.7416390739049343</v>
      </c>
      <c r="Y1094">
        <v>2.6696080284647055</v>
      </c>
      <c r="Z1094">
        <v>-0.1914607121778</v>
      </c>
      <c r="AA1094">
        <v>0.189973982711026</v>
      </c>
      <c r="AB1094">
        <v>0.87034133015856796</v>
      </c>
    </row>
    <row r="1095" spans="21:28" x14ac:dyDescent="0.25">
      <c r="U1095">
        <v>-0.14047883898239449</v>
      </c>
      <c r="V1095">
        <v>0.73478437886849413</v>
      </c>
      <c r="W1095">
        <v>3.223492292032303</v>
      </c>
      <c r="X1095">
        <v>3.0915225052241087</v>
      </c>
      <c r="Y1095">
        <v>3.1575073986282058</v>
      </c>
      <c r="Z1095">
        <v>0.64505570128421796</v>
      </c>
      <c r="AA1095">
        <v>1.62601653717292E-2</v>
      </c>
      <c r="AB1095">
        <v>0.87094483863497496</v>
      </c>
    </row>
    <row r="1096" spans="21:28" x14ac:dyDescent="0.25">
      <c r="U1096">
        <v>-0.39707073058343939</v>
      </c>
      <c r="V1096">
        <v>0.61598457287795383</v>
      </c>
      <c r="W1096">
        <v>1.0155250871621282</v>
      </c>
      <c r="X1096">
        <v>0.51900451149393145</v>
      </c>
      <c r="Y1096">
        <v>0.76726479932802982</v>
      </c>
      <c r="Z1096">
        <v>-0.485355378736469</v>
      </c>
      <c r="AA1096">
        <v>6.0759577578187E-3</v>
      </c>
      <c r="AB1096">
        <v>0.871208431193919</v>
      </c>
    </row>
    <row r="1097" spans="21:28" x14ac:dyDescent="0.25">
      <c r="U1097">
        <v>1.5732067666365812E-2</v>
      </c>
      <c r="V1097">
        <v>0.91762170726181669</v>
      </c>
      <c r="W1097">
        <v>3.2986825478795208</v>
      </c>
      <c r="X1097">
        <v>3.2520923848718764</v>
      </c>
      <c r="Y1097">
        <v>3.2753874663756983</v>
      </c>
      <c r="Z1097">
        <v>0.53431953879568606</v>
      </c>
      <c r="AA1097">
        <v>0.11365367128197</v>
      </c>
      <c r="AB1097">
        <v>0.87123954541834203</v>
      </c>
    </row>
    <row r="1098" spans="21:28" x14ac:dyDescent="0.25">
      <c r="U1098">
        <v>1.7978144138668436E-2</v>
      </c>
      <c r="V1098">
        <v>0.92122581582639917</v>
      </c>
      <c r="W1098">
        <v>2.7552431723325714</v>
      </c>
      <c r="X1098">
        <v>2.7738990916385196</v>
      </c>
      <c r="Y1098">
        <v>2.7645711319855453</v>
      </c>
      <c r="Z1098">
        <v>-0.44145083379946298</v>
      </c>
      <c r="AA1098">
        <v>0.22071781428444401</v>
      </c>
      <c r="AB1098">
        <v>0.87194794329719805</v>
      </c>
    </row>
    <row r="1099" spans="21:28" x14ac:dyDescent="0.25">
      <c r="U1099">
        <v>0.70698722400731584</v>
      </c>
      <c r="V1099">
        <v>0.5783179791737727</v>
      </c>
      <c r="W1099">
        <v>0.73256048255147832</v>
      </c>
      <c r="X1099">
        <v>0.86595499819150312</v>
      </c>
      <c r="Y1099">
        <v>0.79925774037149067</v>
      </c>
      <c r="Z1099">
        <v>-2.1232412815016901</v>
      </c>
      <c r="AA1099">
        <v>6.6002192583482305E-2</v>
      </c>
      <c r="AB1099">
        <v>0.87356909278422101</v>
      </c>
    </row>
    <row r="1100" spans="21:28" x14ac:dyDescent="0.25">
      <c r="U1100">
        <v>-0.13788773866867668</v>
      </c>
      <c r="V1100">
        <v>0.439197239786984</v>
      </c>
      <c r="W1100">
        <v>3.7498651485577992</v>
      </c>
      <c r="X1100">
        <v>3.8344331960134217</v>
      </c>
      <c r="Y1100">
        <v>3.7921491722856104</v>
      </c>
      <c r="Z1100">
        <v>-0.16955619172361799</v>
      </c>
      <c r="AA1100">
        <v>5.4259018720473701E-2</v>
      </c>
      <c r="AB1100">
        <v>0.87403226939035505</v>
      </c>
    </row>
    <row r="1101" spans="21:28" x14ac:dyDescent="0.25">
      <c r="U1101">
        <v>0.12327706640726385</v>
      </c>
      <c r="V1101">
        <v>0.80933580634961944</v>
      </c>
      <c r="W1101">
        <v>3.0542078874044303</v>
      </c>
      <c r="X1101">
        <v>2.6844951717802115</v>
      </c>
      <c r="Y1101">
        <v>2.8693515295923211</v>
      </c>
      <c r="Z1101">
        <v>0.45034617534063998</v>
      </c>
      <c r="AA1101">
        <v>7.6142242825683507E-2</v>
      </c>
      <c r="AB1101">
        <v>0.87496970861916801</v>
      </c>
    </row>
    <row r="1102" spans="21:28" x14ac:dyDescent="0.25">
      <c r="U1102">
        <v>7.1747868818924407E-2</v>
      </c>
      <c r="V1102">
        <v>0.80272800571724323</v>
      </c>
      <c r="W1102">
        <v>3.0061819132055247</v>
      </c>
      <c r="X1102">
        <v>2.8391986863179128</v>
      </c>
      <c r="Y1102">
        <v>2.9226902997617188</v>
      </c>
      <c r="Z1102">
        <v>-2.5386449230150498</v>
      </c>
      <c r="AA1102">
        <v>2.1059275717264399E-2</v>
      </c>
      <c r="AB1102">
        <v>0.87501356393637897</v>
      </c>
    </row>
    <row r="1103" spans="21:28" x14ac:dyDescent="0.25">
      <c r="U1103">
        <v>0.64372078796101928</v>
      </c>
      <c r="V1103">
        <v>0.20961306621951983</v>
      </c>
      <c r="W1103">
        <v>1.2407956911128899</v>
      </c>
      <c r="X1103">
        <v>2.4664224664413719</v>
      </c>
      <c r="Y1103">
        <v>1.8536090787771309</v>
      </c>
      <c r="Z1103">
        <v>0.24219458518356099</v>
      </c>
      <c r="AA1103">
        <v>1.6909933547891502E-2</v>
      </c>
      <c r="AB1103">
        <v>0.87525358094799899</v>
      </c>
    </row>
    <row r="1104" spans="21:28" x14ac:dyDescent="0.25">
      <c r="U1104">
        <v>-4.4381481046488189E-2</v>
      </c>
      <c r="V1104">
        <v>0.45616245981777237</v>
      </c>
      <c r="W1104">
        <v>3.2329729727839087</v>
      </c>
      <c r="X1104">
        <v>3.5526194864556637</v>
      </c>
      <c r="Y1104">
        <v>3.392796229619786</v>
      </c>
      <c r="Z1104">
        <v>-2.5449758198722701</v>
      </c>
      <c r="AA1104">
        <v>2.7168794052181301E-2</v>
      </c>
      <c r="AB1104">
        <v>0.87537105863312703</v>
      </c>
    </row>
    <row r="1105" spans="21:28" x14ac:dyDescent="0.25">
      <c r="U1105">
        <v>0.42325062083760412</v>
      </c>
      <c r="V1105">
        <v>0.46838192397458311</v>
      </c>
      <c r="W1105">
        <v>1.5671822340550001</v>
      </c>
      <c r="X1105">
        <v>2.5385003559010841</v>
      </c>
      <c r="Y1105">
        <v>2.0528412949780419</v>
      </c>
      <c r="Z1105">
        <v>0.74566842600911898</v>
      </c>
      <c r="AA1105">
        <v>8.8434519169040396E-2</v>
      </c>
      <c r="AB1105">
        <v>0.87540658921241599</v>
      </c>
    </row>
    <row r="1106" spans="21:28" x14ac:dyDescent="0.25">
      <c r="U1106">
        <v>0.16687479573225136</v>
      </c>
      <c r="V1106">
        <v>0.33006971671916485</v>
      </c>
      <c r="W1106">
        <v>2.8715199658614279</v>
      </c>
      <c r="X1106">
        <v>2.9647808685507875</v>
      </c>
      <c r="Y1106">
        <v>2.9181504172061077</v>
      </c>
      <c r="Z1106">
        <v>0.53932990127524405</v>
      </c>
      <c r="AA1106">
        <v>0.203647028109641</v>
      </c>
      <c r="AB1106">
        <v>0.87550878208326399</v>
      </c>
    </row>
    <row r="1107" spans="21:28" x14ac:dyDescent="0.25">
      <c r="U1107">
        <v>-5.3610009092970763E-2</v>
      </c>
      <c r="V1107">
        <v>0.79717416530906626</v>
      </c>
      <c r="W1107">
        <v>2.2671565385609234</v>
      </c>
      <c r="X1107">
        <v>2.8653075881402685</v>
      </c>
      <c r="Y1107">
        <v>2.5662320633505962</v>
      </c>
      <c r="Z1107">
        <v>0.34574698668409198</v>
      </c>
      <c r="AA1107">
        <v>9.8965756936004706E-2</v>
      </c>
      <c r="AB1107">
        <v>0.87561666071350197</v>
      </c>
    </row>
    <row r="1108" spans="21:28" x14ac:dyDescent="0.25">
      <c r="U1108">
        <v>-0.19069539903022326</v>
      </c>
      <c r="V1108">
        <v>0.59650043113156026</v>
      </c>
      <c r="W1108">
        <v>3.3916106135837034</v>
      </c>
      <c r="X1108">
        <v>3.1920308746185388</v>
      </c>
      <c r="Y1108">
        <v>3.2918207441011211</v>
      </c>
      <c r="Z1108">
        <v>-0.155850212495517</v>
      </c>
      <c r="AA1108">
        <v>8.6978501371953898E-2</v>
      </c>
      <c r="AB1108">
        <v>0.87566494021776098</v>
      </c>
    </row>
    <row r="1109" spans="21:28" x14ac:dyDescent="0.25">
      <c r="U1109">
        <v>-1.1804478276658367E-2</v>
      </c>
      <c r="V1109">
        <v>0.95374519422960535</v>
      </c>
      <c r="W1109">
        <v>3.2267529666328065</v>
      </c>
      <c r="X1109">
        <v>2.7983068061651335</v>
      </c>
      <c r="Y1109">
        <v>3.01252988639897</v>
      </c>
      <c r="Z1109">
        <v>0.17520920154917299</v>
      </c>
      <c r="AA1109">
        <v>1.0963984156731801E-2</v>
      </c>
      <c r="AB1109">
        <v>0.87570292226775104</v>
      </c>
    </row>
    <row r="1110" spans="21:28" x14ac:dyDescent="0.25">
      <c r="U1110">
        <v>-0.1682375138321211</v>
      </c>
      <c r="V1110">
        <v>0.42307660272393455</v>
      </c>
      <c r="W1110">
        <v>3.0103082226317568</v>
      </c>
      <c r="X1110">
        <v>2.9408362175684108</v>
      </c>
      <c r="Y1110">
        <v>2.9755722201000836</v>
      </c>
      <c r="Z1110">
        <v>-0.36623486523149201</v>
      </c>
      <c r="AA1110">
        <v>6.7315576647242303E-2</v>
      </c>
      <c r="AB1110">
        <v>0.87660469357510495</v>
      </c>
    </row>
    <row r="1111" spans="21:28" x14ac:dyDescent="0.25">
      <c r="U1111">
        <v>-0.25595017251120394</v>
      </c>
      <c r="V1111">
        <v>0.53608193100235135</v>
      </c>
      <c r="W1111">
        <v>2.9833327514540229</v>
      </c>
      <c r="X1111">
        <v>3.0467175984040016</v>
      </c>
      <c r="Y1111">
        <v>3.0150251749290122</v>
      </c>
      <c r="Z1111">
        <v>-0.48598478107485299</v>
      </c>
      <c r="AA1111">
        <v>0.12211526299763099</v>
      </c>
      <c r="AB1111">
        <v>0.876791398664859</v>
      </c>
    </row>
    <row r="1112" spans="21:28" x14ac:dyDescent="0.25">
      <c r="U1112">
        <v>-0.22427261621658165</v>
      </c>
      <c r="V1112">
        <v>0.12949510775934325</v>
      </c>
      <c r="W1112">
        <v>3.4529835917032439</v>
      </c>
      <c r="X1112">
        <v>3.5413596565632166</v>
      </c>
      <c r="Y1112">
        <v>3.4971716241332302</v>
      </c>
      <c r="Z1112">
        <v>0.51575997387857597</v>
      </c>
      <c r="AA1112">
        <v>9.7659840028081799E-2</v>
      </c>
      <c r="AB1112">
        <v>0.87685263975252103</v>
      </c>
    </row>
    <row r="1113" spans="21:28" x14ac:dyDescent="0.25">
      <c r="U1113">
        <v>1.0896683997880863</v>
      </c>
      <c r="V1113">
        <v>0.52119900202631908</v>
      </c>
      <c r="W1113">
        <v>0.33602135278457834</v>
      </c>
      <c r="X1113">
        <v>0.83164956694857006</v>
      </c>
      <c r="Y1113">
        <v>0.58383545986657426</v>
      </c>
      <c r="Z1113">
        <v>0.363241183038786</v>
      </c>
      <c r="AA1113">
        <v>0.22528653728661099</v>
      </c>
      <c r="AB1113">
        <v>0.87706405291492395</v>
      </c>
    </row>
    <row r="1114" spans="21:28" x14ac:dyDescent="0.25">
      <c r="U1114">
        <v>7.9768441245244376E-2</v>
      </c>
      <c r="V1114">
        <v>0.36962355924332158</v>
      </c>
      <c r="W1114">
        <v>2.7292622711308216</v>
      </c>
      <c r="X1114">
        <v>2.9825658123849141</v>
      </c>
      <c r="Y1114">
        <v>2.8559140417578677</v>
      </c>
      <c r="Z1114">
        <v>0.23034582574409901</v>
      </c>
      <c r="AA1114">
        <v>8.8059457314375394E-2</v>
      </c>
      <c r="AB1114">
        <v>0.87711116593327298</v>
      </c>
    </row>
    <row r="1115" spans="21:28" x14ac:dyDescent="0.25">
      <c r="U1115">
        <v>-0.30232784281581271</v>
      </c>
      <c r="V1115">
        <v>0.34363533206194441</v>
      </c>
      <c r="W1115">
        <v>3.5140299251533746</v>
      </c>
      <c r="X1115">
        <v>3.0631861053686751</v>
      </c>
      <c r="Y1115">
        <v>3.2886080152610249</v>
      </c>
      <c r="Z1115">
        <v>0.27719241803236</v>
      </c>
      <c r="AA1115">
        <v>1.1041935682659799E-2</v>
      </c>
      <c r="AB1115">
        <v>0.87731864859397002</v>
      </c>
    </row>
    <row r="1116" spans="21:28" x14ac:dyDescent="0.25">
      <c r="U1116">
        <v>9.5631269099765298E-2</v>
      </c>
      <c r="V1116">
        <v>0.83661142760604168</v>
      </c>
      <c r="W1116">
        <v>2.5661260522443432</v>
      </c>
      <c r="X1116">
        <v>2.660057955066371</v>
      </c>
      <c r="Y1116">
        <v>2.6130920036553569</v>
      </c>
      <c r="Z1116">
        <v>0.25310524396441297</v>
      </c>
      <c r="AA1116">
        <v>2.4467992984964399E-2</v>
      </c>
      <c r="AB1116">
        <v>0.877761941035758</v>
      </c>
    </row>
    <row r="1117" spans="21:28" x14ac:dyDescent="0.25">
      <c r="U1117">
        <v>-0.15993743494009491</v>
      </c>
      <c r="V1117">
        <v>0.73323645136969051</v>
      </c>
      <c r="W1117">
        <v>2.0113770835929876</v>
      </c>
      <c r="X1117">
        <v>1.6520038248523718</v>
      </c>
      <c r="Y1117">
        <v>1.8316904542226797</v>
      </c>
      <c r="Z1117">
        <v>0.87476155366193198</v>
      </c>
      <c r="AA1117">
        <v>3.9421716744979803E-2</v>
      </c>
      <c r="AB1117">
        <v>0.87844356392286804</v>
      </c>
    </row>
    <row r="1118" spans="21:28" x14ac:dyDescent="0.25">
      <c r="U1118">
        <v>5.2507801485251688</v>
      </c>
      <c r="V1118">
        <v>0.34089313230205975</v>
      </c>
      <c r="W1118">
        <v>0</v>
      </c>
      <c r="X1118">
        <v>0.24319018119730332</v>
      </c>
      <c r="Y1118">
        <v>0.12159509059865166</v>
      </c>
      <c r="Z1118">
        <v>2.6946386727406302</v>
      </c>
      <c r="AA1118">
        <v>0.32712292190679898</v>
      </c>
      <c r="AB1118">
        <v>0.87871902198988505</v>
      </c>
    </row>
    <row r="1119" spans="21:28" x14ac:dyDescent="0.25">
      <c r="U1119">
        <v>5.761368972034088E-2</v>
      </c>
      <c r="V1119">
        <v>0.81848737285161832</v>
      </c>
      <c r="W1119">
        <v>3.0707865124102294</v>
      </c>
      <c r="X1119">
        <v>3.2992147142789512</v>
      </c>
      <c r="Y1119">
        <v>3.1850006133445903</v>
      </c>
      <c r="Z1119">
        <v>-0.24081318651634001</v>
      </c>
      <c r="AA1119">
        <v>2.54088556670195E-2</v>
      </c>
      <c r="AB1119">
        <v>0.87885984586343902</v>
      </c>
    </row>
    <row r="1120" spans="21:28" x14ac:dyDescent="0.25">
      <c r="U1120">
        <v>-0.26802468596858198</v>
      </c>
      <c r="V1120">
        <v>0.18882755279256883</v>
      </c>
      <c r="W1120">
        <v>3.1960251999837008</v>
      </c>
      <c r="X1120">
        <v>3.7195297078618452</v>
      </c>
      <c r="Y1120">
        <v>3.4577774539227732</v>
      </c>
      <c r="Z1120">
        <v>-0.22524519393456</v>
      </c>
      <c r="AA1120">
        <v>4.7220062886929599E-2</v>
      </c>
      <c r="AB1120">
        <v>0.88015123235748505</v>
      </c>
    </row>
    <row r="1121" spans="21:28" x14ac:dyDescent="0.25">
      <c r="U1121">
        <v>2.174977655205872E-2</v>
      </c>
      <c r="V1121">
        <v>0.93528276024578938</v>
      </c>
      <c r="W1121">
        <v>3.0772825858580859</v>
      </c>
      <c r="X1121">
        <v>3.5486843959940031</v>
      </c>
      <c r="Y1121">
        <v>3.3129834909260447</v>
      </c>
      <c r="Z1121">
        <v>-0.23446471740497599</v>
      </c>
      <c r="AA1121">
        <v>2.0815971596847501E-2</v>
      </c>
      <c r="AB1121">
        <v>0.88070627218160502</v>
      </c>
    </row>
    <row r="1122" spans="21:28" x14ac:dyDescent="0.25">
      <c r="U1122">
        <v>-4.0112159417305747E-2</v>
      </c>
      <c r="V1122">
        <v>0.73594435461895014</v>
      </c>
      <c r="W1122">
        <v>3.8353614449835067</v>
      </c>
      <c r="X1122">
        <v>4.013169038273781</v>
      </c>
      <c r="Y1122">
        <v>3.9242652416286439</v>
      </c>
      <c r="Z1122">
        <v>0.27860014445115999</v>
      </c>
      <c r="AA1122">
        <v>0.12415519997433599</v>
      </c>
      <c r="AB1122">
        <v>0.88090963099402997</v>
      </c>
    </row>
    <row r="1123" spans="21:28" x14ac:dyDescent="0.25">
      <c r="U1123">
        <v>0.10063556540177597</v>
      </c>
      <c r="V1123">
        <v>0.86451273210930346</v>
      </c>
      <c r="W1123">
        <v>1.6407131564111033</v>
      </c>
      <c r="X1123">
        <v>2.141261016133432</v>
      </c>
      <c r="Y1123">
        <v>1.8909870862722675</v>
      </c>
      <c r="Z1123">
        <v>-1.8301156034955399</v>
      </c>
      <c r="AA1123">
        <v>7.3826546985397506E-2</v>
      </c>
      <c r="AB1123">
        <v>0.88167643344416902</v>
      </c>
    </row>
    <row r="1124" spans="21:28" x14ac:dyDescent="0.25">
      <c r="U1124">
        <v>0.4954962305371593</v>
      </c>
      <c r="V1124">
        <v>1.6385431495133596E-2</v>
      </c>
      <c r="W1124">
        <v>2.7321574947580434</v>
      </c>
      <c r="X1124">
        <v>3.1274008802747364</v>
      </c>
      <c r="Y1124">
        <v>2.9297791875163899</v>
      </c>
      <c r="Z1124">
        <v>0.25192616341290702</v>
      </c>
      <c r="AA1124">
        <v>0.17526956140208</v>
      </c>
      <c r="AB1124">
        <v>0.881706504809186</v>
      </c>
    </row>
    <row r="1125" spans="21:28" x14ac:dyDescent="0.25">
      <c r="U1125">
        <v>-0.62250783700245305</v>
      </c>
      <c r="V1125">
        <v>0.25291839895452672</v>
      </c>
      <c r="W1125">
        <v>2.2573920646978887</v>
      </c>
      <c r="X1125">
        <v>3.2598711551103068</v>
      </c>
      <c r="Y1125">
        <v>2.7586316099040977</v>
      </c>
      <c r="Z1125">
        <v>0.56233523553656894</v>
      </c>
      <c r="AA1125">
        <v>4.1050984336387097E-2</v>
      </c>
      <c r="AB1125">
        <v>0.88177704161510495</v>
      </c>
    </row>
    <row r="1126" spans="21:28" x14ac:dyDescent="0.25">
      <c r="U1126">
        <v>-6.3535031580404064E-2</v>
      </c>
      <c r="V1126">
        <v>0.7788383373562594</v>
      </c>
      <c r="W1126">
        <v>3.2201866046731262</v>
      </c>
      <c r="X1126">
        <v>3.4099412118045436</v>
      </c>
      <c r="Y1126">
        <v>3.3150639082388347</v>
      </c>
      <c r="Z1126">
        <v>0.369730304253168</v>
      </c>
      <c r="AA1126">
        <v>8.9746100156801595E-2</v>
      </c>
      <c r="AB1126">
        <v>0.882015148048928</v>
      </c>
    </row>
    <row r="1127" spans="21:28" x14ac:dyDescent="0.25">
      <c r="U1127">
        <v>0.44525798057667931</v>
      </c>
      <c r="V1127">
        <v>0.36308360193087774</v>
      </c>
      <c r="W1127">
        <v>1.9450099678824129</v>
      </c>
      <c r="X1127">
        <v>2.0009689656233891</v>
      </c>
      <c r="Y1127">
        <v>1.9729894667529009</v>
      </c>
      <c r="Z1127">
        <v>-0.38416543584851198</v>
      </c>
      <c r="AA1127">
        <v>8.8576114774100601E-2</v>
      </c>
      <c r="AB1127">
        <v>0.88205897014997003</v>
      </c>
    </row>
    <row r="1128" spans="21:28" x14ac:dyDescent="0.25">
      <c r="U1128">
        <v>1.0459438183449001E-2</v>
      </c>
      <c r="V1128">
        <v>0.95296523932343735</v>
      </c>
      <c r="W1128">
        <v>2.6714374875268923</v>
      </c>
      <c r="X1128">
        <v>3.2930125364177365</v>
      </c>
      <c r="Y1128">
        <v>2.9822250119723144</v>
      </c>
      <c r="Z1128">
        <v>-0.33934156734395698</v>
      </c>
      <c r="AA1128">
        <v>0.25160001145885202</v>
      </c>
      <c r="AB1128">
        <v>0.88227639244684697</v>
      </c>
    </row>
    <row r="1129" spans="21:28" x14ac:dyDescent="0.25">
      <c r="U1129">
        <v>9.6126845837801456E-2</v>
      </c>
      <c r="V1129">
        <v>0.64882556627075849</v>
      </c>
      <c r="W1129">
        <v>3.8736753384658975</v>
      </c>
      <c r="X1129">
        <v>4.0022847291710439</v>
      </c>
      <c r="Y1129">
        <v>3.9379800338184707</v>
      </c>
      <c r="Z1129">
        <v>-0.28699655913030397</v>
      </c>
      <c r="AA1129">
        <v>0.11773891175093799</v>
      </c>
      <c r="AB1129">
        <v>0.88299406925421597</v>
      </c>
    </row>
    <row r="1130" spans="21:28" x14ac:dyDescent="0.25">
      <c r="U1130">
        <v>-1.5363686177182914E-2</v>
      </c>
      <c r="V1130">
        <v>0.96617436145841129</v>
      </c>
      <c r="W1130">
        <v>2.9410955087060215</v>
      </c>
      <c r="X1130">
        <v>3.0244436016889793</v>
      </c>
      <c r="Y1130">
        <v>2.9827695551975006</v>
      </c>
      <c r="Z1130">
        <v>2.2180933880262401</v>
      </c>
      <c r="AA1130">
        <v>0.107711952545768</v>
      </c>
      <c r="AB1130">
        <v>0.88338891755566296</v>
      </c>
    </row>
    <row r="1131" spans="21:28" x14ac:dyDescent="0.25">
      <c r="U1131">
        <v>-2.6561262527686487E-2</v>
      </c>
      <c r="V1131">
        <v>0.94646318812565777</v>
      </c>
      <c r="W1131">
        <v>2.2171593356133452</v>
      </c>
      <c r="X1131">
        <v>2.050313379310654</v>
      </c>
      <c r="Y1131">
        <v>2.1337363574619994</v>
      </c>
      <c r="Z1131">
        <v>1.77791454306616</v>
      </c>
      <c r="AA1131">
        <v>8.5688238742850698E-2</v>
      </c>
      <c r="AB1131">
        <v>0.88345389951947495</v>
      </c>
    </row>
    <row r="1132" spans="21:28" x14ac:dyDescent="0.25">
      <c r="U1132">
        <v>0.18035133230444653</v>
      </c>
      <c r="V1132">
        <v>0.58949461111807133</v>
      </c>
      <c r="W1132">
        <v>2.3901737043161417</v>
      </c>
      <c r="X1132">
        <v>3.127155188731809</v>
      </c>
      <c r="Y1132">
        <v>2.7586644465239756</v>
      </c>
      <c r="Z1132">
        <v>0.39566673217660697</v>
      </c>
      <c r="AA1132">
        <v>3.8398327486232897E-2</v>
      </c>
      <c r="AB1132">
        <v>0.88383638061758996</v>
      </c>
    </row>
    <row r="1133" spans="21:28" x14ac:dyDescent="0.25">
      <c r="U1133">
        <v>0.60544795671567531</v>
      </c>
      <c r="V1133">
        <v>0.19780780343017057</v>
      </c>
      <c r="W1133">
        <v>2.2928588394801639</v>
      </c>
      <c r="X1133">
        <v>2.8545468037970587</v>
      </c>
      <c r="Y1133">
        <v>2.5737028216386113</v>
      </c>
      <c r="Z1133">
        <v>0.49172535003991402</v>
      </c>
      <c r="AA1133">
        <v>0.204485365307015</v>
      </c>
      <c r="AB1133">
        <v>0.88389927846042304</v>
      </c>
    </row>
    <row r="1134" spans="21:28" x14ac:dyDescent="0.25">
      <c r="U1134">
        <v>-0.86165143865602178</v>
      </c>
      <c r="V1134">
        <v>0.10364866015401832</v>
      </c>
      <c r="W1134">
        <v>1.9559199243647962</v>
      </c>
      <c r="X1134">
        <v>1.6383708180582441</v>
      </c>
      <c r="Y1134">
        <v>1.7971453712115202</v>
      </c>
      <c r="Z1134">
        <v>-0.924630770970442</v>
      </c>
      <c r="AA1134">
        <v>3.7639789299146797E-2</v>
      </c>
      <c r="AB1134">
        <v>0.88415655383132097</v>
      </c>
    </row>
    <row r="1135" spans="21:28" x14ac:dyDescent="0.25">
      <c r="U1135">
        <v>-1.0849851337287031E-2</v>
      </c>
      <c r="V1135">
        <v>0.94301407002237081</v>
      </c>
      <c r="W1135">
        <v>3.8339733358347949</v>
      </c>
      <c r="X1135">
        <v>4.4065477479392383</v>
      </c>
      <c r="Y1135">
        <v>4.1202605418870171</v>
      </c>
      <c r="Z1135">
        <v>-0.21591412887443001</v>
      </c>
      <c r="AA1135">
        <v>3.2369300841072299E-2</v>
      </c>
      <c r="AB1135">
        <v>0.884520814733188</v>
      </c>
    </row>
    <row r="1136" spans="21:28" x14ac:dyDescent="0.25">
      <c r="U1136">
        <v>-0.1475457964964734</v>
      </c>
      <c r="V1136">
        <v>0.41988514074507932</v>
      </c>
      <c r="W1136">
        <v>3.5841199656876719</v>
      </c>
      <c r="X1136">
        <v>2.8661482012252812</v>
      </c>
      <c r="Y1136">
        <v>3.2251340834564766</v>
      </c>
      <c r="Z1136">
        <v>-0.118341504883958</v>
      </c>
      <c r="AA1136">
        <v>5.3155562565438998E-2</v>
      </c>
      <c r="AB1136">
        <v>0.88457377609538301</v>
      </c>
    </row>
    <row r="1137" spans="21:28" x14ac:dyDescent="0.25">
      <c r="U1137">
        <v>-0.28611107566507615</v>
      </c>
      <c r="V1137">
        <v>0.67271347909272183</v>
      </c>
      <c r="W1137">
        <v>1.7191613624446838</v>
      </c>
      <c r="X1137">
        <v>2.1422725264497497</v>
      </c>
      <c r="Y1137">
        <v>1.9307169444472168</v>
      </c>
      <c r="Z1137">
        <v>-0.30792149362895499</v>
      </c>
      <c r="AA1137">
        <v>2.86643503372906E-2</v>
      </c>
      <c r="AB1137">
        <v>0.88611230561884402</v>
      </c>
    </row>
    <row r="1138" spans="21:28" x14ac:dyDescent="0.25">
      <c r="U1138">
        <v>4.2710317085358433E-2</v>
      </c>
      <c r="V1138">
        <v>0.79820130102802889</v>
      </c>
      <c r="W1138">
        <v>3.0398742170959445</v>
      </c>
      <c r="X1138">
        <v>2.9810235819381901</v>
      </c>
      <c r="Y1138">
        <v>3.0104488995170673</v>
      </c>
      <c r="Z1138">
        <v>0.200761435289772</v>
      </c>
      <c r="AA1138">
        <v>0.11661781997413299</v>
      </c>
      <c r="AB1138">
        <v>0.88673487781617599</v>
      </c>
    </row>
    <row r="1139" spans="21:28" x14ac:dyDescent="0.25">
      <c r="U1139">
        <v>4.3527986051143712E-2</v>
      </c>
      <c r="V1139">
        <v>0.97459105639447963</v>
      </c>
      <c r="W1139">
        <v>0.77864464029027358</v>
      </c>
      <c r="X1139">
        <v>0.66544136555946831</v>
      </c>
      <c r="Y1139">
        <v>0.722043002924871</v>
      </c>
      <c r="Z1139">
        <v>1.1444692771573901</v>
      </c>
      <c r="AA1139">
        <v>0.13466697099875</v>
      </c>
      <c r="AB1139">
        <v>0.887078185285187</v>
      </c>
    </row>
    <row r="1140" spans="21:28" x14ac:dyDescent="0.25">
      <c r="U1140">
        <v>-0.96788887267103296</v>
      </c>
      <c r="V1140">
        <v>0.32393074284162415</v>
      </c>
      <c r="W1140">
        <v>1.5771025749742267</v>
      </c>
      <c r="X1140">
        <v>1.1033076982697934</v>
      </c>
      <c r="Y1140">
        <v>1.34020513662201</v>
      </c>
      <c r="Z1140">
        <v>0.49784781145770501</v>
      </c>
      <c r="AA1140">
        <v>6.03051800460618E-2</v>
      </c>
      <c r="AB1140">
        <v>0.88770940920810504</v>
      </c>
    </row>
    <row r="1141" spans="21:28" x14ac:dyDescent="0.25">
      <c r="U1141">
        <v>1.1045172172325497</v>
      </c>
      <c r="V1141">
        <v>5.9165517750829622E-2</v>
      </c>
      <c r="W1141">
        <v>2.6881784568370009</v>
      </c>
      <c r="X1141">
        <v>3.0707232490569965</v>
      </c>
      <c r="Y1141">
        <v>2.8794508529469987</v>
      </c>
      <c r="Z1141">
        <v>0.41650583706164301</v>
      </c>
      <c r="AA1141">
        <v>0.13340625220175101</v>
      </c>
      <c r="AB1141">
        <v>0.88901712930268895</v>
      </c>
    </row>
    <row r="1142" spans="21:28" x14ac:dyDescent="0.25">
      <c r="U1142">
        <v>-0.1047960431459944</v>
      </c>
      <c r="V1142">
        <v>0.89527040208758213</v>
      </c>
      <c r="W1142">
        <v>1.2429539759345305</v>
      </c>
      <c r="X1142">
        <v>2.7001229590729134</v>
      </c>
      <c r="Y1142">
        <v>1.971538467503722</v>
      </c>
      <c r="Z1142">
        <v>2.22142008878579</v>
      </c>
      <c r="AA1142">
        <v>3.0171896945598301E-2</v>
      </c>
      <c r="AB1142">
        <v>0.88923634353042502</v>
      </c>
    </row>
    <row r="1143" spans="21:28" x14ac:dyDescent="0.25">
      <c r="U1143">
        <v>-0.14106217626225556</v>
      </c>
      <c r="V1143">
        <v>0.39435881109638882</v>
      </c>
      <c r="W1143">
        <v>3.3180128557598323</v>
      </c>
      <c r="X1143">
        <v>3.5918178438088888</v>
      </c>
      <c r="Y1143">
        <v>3.4549153497843603</v>
      </c>
      <c r="Z1143">
        <v>-0.19664792913825299</v>
      </c>
      <c r="AA1143">
        <v>9.18483825892666E-2</v>
      </c>
      <c r="AB1143">
        <v>0.88926452804877198</v>
      </c>
    </row>
    <row r="1144" spans="21:28" x14ac:dyDescent="0.25">
      <c r="U1144">
        <v>0.13405705498301998</v>
      </c>
      <c r="V1144">
        <v>0.6178085507355694</v>
      </c>
      <c r="W1144">
        <v>3.2304173541633148</v>
      </c>
      <c r="X1144">
        <v>3.4739216546988327</v>
      </c>
      <c r="Y1144">
        <v>3.3521695044310738</v>
      </c>
      <c r="Z1144">
        <v>0.50546641607187204</v>
      </c>
      <c r="AA1144">
        <v>2.8881933522407401E-2</v>
      </c>
      <c r="AB1144">
        <v>0.88932884400678802</v>
      </c>
    </row>
    <row r="1145" spans="21:28" x14ac:dyDescent="0.25">
      <c r="U1145">
        <v>-5.8181341514117045E-2</v>
      </c>
      <c r="V1145">
        <v>0.82399463242176596</v>
      </c>
      <c r="W1145">
        <v>2.7748110286214622</v>
      </c>
      <c r="X1145">
        <v>3.125954553473397</v>
      </c>
      <c r="Y1145">
        <v>2.9503827910474296</v>
      </c>
      <c r="Z1145">
        <v>-0.36566760545148302</v>
      </c>
      <c r="AA1145">
        <v>0.19438762385432601</v>
      </c>
      <c r="AB1145">
        <v>0.88957287029501597</v>
      </c>
    </row>
    <row r="1146" spans="21:28" x14ac:dyDescent="0.25">
      <c r="U1146">
        <v>0.35118209825705332</v>
      </c>
      <c r="V1146">
        <v>0.39904835192018429</v>
      </c>
      <c r="W1146">
        <v>2.6436006871098257</v>
      </c>
      <c r="X1146">
        <v>3.1831038726123277</v>
      </c>
      <c r="Y1146">
        <v>2.9133522798610767</v>
      </c>
      <c r="Z1146">
        <v>0.325345704510207</v>
      </c>
      <c r="AA1146">
        <v>7.8137274196308198E-2</v>
      </c>
      <c r="AB1146">
        <v>0.89024997447117504</v>
      </c>
    </row>
    <row r="1147" spans="21:28" x14ac:dyDescent="0.25">
      <c r="U1147">
        <v>-0.21657314869017671</v>
      </c>
      <c r="V1147">
        <v>0.39946316462458964</v>
      </c>
      <c r="W1147">
        <v>2.5379176617990384</v>
      </c>
      <c r="X1147">
        <v>3.0671864837839338</v>
      </c>
      <c r="Y1147">
        <v>2.8025520727914861</v>
      </c>
      <c r="Z1147">
        <v>-0.37876599315286502</v>
      </c>
      <c r="AA1147">
        <v>2.2721518259041201E-2</v>
      </c>
      <c r="AB1147">
        <v>0.89055913394021802</v>
      </c>
    </row>
    <row r="1148" spans="21:28" x14ac:dyDescent="0.25">
      <c r="U1148">
        <v>-0.48583019949379663</v>
      </c>
      <c r="V1148">
        <v>0.58601333272004497</v>
      </c>
      <c r="W1148">
        <v>1.1131462194129034</v>
      </c>
      <c r="X1148">
        <v>1.1821197886332035</v>
      </c>
      <c r="Y1148">
        <v>1.1476330040230533</v>
      </c>
      <c r="Z1148">
        <v>-0.88557891421565704</v>
      </c>
      <c r="AA1148">
        <v>0.145623350272921</v>
      </c>
      <c r="AB1148">
        <v>0.89061874876987801</v>
      </c>
    </row>
    <row r="1149" spans="21:28" x14ac:dyDescent="0.25">
      <c r="U1149">
        <v>-0.11307262315657811</v>
      </c>
      <c r="V1149">
        <v>0.44251126684673303</v>
      </c>
      <c r="W1149">
        <v>3.2880374192691524</v>
      </c>
      <c r="X1149">
        <v>3.0459584482320463</v>
      </c>
      <c r="Y1149">
        <v>3.1669979337505993</v>
      </c>
      <c r="Z1149">
        <v>-0.1995264567002</v>
      </c>
      <c r="AA1149">
        <v>0.204844051845534</v>
      </c>
      <c r="AB1149">
        <v>0.89133266565547398</v>
      </c>
    </row>
    <row r="1150" spans="21:28" x14ac:dyDescent="0.25">
      <c r="U1150">
        <v>-1.3385016082305377E-2</v>
      </c>
      <c r="V1150">
        <v>0.98652702524991187</v>
      </c>
      <c r="W1150">
        <v>0.85178302986923882</v>
      </c>
      <c r="X1150">
        <v>0.62003706749872822</v>
      </c>
      <c r="Y1150">
        <v>0.73591004868398358</v>
      </c>
      <c r="Z1150">
        <v>-0.80322109797431696</v>
      </c>
      <c r="AA1150">
        <v>3.2422594984837398E-2</v>
      </c>
      <c r="AB1150">
        <v>0.89196760826419796</v>
      </c>
    </row>
    <row r="1151" spans="21:28" x14ac:dyDescent="0.25">
      <c r="U1151">
        <v>-0.12643312448975239</v>
      </c>
      <c r="V1151">
        <v>0.82166102203160563</v>
      </c>
      <c r="W1151">
        <v>2.4810566736087618</v>
      </c>
      <c r="X1151">
        <v>2.2163038096369454</v>
      </c>
      <c r="Y1151">
        <v>2.3486802416228536</v>
      </c>
      <c r="Z1151">
        <v>0.59224299719921703</v>
      </c>
      <c r="AA1151">
        <v>0.12253512777129499</v>
      </c>
      <c r="AB1151">
        <v>0.89207888098001098</v>
      </c>
    </row>
    <row r="1152" spans="21:28" x14ac:dyDescent="0.25">
      <c r="U1152">
        <v>-0.12279839436597922</v>
      </c>
      <c r="V1152">
        <v>0.76568607095062724</v>
      </c>
      <c r="W1152">
        <v>3.3210042988272175</v>
      </c>
      <c r="X1152">
        <v>3.6170763151940566</v>
      </c>
      <c r="Y1152">
        <v>3.469040307010637</v>
      </c>
      <c r="Z1152">
        <v>-2.8621839074230002</v>
      </c>
      <c r="AA1152">
        <v>0.141496368964419</v>
      </c>
      <c r="AB1152">
        <v>0.89224042917254198</v>
      </c>
    </row>
    <row r="1153" spans="21:28" x14ac:dyDescent="0.25">
      <c r="U1153">
        <v>-5.0003324802910677E-2</v>
      </c>
      <c r="V1153">
        <v>0.80151544932786867</v>
      </c>
      <c r="W1153">
        <v>2.9611030939874721</v>
      </c>
      <c r="X1153">
        <v>3.0633869172512624</v>
      </c>
      <c r="Y1153">
        <v>3.0122450056193673</v>
      </c>
      <c r="Z1153">
        <v>0.296316002012462</v>
      </c>
      <c r="AA1153">
        <v>7.3807092113732195E-2</v>
      </c>
      <c r="AB1153">
        <v>0.89334138534013896</v>
      </c>
    </row>
    <row r="1154" spans="21:28" x14ac:dyDescent="0.25">
      <c r="U1154">
        <v>-4.1649264637059272E-2</v>
      </c>
      <c r="V1154">
        <v>0.95883444064577816</v>
      </c>
      <c r="W1154">
        <v>2.5832281643885184</v>
      </c>
      <c r="X1154">
        <v>1.7629589221303634</v>
      </c>
      <c r="Y1154">
        <v>2.1730935432594407</v>
      </c>
      <c r="Z1154">
        <v>1.3580713137890901</v>
      </c>
      <c r="AA1154">
        <v>0.11003340376189299</v>
      </c>
      <c r="AB1154">
        <v>0.89443526609633195</v>
      </c>
    </row>
    <row r="1155" spans="21:28" x14ac:dyDescent="0.25">
      <c r="U1155">
        <v>-1.1186295404666691E-2</v>
      </c>
      <c r="V1155">
        <v>0.96448725253830858</v>
      </c>
      <c r="W1155">
        <v>2.262251369121878</v>
      </c>
      <c r="X1155">
        <v>2.5964205902507769</v>
      </c>
      <c r="Y1155">
        <v>2.4293359796863276</v>
      </c>
      <c r="Z1155">
        <v>0.22471699820715699</v>
      </c>
      <c r="AA1155">
        <v>8.8720425643769904E-2</v>
      </c>
      <c r="AB1155">
        <v>0.89468964269623996</v>
      </c>
    </row>
    <row r="1156" spans="21:28" x14ac:dyDescent="0.25">
      <c r="U1156">
        <v>0.19834948311526837</v>
      </c>
      <c r="V1156">
        <v>0.77091336785431253</v>
      </c>
      <c r="W1156">
        <v>1.7721013579856713</v>
      </c>
      <c r="X1156">
        <v>2.6255759382437347</v>
      </c>
      <c r="Y1156">
        <v>2.1988386481147031</v>
      </c>
      <c r="Z1156">
        <v>-3.21930839576632</v>
      </c>
      <c r="AA1156">
        <v>3.0586171052430101E-2</v>
      </c>
      <c r="AB1156">
        <v>0.89478144011103999</v>
      </c>
    </row>
    <row r="1157" spans="21:28" x14ac:dyDescent="0.25">
      <c r="U1157">
        <v>-0.15038499525386323</v>
      </c>
      <c r="V1157">
        <v>0.29721447502584464</v>
      </c>
      <c r="W1157">
        <v>3.65103578165458</v>
      </c>
      <c r="X1157">
        <v>3.4275397789651723</v>
      </c>
      <c r="Y1157">
        <v>3.5392877803098761</v>
      </c>
      <c r="Z1157">
        <v>-0.337417519997736</v>
      </c>
      <c r="AA1157">
        <v>0.13805347135118101</v>
      </c>
      <c r="AB1157">
        <v>0.89654491306588402</v>
      </c>
    </row>
    <row r="1158" spans="21:28" x14ac:dyDescent="0.25">
      <c r="U1158">
        <v>6.0563066350372868E-2</v>
      </c>
      <c r="V1158">
        <v>0.76565345931106832</v>
      </c>
      <c r="W1158">
        <v>2.6942313624765819</v>
      </c>
      <c r="X1158">
        <v>2.656190346912918</v>
      </c>
      <c r="Y1158">
        <v>2.67521085469475</v>
      </c>
      <c r="Z1158">
        <v>-0.34885193441783102</v>
      </c>
      <c r="AA1158">
        <v>5.1353865839144197E-2</v>
      </c>
      <c r="AB1158">
        <v>0.89772126528621798</v>
      </c>
    </row>
    <row r="1159" spans="21:28" x14ac:dyDescent="0.25">
      <c r="U1159">
        <v>-0.149008542627492</v>
      </c>
      <c r="V1159">
        <v>0.75343093548474127</v>
      </c>
      <c r="W1159">
        <v>2.1170919298530704</v>
      </c>
      <c r="X1159">
        <v>2.4025725938449356</v>
      </c>
      <c r="Y1159">
        <v>2.2598322618490032</v>
      </c>
      <c r="Z1159">
        <v>1.6715448677790099</v>
      </c>
      <c r="AA1159">
        <v>9.3683844263727903E-2</v>
      </c>
      <c r="AB1159">
        <v>0.89968485098559603</v>
      </c>
    </row>
    <row r="1160" spans="21:28" x14ac:dyDescent="0.25">
      <c r="U1160">
        <v>-6.960204959332493E-3</v>
      </c>
      <c r="V1160">
        <v>0.9853942460051045</v>
      </c>
      <c r="W1160">
        <v>2.9073671347906149</v>
      </c>
      <c r="X1160">
        <v>3.5284841156284679</v>
      </c>
      <c r="Y1160">
        <v>3.2179256252095412</v>
      </c>
      <c r="Z1160">
        <v>-0.246173341747877</v>
      </c>
      <c r="AA1160">
        <v>1.8500225601125901E-2</v>
      </c>
      <c r="AB1160">
        <v>0.90019432425082502</v>
      </c>
    </row>
    <row r="1161" spans="21:28" x14ac:dyDescent="0.25">
      <c r="U1161">
        <v>-0.16334211496955711</v>
      </c>
      <c r="V1161">
        <v>0.21040427328926758</v>
      </c>
      <c r="W1161">
        <v>2.5496912557641918</v>
      </c>
      <c r="X1161">
        <v>2.5843216595543739</v>
      </c>
      <c r="Y1161">
        <v>2.567006457659283</v>
      </c>
      <c r="Z1161">
        <v>0.52949562634587699</v>
      </c>
      <c r="AA1161">
        <v>0.10908130100227301</v>
      </c>
      <c r="AB1161">
        <v>0.90121758082105696</v>
      </c>
    </row>
    <row r="1162" spans="21:28" x14ac:dyDescent="0.25">
      <c r="U1162">
        <v>2.5107474747839672E-3</v>
      </c>
      <c r="V1162">
        <v>0.97676965832628593</v>
      </c>
      <c r="W1162">
        <v>2.8012692071959004</v>
      </c>
      <c r="X1162">
        <v>2.8867558801398299</v>
      </c>
      <c r="Y1162">
        <v>2.8440125436678652</v>
      </c>
      <c r="Z1162">
        <v>0.45307170600275698</v>
      </c>
      <c r="AA1162">
        <v>0.162185992165467</v>
      </c>
      <c r="AB1162">
        <v>0.90135639932858702</v>
      </c>
    </row>
    <row r="1163" spans="21:28" x14ac:dyDescent="0.25">
      <c r="U1163">
        <v>-0.29593138177877454</v>
      </c>
      <c r="V1163">
        <v>0.74503908256439222</v>
      </c>
      <c r="W1163">
        <v>1.168189825321317</v>
      </c>
      <c r="X1163">
        <v>0.84654972954215335</v>
      </c>
      <c r="Y1163">
        <v>1.0073697774317352</v>
      </c>
      <c r="Z1163">
        <v>-1.88333438831089</v>
      </c>
      <c r="AA1163">
        <v>9.0716798251386996E-2</v>
      </c>
      <c r="AB1163">
        <v>0.90156839357803997</v>
      </c>
    </row>
    <row r="1164" spans="21:28" x14ac:dyDescent="0.25">
      <c r="U1164">
        <v>-5.135504115399963E-2</v>
      </c>
      <c r="V1164">
        <v>0.74946796773549362</v>
      </c>
      <c r="W1164">
        <v>3.0506932537477112</v>
      </c>
      <c r="X1164">
        <v>3.0918924233858918</v>
      </c>
      <c r="Y1164">
        <v>3.0712928385668015</v>
      </c>
      <c r="Z1164">
        <v>0.32502518870543801</v>
      </c>
      <c r="AA1164">
        <v>0.10022085973580799</v>
      </c>
      <c r="AB1164">
        <v>0.90340516194848497</v>
      </c>
    </row>
    <row r="1165" spans="21:28" x14ac:dyDescent="0.25">
      <c r="U1165">
        <v>2.1291582972950095E-2</v>
      </c>
      <c r="V1165">
        <v>0.83479422013838689</v>
      </c>
      <c r="W1165">
        <v>3.4529631391429656</v>
      </c>
      <c r="X1165">
        <v>3.9601156677036582</v>
      </c>
      <c r="Y1165">
        <v>3.7065394034233119</v>
      </c>
      <c r="Z1165">
        <v>0.22329633186196601</v>
      </c>
      <c r="AA1165">
        <v>0.15827478112530199</v>
      </c>
      <c r="AB1165">
        <v>0.90419461208889496</v>
      </c>
    </row>
    <row r="1166" spans="21:28" x14ac:dyDescent="0.25">
      <c r="U1166">
        <v>1.2994965010001346E-2</v>
      </c>
      <c r="V1166">
        <v>0.92936079117136083</v>
      </c>
      <c r="W1166">
        <v>3.024548369539541</v>
      </c>
      <c r="X1166">
        <v>3.7281531576928102</v>
      </c>
      <c r="Y1166">
        <v>3.3763507636161756</v>
      </c>
      <c r="Z1166">
        <v>0.34458082280551899</v>
      </c>
      <c r="AA1166">
        <v>0.201152315868461</v>
      </c>
      <c r="AB1166">
        <v>0.90512320647397504</v>
      </c>
    </row>
    <row r="1167" spans="21:28" x14ac:dyDescent="0.25">
      <c r="U1167">
        <v>0.12792844891100302</v>
      </c>
      <c r="V1167">
        <v>0.76728920800223321</v>
      </c>
      <c r="W1167">
        <v>1.8650508796923504</v>
      </c>
      <c r="X1167">
        <v>2.3960607460004848</v>
      </c>
      <c r="Y1167">
        <v>2.1305558128464175</v>
      </c>
      <c r="Z1167">
        <v>-0.44551559986338701</v>
      </c>
      <c r="AA1167">
        <v>6.1201297526733298E-2</v>
      </c>
      <c r="AB1167">
        <v>0.90674786072998204</v>
      </c>
    </row>
    <row r="1168" spans="21:28" x14ac:dyDescent="0.25">
      <c r="U1168">
        <v>1.9666433518410148E-3</v>
      </c>
      <c r="V1168">
        <v>0.98971342354699177</v>
      </c>
      <c r="W1168">
        <v>3.0762930459594884</v>
      </c>
      <c r="X1168">
        <v>3.2690464341232772</v>
      </c>
      <c r="Y1168">
        <v>3.1726697400413828</v>
      </c>
      <c r="Z1168">
        <v>-0.68242289334389294</v>
      </c>
      <c r="AA1168">
        <v>6.9228970054266606E-2</v>
      </c>
      <c r="AB1168">
        <v>0.90699301293354695</v>
      </c>
    </row>
    <row r="1169" spans="21:28" x14ac:dyDescent="0.25">
      <c r="U1169">
        <v>0.28454596053559145</v>
      </c>
      <c r="V1169">
        <v>0.44463525434028872</v>
      </c>
      <c r="W1169">
        <v>2.2674691331543033</v>
      </c>
      <c r="X1169">
        <v>1.98828968572617</v>
      </c>
      <c r="Y1169">
        <v>2.1278794094402365</v>
      </c>
      <c r="Z1169">
        <v>-0.96326968353030495</v>
      </c>
      <c r="AA1169">
        <v>3.5012332004481901E-2</v>
      </c>
      <c r="AB1169">
        <v>0.90716632128710295</v>
      </c>
    </row>
    <row r="1170" spans="21:28" x14ac:dyDescent="0.25">
      <c r="U1170">
        <v>-7.8202752989615335E-2</v>
      </c>
      <c r="V1170">
        <v>0.77629980898326578</v>
      </c>
      <c r="W1170">
        <v>2.2623157825543525</v>
      </c>
      <c r="X1170">
        <v>2.8433455923943236</v>
      </c>
      <c r="Y1170">
        <v>2.5528306874743381</v>
      </c>
      <c r="Z1170">
        <v>0.83929072552859096</v>
      </c>
      <c r="AA1170">
        <v>5.3498625716988497E-2</v>
      </c>
      <c r="AB1170">
        <v>0.90800909702938903</v>
      </c>
    </row>
    <row r="1171" spans="21:28" x14ac:dyDescent="0.25">
      <c r="U1171">
        <v>-7.9400858975462466E-2</v>
      </c>
      <c r="V1171">
        <v>0.76234039381476559</v>
      </c>
      <c r="W1171">
        <v>2.8377931294094982</v>
      </c>
      <c r="X1171">
        <v>2.7329599589211053</v>
      </c>
      <c r="Y1171">
        <v>2.7853765441653016</v>
      </c>
      <c r="Z1171">
        <v>0.58168963720268996</v>
      </c>
      <c r="AA1171">
        <v>0.116934850019043</v>
      </c>
      <c r="AB1171">
        <v>0.90854746029273403</v>
      </c>
    </row>
    <row r="1172" spans="21:28" x14ac:dyDescent="0.25">
      <c r="U1172">
        <v>9.5317339557423383E-3</v>
      </c>
      <c r="V1172">
        <v>0.97176435030449859</v>
      </c>
      <c r="W1172">
        <v>2.6129311331172347</v>
      </c>
      <c r="X1172">
        <v>3.5463778202502323</v>
      </c>
      <c r="Y1172">
        <v>3.0796544766837335</v>
      </c>
      <c r="Z1172">
        <v>-0.17138412957696</v>
      </c>
      <c r="AA1172">
        <v>1.59943475970446E-2</v>
      </c>
      <c r="AB1172">
        <v>0.90890341897871396</v>
      </c>
    </row>
    <row r="1173" spans="21:28" x14ac:dyDescent="0.25">
      <c r="U1173">
        <v>1.5254196365110745E-2</v>
      </c>
      <c r="V1173">
        <v>0.93208542420706464</v>
      </c>
      <c r="W1173">
        <v>2.8123838992288253</v>
      </c>
      <c r="X1173">
        <v>3.0122280574527114</v>
      </c>
      <c r="Y1173">
        <v>2.9123059783407683</v>
      </c>
      <c r="Z1173">
        <v>-0.38491043186577301</v>
      </c>
      <c r="AA1173">
        <v>2.6849416062182802E-2</v>
      </c>
      <c r="AB1173">
        <v>0.909281752740424</v>
      </c>
    </row>
    <row r="1174" spans="21:28" x14ac:dyDescent="0.25">
      <c r="U1174">
        <v>-8.1374701616717005E-2</v>
      </c>
      <c r="V1174">
        <v>0.9211804806533489</v>
      </c>
      <c r="W1174">
        <v>2.5395041939368852</v>
      </c>
      <c r="X1174">
        <v>1.5227365064143867</v>
      </c>
      <c r="Y1174">
        <v>2.0311203501756361</v>
      </c>
      <c r="Z1174">
        <v>0.59425520093987605</v>
      </c>
      <c r="AA1174">
        <v>4.8472219466958899E-2</v>
      </c>
      <c r="AB1174">
        <v>0.90963465961769696</v>
      </c>
    </row>
    <row r="1175" spans="21:28" x14ac:dyDescent="0.25">
      <c r="U1175">
        <v>0.12171033099957553</v>
      </c>
      <c r="V1175">
        <v>0.70863067046125483</v>
      </c>
      <c r="W1175">
        <v>2.1854400491039105</v>
      </c>
      <c r="X1175">
        <v>2.3840005458241396</v>
      </c>
      <c r="Y1175">
        <v>2.2847202974640251</v>
      </c>
      <c r="Z1175">
        <v>0.71966857209547896</v>
      </c>
      <c r="AA1175">
        <v>0.13560977826817699</v>
      </c>
      <c r="AB1175">
        <v>0.91017847678264097</v>
      </c>
    </row>
    <row r="1176" spans="21:28" x14ac:dyDescent="0.25">
      <c r="U1176">
        <v>0.12987694545571629</v>
      </c>
      <c r="V1176">
        <v>0.79340681170199345</v>
      </c>
      <c r="W1176">
        <v>1.5993352234901852</v>
      </c>
      <c r="X1176">
        <v>2.0549518663722601</v>
      </c>
      <c r="Y1176">
        <v>1.8271435449312228</v>
      </c>
      <c r="Z1176">
        <v>-0.21921793235442799</v>
      </c>
      <c r="AA1176">
        <v>3.8124438180516897E-2</v>
      </c>
      <c r="AB1176">
        <v>0.91050093581646196</v>
      </c>
    </row>
    <row r="1177" spans="21:28" x14ac:dyDescent="0.25">
      <c r="U1177">
        <v>-3.7765174465422297E-2</v>
      </c>
      <c r="V1177">
        <v>0.79962941675152477</v>
      </c>
      <c r="W1177">
        <v>3.1996372705052205</v>
      </c>
      <c r="X1177">
        <v>3.4136861640922014</v>
      </c>
      <c r="Y1177">
        <v>3.3066617172987112</v>
      </c>
      <c r="Z1177">
        <v>0.20167271153323099</v>
      </c>
      <c r="AA1177">
        <v>3.9606328430717701E-2</v>
      </c>
      <c r="AB1177">
        <v>0.91091869361693001</v>
      </c>
    </row>
    <row r="1178" spans="21:28" x14ac:dyDescent="0.25">
      <c r="U1178">
        <v>-6.6503890737007118E-2</v>
      </c>
      <c r="V1178">
        <v>0.70509666404541815</v>
      </c>
      <c r="W1178">
        <v>4.114415292449169</v>
      </c>
      <c r="X1178">
        <v>4.8738468997181466</v>
      </c>
      <c r="Y1178">
        <v>4.4941310960836578</v>
      </c>
      <c r="Z1178">
        <v>-0.33878133085428302</v>
      </c>
      <c r="AA1178">
        <v>0.180693376702529</v>
      </c>
      <c r="AB1178">
        <v>0.91173143194041895</v>
      </c>
    </row>
    <row r="1179" spans="21:28" x14ac:dyDescent="0.25">
      <c r="U1179">
        <v>-0.31209724223202256</v>
      </c>
      <c r="V1179">
        <v>6.4478316158175286E-2</v>
      </c>
      <c r="W1179">
        <v>2.7055574220429612</v>
      </c>
      <c r="X1179">
        <v>2.5879268705062199</v>
      </c>
      <c r="Y1179">
        <v>2.6467421462745904</v>
      </c>
      <c r="Z1179">
        <v>-0.41842789686515403</v>
      </c>
      <c r="AA1179">
        <v>5.0456164454869598E-2</v>
      </c>
      <c r="AB1179">
        <v>0.91218030187797206</v>
      </c>
    </row>
    <row r="1180" spans="21:28" x14ac:dyDescent="0.25">
      <c r="U1180">
        <v>-1.6057634184421462E-3</v>
      </c>
      <c r="V1180">
        <v>0.99279164304392598</v>
      </c>
      <c r="W1180">
        <v>3.2206759327152974</v>
      </c>
      <c r="X1180">
        <v>3.4181187710585514</v>
      </c>
      <c r="Y1180">
        <v>3.3193973518869244</v>
      </c>
      <c r="Z1180">
        <v>-0.28181919321698701</v>
      </c>
      <c r="AA1180">
        <v>7.7083505354613294E-2</v>
      </c>
      <c r="AB1180">
        <v>0.91251943658946399</v>
      </c>
    </row>
    <row r="1181" spans="21:28" x14ac:dyDescent="0.25">
      <c r="U1181">
        <v>0.20489921838323683</v>
      </c>
      <c r="V1181">
        <v>0.35119886449811721</v>
      </c>
      <c r="W1181">
        <v>2.4699208083594271</v>
      </c>
      <c r="X1181">
        <v>2.9795762075810153</v>
      </c>
      <c r="Y1181">
        <v>2.7247485079702214</v>
      </c>
      <c r="Z1181">
        <v>0.46243412223730401</v>
      </c>
      <c r="AA1181">
        <v>0.23002692628303301</v>
      </c>
      <c r="AB1181">
        <v>0.91268478945842002</v>
      </c>
    </row>
    <row r="1182" spans="21:28" x14ac:dyDescent="0.25">
      <c r="U1182">
        <v>-0.10585192198303925</v>
      </c>
      <c r="V1182">
        <v>0.37690652564303384</v>
      </c>
      <c r="W1182">
        <v>2.6298023400172359</v>
      </c>
      <c r="X1182">
        <v>3.160259777785591</v>
      </c>
      <c r="Y1182">
        <v>2.8950310589014134</v>
      </c>
      <c r="Z1182">
        <v>0.306097977837617</v>
      </c>
      <c r="AA1182">
        <v>5.4833495648228203E-2</v>
      </c>
      <c r="AB1182">
        <v>0.91370955129113496</v>
      </c>
    </row>
    <row r="1183" spans="21:28" x14ac:dyDescent="0.25">
      <c r="U1183">
        <v>-0.22976856295698317</v>
      </c>
      <c r="V1183">
        <v>0.39127996647410779</v>
      </c>
      <c r="W1183">
        <v>2.0882316511129733</v>
      </c>
      <c r="X1183">
        <v>2.1155957948779371</v>
      </c>
      <c r="Y1183">
        <v>2.1019137229954552</v>
      </c>
      <c r="Z1183">
        <v>-0.26911552134920302</v>
      </c>
      <c r="AA1183">
        <v>4.5738306833881998E-2</v>
      </c>
      <c r="AB1183">
        <v>0.91382636198566003</v>
      </c>
    </row>
    <row r="1184" spans="21:28" x14ac:dyDescent="0.25">
      <c r="U1184">
        <v>0.10913194825958872</v>
      </c>
      <c r="V1184">
        <v>0.82492472065178357</v>
      </c>
      <c r="W1184">
        <v>3.9196388554954922</v>
      </c>
      <c r="X1184">
        <v>4.3070086274455752</v>
      </c>
      <c r="Y1184">
        <v>4.1133237414705341</v>
      </c>
      <c r="Z1184">
        <v>0.51175525326009397</v>
      </c>
      <c r="AA1184">
        <v>0.14695412622899801</v>
      </c>
      <c r="AB1184">
        <v>0.91468203408766802</v>
      </c>
    </row>
    <row r="1185" spans="21:28" x14ac:dyDescent="0.25">
      <c r="U1185">
        <v>-5.0137997663266869E-2</v>
      </c>
      <c r="V1185">
        <v>0.84082341053382259</v>
      </c>
      <c r="W1185">
        <v>2.2332220168537744</v>
      </c>
      <c r="X1185">
        <v>2.2144574440232105</v>
      </c>
      <c r="Y1185">
        <v>2.2238397304384927</v>
      </c>
      <c r="Z1185">
        <v>0.34564872885082398</v>
      </c>
      <c r="AA1185">
        <v>0.224819916600764</v>
      </c>
      <c r="AB1185">
        <v>0.91514225874892197</v>
      </c>
    </row>
    <row r="1186" spans="21:28" x14ac:dyDescent="0.25">
      <c r="U1186">
        <v>8.8525025786182245E-3</v>
      </c>
      <c r="V1186">
        <v>0.93935598596761838</v>
      </c>
      <c r="W1186">
        <v>2.7419785357554485</v>
      </c>
      <c r="X1186">
        <v>3.0194551028998582</v>
      </c>
      <c r="Y1186">
        <v>2.8807168193276533</v>
      </c>
      <c r="Z1186">
        <v>0.29009746920525198</v>
      </c>
      <c r="AA1186">
        <v>8.6846836524844595E-2</v>
      </c>
      <c r="AB1186">
        <v>0.91557355009995001</v>
      </c>
    </row>
    <row r="1187" spans="21:28" x14ac:dyDescent="0.25">
      <c r="U1187">
        <v>0.34773940852315721</v>
      </c>
      <c r="V1187">
        <v>0.2772532451876038</v>
      </c>
      <c r="W1187">
        <v>1.4434335157876808</v>
      </c>
      <c r="X1187">
        <v>2.0527210472359614</v>
      </c>
      <c r="Y1187">
        <v>1.7480772815118211</v>
      </c>
      <c r="Z1187">
        <v>0.27188046631157198</v>
      </c>
      <c r="AA1187">
        <v>2.8017267844507501E-2</v>
      </c>
      <c r="AB1187">
        <v>0.91559614872831196</v>
      </c>
    </row>
    <row r="1188" spans="21:28" x14ac:dyDescent="0.25">
      <c r="U1188">
        <v>-0.17106562594081418</v>
      </c>
      <c r="V1188">
        <v>0.273378366411486</v>
      </c>
      <c r="W1188">
        <v>2.3226845670806315</v>
      </c>
      <c r="X1188">
        <v>2.4031532322392821</v>
      </c>
      <c r="Y1188">
        <v>2.3629188996599568</v>
      </c>
      <c r="Z1188">
        <v>-0.20758717347976799</v>
      </c>
      <c r="AA1188">
        <v>2.4942895334260001E-2</v>
      </c>
      <c r="AB1188">
        <v>0.915700443292504</v>
      </c>
    </row>
    <row r="1189" spans="21:28" x14ac:dyDescent="0.25">
      <c r="U1189">
        <v>0.37477750205581034</v>
      </c>
      <c r="V1189">
        <v>0.33020130238987089</v>
      </c>
      <c r="W1189">
        <v>2.1894327667543485</v>
      </c>
      <c r="X1189">
        <v>2.5356464347158774</v>
      </c>
      <c r="Y1189">
        <v>2.3625396007351132</v>
      </c>
      <c r="Z1189">
        <v>-0.32782144821187398</v>
      </c>
      <c r="AA1189">
        <v>0.213518403457337</v>
      </c>
      <c r="AB1189">
        <v>0.91591428650235895</v>
      </c>
    </row>
    <row r="1190" spans="21:28" x14ac:dyDescent="0.25">
      <c r="U1190">
        <v>-1.4925803863201665</v>
      </c>
      <c r="V1190">
        <v>0.29686377175044437</v>
      </c>
      <c r="W1190">
        <v>0.87975014255275175</v>
      </c>
      <c r="X1190">
        <v>0.29675862890707</v>
      </c>
      <c r="Y1190">
        <v>0.58825438572991084</v>
      </c>
      <c r="Z1190">
        <v>-2.7819650216737299</v>
      </c>
      <c r="AA1190">
        <v>0.39031487985150898</v>
      </c>
      <c r="AB1190">
        <v>0.91816934093785996</v>
      </c>
    </row>
    <row r="1191" spans="21:28" x14ac:dyDescent="0.25">
      <c r="U1191">
        <v>-0.23055600099522877</v>
      </c>
      <c r="V1191">
        <v>0.75635126625010962</v>
      </c>
      <c r="W1191">
        <v>1.3089654671372684</v>
      </c>
      <c r="X1191">
        <v>1.6018938464637034</v>
      </c>
      <c r="Y1191">
        <v>1.4554296568004859</v>
      </c>
      <c r="Z1191">
        <v>-0.31263137632385302</v>
      </c>
      <c r="AA1191">
        <v>0.109448567308104</v>
      </c>
      <c r="AB1191">
        <v>0.91835785951008497</v>
      </c>
    </row>
    <row r="1192" spans="21:28" x14ac:dyDescent="0.25">
      <c r="U1192">
        <v>0.30961276423325423</v>
      </c>
      <c r="V1192">
        <v>0.70076934463841556</v>
      </c>
      <c r="W1192">
        <v>1.683688458402945</v>
      </c>
      <c r="X1192">
        <v>2.5182745608482264</v>
      </c>
      <c r="Y1192">
        <v>2.1009815096255857</v>
      </c>
      <c r="Z1192">
        <v>0.91392295150750502</v>
      </c>
      <c r="AA1192">
        <v>1.5701790946643802E-2</v>
      </c>
      <c r="AB1192">
        <v>0.91866375987964299</v>
      </c>
    </row>
    <row r="1193" spans="21:28" x14ac:dyDescent="0.25">
      <c r="U1193">
        <v>-0.67802208410360909</v>
      </c>
      <c r="V1193">
        <v>0.10181756325558773</v>
      </c>
      <c r="W1193">
        <v>2.1447918737382108</v>
      </c>
      <c r="X1193">
        <v>1.7764149124995103</v>
      </c>
      <c r="Y1193">
        <v>1.9606033931188604</v>
      </c>
      <c r="Z1193">
        <v>0.31835056537429901</v>
      </c>
      <c r="AA1193">
        <v>5.6486218991081097E-2</v>
      </c>
      <c r="AB1193">
        <v>0.91867740752170302</v>
      </c>
    </row>
    <row r="1194" spans="21:28" x14ac:dyDescent="0.25">
      <c r="U1194">
        <v>-0.41430103430352178</v>
      </c>
      <c r="V1194">
        <v>0.31704719861187741</v>
      </c>
      <c r="W1194">
        <v>3.6773816341770984</v>
      </c>
      <c r="X1194">
        <v>3.0897939903493747</v>
      </c>
      <c r="Y1194">
        <v>3.3835878122632366</v>
      </c>
      <c r="Z1194">
        <v>-0.15673951415336801</v>
      </c>
      <c r="AA1194">
        <v>4.0062282742827998E-2</v>
      </c>
      <c r="AB1194">
        <v>0.91878613331405901</v>
      </c>
    </row>
    <row r="1195" spans="21:28" x14ac:dyDescent="0.25">
      <c r="U1195">
        <v>9.3539264290244131E-2</v>
      </c>
      <c r="V1195">
        <v>0.83719408179804611</v>
      </c>
      <c r="W1195">
        <v>1.3391380954160421</v>
      </c>
      <c r="X1195">
        <v>2.2948683611596601</v>
      </c>
      <c r="Y1195">
        <v>1.817003228287851</v>
      </c>
      <c r="Z1195">
        <v>2.4864680069959202</v>
      </c>
      <c r="AA1195">
        <v>0.13836479597488799</v>
      </c>
      <c r="AB1195">
        <v>0.91998493275392701</v>
      </c>
    </row>
    <row r="1196" spans="21:28" x14ac:dyDescent="0.25">
      <c r="U1196">
        <v>-0.14683080687848288</v>
      </c>
      <c r="V1196">
        <v>0.54837067893361413</v>
      </c>
      <c r="W1196">
        <v>3.3221568450976107</v>
      </c>
      <c r="X1196">
        <v>3.9386342954451465</v>
      </c>
      <c r="Y1196">
        <v>3.6303955702713786</v>
      </c>
      <c r="Z1196">
        <v>-0.25067940089373097</v>
      </c>
      <c r="AA1196">
        <v>4.6051744607144597E-2</v>
      </c>
      <c r="AB1196">
        <v>0.92007710067287596</v>
      </c>
    </row>
    <row r="1197" spans="21:28" x14ac:dyDescent="0.25">
      <c r="U1197">
        <v>-0.61610804389036022</v>
      </c>
      <c r="V1197">
        <v>0.41083413463269947</v>
      </c>
      <c r="W1197">
        <v>1.5970937983373685</v>
      </c>
      <c r="X1197">
        <v>0.77111551905858999</v>
      </c>
      <c r="Y1197">
        <v>1.1841046586979793</v>
      </c>
      <c r="Z1197">
        <v>-1.27708649603683</v>
      </c>
      <c r="AA1197">
        <v>0.100775966582123</v>
      </c>
      <c r="AB1197">
        <v>0.92051088647330903</v>
      </c>
    </row>
    <row r="1198" spans="21:28" x14ac:dyDescent="0.25">
      <c r="U1198">
        <v>0.16982311628303642</v>
      </c>
      <c r="V1198">
        <v>0.693006598288333</v>
      </c>
      <c r="W1198">
        <v>2.22112991326444</v>
      </c>
      <c r="X1198">
        <v>3.0180164207033946</v>
      </c>
      <c r="Y1198">
        <v>2.6195731669839173</v>
      </c>
      <c r="Z1198">
        <v>0.35528578368552099</v>
      </c>
      <c r="AA1198">
        <v>0.112828116809861</v>
      </c>
      <c r="AB1198">
        <v>0.92059254462364304</v>
      </c>
    </row>
    <row r="1199" spans="21:28" x14ac:dyDescent="0.25">
      <c r="U1199">
        <v>0.29417696108373631</v>
      </c>
      <c r="V1199">
        <v>0.79295129219784521</v>
      </c>
      <c r="W1199">
        <v>0.43965962384285834</v>
      </c>
      <c r="X1199">
        <v>1.2509407563157098</v>
      </c>
      <c r="Y1199">
        <v>0.84530019007928403</v>
      </c>
      <c r="Z1199">
        <v>-1.4630525732199999</v>
      </c>
      <c r="AA1199">
        <v>0.30978522649241702</v>
      </c>
      <c r="AB1199">
        <v>0.92134727717117604</v>
      </c>
    </row>
    <row r="1200" spans="21:28" x14ac:dyDescent="0.25">
      <c r="U1200">
        <v>-1.1936299324770028E-2</v>
      </c>
      <c r="V1200">
        <v>0.97956965162579368</v>
      </c>
      <c r="W1200">
        <v>2.9599204062080209</v>
      </c>
      <c r="X1200">
        <v>3.2500861190227002</v>
      </c>
      <c r="Y1200">
        <v>3.1050032626153605</v>
      </c>
      <c r="Z1200">
        <v>0.386142313719055</v>
      </c>
      <c r="AA1200">
        <v>9.2178319017125698E-2</v>
      </c>
      <c r="AB1200">
        <v>0.92146887969776403</v>
      </c>
    </row>
    <row r="1201" spans="21:28" x14ac:dyDescent="0.25">
      <c r="U1201">
        <v>-0.15565238728747968</v>
      </c>
      <c r="V1201">
        <v>0.27109131550995308</v>
      </c>
      <c r="W1201">
        <v>2.8322935825333726</v>
      </c>
      <c r="X1201">
        <v>3.1982421706069153</v>
      </c>
      <c r="Y1201">
        <v>3.0152678765701442</v>
      </c>
      <c r="Z1201">
        <v>2.8244575440022799</v>
      </c>
      <c r="AA1201">
        <v>6.2847081146239298E-2</v>
      </c>
      <c r="AB1201">
        <v>0.92152229952243803</v>
      </c>
    </row>
    <row r="1202" spans="21:28" x14ac:dyDescent="0.25">
      <c r="U1202">
        <v>-2.7654982917327934E-2</v>
      </c>
      <c r="V1202">
        <v>0.91570803404240686</v>
      </c>
      <c r="W1202">
        <v>2.5000795996756291</v>
      </c>
      <c r="X1202">
        <v>3.0205098036797948</v>
      </c>
      <c r="Y1202">
        <v>2.760294701677712</v>
      </c>
      <c r="Z1202">
        <v>0.11218488531158501</v>
      </c>
      <c r="AA1202">
        <v>1.2890954302029699E-2</v>
      </c>
      <c r="AB1202">
        <v>0.92254959790103996</v>
      </c>
    </row>
    <row r="1203" spans="21:28" x14ac:dyDescent="0.25">
      <c r="U1203">
        <v>-5.6544320538377928E-2</v>
      </c>
      <c r="V1203">
        <v>0.54266032572658318</v>
      </c>
      <c r="W1203">
        <v>3.0627408251029742</v>
      </c>
      <c r="X1203">
        <v>3.170992427174196</v>
      </c>
      <c r="Y1203">
        <v>3.1168666261385853</v>
      </c>
      <c r="Z1203">
        <v>-0.226595130126025</v>
      </c>
      <c r="AA1203">
        <v>9.6753172333775103E-2</v>
      </c>
      <c r="AB1203">
        <v>0.92278684531370603</v>
      </c>
    </row>
    <row r="1204" spans="21:28" x14ac:dyDescent="0.25">
      <c r="U1204">
        <v>-0.40437628822880173</v>
      </c>
      <c r="V1204">
        <v>0.42352565697959244</v>
      </c>
      <c r="W1204">
        <v>2.8607999876140902</v>
      </c>
      <c r="X1204">
        <v>3.4185143910067324</v>
      </c>
      <c r="Y1204">
        <v>3.1396571893104115</v>
      </c>
      <c r="Z1204">
        <v>-0.26445440529755898</v>
      </c>
      <c r="AA1204">
        <v>1.92089818363935E-2</v>
      </c>
      <c r="AB1204">
        <v>0.92292608664478704</v>
      </c>
    </row>
    <row r="1205" spans="21:28" x14ac:dyDescent="0.25">
      <c r="U1205">
        <v>3.2709370454366091E-3</v>
      </c>
      <c r="V1205">
        <v>0.98676216939030981</v>
      </c>
      <c r="W1205">
        <v>2.7392509633438444</v>
      </c>
      <c r="X1205">
        <v>2.5036869061985496</v>
      </c>
      <c r="Y1205">
        <v>2.621468934771197</v>
      </c>
      <c r="Z1205">
        <v>0.30668914940451802</v>
      </c>
      <c r="AA1205">
        <v>9.5917812276221606E-2</v>
      </c>
      <c r="AB1205">
        <v>0.92315219672250903</v>
      </c>
    </row>
    <row r="1206" spans="21:28" x14ac:dyDescent="0.25">
      <c r="U1206">
        <v>-0.11404974006340016</v>
      </c>
      <c r="V1206">
        <v>0.71136097899739492</v>
      </c>
      <c r="W1206">
        <v>3.8140768720009515</v>
      </c>
      <c r="X1206">
        <v>4.0145318849360487</v>
      </c>
      <c r="Y1206">
        <v>3.9143043784685001</v>
      </c>
      <c r="Z1206">
        <v>-0.24111557391246599</v>
      </c>
      <c r="AA1206">
        <v>7.91070724681672E-2</v>
      </c>
      <c r="AB1206">
        <v>0.92315820682918004</v>
      </c>
    </row>
    <row r="1207" spans="21:28" x14ac:dyDescent="0.25">
      <c r="U1207">
        <v>5.5112466584060653E-2</v>
      </c>
      <c r="V1207">
        <v>0.80636003894086539</v>
      </c>
      <c r="W1207">
        <v>2.9300191753829004</v>
      </c>
      <c r="X1207">
        <v>3.2477195227264493</v>
      </c>
      <c r="Y1207">
        <v>3.0888693490546748</v>
      </c>
      <c r="Z1207">
        <v>0.27210394445317299</v>
      </c>
      <c r="AA1207">
        <v>4.7573489042537997E-2</v>
      </c>
      <c r="AB1207">
        <v>0.92361754916176098</v>
      </c>
    </row>
    <row r="1208" spans="21:28" x14ac:dyDescent="0.25">
      <c r="U1208">
        <v>-0.10961855298036512</v>
      </c>
      <c r="V1208">
        <v>0.54489018349719287</v>
      </c>
      <c r="W1208">
        <v>2.5753018425151457</v>
      </c>
      <c r="X1208">
        <v>2.4011909987062539</v>
      </c>
      <c r="Y1208">
        <v>2.4882464206106998</v>
      </c>
      <c r="Z1208">
        <v>-0.60853205352630102</v>
      </c>
      <c r="AA1208">
        <v>0.164123406387683</v>
      </c>
      <c r="AB1208">
        <v>0.92375481089943701</v>
      </c>
    </row>
    <row r="1209" spans="21:28" x14ac:dyDescent="0.25">
      <c r="U1209">
        <v>0.22376884462184918</v>
      </c>
      <c r="V1209">
        <v>0.83644156203247877</v>
      </c>
      <c r="W1209">
        <v>1.3884000140255244</v>
      </c>
      <c r="X1209">
        <v>1.0609598417331458</v>
      </c>
      <c r="Y1209">
        <v>1.2246799278793352</v>
      </c>
      <c r="Z1209">
        <v>-3.0784463089152498</v>
      </c>
      <c r="AA1209">
        <v>0.21326315267672</v>
      </c>
      <c r="AB1209">
        <v>0.92380481763642996</v>
      </c>
    </row>
    <row r="1210" spans="21:28" x14ac:dyDescent="0.25">
      <c r="U1210">
        <v>-0.16240543473219538</v>
      </c>
      <c r="V1210">
        <v>0.70742863926073207</v>
      </c>
      <c r="W1210">
        <v>4.3764355953298582</v>
      </c>
      <c r="X1210">
        <v>4.1920951752814091</v>
      </c>
      <c r="Y1210">
        <v>4.2842653853056341</v>
      </c>
      <c r="Z1210">
        <v>-0.60108186355222903</v>
      </c>
      <c r="AA1210">
        <v>0.262298568837882</v>
      </c>
      <c r="AB1210">
        <v>0.92390102330985602</v>
      </c>
    </row>
    <row r="1211" spans="21:28" x14ac:dyDescent="0.25">
      <c r="U1211">
        <v>-3.5453561142313406E-2</v>
      </c>
      <c r="V1211">
        <v>0.82885927082039079</v>
      </c>
      <c r="W1211">
        <v>2.9816426307292723</v>
      </c>
      <c r="X1211">
        <v>3.0252096597777993</v>
      </c>
      <c r="Y1211">
        <v>3.0034261452535356</v>
      </c>
      <c r="Z1211">
        <v>2.8148405323621399</v>
      </c>
      <c r="AA1211">
        <v>8.3853660643757794E-2</v>
      </c>
      <c r="AB1211">
        <v>0.92445586757756404</v>
      </c>
    </row>
    <row r="1212" spans="21:28" x14ac:dyDescent="0.25">
      <c r="U1212">
        <v>0.20131771980701055</v>
      </c>
      <c r="V1212">
        <v>0.19834552797230634</v>
      </c>
      <c r="W1212">
        <v>2.653248890142089</v>
      </c>
      <c r="X1212">
        <v>2.9370999354317093</v>
      </c>
      <c r="Y1212">
        <v>2.7951744127868992</v>
      </c>
      <c r="Z1212">
        <v>0.33767063619802701</v>
      </c>
      <c r="AA1212">
        <v>9.6924630454205393E-2</v>
      </c>
      <c r="AB1212">
        <v>0.92496221073681295</v>
      </c>
    </row>
    <row r="1213" spans="21:28" x14ac:dyDescent="0.25">
      <c r="U1213">
        <v>3.6531886281854151E-2</v>
      </c>
      <c r="V1213">
        <v>0.69916582968603791</v>
      </c>
      <c r="W1213">
        <v>3.3401892154691168</v>
      </c>
      <c r="X1213">
        <v>3.543367816345373</v>
      </c>
      <c r="Y1213">
        <v>3.4417785159072452</v>
      </c>
      <c r="Z1213">
        <v>-0.17797897031439</v>
      </c>
      <c r="AA1213">
        <v>2.6321478096146499E-2</v>
      </c>
      <c r="AB1213">
        <v>0.92505058549783203</v>
      </c>
    </row>
    <row r="1214" spans="21:28" x14ac:dyDescent="0.25">
      <c r="U1214">
        <v>-0.17070436437984843</v>
      </c>
      <c r="V1214">
        <v>0.31982880420502441</v>
      </c>
      <c r="W1214">
        <v>3.8860144929573384</v>
      </c>
      <c r="X1214">
        <v>3.943813272325444</v>
      </c>
      <c r="Y1214">
        <v>3.9149138826413914</v>
      </c>
      <c r="Z1214">
        <v>0.29814729515312899</v>
      </c>
      <c r="AA1214">
        <v>9.3966972393307001E-3</v>
      </c>
      <c r="AB1214">
        <v>0.92512146072159296</v>
      </c>
    </row>
    <row r="1215" spans="21:28" x14ac:dyDescent="0.25">
      <c r="U1215">
        <v>-1.5854228433422272E-2</v>
      </c>
      <c r="V1215">
        <v>0.9639052012736955</v>
      </c>
      <c r="W1215">
        <v>2.546146218822785</v>
      </c>
      <c r="X1215">
        <v>2.767612204527035</v>
      </c>
      <c r="Y1215">
        <v>2.65687921167491</v>
      </c>
      <c r="Z1215">
        <v>0.324653772196768</v>
      </c>
      <c r="AA1215">
        <v>2.32717782806512E-2</v>
      </c>
      <c r="AB1215">
        <v>0.92518233861419796</v>
      </c>
    </row>
    <row r="1216" spans="21:28" x14ac:dyDescent="0.25">
      <c r="U1216">
        <v>0.75222757217549829</v>
      </c>
      <c r="V1216">
        <v>0.30980001024453563</v>
      </c>
      <c r="W1216">
        <v>3.4124062906797374</v>
      </c>
      <c r="X1216">
        <v>4.1349514584369516</v>
      </c>
      <c r="Y1216">
        <v>3.7736788745583443</v>
      </c>
      <c r="Z1216">
        <v>0.87575841879531802</v>
      </c>
      <c r="AA1216">
        <v>0.21590829114853599</v>
      </c>
      <c r="AB1216">
        <v>0.92531332359460605</v>
      </c>
    </row>
    <row r="1217" spans="21:28" x14ac:dyDescent="0.25">
      <c r="U1217">
        <v>-9.5261350054693869E-2</v>
      </c>
      <c r="V1217">
        <v>0.62039171130544246</v>
      </c>
      <c r="W1217">
        <v>2.719722365108252</v>
      </c>
      <c r="X1217">
        <v>2.8291404064271393</v>
      </c>
      <c r="Y1217">
        <v>2.7744313857676959</v>
      </c>
      <c r="Z1217">
        <v>-2.15061869906588</v>
      </c>
      <c r="AA1217">
        <v>0.111376990015241</v>
      </c>
      <c r="AB1217">
        <v>0.92593176002406596</v>
      </c>
    </row>
    <row r="1218" spans="21:28" x14ac:dyDescent="0.25">
      <c r="U1218">
        <v>-0.90974571316416231</v>
      </c>
      <c r="V1218">
        <v>0.48605824745733861</v>
      </c>
      <c r="W1218">
        <v>0.87295351236056973</v>
      </c>
      <c r="X1218">
        <v>1.2698513854750033</v>
      </c>
      <c r="Y1218">
        <v>1.0714024489177865</v>
      </c>
      <c r="Z1218">
        <v>1.0884025149619501</v>
      </c>
      <c r="AA1218">
        <v>0.108568167520187</v>
      </c>
      <c r="AB1218">
        <v>0.92686567186452395</v>
      </c>
    </row>
    <row r="1219" spans="21:28" x14ac:dyDescent="0.25">
      <c r="U1219">
        <v>-6.0997192154725287E-2</v>
      </c>
      <c r="V1219">
        <v>0.88044025678565019</v>
      </c>
      <c r="W1219">
        <v>2.6485402794243771</v>
      </c>
      <c r="X1219">
        <v>3.1703917328748301</v>
      </c>
      <c r="Y1219">
        <v>2.9094660061496036</v>
      </c>
      <c r="Z1219">
        <v>-0.32497764775667698</v>
      </c>
      <c r="AA1219">
        <v>0.118443322707786</v>
      </c>
      <c r="AB1219">
        <v>0.92737259752452195</v>
      </c>
    </row>
    <row r="1220" spans="21:28" x14ac:dyDescent="0.25">
      <c r="U1220">
        <v>-0.13249508056811674</v>
      </c>
      <c r="V1220">
        <v>0.59908680035901407</v>
      </c>
      <c r="W1220">
        <v>2.6845886028631103</v>
      </c>
      <c r="X1220">
        <v>3.275618216014943</v>
      </c>
      <c r="Y1220">
        <v>2.9801034094390264</v>
      </c>
      <c r="Z1220">
        <v>-0.361159918982631</v>
      </c>
      <c r="AA1220">
        <v>0.10837057557178099</v>
      </c>
      <c r="AB1220">
        <v>0.927408679483542</v>
      </c>
    </row>
    <row r="1221" spans="21:28" x14ac:dyDescent="0.25">
      <c r="U1221">
        <v>-0.10346594114527542</v>
      </c>
      <c r="V1221">
        <v>0.49670828199496275</v>
      </c>
      <c r="W1221">
        <v>3.4772178423361395</v>
      </c>
      <c r="X1221">
        <v>3.0313398065707329</v>
      </c>
      <c r="Y1221">
        <v>3.2542788244534364</v>
      </c>
      <c r="Z1221">
        <v>-0.14625319625517899</v>
      </c>
      <c r="AA1221">
        <v>2.7853397111908901E-2</v>
      </c>
      <c r="AB1221">
        <v>0.927902075252521</v>
      </c>
    </row>
    <row r="1222" spans="21:28" x14ac:dyDescent="0.25">
      <c r="U1222">
        <v>-7.3557061656310721E-2</v>
      </c>
      <c r="V1222">
        <v>0.79190981293887153</v>
      </c>
      <c r="W1222">
        <v>2.9824430647275748</v>
      </c>
      <c r="X1222">
        <v>3.3523283277774927</v>
      </c>
      <c r="Y1222">
        <v>3.1673856962525337</v>
      </c>
      <c r="Z1222">
        <v>-0.17737000360510699</v>
      </c>
      <c r="AA1222">
        <v>7.0701542184159902E-2</v>
      </c>
      <c r="AB1222">
        <v>0.92814586742157501</v>
      </c>
    </row>
    <row r="1223" spans="21:28" x14ac:dyDescent="0.25">
      <c r="U1223">
        <v>0.10007775693951575</v>
      </c>
      <c r="V1223">
        <v>0.34999375296177915</v>
      </c>
      <c r="W1223">
        <v>3.5228713535105443</v>
      </c>
      <c r="X1223">
        <v>3.1572826214887377</v>
      </c>
      <c r="Y1223">
        <v>3.340076987499641</v>
      </c>
      <c r="Z1223">
        <v>1.9471432798703201</v>
      </c>
      <c r="AA1223">
        <v>6.6489027312781904E-2</v>
      </c>
      <c r="AB1223">
        <v>0.92817980546693801</v>
      </c>
    </row>
    <row r="1224" spans="21:28" x14ac:dyDescent="0.25">
      <c r="U1224">
        <v>-0.17732035018650658</v>
      </c>
      <c r="V1224">
        <v>0.36920588940775423</v>
      </c>
      <c r="W1224">
        <v>3.724071062317821</v>
      </c>
      <c r="X1224">
        <v>3.9351826521874624</v>
      </c>
      <c r="Y1224">
        <v>3.8296268572526415</v>
      </c>
      <c r="Z1224">
        <v>-0.30335382391508903</v>
      </c>
      <c r="AA1224">
        <v>0.39672529409586099</v>
      </c>
      <c r="AB1224">
        <v>0.92851379979348103</v>
      </c>
    </row>
    <row r="1225" spans="21:28" x14ac:dyDescent="0.25">
      <c r="U1225">
        <v>2.6025772091886792E-2</v>
      </c>
      <c r="V1225">
        <v>0.86329959249007593</v>
      </c>
      <c r="W1225">
        <v>3.4144495792601148</v>
      </c>
      <c r="X1225">
        <v>3.5188355677360872</v>
      </c>
      <c r="Y1225">
        <v>3.4666425734981008</v>
      </c>
      <c r="Z1225">
        <v>0.29147598778892903</v>
      </c>
      <c r="AA1225">
        <v>0.14905754609290001</v>
      </c>
      <c r="AB1225">
        <v>0.92915457733161999</v>
      </c>
    </row>
    <row r="1226" spans="21:28" x14ac:dyDescent="0.25">
      <c r="U1226">
        <v>-0.20097891314199731</v>
      </c>
      <c r="V1226">
        <v>0.63325473533921106</v>
      </c>
      <c r="W1226">
        <v>1.7574776409078172</v>
      </c>
      <c r="X1226">
        <v>1.7559257480368904</v>
      </c>
      <c r="Y1226">
        <v>1.7567016944723539</v>
      </c>
      <c r="Z1226">
        <v>0.45662701630647301</v>
      </c>
      <c r="AA1226">
        <v>0.18920568791367001</v>
      </c>
      <c r="AB1226">
        <v>0.92915582764752103</v>
      </c>
    </row>
    <row r="1227" spans="21:28" x14ac:dyDescent="0.25">
      <c r="U1227">
        <v>-0.11682704721324567</v>
      </c>
      <c r="V1227">
        <v>0.74064133740530869</v>
      </c>
      <c r="W1227">
        <v>3.5110072784055024</v>
      </c>
      <c r="X1227">
        <v>3.4485962564417183</v>
      </c>
      <c r="Y1227">
        <v>3.4798017674236101</v>
      </c>
      <c r="Z1227">
        <v>6.6438561897747297</v>
      </c>
      <c r="AA1227">
        <v>0.18148194517373101</v>
      </c>
      <c r="AB1227">
        <v>0.92962722901734596</v>
      </c>
    </row>
    <row r="1228" spans="21:28" x14ac:dyDescent="0.25">
      <c r="U1228">
        <v>-0.22914508312713239</v>
      </c>
      <c r="V1228">
        <v>0.70038526358356534</v>
      </c>
      <c r="W1228">
        <v>1.142139409650329</v>
      </c>
      <c r="X1228">
        <v>1.3098153814346836</v>
      </c>
      <c r="Y1228">
        <v>1.2259773955425062</v>
      </c>
      <c r="Z1228">
        <v>0.29238798150112499</v>
      </c>
      <c r="AA1228">
        <v>2.40760033729846E-2</v>
      </c>
      <c r="AB1228">
        <v>0.93023092193505696</v>
      </c>
    </row>
    <row r="1229" spans="21:28" x14ac:dyDescent="0.25">
      <c r="U1229">
        <v>4.2214064045636823E-2</v>
      </c>
      <c r="V1229">
        <v>0.81639149481049267</v>
      </c>
      <c r="W1229">
        <v>3.0778207083126019</v>
      </c>
      <c r="X1229">
        <v>3.3901971104171302</v>
      </c>
      <c r="Y1229">
        <v>3.2340089093648663</v>
      </c>
      <c r="Z1229">
        <v>0.21411374747543699</v>
      </c>
      <c r="AA1229">
        <v>8.4763019415552698E-2</v>
      </c>
      <c r="AB1229">
        <v>0.93088467010386</v>
      </c>
    </row>
    <row r="1230" spans="21:28" x14ac:dyDescent="0.25">
      <c r="U1230">
        <v>5.69812360326181E-2</v>
      </c>
      <c r="V1230">
        <v>0.55390870345518239</v>
      </c>
      <c r="W1230">
        <v>3.0061050179553761</v>
      </c>
      <c r="X1230">
        <v>3.5918207842574077</v>
      </c>
      <c r="Y1230">
        <v>3.2989629011063917</v>
      </c>
      <c r="Z1230">
        <v>0.18465627571441201</v>
      </c>
      <c r="AA1230">
        <v>7.1325169981318007E-2</v>
      </c>
      <c r="AB1230">
        <v>0.93089293070883405</v>
      </c>
    </row>
    <row r="1231" spans="21:28" x14ac:dyDescent="0.25">
      <c r="U1231">
        <v>-0.70386783559260668</v>
      </c>
      <c r="V1231">
        <v>0.49639769014767998</v>
      </c>
      <c r="W1231">
        <v>1.5742845505302352</v>
      </c>
      <c r="X1231">
        <v>0.66424232454189103</v>
      </c>
      <c r="Y1231">
        <v>1.1192634375360631</v>
      </c>
      <c r="Z1231">
        <v>-0.769532616142243</v>
      </c>
      <c r="AA1231">
        <v>0.222378377703111</v>
      </c>
      <c r="AB1231">
        <v>0.93112029838221499</v>
      </c>
    </row>
    <row r="1232" spans="21:28" x14ac:dyDescent="0.25">
      <c r="U1232">
        <v>-0.41202028539714014</v>
      </c>
      <c r="V1232">
        <v>0.64554633462538891</v>
      </c>
      <c r="W1232">
        <v>1.0784135110159341</v>
      </c>
      <c r="X1232">
        <v>1.0755271522005203</v>
      </c>
      <c r="Y1232">
        <v>1.0769703316082273</v>
      </c>
      <c r="Z1232">
        <v>-2.6191530621674501</v>
      </c>
      <c r="AA1232">
        <v>0.14254320596190301</v>
      </c>
      <c r="AB1232">
        <v>0.93232578655541498</v>
      </c>
    </row>
    <row r="1233" spans="21:28" x14ac:dyDescent="0.25">
      <c r="U1233">
        <v>9.2218170517291101E-2</v>
      </c>
      <c r="V1233">
        <v>0.39253848452667384</v>
      </c>
      <c r="W1233">
        <v>2.6558002881550502</v>
      </c>
      <c r="X1233">
        <v>2.9133450263444995</v>
      </c>
      <c r="Y1233">
        <v>2.7845726572497749</v>
      </c>
      <c r="Z1233">
        <v>0.24915943744311</v>
      </c>
      <c r="AA1233">
        <v>8.51429699293242E-2</v>
      </c>
      <c r="AB1233">
        <v>0.93239627095798705</v>
      </c>
    </row>
    <row r="1234" spans="21:28" x14ac:dyDescent="0.25">
      <c r="U1234">
        <v>-0.20282245861710724</v>
      </c>
      <c r="V1234">
        <v>0.81984627660320353</v>
      </c>
      <c r="W1234">
        <v>0.85941008960942256</v>
      </c>
      <c r="X1234">
        <v>1.3282278641287568</v>
      </c>
      <c r="Y1234">
        <v>1.0938189768690898</v>
      </c>
      <c r="Z1234">
        <v>0.209152714581397</v>
      </c>
      <c r="AA1234">
        <v>2.2194468412260301E-2</v>
      </c>
      <c r="AB1234">
        <v>0.93330976055557002</v>
      </c>
    </row>
    <row r="1235" spans="21:28" x14ac:dyDescent="0.25">
      <c r="U1235">
        <v>4.6005719898837452</v>
      </c>
      <c r="V1235">
        <v>0.14697783634797337</v>
      </c>
      <c r="W1235">
        <v>0</v>
      </c>
      <c r="X1235">
        <v>0.71571248303829327</v>
      </c>
      <c r="Y1235">
        <v>0.35785624151914663</v>
      </c>
      <c r="Z1235">
        <v>-0.73623806239396605</v>
      </c>
      <c r="AA1235">
        <v>0.110573741448164</v>
      </c>
      <c r="AB1235">
        <v>0.93342198629703599</v>
      </c>
    </row>
    <row r="1236" spans="21:28" x14ac:dyDescent="0.25">
      <c r="U1236">
        <v>4.6314130079720191E-2</v>
      </c>
      <c r="V1236">
        <v>0.91029377251120736</v>
      </c>
      <c r="W1236">
        <v>2.6732553830887174</v>
      </c>
      <c r="X1236">
        <v>2.4849805435686791</v>
      </c>
      <c r="Y1236">
        <v>2.5791179633286982</v>
      </c>
      <c r="Z1236">
        <v>-0.37607246567806102</v>
      </c>
      <c r="AA1236">
        <v>0.149133671795873</v>
      </c>
      <c r="AB1236">
        <v>0.93406377886039604</v>
      </c>
    </row>
    <row r="1237" spans="21:28" x14ac:dyDescent="0.25">
      <c r="U1237">
        <v>0.15435402905185888</v>
      </c>
      <c r="V1237">
        <v>0.22382110136799502</v>
      </c>
      <c r="W1237">
        <v>3.0510163067986711</v>
      </c>
      <c r="X1237">
        <v>3.2275818528571967</v>
      </c>
      <c r="Y1237">
        <v>3.1392990798279339</v>
      </c>
      <c r="Z1237">
        <v>0.266814708805858</v>
      </c>
      <c r="AA1237">
        <v>7.3161894448456596E-2</v>
      </c>
      <c r="AB1237">
        <v>0.93440814494516999</v>
      </c>
    </row>
    <row r="1238" spans="21:28" x14ac:dyDescent="0.25">
      <c r="U1238">
        <v>-0.10599809181192658</v>
      </c>
      <c r="V1238">
        <v>0.4448323139779401</v>
      </c>
      <c r="W1238">
        <v>3.611771601898452</v>
      </c>
      <c r="X1238">
        <v>3.802087565695087</v>
      </c>
      <c r="Y1238">
        <v>3.7069295837967697</v>
      </c>
      <c r="Z1238">
        <v>0.88112943459991999</v>
      </c>
      <c r="AA1238">
        <v>0.15804036752259801</v>
      </c>
      <c r="AB1238">
        <v>0.935328332449189</v>
      </c>
    </row>
    <row r="1239" spans="21:28" x14ac:dyDescent="0.25">
      <c r="U1239">
        <v>-0.41565734158147538</v>
      </c>
      <c r="V1239">
        <v>0.20871773910461022</v>
      </c>
      <c r="W1239">
        <v>3.486388742063133</v>
      </c>
      <c r="X1239">
        <v>3.2062078687916862</v>
      </c>
      <c r="Y1239">
        <v>3.3462983054274096</v>
      </c>
      <c r="Z1239">
        <v>-0.57562231587543999</v>
      </c>
      <c r="AA1239">
        <v>0.41255130214175501</v>
      </c>
      <c r="AB1239">
        <v>0.93614022082063597</v>
      </c>
    </row>
    <row r="1240" spans="21:28" x14ac:dyDescent="0.25">
      <c r="U1240">
        <v>-0.15511184180903886</v>
      </c>
      <c r="V1240">
        <v>0.48555238018940083</v>
      </c>
      <c r="W1240">
        <v>2.1847060167013863</v>
      </c>
      <c r="X1240">
        <v>2.7803895938373806</v>
      </c>
      <c r="Y1240">
        <v>2.4825478052693835</v>
      </c>
      <c r="Z1240">
        <v>1.65466753534303</v>
      </c>
      <c r="AA1240">
        <v>9.4321215865800695E-2</v>
      </c>
      <c r="AB1240">
        <v>0.93642620895683404</v>
      </c>
    </row>
    <row r="1241" spans="21:28" x14ac:dyDescent="0.25">
      <c r="U1241">
        <v>-2.9429508078816741E-2</v>
      </c>
      <c r="V1241">
        <v>0.91832364272081302</v>
      </c>
      <c r="W1241">
        <v>3.4900634283136047</v>
      </c>
      <c r="X1241">
        <v>3.976849321800588</v>
      </c>
      <c r="Y1241">
        <v>3.7334563750570964</v>
      </c>
      <c r="Z1241">
        <v>-0.31284173907910001</v>
      </c>
      <c r="AA1241">
        <v>6.7931585442292802E-2</v>
      </c>
      <c r="AB1241">
        <v>0.93652360008261204</v>
      </c>
    </row>
    <row r="1242" spans="21:28" x14ac:dyDescent="0.25">
      <c r="U1242">
        <v>-0.70012944343785821</v>
      </c>
      <c r="V1242">
        <v>0.29130360718912252</v>
      </c>
      <c r="W1242">
        <v>2.9100796712624373</v>
      </c>
      <c r="X1242">
        <v>3.4866167588068606</v>
      </c>
      <c r="Y1242">
        <v>3.1983482150346489</v>
      </c>
      <c r="Z1242">
        <v>1.01854518872599</v>
      </c>
      <c r="AA1242">
        <v>0.103471034134739</v>
      </c>
      <c r="AB1242">
        <v>0.93669037866606897</v>
      </c>
    </row>
    <row r="1243" spans="21:28" x14ac:dyDescent="0.25">
      <c r="U1243">
        <v>-2.6363059359414909E-2</v>
      </c>
      <c r="V1243">
        <v>0.93524697929194689</v>
      </c>
      <c r="W1243">
        <v>3.3297703064442774</v>
      </c>
      <c r="X1243">
        <v>2.7657058276952342</v>
      </c>
      <c r="Y1243">
        <v>3.0477380670697558</v>
      </c>
      <c r="Z1243">
        <v>-0.166233022893614</v>
      </c>
      <c r="AA1243">
        <v>7.5911848848399599E-3</v>
      </c>
      <c r="AB1243">
        <v>0.93717793483494305</v>
      </c>
    </row>
    <row r="1244" spans="21:28" x14ac:dyDescent="0.25">
      <c r="U1244">
        <v>-1.3309846523179073E-2</v>
      </c>
      <c r="V1244">
        <v>0.94210913450464073</v>
      </c>
      <c r="W1244">
        <v>2.937954011692733</v>
      </c>
      <c r="X1244">
        <v>3.195962395949028</v>
      </c>
      <c r="Y1244">
        <v>3.0669582038208807</v>
      </c>
      <c r="Z1244">
        <v>-0.20841180538649701</v>
      </c>
      <c r="AA1244">
        <v>5.7419869148970702E-2</v>
      </c>
      <c r="AB1244">
        <v>0.93770432255059999</v>
      </c>
    </row>
    <row r="1245" spans="21:28" x14ac:dyDescent="0.25">
      <c r="U1245">
        <v>-1.7277988139720667E-2</v>
      </c>
      <c r="V1245">
        <v>0.96463567284903184</v>
      </c>
      <c r="W1245">
        <v>2.804705250644052</v>
      </c>
      <c r="X1245">
        <v>2.7637099967238807</v>
      </c>
      <c r="Y1245">
        <v>2.7842076236839661</v>
      </c>
      <c r="Z1245">
        <v>0.125078813835268</v>
      </c>
      <c r="AA1245">
        <v>3.12589255901458E-2</v>
      </c>
      <c r="AB1245">
        <v>0.93775972506512495</v>
      </c>
    </row>
    <row r="1246" spans="21:28" x14ac:dyDescent="0.25">
      <c r="U1246">
        <v>8.3572828216895587E-2</v>
      </c>
      <c r="V1246">
        <v>0.75998719122403224</v>
      </c>
      <c r="W1246">
        <v>3.8778505846865508</v>
      </c>
      <c r="X1246">
        <v>4.4970339296548625</v>
      </c>
      <c r="Y1246">
        <v>4.1874422571707068</v>
      </c>
      <c r="Z1246">
        <v>0.322131446178689</v>
      </c>
      <c r="AA1246">
        <v>0.19015337986407799</v>
      </c>
      <c r="AB1246">
        <v>0.93790586268762699</v>
      </c>
    </row>
    <row r="1247" spans="21:28" x14ac:dyDescent="0.25">
      <c r="U1247">
        <v>-9.6864017666102642E-2</v>
      </c>
      <c r="V1247">
        <v>0.78283894258342412</v>
      </c>
      <c r="W1247">
        <v>2.2069991557821815</v>
      </c>
      <c r="X1247">
        <v>2.6627115306704732</v>
      </c>
      <c r="Y1247">
        <v>2.4348553432263271</v>
      </c>
      <c r="Z1247">
        <v>-0.27274095794865599</v>
      </c>
      <c r="AA1247">
        <v>9.76507643528048E-2</v>
      </c>
      <c r="AB1247">
        <v>0.93858916506137202</v>
      </c>
    </row>
    <row r="1248" spans="21:28" x14ac:dyDescent="0.25">
      <c r="U1248">
        <v>4.3150920154546329E-2</v>
      </c>
      <c r="V1248">
        <v>0.91624784574040596</v>
      </c>
      <c r="W1248">
        <v>3.1393536341556718</v>
      </c>
      <c r="X1248">
        <v>3.5909270357879399</v>
      </c>
      <c r="Y1248">
        <v>3.3651403349718061</v>
      </c>
      <c r="Z1248">
        <v>-0.57693728968614799</v>
      </c>
      <c r="AA1248">
        <v>0.176564152502938</v>
      </c>
      <c r="AB1248">
        <v>0.93914250201842797</v>
      </c>
    </row>
    <row r="1249" spans="21:28" x14ac:dyDescent="0.25">
      <c r="U1249">
        <v>0.97860281636868129</v>
      </c>
      <c r="V1249">
        <v>0.29557117747542133</v>
      </c>
      <c r="W1249">
        <v>1.0233836529964526</v>
      </c>
      <c r="X1249">
        <v>1.4076246043382941</v>
      </c>
      <c r="Y1249">
        <v>1.2155041286673733</v>
      </c>
      <c r="Z1249">
        <v>-0.46693402201977602</v>
      </c>
      <c r="AA1249">
        <v>4.1516202229933803E-2</v>
      </c>
      <c r="AB1249">
        <v>0.93957259963300999</v>
      </c>
    </row>
    <row r="1250" spans="21:28" x14ac:dyDescent="0.25">
      <c r="U1250">
        <v>-0.20248856261073647</v>
      </c>
      <c r="V1250">
        <v>0.47954277443445781</v>
      </c>
      <c r="W1250">
        <v>2.8580581855081904</v>
      </c>
      <c r="X1250">
        <v>2.9203088813096891</v>
      </c>
      <c r="Y1250">
        <v>2.8891835334089397</v>
      </c>
      <c r="Z1250">
        <v>-3.90009333752168</v>
      </c>
      <c r="AA1250">
        <v>8.2852269957732205E-2</v>
      </c>
      <c r="AB1250">
        <v>0.94117990911280103</v>
      </c>
    </row>
    <row r="1251" spans="21:28" x14ac:dyDescent="0.25">
      <c r="U1251">
        <v>-3.6399677553763865E-3</v>
      </c>
      <c r="V1251">
        <v>0.98287346321188507</v>
      </c>
      <c r="W1251">
        <v>3.3685978521473783</v>
      </c>
      <c r="X1251">
        <v>4.0088724638277133</v>
      </c>
      <c r="Y1251">
        <v>3.688735157987546</v>
      </c>
      <c r="Z1251">
        <v>0.32043525092541603</v>
      </c>
      <c r="AA1251">
        <v>9.1503749001120294E-2</v>
      </c>
      <c r="AB1251">
        <v>0.94251142592786896</v>
      </c>
    </row>
    <row r="1252" spans="21:28" x14ac:dyDescent="0.25">
      <c r="U1252">
        <v>-2.5591109945943977E-2</v>
      </c>
      <c r="V1252">
        <v>0.91275959421331843</v>
      </c>
      <c r="W1252">
        <v>2.2845251536795144</v>
      </c>
      <c r="X1252">
        <v>2.9513801803463564</v>
      </c>
      <c r="Y1252">
        <v>2.6179526670129354</v>
      </c>
      <c r="Z1252">
        <v>-0.32073701054299802</v>
      </c>
      <c r="AA1252">
        <v>7.8078362248963307E-2</v>
      </c>
      <c r="AB1252">
        <v>0.94337387935109596</v>
      </c>
    </row>
    <row r="1253" spans="21:28" x14ac:dyDescent="0.25">
      <c r="U1253">
        <v>-0.36078181515396301</v>
      </c>
      <c r="V1253">
        <v>7.4164122619427467E-2</v>
      </c>
      <c r="W1253">
        <v>2.252684137321229</v>
      </c>
      <c r="X1253">
        <v>1.9229595139255153</v>
      </c>
      <c r="Y1253">
        <v>2.0878218256233723</v>
      </c>
      <c r="Z1253">
        <v>-0.24640734145266399</v>
      </c>
      <c r="AA1253">
        <v>1.0649970763032399E-2</v>
      </c>
      <c r="AB1253">
        <v>0.94402580138134295</v>
      </c>
    </row>
    <row r="1254" spans="21:28" x14ac:dyDescent="0.25">
      <c r="U1254">
        <v>-4.9912704344620737E-2</v>
      </c>
      <c r="V1254">
        <v>0.68514162810730506</v>
      </c>
      <c r="W1254">
        <v>3.0393428481445626</v>
      </c>
      <c r="X1254">
        <v>3.3673183004284351</v>
      </c>
      <c r="Y1254">
        <v>3.2033305742864986</v>
      </c>
      <c r="Z1254">
        <v>-0.24105688850750401</v>
      </c>
      <c r="AA1254">
        <v>7.0525674745018002E-2</v>
      </c>
      <c r="AB1254">
        <v>0.94434812747771901</v>
      </c>
    </row>
    <row r="1255" spans="21:28" x14ac:dyDescent="0.25">
      <c r="U1255">
        <v>-0.38156909308128978</v>
      </c>
      <c r="V1255">
        <v>0.64211084161471854</v>
      </c>
      <c r="W1255">
        <v>1.7606165583766551</v>
      </c>
      <c r="X1255">
        <v>1.2481411393062014</v>
      </c>
      <c r="Y1255">
        <v>1.5043788488414283</v>
      </c>
      <c r="Z1255">
        <v>1.79828022188639</v>
      </c>
      <c r="AA1255">
        <v>0.20000026100937299</v>
      </c>
      <c r="AB1255">
        <v>0.94454278588804796</v>
      </c>
    </row>
    <row r="1256" spans="21:28" x14ac:dyDescent="0.25">
      <c r="U1256">
        <v>7.5601347003269981E-2</v>
      </c>
      <c r="V1256">
        <v>0.60628105673335297</v>
      </c>
      <c r="W1256">
        <v>3.8262529104394347</v>
      </c>
      <c r="X1256">
        <v>3.8767661554676196</v>
      </c>
      <c r="Y1256">
        <v>3.8515095329535272</v>
      </c>
      <c r="Z1256">
        <v>-0.30339471422816</v>
      </c>
      <c r="AA1256">
        <v>0.116539256318988</v>
      </c>
      <c r="AB1256">
        <v>0.94469791373074796</v>
      </c>
    </row>
    <row r="1257" spans="21:28" x14ac:dyDescent="0.25">
      <c r="U1257">
        <v>-0.49411600795847122</v>
      </c>
      <c r="V1257">
        <v>0.19659350555631816</v>
      </c>
      <c r="W1257">
        <v>2.7408090649797168</v>
      </c>
      <c r="X1257">
        <v>3.1261489998045611</v>
      </c>
      <c r="Y1257">
        <v>2.9334790323921389</v>
      </c>
      <c r="Z1257">
        <v>-1.09492929868596</v>
      </c>
      <c r="AA1257">
        <v>0.17458528812454399</v>
      </c>
      <c r="AB1257">
        <v>0.94497661460600102</v>
      </c>
    </row>
    <row r="1258" spans="21:28" x14ac:dyDescent="0.25">
      <c r="U1258">
        <v>-7.4739295176630291E-2</v>
      </c>
      <c r="V1258">
        <v>0.72623941739575981</v>
      </c>
      <c r="W1258">
        <v>2.4355818678847978</v>
      </c>
      <c r="X1258">
        <v>2.6812133019605788</v>
      </c>
      <c r="Y1258">
        <v>2.5583975849226883</v>
      </c>
      <c r="Z1258">
        <v>-1.9313331797176001</v>
      </c>
      <c r="AA1258">
        <v>9.9691029638343698E-2</v>
      </c>
      <c r="AB1258">
        <v>0.94527432055086502</v>
      </c>
    </row>
    <row r="1259" spans="21:28" x14ac:dyDescent="0.25">
      <c r="U1259">
        <v>-0.21971448524505396</v>
      </c>
      <c r="V1259">
        <v>0.49569169911576827</v>
      </c>
      <c r="W1259">
        <v>3.7902488574941446</v>
      </c>
      <c r="X1259">
        <v>3.4313799865855152</v>
      </c>
      <c r="Y1259">
        <v>3.6108144220398302</v>
      </c>
      <c r="Z1259">
        <v>0.64365177550224195</v>
      </c>
      <c r="AA1259">
        <v>7.4673669119111705E-2</v>
      </c>
      <c r="AB1259">
        <v>0.945526059609897</v>
      </c>
    </row>
    <row r="1260" spans="21:28" x14ac:dyDescent="0.25">
      <c r="U1260">
        <v>0.30047659292917611</v>
      </c>
      <c r="V1260">
        <v>0.41742167060713475</v>
      </c>
      <c r="W1260">
        <v>2.4814490869372681</v>
      </c>
      <c r="X1260">
        <v>3.234796324211795</v>
      </c>
      <c r="Y1260">
        <v>2.8581227055745315</v>
      </c>
      <c r="Z1260">
        <v>-0.36007712305046702</v>
      </c>
      <c r="AA1260">
        <v>1.75515905493548E-2</v>
      </c>
      <c r="AB1260">
        <v>0.94636647306265698</v>
      </c>
    </row>
    <row r="1261" spans="21:28" x14ac:dyDescent="0.25">
      <c r="U1261">
        <v>3.2404057307256144E-2</v>
      </c>
      <c r="V1261">
        <v>0.84958006275356879</v>
      </c>
      <c r="W1261">
        <v>2.7347562067060882</v>
      </c>
      <c r="X1261">
        <v>2.8949629316657162</v>
      </c>
      <c r="Y1261">
        <v>2.8148595691859022</v>
      </c>
      <c r="Z1261">
        <v>0.23298026168941299</v>
      </c>
      <c r="AA1261">
        <v>0.202100102292982</v>
      </c>
      <c r="AB1261">
        <v>0.94643350235341905</v>
      </c>
    </row>
    <row r="1262" spans="21:28" x14ac:dyDescent="0.25">
      <c r="U1262">
        <v>2.2669060708676969E-2</v>
      </c>
      <c r="V1262">
        <v>0.94201127401201723</v>
      </c>
      <c r="W1262">
        <v>2.9078452147338552</v>
      </c>
      <c r="X1262">
        <v>3.3456254315174925</v>
      </c>
      <c r="Y1262">
        <v>3.1267353231256738</v>
      </c>
      <c r="Z1262">
        <v>-2.9107856337973099</v>
      </c>
      <c r="AA1262">
        <v>0.203194462491431</v>
      </c>
      <c r="AB1262">
        <v>0.94698919653431102</v>
      </c>
    </row>
    <row r="1263" spans="21:28" x14ac:dyDescent="0.25">
      <c r="U1263">
        <v>-2.6024178272125574E-2</v>
      </c>
      <c r="V1263">
        <v>0.94204434271023119</v>
      </c>
      <c r="W1263">
        <v>3.1454119853606781</v>
      </c>
      <c r="X1263">
        <v>2.909798925107729</v>
      </c>
      <c r="Y1263">
        <v>3.0276054552342035</v>
      </c>
      <c r="Z1263">
        <v>-0.49979015300570301</v>
      </c>
      <c r="AA1263">
        <v>8.7732560522132394E-2</v>
      </c>
      <c r="AB1263">
        <v>0.94733253096872505</v>
      </c>
    </row>
    <row r="1264" spans="21:28" x14ac:dyDescent="0.25">
      <c r="U1264">
        <v>0.1095398597727637</v>
      </c>
      <c r="V1264">
        <v>0.82968192705193022</v>
      </c>
      <c r="W1264">
        <v>2.2020785604810884</v>
      </c>
      <c r="X1264">
        <v>2.4018901977718228</v>
      </c>
      <c r="Y1264">
        <v>2.3019843791264556</v>
      </c>
      <c r="Z1264">
        <v>-0.60930646431159796</v>
      </c>
      <c r="AA1264">
        <v>3.8800246105669602E-2</v>
      </c>
      <c r="AB1264">
        <v>0.94768739776573296</v>
      </c>
    </row>
    <row r="1265" spans="21:28" x14ac:dyDescent="0.25">
      <c r="U1265">
        <v>2.1252614568348652E-2</v>
      </c>
      <c r="V1265">
        <v>0.88545785026731139</v>
      </c>
      <c r="W1265">
        <v>3.2789985205919674</v>
      </c>
      <c r="X1265">
        <v>3.2232009548077181</v>
      </c>
      <c r="Y1265">
        <v>3.2510997376998425</v>
      </c>
      <c r="Z1265">
        <v>0.234147457712892</v>
      </c>
      <c r="AA1265">
        <v>5.53345684486155E-2</v>
      </c>
      <c r="AB1265">
        <v>0.94886042976882201</v>
      </c>
    </row>
    <row r="1266" spans="21:28" x14ac:dyDescent="0.25">
      <c r="U1266">
        <v>-0.11115800382705096</v>
      </c>
      <c r="V1266">
        <v>0.70941738164471724</v>
      </c>
      <c r="W1266">
        <v>3.9228036256192467</v>
      </c>
      <c r="X1266">
        <v>4.059303402998494</v>
      </c>
      <c r="Y1266">
        <v>3.9910535143088701</v>
      </c>
      <c r="Z1266">
        <v>-0.22724424858849601</v>
      </c>
      <c r="AA1266">
        <v>4.7678315125713203E-2</v>
      </c>
      <c r="AB1266">
        <v>0.95029607043383502</v>
      </c>
    </row>
    <row r="1267" spans="21:28" x14ac:dyDescent="0.25">
      <c r="U1267">
        <v>0.23111378132636051</v>
      </c>
      <c r="V1267">
        <v>0.72004581380489485</v>
      </c>
      <c r="W1267">
        <v>1.5115362094973614</v>
      </c>
      <c r="X1267">
        <v>2.3242818741755564</v>
      </c>
      <c r="Y1267">
        <v>1.917909041836459</v>
      </c>
      <c r="Z1267">
        <v>0.82428279541337701</v>
      </c>
      <c r="AA1267">
        <v>0.133007927620474</v>
      </c>
      <c r="AB1267">
        <v>0.950310989743399</v>
      </c>
    </row>
    <row r="1268" spans="21:28" x14ac:dyDescent="0.25">
      <c r="U1268">
        <v>0.41540404944008363</v>
      </c>
      <c r="V1268">
        <v>0.45168403937380674</v>
      </c>
      <c r="W1268">
        <v>1.8797495010357321</v>
      </c>
      <c r="X1268">
        <v>2.7450758319342659</v>
      </c>
      <c r="Y1268">
        <v>2.3124126664849989</v>
      </c>
      <c r="Z1268">
        <v>0.45180358955501398</v>
      </c>
      <c r="AA1268">
        <v>7.4600301029084604E-2</v>
      </c>
      <c r="AB1268">
        <v>0.95080899481787096</v>
      </c>
    </row>
    <row r="1269" spans="21:28" x14ac:dyDescent="0.25">
      <c r="U1269">
        <v>-7.1825032415239631E-2</v>
      </c>
      <c r="V1269">
        <v>0.2816511077196307</v>
      </c>
      <c r="W1269">
        <v>2.8445921776822285</v>
      </c>
      <c r="X1269">
        <v>3.0086309451182678</v>
      </c>
      <c r="Y1269">
        <v>2.9266115614002484</v>
      </c>
      <c r="Z1269">
        <v>-0.31641343877757</v>
      </c>
      <c r="AA1269">
        <v>4.2459662877104398E-2</v>
      </c>
      <c r="AB1269">
        <v>0.95186165738808604</v>
      </c>
    </row>
    <row r="1270" spans="21:28" x14ac:dyDescent="0.25">
      <c r="U1270">
        <v>-0.21211656542349522</v>
      </c>
      <c r="V1270">
        <v>0.70278501751373779</v>
      </c>
      <c r="W1270">
        <v>1.6508977057276384</v>
      </c>
      <c r="X1270">
        <v>1.6072264863105481</v>
      </c>
      <c r="Y1270">
        <v>1.6290620960190934</v>
      </c>
      <c r="Z1270">
        <v>0.240711030773717</v>
      </c>
      <c r="AA1270">
        <v>0.16775946347734899</v>
      </c>
      <c r="AB1270">
        <v>0.95217830672442105</v>
      </c>
    </row>
    <row r="1271" spans="21:28" x14ac:dyDescent="0.25">
      <c r="U1271">
        <v>-0.17427015068917637</v>
      </c>
      <c r="V1271">
        <v>0.32888256051838149</v>
      </c>
      <c r="W1271">
        <v>3.8980620713393002</v>
      </c>
      <c r="X1271">
        <v>3.5389930526102886</v>
      </c>
      <c r="Y1271">
        <v>3.7185275619747946</v>
      </c>
      <c r="Z1271">
        <v>-0.67772848610266201</v>
      </c>
      <c r="AA1271">
        <v>7.0867765525592694E-2</v>
      </c>
      <c r="AB1271">
        <v>0.95220252108613501</v>
      </c>
    </row>
    <row r="1272" spans="21:28" x14ac:dyDescent="0.25">
      <c r="U1272">
        <v>-0.3221299611019886</v>
      </c>
      <c r="V1272">
        <v>0.53856496741871351</v>
      </c>
      <c r="W1272">
        <v>1.8071203976829835</v>
      </c>
      <c r="X1272">
        <v>2.0669121927909906</v>
      </c>
      <c r="Y1272">
        <v>1.9370162952369872</v>
      </c>
      <c r="Z1272">
        <v>-0.13833054615920101</v>
      </c>
      <c r="AA1272">
        <v>3.3131165582468399E-3</v>
      </c>
      <c r="AB1272">
        <v>0.95221244852139297</v>
      </c>
    </row>
    <row r="1273" spans="21:28" x14ac:dyDescent="0.25">
      <c r="U1273">
        <v>-0.23664511255037576</v>
      </c>
      <c r="V1273">
        <v>0.27220126324866656</v>
      </c>
      <c r="W1273">
        <v>3.2545074876546081</v>
      </c>
      <c r="X1273">
        <v>3.7190431915071351</v>
      </c>
      <c r="Y1273">
        <v>3.4867753395808716</v>
      </c>
      <c r="Z1273">
        <v>-0.34566464152035897</v>
      </c>
      <c r="AA1273">
        <v>0.12822043758629101</v>
      </c>
      <c r="AB1273">
        <v>0.95256532780516101</v>
      </c>
    </row>
    <row r="1274" spans="21:28" x14ac:dyDescent="0.25">
      <c r="U1274">
        <v>-0.16128523667218345</v>
      </c>
      <c r="V1274">
        <v>0.33972132994708826</v>
      </c>
      <c r="W1274">
        <v>3.1221790003554006</v>
      </c>
      <c r="X1274">
        <v>2.7499322329080536</v>
      </c>
      <c r="Y1274">
        <v>2.9360556166317271</v>
      </c>
      <c r="Z1274">
        <v>3.40434114823768</v>
      </c>
      <c r="AA1274">
        <v>8.7670443683551993E-2</v>
      </c>
      <c r="AB1274">
        <v>0.95295685001609698</v>
      </c>
    </row>
    <row r="1275" spans="21:28" x14ac:dyDescent="0.25">
      <c r="U1275">
        <v>-0.64680181189576957</v>
      </c>
      <c r="V1275">
        <v>8.6234363840595366E-2</v>
      </c>
      <c r="W1275">
        <v>2.0046647839076703</v>
      </c>
      <c r="X1275">
        <v>1.8998231669250336</v>
      </c>
      <c r="Y1275">
        <v>1.9522439754163519</v>
      </c>
      <c r="Z1275">
        <v>3.9221818611722501</v>
      </c>
      <c r="AA1275">
        <v>0.114273878495311</v>
      </c>
      <c r="AB1275">
        <v>0.95320361967659895</v>
      </c>
    </row>
    <row r="1276" spans="21:28" x14ac:dyDescent="0.25">
      <c r="U1276">
        <v>-0.29695491849024097</v>
      </c>
      <c r="V1276">
        <v>0.52229549713250001</v>
      </c>
      <c r="W1276">
        <v>2.6727426650728705</v>
      </c>
      <c r="X1276">
        <v>3.446899142444853</v>
      </c>
      <c r="Y1276">
        <v>3.0598209037588617</v>
      </c>
      <c r="Z1276">
        <v>0.27827459982603397</v>
      </c>
      <c r="AA1276">
        <v>1.9261632019655601E-2</v>
      </c>
      <c r="AB1276">
        <v>0.95453483760744895</v>
      </c>
    </row>
    <row r="1277" spans="21:28" x14ac:dyDescent="0.25">
      <c r="U1277">
        <v>-9.9805840310259283E-2</v>
      </c>
      <c r="V1277">
        <v>0.67927908257830238</v>
      </c>
      <c r="W1277">
        <v>3.1371706872645677</v>
      </c>
      <c r="X1277">
        <v>3.491989679942082</v>
      </c>
      <c r="Y1277">
        <v>3.3145801836033248</v>
      </c>
      <c r="Z1277">
        <v>-0.49447501399569399</v>
      </c>
      <c r="AA1277">
        <v>5.3757773185501699E-2</v>
      </c>
      <c r="AB1277">
        <v>0.95471864692608799</v>
      </c>
    </row>
    <row r="1278" spans="21:28" x14ac:dyDescent="0.25">
      <c r="U1278">
        <v>-0.19587072901796379</v>
      </c>
      <c r="V1278">
        <v>0.68226080206535156</v>
      </c>
      <c r="W1278">
        <v>1.916342967513458</v>
      </c>
      <c r="X1278">
        <v>2.5009851343141833</v>
      </c>
      <c r="Y1278">
        <v>2.2086640509138205</v>
      </c>
      <c r="Z1278">
        <v>-0.27014500326408403</v>
      </c>
      <c r="AA1278">
        <v>9.6667078721866403E-2</v>
      </c>
      <c r="AB1278">
        <v>0.95491909426522603</v>
      </c>
    </row>
    <row r="1279" spans="21:28" x14ac:dyDescent="0.25">
      <c r="U1279">
        <v>-0.90885639263368279</v>
      </c>
      <c r="V1279">
        <v>0.39514106439848129</v>
      </c>
      <c r="W1279">
        <v>1.8539645432351499</v>
      </c>
      <c r="X1279">
        <v>1.6196041765276856</v>
      </c>
      <c r="Y1279">
        <v>1.7367843598814177</v>
      </c>
      <c r="Z1279">
        <v>-1.30324461497568</v>
      </c>
      <c r="AA1279">
        <v>0.13921385057230401</v>
      </c>
      <c r="AB1279">
        <v>0.95510206116458496</v>
      </c>
    </row>
    <row r="1280" spans="21:28" x14ac:dyDescent="0.25">
      <c r="U1280">
        <v>0.10631994682596368</v>
      </c>
      <c r="V1280">
        <v>0.72150551410682984</v>
      </c>
      <c r="W1280">
        <v>3.2420578487492704</v>
      </c>
      <c r="X1280">
        <v>3.1900656378677668</v>
      </c>
      <c r="Y1280">
        <v>3.2160617433085186</v>
      </c>
      <c r="Z1280">
        <v>0.34274154721114702</v>
      </c>
      <c r="AA1280">
        <v>6.5035107312104198E-2</v>
      </c>
      <c r="AB1280">
        <v>0.955965740471999</v>
      </c>
    </row>
    <row r="1281" spans="21:28" x14ac:dyDescent="0.25">
      <c r="U1281">
        <v>-9.730317496962812E-2</v>
      </c>
      <c r="V1281">
        <v>0.5083608671436457</v>
      </c>
      <c r="W1281">
        <v>2.6395492322002339</v>
      </c>
      <c r="X1281">
        <v>3.0899628578070288</v>
      </c>
      <c r="Y1281">
        <v>2.8647560450036313</v>
      </c>
      <c r="Z1281">
        <v>-0.74702484400982605</v>
      </c>
      <c r="AA1281">
        <v>3.9534124718296898E-2</v>
      </c>
      <c r="AB1281">
        <v>0.95666054777107401</v>
      </c>
    </row>
    <row r="1282" spans="21:28" x14ac:dyDescent="0.25">
      <c r="U1282">
        <v>5.4607845587086569E-2</v>
      </c>
      <c r="V1282">
        <v>0.88691566785062792</v>
      </c>
      <c r="W1282">
        <v>3.8308966135244944</v>
      </c>
      <c r="X1282">
        <v>3.7589514712218892</v>
      </c>
      <c r="Y1282">
        <v>3.794924042373192</v>
      </c>
      <c r="Z1282">
        <v>2.8295477750006301</v>
      </c>
      <c r="AA1282">
        <v>0.118982120006606</v>
      </c>
      <c r="AB1282">
        <v>0.95745428965316803</v>
      </c>
    </row>
    <row r="1283" spans="21:28" x14ac:dyDescent="0.25">
      <c r="U1283">
        <v>1.7043236222222841E-2</v>
      </c>
      <c r="V1283">
        <v>0.90753135166002785</v>
      </c>
      <c r="W1283">
        <v>3.3414856000410684</v>
      </c>
      <c r="X1283">
        <v>4.085865774874704</v>
      </c>
      <c r="Y1283">
        <v>3.7136756874578865</v>
      </c>
      <c r="Z1283">
        <v>-0.39033920262732702</v>
      </c>
      <c r="AA1283">
        <v>3.3724503116318597E-2</v>
      </c>
      <c r="AB1283">
        <v>0.95757957112749004</v>
      </c>
    </row>
    <row r="1284" spans="21:28" x14ac:dyDescent="0.25">
      <c r="U1284">
        <v>-0.33002967455485549</v>
      </c>
      <c r="V1284">
        <v>0.21760934724922951</v>
      </c>
      <c r="W1284">
        <v>2.7724752915553492</v>
      </c>
      <c r="X1284">
        <v>3.5428728081616399</v>
      </c>
      <c r="Y1284">
        <v>3.1576740498584943</v>
      </c>
      <c r="Z1284">
        <v>-0.219559264045292</v>
      </c>
      <c r="AA1284">
        <v>5.4050599797189403E-2</v>
      </c>
      <c r="AB1284">
        <v>0.95909859941084796</v>
      </c>
    </row>
    <row r="1285" spans="21:28" x14ac:dyDescent="0.25">
      <c r="U1285">
        <v>-0.12762346939116312</v>
      </c>
      <c r="V1285">
        <v>0.40639392929212315</v>
      </c>
      <c r="W1285">
        <v>2.4019982833515727</v>
      </c>
      <c r="X1285">
        <v>2.9027583263763819</v>
      </c>
      <c r="Y1285">
        <v>2.6523783048639773</v>
      </c>
      <c r="Z1285">
        <v>0.34885019428400299</v>
      </c>
      <c r="AA1285">
        <v>3.5013990401481697E-2</v>
      </c>
      <c r="AB1285">
        <v>0.959980896519817</v>
      </c>
    </row>
    <row r="1286" spans="21:28" x14ac:dyDescent="0.25">
      <c r="U1286">
        <v>-0.16634723375793742</v>
      </c>
      <c r="V1286">
        <v>0.51577638940406412</v>
      </c>
      <c r="W1286">
        <v>2.8986683545218015</v>
      </c>
      <c r="X1286">
        <v>2.9263137202033902</v>
      </c>
      <c r="Y1286">
        <v>2.9124910373625958</v>
      </c>
      <c r="Z1286">
        <v>1.21512525525195</v>
      </c>
      <c r="AA1286">
        <v>0.15162302497268901</v>
      </c>
      <c r="AB1286">
        <v>0.96054028263087898</v>
      </c>
    </row>
    <row r="1287" spans="21:28" x14ac:dyDescent="0.25">
      <c r="U1287">
        <v>8.6320901470637382E-2</v>
      </c>
      <c r="V1287">
        <v>0.88417914954844912</v>
      </c>
      <c r="W1287">
        <v>1.2285963253664332</v>
      </c>
      <c r="X1287">
        <v>1.6013701147484045</v>
      </c>
      <c r="Y1287">
        <v>1.4149832200574188</v>
      </c>
      <c r="Z1287">
        <v>-0.99956291406379105</v>
      </c>
      <c r="AA1287">
        <v>0.108025349892761</v>
      </c>
      <c r="AB1287">
        <v>0.96094898283313501</v>
      </c>
    </row>
    <row r="1288" spans="21:28" x14ac:dyDescent="0.25">
      <c r="U1288">
        <v>-0.37918455724445577</v>
      </c>
      <c r="V1288">
        <v>8.871321913645093E-2</v>
      </c>
      <c r="W1288">
        <v>2.6496264210237883</v>
      </c>
      <c r="X1288">
        <v>3.6509227261079169</v>
      </c>
      <c r="Y1288">
        <v>3.1502745735658526</v>
      </c>
      <c r="Z1288">
        <v>-0.10633005844408901</v>
      </c>
      <c r="AA1288">
        <v>1.50565447653836E-2</v>
      </c>
      <c r="AB1288">
        <v>0.96109313654169803</v>
      </c>
    </row>
    <row r="1289" spans="21:28" x14ac:dyDescent="0.25">
      <c r="U1289">
        <v>-0.20680598795837288</v>
      </c>
      <c r="V1289">
        <v>0.47653861060393643</v>
      </c>
      <c r="W1289">
        <v>2.3686808074216779</v>
      </c>
      <c r="X1289">
        <v>2.8286836547036742</v>
      </c>
      <c r="Y1289">
        <v>2.5986822310626758</v>
      </c>
      <c r="Z1289">
        <v>-0.242230103838424</v>
      </c>
      <c r="AA1289">
        <v>0.165080383021458</v>
      </c>
      <c r="AB1289">
        <v>0.96213403817672605</v>
      </c>
    </row>
    <row r="1290" spans="21:28" x14ac:dyDescent="0.25">
      <c r="U1290">
        <v>-5.9135115766688236E-2</v>
      </c>
      <c r="V1290">
        <v>0.92055542689672221</v>
      </c>
      <c r="W1290">
        <v>1.8531909304468697</v>
      </c>
      <c r="X1290">
        <v>1.8782809389027364</v>
      </c>
      <c r="Y1290">
        <v>1.865735934674803</v>
      </c>
      <c r="Z1290">
        <v>-0.43731369467158498</v>
      </c>
      <c r="AA1290">
        <v>9.8065227188847401E-2</v>
      </c>
      <c r="AB1290">
        <v>0.962193282810623</v>
      </c>
    </row>
    <row r="1291" spans="21:28" x14ac:dyDescent="0.25">
      <c r="U1291">
        <v>-5.8790083767432111E-2</v>
      </c>
      <c r="V1291">
        <v>0.45883210701325028</v>
      </c>
      <c r="W1291">
        <v>2.7924995990814963</v>
      </c>
      <c r="X1291">
        <v>2.9276665641865534</v>
      </c>
      <c r="Y1291">
        <v>2.8600830816340248</v>
      </c>
      <c r="Z1291">
        <v>0.45311668293215401</v>
      </c>
      <c r="AA1291">
        <v>0.20152466379995701</v>
      </c>
      <c r="AB1291">
        <v>0.96231198618907299</v>
      </c>
    </row>
    <row r="1292" spans="21:28" x14ac:dyDescent="0.25">
      <c r="U1292">
        <v>-0.18738576505821275</v>
      </c>
      <c r="V1292">
        <v>0.49337579145902921</v>
      </c>
      <c r="W1292">
        <v>2.966843615668703</v>
      </c>
      <c r="X1292">
        <v>3.2508407641165271</v>
      </c>
      <c r="Y1292">
        <v>3.1088421898926151</v>
      </c>
      <c r="Z1292">
        <v>-0.23406438576057301</v>
      </c>
      <c r="AA1292">
        <v>1.85480807013155E-2</v>
      </c>
      <c r="AB1292">
        <v>0.96281030968802095</v>
      </c>
    </row>
    <row r="1293" spans="21:28" x14ac:dyDescent="0.25">
      <c r="U1293">
        <v>5.1128870800402078E-2</v>
      </c>
      <c r="V1293">
        <v>0.91140036232500621</v>
      </c>
      <c r="W1293">
        <v>2.1649360483619926</v>
      </c>
      <c r="X1293">
        <v>3.1531813244922304</v>
      </c>
      <c r="Y1293">
        <v>2.6590586864271115</v>
      </c>
      <c r="Z1293">
        <v>-0.40199566807393999</v>
      </c>
      <c r="AA1293">
        <v>3.30835976187056E-2</v>
      </c>
      <c r="AB1293">
        <v>0.96311141920347298</v>
      </c>
    </row>
    <row r="1294" spans="21:28" x14ac:dyDescent="0.25">
      <c r="U1294">
        <v>-5.4751106953488518E-2</v>
      </c>
      <c r="V1294">
        <v>0.81830762463075479</v>
      </c>
      <c r="W1294">
        <v>3.3325011555679005</v>
      </c>
      <c r="X1294">
        <v>3.6468392216387771</v>
      </c>
      <c r="Y1294">
        <v>3.4896701886033386</v>
      </c>
      <c r="Z1294">
        <v>-0.20331185675194999</v>
      </c>
      <c r="AA1294">
        <v>3.6946888903709202E-2</v>
      </c>
      <c r="AB1294">
        <v>0.96318400723497799</v>
      </c>
    </row>
    <row r="1295" spans="21:28" x14ac:dyDescent="0.25">
      <c r="U1295">
        <v>-7.833878660457641E-2</v>
      </c>
      <c r="V1295">
        <v>0.70160516315901922</v>
      </c>
      <c r="W1295">
        <v>3.4324683939692466</v>
      </c>
      <c r="X1295">
        <v>3.4815687552945529</v>
      </c>
      <c r="Y1295">
        <v>3.4570185746319</v>
      </c>
      <c r="Z1295">
        <v>-0.31215516585907299</v>
      </c>
      <c r="AA1295">
        <v>0.20563956965667701</v>
      </c>
      <c r="AB1295">
        <v>0.96384142498499104</v>
      </c>
    </row>
    <row r="1296" spans="21:28" x14ac:dyDescent="0.25">
      <c r="U1296">
        <v>0.1198505578961734</v>
      </c>
      <c r="V1296">
        <v>0.783346800416033</v>
      </c>
      <c r="W1296">
        <v>2.7251102717845064</v>
      </c>
      <c r="X1296">
        <v>3.0453812039406976</v>
      </c>
      <c r="Y1296">
        <v>2.885245737862602</v>
      </c>
      <c r="Z1296">
        <v>0.48054476814237501</v>
      </c>
      <c r="AA1296">
        <v>7.01772163768319E-2</v>
      </c>
      <c r="AB1296">
        <v>0.96397153532368596</v>
      </c>
    </row>
    <row r="1297" spans="21:28" x14ac:dyDescent="0.25">
      <c r="U1297">
        <v>8.1975661377979361E-2</v>
      </c>
      <c r="V1297">
        <v>0.78670553067376847</v>
      </c>
      <c r="W1297">
        <v>3.2613896180571924</v>
      </c>
      <c r="X1297">
        <v>3.4145588741541926</v>
      </c>
      <c r="Y1297">
        <v>3.3379742461056923</v>
      </c>
      <c r="Z1297">
        <v>0.39477553709846402</v>
      </c>
      <c r="AA1297">
        <v>0.196627872373414</v>
      </c>
      <c r="AB1297">
        <v>0.96451053977975398</v>
      </c>
    </row>
    <row r="1298" spans="21:28" x14ac:dyDescent="0.25">
      <c r="U1298">
        <v>0.23077003123995687</v>
      </c>
      <c r="V1298">
        <v>0.52255933418558942</v>
      </c>
      <c r="W1298">
        <v>1.9405012929043821</v>
      </c>
      <c r="X1298">
        <v>2.5102607507504264</v>
      </c>
      <c r="Y1298">
        <v>2.2253810218274044</v>
      </c>
      <c r="Z1298">
        <v>0.269126928442881</v>
      </c>
      <c r="AA1298">
        <v>3.35019439504428E-2</v>
      </c>
      <c r="AB1298">
        <v>0.96501899696251803</v>
      </c>
    </row>
    <row r="1299" spans="21:28" x14ac:dyDescent="0.25">
      <c r="U1299">
        <v>-0.51459043103390656</v>
      </c>
      <c r="V1299">
        <v>0.41302070776103217</v>
      </c>
      <c r="W1299">
        <v>2.0025549954859998</v>
      </c>
      <c r="X1299">
        <v>1.7640358794035718</v>
      </c>
      <c r="Y1299">
        <v>1.8832954374447857</v>
      </c>
      <c r="Z1299">
        <v>0.28538559441876898</v>
      </c>
      <c r="AA1299">
        <v>1.29862426672881E-2</v>
      </c>
      <c r="AB1299">
        <v>0.96532833066518797</v>
      </c>
    </row>
    <row r="1300" spans="21:28" x14ac:dyDescent="0.25">
      <c r="U1300">
        <v>0.12268146194628328</v>
      </c>
      <c r="V1300">
        <v>0.73767495923877058</v>
      </c>
      <c r="W1300">
        <v>3.122489538627645</v>
      </c>
      <c r="X1300">
        <v>2.5693212142038475</v>
      </c>
      <c r="Y1300">
        <v>2.8459053764157463</v>
      </c>
      <c r="Z1300">
        <v>-0.16794874863484899</v>
      </c>
      <c r="AA1300">
        <v>1.7377507295151799E-2</v>
      </c>
      <c r="AB1300">
        <v>0.96574198321349503</v>
      </c>
    </row>
    <row r="1301" spans="21:28" x14ac:dyDescent="0.25">
      <c r="U1301">
        <v>-1.3396297485991981E-2</v>
      </c>
      <c r="V1301">
        <v>0.96570425641359758</v>
      </c>
      <c r="W1301">
        <v>2.6901332015283792</v>
      </c>
      <c r="X1301">
        <v>2.8316676439204618</v>
      </c>
      <c r="Y1301">
        <v>2.7609004227244203</v>
      </c>
      <c r="Z1301">
        <v>-0.294810905155238</v>
      </c>
      <c r="AA1301">
        <v>6.5035624294875596E-2</v>
      </c>
      <c r="AB1301">
        <v>0.96592871493285704</v>
      </c>
    </row>
    <row r="1302" spans="21:28" x14ac:dyDescent="0.25">
      <c r="U1302">
        <v>-1.9034030625476692E-3</v>
      </c>
      <c r="V1302">
        <v>0.99506835974880636</v>
      </c>
      <c r="W1302">
        <v>3.0274612239273679</v>
      </c>
      <c r="X1302">
        <v>3.0664703279580277</v>
      </c>
      <c r="Y1302">
        <v>3.0469657759426978</v>
      </c>
      <c r="Z1302">
        <v>-0.36295786545579301</v>
      </c>
      <c r="AA1302">
        <v>6.6418495406688496E-2</v>
      </c>
      <c r="AB1302">
        <v>0.966221620241417</v>
      </c>
    </row>
    <row r="1303" spans="21:28" x14ac:dyDescent="0.25">
      <c r="U1303">
        <v>-1.7091725259581967</v>
      </c>
      <c r="V1303">
        <v>6.2254015139646983E-3</v>
      </c>
      <c r="W1303">
        <v>3.2858389615819799</v>
      </c>
      <c r="X1303">
        <v>2.8378429968007119</v>
      </c>
      <c r="Y1303">
        <v>3.0618409791913459</v>
      </c>
      <c r="Z1303">
        <v>-1.2245074943624901</v>
      </c>
      <c r="AA1303">
        <v>0.60918812535614597</v>
      </c>
      <c r="AB1303">
        <v>0.96643391686717195</v>
      </c>
    </row>
    <row r="1304" spans="21:28" x14ac:dyDescent="0.25">
      <c r="U1304">
        <v>-3.3447452252468091E-2</v>
      </c>
      <c r="V1304">
        <v>0.88146009969804662</v>
      </c>
      <c r="W1304">
        <v>3.9761645829329009</v>
      </c>
      <c r="X1304">
        <v>3.9437021212902414</v>
      </c>
      <c r="Y1304">
        <v>3.9599333521115714</v>
      </c>
      <c r="Z1304">
        <v>0.81894672281798198</v>
      </c>
      <c r="AA1304">
        <v>8.9022875104116703E-2</v>
      </c>
      <c r="AB1304">
        <v>0.96683128898697801</v>
      </c>
    </row>
    <row r="1305" spans="21:28" x14ac:dyDescent="0.25">
      <c r="U1305">
        <v>-0.21383209413198806</v>
      </c>
      <c r="V1305">
        <v>0.70001372471225065</v>
      </c>
      <c r="W1305">
        <v>2.6638338054948747</v>
      </c>
      <c r="X1305">
        <v>2.6364043134072763</v>
      </c>
      <c r="Y1305">
        <v>2.6501190594510753</v>
      </c>
      <c r="Z1305">
        <v>-0.289563126189123</v>
      </c>
      <c r="AA1305">
        <v>0.16105366136676999</v>
      </c>
      <c r="AB1305">
        <v>0.96708628638062999</v>
      </c>
    </row>
    <row r="1306" spans="21:28" x14ac:dyDescent="0.25">
      <c r="U1306">
        <v>-1.559495019954941E-2</v>
      </c>
      <c r="V1306">
        <v>0.91809498944916546</v>
      </c>
      <c r="W1306">
        <v>2.7649058561281326</v>
      </c>
      <c r="X1306">
        <v>2.7664663281202113</v>
      </c>
      <c r="Y1306">
        <v>2.7656860921241719</v>
      </c>
      <c r="Z1306">
        <v>0.28625330661432302</v>
      </c>
      <c r="AA1306">
        <v>0.187940112927619</v>
      </c>
      <c r="AB1306">
        <v>0.96713195204206903</v>
      </c>
    </row>
    <row r="1307" spans="21:28" x14ac:dyDescent="0.25">
      <c r="U1307">
        <v>0.22971415965401962</v>
      </c>
      <c r="V1307">
        <v>0.53471485484509862</v>
      </c>
      <c r="W1307">
        <v>1.9230798177271702</v>
      </c>
      <c r="X1307">
        <v>2.8790517057807903</v>
      </c>
      <c r="Y1307">
        <v>2.4010657617539803</v>
      </c>
      <c r="Z1307">
        <v>0.89080807845273502</v>
      </c>
      <c r="AA1307">
        <v>0.19054083304783001</v>
      </c>
      <c r="AB1307">
        <v>0.96715451153043697</v>
      </c>
    </row>
    <row r="1308" spans="21:28" x14ac:dyDescent="0.25">
      <c r="U1308">
        <v>0.56026964201786233</v>
      </c>
      <c r="V1308">
        <v>0.14046022743402126</v>
      </c>
      <c r="W1308">
        <v>2.7463150568054799</v>
      </c>
      <c r="X1308">
        <v>2.7258717822594352</v>
      </c>
      <c r="Y1308">
        <v>2.7360934195324575</v>
      </c>
      <c r="Z1308">
        <v>-0.43333920128939102</v>
      </c>
      <c r="AA1308">
        <v>7.8353078144948601E-2</v>
      </c>
      <c r="AB1308">
        <v>0.96754882421229504</v>
      </c>
    </row>
    <row r="1309" spans="21:28" x14ac:dyDescent="0.25">
      <c r="U1309">
        <v>1.1775244552766866</v>
      </c>
      <c r="V1309">
        <v>2.0514816364607006E-2</v>
      </c>
      <c r="W1309">
        <v>2.0441214511354731</v>
      </c>
      <c r="X1309">
        <v>2.1526079128035707</v>
      </c>
      <c r="Y1309">
        <v>2.0983646819695219</v>
      </c>
      <c r="Z1309">
        <v>0.52783154113690101</v>
      </c>
      <c r="AA1309">
        <v>0.14862102659359999</v>
      </c>
      <c r="AB1309">
        <v>0.96770410745672097</v>
      </c>
    </row>
    <row r="1310" spans="21:28" x14ac:dyDescent="0.25">
      <c r="U1310">
        <v>4.669370064077133E-2</v>
      </c>
      <c r="V1310">
        <v>0.88795440460724973</v>
      </c>
      <c r="W1310">
        <v>2.2393332284879102</v>
      </c>
      <c r="X1310">
        <v>2.8183399281275379</v>
      </c>
      <c r="Y1310">
        <v>2.528836578307724</v>
      </c>
      <c r="Z1310">
        <v>-0.34765917791400902</v>
      </c>
      <c r="AA1310">
        <v>0.15618455068534201</v>
      </c>
      <c r="AB1310">
        <v>0.96816133402987903</v>
      </c>
    </row>
    <row r="1311" spans="21:28" x14ac:dyDescent="0.25">
      <c r="U1311">
        <v>1.2603167944133277E-2</v>
      </c>
      <c r="V1311">
        <v>0.96568906277899513</v>
      </c>
      <c r="W1311">
        <v>3.5554032142036864</v>
      </c>
      <c r="X1311">
        <v>3.2375170696882041</v>
      </c>
      <c r="Y1311">
        <v>3.396460141945945</v>
      </c>
      <c r="Z1311">
        <v>-0.58516752541486905</v>
      </c>
      <c r="AA1311">
        <v>2.5801466035466999E-2</v>
      </c>
      <c r="AB1311">
        <v>0.96851339138118997</v>
      </c>
    </row>
    <row r="1312" spans="21:28" x14ac:dyDescent="0.25">
      <c r="U1312">
        <v>-0.46150634045601169</v>
      </c>
      <c r="V1312">
        <v>0.51411515429939947</v>
      </c>
      <c r="W1312">
        <v>2.1491765495899449</v>
      </c>
      <c r="X1312">
        <v>2.2483019948052152</v>
      </c>
      <c r="Y1312">
        <v>2.1987392721975798</v>
      </c>
      <c r="Z1312">
        <v>-0.574330053061896</v>
      </c>
      <c r="AA1312">
        <v>0.13542619748369999</v>
      </c>
      <c r="AB1312">
        <v>0.968802486463746</v>
      </c>
    </row>
    <row r="1313" spans="21:28" x14ac:dyDescent="0.25">
      <c r="U1313">
        <v>-0.42546364545546034</v>
      </c>
      <c r="V1313">
        <v>0.48329904800625001</v>
      </c>
      <c r="W1313">
        <v>2.9925224036793652</v>
      </c>
      <c r="X1313">
        <v>2.1868332029559143</v>
      </c>
      <c r="Y1313">
        <v>2.58967780331764</v>
      </c>
      <c r="Z1313">
        <v>-1.1325051431496</v>
      </c>
      <c r="AA1313">
        <v>0.108346607790534</v>
      </c>
      <c r="AB1313">
        <v>0.96901015779499</v>
      </c>
    </row>
    <row r="1314" spans="21:28" x14ac:dyDescent="0.25">
      <c r="U1314">
        <v>-0.10653382089966</v>
      </c>
      <c r="V1314">
        <v>0.54034672804364514</v>
      </c>
      <c r="W1314">
        <v>2.7292437699685972</v>
      </c>
      <c r="X1314">
        <v>2.9421050954575123</v>
      </c>
      <c r="Y1314">
        <v>2.8356744327130547</v>
      </c>
      <c r="Z1314">
        <v>-0.27062602166688199</v>
      </c>
      <c r="AA1314">
        <v>7.5368453096112897E-2</v>
      </c>
      <c r="AB1314">
        <v>0.969061280297144</v>
      </c>
    </row>
    <row r="1315" spans="21:28" x14ac:dyDescent="0.25">
      <c r="U1315">
        <v>0.24164061774561593</v>
      </c>
      <c r="V1315">
        <v>0.77258430679410073</v>
      </c>
      <c r="W1315">
        <v>1.1361162760737031</v>
      </c>
      <c r="X1315">
        <v>1.2563336551207698</v>
      </c>
      <c r="Y1315">
        <v>1.1962249655972363</v>
      </c>
      <c r="Z1315">
        <v>-2.8243872604094999</v>
      </c>
      <c r="AA1315">
        <v>0.108854053835803</v>
      </c>
      <c r="AB1315">
        <v>0.96954191600872996</v>
      </c>
    </row>
    <row r="1316" spans="21:28" x14ac:dyDescent="0.25">
      <c r="U1316">
        <v>-6.2232040673405972E-2</v>
      </c>
      <c r="V1316">
        <v>0.76853182327779301</v>
      </c>
      <c r="W1316">
        <v>3.1559498555730472</v>
      </c>
      <c r="X1316">
        <v>3.5084096209507556</v>
      </c>
      <c r="Y1316">
        <v>3.3321797382619014</v>
      </c>
      <c r="Z1316">
        <v>-0.20782190439567799</v>
      </c>
      <c r="AA1316">
        <v>2.6864548790862999E-2</v>
      </c>
      <c r="AB1316">
        <v>0.96967984343737301</v>
      </c>
    </row>
    <row r="1317" spans="21:28" x14ac:dyDescent="0.25">
      <c r="U1317">
        <v>0.18899998110178354</v>
      </c>
      <c r="V1317">
        <v>0.84684369908185153</v>
      </c>
      <c r="W1317">
        <v>0.84352091602442825</v>
      </c>
      <c r="X1317">
        <v>0.64122883504681505</v>
      </c>
      <c r="Y1317">
        <v>0.74237487553562165</v>
      </c>
      <c r="Z1317">
        <v>-0.36540170162496699</v>
      </c>
      <c r="AA1317">
        <v>1.8364040592139901E-2</v>
      </c>
      <c r="AB1317">
        <v>0.97007510382211104</v>
      </c>
    </row>
    <row r="1318" spans="21:28" x14ac:dyDescent="0.25">
      <c r="U1318">
        <v>-0.15929589693051324</v>
      </c>
      <c r="V1318">
        <v>0.78720945041182389</v>
      </c>
      <c r="W1318">
        <v>2.0172456893556716</v>
      </c>
      <c r="X1318">
        <v>1.7730403588954768</v>
      </c>
      <c r="Y1318">
        <v>1.8951430241255742</v>
      </c>
      <c r="Z1318">
        <v>-0.66344745822131401</v>
      </c>
      <c r="AA1318">
        <v>0.13628754491748901</v>
      </c>
      <c r="AB1318">
        <v>0.97041693867842604</v>
      </c>
    </row>
    <row r="1319" spans="21:28" x14ac:dyDescent="0.25">
      <c r="U1319">
        <v>2.1936365982544506</v>
      </c>
      <c r="V1319">
        <v>0.18580338054075607</v>
      </c>
      <c r="W1319">
        <v>0.52689553937582667</v>
      </c>
      <c r="X1319">
        <v>0.96037838845191592</v>
      </c>
      <c r="Y1319">
        <v>0.74363696391387135</v>
      </c>
      <c r="Z1319">
        <v>-1.2132085162474</v>
      </c>
      <c r="AA1319">
        <v>0.139429709085273</v>
      </c>
      <c r="AB1319">
        <v>0.97129455412014398</v>
      </c>
    </row>
    <row r="1320" spans="21:28" x14ac:dyDescent="0.25">
      <c r="U1320">
        <v>-0.51558452646608333</v>
      </c>
      <c r="V1320">
        <v>0.47975083161364007</v>
      </c>
      <c r="W1320">
        <v>1.5966526351925403</v>
      </c>
      <c r="X1320">
        <v>1.7920613109091448</v>
      </c>
      <c r="Y1320">
        <v>1.6943569730508425</v>
      </c>
      <c r="Z1320">
        <v>1.06588555636091</v>
      </c>
      <c r="AA1320">
        <v>0.36706948572062897</v>
      </c>
      <c r="AB1320">
        <v>0.97172072654420505</v>
      </c>
    </row>
    <row r="1321" spans="21:28" x14ac:dyDescent="0.25">
      <c r="U1321">
        <v>-5.2001336287375466E-2</v>
      </c>
      <c r="V1321">
        <v>0.69939854564938797</v>
      </c>
      <c r="W1321">
        <v>3.4807703818881</v>
      </c>
      <c r="X1321">
        <v>3.1587468945775448</v>
      </c>
      <c r="Y1321">
        <v>3.3197586382328224</v>
      </c>
      <c r="Z1321">
        <v>0.90798654182507899</v>
      </c>
      <c r="AA1321">
        <v>4.80959086107609E-2</v>
      </c>
      <c r="AB1321">
        <v>0.97211856589790002</v>
      </c>
    </row>
    <row r="1322" spans="21:28" x14ac:dyDescent="0.25">
      <c r="U1322">
        <v>6.7687266160119414E-2</v>
      </c>
      <c r="V1322">
        <v>0.79160292471111937</v>
      </c>
      <c r="W1322">
        <v>2.7142207574254549</v>
      </c>
      <c r="X1322">
        <v>2.9189520554397017</v>
      </c>
      <c r="Y1322">
        <v>2.8165864064325783</v>
      </c>
      <c r="Z1322">
        <v>-0.65629840449215104</v>
      </c>
      <c r="AA1322">
        <v>8.6558274651257802E-2</v>
      </c>
      <c r="AB1322">
        <v>0.97280342523091501</v>
      </c>
    </row>
    <row r="1323" spans="21:28" x14ac:dyDescent="0.25">
      <c r="U1323">
        <v>0.4931459626104292</v>
      </c>
      <c r="V1323">
        <v>1.3761389367920316E-2</v>
      </c>
      <c r="W1323">
        <v>3.0123024740936342</v>
      </c>
      <c r="X1323">
        <v>3.2847198879729262</v>
      </c>
      <c r="Y1323">
        <v>3.14851118103328</v>
      </c>
      <c r="Z1323">
        <v>0.43303955378949899</v>
      </c>
      <c r="AA1323">
        <v>0.18723946194171801</v>
      </c>
      <c r="AB1323">
        <v>0.97302752989144603</v>
      </c>
    </row>
    <row r="1324" spans="21:28" x14ac:dyDescent="0.25">
      <c r="U1324">
        <v>-0.41694117194414448</v>
      </c>
      <c r="V1324">
        <v>0.45320659559299981</v>
      </c>
      <c r="W1324">
        <v>3.2598180310207678</v>
      </c>
      <c r="X1324">
        <v>2.5882191157931</v>
      </c>
      <c r="Y1324">
        <v>2.9240185734069337</v>
      </c>
      <c r="Z1324">
        <v>-0.20645892624545001</v>
      </c>
      <c r="AA1324">
        <v>0.181799294365175</v>
      </c>
      <c r="AB1324">
        <v>0.97309118864606303</v>
      </c>
    </row>
    <row r="1325" spans="21:28" x14ac:dyDescent="0.25">
      <c r="U1325">
        <v>-3.5090618840514155E-2</v>
      </c>
      <c r="V1325">
        <v>0.89135378398997767</v>
      </c>
      <c r="W1325">
        <v>1.8237306617014368</v>
      </c>
      <c r="X1325">
        <v>2.5793569243857131</v>
      </c>
      <c r="Y1325">
        <v>2.2015437930435748</v>
      </c>
      <c r="Z1325">
        <v>-1.03436877529495</v>
      </c>
      <c r="AA1325">
        <v>3.6364016964122503E-2</v>
      </c>
      <c r="AB1325">
        <v>0.97356779155111195</v>
      </c>
    </row>
    <row r="1326" spans="21:28" x14ac:dyDescent="0.25">
      <c r="U1326">
        <v>2.201661821626431E-2</v>
      </c>
      <c r="V1326">
        <v>0.83888696358963644</v>
      </c>
      <c r="W1326">
        <v>2.9601162132789383</v>
      </c>
      <c r="X1326">
        <v>2.6691543764931134</v>
      </c>
      <c r="Y1326">
        <v>2.8146352948860258</v>
      </c>
      <c r="Z1326">
        <v>1.2579824668786099</v>
      </c>
      <c r="AA1326">
        <v>0.128429936494105</v>
      </c>
      <c r="AB1326">
        <v>0.97409353923858899</v>
      </c>
    </row>
    <row r="1327" spans="21:28" x14ac:dyDescent="0.25">
      <c r="U1327">
        <v>-9.2428529469170614E-2</v>
      </c>
      <c r="V1327">
        <v>0.36287313281828182</v>
      </c>
      <c r="W1327">
        <v>2.6887527093430781</v>
      </c>
      <c r="X1327">
        <v>2.5328091789194613</v>
      </c>
      <c r="Y1327">
        <v>2.6107809441312697</v>
      </c>
      <c r="Z1327">
        <v>0.40448194707419499</v>
      </c>
      <c r="AA1327">
        <v>8.6889228201773805E-2</v>
      </c>
      <c r="AB1327">
        <v>0.97445669307478999</v>
      </c>
    </row>
    <row r="1328" spans="21:28" x14ac:dyDescent="0.25">
      <c r="U1328">
        <v>0.57617461179879703</v>
      </c>
      <c r="V1328">
        <v>0.53946787676700336</v>
      </c>
      <c r="W1328">
        <v>1.0896322241099341</v>
      </c>
      <c r="X1328">
        <v>1.2383322292580023</v>
      </c>
      <c r="Y1328">
        <v>1.1639822266839683</v>
      </c>
      <c r="Z1328">
        <v>0.58615159000765504</v>
      </c>
      <c r="AA1328">
        <v>8.09252427471603E-2</v>
      </c>
      <c r="AB1328">
        <v>0.97447546907242699</v>
      </c>
    </row>
    <row r="1329" spans="21:28" x14ac:dyDescent="0.25">
      <c r="U1329">
        <v>9.088401733829643E-2</v>
      </c>
      <c r="V1329">
        <v>0.75622302380952255</v>
      </c>
      <c r="W1329">
        <v>3.2806377732511334</v>
      </c>
      <c r="X1329">
        <v>3.387933157299861</v>
      </c>
      <c r="Y1329">
        <v>3.3342854652754972</v>
      </c>
      <c r="Z1329">
        <v>-0.46483776968936902</v>
      </c>
      <c r="AA1329">
        <v>0.13933226901450499</v>
      </c>
      <c r="AB1329">
        <v>0.97583962975706695</v>
      </c>
    </row>
    <row r="1330" spans="21:28" x14ac:dyDescent="0.25">
      <c r="U1330">
        <v>0.23575757978062636</v>
      </c>
      <c r="V1330">
        <v>0.68382938417112249</v>
      </c>
      <c r="W1330">
        <v>1.4645328153035917</v>
      </c>
      <c r="X1330">
        <v>1.9404780915948017</v>
      </c>
      <c r="Y1330">
        <v>1.7025054534491968</v>
      </c>
      <c r="Z1330">
        <v>-1.21384480050521</v>
      </c>
      <c r="AA1330">
        <v>7.1660105861917303E-2</v>
      </c>
      <c r="AB1330">
        <v>0.97590801605876998</v>
      </c>
    </row>
    <row r="1331" spans="21:28" x14ac:dyDescent="0.25">
      <c r="U1331">
        <v>-1.2350729084967995</v>
      </c>
      <c r="V1331">
        <v>0.19584655487179919</v>
      </c>
      <c r="W1331">
        <v>3.3993295434677164</v>
      </c>
      <c r="X1331">
        <v>2.2176363501851828</v>
      </c>
      <c r="Y1331">
        <v>2.8084829468264498</v>
      </c>
      <c r="Z1331">
        <v>-3.1853617497470399</v>
      </c>
      <c r="AA1331">
        <v>0.35442759038305099</v>
      </c>
      <c r="AB1331">
        <v>0.97611329005765202</v>
      </c>
    </row>
    <row r="1332" spans="21:28" x14ac:dyDescent="0.25">
      <c r="U1332">
        <v>0.10661058511369703</v>
      </c>
      <c r="V1332">
        <v>0.5841764837318586</v>
      </c>
      <c r="W1332">
        <v>2.8332427947375973</v>
      </c>
      <c r="X1332">
        <v>3.0562192272656206</v>
      </c>
      <c r="Y1332">
        <v>2.9447310110016089</v>
      </c>
      <c r="Z1332">
        <v>-5.2508625402158398</v>
      </c>
      <c r="AA1332">
        <v>5.9537166805512201E-2</v>
      </c>
      <c r="AB1332">
        <v>0.97650171807059105</v>
      </c>
    </row>
    <row r="1333" spans="21:28" x14ac:dyDescent="0.25">
      <c r="U1333">
        <v>-0.10360701592434758</v>
      </c>
      <c r="V1333">
        <v>0.60795527676714178</v>
      </c>
      <c r="W1333">
        <v>2.69748400009472</v>
      </c>
      <c r="X1333">
        <v>2.6315433813881328</v>
      </c>
      <c r="Y1333">
        <v>2.6645136907414262</v>
      </c>
      <c r="Z1333">
        <v>-1.31323390119614</v>
      </c>
      <c r="AA1333">
        <v>7.04905196802664E-2</v>
      </c>
      <c r="AB1333">
        <v>0.97657857865680997</v>
      </c>
    </row>
    <row r="1334" spans="21:28" x14ac:dyDescent="0.25">
      <c r="U1334">
        <v>8.5937714337451954E-2</v>
      </c>
      <c r="V1334">
        <v>0.92641838353016237</v>
      </c>
      <c r="W1334">
        <v>0.62885734953766947</v>
      </c>
      <c r="X1334">
        <v>1.1356097618329892</v>
      </c>
      <c r="Y1334">
        <v>0.88223355568532935</v>
      </c>
      <c r="Z1334">
        <v>-2.6249703342856199</v>
      </c>
      <c r="AA1334">
        <v>0.12786584806460199</v>
      </c>
      <c r="AB1334">
        <v>0.97668756485088604</v>
      </c>
    </row>
    <row r="1335" spans="21:28" x14ac:dyDescent="0.25">
      <c r="U1335">
        <v>-0.84463775681557074</v>
      </c>
      <c r="V1335">
        <v>0.39372799086604604</v>
      </c>
      <c r="W1335">
        <v>1.3274113544583184</v>
      </c>
      <c r="X1335">
        <v>0.4616224951208226</v>
      </c>
      <c r="Y1335">
        <v>0.89451692478957046</v>
      </c>
      <c r="Z1335">
        <v>0.38007308644283799</v>
      </c>
      <c r="AA1335">
        <v>3.8295104061891398E-2</v>
      </c>
      <c r="AB1335">
        <v>0.97681628758511796</v>
      </c>
    </row>
    <row r="1336" spans="21:28" x14ac:dyDescent="0.25">
      <c r="U1336">
        <v>-7.9682812729841304E-2</v>
      </c>
      <c r="V1336">
        <v>0.70774493364925084</v>
      </c>
      <c r="W1336">
        <v>3.3998732059193384</v>
      </c>
      <c r="X1336">
        <v>3.809361384283116</v>
      </c>
      <c r="Y1336">
        <v>3.6046172951012272</v>
      </c>
      <c r="Z1336">
        <v>-0.24134110280558099</v>
      </c>
      <c r="AA1336">
        <v>7.3446427658178506E-2</v>
      </c>
      <c r="AB1336">
        <v>0.97797835667125099</v>
      </c>
    </row>
    <row r="1337" spans="21:28" x14ac:dyDescent="0.25">
      <c r="U1337">
        <v>-0.53372316109813522</v>
      </c>
      <c r="V1337">
        <v>1.0969497485015189E-2</v>
      </c>
      <c r="W1337">
        <v>2.6008805024830424</v>
      </c>
      <c r="X1337">
        <v>2.9342101729922483</v>
      </c>
      <c r="Y1337">
        <v>2.7675453377376451</v>
      </c>
      <c r="Z1337">
        <v>-0.47560180141135</v>
      </c>
      <c r="AA1337">
        <v>6.1763146006405999E-2</v>
      </c>
      <c r="AB1337">
        <v>0.97819186437396</v>
      </c>
    </row>
    <row r="1338" spans="21:28" x14ac:dyDescent="0.25">
      <c r="U1338">
        <v>5.2644101868767834E-2</v>
      </c>
      <c r="V1338">
        <v>0.59415851979907119</v>
      </c>
      <c r="W1338">
        <v>2.9503309695386797</v>
      </c>
      <c r="X1338">
        <v>3.2636874346306719</v>
      </c>
      <c r="Y1338">
        <v>3.1070092020846758</v>
      </c>
      <c r="Z1338">
        <v>2.8955051043631199</v>
      </c>
      <c r="AA1338">
        <v>0.174808963292018</v>
      </c>
      <c r="AB1338">
        <v>0.97832269327756005</v>
      </c>
    </row>
    <row r="1339" spans="21:28" x14ac:dyDescent="0.25">
      <c r="U1339">
        <v>0.25582028197948431</v>
      </c>
      <c r="V1339">
        <v>0.45330896164168433</v>
      </c>
      <c r="W1339">
        <v>2.9755256001331518</v>
      </c>
      <c r="X1339">
        <v>2.8923202899422265</v>
      </c>
      <c r="Y1339">
        <v>2.9339229450376889</v>
      </c>
      <c r="Z1339">
        <v>-0.33512449645771902</v>
      </c>
      <c r="AA1339">
        <v>5.2259159373248598E-2</v>
      </c>
      <c r="AB1339">
        <v>0.97860018399008697</v>
      </c>
    </row>
    <row r="1340" spans="21:28" x14ac:dyDescent="0.25">
      <c r="U1340">
        <v>0.33276727312013732</v>
      </c>
      <c r="V1340">
        <v>0.37353325898083445</v>
      </c>
      <c r="W1340">
        <v>2.8486160859488616</v>
      </c>
      <c r="X1340">
        <v>2.932320880196134</v>
      </c>
      <c r="Y1340">
        <v>2.8904684830724978</v>
      </c>
      <c r="Z1340">
        <v>0.63938392559425306</v>
      </c>
      <c r="AA1340">
        <v>0.14125256012308099</v>
      </c>
      <c r="AB1340">
        <v>0.97872487533762298</v>
      </c>
    </row>
    <row r="1341" spans="21:28" x14ac:dyDescent="0.25">
      <c r="U1341">
        <v>1.4671686066846075E-2</v>
      </c>
      <c r="V1341">
        <v>0.8238410085686998</v>
      </c>
      <c r="W1341">
        <v>3.542350539136415</v>
      </c>
      <c r="X1341">
        <v>3.4142606595166698</v>
      </c>
      <c r="Y1341">
        <v>3.4783055993265424</v>
      </c>
      <c r="Z1341">
        <v>0.36592037846417802</v>
      </c>
      <c r="AA1341">
        <v>0.132201059992684</v>
      </c>
      <c r="AB1341">
        <v>0.97881649141175597</v>
      </c>
    </row>
    <row r="1342" spans="21:28" x14ac:dyDescent="0.25">
      <c r="U1342">
        <v>0.10669474223960439</v>
      </c>
      <c r="V1342">
        <v>0.80393041589937808</v>
      </c>
      <c r="W1342">
        <v>2.9806317823796675</v>
      </c>
      <c r="X1342">
        <v>2.7336107994894658</v>
      </c>
      <c r="Y1342">
        <v>2.8571212909345665</v>
      </c>
      <c r="Z1342">
        <v>0.51444100793536796</v>
      </c>
      <c r="AA1342">
        <v>0.16039233852844501</v>
      </c>
      <c r="AB1342">
        <v>0.97897880569183604</v>
      </c>
    </row>
    <row r="1343" spans="21:28" x14ac:dyDescent="0.25">
      <c r="U1343">
        <v>0.29351120606198139</v>
      </c>
      <c r="V1343">
        <v>0.33733758094474586</v>
      </c>
      <c r="W1343">
        <v>2.8704607270979956</v>
      </c>
      <c r="X1343">
        <v>3.2645284384443101</v>
      </c>
      <c r="Y1343">
        <v>3.0674945827711531</v>
      </c>
      <c r="Z1343">
        <v>0.20061638889303399</v>
      </c>
      <c r="AA1343">
        <v>0.28237797082916699</v>
      </c>
      <c r="AB1343">
        <v>0.97902758808988299</v>
      </c>
    </row>
    <row r="1344" spans="21:28" x14ac:dyDescent="0.25">
      <c r="U1344">
        <v>-0.97210143509930014</v>
      </c>
      <c r="V1344">
        <v>0.39928688109006505</v>
      </c>
      <c r="W1344">
        <v>1.3749226038137949</v>
      </c>
      <c r="X1344">
        <v>0.93251731843056318</v>
      </c>
      <c r="Y1344">
        <v>1.1537199611221791</v>
      </c>
      <c r="Z1344">
        <v>1.24662930100585</v>
      </c>
      <c r="AA1344">
        <v>0.19233347585083899</v>
      </c>
      <c r="AB1344">
        <v>0.97942776897708805</v>
      </c>
    </row>
    <row r="1345" spans="21:28" x14ac:dyDescent="0.25">
      <c r="U1345">
        <v>1.6200558983177297E-2</v>
      </c>
      <c r="V1345">
        <v>0.97111048936000577</v>
      </c>
      <c r="W1345">
        <v>2.6575593327268781</v>
      </c>
      <c r="X1345">
        <v>3.6070570342670822</v>
      </c>
      <c r="Y1345">
        <v>3.1323081834969804</v>
      </c>
      <c r="Z1345">
        <v>2.84307336990152</v>
      </c>
      <c r="AA1345">
        <v>0.12182421707723</v>
      </c>
      <c r="AB1345">
        <v>0.97959639325938597</v>
      </c>
    </row>
    <row r="1346" spans="21:28" x14ac:dyDescent="0.25">
      <c r="U1346">
        <v>-7.6976673673162803E-5</v>
      </c>
      <c r="V1346">
        <v>0.99937706755105582</v>
      </c>
      <c r="W1346">
        <v>3.448693706094895</v>
      </c>
      <c r="X1346">
        <v>3.5143765029272203</v>
      </c>
      <c r="Y1346">
        <v>3.4815351045110576</v>
      </c>
      <c r="Z1346">
        <v>-1.2613784241005801</v>
      </c>
      <c r="AA1346">
        <v>4.4643326542987097E-2</v>
      </c>
      <c r="AB1346">
        <v>0.97980101112124796</v>
      </c>
    </row>
    <row r="1347" spans="21:28" x14ac:dyDescent="0.25">
      <c r="U1347">
        <v>1.1421948558729185</v>
      </c>
      <c r="V1347">
        <v>0.47353716048538996</v>
      </c>
      <c r="W1347">
        <v>0.81737097456006003</v>
      </c>
      <c r="X1347">
        <v>0.49378076630540585</v>
      </c>
      <c r="Y1347">
        <v>0.65557587043273291</v>
      </c>
      <c r="Z1347">
        <v>-1.5102417841787099</v>
      </c>
      <c r="AA1347">
        <v>0.15842264889402699</v>
      </c>
      <c r="AB1347">
        <v>0.98039998993505895</v>
      </c>
    </row>
    <row r="1348" spans="21:28" x14ac:dyDescent="0.25">
      <c r="U1348">
        <v>-1.349361596032485E-2</v>
      </c>
      <c r="V1348">
        <v>0.89867287621301606</v>
      </c>
      <c r="W1348">
        <v>3.2267538092605128</v>
      </c>
      <c r="X1348">
        <v>3.6800650590473452</v>
      </c>
      <c r="Y1348">
        <v>3.453409434153929</v>
      </c>
      <c r="Z1348">
        <v>0.28233798213292599</v>
      </c>
      <c r="AA1348">
        <v>0.12906754478650201</v>
      </c>
      <c r="AB1348">
        <v>0.98081062081092796</v>
      </c>
    </row>
    <row r="1349" spans="21:28" x14ac:dyDescent="0.25">
      <c r="U1349">
        <v>-0.18995671383784221</v>
      </c>
      <c r="V1349">
        <v>0.13041152924912194</v>
      </c>
      <c r="W1349">
        <v>1.9851883698018442</v>
      </c>
      <c r="X1349">
        <v>2.6310834075240628</v>
      </c>
      <c r="Y1349">
        <v>2.3081358886629535</v>
      </c>
      <c r="Z1349">
        <v>-0.31185414751784701</v>
      </c>
      <c r="AA1349">
        <v>0.142612576090002</v>
      </c>
      <c r="AB1349">
        <v>0.98160089318677002</v>
      </c>
    </row>
    <row r="1350" spans="21:28" x14ac:dyDescent="0.25">
      <c r="U1350">
        <v>-1.710424353526669E-2</v>
      </c>
      <c r="V1350">
        <v>0.90319534034775262</v>
      </c>
      <c r="W1350">
        <v>2.8209563321236857</v>
      </c>
      <c r="X1350">
        <v>3.0556346241117542</v>
      </c>
      <c r="Y1350">
        <v>2.9382954781177197</v>
      </c>
      <c r="Z1350">
        <v>0.43635320543959799</v>
      </c>
      <c r="AA1350">
        <v>7.9116061243501998E-2</v>
      </c>
      <c r="AB1350">
        <v>0.98294218078015805</v>
      </c>
    </row>
    <row r="1351" spans="21:28" x14ac:dyDescent="0.25">
      <c r="U1351">
        <v>-2.6759872346462304E-2</v>
      </c>
      <c r="V1351">
        <v>0.65023745466768812</v>
      </c>
      <c r="W1351">
        <v>3.1030714743986123</v>
      </c>
      <c r="X1351">
        <v>2.975045453954531</v>
      </c>
      <c r="Y1351">
        <v>3.0390584641765717</v>
      </c>
      <c r="Z1351">
        <v>0.223067609752409</v>
      </c>
      <c r="AA1351">
        <v>7.8348417547161098E-2</v>
      </c>
      <c r="AB1351">
        <v>0.98294819160018299</v>
      </c>
    </row>
    <row r="1352" spans="21:28" x14ac:dyDescent="0.25">
      <c r="U1352">
        <v>0.7295662594902772</v>
      </c>
      <c r="V1352">
        <v>0.66131440013281462</v>
      </c>
      <c r="W1352">
        <v>0.47950254667536168</v>
      </c>
      <c r="X1352">
        <v>0.63752669652093663</v>
      </c>
      <c r="Y1352">
        <v>0.55851462159814913</v>
      </c>
      <c r="Z1352">
        <v>0.95572012597503797</v>
      </c>
      <c r="AA1352">
        <v>2.77149116991788E-2</v>
      </c>
      <c r="AB1352">
        <v>0.98297544335155695</v>
      </c>
    </row>
    <row r="1353" spans="21:28" x14ac:dyDescent="0.25">
      <c r="U1353">
        <v>-0.21175237455198029</v>
      </c>
      <c r="V1353">
        <v>0.54880330289506951</v>
      </c>
      <c r="W1353">
        <v>3.0179872402879009</v>
      </c>
      <c r="X1353">
        <v>2.7695981145693307</v>
      </c>
      <c r="Y1353">
        <v>2.8937926774286158</v>
      </c>
      <c r="Z1353">
        <v>0.28275928870280298</v>
      </c>
      <c r="AA1353">
        <v>4.9800206361755202E-2</v>
      </c>
      <c r="AB1353">
        <v>0.98351728791648496</v>
      </c>
    </row>
    <row r="1354" spans="21:28" x14ac:dyDescent="0.25">
      <c r="U1354">
        <v>0.41207608260818807</v>
      </c>
      <c r="V1354">
        <v>0.73577358165257967</v>
      </c>
      <c r="W1354">
        <v>0.80960753963506171</v>
      </c>
      <c r="X1354">
        <v>0.91328774302303373</v>
      </c>
      <c r="Y1354">
        <v>0.86144764132904772</v>
      </c>
      <c r="Z1354">
        <v>-0.43780427872889299</v>
      </c>
      <c r="AA1354">
        <v>7.0390824642725405E-2</v>
      </c>
      <c r="AB1354">
        <v>0.98573345495475995</v>
      </c>
    </row>
    <row r="1355" spans="21:28" x14ac:dyDescent="0.25">
      <c r="U1355">
        <v>7.9778141991777587E-2</v>
      </c>
      <c r="V1355">
        <v>0.88396191149369741</v>
      </c>
      <c r="W1355">
        <v>1.7951476339881169</v>
      </c>
      <c r="X1355">
        <v>2.0358237986731518</v>
      </c>
      <c r="Y1355">
        <v>1.9154857163306342</v>
      </c>
      <c r="Z1355">
        <v>0.319609977856951</v>
      </c>
      <c r="AA1355">
        <v>9.3323069433007194E-2</v>
      </c>
      <c r="AB1355">
        <v>0.98667191422230105</v>
      </c>
    </row>
    <row r="1356" spans="21:28" x14ac:dyDescent="0.25">
      <c r="U1356">
        <v>-4.8907208907694233E-2</v>
      </c>
      <c r="V1356">
        <v>0.86170693890617356</v>
      </c>
      <c r="W1356">
        <v>3.3491657412102183</v>
      </c>
      <c r="X1356">
        <v>3.3867492318010881</v>
      </c>
      <c r="Y1356">
        <v>3.3679574865056532</v>
      </c>
      <c r="Z1356">
        <v>0.26602019036119201</v>
      </c>
      <c r="AA1356">
        <v>7.0138938732873607E-2</v>
      </c>
      <c r="AB1356">
        <v>0.98757185815238702</v>
      </c>
    </row>
    <row r="1357" spans="21:28" x14ac:dyDescent="0.25">
      <c r="U1357">
        <v>0.19718563612913972</v>
      </c>
      <c r="V1357">
        <v>0.67646316032440634</v>
      </c>
      <c r="W1357">
        <v>3.3774385878553872</v>
      </c>
      <c r="X1357">
        <v>3.3761811244789683</v>
      </c>
      <c r="Y1357">
        <v>3.3768098561671778</v>
      </c>
      <c r="Z1357">
        <v>0.413755099294841</v>
      </c>
      <c r="AA1357">
        <v>0.42317133247518401</v>
      </c>
      <c r="AB1357">
        <v>0.98826605826499803</v>
      </c>
    </row>
    <row r="1358" spans="21:28" x14ac:dyDescent="0.25">
      <c r="U1358">
        <v>-0.23651178645454352</v>
      </c>
      <c r="V1358">
        <v>0.20937566753007905</v>
      </c>
      <c r="W1358">
        <v>2.4838022374472937</v>
      </c>
      <c r="X1358">
        <v>2.3854571180293487</v>
      </c>
      <c r="Y1358">
        <v>2.4346296777383212</v>
      </c>
      <c r="Z1358">
        <v>0.38061963392688303</v>
      </c>
      <c r="AA1358">
        <v>0.143438004799401</v>
      </c>
      <c r="AB1358">
        <v>0.98839819813431595</v>
      </c>
    </row>
    <row r="1359" spans="21:28" x14ac:dyDescent="0.25">
      <c r="U1359">
        <v>-0.2778434386372749</v>
      </c>
      <c r="V1359">
        <v>0.4284776533053003</v>
      </c>
      <c r="W1359">
        <v>2.8402588812621308</v>
      </c>
      <c r="X1359">
        <v>2.9758463253742007</v>
      </c>
      <c r="Y1359">
        <v>2.9080526033181657</v>
      </c>
      <c r="Z1359">
        <v>-0.31433202817445599</v>
      </c>
      <c r="AA1359">
        <v>0.112450551034376</v>
      </c>
      <c r="AB1359">
        <v>0.98883802217745598</v>
      </c>
    </row>
    <row r="1360" spans="21:28" x14ac:dyDescent="0.25">
      <c r="U1360">
        <v>0.11137113381834077</v>
      </c>
      <c r="V1360">
        <v>0.63540536723036101</v>
      </c>
      <c r="W1360">
        <v>3.5120361514469032</v>
      </c>
      <c r="X1360">
        <v>3.5929232390202395</v>
      </c>
      <c r="Y1360">
        <v>3.5524796952335711</v>
      </c>
      <c r="Z1360">
        <v>0.34875814279837097</v>
      </c>
      <c r="AA1360">
        <v>9.2561035092061997E-2</v>
      </c>
      <c r="AB1360">
        <v>0.988947507817731</v>
      </c>
    </row>
    <row r="1361" spans="21:28" x14ac:dyDescent="0.25">
      <c r="U1361">
        <v>1.960519989980276E-2</v>
      </c>
      <c r="V1361">
        <v>0.94430339321946399</v>
      </c>
      <c r="W1361">
        <v>2.2501948721843483</v>
      </c>
      <c r="X1361">
        <v>2.7219000571785443</v>
      </c>
      <c r="Y1361">
        <v>2.4860474646814463</v>
      </c>
      <c r="Z1361">
        <v>1.0910081202133</v>
      </c>
      <c r="AA1361">
        <v>0.11927418792147899</v>
      </c>
      <c r="AB1361">
        <v>0.98895459555856102</v>
      </c>
    </row>
    <row r="1362" spans="21:28" x14ac:dyDescent="0.25">
      <c r="U1362">
        <v>-0.15720747607712829</v>
      </c>
      <c r="V1362">
        <v>0.54955975557587688</v>
      </c>
      <c r="W1362">
        <v>3.2844684142915472</v>
      </c>
      <c r="X1362">
        <v>4.0495824383669241</v>
      </c>
      <c r="Y1362">
        <v>3.6670254263292357</v>
      </c>
      <c r="Z1362">
        <v>0.49242148670858299</v>
      </c>
      <c r="AA1362">
        <v>7.1900216077738305E-2</v>
      </c>
      <c r="AB1362">
        <v>0.98898327946235698</v>
      </c>
    </row>
    <row r="1363" spans="21:28" x14ac:dyDescent="0.25">
      <c r="U1363">
        <v>2.1851807199361351E-2</v>
      </c>
      <c r="V1363">
        <v>0.91130079463142821</v>
      </c>
      <c r="W1363">
        <v>3.8818546529020712</v>
      </c>
      <c r="X1363">
        <v>4.5081204744247971</v>
      </c>
      <c r="Y1363">
        <v>4.1949875636634344</v>
      </c>
      <c r="Z1363">
        <v>0.21710343332971799</v>
      </c>
      <c r="AA1363">
        <v>6.90618179525994E-2</v>
      </c>
      <c r="AB1363">
        <v>0.98914400177630901</v>
      </c>
    </row>
    <row r="1364" spans="21:28" x14ac:dyDescent="0.25">
      <c r="U1364">
        <v>0.52159089163595396</v>
      </c>
      <c r="V1364">
        <v>6.3722321955220332E-2</v>
      </c>
      <c r="W1364">
        <v>3.5479194106086989</v>
      </c>
      <c r="X1364">
        <v>3.7649914868221308</v>
      </c>
      <c r="Y1364">
        <v>3.6564554487154148</v>
      </c>
      <c r="Z1364">
        <v>0.45718954965094999</v>
      </c>
      <c r="AA1364">
        <v>0.284013915687512</v>
      </c>
      <c r="AB1364">
        <v>0.98973134210348102</v>
      </c>
    </row>
    <row r="1365" spans="21:28" x14ac:dyDescent="0.25">
      <c r="U1365">
        <v>-0.15571693376593929</v>
      </c>
      <c r="V1365">
        <v>0.23038995571051119</v>
      </c>
      <c r="W1365">
        <v>3.1890140887720282</v>
      </c>
      <c r="X1365">
        <v>3.4111266811195584</v>
      </c>
      <c r="Y1365">
        <v>3.3000703849457933</v>
      </c>
      <c r="Z1365">
        <v>-0.22933038583308599</v>
      </c>
      <c r="AA1365">
        <v>6.18610128202619E-2</v>
      </c>
      <c r="AB1365">
        <v>0.99132652728024395</v>
      </c>
    </row>
    <row r="1366" spans="21:28" x14ac:dyDescent="0.25">
      <c r="U1366">
        <v>-1.9367665294023426E-3</v>
      </c>
      <c r="V1366">
        <v>0.99010962373604094</v>
      </c>
      <c r="W1366">
        <v>2.9568394574725971</v>
      </c>
      <c r="X1366">
        <v>3.291315224275571</v>
      </c>
      <c r="Y1366">
        <v>3.1240773408740843</v>
      </c>
      <c r="Z1366">
        <v>-0.82329326959265103</v>
      </c>
      <c r="AA1366">
        <v>4.0017264581788899E-2</v>
      </c>
      <c r="AB1366">
        <v>0.99184600644691301</v>
      </c>
    </row>
    <row r="1367" spans="21:28" x14ac:dyDescent="0.25">
      <c r="U1367">
        <v>-4.8511944833857894E-2</v>
      </c>
      <c r="V1367">
        <v>0.83330383249402651</v>
      </c>
      <c r="W1367">
        <v>2.8200080805974888</v>
      </c>
      <c r="X1367">
        <v>2.9578640118991353</v>
      </c>
      <c r="Y1367">
        <v>2.888936046248312</v>
      </c>
      <c r="Z1367">
        <v>0.334392994999201</v>
      </c>
      <c r="AA1367">
        <v>0.115209624807769</v>
      </c>
      <c r="AB1367">
        <v>0.99239544880251696</v>
      </c>
    </row>
    <row r="1368" spans="21:28" x14ac:dyDescent="0.25">
      <c r="U1368">
        <v>-0.13942579536903857</v>
      </c>
      <c r="V1368">
        <v>0.46458452242590975</v>
      </c>
      <c r="W1368">
        <v>3.7711355860933859</v>
      </c>
      <c r="X1368">
        <v>3.9957403513941667</v>
      </c>
      <c r="Y1368">
        <v>3.8834379687437766</v>
      </c>
      <c r="Z1368">
        <v>0.87912896321534895</v>
      </c>
      <c r="AA1368">
        <v>6.3296879827786298E-2</v>
      </c>
      <c r="AB1368">
        <v>0.99329376102130895</v>
      </c>
    </row>
    <row r="1369" spans="21:28" x14ac:dyDescent="0.25">
      <c r="U1369">
        <v>9.8048309821567578E-2</v>
      </c>
      <c r="V1369">
        <v>0.59808432796904865</v>
      </c>
      <c r="W1369">
        <v>3.1183257709609546</v>
      </c>
      <c r="X1369">
        <v>2.9145045069274271</v>
      </c>
      <c r="Y1369">
        <v>3.0164151389441907</v>
      </c>
      <c r="Z1369">
        <v>-0.92381662152085897</v>
      </c>
      <c r="AA1369">
        <v>7.6426985670121003E-2</v>
      </c>
      <c r="AB1369">
        <v>0.99384262564173198</v>
      </c>
    </row>
    <row r="1370" spans="21:28" x14ac:dyDescent="0.25">
      <c r="U1370">
        <v>-6.2747404665077028E-2</v>
      </c>
      <c r="V1370">
        <v>0.73956807433345628</v>
      </c>
      <c r="W1370">
        <v>3.627737267507293</v>
      </c>
      <c r="X1370">
        <v>4.3296616051978996</v>
      </c>
      <c r="Y1370">
        <v>3.9786994363525965</v>
      </c>
      <c r="Z1370">
        <v>-0.38380535483179901</v>
      </c>
      <c r="AA1370">
        <v>0.13530709842615199</v>
      </c>
      <c r="AB1370">
        <v>0.99431444354639598</v>
      </c>
    </row>
    <row r="1371" spans="21:28" x14ac:dyDescent="0.25">
      <c r="U1371">
        <v>-0.14381225624545593</v>
      </c>
      <c r="V1371">
        <v>0.42297990443886602</v>
      </c>
      <c r="W1371">
        <v>2.703589203045778</v>
      </c>
      <c r="X1371">
        <v>3.099977594916993</v>
      </c>
      <c r="Y1371">
        <v>2.9017833989813857</v>
      </c>
      <c r="Z1371">
        <v>0.31289248523582203</v>
      </c>
      <c r="AA1371">
        <v>5.9320914796515099E-2</v>
      </c>
      <c r="AB1371">
        <v>0.994508198529376</v>
      </c>
    </row>
    <row r="1372" spans="21:28" x14ac:dyDescent="0.25">
      <c r="U1372">
        <v>-3.1540943543876876E-2</v>
      </c>
      <c r="V1372">
        <v>0.85956482335618223</v>
      </c>
      <c r="W1372">
        <v>2.4704945936786222</v>
      </c>
      <c r="X1372">
        <v>2.5061338114101197</v>
      </c>
      <c r="Y1372">
        <v>2.488314202544371</v>
      </c>
      <c r="Z1372">
        <v>-2.0663691217429299</v>
      </c>
      <c r="AA1372">
        <v>0.13909311782613101</v>
      </c>
      <c r="AB1372">
        <v>0.99535881838903095</v>
      </c>
    </row>
    <row r="1373" spans="21:28" x14ac:dyDescent="0.25">
      <c r="U1373">
        <v>3.6015513662582509E-2</v>
      </c>
      <c r="V1373">
        <v>0.91097529561005119</v>
      </c>
      <c r="W1373">
        <v>2.5755909327378936</v>
      </c>
      <c r="X1373">
        <v>2.9717357311126023</v>
      </c>
      <c r="Y1373">
        <v>2.7736633319252482</v>
      </c>
      <c r="Z1373">
        <v>1.2233441950850701</v>
      </c>
      <c r="AA1373">
        <v>0.16938544712328299</v>
      </c>
      <c r="AB1373">
        <v>0.99558509586399502</v>
      </c>
    </row>
    <row r="1374" spans="21:28" x14ac:dyDescent="0.25">
      <c r="U1374">
        <v>-0.36923928963374714</v>
      </c>
      <c r="V1374">
        <v>0.61039900215696741</v>
      </c>
      <c r="W1374">
        <v>1.5540546089052729</v>
      </c>
      <c r="X1374">
        <v>0.93309615725916206</v>
      </c>
      <c r="Y1374">
        <v>1.2435753830822174</v>
      </c>
      <c r="Z1374">
        <v>-0.170403151504541</v>
      </c>
      <c r="AA1374">
        <v>4.7306181629444201E-2</v>
      </c>
      <c r="AB1374">
        <v>0.99639409004393997</v>
      </c>
    </row>
    <row r="1375" spans="21:28" x14ac:dyDescent="0.25">
      <c r="U1375">
        <v>-0.86982561624002275</v>
      </c>
      <c r="V1375">
        <v>5.513747619736805E-2</v>
      </c>
      <c r="W1375">
        <v>3.0270801155247611</v>
      </c>
      <c r="X1375">
        <v>3.063458886558069</v>
      </c>
      <c r="Y1375">
        <v>3.0452695010414148</v>
      </c>
      <c r="Z1375">
        <v>-0.63113560008249503</v>
      </c>
      <c r="AA1375">
        <v>0.147203405476586</v>
      </c>
      <c r="AB1375">
        <v>0.99679687014877105</v>
      </c>
    </row>
    <row r="1376" spans="21:28" x14ac:dyDescent="0.25">
      <c r="U1376">
        <v>0.29450119720527096</v>
      </c>
      <c r="V1376">
        <v>0.72460649849393333</v>
      </c>
      <c r="W1376">
        <v>2.1848575732227533</v>
      </c>
      <c r="X1376">
        <v>2.282566850581313</v>
      </c>
      <c r="Y1376">
        <v>2.2337122119020334</v>
      </c>
      <c r="Z1376">
        <v>0.60867074886511296</v>
      </c>
      <c r="AA1376">
        <v>9.6564407806997692E-3</v>
      </c>
      <c r="AB1376">
        <v>0.99769580268164804</v>
      </c>
    </row>
    <row r="1377" spans="21:28" x14ac:dyDescent="0.25">
      <c r="U1377">
        <v>-9.4875259953403013E-2</v>
      </c>
      <c r="V1377">
        <v>0.83863725430457747</v>
      </c>
      <c r="W1377">
        <v>2.84354499633735</v>
      </c>
      <c r="X1377">
        <v>2.7332693271771014</v>
      </c>
      <c r="Y1377">
        <v>2.7884071617572257</v>
      </c>
      <c r="Z1377">
        <v>-0.30184833576113401</v>
      </c>
      <c r="AA1377">
        <v>2.7236101194221998E-2</v>
      </c>
      <c r="AB1377">
        <v>0.99771827660615398</v>
      </c>
    </row>
    <row r="1378" spans="21:28" x14ac:dyDescent="0.25">
      <c r="U1378">
        <v>-7.2612791416408445E-2</v>
      </c>
      <c r="V1378">
        <v>0.35621782999347862</v>
      </c>
      <c r="W1378">
        <v>3.3332115566749665</v>
      </c>
      <c r="X1378">
        <v>3.5005835283504072</v>
      </c>
      <c r="Y1378">
        <v>3.4168975425126868</v>
      </c>
      <c r="Z1378">
        <v>2.0732501095341198</v>
      </c>
      <c r="AA1378">
        <v>4.9300439954556498E-2</v>
      </c>
      <c r="AB1378">
        <v>0.998574464715411</v>
      </c>
    </row>
    <row r="1379" spans="21:28" x14ac:dyDescent="0.25">
      <c r="U1379">
        <v>7.7837278556980111E-2</v>
      </c>
      <c r="V1379">
        <v>0.62690500200017851</v>
      </c>
      <c r="W1379">
        <v>3.1345074494088578</v>
      </c>
      <c r="X1379">
        <v>3.2368831016132131</v>
      </c>
      <c r="Y1379">
        <v>3.1856952755110353</v>
      </c>
      <c r="Z1379">
        <v>-0.201884475664937</v>
      </c>
      <c r="AA1379">
        <v>6.8962572865799501E-2</v>
      </c>
      <c r="AB1379">
        <v>0.99886817439014997</v>
      </c>
    </row>
  </sheetData>
  <sortState ref="U2:AB1438">
    <sortCondition ref="AB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G1375"/>
  <sheetViews>
    <sheetView workbookViewId="0">
      <selection activeCell="Q1" sqref="Q1:Q1048576"/>
    </sheetView>
  </sheetViews>
  <sheetFormatPr defaultColWidth="8.85546875" defaultRowHeight="15" x14ac:dyDescent="0.25"/>
  <cols>
    <col min="1" max="1" width="44.85546875" customWidth="1"/>
    <col min="4" max="4" width="18.85546875" customWidth="1"/>
    <col min="6" max="6" width="18.85546875" customWidth="1"/>
    <col min="8" max="8" width="92.85546875" customWidth="1"/>
  </cols>
  <sheetData>
    <row r="1" spans="1:12" x14ac:dyDescent="0.25">
      <c r="E1" t="s">
        <v>4148</v>
      </c>
      <c r="F1" t="s">
        <v>4149</v>
      </c>
      <c r="G1" t="s">
        <v>4150</v>
      </c>
      <c r="H1" t="s">
        <v>4151</v>
      </c>
      <c r="I1" t="s">
        <v>4152</v>
      </c>
      <c r="J1" t="s">
        <v>4153</v>
      </c>
    </row>
    <row r="2" spans="1:12" x14ac:dyDescent="0.25">
      <c r="A2" t="s">
        <v>136</v>
      </c>
      <c r="B2" t="s">
        <v>4154</v>
      </c>
      <c r="C2" t="s">
        <v>4155</v>
      </c>
      <c r="D2" t="s">
        <v>4156</v>
      </c>
      <c r="E2" t="s">
        <v>4155</v>
      </c>
      <c r="F2" t="s">
        <v>4156</v>
      </c>
      <c r="G2" t="s">
        <v>4157</v>
      </c>
      <c r="H2" t="s">
        <v>1624</v>
      </c>
      <c r="I2" t="s">
        <v>1625</v>
      </c>
    </row>
    <row r="3" spans="1:12" x14ac:dyDescent="0.25">
      <c r="A3" t="s">
        <v>600</v>
      </c>
      <c r="B3" t="s">
        <v>4154</v>
      </c>
      <c r="C3" t="s">
        <v>4158</v>
      </c>
      <c r="D3" t="s">
        <v>4159</v>
      </c>
      <c r="E3" t="s">
        <v>4158</v>
      </c>
      <c r="F3" t="s">
        <v>4159</v>
      </c>
      <c r="G3" t="s">
        <v>4157</v>
      </c>
      <c r="H3" t="s">
        <v>4160</v>
      </c>
      <c r="I3" t="s">
        <v>2463</v>
      </c>
    </row>
    <row r="4" spans="1:12" x14ac:dyDescent="0.25">
      <c r="A4" t="s">
        <v>1437</v>
      </c>
      <c r="B4" t="s">
        <v>4161</v>
      </c>
      <c r="C4" t="s">
        <v>4162</v>
      </c>
      <c r="D4" t="s">
        <v>4163</v>
      </c>
      <c r="E4" t="s">
        <v>4162</v>
      </c>
      <c r="F4" t="s">
        <v>4163</v>
      </c>
      <c r="G4" t="s">
        <v>4164</v>
      </c>
      <c r="H4" t="s">
        <v>4130</v>
      </c>
      <c r="I4" t="s">
        <v>4131</v>
      </c>
      <c r="J4" t="s">
        <v>4165</v>
      </c>
      <c r="K4" t="s">
        <v>4166</v>
      </c>
      <c r="L4" t="s">
        <v>4167</v>
      </c>
    </row>
    <row r="5" spans="1:12" x14ac:dyDescent="0.25">
      <c r="A5" t="s">
        <v>1414</v>
      </c>
      <c r="B5" t="s">
        <v>4154</v>
      </c>
      <c r="C5" t="s">
        <v>4168</v>
      </c>
      <c r="D5" t="s">
        <v>4169</v>
      </c>
      <c r="E5" t="s">
        <v>4168</v>
      </c>
      <c r="F5" t="s">
        <v>4169</v>
      </c>
      <c r="G5" t="s">
        <v>4157</v>
      </c>
      <c r="H5" t="s">
        <v>4085</v>
      </c>
      <c r="I5" t="s">
        <v>4086</v>
      </c>
    </row>
    <row r="6" spans="1:12" x14ac:dyDescent="0.25">
      <c r="A6" t="s">
        <v>711</v>
      </c>
      <c r="B6" t="s">
        <v>4161</v>
      </c>
      <c r="C6" t="s">
        <v>4170</v>
      </c>
      <c r="D6" t="s">
        <v>4171</v>
      </c>
      <c r="E6" t="s">
        <v>4170</v>
      </c>
      <c r="F6" t="s">
        <v>4171</v>
      </c>
      <c r="G6" t="s">
        <v>4164</v>
      </c>
      <c r="H6" t="s">
        <v>2694</v>
      </c>
      <c r="I6" t="s">
        <v>2695</v>
      </c>
      <c r="J6" t="s">
        <v>4172</v>
      </c>
    </row>
    <row r="7" spans="1:12" x14ac:dyDescent="0.25">
      <c r="A7" t="s">
        <v>1044</v>
      </c>
      <c r="B7" t="s">
        <v>4161</v>
      </c>
      <c r="C7" t="s">
        <v>4173</v>
      </c>
      <c r="D7" t="s">
        <v>4174</v>
      </c>
      <c r="E7" t="s">
        <v>4173</v>
      </c>
      <c r="F7" t="s">
        <v>4174</v>
      </c>
      <c r="G7" t="s">
        <v>4164</v>
      </c>
      <c r="H7" t="s">
        <v>3349</v>
      </c>
      <c r="I7" t="s">
        <v>3350</v>
      </c>
    </row>
    <row r="8" spans="1:12" x14ac:dyDescent="0.25">
      <c r="A8" t="s">
        <v>905</v>
      </c>
      <c r="B8" t="s">
        <v>4154</v>
      </c>
      <c r="C8" t="s">
        <v>4175</v>
      </c>
      <c r="D8" t="s">
        <v>4176</v>
      </c>
      <c r="E8" t="s">
        <v>4175</v>
      </c>
      <c r="F8" t="s">
        <v>4176</v>
      </c>
      <c r="G8" t="s">
        <v>4157</v>
      </c>
      <c r="H8" t="s">
        <v>3076</v>
      </c>
      <c r="I8" t="s">
        <v>3077</v>
      </c>
      <c r="J8" t="s">
        <v>4177</v>
      </c>
    </row>
    <row r="9" spans="1:12" x14ac:dyDescent="0.25">
      <c r="A9" t="s">
        <v>79</v>
      </c>
      <c r="B9" t="s">
        <v>4154</v>
      </c>
      <c r="C9" t="s">
        <v>4178</v>
      </c>
      <c r="D9" t="s">
        <v>4179</v>
      </c>
      <c r="E9" t="s">
        <v>4178</v>
      </c>
      <c r="F9" t="s">
        <v>4179</v>
      </c>
      <c r="G9" t="s">
        <v>4157</v>
      </c>
      <c r="H9" t="s">
        <v>1506</v>
      </c>
      <c r="I9" t="s">
        <v>1507</v>
      </c>
      <c r="J9" t="s">
        <v>3245</v>
      </c>
    </row>
    <row r="10" spans="1:12" x14ac:dyDescent="0.25">
      <c r="A10" t="s">
        <v>800</v>
      </c>
      <c r="B10" t="s">
        <v>4154</v>
      </c>
      <c r="C10" t="s">
        <v>4180</v>
      </c>
      <c r="D10" t="s">
        <v>4181</v>
      </c>
      <c r="E10" t="s">
        <v>4180</v>
      </c>
      <c r="F10" t="s">
        <v>4181</v>
      </c>
      <c r="G10" t="s">
        <v>4157</v>
      </c>
      <c r="H10" t="s">
        <v>2867</v>
      </c>
      <c r="I10" t="s">
        <v>2868</v>
      </c>
      <c r="J10" t="s">
        <v>4182</v>
      </c>
      <c r="K10" t="s">
        <v>4183</v>
      </c>
      <c r="L10" t="s">
        <v>4184</v>
      </c>
    </row>
    <row r="11" spans="1:12" x14ac:dyDescent="0.25">
      <c r="A11" t="s">
        <v>881</v>
      </c>
      <c r="B11" t="s">
        <v>4154</v>
      </c>
      <c r="C11" t="s">
        <v>4185</v>
      </c>
      <c r="D11" t="s">
        <v>4186</v>
      </c>
      <c r="E11" t="s">
        <v>4185</v>
      </c>
      <c r="F11" t="s">
        <v>4186</v>
      </c>
      <c r="G11" t="s">
        <v>4157</v>
      </c>
      <c r="H11" t="s">
        <v>3030</v>
      </c>
      <c r="I11" t="s">
        <v>3031</v>
      </c>
      <c r="J11" t="s">
        <v>4187</v>
      </c>
    </row>
    <row r="12" spans="1:12" x14ac:dyDescent="0.25">
      <c r="A12" t="s">
        <v>1017</v>
      </c>
      <c r="B12" t="s">
        <v>4154</v>
      </c>
      <c r="C12" t="s">
        <v>4188</v>
      </c>
      <c r="D12" t="s">
        <v>4189</v>
      </c>
      <c r="E12" t="s">
        <v>4188</v>
      </c>
      <c r="F12" t="s">
        <v>4189</v>
      </c>
      <c r="G12" t="s">
        <v>4157</v>
      </c>
      <c r="H12" t="s">
        <v>3298</v>
      </c>
      <c r="I12" t="s">
        <v>3299</v>
      </c>
      <c r="J12" t="s">
        <v>4190</v>
      </c>
    </row>
    <row r="13" spans="1:12" x14ac:dyDescent="0.25">
      <c r="A13" t="s">
        <v>1183</v>
      </c>
      <c r="B13" t="s">
        <v>4154</v>
      </c>
      <c r="C13" t="s">
        <v>4191</v>
      </c>
      <c r="D13" t="s">
        <v>4192</v>
      </c>
      <c r="E13" t="s">
        <v>4191</v>
      </c>
      <c r="F13" t="s">
        <v>4192</v>
      </c>
      <c r="G13" t="s">
        <v>4157</v>
      </c>
      <c r="H13" t="s">
        <v>3630</v>
      </c>
      <c r="I13" t="s">
        <v>3631</v>
      </c>
      <c r="J13" t="s">
        <v>4193</v>
      </c>
    </row>
    <row r="14" spans="1:12" x14ac:dyDescent="0.25">
      <c r="A14" t="s">
        <v>330</v>
      </c>
      <c r="B14" t="s">
        <v>4161</v>
      </c>
      <c r="C14" t="s">
        <v>4194</v>
      </c>
      <c r="D14" t="s">
        <v>4195</v>
      </c>
      <c r="E14" t="s">
        <v>4194</v>
      </c>
      <c r="F14" t="s">
        <v>4195</v>
      </c>
      <c r="G14" t="s">
        <v>4164</v>
      </c>
      <c r="H14" t="s">
        <v>1881</v>
      </c>
      <c r="I14" t="s">
        <v>1882</v>
      </c>
      <c r="J14" t="s">
        <v>4196</v>
      </c>
    </row>
    <row r="15" spans="1:12" x14ac:dyDescent="0.25">
      <c r="A15" t="s">
        <v>1117</v>
      </c>
      <c r="B15" t="s">
        <v>4154</v>
      </c>
      <c r="C15" t="s">
        <v>4197</v>
      </c>
      <c r="D15" t="s">
        <v>4198</v>
      </c>
      <c r="E15" t="s">
        <v>4197</v>
      </c>
      <c r="F15" t="s">
        <v>4198</v>
      </c>
      <c r="G15" t="s">
        <v>4157</v>
      </c>
      <c r="H15" t="s">
        <v>3491</v>
      </c>
      <c r="I15" t="s">
        <v>3492</v>
      </c>
      <c r="J15" t="s">
        <v>4199</v>
      </c>
    </row>
    <row r="16" spans="1:12" x14ac:dyDescent="0.25">
      <c r="A16" t="s">
        <v>304</v>
      </c>
      <c r="B16" t="s">
        <v>4154</v>
      </c>
      <c r="C16" t="s">
        <v>4200</v>
      </c>
      <c r="D16" t="s">
        <v>4201</v>
      </c>
      <c r="E16" t="s">
        <v>4200</v>
      </c>
      <c r="F16" t="s">
        <v>4201</v>
      </c>
      <c r="G16" t="s">
        <v>4157</v>
      </c>
      <c r="H16" t="s">
        <v>1818</v>
      </c>
      <c r="I16" t="s">
        <v>1819</v>
      </c>
      <c r="J16" t="s">
        <v>4202</v>
      </c>
    </row>
    <row r="17" spans="1:10" x14ac:dyDescent="0.25">
      <c r="A17" t="s">
        <v>164</v>
      </c>
      <c r="B17" t="s">
        <v>4161</v>
      </c>
      <c r="C17" t="s">
        <v>4203</v>
      </c>
      <c r="D17" t="s">
        <v>4204</v>
      </c>
      <c r="E17" t="s">
        <v>4203</v>
      </c>
      <c r="F17" t="s">
        <v>4204</v>
      </c>
      <c r="G17" t="s">
        <v>4164</v>
      </c>
      <c r="H17" t="s">
        <v>2091</v>
      </c>
      <c r="I17" t="s">
        <v>2092</v>
      </c>
    </row>
    <row r="18" spans="1:10" x14ac:dyDescent="0.25">
      <c r="A18" t="s">
        <v>1321</v>
      </c>
      <c r="B18" t="s">
        <v>4154</v>
      </c>
      <c r="C18" t="s">
        <v>4205</v>
      </c>
      <c r="D18" t="s">
        <v>4206</v>
      </c>
      <c r="E18" t="s">
        <v>4205</v>
      </c>
      <c r="F18" t="s">
        <v>4206</v>
      </c>
      <c r="G18" t="s">
        <v>4157</v>
      </c>
      <c r="H18" t="s">
        <v>3902</v>
      </c>
      <c r="I18" t="s">
        <v>3903</v>
      </c>
    </row>
    <row r="19" spans="1:10" x14ac:dyDescent="0.25">
      <c r="A19" t="s">
        <v>1135</v>
      </c>
      <c r="B19" t="s">
        <v>4161</v>
      </c>
      <c r="C19" t="s">
        <v>4207</v>
      </c>
      <c r="D19" t="s">
        <v>4208</v>
      </c>
      <c r="E19" t="s">
        <v>4207</v>
      </c>
      <c r="F19" t="s">
        <v>4208</v>
      </c>
      <c r="G19" t="s">
        <v>4164</v>
      </c>
      <c r="H19" t="s">
        <v>3526</v>
      </c>
      <c r="I19" t="s">
        <v>3527</v>
      </c>
      <c r="J19" t="s">
        <v>4209</v>
      </c>
    </row>
    <row r="20" spans="1:10" x14ac:dyDescent="0.25">
      <c r="A20" t="s">
        <v>467</v>
      </c>
      <c r="B20" t="s">
        <v>4154</v>
      </c>
      <c r="C20" t="s">
        <v>4210</v>
      </c>
      <c r="D20" t="s">
        <v>4211</v>
      </c>
      <c r="E20" t="s">
        <v>4210</v>
      </c>
      <c r="F20" t="s">
        <v>4211</v>
      </c>
      <c r="G20" t="s">
        <v>4157</v>
      </c>
      <c r="H20" t="s">
        <v>4212</v>
      </c>
      <c r="I20" t="s">
        <v>2176</v>
      </c>
    </row>
    <row r="21" spans="1:10" x14ac:dyDescent="0.25">
      <c r="A21" t="s">
        <v>1171</v>
      </c>
      <c r="B21" t="s">
        <v>4154</v>
      </c>
      <c r="C21" t="s">
        <v>4213</v>
      </c>
      <c r="D21" t="s">
        <v>4214</v>
      </c>
      <c r="E21" t="s">
        <v>4213</v>
      </c>
      <c r="F21" t="s">
        <v>4214</v>
      </c>
      <c r="G21" t="s">
        <v>4157</v>
      </c>
      <c r="H21" t="s">
        <v>3607</v>
      </c>
      <c r="I21" t="s">
        <v>3608</v>
      </c>
    </row>
    <row r="22" spans="1:10" x14ac:dyDescent="0.25">
      <c r="A22" t="s">
        <v>790</v>
      </c>
      <c r="B22" t="s">
        <v>4161</v>
      </c>
      <c r="C22" t="s">
        <v>4215</v>
      </c>
      <c r="D22" t="s">
        <v>4216</v>
      </c>
      <c r="E22" t="s">
        <v>4215</v>
      </c>
      <c r="F22" t="s">
        <v>4216</v>
      </c>
      <c r="G22" t="s">
        <v>4164</v>
      </c>
      <c r="H22" t="s">
        <v>2847</v>
      </c>
      <c r="I22" t="s">
        <v>2848</v>
      </c>
      <c r="J22" t="s">
        <v>4217</v>
      </c>
    </row>
    <row r="23" spans="1:10" x14ac:dyDescent="0.25">
      <c r="A23" t="s">
        <v>973</v>
      </c>
      <c r="B23" t="s">
        <v>4161</v>
      </c>
      <c r="C23" t="s">
        <v>4218</v>
      </c>
      <c r="D23" t="s">
        <v>4219</v>
      </c>
      <c r="E23" t="s">
        <v>4218</v>
      </c>
      <c r="F23" t="s">
        <v>4219</v>
      </c>
      <c r="G23" t="s">
        <v>4164</v>
      </c>
      <c r="H23" t="s">
        <v>3211</v>
      </c>
      <c r="I23" t="s">
        <v>3212</v>
      </c>
    </row>
    <row r="24" spans="1:10" x14ac:dyDescent="0.25">
      <c r="A24" t="s">
        <v>1097</v>
      </c>
      <c r="B24" t="s">
        <v>4154</v>
      </c>
      <c r="C24" t="s">
        <v>4220</v>
      </c>
      <c r="D24" t="s">
        <v>4221</v>
      </c>
      <c r="E24" t="s">
        <v>4220</v>
      </c>
      <c r="F24" t="s">
        <v>4221</v>
      </c>
      <c r="G24" t="s">
        <v>4157</v>
      </c>
      <c r="H24" t="s">
        <v>3454</v>
      </c>
      <c r="I24" t="s">
        <v>3455</v>
      </c>
    </row>
    <row r="25" spans="1:10" x14ac:dyDescent="0.25">
      <c r="A25" t="s">
        <v>1070</v>
      </c>
      <c r="B25" t="s">
        <v>4154</v>
      </c>
      <c r="C25" t="s">
        <v>4222</v>
      </c>
      <c r="D25" t="s">
        <v>4223</v>
      </c>
      <c r="E25" t="s">
        <v>4222</v>
      </c>
      <c r="F25" t="s">
        <v>4223</v>
      </c>
      <c r="G25" t="s">
        <v>4157</v>
      </c>
      <c r="H25" t="s">
        <v>4224</v>
      </c>
      <c r="I25" t="s">
        <v>3400</v>
      </c>
    </row>
    <row r="26" spans="1:10" x14ac:dyDescent="0.25">
      <c r="A26" t="s">
        <v>1235</v>
      </c>
      <c r="B26" t="s">
        <v>4154</v>
      </c>
      <c r="C26" t="s">
        <v>4225</v>
      </c>
      <c r="D26" t="s">
        <v>4226</v>
      </c>
      <c r="E26" t="s">
        <v>4225</v>
      </c>
      <c r="F26" t="s">
        <v>4226</v>
      </c>
      <c r="G26" t="s">
        <v>4157</v>
      </c>
      <c r="H26" t="s">
        <v>3734</v>
      </c>
      <c r="I26" t="s">
        <v>3735</v>
      </c>
      <c r="J26" t="s">
        <v>4227</v>
      </c>
    </row>
    <row r="27" spans="1:10" x14ac:dyDescent="0.25">
      <c r="A27" t="s">
        <v>1231</v>
      </c>
      <c r="B27" t="s">
        <v>4161</v>
      </c>
      <c r="C27" t="s">
        <v>4228</v>
      </c>
      <c r="D27" t="s">
        <v>4229</v>
      </c>
      <c r="E27" t="s">
        <v>4228</v>
      </c>
      <c r="F27" t="s">
        <v>4229</v>
      </c>
      <c r="G27" t="s">
        <v>4164</v>
      </c>
      <c r="H27" t="s">
        <v>3726</v>
      </c>
      <c r="I27" t="s">
        <v>3727</v>
      </c>
      <c r="J27" t="s">
        <v>4230</v>
      </c>
    </row>
    <row r="28" spans="1:10" x14ac:dyDescent="0.25">
      <c r="A28" t="s">
        <v>764</v>
      </c>
      <c r="B28" t="s">
        <v>4154</v>
      </c>
      <c r="C28" t="s">
        <v>4231</v>
      </c>
      <c r="D28" t="s">
        <v>4232</v>
      </c>
      <c r="E28" t="s">
        <v>4231</v>
      </c>
      <c r="F28" t="s">
        <v>4232</v>
      </c>
      <c r="G28" t="s">
        <v>4157</v>
      </c>
      <c r="H28" t="s">
        <v>2795</v>
      </c>
      <c r="I28" t="s">
        <v>2796</v>
      </c>
      <c r="J28" t="s">
        <v>4233</v>
      </c>
    </row>
    <row r="29" spans="1:10" x14ac:dyDescent="0.25">
      <c r="A29" t="s">
        <v>1423</v>
      </c>
      <c r="B29" t="s">
        <v>4161</v>
      </c>
      <c r="C29" t="s">
        <v>4234</v>
      </c>
      <c r="D29" t="s">
        <v>4235</v>
      </c>
      <c r="E29" t="s">
        <v>4234</v>
      </c>
      <c r="F29" t="s">
        <v>4235</v>
      </c>
      <c r="G29" t="s">
        <v>4164</v>
      </c>
      <c r="H29" t="s">
        <v>4103</v>
      </c>
      <c r="I29" t="s">
        <v>4104</v>
      </c>
    </row>
    <row r="30" spans="1:10" x14ac:dyDescent="0.25">
      <c r="A30" t="s">
        <v>463</v>
      </c>
      <c r="B30" t="s">
        <v>4154</v>
      </c>
      <c r="C30" t="s">
        <v>4236</v>
      </c>
      <c r="D30" t="s">
        <v>4237</v>
      </c>
      <c r="E30" t="s">
        <v>4236</v>
      </c>
      <c r="F30" t="s">
        <v>4237</v>
      </c>
      <c r="G30" t="s">
        <v>4157</v>
      </c>
      <c r="H30" t="s">
        <v>2166</v>
      </c>
      <c r="I30" t="s">
        <v>2167</v>
      </c>
      <c r="J30" t="s">
        <v>4238</v>
      </c>
    </row>
    <row r="31" spans="1:10" x14ac:dyDescent="0.25">
      <c r="A31" t="s">
        <v>135</v>
      </c>
      <c r="B31" t="s">
        <v>4154</v>
      </c>
      <c r="C31" t="s">
        <v>4239</v>
      </c>
      <c r="D31" t="s">
        <v>4240</v>
      </c>
      <c r="E31" t="s">
        <v>4239</v>
      </c>
      <c r="F31" t="s">
        <v>4240</v>
      </c>
      <c r="G31" t="s">
        <v>4157</v>
      </c>
      <c r="H31" t="s">
        <v>1618</v>
      </c>
      <c r="I31" t="s">
        <v>1619</v>
      </c>
      <c r="J31" t="s">
        <v>4241</v>
      </c>
    </row>
    <row r="32" spans="1:10" x14ac:dyDescent="0.25">
      <c r="A32" t="s">
        <v>887</v>
      </c>
      <c r="B32" t="s">
        <v>4161</v>
      </c>
      <c r="C32" t="s">
        <v>4242</v>
      </c>
      <c r="D32" t="s">
        <v>4243</v>
      </c>
      <c r="E32" t="s">
        <v>4242</v>
      </c>
      <c r="F32" t="s">
        <v>4243</v>
      </c>
      <c r="G32" t="s">
        <v>4164</v>
      </c>
      <c r="H32" t="s">
        <v>3042</v>
      </c>
      <c r="I32" t="s">
        <v>3043</v>
      </c>
      <c r="J32" t="s">
        <v>4244</v>
      </c>
    </row>
    <row r="33" spans="1:12" x14ac:dyDescent="0.25">
      <c r="A33" t="s">
        <v>895</v>
      </c>
      <c r="B33" t="s">
        <v>4154</v>
      </c>
      <c r="C33" t="s">
        <v>4245</v>
      </c>
      <c r="D33" t="s">
        <v>4246</v>
      </c>
      <c r="E33" t="s">
        <v>4245</v>
      </c>
      <c r="F33" t="s">
        <v>4246</v>
      </c>
      <c r="G33" t="s">
        <v>4157</v>
      </c>
      <c r="H33" t="s">
        <v>4247</v>
      </c>
      <c r="I33" t="s">
        <v>3057</v>
      </c>
      <c r="J33" t="s">
        <v>4248</v>
      </c>
    </row>
    <row r="34" spans="1:12" x14ac:dyDescent="0.25">
      <c r="A34" t="s">
        <v>640</v>
      </c>
      <c r="B34" t="s">
        <v>4161</v>
      </c>
      <c r="C34" t="s">
        <v>4249</v>
      </c>
      <c r="D34" t="s">
        <v>4250</v>
      </c>
      <c r="E34" t="s">
        <v>4249</v>
      </c>
      <c r="F34" t="s">
        <v>4250</v>
      </c>
      <c r="G34" t="s">
        <v>4164</v>
      </c>
      <c r="H34" t="s">
        <v>2544</v>
      </c>
      <c r="I34" t="s">
        <v>2545</v>
      </c>
      <c r="J34" t="s">
        <v>4251</v>
      </c>
    </row>
    <row r="35" spans="1:12" x14ac:dyDescent="0.25">
      <c r="A35" t="s">
        <v>322</v>
      </c>
      <c r="B35" t="s">
        <v>4161</v>
      </c>
      <c r="C35" t="s">
        <v>4252</v>
      </c>
      <c r="D35" t="s">
        <v>4253</v>
      </c>
      <c r="E35" t="s">
        <v>4252</v>
      </c>
      <c r="F35" t="s">
        <v>4253</v>
      </c>
      <c r="G35" t="s">
        <v>4164</v>
      </c>
      <c r="H35" t="s">
        <v>1860</v>
      </c>
      <c r="I35" t="s">
        <v>1861</v>
      </c>
    </row>
    <row r="36" spans="1:12" x14ac:dyDescent="0.25">
      <c r="A36" t="s">
        <v>849</v>
      </c>
      <c r="B36" t="s">
        <v>4161</v>
      </c>
      <c r="C36" t="s">
        <v>4254</v>
      </c>
      <c r="D36" t="s">
        <v>4255</v>
      </c>
      <c r="E36" t="s">
        <v>4254</v>
      </c>
      <c r="F36" t="s">
        <v>4255</v>
      </c>
      <c r="G36" t="s">
        <v>4164</v>
      </c>
      <c r="H36" t="s">
        <v>2967</v>
      </c>
      <c r="I36" t="s">
        <v>2968</v>
      </c>
      <c r="J36" t="s">
        <v>4256</v>
      </c>
    </row>
    <row r="37" spans="1:12" x14ac:dyDescent="0.25">
      <c r="A37" t="s">
        <v>1287</v>
      </c>
      <c r="B37" t="s">
        <v>4161</v>
      </c>
      <c r="C37" t="s">
        <v>4257</v>
      </c>
      <c r="D37" t="s">
        <v>4258</v>
      </c>
      <c r="E37" t="s">
        <v>4257</v>
      </c>
      <c r="F37" t="s">
        <v>4258</v>
      </c>
      <c r="G37" t="s">
        <v>4164</v>
      </c>
      <c r="H37" t="s">
        <v>3837</v>
      </c>
      <c r="I37" t="s">
        <v>3838</v>
      </c>
      <c r="J37" t="s">
        <v>4259</v>
      </c>
    </row>
    <row r="38" spans="1:12" x14ac:dyDescent="0.25">
      <c r="A38" t="s">
        <v>775</v>
      </c>
      <c r="B38" t="s">
        <v>4161</v>
      </c>
      <c r="C38" t="s">
        <v>4260</v>
      </c>
      <c r="D38" t="s">
        <v>4261</v>
      </c>
      <c r="E38" t="s">
        <v>4260</v>
      </c>
      <c r="F38" t="s">
        <v>4261</v>
      </c>
      <c r="G38" t="s">
        <v>4164</v>
      </c>
      <c r="H38" t="s">
        <v>2817</v>
      </c>
      <c r="I38" t="s">
        <v>2818</v>
      </c>
      <c r="J38" t="s">
        <v>4262</v>
      </c>
    </row>
    <row r="39" spans="1:12" x14ac:dyDescent="0.25">
      <c r="A39" t="s">
        <v>262</v>
      </c>
      <c r="B39" t="s">
        <v>4154</v>
      </c>
      <c r="C39" t="s">
        <v>4263</v>
      </c>
      <c r="D39" t="s">
        <v>4264</v>
      </c>
      <c r="E39" t="s">
        <v>4263</v>
      </c>
      <c r="F39" t="s">
        <v>4264</v>
      </c>
      <c r="G39" t="s">
        <v>4157</v>
      </c>
      <c r="H39" t="s">
        <v>1715</v>
      </c>
      <c r="I39" t="s">
        <v>1716</v>
      </c>
    </row>
    <row r="40" spans="1:12" x14ac:dyDescent="0.25">
      <c r="A40" t="s">
        <v>82</v>
      </c>
      <c r="B40" t="s">
        <v>4161</v>
      </c>
      <c r="C40" t="s">
        <v>4265</v>
      </c>
      <c r="D40" t="s">
        <v>4266</v>
      </c>
      <c r="E40" t="s">
        <v>4265</v>
      </c>
      <c r="F40" t="s">
        <v>4266</v>
      </c>
      <c r="G40" t="s">
        <v>4164</v>
      </c>
      <c r="H40" t="s">
        <v>1514</v>
      </c>
      <c r="I40" t="s">
        <v>1515</v>
      </c>
    </row>
    <row r="41" spans="1:12" x14ac:dyDescent="0.25">
      <c r="A41" t="s">
        <v>515</v>
      </c>
      <c r="B41" t="s">
        <v>4161</v>
      </c>
      <c r="C41" t="s">
        <v>4267</v>
      </c>
      <c r="D41" t="s">
        <v>4268</v>
      </c>
      <c r="E41" t="s">
        <v>4267</v>
      </c>
      <c r="F41" t="s">
        <v>4268</v>
      </c>
      <c r="G41" t="s">
        <v>4164</v>
      </c>
      <c r="H41" t="s">
        <v>2286</v>
      </c>
      <c r="I41" t="s">
        <v>2287</v>
      </c>
      <c r="J41" t="s">
        <v>4269</v>
      </c>
      <c r="K41" t="s">
        <v>4270</v>
      </c>
    </row>
    <row r="42" spans="1:12" x14ac:dyDescent="0.25">
      <c r="A42" t="s">
        <v>828</v>
      </c>
      <c r="B42" t="s">
        <v>4154</v>
      </c>
      <c r="C42" t="s">
        <v>4271</v>
      </c>
      <c r="D42" t="s">
        <v>4272</v>
      </c>
      <c r="E42" t="s">
        <v>4271</v>
      </c>
      <c r="F42" t="s">
        <v>4272</v>
      </c>
      <c r="G42" t="s">
        <v>4157</v>
      </c>
      <c r="H42" t="s">
        <v>2926</v>
      </c>
      <c r="I42" t="s">
        <v>2927</v>
      </c>
    </row>
    <row r="43" spans="1:12" x14ac:dyDescent="0.25">
      <c r="A43" t="s">
        <v>99</v>
      </c>
      <c r="B43" t="s">
        <v>4161</v>
      </c>
      <c r="C43" t="s">
        <v>4273</v>
      </c>
      <c r="D43" t="s">
        <v>4274</v>
      </c>
      <c r="E43" t="s">
        <v>4273</v>
      </c>
      <c r="F43" t="s">
        <v>4274</v>
      </c>
      <c r="G43" t="s">
        <v>4164</v>
      </c>
      <c r="H43" t="s">
        <v>1604</v>
      </c>
      <c r="I43" t="s">
        <v>1605</v>
      </c>
      <c r="J43" t="s">
        <v>4275</v>
      </c>
    </row>
    <row r="44" spans="1:12" x14ac:dyDescent="0.25">
      <c r="A44" t="s">
        <v>538</v>
      </c>
      <c r="B44" t="s">
        <v>4154</v>
      </c>
      <c r="C44" t="s">
        <v>4276</v>
      </c>
      <c r="D44" t="s">
        <v>4277</v>
      </c>
      <c r="E44" t="s">
        <v>4276</v>
      </c>
      <c r="F44" t="s">
        <v>4277</v>
      </c>
      <c r="G44" t="s">
        <v>4157</v>
      </c>
      <c r="H44" t="s">
        <v>2340</v>
      </c>
      <c r="I44" t="s">
        <v>2341</v>
      </c>
    </row>
    <row r="45" spans="1:12" x14ac:dyDescent="0.25">
      <c r="A45" t="s">
        <v>173</v>
      </c>
      <c r="B45" t="s">
        <v>4154</v>
      </c>
      <c r="C45" t="s">
        <v>4278</v>
      </c>
      <c r="D45" t="s">
        <v>4279</v>
      </c>
      <c r="E45" t="s">
        <v>4278</v>
      </c>
      <c r="F45" t="s">
        <v>4279</v>
      </c>
      <c r="G45" t="s">
        <v>4157</v>
      </c>
      <c r="H45" t="s">
        <v>2320</v>
      </c>
      <c r="I45" t="s">
        <v>2321</v>
      </c>
      <c r="J45" t="s">
        <v>4280</v>
      </c>
    </row>
    <row r="46" spans="1:12" x14ac:dyDescent="0.25">
      <c r="A46" t="s">
        <v>1208</v>
      </c>
      <c r="B46" t="s">
        <v>4154</v>
      </c>
      <c r="C46" t="s">
        <v>4281</v>
      </c>
      <c r="D46" t="s">
        <v>4282</v>
      </c>
      <c r="E46" t="s">
        <v>4281</v>
      </c>
      <c r="F46" t="s">
        <v>4282</v>
      </c>
      <c r="G46" t="s">
        <v>4157</v>
      </c>
      <c r="H46" t="s">
        <v>3681</v>
      </c>
      <c r="I46" t="s">
        <v>3682</v>
      </c>
      <c r="J46" t="s">
        <v>4283</v>
      </c>
      <c r="K46" t="s">
        <v>4284</v>
      </c>
    </row>
    <row r="47" spans="1:12" x14ac:dyDescent="0.25">
      <c r="A47" t="s">
        <v>744</v>
      </c>
      <c r="B47" t="s">
        <v>4161</v>
      </c>
      <c r="C47" t="s">
        <v>4285</v>
      </c>
      <c r="D47" t="s">
        <v>4286</v>
      </c>
      <c r="E47" t="s">
        <v>4285</v>
      </c>
      <c r="F47" t="s">
        <v>4286</v>
      </c>
      <c r="G47" t="s">
        <v>4164</v>
      </c>
      <c r="H47" t="s">
        <v>1606</v>
      </c>
      <c r="I47" t="s">
        <v>2758</v>
      </c>
      <c r="J47" t="s">
        <v>2737</v>
      </c>
      <c r="K47" t="s">
        <v>1607</v>
      </c>
      <c r="L47" t="s">
        <v>4287</v>
      </c>
    </row>
    <row r="48" spans="1:12" x14ac:dyDescent="0.25">
      <c r="A48" t="s">
        <v>554</v>
      </c>
      <c r="B48" t="s">
        <v>4161</v>
      </c>
      <c r="C48" t="s">
        <v>4288</v>
      </c>
      <c r="D48" t="s">
        <v>4289</v>
      </c>
      <c r="E48" t="s">
        <v>4288</v>
      </c>
      <c r="F48" t="s">
        <v>4289</v>
      </c>
      <c r="G48" t="s">
        <v>4164</v>
      </c>
      <c r="H48" t="s">
        <v>2373</v>
      </c>
      <c r="I48" t="s">
        <v>2374</v>
      </c>
      <c r="J48" t="s">
        <v>4290</v>
      </c>
    </row>
    <row r="49" spans="1:11" x14ac:dyDescent="0.25">
      <c r="A49" t="s">
        <v>705</v>
      </c>
      <c r="B49" t="s">
        <v>4154</v>
      </c>
      <c r="C49" t="s">
        <v>4291</v>
      </c>
      <c r="D49" t="s">
        <v>4292</v>
      </c>
      <c r="E49" t="s">
        <v>4291</v>
      </c>
      <c r="F49" t="s">
        <v>4292</v>
      </c>
      <c r="G49" t="s">
        <v>4157</v>
      </c>
      <c r="H49" t="s">
        <v>2680</v>
      </c>
      <c r="I49" t="s">
        <v>2681</v>
      </c>
      <c r="J49" t="s">
        <v>4293</v>
      </c>
    </row>
    <row r="50" spans="1:11" x14ac:dyDescent="0.25">
      <c r="A50" t="s">
        <v>1434</v>
      </c>
      <c r="B50" t="s">
        <v>4154</v>
      </c>
      <c r="C50" t="s">
        <v>4294</v>
      </c>
      <c r="D50" t="s">
        <v>4295</v>
      </c>
      <c r="E50" t="s">
        <v>4294</v>
      </c>
      <c r="F50" t="s">
        <v>4295</v>
      </c>
      <c r="G50" t="s">
        <v>4157</v>
      </c>
      <c r="H50" t="s">
        <v>4124</v>
      </c>
      <c r="I50" t="s">
        <v>4125</v>
      </c>
      <c r="J50" t="s">
        <v>4296</v>
      </c>
    </row>
    <row r="51" spans="1:11" x14ac:dyDescent="0.25">
      <c r="A51" t="s">
        <v>166</v>
      </c>
      <c r="B51" t="s">
        <v>4154</v>
      </c>
      <c r="C51" t="s">
        <v>4297</v>
      </c>
      <c r="D51" t="s">
        <v>4298</v>
      </c>
      <c r="E51" t="s">
        <v>4297</v>
      </c>
      <c r="F51" t="s">
        <v>4298</v>
      </c>
      <c r="G51" t="s">
        <v>4157</v>
      </c>
      <c r="H51" t="s">
        <v>2170</v>
      </c>
      <c r="I51" t="s">
        <v>2171</v>
      </c>
    </row>
    <row r="52" spans="1:11" x14ac:dyDescent="0.25">
      <c r="A52" t="s">
        <v>1390</v>
      </c>
      <c r="B52" t="s">
        <v>4161</v>
      </c>
      <c r="C52" t="s">
        <v>4299</v>
      </c>
      <c r="D52" t="s">
        <v>4300</v>
      </c>
      <c r="E52" t="s">
        <v>4299</v>
      </c>
      <c r="F52" t="s">
        <v>4300</v>
      </c>
      <c r="G52" t="s">
        <v>4164</v>
      </c>
      <c r="H52" t="s">
        <v>4036</v>
      </c>
      <c r="I52" t="s">
        <v>4037</v>
      </c>
      <c r="J52" t="s">
        <v>4301</v>
      </c>
      <c r="K52" t="s">
        <v>4302</v>
      </c>
    </row>
    <row r="53" spans="1:11" x14ac:dyDescent="0.25">
      <c r="A53" t="s">
        <v>412</v>
      </c>
      <c r="B53" t="s">
        <v>4154</v>
      </c>
      <c r="C53" t="s">
        <v>4303</v>
      </c>
      <c r="D53" t="s">
        <v>4304</v>
      </c>
      <c r="E53" t="s">
        <v>4303</v>
      </c>
      <c r="F53" t="s">
        <v>4304</v>
      </c>
      <c r="G53" t="s">
        <v>4157</v>
      </c>
      <c r="H53" t="s">
        <v>2057</v>
      </c>
      <c r="I53" t="s">
        <v>2058</v>
      </c>
    </row>
    <row r="54" spans="1:11" x14ac:dyDescent="0.25">
      <c r="A54" t="s">
        <v>768</v>
      </c>
      <c r="B54" t="s">
        <v>4154</v>
      </c>
      <c r="C54" t="s">
        <v>4305</v>
      </c>
      <c r="D54" t="s">
        <v>4306</v>
      </c>
      <c r="E54" t="s">
        <v>4305</v>
      </c>
      <c r="F54" t="s">
        <v>4306</v>
      </c>
      <c r="G54" t="s">
        <v>4157</v>
      </c>
      <c r="H54" t="s">
        <v>2803</v>
      </c>
      <c r="I54" t="s">
        <v>2804</v>
      </c>
      <c r="J54" t="s">
        <v>4307</v>
      </c>
    </row>
    <row r="55" spans="1:11" x14ac:dyDescent="0.25">
      <c r="A55" t="s">
        <v>1444</v>
      </c>
      <c r="B55" t="s">
        <v>4161</v>
      </c>
      <c r="C55" t="s">
        <v>4308</v>
      </c>
      <c r="D55" t="s">
        <v>4309</v>
      </c>
      <c r="E55" t="s">
        <v>4308</v>
      </c>
      <c r="F55" t="s">
        <v>4309</v>
      </c>
      <c r="G55" t="s">
        <v>4164</v>
      </c>
      <c r="H55" t="s">
        <v>4142</v>
      </c>
      <c r="I55" t="s">
        <v>4143</v>
      </c>
      <c r="J55" t="s">
        <v>4310</v>
      </c>
      <c r="K55" t="s">
        <v>4311</v>
      </c>
    </row>
    <row r="56" spans="1:11" x14ac:dyDescent="0.25">
      <c r="A56" t="s">
        <v>1193</v>
      </c>
      <c r="B56" t="s">
        <v>4154</v>
      </c>
      <c r="C56" t="s">
        <v>4312</v>
      </c>
      <c r="D56" t="s">
        <v>4313</v>
      </c>
      <c r="E56" t="s">
        <v>4312</v>
      </c>
      <c r="F56" t="s">
        <v>4313</v>
      </c>
      <c r="G56" t="s">
        <v>4157</v>
      </c>
      <c r="H56" t="s">
        <v>3649</v>
      </c>
      <c r="I56" t="s">
        <v>3650</v>
      </c>
    </row>
    <row r="57" spans="1:11" x14ac:dyDescent="0.25">
      <c r="A57" t="s">
        <v>402</v>
      </c>
      <c r="B57" t="s">
        <v>4161</v>
      </c>
      <c r="C57" t="s">
        <v>4314</v>
      </c>
      <c r="D57" t="s">
        <v>4315</v>
      </c>
      <c r="E57" t="s">
        <v>4314</v>
      </c>
      <c r="F57" t="s">
        <v>4315</v>
      </c>
      <c r="G57" t="s">
        <v>4164</v>
      </c>
      <c r="H57" t="s">
        <v>2037</v>
      </c>
      <c r="I57" t="s">
        <v>2038</v>
      </c>
      <c r="J57" t="s">
        <v>4316</v>
      </c>
    </row>
    <row r="58" spans="1:11" x14ac:dyDescent="0.25">
      <c r="A58" t="s">
        <v>113</v>
      </c>
      <c r="B58" t="s">
        <v>4161</v>
      </c>
      <c r="C58" t="s">
        <v>4317</v>
      </c>
      <c r="D58" t="s">
        <v>4318</v>
      </c>
      <c r="E58" t="s">
        <v>4317</v>
      </c>
      <c r="F58" t="s">
        <v>4318</v>
      </c>
      <c r="G58" t="s">
        <v>4164</v>
      </c>
      <c r="H58" t="s">
        <v>1540</v>
      </c>
      <c r="I58" t="s">
        <v>1541</v>
      </c>
      <c r="J58" t="s">
        <v>4319</v>
      </c>
    </row>
    <row r="59" spans="1:11" x14ac:dyDescent="0.25">
      <c r="A59" t="s">
        <v>1006</v>
      </c>
      <c r="B59" t="s">
        <v>4161</v>
      </c>
      <c r="C59" t="s">
        <v>4320</v>
      </c>
      <c r="D59" t="s">
        <v>4321</v>
      </c>
      <c r="E59" t="s">
        <v>4320</v>
      </c>
      <c r="F59" t="s">
        <v>4321</v>
      </c>
      <c r="G59" t="s">
        <v>4164</v>
      </c>
      <c r="H59" t="s">
        <v>3276</v>
      </c>
      <c r="I59" t="s">
        <v>3277</v>
      </c>
      <c r="J59" t="s">
        <v>4322</v>
      </c>
    </row>
    <row r="60" spans="1:11" x14ac:dyDescent="0.25">
      <c r="A60" t="s">
        <v>289</v>
      </c>
      <c r="B60" t="s">
        <v>4161</v>
      </c>
      <c r="C60" t="s">
        <v>4323</v>
      </c>
      <c r="D60" t="s">
        <v>4324</v>
      </c>
      <c r="E60" t="s">
        <v>4323</v>
      </c>
      <c r="F60" t="s">
        <v>4324</v>
      </c>
      <c r="G60" t="s">
        <v>4164</v>
      </c>
      <c r="H60" t="s">
        <v>1781</v>
      </c>
      <c r="I60" t="s">
        <v>1782</v>
      </c>
      <c r="J60" t="s">
        <v>4325</v>
      </c>
    </row>
    <row r="61" spans="1:11" x14ac:dyDescent="0.25">
      <c r="A61" t="s">
        <v>590</v>
      </c>
      <c r="B61" t="s">
        <v>4161</v>
      </c>
      <c r="C61" t="s">
        <v>4326</v>
      </c>
      <c r="D61" t="s">
        <v>4327</v>
      </c>
      <c r="E61" t="s">
        <v>4326</v>
      </c>
      <c r="F61" t="s">
        <v>4327</v>
      </c>
      <c r="G61" t="s">
        <v>4164</v>
      </c>
      <c r="H61" t="s">
        <v>1512</v>
      </c>
      <c r="I61" t="s">
        <v>2444</v>
      </c>
    </row>
    <row r="62" spans="1:11" x14ac:dyDescent="0.25">
      <c r="A62" t="s">
        <v>925</v>
      </c>
      <c r="B62" t="s">
        <v>4161</v>
      </c>
      <c r="C62" t="s">
        <v>4328</v>
      </c>
      <c r="D62" t="s">
        <v>4329</v>
      </c>
      <c r="E62" t="s">
        <v>4328</v>
      </c>
      <c r="F62" t="s">
        <v>4329</v>
      </c>
      <c r="G62" t="s">
        <v>4164</v>
      </c>
      <c r="H62" t="s">
        <v>3117</v>
      </c>
      <c r="I62" t="s">
        <v>3118</v>
      </c>
      <c r="J62" t="s">
        <v>4330</v>
      </c>
    </row>
    <row r="63" spans="1:11" x14ac:dyDescent="0.25">
      <c r="A63" t="s">
        <v>1019</v>
      </c>
      <c r="B63" t="s">
        <v>4154</v>
      </c>
      <c r="C63" t="s">
        <v>4331</v>
      </c>
      <c r="D63" t="s">
        <v>4332</v>
      </c>
      <c r="E63" t="s">
        <v>4331</v>
      </c>
      <c r="F63" t="s">
        <v>4332</v>
      </c>
      <c r="G63" t="s">
        <v>4157</v>
      </c>
      <c r="H63" t="s">
        <v>3302</v>
      </c>
      <c r="I63" t="s">
        <v>3303</v>
      </c>
    </row>
    <row r="64" spans="1:11" x14ac:dyDescent="0.25">
      <c r="A64" t="s">
        <v>486</v>
      </c>
      <c r="B64" t="s">
        <v>4161</v>
      </c>
      <c r="C64" t="s">
        <v>4333</v>
      </c>
      <c r="D64" t="s">
        <v>4334</v>
      </c>
      <c r="E64" t="s">
        <v>4333</v>
      </c>
      <c r="F64" t="s">
        <v>4334</v>
      </c>
      <c r="G64" t="s">
        <v>4164</v>
      </c>
      <c r="H64" t="s">
        <v>2218</v>
      </c>
      <c r="I64" t="s">
        <v>2219</v>
      </c>
    </row>
    <row r="65" spans="1:10" x14ac:dyDescent="0.25">
      <c r="A65" t="s">
        <v>778</v>
      </c>
      <c r="B65" t="s">
        <v>4161</v>
      </c>
      <c r="C65" t="s">
        <v>4335</v>
      </c>
      <c r="D65" t="s">
        <v>4336</v>
      </c>
      <c r="E65" t="s">
        <v>4335</v>
      </c>
      <c r="F65" t="s">
        <v>4336</v>
      </c>
      <c r="G65" t="s">
        <v>4164</v>
      </c>
      <c r="H65" t="s">
        <v>2823</v>
      </c>
      <c r="I65" t="s">
        <v>2824</v>
      </c>
    </row>
    <row r="66" spans="1:10" x14ac:dyDescent="0.25">
      <c r="A66" t="s">
        <v>462</v>
      </c>
      <c r="B66" t="s">
        <v>4161</v>
      </c>
      <c r="C66" t="s">
        <v>4337</v>
      </c>
      <c r="D66" t="s">
        <v>4338</v>
      </c>
      <c r="E66" t="s">
        <v>4337</v>
      </c>
      <c r="F66" t="s">
        <v>4338</v>
      </c>
      <c r="G66" t="s">
        <v>4164</v>
      </c>
      <c r="H66" t="s">
        <v>2161</v>
      </c>
      <c r="I66" t="s">
        <v>2162</v>
      </c>
    </row>
    <row r="67" spans="1:10" x14ac:dyDescent="0.25">
      <c r="A67" t="s">
        <v>1140</v>
      </c>
      <c r="B67" t="s">
        <v>4154</v>
      </c>
      <c r="C67" t="s">
        <v>4339</v>
      </c>
      <c r="D67" t="s">
        <v>4340</v>
      </c>
      <c r="E67" t="s">
        <v>4339</v>
      </c>
      <c r="F67" t="s">
        <v>4340</v>
      </c>
      <c r="G67" t="s">
        <v>4157</v>
      </c>
      <c r="H67" t="s">
        <v>3536</v>
      </c>
      <c r="I67" t="s">
        <v>3537</v>
      </c>
    </row>
    <row r="68" spans="1:10" x14ac:dyDescent="0.25">
      <c r="A68" t="s">
        <v>628</v>
      </c>
      <c r="B68" t="s">
        <v>4161</v>
      </c>
      <c r="C68" t="s">
        <v>4341</v>
      </c>
      <c r="D68" t="s">
        <v>4342</v>
      </c>
      <c r="E68" t="s">
        <v>4341</v>
      </c>
      <c r="F68" t="s">
        <v>4342</v>
      </c>
      <c r="G68" t="s">
        <v>4164</v>
      </c>
      <c r="H68" t="s">
        <v>2520</v>
      </c>
      <c r="I68" t="s">
        <v>2521</v>
      </c>
    </row>
    <row r="69" spans="1:10" x14ac:dyDescent="0.25">
      <c r="A69" t="s">
        <v>1431</v>
      </c>
      <c r="B69" t="s">
        <v>4161</v>
      </c>
      <c r="C69" t="s">
        <v>4343</v>
      </c>
      <c r="D69" t="s">
        <v>4344</v>
      </c>
      <c r="E69" t="s">
        <v>4343</v>
      </c>
      <c r="F69" t="s">
        <v>4344</v>
      </c>
      <c r="G69" t="s">
        <v>4164</v>
      </c>
      <c r="H69" t="s">
        <v>4118</v>
      </c>
      <c r="I69" t="s">
        <v>4119</v>
      </c>
      <c r="J69" t="s">
        <v>4345</v>
      </c>
    </row>
    <row r="70" spans="1:10" x14ac:dyDescent="0.25">
      <c r="A70" t="s">
        <v>1177</v>
      </c>
      <c r="B70" t="s">
        <v>4161</v>
      </c>
      <c r="C70" t="s">
        <v>4346</v>
      </c>
      <c r="D70" t="s">
        <v>4347</v>
      </c>
      <c r="E70" t="s">
        <v>4346</v>
      </c>
      <c r="F70" t="s">
        <v>4347</v>
      </c>
      <c r="G70" t="s">
        <v>4164</v>
      </c>
      <c r="H70" t="s">
        <v>3618</v>
      </c>
      <c r="I70" t="s">
        <v>3619</v>
      </c>
      <c r="J70" t="s">
        <v>4348</v>
      </c>
    </row>
    <row r="71" spans="1:10" x14ac:dyDescent="0.25">
      <c r="A71" t="s">
        <v>996</v>
      </c>
      <c r="B71" t="s">
        <v>4161</v>
      </c>
      <c r="C71" t="s">
        <v>4349</v>
      </c>
      <c r="D71" t="s">
        <v>4350</v>
      </c>
      <c r="E71" t="s">
        <v>4349</v>
      </c>
      <c r="F71" t="s">
        <v>4350</v>
      </c>
      <c r="G71" t="s">
        <v>4164</v>
      </c>
      <c r="H71" t="s">
        <v>3256</v>
      </c>
      <c r="I71" t="s">
        <v>3257</v>
      </c>
    </row>
    <row r="72" spans="1:10" x14ac:dyDescent="0.25">
      <c r="A72" t="s">
        <v>1105</v>
      </c>
      <c r="B72" t="s">
        <v>4161</v>
      </c>
      <c r="C72" t="s">
        <v>4351</v>
      </c>
      <c r="D72" t="s">
        <v>4352</v>
      </c>
      <c r="E72" t="s">
        <v>4351</v>
      </c>
      <c r="F72" t="s">
        <v>4352</v>
      </c>
      <c r="G72" t="s">
        <v>4164</v>
      </c>
      <c r="H72" t="s">
        <v>1536</v>
      </c>
      <c r="I72" t="s">
        <v>3470</v>
      </c>
      <c r="J72" t="s">
        <v>4353</v>
      </c>
    </row>
    <row r="73" spans="1:10" x14ac:dyDescent="0.25">
      <c r="A73" t="s">
        <v>1295</v>
      </c>
      <c r="B73" t="s">
        <v>4161</v>
      </c>
      <c r="C73" t="s">
        <v>4354</v>
      </c>
      <c r="D73" t="s">
        <v>4355</v>
      </c>
      <c r="E73" t="s">
        <v>4354</v>
      </c>
      <c r="F73" t="s">
        <v>4355</v>
      </c>
      <c r="G73" t="s">
        <v>4164</v>
      </c>
      <c r="H73" t="s">
        <v>3853</v>
      </c>
      <c r="I73" t="s">
        <v>3854</v>
      </c>
      <c r="J73" t="s">
        <v>4356</v>
      </c>
    </row>
    <row r="74" spans="1:10" x14ac:dyDescent="0.25">
      <c r="A74" t="s">
        <v>248</v>
      </c>
      <c r="B74" t="s">
        <v>4161</v>
      </c>
      <c r="C74" t="s">
        <v>4357</v>
      </c>
      <c r="D74" t="s">
        <v>4358</v>
      </c>
      <c r="E74" t="s">
        <v>4357</v>
      </c>
      <c r="F74" t="s">
        <v>4358</v>
      </c>
      <c r="G74" t="s">
        <v>4164</v>
      </c>
      <c r="H74" t="s">
        <v>1681</v>
      </c>
      <c r="I74" t="s">
        <v>1682</v>
      </c>
    </row>
    <row r="75" spans="1:10" x14ac:dyDescent="0.25">
      <c r="A75" t="s">
        <v>81</v>
      </c>
      <c r="B75" t="s">
        <v>4161</v>
      </c>
      <c r="C75" t="s">
        <v>4359</v>
      </c>
      <c r="D75" t="s">
        <v>4360</v>
      </c>
      <c r="E75" t="s">
        <v>4359</v>
      </c>
      <c r="F75" t="s">
        <v>4360</v>
      </c>
      <c r="G75" t="s">
        <v>4164</v>
      </c>
      <c r="H75" t="s">
        <v>1512</v>
      </c>
      <c r="I75" t="s">
        <v>1513</v>
      </c>
    </row>
    <row r="76" spans="1:10" x14ac:dyDescent="0.25">
      <c r="A76" t="s">
        <v>1422</v>
      </c>
      <c r="B76" t="s">
        <v>4154</v>
      </c>
      <c r="C76" t="s">
        <v>4361</v>
      </c>
      <c r="D76" t="s">
        <v>4362</v>
      </c>
      <c r="E76" t="s">
        <v>4361</v>
      </c>
      <c r="F76" t="s">
        <v>4362</v>
      </c>
      <c r="G76" t="s">
        <v>4157</v>
      </c>
      <c r="H76" t="s">
        <v>4101</v>
      </c>
      <c r="I76" t="s">
        <v>4102</v>
      </c>
    </row>
    <row r="77" spans="1:10" x14ac:dyDescent="0.25">
      <c r="A77" t="s">
        <v>995</v>
      </c>
      <c r="B77" t="s">
        <v>4154</v>
      </c>
      <c r="C77" t="s">
        <v>4363</v>
      </c>
      <c r="D77" t="s">
        <v>4364</v>
      </c>
      <c r="E77" t="s">
        <v>4363</v>
      </c>
      <c r="F77" t="s">
        <v>4364</v>
      </c>
      <c r="G77" t="s">
        <v>4157</v>
      </c>
      <c r="H77" t="s">
        <v>3254</v>
      </c>
      <c r="I77" t="s">
        <v>3255</v>
      </c>
    </row>
    <row r="78" spans="1:10" x14ac:dyDescent="0.25">
      <c r="A78" t="s">
        <v>455</v>
      </c>
      <c r="B78" t="s">
        <v>4161</v>
      </c>
      <c r="C78" t="s">
        <v>4365</v>
      </c>
      <c r="D78" t="s">
        <v>4366</v>
      </c>
      <c r="E78" t="s">
        <v>4365</v>
      </c>
      <c r="F78" t="s">
        <v>4366</v>
      </c>
      <c r="G78" t="s">
        <v>4164</v>
      </c>
      <c r="H78" t="s">
        <v>2147</v>
      </c>
      <c r="I78" t="s">
        <v>2148</v>
      </c>
      <c r="J78" t="s">
        <v>4367</v>
      </c>
    </row>
    <row r="79" spans="1:10" x14ac:dyDescent="0.25">
      <c r="A79" t="s">
        <v>613</v>
      </c>
      <c r="B79" t="s">
        <v>4154</v>
      </c>
      <c r="C79" t="s">
        <v>4368</v>
      </c>
      <c r="D79" t="s">
        <v>4369</v>
      </c>
      <c r="E79" t="s">
        <v>4368</v>
      </c>
      <c r="F79" t="s">
        <v>4369</v>
      </c>
      <c r="G79" t="s">
        <v>4157</v>
      </c>
      <c r="H79" t="s">
        <v>2488</v>
      </c>
      <c r="I79" t="s">
        <v>2489</v>
      </c>
      <c r="J79" t="s">
        <v>4370</v>
      </c>
    </row>
    <row r="80" spans="1:10" x14ac:dyDescent="0.25">
      <c r="A80" t="s">
        <v>1159</v>
      </c>
      <c r="B80" t="s">
        <v>4154</v>
      </c>
      <c r="C80" t="s">
        <v>4371</v>
      </c>
      <c r="D80" t="s">
        <v>4372</v>
      </c>
      <c r="E80" t="s">
        <v>4371</v>
      </c>
      <c r="F80" t="s">
        <v>4372</v>
      </c>
      <c r="G80" t="s">
        <v>4157</v>
      </c>
      <c r="H80" t="s">
        <v>3575</v>
      </c>
      <c r="I80" t="s">
        <v>3576</v>
      </c>
    </row>
    <row r="81" spans="1:14" x14ac:dyDescent="0.25">
      <c r="A81" t="s">
        <v>1276</v>
      </c>
      <c r="B81" t="s">
        <v>4154</v>
      </c>
      <c r="C81" t="s">
        <v>4373</v>
      </c>
      <c r="D81" t="s">
        <v>4374</v>
      </c>
      <c r="E81" t="s">
        <v>4373</v>
      </c>
      <c r="F81" t="s">
        <v>4374</v>
      </c>
      <c r="G81" t="s">
        <v>4157</v>
      </c>
      <c r="H81" t="s">
        <v>3815</v>
      </c>
      <c r="I81" t="s">
        <v>3816</v>
      </c>
      <c r="J81" t="s">
        <v>4375</v>
      </c>
    </row>
    <row r="82" spans="1:14" x14ac:dyDescent="0.25">
      <c r="A82" t="s">
        <v>502</v>
      </c>
      <c r="B82" t="s">
        <v>4154</v>
      </c>
      <c r="C82" t="s">
        <v>4376</v>
      </c>
      <c r="D82" t="s">
        <v>4377</v>
      </c>
      <c r="E82" t="s">
        <v>4376</v>
      </c>
      <c r="F82" t="s">
        <v>4377</v>
      </c>
      <c r="G82" t="s">
        <v>4157</v>
      </c>
      <c r="H82" t="s">
        <v>2257</v>
      </c>
      <c r="I82" t="s">
        <v>2258</v>
      </c>
    </row>
    <row r="83" spans="1:14" x14ac:dyDescent="0.25">
      <c r="A83" t="s">
        <v>80</v>
      </c>
      <c r="B83" t="s">
        <v>4154</v>
      </c>
      <c r="C83" t="s">
        <v>4378</v>
      </c>
      <c r="D83" t="s">
        <v>4379</v>
      </c>
      <c r="E83" t="s">
        <v>4378</v>
      </c>
      <c r="F83" t="s">
        <v>4379</v>
      </c>
      <c r="G83" t="s">
        <v>4157</v>
      </c>
      <c r="H83" t="s">
        <v>4380</v>
      </c>
      <c r="I83" t="s">
        <v>1509</v>
      </c>
    </row>
    <row r="84" spans="1:14" x14ac:dyDescent="0.25">
      <c r="A84" t="s">
        <v>153</v>
      </c>
      <c r="B84" t="s">
        <v>4161</v>
      </c>
      <c r="C84" t="s">
        <v>4381</v>
      </c>
      <c r="D84" t="s">
        <v>4382</v>
      </c>
      <c r="E84" t="s">
        <v>4381</v>
      </c>
      <c r="F84" t="s">
        <v>4382</v>
      </c>
      <c r="G84" t="s">
        <v>4164</v>
      </c>
      <c r="H84" t="s">
        <v>1810</v>
      </c>
      <c r="I84" t="s">
        <v>1811</v>
      </c>
    </row>
    <row r="85" spans="1:14" x14ac:dyDescent="0.25">
      <c r="A85" t="s">
        <v>614</v>
      </c>
      <c r="B85" t="s">
        <v>4154</v>
      </c>
      <c r="C85" t="s">
        <v>4383</v>
      </c>
      <c r="D85" t="s">
        <v>4384</v>
      </c>
      <c r="E85" t="s">
        <v>4383</v>
      </c>
      <c r="F85" t="s">
        <v>4384</v>
      </c>
      <c r="G85" t="s">
        <v>4157</v>
      </c>
      <c r="H85" t="s">
        <v>2490</v>
      </c>
      <c r="I85" t="s">
        <v>2491</v>
      </c>
      <c r="J85" t="s">
        <v>4385</v>
      </c>
      <c r="K85" t="s">
        <v>4386</v>
      </c>
      <c r="L85" t="s">
        <v>4387</v>
      </c>
      <c r="M85" t="s">
        <v>4388</v>
      </c>
      <c r="N85" t="s">
        <v>4389</v>
      </c>
    </row>
    <row r="86" spans="1:14" x14ac:dyDescent="0.25">
      <c r="A86" t="s">
        <v>686</v>
      </c>
      <c r="B86" t="s">
        <v>4154</v>
      </c>
      <c r="C86" t="s">
        <v>4390</v>
      </c>
      <c r="D86" t="s">
        <v>4391</v>
      </c>
      <c r="E86" t="s">
        <v>4390</v>
      </c>
      <c r="F86" t="s">
        <v>4391</v>
      </c>
      <c r="G86" t="s">
        <v>4157</v>
      </c>
      <c r="H86" t="s">
        <v>2640</v>
      </c>
      <c r="I86" t="s">
        <v>2641</v>
      </c>
    </row>
    <row r="87" spans="1:14" x14ac:dyDescent="0.25">
      <c r="A87" t="s">
        <v>362</v>
      </c>
      <c r="B87" t="s">
        <v>4154</v>
      </c>
      <c r="C87" t="s">
        <v>4392</v>
      </c>
      <c r="D87" t="s">
        <v>4393</v>
      </c>
      <c r="E87" t="s">
        <v>4392</v>
      </c>
      <c r="F87" t="s">
        <v>4393</v>
      </c>
      <c r="G87" t="s">
        <v>4157</v>
      </c>
      <c r="H87" t="s">
        <v>1952</v>
      </c>
      <c r="I87" t="s">
        <v>1953</v>
      </c>
      <c r="J87" t="s">
        <v>4394</v>
      </c>
      <c r="K87" t="s">
        <v>4395</v>
      </c>
    </row>
    <row r="88" spans="1:14" x14ac:dyDescent="0.25">
      <c r="A88" t="s">
        <v>1320</v>
      </c>
      <c r="B88" t="s">
        <v>4154</v>
      </c>
      <c r="C88" t="s">
        <v>4396</v>
      </c>
      <c r="D88" t="s">
        <v>4397</v>
      </c>
      <c r="E88" t="s">
        <v>4396</v>
      </c>
      <c r="F88" t="s">
        <v>4397</v>
      </c>
      <c r="G88" t="s">
        <v>4157</v>
      </c>
      <c r="H88" t="s">
        <v>3900</v>
      </c>
      <c r="I88" t="s">
        <v>3901</v>
      </c>
      <c r="J88" t="s">
        <v>4398</v>
      </c>
    </row>
    <row r="89" spans="1:14" x14ac:dyDescent="0.25">
      <c r="A89" t="s">
        <v>1223</v>
      </c>
      <c r="B89" t="s">
        <v>4161</v>
      </c>
      <c r="C89" t="s">
        <v>4399</v>
      </c>
      <c r="D89" t="s">
        <v>4400</v>
      </c>
      <c r="E89" t="s">
        <v>4399</v>
      </c>
      <c r="F89" t="s">
        <v>4400</v>
      </c>
      <c r="G89" t="s">
        <v>4164</v>
      </c>
      <c r="H89" t="s">
        <v>3710</v>
      </c>
      <c r="I89" t="s">
        <v>3711</v>
      </c>
      <c r="J89" t="s">
        <v>4401</v>
      </c>
      <c r="K89" t="s">
        <v>4402</v>
      </c>
    </row>
    <row r="90" spans="1:14" x14ac:dyDescent="0.25">
      <c r="A90" t="s">
        <v>848</v>
      </c>
      <c r="B90" t="s">
        <v>4154</v>
      </c>
      <c r="C90" t="s">
        <v>4403</v>
      </c>
      <c r="D90" t="s">
        <v>4404</v>
      </c>
      <c r="E90" t="s">
        <v>4403</v>
      </c>
      <c r="F90" t="s">
        <v>4404</v>
      </c>
      <c r="G90" t="s">
        <v>4157</v>
      </c>
      <c r="H90" t="s">
        <v>2965</v>
      </c>
      <c r="I90" t="s">
        <v>2966</v>
      </c>
      <c r="J90" t="s">
        <v>4405</v>
      </c>
      <c r="K90" t="s">
        <v>4406</v>
      </c>
    </row>
    <row r="91" spans="1:14" x14ac:dyDescent="0.25">
      <c r="A91" t="s">
        <v>160</v>
      </c>
      <c r="B91" t="s">
        <v>4154</v>
      </c>
      <c r="C91" t="s">
        <v>4407</v>
      </c>
      <c r="D91" t="s">
        <v>4408</v>
      </c>
      <c r="E91" t="s">
        <v>4407</v>
      </c>
      <c r="F91" t="s">
        <v>4408</v>
      </c>
      <c r="G91" t="s">
        <v>4157</v>
      </c>
      <c r="H91" t="s">
        <v>1944</v>
      </c>
      <c r="I91" t="s">
        <v>1945</v>
      </c>
    </row>
    <row r="92" spans="1:14" x14ac:dyDescent="0.25">
      <c r="A92" t="s">
        <v>227</v>
      </c>
      <c r="B92" t="s">
        <v>4154</v>
      </c>
      <c r="C92" t="s">
        <v>4409</v>
      </c>
      <c r="D92" t="s">
        <v>4410</v>
      </c>
      <c r="E92" t="s">
        <v>4409</v>
      </c>
      <c r="F92" t="s">
        <v>4410</v>
      </c>
      <c r="G92" t="s">
        <v>4157</v>
      </c>
      <c r="H92" t="s">
        <v>1626</v>
      </c>
      <c r="I92" t="s">
        <v>1627</v>
      </c>
      <c r="J92" t="s">
        <v>4411</v>
      </c>
      <c r="K92" t="s">
        <v>4412</v>
      </c>
    </row>
    <row r="93" spans="1:14" x14ac:dyDescent="0.25">
      <c r="A93" t="s">
        <v>1403</v>
      </c>
      <c r="B93" t="s">
        <v>4154</v>
      </c>
      <c r="C93" t="s">
        <v>4413</v>
      </c>
      <c r="D93" t="s">
        <v>4414</v>
      </c>
      <c r="E93" t="s">
        <v>4413</v>
      </c>
      <c r="F93" t="s">
        <v>4414</v>
      </c>
      <c r="G93" t="s">
        <v>4157</v>
      </c>
      <c r="H93" t="s">
        <v>4415</v>
      </c>
      <c r="I93" t="s">
        <v>4065</v>
      </c>
      <c r="J93" t="s">
        <v>4416</v>
      </c>
    </row>
    <row r="94" spans="1:14" x14ac:dyDescent="0.25">
      <c r="A94" t="s">
        <v>865</v>
      </c>
      <c r="B94" t="s">
        <v>4154</v>
      </c>
      <c r="C94" t="s">
        <v>4417</v>
      </c>
      <c r="D94" t="s">
        <v>4418</v>
      </c>
      <c r="E94" t="s">
        <v>4417</v>
      </c>
      <c r="F94" t="s">
        <v>4418</v>
      </c>
      <c r="G94" t="s">
        <v>4157</v>
      </c>
      <c r="H94" t="s">
        <v>2998</v>
      </c>
      <c r="I94" t="s">
        <v>2999</v>
      </c>
      <c r="J94" t="s">
        <v>4419</v>
      </c>
    </row>
    <row r="95" spans="1:14" x14ac:dyDescent="0.25">
      <c r="A95" t="s">
        <v>1007</v>
      </c>
      <c r="B95" t="s">
        <v>4161</v>
      </c>
      <c r="C95" t="s">
        <v>4420</v>
      </c>
      <c r="D95" t="s">
        <v>4421</v>
      </c>
      <c r="E95" t="s">
        <v>4420</v>
      </c>
      <c r="F95" t="s">
        <v>4421</v>
      </c>
      <c r="G95" t="s">
        <v>4164</v>
      </c>
      <c r="H95" t="s">
        <v>3278</v>
      </c>
      <c r="I95" t="s">
        <v>3279</v>
      </c>
      <c r="J95" t="s">
        <v>4422</v>
      </c>
    </row>
    <row r="96" spans="1:14" x14ac:dyDescent="0.25">
      <c r="A96" t="s">
        <v>154</v>
      </c>
      <c r="B96" t="s">
        <v>4161</v>
      </c>
      <c r="C96" t="s">
        <v>4423</v>
      </c>
      <c r="D96" t="s">
        <v>4424</v>
      </c>
      <c r="E96" t="s">
        <v>4423</v>
      </c>
      <c r="F96" t="s">
        <v>4424</v>
      </c>
      <c r="G96" t="s">
        <v>4164</v>
      </c>
      <c r="H96" t="s">
        <v>1822</v>
      </c>
      <c r="I96" t="s">
        <v>1823</v>
      </c>
    </row>
    <row r="97" spans="1:12" x14ac:dyDescent="0.25">
      <c r="A97" t="s">
        <v>1396</v>
      </c>
      <c r="B97" t="s">
        <v>4161</v>
      </c>
      <c r="C97" t="s">
        <v>4425</v>
      </c>
      <c r="D97" t="s">
        <v>4426</v>
      </c>
      <c r="E97" t="s">
        <v>4425</v>
      </c>
      <c r="F97" t="s">
        <v>4426</v>
      </c>
      <c r="G97" t="s">
        <v>4164</v>
      </c>
      <c r="H97" t="s">
        <v>4050</v>
      </c>
      <c r="I97" t="s">
        <v>4051</v>
      </c>
      <c r="J97" t="s">
        <v>4427</v>
      </c>
      <c r="K97" t="s">
        <v>4428</v>
      </c>
      <c r="L97" t="s">
        <v>4429</v>
      </c>
    </row>
    <row r="98" spans="1:12" x14ac:dyDescent="0.25">
      <c r="A98" t="s">
        <v>855</v>
      </c>
      <c r="B98" t="s">
        <v>4161</v>
      </c>
      <c r="C98" t="s">
        <v>4430</v>
      </c>
      <c r="D98" t="s">
        <v>4431</v>
      </c>
      <c r="E98" t="s">
        <v>4430</v>
      </c>
      <c r="F98" t="s">
        <v>4431</v>
      </c>
      <c r="G98" t="s">
        <v>4164</v>
      </c>
      <c r="H98" t="s">
        <v>2978</v>
      </c>
      <c r="I98" t="s">
        <v>2979</v>
      </c>
      <c r="J98" t="s">
        <v>4432</v>
      </c>
    </row>
    <row r="99" spans="1:12" x14ac:dyDescent="0.25">
      <c r="A99" t="s">
        <v>591</v>
      </c>
      <c r="B99" t="s">
        <v>4161</v>
      </c>
      <c r="C99" t="s">
        <v>4433</v>
      </c>
      <c r="D99" t="s">
        <v>4434</v>
      </c>
      <c r="E99" t="s">
        <v>4433</v>
      </c>
      <c r="F99" t="s">
        <v>4434</v>
      </c>
      <c r="G99" t="s">
        <v>4164</v>
      </c>
      <c r="H99" t="s">
        <v>2445</v>
      </c>
      <c r="I99" t="s">
        <v>2446</v>
      </c>
    </row>
    <row r="100" spans="1:12" x14ac:dyDescent="0.25">
      <c r="A100" t="s">
        <v>919</v>
      </c>
      <c r="B100" t="s">
        <v>4154</v>
      </c>
      <c r="C100" t="s">
        <v>4435</v>
      </c>
      <c r="D100" t="s">
        <v>4436</v>
      </c>
      <c r="E100" t="s">
        <v>4435</v>
      </c>
      <c r="F100" t="s">
        <v>4436</v>
      </c>
      <c r="G100" t="s">
        <v>4157</v>
      </c>
      <c r="H100" t="s">
        <v>3105</v>
      </c>
      <c r="I100" t="s">
        <v>3106</v>
      </c>
    </row>
    <row r="101" spans="1:12" x14ac:dyDescent="0.25">
      <c r="A101" t="s">
        <v>269</v>
      </c>
      <c r="B101" t="s">
        <v>4161</v>
      </c>
      <c r="C101" t="s">
        <v>4437</v>
      </c>
      <c r="D101" t="s">
        <v>4438</v>
      </c>
      <c r="E101" t="s">
        <v>4437</v>
      </c>
      <c r="F101" t="s">
        <v>4438</v>
      </c>
      <c r="G101" t="s">
        <v>4164</v>
      </c>
      <c r="H101" t="s">
        <v>1731</v>
      </c>
      <c r="I101" t="s">
        <v>1732</v>
      </c>
    </row>
    <row r="102" spans="1:12" x14ac:dyDescent="0.25">
      <c r="A102" t="s">
        <v>287</v>
      </c>
      <c r="B102" t="s">
        <v>4154</v>
      </c>
      <c r="C102" t="s">
        <v>4439</v>
      </c>
      <c r="D102" t="s">
        <v>4440</v>
      </c>
      <c r="E102" t="s">
        <v>4439</v>
      </c>
      <c r="F102" t="s">
        <v>4440</v>
      </c>
      <c r="G102" t="s">
        <v>4157</v>
      </c>
      <c r="H102" t="s">
        <v>1777</v>
      </c>
      <c r="I102" t="s">
        <v>1778</v>
      </c>
    </row>
    <row r="103" spans="1:12" x14ac:dyDescent="0.25">
      <c r="A103" t="s">
        <v>993</v>
      </c>
      <c r="B103" t="s">
        <v>4161</v>
      </c>
      <c r="C103" t="s">
        <v>4441</v>
      </c>
      <c r="D103" t="s">
        <v>4442</v>
      </c>
      <c r="E103" t="s">
        <v>4441</v>
      </c>
      <c r="F103" t="s">
        <v>4442</v>
      </c>
      <c r="G103" t="s">
        <v>4164</v>
      </c>
      <c r="H103" t="s">
        <v>3250</v>
      </c>
      <c r="I103" t="s">
        <v>3251</v>
      </c>
      <c r="J103" t="s">
        <v>4443</v>
      </c>
    </row>
    <row r="104" spans="1:12" x14ac:dyDescent="0.25">
      <c r="A104" t="s">
        <v>1103</v>
      </c>
      <c r="B104" t="s">
        <v>4154</v>
      </c>
      <c r="C104" t="s">
        <v>4444</v>
      </c>
      <c r="D104" t="s">
        <v>4445</v>
      </c>
      <c r="E104" t="s">
        <v>4444</v>
      </c>
      <c r="F104" t="s">
        <v>4445</v>
      </c>
      <c r="G104" t="s">
        <v>4157</v>
      </c>
      <c r="H104" t="s">
        <v>3466</v>
      </c>
      <c r="I104" t="s">
        <v>3467</v>
      </c>
    </row>
    <row r="105" spans="1:12" x14ac:dyDescent="0.25">
      <c r="A105" t="s">
        <v>1326</v>
      </c>
      <c r="B105" t="s">
        <v>4161</v>
      </c>
      <c r="C105" t="s">
        <v>4446</v>
      </c>
      <c r="D105" t="s">
        <v>4447</v>
      </c>
      <c r="E105" t="s">
        <v>4446</v>
      </c>
      <c r="F105" t="s">
        <v>4447</v>
      </c>
      <c r="G105" t="s">
        <v>4164</v>
      </c>
      <c r="H105" t="s">
        <v>3911</v>
      </c>
      <c r="I105" t="s">
        <v>3912</v>
      </c>
      <c r="J105" t="s">
        <v>4448</v>
      </c>
      <c r="K105" t="s">
        <v>4449</v>
      </c>
    </row>
    <row r="106" spans="1:12" x14ac:dyDescent="0.25">
      <c r="A106" t="s">
        <v>691</v>
      </c>
      <c r="B106" t="s">
        <v>4154</v>
      </c>
      <c r="C106" t="s">
        <v>4450</v>
      </c>
      <c r="D106" t="s">
        <v>4451</v>
      </c>
      <c r="E106" t="s">
        <v>4450</v>
      </c>
      <c r="F106" t="s">
        <v>4451</v>
      </c>
      <c r="G106" t="s">
        <v>4157</v>
      </c>
      <c r="H106" t="s">
        <v>2653</v>
      </c>
      <c r="I106" t="s">
        <v>2654</v>
      </c>
    </row>
    <row r="107" spans="1:12" x14ac:dyDescent="0.25">
      <c r="A107" t="s">
        <v>1068</v>
      </c>
      <c r="B107" t="s">
        <v>4161</v>
      </c>
      <c r="C107" t="s">
        <v>4452</v>
      </c>
      <c r="D107" t="s">
        <v>4453</v>
      </c>
      <c r="E107" t="s">
        <v>4452</v>
      </c>
      <c r="F107" t="s">
        <v>4453</v>
      </c>
      <c r="G107" t="s">
        <v>4164</v>
      </c>
      <c r="H107" t="s">
        <v>3395</v>
      </c>
      <c r="I107" t="s">
        <v>3396</v>
      </c>
      <c r="J107" t="s">
        <v>4454</v>
      </c>
    </row>
    <row r="108" spans="1:12" x14ac:dyDescent="0.25">
      <c r="A108" t="s">
        <v>1154</v>
      </c>
      <c r="B108" t="s">
        <v>4154</v>
      </c>
      <c r="C108" t="s">
        <v>4455</v>
      </c>
      <c r="D108" t="s">
        <v>4456</v>
      </c>
      <c r="E108" t="s">
        <v>4455</v>
      </c>
      <c r="F108" t="s">
        <v>4456</v>
      </c>
      <c r="G108" t="s">
        <v>4157</v>
      </c>
      <c r="H108" t="s">
        <v>3566</v>
      </c>
      <c r="I108" t="s">
        <v>3567</v>
      </c>
      <c r="J108" t="s">
        <v>4457</v>
      </c>
      <c r="K108" t="s">
        <v>4458</v>
      </c>
    </row>
    <row r="109" spans="1:12" x14ac:dyDescent="0.25">
      <c r="A109" t="s">
        <v>551</v>
      </c>
      <c r="B109" t="s">
        <v>4154</v>
      </c>
      <c r="C109" t="s">
        <v>4459</v>
      </c>
      <c r="D109" t="s">
        <v>4460</v>
      </c>
      <c r="E109" t="s">
        <v>4459</v>
      </c>
      <c r="F109" t="s">
        <v>4460</v>
      </c>
      <c r="G109" t="s">
        <v>4157</v>
      </c>
      <c r="H109" t="s">
        <v>2365</v>
      </c>
      <c r="I109" t="s">
        <v>2366</v>
      </c>
    </row>
    <row r="110" spans="1:12" x14ac:dyDescent="0.25">
      <c r="A110" t="s">
        <v>637</v>
      </c>
      <c r="B110" t="s">
        <v>4161</v>
      </c>
      <c r="C110" t="s">
        <v>4461</v>
      </c>
      <c r="D110" t="s">
        <v>4462</v>
      </c>
      <c r="E110" t="s">
        <v>4461</v>
      </c>
      <c r="F110" t="s">
        <v>4462</v>
      </c>
      <c r="G110" t="s">
        <v>4164</v>
      </c>
      <c r="H110" t="s">
        <v>2538</v>
      </c>
      <c r="I110" t="s">
        <v>2539</v>
      </c>
      <c r="J110" t="s">
        <v>4463</v>
      </c>
    </row>
    <row r="111" spans="1:12" x14ac:dyDescent="0.25">
      <c r="A111" t="s">
        <v>745</v>
      </c>
      <c r="B111" t="s">
        <v>4154</v>
      </c>
      <c r="C111" t="s">
        <v>4464</v>
      </c>
      <c r="D111" t="s">
        <v>4465</v>
      </c>
      <c r="E111" t="s">
        <v>4464</v>
      </c>
      <c r="F111" t="s">
        <v>4465</v>
      </c>
      <c r="G111" t="s">
        <v>4157</v>
      </c>
      <c r="H111" t="s">
        <v>2759</v>
      </c>
      <c r="I111" t="s">
        <v>2760</v>
      </c>
      <c r="J111" t="s">
        <v>4466</v>
      </c>
    </row>
    <row r="112" spans="1:12" x14ac:dyDescent="0.25">
      <c r="A112" t="s">
        <v>120</v>
      </c>
      <c r="B112" t="s">
        <v>4154</v>
      </c>
      <c r="C112" t="s">
        <v>4467</v>
      </c>
      <c r="D112" t="s">
        <v>4468</v>
      </c>
      <c r="E112" t="s">
        <v>4467</v>
      </c>
      <c r="F112" t="s">
        <v>4468</v>
      </c>
      <c r="G112" t="s">
        <v>4157</v>
      </c>
      <c r="H112" t="s">
        <v>1562</v>
      </c>
      <c r="I112" t="s">
        <v>1563</v>
      </c>
    </row>
    <row r="113" spans="1:11" x14ac:dyDescent="0.25">
      <c r="A113" t="s">
        <v>1200</v>
      </c>
      <c r="B113" t="s">
        <v>4161</v>
      </c>
      <c r="C113" t="s">
        <v>4469</v>
      </c>
      <c r="D113" t="s">
        <v>4470</v>
      </c>
      <c r="E113" t="s">
        <v>4469</v>
      </c>
      <c r="F113" t="s">
        <v>4470</v>
      </c>
      <c r="G113" t="s">
        <v>4164</v>
      </c>
      <c r="H113" t="s">
        <v>3665</v>
      </c>
      <c r="I113" t="s">
        <v>3666</v>
      </c>
      <c r="J113" t="s">
        <v>4471</v>
      </c>
    </row>
    <row r="114" spans="1:11" x14ac:dyDescent="0.25">
      <c r="A114" t="s">
        <v>76</v>
      </c>
      <c r="B114" t="s">
        <v>4154</v>
      </c>
      <c r="C114" t="s">
        <v>4472</v>
      </c>
      <c r="D114" t="s">
        <v>4473</v>
      </c>
      <c r="E114" t="s">
        <v>4472</v>
      </c>
      <c r="F114" t="s">
        <v>4473</v>
      </c>
      <c r="G114" t="s">
        <v>4157</v>
      </c>
      <c r="H114" t="s">
        <v>1497</v>
      </c>
      <c r="I114" t="s">
        <v>1498</v>
      </c>
    </row>
    <row r="115" spans="1:11" x14ac:dyDescent="0.25">
      <c r="A115" t="s">
        <v>315</v>
      </c>
      <c r="B115" t="s">
        <v>4161</v>
      </c>
      <c r="C115" t="s">
        <v>4474</v>
      </c>
      <c r="D115" t="s">
        <v>4475</v>
      </c>
      <c r="E115" t="s">
        <v>4474</v>
      </c>
      <c r="F115" t="s">
        <v>4475</v>
      </c>
      <c r="G115" t="s">
        <v>4164</v>
      </c>
      <c r="H115" t="s">
        <v>1518</v>
      </c>
      <c r="I115" t="s">
        <v>1519</v>
      </c>
    </row>
    <row r="116" spans="1:11" x14ac:dyDescent="0.25">
      <c r="A116" t="s">
        <v>857</v>
      </c>
      <c r="B116" t="s">
        <v>4154</v>
      </c>
      <c r="C116" t="s">
        <v>4476</v>
      </c>
      <c r="D116" t="s">
        <v>4477</v>
      </c>
      <c r="E116" t="s">
        <v>4476</v>
      </c>
      <c r="F116" t="s">
        <v>4477</v>
      </c>
      <c r="G116" t="s">
        <v>4157</v>
      </c>
      <c r="H116" t="s">
        <v>2982</v>
      </c>
      <c r="I116" t="s">
        <v>2983</v>
      </c>
      <c r="J116" t="s">
        <v>4478</v>
      </c>
    </row>
    <row r="117" spans="1:11" x14ac:dyDescent="0.25">
      <c r="A117" t="s">
        <v>281</v>
      </c>
      <c r="B117" t="s">
        <v>4154</v>
      </c>
      <c r="C117" t="s">
        <v>4479</v>
      </c>
      <c r="D117" t="s">
        <v>4480</v>
      </c>
      <c r="E117" t="s">
        <v>4479</v>
      </c>
      <c r="F117" t="s">
        <v>4480</v>
      </c>
      <c r="G117" t="s">
        <v>4157</v>
      </c>
      <c r="H117" t="s">
        <v>1760</v>
      </c>
      <c r="I117" t="s">
        <v>1761</v>
      </c>
      <c r="J117" t="s">
        <v>4481</v>
      </c>
    </row>
    <row r="118" spans="1:11" x14ac:dyDescent="0.25">
      <c r="A118" t="s">
        <v>1303</v>
      </c>
      <c r="B118" t="s">
        <v>4161</v>
      </c>
      <c r="C118" t="s">
        <v>4482</v>
      </c>
      <c r="D118" t="s">
        <v>4483</v>
      </c>
      <c r="E118" t="s">
        <v>4482</v>
      </c>
      <c r="F118" t="s">
        <v>4483</v>
      </c>
      <c r="G118" t="s">
        <v>4164</v>
      </c>
      <c r="H118" t="s">
        <v>3869</v>
      </c>
      <c r="I118" t="s">
        <v>3870</v>
      </c>
      <c r="J118" t="s">
        <v>4484</v>
      </c>
      <c r="K118" t="s">
        <v>4485</v>
      </c>
    </row>
    <row r="119" spans="1:11" x14ac:dyDescent="0.25">
      <c r="A119" t="s">
        <v>1283</v>
      </c>
      <c r="B119" t="s">
        <v>4154</v>
      </c>
      <c r="C119" t="s">
        <v>4486</v>
      </c>
      <c r="D119" t="s">
        <v>4487</v>
      </c>
      <c r="E119" t="s">
        <v>4486</v>
      </c>
      <c r="F119" t="s">
        <v>4487</v>
      </c>
      <c r="G119" t="s">
        <v>4157</v>
      </c>
      <c r="H119" t="s">
        <v>3829</v>
      </c>
      <c r="I119" t="s">
        <v>3830</v>
      </c>
    </row>
    <row r="120" spans="1:11" x14ac:dyDescent="0.25">
      <c r="A120" t="s">
        <v>406</v>
      </c>
      <c r="B120" t="s">
        <v>4161</v>
      </c>
      <c r="C120" t="s">
        <v>4488</v>
      </c>
      <c r="D120" t="s">
        <v>4489</v>
      </c>
      <c r="E120" t="s">
        <v>4488</v>
      </c>
      <c r="F120" t="s">
        <v>4489</v>
      </c>
      <c r="G120" t="s">
        <v>4164</v>
      </c>
      <c r="H120" t="s">
        <v>2045</v>
      </c>
      <c r="I120" t="s">
        <v>2046</v>
      </c>
      <c r="J120" t="s">
        <v>4490</v>
      </c>
    </row>
    <row r="121" spans="1:11" x14ac:dyDescent="0.25">
      <c r="A121" t="s">
        <v>1034</v>
      </c>
      <c r="B121" t="s">
        <v>4154</v>
      </c>
      <c r="C121" t="s">
        <v>4491</v>
      </c>
      <c r="D121" t="s">
        <v>4492</v>
      </c>
      <c r="E121" t="s">
        <v>4491</v>
      </c>
      <c r="F121" t="s">
        <v>4492</v>
      </c>
      <c r="G121" t="s">
        <v>4157</v>
      </c>
      <c r="H121" t="s">
        <v>3332</v>
      </c>
      <c r="I121" t="s">
        <v>3333</v>
      </c>
      <c r="J121" t="s">
        <v>4493</v>
      </c>
      <c r="K121" t="s">
        <v>4494</v>
      </c>
    </row>
    <row r="122" spans="1:11" x14ac:dyDescent="0.25">
      <c r="A122" t="s">
        <v>699</v>
      </c>
      <c r="B122" t="s">
        <v>4161</v>
      </c>
      <c r="C122" t="s">
        <v>4495</v>
      </c>
      <c r="D122" t="s">
        <v>4496</v>
      </c>
      <c r="E122" t="s">
        <v>4495</v>
      </c>
      <c r="F122" t="s">
        <v>4496</v>
      </c>
      <c r="G122" t="s">
        <v>4164</v>
      </c>
      <c r="H122" t="s">
        <v>1987</v>
      </c>
      <c r="I122" t="s">
        <v>2669</v>
      </c>
    </row>
    <row r="123" spans="1:11" x14ac:dyDescent="0.25">
      <c r="A123" t="s">
        <v>874</v>
      </c>
      <c r="B123" t="s">
        <v>4154</v>
      </c>
      <c r="C123" t="s">
        <v>4497</v>
      </c>
      <c r="D123" t="s">
        <v>4498</v>
      </c>
      <c r="E123" t="s">
        <v>4497</v>
      </c>
      <c r="F123" t="s">
        <v>4498</v>
      </c>
      <c r="G123" t="s">
        <v>4157</v>
      </c>
      <c r="H123" t="s">
        <v>3016</v>
      </c>
      <c r="I123" t="s">
        <v>3017</v>
      </c>
    </row>
    <row r="124" spans="1:11" x14ac:dyDescent="0.25">
      <c r="A124" t="s">
        <v>1394</v>
      </c>
      <c r="B124" t="s">
        <v>4161</v>
      </c>
      <c r="C124" t="s">
        <v>4499</v>
      </c>
      <c r="D124" t="s">
        <v>4500</v>
      </c>
      <c r="E124" t="s">
        <v>4499</v>
      </c>
      <c r="F124" t="s">
        <v>4500</v>
      </c>
      <c r="G124" t="s">
        <v>4164</v>
      </c>
      <c r="H124" t="s">
        <v>4046</v>
      </c>
      <c r="I124" t="s">
        <v>4047</v>
      </c>
      <c r="J124" t="s">
        <v>4501</v>
      </c>
      <c r="K124" t="s">
        <v>4502</v>
      </c>
    </row>
    <row r="125" spans="1:11" x14ac:dyDescent="0.25">
      <c r="A125" t="s">
        <v>559</v>
      </c>
      <c r="B125" t="s">
        <v>4154</v>
      </c>
      <c r="C125" t="s">
        <v>4503</v>
      </c>
      <c r="D125" t="s">
        <v>4504</v>
      </c>
      <c r="E125" t="s">
        <v>4503</v>
      </c>
      <c r="F125" t="s">
        <v>4504</v>
      </c>
      <c r="G125" t="s">
        <v>4157</v>
      </c>
      <c r="H125" t="s">
        <v>2382</v>
      </c>
      <c r="I125" t="s">
        <v>2383</v>
      </c>
    </row>
    <row r="126" spans="1:11" x14ac:dyDescent="0.25">
      <c r="A126" t="s">
        <v>177</v>
      </c>
      <c r="B126" t="s">
        <v>4161</v>
      </c>
      <c r="C126" t="s">
        <v>4505</v>
      </c>
      <c r="D126" t="s">
        <v>4506</v>
      </c>
      <c r="E126" t="s">
        <v>4505</v>
      </c>
      <c r="F126" t="s">
        <v>4506</v>
      </c>
      <c r="G126" t="s">
        <v>4164</v>
      </c>
      <c r="H126" t="s">
        <v>2688</v>
      </c>
      <c r="I126" t="s">
        <v>2689</v>
      </c>
      <c r="J126" t="s">
        <v>4507</v>
      </c>
      <c r="K126" t="s">
        <v>4508</v>
      </c>
    </row>
    <row r="127" spans="1:11" x14ac:dyDescent="0.25">
      <c r="A127" t="s">
        <v>706</v>
      </c>
      <c r="B127" t="s">
        <v>4154</v>
      </c>
      <c r="C127" t="s">
        <v>4509</v>
      </c>
      <c r="D127" t="s">
        <v>4510</v>
      </c>
      <c r="E127" t="s">
        <v>4509</v>
      </c>
      <c r="F127" t="s">
        <v>4510</v>
      </c>
      <c r="G127" t="s">
        <v>4157</v>
      </c>
      <c r="H127" t="s">
        <v>2682</v>
      </c>
      <c r="I127" t="s">
        <v>2683</v>
      </c>
      <c r="J127" t="s">
        <v>4511</v>
      </c>
    </row>
    <row r="128" spans="1:11" x14ac:dyDescent="0.25">
      <c r="A128" t="s">
        <v>1307</v>
      </c>
      <c r="B128" t="s">
        <v>4154</v>
      </c>
      <c r="C128" t="s">
        <v>4512</v>
      </c>
      <c r="D128" t="s">
        <v>4513</v>
      </c>
      <c r="E128" t="s">
        <v>4512</v>
      </c>
      <c r="F128" t="s">
        <v>4513</v>
      </c>
      <c r="G128" t="s">
        <v>4157</v>
      </c>
      <c r="H128" t="s">
        <v>3875</v>
      </c>
      <c r="I128" t="s">
        <v>3876</v>
      </c>
      <c r="J128" t="s">
        <v>4514</v>
      </c>
    </row>
    <row r="129" spans="1:12" x14ac:dyDescent="0.25">
      <c r="A129" t="s">
        <v>936</v>
      </c>
      <c r="B129" t="s">
        <v>4161</v>
      </c>
      <c r="C129" t="s">
        <v>4515</v>
      </c>
      <c r="D129" t="s">
        <v>4516</v>
      </c>
      <c r="E129" t="s">
        <v>4515</v>
      </c>
      <c r="F129" t="s">
        <v>4516</v>
      </c>
      <c r="G129" t="s">
        <v>4164</v>
      </c>
      <c r="H129" t="s">
        <v>3139</v>
      </c>
      <c r="I129" t="s">
        <v>3140</v>
      </c>
      <c r="J129" t="s">
        <v>4517</v>
      </c>
    </row>
    <row r="130" spans="1:12" x14ac:dyDescent="0.25">
      <c r="A130" t="s">
        <v>779</v>
      </c>
      <c r="B130" t="s">
        <v>4154</v>
      </c>
      <c r="C130" t="s">
        <v>4518</v>
      </c>
      <c r="D130" t="s">
        <v>4519</v>
      </c>
      <c r="E130" t="s">
        <v>4518</v>
      </c>
      <c r="F130" t="s">
        <v>4519</v>
      </c>
      <c r="G130" t="s">
        <v>4157</v>
      </c>
      <c r="H130" t="s">
        <v>2825</v>
      </c>
      <c r="I130" t="s">
        <v>2826</v>
      </c>
      <c r="J130" t="s">
        <v>4520</v>
      </c>
    </row>
    <row r="131" spans="1:12" x14ac:dyDescent="0.25">
      <c r="A131" t="s">
        <v>1108</v>
      </c>
      <c r="B131" t="s">
        <v>4161</v>
      </c>
      <c r="C131" t="s">
        <v>4521</v>
      </c>
      <c r="D131" t="s">
        <v>4522</v>
      </c>
      <c r="E131" t="s">
        <v>4521</v>
      </c>
      <c r="F131" t="s">
        <v>4522</v>
      </c>
      <c r="G131" t="s">
        <v>4164</v>
      </c>
      <c r="H131" t="s">
        <v>1674</v>
      </c>
    </row>
    <row r="132" spans="1:12" x14ac:dyDescent="0.25">
      <c r="A132" t="s">
        <v>994</v>
      </c>
      <c r="B132" t="s">
        <v>4161</v>
      </c>
      <c r="C132" t="s">
        <v>4523</v>
      </c>
      <c r="D132" t="s">
        <v>4524</v>
      </c>
      <c r="E132" t="s">
        <v>4523</v>
      </c>
      <c r="F132" t="s">
        <v>4524</v>
      </c>
      <c r="G132" t="s">
        <v>4164</v>
      </c>
      <c r="H132" t="s">
        <v>3252</v>
      </c>
      <c r="I132" t="s">
        <v>3253</v>
      </c>
    </row>
    <row r="133" spans="1:12" x14ac:dyDescent="0.25">
      <c r="A133" t="s">
        <v>1411</v>
      </c>
      <c r="B133" t="s">
        <v>4154</v>
      </c>
      <c r="C133" t="s">
        <v>4525</v>
      </c>
      <c r="D133" t="s">
        <v>4526</v>
      </c>
      <c r="E133" t="s">
        <v>4525</v>
      </c>
      <c r="F133" t="s">
        <v>4526</v>
      </c>
      <c r="G133" t="s">
        <v>4157</v>
      </c>
      <c r="H133" t="s">
        <v>4080</v>
      </c>
      <c r="I133" t="s">
        <v>1607</v>
      </c>
      <c r="J133" t="s">
        <v>4527</v>
      </c>
      <c r="K133" t="s">
        <v>4287</v>
      </c>
    </row>
    <row r="134" spans="1:12" x14ac:dyDescent="0.25">
      <c r="A134" t="s">
        <v>1005</v>
      </c>
      <c r="B134" t="s">
        <v>4154</v>
      </c>
      <c r="C134" t="s">
        <v>4528</v>
      </c>
      <c r="D134" t="s">
        <v>4529</v>
      </c>
      <c r="E134" t="s">
        <v>4528</v>
      </c>
      <c r="F134" t="s">
        <v>4529</v>
      </c>
      <c r="G134" t="s">
        <v>4157</v>
      </c>
      <c r="H134" t="s">
        <v>3274</v>
      </c>
      <c r="I134" t="s">
        <v>3275</v>
      </c>
    </row>
    <row r="135" spans="1:12" x14ac:dyDescent="0.25">
      <c r="A135" t="s">
        <v>703</v>
      </c>
      <c r="B135" t="s">
        <v>4154</v>
      </c>
      <c r="C135" t="s">
        <v>4530</v>
      </c>
      <c r="D135" t="s">
        <v>4531</v>
      </c>
      <c r="E135" t="s">
        <v>4530</v>
      </c>
      <c r="F135" t="s">
        <v>4531</v>
      </c>
      <c r="G135" t="s">
        <v>4157</v>
      </c>
      <c r="H135" t="s">
        <v>2676</v>
      </c>
      <c r="I135" t="s">
        <v>2677</v>
      </c>
      <c r="J135" t="s">
        <v>4532</v>
      </c>
    </row>
    <row r="136" spans="1:12" x14ac:dyDescent="0.25">
      <c r="A136" t="s">
        <v>94</v>
      </c>
      <c r="B136" t="s">
        <v>4154</v>
      </c>
      <c r="C136" t="s">
        <v>4533</v>
      </c>
      <c r="D136" t="s">
        <v>4534</v>
      </c>
      <c r="E136" t="s">
        <v>4533</v>
      </c>
      <c r="F136" t="s">
        <v>4534</v>
      </c>
      <c r="G136" t="s">
        <v>4157</v>
      </c>
      <c r="H136" t="s">
        <v>1582</v>
      </c>
      <c r="I136" t="s">
        <v>1583</v>
      </c>
    </row>
    <row r="137" spans="1:12" x14ac:dyDescent="0.25">
      <c r="A137" t="s">
        <v>1129</v>
      </c>
      <c r="B137" t="s">
        <v>4161</v>
      </c>
      <c r="C137" t="s">
        <v>4535</v>
      </c>
      <c r="D137" t="s">
        <v>4536</v>
      </c>
      <c r="E137" t="s">
        <v>4535</v>
      </c>
      <c r="F137" t="s">
        <v>4536</v>
      </c>
      <c r="G137" t="s">
        <v>4164</v>
      </c>
      <c r="H137" t="s">
        <v>3514</v>
      </c>
      <c r="I137" t="s">
        <v>3515</v>
      </c>
      <c r="J137" t="s">
        <v>4537</v>
      </c>
    </row>
    <row r="138" spans="1:12" x14ac:dyDescent="0.25">
      <c r="A138" t="s">
        <v>587</v>
      </c>
      <c r="B138" t="s">
        <v>4154</v>
      </c>
      <c r="C138" t="s">
        <v>4538</v>
      </c>
      <c r="D138" t="s">
        <v>4539</v>
      </c>
      <c r="E138" t="s">
        <v>4538</v>
      </c>
      <c r="F138" t="s">
        <v>4539</v>
      </c>
      <c r="G138" t="s">
        <v>4157</v>
      </c>
      <c r="H138" t="s">
        <v>2438</v>
      </c>
      <c r="I138" t="s">
        <v>2439</v>
      </c>
    </row>
    <row r="139" spans="1:12" x14ac:dyDescent="0.25">
      <c r="A139" t="s">
        <v>722</v>
      </c>
      <c r="B139" t="s">
        <v>4161</v>
      </c>
      <c r="C139" t="s">
        <v>4540</v>
      </c>
      <c r="D139" t="s">
        <v>4541</v>
      </c>
      <c r="E139" t="s">
        <v>4540</v>
      </c>
      <c r="F139" t="s">
        <v>4541</v>
      </c>
      <c r="G139" t="s">
        <v>4164</v>
      </c>
      <c r="H139" t="s">
        <v>2716</v>
      </c>
      <c r="I139" t="s">
        <v>2717</v>
      </c>
      <c r="J139" t="s">
        <v>4542</v>
      </c>
    </row>
    <row r="140" spans="1:12" x14ac:dyDescent="0.25">
      <c r="A140" t="s">
        <v>1250</v>
      </c>
      <c r="B140" t="s">
        <v>4161</v>
      </c>
      <c r="C140" t="s">
        <v>4543</v>
      </c>
      <c r="D140" t="s">
        <v>4544</v>
      </c>
      <c r="E140" t="s">
        <v>4543</v>
      </c>
      <c r="F140" t="s">
        <v>4544</v>
      </c>
      <c r="G140" t="s">
        <v>4164</v>
      </c>
      <c r="H140" t="s">
        <v>3764</v>
      </c>
      <c r="I140" t="s">
        <v>3765</v>
      </c>
      <c r="J140" t="s">
        <v>4545</v>
      </c>
    </row>
    <row r="141" spans="1:12" x14ac:dyDescent="0.25">
      <c r="A141" t="s">
        <v>861</v>
      </c>
      <c r="B141" t="s">
        <v>4154</v>
      </c>
      <c r="C141" t="s">
        <v>4546</v>
      </c>
      <c r="D141" t="s">
        <v>4547</v>
      </c>
      <c r="E141" t="s">
        <v>4546</v>
      </c>
      <c r="F141" t="s">
        <v>4547</v>
      </c>
      <c r="G141" t="s">
        <v>4157</v>
      </c>
      <c r="H141" t="s">
        <v>2990</v>
      </c>
      <c r="I141" t="s">
        <v>2991</v>
      </c>
    </row>
    <row r="142" spans="1:12" x14ac:dyDescent="0.25">
      <c r="A142" t="s">
        <v>96</v>
      </c>
      <c r="B142" t="s">
        <v>4154</v>
      </c>
      <c r="C142" t="s">
        <v>4548</v>
      </c>
      <c r="D142" t="s">
        <v>4549</v>
      </c>
      <c r="E142" t="s">
        <v>4548</v>
      </c>
      <c r="F142" t="s">
        <v>4549</v>
      </c>
      <c r="G142" t="s">
        <v>4157</v>
      </c>
      <c r="H142" t="s">
        <v>1586</v>
      </c>
      <c r="I142" t="s">
        <v>1587</v>
      </c>
      <c r="J142" t="s">
        <v>4550</v>
      </c>
      <c r="K142" t="s">
        <v>4551</v>
      </c>
      <c r="L142" t="s">
        <v>4552</v>
      </c>
    </row>
    <row r="143" spans="1:12" x14ac:dyDescent="0.25">
      <c r="A143" t="s">
        <v>465</v>
      </c>
      <c r="B143" t="s">
        <v>4154</v>
      </c>
      <c r="C143" t="s">
        <v>4553</v>
      </c>
      <c r="D143" t="s">
        <v>4554</v>
      </c>
      <c r="E143" t="s">
        <v>4553</v>
      </c>
      <c r="F143" t="s">
        <v>4554</v>
      </c>
      <c r="G143" t="s">
        <v>4157</v>
      </c>
      <c r="H143" t="s">
        <v>2172</v>
      </c>
    </row>
    <row r="144" spans="1:12" x14ac:dyDescent="0.25">
      <c r="A144" t="s">
        <v>842</v>
      </c>
      <c r="B144" t="s">
        <v>4161</v>
      </c>
      <c r="C144" t="s">
        <v>4555</v>
      </c>
      <c r="D144" t="s">
        <v>4556</v>
      </c>
      <c r="E144" t="s">
        <v>4555</v>
      </c>
      <c r="F144" t="s">
        <v>4556</v>
      </c>
      <c r="G144" t="s">
        <v>4164</v>
      </c>
      <c r="H144" t="s">
        <v>2953</v>
      </c>
      <c r="I144" t="s">
        <v>2954</v>
      </c>
      <c r="J144" t="s">
        <v>4557</v>
      </c>
    </row>
    <row r="145" spans="1:11" x14ac:dyDescent="0.25">
      <c r="A145" t="s">
        <v>471</v>
      </c>
      <c r="B145" t="s">
        <v>4154</v>
      </c>
      <c r="C145" t="s">
        <v>4558</v>
      </c>
      <c r="D145" t="s">
        <v>4559</v>
      </c>
      <c r="E145" t="s">
        <v>4558</v>
      </c>
      <c r="F145" t="s">
        <v>4559</v>
      </c>
      <c r="G145" t="s">
        <v>4157</v>
      </c>
      <c r="H145" t="s">
        <v>2183</v>
      </c>
      <c r="I145" t="s">
        <v>2184</v>
      </c>
    </row>
    <row r="146" spans="1:11" x14ac:dyDescent="0.25">
      <c r="A146" t="s">
        <v>1146</v>
      </c>
      <c r="B146" t="s">
        <v>4154</v>
      </c>
      <c r="C146" t="s">
        <v>4560</v>
      </c>
      <c r="D146" t="s">
        <v>4561</v>
      </c>
      <c r="E146" t="s">
        <v>4560</v>
      </c>
      <c r="F146" t="s">
        <v>4561</v>
      </c>
      <c r="G146" t="s">
        <v>4157</v>
      </c>
      <c r="H146" t="s">
        <v>3548</v>
      </c>
      <c r="I146" t="s">
        <v>3549</v>
      </c>
    </row>
    <row r="147" spans="1:11" x14ac:dyDescent="0.25">
      <c r="A147" t="s">
        <v>1252</v>
      </c>
      <c r="B147" t="s">
        <v>4154</v>
      </c>
      <c r="C147" t="s">
        <v>4562</v>
      </c>
      <c r="D147" t="s">
        <v>4563</v>
      </c>
      <c r="E147" t="s">
        <v>4562</v>
      </c>
      <c r="F147" t="s">
        <v>4563</v>
      </c>
      <c r="G147" t="s">
        <v>4157</v>
      </c>
      <c r="H147" t="s">
        <v>3768</v>
      </c>
      <c r="I147" t="s">
        <v>3769</v>
      </c>
      <c r="J147" t="s">
        <v>4564</v>
      </c>
    </row>
    <row r="148" spans="1:11" x14ac:dyDescent="0.25">
      <c r="A148" t="s">
        <v>820</v>
      </c>
      <c r="B148" t="s">
        <v>4161</v>
      </c>
      <c r="C148" t="s">
        <v>4565</v>
      </c>
      <c r="D148" t="s">
        <v>4566</v>
      </c>
      <c r="E148" t="s">
        <v>4565</v>
      </c>
      <c r="F148" t="s">
        <v>4566</v>
      </c>
      <c r="G148" t="s">
        <v>4164</v>
      </c>
      <c r="H148" t="s">
        <v>2908</v>
      </c>
      <c r="I148" t="s">
        <v>2909</v>
      </c>
      <c r="J148" t="s">
        <v>4567</v>
      </c>
    </row>
    <row r="149" spans="1:11" x14ac:dyDescent="0.25">
      <c r="A149" t="s">
        <v>1000</v>
      </c>
      <c r="B149" t="s">
        <v>4161</v>
      </c>
      <c r="C149" t="s">
        <v>4568</v>
      </c>
      <c r="D149" t="s">
        <v>4569</v>
      </c>
      <c r="E149" t="s">
        <v>4568</v>
      </c>
      <c r="F149" t="s">
        <v>4569</v>
      </c>
      <c r="G149" t="s">
        <v>4164</v>
      </c>
      <c r="H149" t="s">
        <v>3264</v>
      </c>
      <c r="I149" t="s">
        <v>3265</v>
      </c>
    </row>
    <row r="150" spans="1:11" x14ac:dyDescent="0.25">
      <c r="A150" t="s">
        <v>681</v>
      </c>
      <c r="B150" t="s">
        <v>4154</v>
      </c>
      <c r="C150" t="s">
        <v>4570</v>
      </c>
      <c r="D150" t="s">
        <v>4571</v>
      </c>
      <c r="E150" t="s">
        <v>4570</v>
      </c>
      <c r="F150" t="s">
        <v>4571</v>
      </c>
      <c r="G150" t="s">
        <v>4157</v>
      </c>
      <c r="H150" t="s">
        <v>2630</v>
      </c>
      <c r="I150" t="s">
        <v>2631</v>
      </c>
      <c r="J150" t="s">
        <v>4572</v>
      </c>
    </row>
    <row r="151" spans="1:11" x14ac:dyDescent="0.25">
      <c r="A151" t="s">
        <v>547</v>
      </c>
      <c r="B151" t="s">
        <v>4161</v>
      </c>
      <c r="C151" t="s">
        <v>4573</v>
      </c>
      <c r="D151" t="s">
        <v>4574</v>
      </c>
      <c r="E151" t="s">
        <v>4573</v>
      </c>
      <c r="F151" t="s">
        <v>4574</v>
      </c>
      <c r="G151" t="s">
        <v>4164</v>
      </c>
      <c r="H151" t="s">
        <v>2357</v>
      </c>
      <c r="I151" t="s">
        <v>2358</v>
      </c>
    </row>
    <row r="152" spans="1:11" x14ac:dyDescent="0.25">
      <c r="A152" t="s">
        <v>1088</v>
      </c>
      <c r="B152" t="s">
        <v>4154</v>
      </c>
      <c r="C152" t="s">
        <v>4575</v>
      </c>
      <c r="D152" t="s">
        <v>4576</v>
      </c>
      <c r="E152" t="s">
        <v>4575</v>
      </c>
      <c r="F152" t="s">
        <v>4576</v>
      </c>
      <c r="G152" t="s">
        <v>4157</v>
      </c>
      <c r="H152" t="s">
        <v>3436</v>
      </c>
      <c r="I152" t="s">
        <v>3437</v>
      </c>
      <c r="J152" t="s">
        <v>4577</v>
      </c>
      <c r="K152" t="s">
        <v>4578</v>
      </c>
    </row>
    <row r="153" spans="1:11" x14ac:dyDescent="0.25">
      <c r="A153" t="s">
        <v>347</v>
      </c>
      <c r="B153" t="s">
        <v>4154</v>
      </c>
      <c r="C153" t="s">
        <v>4579</v>
      </c>
      <c r="D153" t="s">
        <v>4580</v>
      </c>
      <c r="E153" t="s">
        <v>4579</v>
      </c>
      <c r="F153" t="s">
        <v>4580</v>
      </c>
      <c r="G153" t="s">
        <v>4157</v>
      </c>
      <c r="H153" t="s">
        <v>1917</v>
      </c>
      <c r="I153" t="s">
        <v>1918</v>
      </c>
    </row>
    <row r="154" spans="1:11" x14ac:dyDescent="0.25">
      <c r="A154" t="s">
        <v>747</v>
      </c>
      <c r="B154" t="s">
        <v>4154</v>
      </c>
      <c r="C154" t="s">
        <v>4581</v>
      </c>
      <c r="D154" t="s">
        <v>4582</v>
      </c>
      <c r="E154" t="s">
        <v>4581</v>
      </c>
      <c r="F154" t="s">
        <v>4582</v>
      </c>
      <c r="G154" t="s">
        <v>4157</v>
      </c>
      <c r="H154" t="s">
        <v>2762</v>
      </c>
      <c r="I154" t="s">
        <v>2763</v>
      </c>
      <c r="J154" t="s">
        <v>4583</v>
      </c>
      <c r="K154" t="s">
        <v>4584</v>
      </c>
    </row>
    <row r="155" spans="1:11" x14ac:dyDescent="0.25">
      <c r="A155" t="s">
        <v>1240</v>
      </c>
      <c r="B155" t="s">
        <v>4161</v>
      </c>
      <c r="C155" t="s">
        <v>4585</v>
      </c>
      <c r="D155" t="s">
        <v>4586</v>
      </c>
      <c r="E155" t="s">
        <v>4585</v>
      </c>
      <c r="F155" t="s">
        <v>4586</v>
      </c>
      <c r="G155" t="s">
        <v>4164</v>
      </c>
      <c r="H155" t="s">
        <v>3744</v>
      </c>
      <c r="I155" t="s">
        <v>3745</v>
      </c>
      <c r="J155" t="s">
        <v>4587</v>
      </c>
    </row>
    <row r="156" spans="1:11" x14ac:dyDescent="0.25">
      <c r="A156" t="s">
        <v>1145</v>
      </c>
      <c r="B156" t="s">
        <v>4154</v>
      </c>
      <c r="C156" t="s">
        <v>4588</v>
      </c>
      <c r="D156" t="s">
        <v>4589</v>
      </c>
      <c r="E156" t="s">
        <v>4588</v>
      </c>
      <c r="F156" t="s">
        <v>4589</v>
      </c>
      <c r="G156" t="s">
        <v>4157</v>
      </c>
      <c r="H156" t="s">
        <v>3546</v>
      </c>
      <c r="I156" t="s">
        <v>3547</v>
      </c>
      <c r="J156" t="s">
        <v>4590</v>
      </c>
    </row>
    <row r="157" spans="1:11" x14ac:dyDescent="0.25">
      <c r="A157" t="s">
        <v>1328</v>
      </c>
      <c r="B157" t="s">
        <v>4154</v>
      </c>
      <c r="C157" t="s">
        <v>4591</v>
      </c>
      <c r="D157" t="s">
        <v>4592</v>
      </c>
      <c r="E157" t="s">
        <v>4591</v>
      </c>
      <c r="F157" t="s">
        <v>4592</v>
      </c>
      <c r="G157" t="s">
        <v>4157</v>
      </c>
      <c r="H157" t="s">
        <v>3914</v>
      </c>
      <c r="I157" t="s">
        <v>3915</v>
      </c>
      <c r="J157" t="s">
        <v>4593</v>
      </c>
      <c r="K157" t="s">
        <v>4594</v>
      </c>
    </row>
    <row r="158" spans="1:11" x14ac:dyDescent="0.25">
      <c r="A158" t="s">
        <v>1141</v>
      </c>
      <c r="B158" t="s">
        <v>4161</v>
      </c>
      <c r="C158" t="s">
        <v>4595</v>
      </c>
      <c r="D158" t="s">
        <v>4596</v>
      </c>
      <c r="E158" t="s">
        <v>4595</v>
      </c>
      <c r="F158" t="s">
        <v>4596</v>
      </c>
      <c r="G158" t="s">
        <v>4164</v>
      </c>
      <c r="H158" t="s">
        <v>3538</v>
      </c>
      <c r="I158" t="s">
        <v>3539</v>
      </c>
      <c r="J158" t="s">
        <v>4597</v>
      </c>
      <c r="K158" t="s">
        <v>4598</v>
      </c>
    </row>
    <row r="159" spans="1:11" x14ac:dyDescent="0.25">
      <c r="A159" t="s">
        <v>570</v>
      </c>
      <c r="B159" t="s">
        <v>4154</v>
      </c>
      <c r="C159" t="s">
        <v>4599</v>
      </c>
      <c r="D159" t="s">
        <v>4600</v>
      </c>
      <c r="E159" t="s">
        <v>4599</v>
      </c>
      <c r="F159" t="s">
        <v>4600</v>
      </c>
      <c r="G159" t="s">
        <v>4157</v>
      </c>
      <c r="H159" t="s">
        <v>2402</v>
      </c>
      <c r="I159" t="s">
        <v>2403</v>
      </c>
      <c r="J159" t="s">
        <v>4601</v>
      </c>
      <c r="K159" t="s">
        <v>4602</v>
      </c>
    </row>
    <row r="160" spans="1:11" x14ac:dyDescent="0.25">
      <c r="A160" t="s">
        <v>1416</v>
      </c>
      <c r="B160" t="s">
        <v>4154</v>
      </c>
      <c r="C160" t="s">
        <v>4603</v>
      </c>
      <c r="D160" t="s">
        <v>4604</v>
      </c>
      <c r="E160" t="s">
        <v>4603</v>
      </c>
      <c r="F160" t="s">
        <v>4604</v>
      </c>
      <c r="G160" t="s">
        <v>4157</v>
      </c>
      <c r="H160" t="s">
        <v>4089</v>
      </c>
      <c r="I160" t="s">
        <v>4090</v>
      </c>
    </row>
    <row r="161" spans="1:14" x14ac:dyDescent="0.25">
      <c r="A161" t="s">
        <v>472</v>
      </c>
      <c r="B161" t="s">
        <v>4154</v>
      </c>
      <c r="C161" t="s">
        <v>4605</v>
      </c>
      <c r="D161" t="s">
        <v>4606</v>
      </c>
      <c r="E161" t="s">
        <v>4605</v>
      </c>
      <c r="F161" t="s">
        <v>4606</v>
      </c>
      <c r="G161" t="s">
        <v>4157</v>
      </c>
      <c r="H161" t="s">
        <v>4607</v>
      </c>
      <c r="I161" t="s">
        <v>2186</v>
      </c>
      <c r="J161" t="s">
        <v>4608</v>
      </c>
    </row>
    <row r="162" spans="1:14" x14ac:dyDescent="0.25">
      <c r="A162" t="s">
        <v>1253</v>
      </c>
      <c r="B162" t="s">
        <v>4161</v>
      </c>
      <c r="C162" t="s">
        <v>4609</v>
      </c>
      <c r="D162" t="s">
        <v>4610</v>
      </c>
      <c r="E162" t="s">
        <v>4609</v>
      </c>
      <c r="F162" t="s">
        <v>4610</v>
      </c>
      <c r="G162" t="s">
        <v>4164</v>
      </c>
      <c r="H162" t="s">
        <v>3770</v>
      </c>
      <c r="I162" t="s">
        <v>3771</v>
      </c>
      <c r="J162" t="s">
        <v>4611</v>
      </c>
    </row>
    <row r="163" spans="1:14" x14ac:dyDescent="0.25">
      <c r="A163" t="s">
        <v>952</v>
      </c>
      <c r="B163" t="s">
        <v>4154</v>
      </c>
      <c r="C163" t="s">
        <v>4612</v>
      </c>
      <c r="D163" t="s">
        <v>4613</v>
      </c>
      <c r="E163" t="s">
        <v>4612</v>
      </c>
      <c r="F163" t="s">
        <v>4613</v>
      </c>
      <c r="G163" t="s">
        <v>4157</v>
      </c>
      <c r="H163" t="s">
        <v>3170</v>
      </c>
      <c r="I163" t="s">
        <v>3171</v>
      </c>
      <c r="J163" t="s">
        <v>4614</v>
      </c>
    </row>
    <row r="164" spans="1:14" x14ac:dyDescent="0.25">
      <c r="A164" t="s">
        <v>1335</v>
      </c>
      <c r="B164" t="s">
        <v>4154</v>
      </c>
      <c r="C164" t="s">
        <v>4615</v>
      </c>
      <c r="D164" t="s">
        <v>4616</v>
      </c>
      <c r="E164" t="s">
        <v>4615</v>
      </c>
      <c r="F164" t="s">
        <v>4616</v>
      </c>
      <c r="G164" t="s">
        <v>4157</v>
      </c>
      <c r="H164" t="s">
        <v>3928</v>
      </c>
      <c r="I164" t="s">
        <v>3929</v>
      </c>
    </row>
    <row r="165" spans="1:14" x14ac:dyDescent="0.25">
      <c r="A165" t="s">
        <v>882</v>
      </c>
      <c r="B165" t="s">
        <v>4154</v>
      </c>
      <c r="C165" t="s">
        <v>4617</v>
      </c>
      <c r="D165" t="s">
        <v>4618</v>
      </c>
      <c r="E165" t="s">
        <v>4617</v>
      </c>
      <c r="F165" t="s">
        <v>4618</v>
      </c>
      <c r="G165" t="s">
        <v>4157</v>
      </c>
      <c r="H165" t="s">
        <v>3032</v>
      </c>
      <c r="I165" t="s">
        <v>3033</v>
      </c>
      <c r="J165" t="s">
        <v>4619</v>
      </c>
    </row>
    <row r="166" spans="1:14" x14ac:dyDescent="0.25">
      <c r="A166" t="s">
        <v>740</v>
      </c>
      <c r="B166" t="s">
        <v>4154</v>
      </c>
      <c r="C166" t="s">
        <v>4620</v>
      </c>
      <c r="D166" t="s">
        <v>4621</v>
      </c>
      <c r="E166" t="s">
        <v>4620</v>
      </c>
      <c r="F166" t="s">
        <v>4621</v>
      </c>
      <c r="G166" t="s">
        <v>4157</v>
      </c>
      <c r="H166" t="s">
        <v>2750</v>
      </c>
      <c r="I166" t="s">
        <v>2751</v>
      </c>
    </row>
    <row r="167" spans="1:14" x14ac:dyDescent="0.25">
      <c r="A167" t="s">
        <v>378</v>
      </c>
      <c r="B167" t="s">
        <v>4161</v>
      </c>
      <c r="C167" t="s">
        <v>4622</v>
      </c>
      <c r="D167" t="s">
        <v>4623</v>
      </c>
      <c r="E167" t="s">
        <v>4622</v>
      </c>
      <c r="F167" t="s">
        <v>4623</v>
      </c>
      <c r="G167" t="s">
        <v>4164</v>
      </c>
      <c r="H167" t="s">
        <v>1987</v>
      </c>
      <c r="I167" t="s">
        <v>1988</v>
      </c>
    </row>
    <row r="168" spans="1:14" x14ac:dyDescent="0.25">
      <c r="A168" t="s">
        <v>1004</v>
      </c>
      <c r="B168" t="s">
        <v>4161</v>
      </c>
      <c r="C168" t="s">
        <v>4624</v>
      </c>
      <c r="D168" t="s">
        <v>4625</v>
      </c>
      <c r="E168" t="s">
        <v>4624</v>
      </c>
      <c r="F168" t="s">
        <v>4625</v>
      </c>
      <c r="G168" t="s">
        <v>4164</v>
      </c>
      <c r="H168" t="s">
        <v>3272</v>
      </c>
      <c r="I168" t="s">
        <v>3273</v>
      </c>
      <c r="J168" t="s">
        <v>4626</v>
      </c>
    </row>
    <row r="169" spans="1:14" x14ac:dyDescent="0.25">
      <c r="A169" t="s">
        <v>841</v>
      </c>
      <c r="B169" t="s">
        <v>4161</v>
      </c>
      <c r="C169" t="s">
        <v>4627</v>
      </c>
      <c r="D169" t="s">
        <v>4628</v>
      </c>
      <c r="E169" t="s">
        <v>4627</v>
      </c>
      <c r="F169" t="s">
        <v>4628</v>
      </c>
      <c r="G169" t="s">
        <v>4164</v>
      </c>
      <c r="H169" t="s">
        <v>2951</v>
      </c>
      <c r="I169" t="s">
        <v>2952</v>
      </c>
      <c r="J169" t="s">
        <v>4629</v>
      </c>
    </row>
    <row r="170" spans="1:14" x14ac:dyDescent="0.25">
      <c r="A170" t="s">
        <v>1367</v>
      </c>
      <c r="B170" t="s">
        <v>4161</v>
      </c>
      <c r="C170" t="s">
        <v>4630</v>
      </c>
      <c r="D170" t="s">
        <v>4631</v>
      </c>
      <c r="E170" t="s">
        <v>4630</v>
      </c>
      <c r="F170" t="s">
        <v>4631</v>
      </c>
      <c r="G170" t="s">
        <v>4164</v>
      </c>
      <c r="H170" t="s">
        <v>3991</v>
      </c>
      <c r="I170" t="s">
        <v>3992</v>
      </c>
    </row>
    <row r="171" spans="1:14" x14ac:dyDescent="0.25">
      <c r="A171" t="s">
        <v>1324</v>
      </c>
      <c r="B171" t="s">
        <v>4154</v>
      </c>
      <c r="C171" t="s">
        <v>4632</v>
      </c>
      <c r="D171" t="s">
        <v>4633</v>
      </c>
      <c r="E171" t="s">
        <v>4632</v>
      </c>
      <c r="F171" t="s">
        <v>4633</v>
      </c>
      <c r="G171" t="s">
        <v>4157</v>
      </c>
      <c r="H171" t="s">
        <v>3907</v>
      </c>
      <c r="I171" t="s">
        <v>3908</v>
      </c>
      <c r="J171" t="s">
        <v>4634</v>
      </c>
      <c r="K171" t="s">
        <v>4635</v>
      </c>
      <c r="L171" t="s">
        <v>4636</v>
      </c>
    </row>
    <row r="172" spans="1:14" x14ac:dyDescent="0.25">
      <c r="A172" t="s">
        <v>1036</v>
      </c>
      <c r="B172" t="s">
        <v>4161</v>
      </c>
      <c r="C172" t="s">
        <v>4637</v>
      </c>
      <c r="D172" t="s">
        <v>4638</v>
      </c>
      <c r="E172" t="s">
        <v>4637</v>
      </c>
      <c r="F172" t="s">
        <v>4638</v>
      </c>
      <c r="G172" t="s">
        <v>4164</v>
      </c>
      <c r="H172" t="s">
        <v>3336</v>
      </c>
      <c r="I172" t="s">
        <v>3337</v>
      </c>
      <c r="J172" t="s">
        <v>4639</v>
      </c>
    </row>
    <row r="173" spans="1:14" x14ac:dyDescent="0.25">
      <c r="A173" t="s">
        <v>999</v>
      </c>
      <c r="B173" t="s">
        <v>4161</v>
      </c>
      <c r="C173" t="s">
        <v>4640</v>
      </c>
      <c r="D173" t="s">
        <v>4641</v>
      </c>
      <c r="E173" t="s">
        <v>4640</v>
      </c>
      <c r="F173" t="s">
        <v>4641</v>
      </c>
      <c r="G173" t="s">
        <v>4164</v>
      </c>
      <c r="H173" t="s">
        <v>3262</v>
      </c>
      <c r="I173" t="s">
        <v>3263</v>
      </c>
      <c r="J173" t="s">
        <v>4642</v>
      </c>
    </row>
    <row r="174" spans="1:14" x14ac:dyDescent="0.25">
      <c r="A174" t="s">
        <v>980</v>
      </c>
      <c r="B174" t="s">
        <v>4154</v>
      </c>
      <c r="C174" t="s">
        <v>4643</v>
      </c>
      <c r="D174" t="s">
        <v>4644</v>
      </c>
      <c r="E174" t="s">
        <v>4643</v>
      </c>
      <c r="F174" t="s">
        <v>4644</v>
      </c>
      <c r="G174" t="s">
        <v>4157</v>
      </c>
      <c r="H174" t="s">
        <v>3225</v>
      </c>
      <c r="I174" t="s">
        <v>3226</v>
      </c>
      <c r="J174" t="s">
        <v>4645</v>
      </c>
    </row>
    <row r="175" spans="1:14" x14ac:dyDescent="0.25">
      <c r="A175" t="s">
        <v>997</v>
      </c>
      <c r="B175" t="s">
        <v>4161</v>
      </c>
      <c r="C175" t="s">
        <v>4646</v>
      </c>
      <c r="D175" t="s">
        <v>4647</v>
      </c>
      <c r="E175" t="s">
        <v>4646</v>
      </c>
      <c r="F175" t="s">
        <v>4647</v>
      </c>
      <c r="G175" t="s">
        <v>4164</v>
      </c>
      <c r="H175" t="s">
        <v>3258</v>
      </c>
      <c r="I175" t="s">
        <v>3259</v>
      </c>
      <c r="J175" t="s">
        <v>4648</v>
      </c>
      <c r="K175" t="s">
        <v>4649</v>
      </c>
    </row>
    <row r="176" spans="1:14" x14ac:dyDescent="0.25">
      <c r="A176" t="s">
        <v>1229</v>
      </c>
      <c r="B176" t="s">
        <v>4154</v>
      </c>
      <c r="C176" t="s">
        <v>4650</v>
      </c>
      <c r="D176" t="s">
        <v>4651</v>
      </c>
      <c r="E176" t="s">
        <v>4650</v>
      </c>
      <c r="F176" t="s">
        <v>4651</v>
      </c>
      <c r="G176" t="s">
        <v>4157</v>
      </c>
      <c r="H176" t="s">
        <v>3722</v>
      </c>
      <c r="I176" t="s">
        <v>3723</v>
      </c>
      <c r="J176" t="s">
        <v>4652</v>
      </c>
      <c r="K176" t="s">
        <v>4653</v>
      </c>
      <c r="L176" t="s">
        <v>4654</v>
      </c>
      <c r="M176" t="s">
        <v>4655</v>
      </c>
      <c r="N176" t="s">
        <v>4656</v>
      </c>
    </row>
    <row r="177" spans="1:11" x14ac:dyDescent="0.25">
      <c r="A177" t="s">
        <v>230</v>
      </c>
      <c r="B177" t="s">
        <v>4161</v>
      </c>
      <c r="C177" t="s">
        <v>4657</v>
      </c>
      <c r="D177" t="s">
        <v>4658</v>
      </c>
      <c r="E177" t="s">
        <v>4657</v>
      </c>
      <c r="F177" t="s">
        <v>4658</v>
      </c>
      <c r="G177" t="s">
        <v>4164</v>
      </c>
      <c r="H177" t="s">
        <v>1632</v>
      </c>
      <c r="I177" t="s">
        <v>1633</v>
      </c>
      <c r="J177" t="s">
        <v>4659</v>
      </c>
      <c r="K177" t="s">
        <v>4660</v>
      </c>
    </row>
    <row r="178" spans="1:11" x14ac:dyDescent="0.25">
      <c r="A178" t="s">
        <v>387</v>
      </c>
      <c r="B178" t="s">
        <v>4161</v>
      </c>
      <c r="C178" t="s">
        <v>4661</v>
      </c>
      <c r="D178" t="s">
        <v>4662</v>
      </c>
      <c r="E178" t="s">
        <v>4661</v>
      </c>
      <c r="F178" t="s">
        <v>4662</v>
      </c>
      <c r="G178" t="s">
        <v>4164</v>
      </c>
      <c r="H178" t="s">
        <v>2005</v>
      </c>
      <c r="I178" t="s">
        <v>2006</v>
      </c>
    </row>
    <row r="179" spans="1:11" x14ac:dyDescent="0.25">
      <c r="A179" t="s">
        <v>1285</v>
      </c>
      <c r="B179" t="s">
        <v>4161</v>
      </c>
      <c r="C179" t="s">
        <v>4663</v>
      </c>
      <c r="D179" t="s">
        <v>4664</v>
      </c>
      <c r="E179" t="s">
        <v>4663</v>
      </c>
      <c r="F179" t="s">
        <v>4664</v>
      </c>
      <c r="G179" t="s">
        <v>4164</v>
      </c>
      <c r="H179" t="s">
        <v>3833</v>
      </c>
      <c r="I179" t="s">
        <v>3834</v>
      </c>
      <c r="J179" t="s">
        <v>4665</v>
      </c>
    </row>
    <row r="180" spans="1:11" x14ac:dyDescent="0.25">
      <c r="A180" t="s">
        <v>1433</v>
      </c>
      <c r="B180" t="s">
        <v>4161</v>
      </c>
      <c r="C180" t="s">
        <v>4666</v>
      </c>
      <c r="D180" t="s">
        <v>4667</v>
      </c>
      <c r="E180" t="s">
        <v>4666</v>
      </c>
      <c r="F180" t="s">
        <v>4667</v>
      </c>
      <c r="G180" t="s">
        <v>4164</v>
      </c>
      <c r="H180" t="s">
        <v>4122</v>
      </c>
      <c r="I180" t="s">
        <v>4123</v>
      </c>
      <c r="J180" t="s">
        <v>4668</v>
      </c>
      <c r="K180" t="s">
        <v>4669</v>
      </c>
    </row>
    <row r="181" spans="1:11" x14ac:dyDescent="0.25">
      <c r="A181" t="s">
        <v>399</v>
      </c>
      <c r="B181" t="s">
        <v>4154</v>
      </c>
      <c r="C181" t="s">
        <v>4670</v>
      </c>
      <c r="D181" t="s">
        <v>4671</v>
      </c>
      <c r="E181" t="s">
        <v>4670</v>
      </c>
      <c r="F181" t="s">
        <v>4671</v>
      </c>
      <c r="G181" t="s">
        <v>4157</v>
      </c>
      <c r="H181" t="s">
        <v>2031</v>
      </c>
      <c r="I181" t="s">
        <v>2032</v>
      </c>
    </row>
    <row r="182" spans="1:11" x14ac:dyDescent="0.25">
      <c r="A182" t="s">
        <v>1393</v>
      </c>
      <c r="B182" t="s">
        <v>4154</v>
      </c>
      <c r="C182" t="s">
        <v>4672</v>
      </c>
      <c r="D182" t="s">
        <v>4673</v>
      </c>
      <c r="E182" t="s">
        <v>4672</v>
      </c>
      <c r="F182" t="s">
        <v>4673</v>
      </c>
      <c r="G182" t="s">
        <v>4157</v>
      </c>
      <c r="H182" t="s">
        <v>4044</v>
      </c>
      <c r="I182" t="s">
        <v>4045</v>
      </c>
      <c r="J182" t="s">
        <v>4674</v>
      </c>
    </row>
    <row r="183" spans="1:11" x14ac:dyDescent="0.25">
      <c r="A183" t="s">
        <v>1424</v>
      </c>
      <c r="B183" t="s">
        <v>4161</v>
      </c>
      <c r="C183" t="s">
        <v>4675</v>
      </c>
      <c r="D183" t="s">
        <v>4676</v>
      </c>
      <c r="E183" t="s">
        <v>4675</v>
      </c>
      <c r="F183" t="s">
        <v>4676</v>
      </c>
      <c r="G183" t="s">
        <v>4164</v>
      </c>
      <c r="H183" t="s">
        <v>4105</v>
      </c>
      <c r="I183" t="s">
        <v>4106</v>
      </c>
      <c r="J183" t="s">
        <v>4677</v>
      </c>
      <c r="K183" t="s">
        <v>4678</v>
      </c>
    </row>
    <row r="184" spans="1:11" x14ac:dyDescent="0.25">
      <c r="A184" t="s">
        <v>759</v>
      </c>
      <c r="B184" t="s">
        <v>4161</v>
      </c>
      <c r="C184" t="s">
        <v>4679</v>
      </c>
      <c r="D184" t="s">
        <v>4680</v>
      </c>
      <c r="E184" t="s">
        <v>4679</v>
      </c>
      <c r="F184" t="s">
        <v>4680</v>
      </c>
      <c r="G184" t="s">
        <v>4164</v>
      </c>
      <c r="H184" t="s">
        <v>2785</v>
      </c>
      <c r="I184" t="s">
        <v>2786</v>
      </c>
    </row>
    <row r="185" spans="1:11" x14ac:dyDescent="0.25">
      <c r="A185" t="s">
        <v>1382</v>
      </c>
      <c r="B185" t="s">
        <v>4154</v>
      </c>
      <c r="C185" t="s">
        <v>4681</v>
      </c>
      <c r="D185" t="s">
        <v>4682</v>
      </c>
      <c r="E185" t="s">
        <v>4681</v>
      </c>
      <c r="F185" t="s">
        <v>4682</v>
      </c>
      <c r="G185" t="s">
        <v>4157</v>
      </c>
      <c r="H185" t="s">
        <v>4021</v>
      </c>
      <c r="I185" t="s">
        <v>4022</v>
      </c>
    </row>
    <row r="186" spans="1:11" x14ac:dyDescent="0.25">
      <c r="A186" t="s">
        <v>228</v>
      </c>
      <c r="B186" t="s">
        <v>4154</v>
      </c>
      <c r="C186" t="s">
        <v>4683</v>
      </c>
      <c r="D186" t="s">
        <v>4684</v>
      </c>
      <c r="E186" t="s">
        <v>4683</v>
      </c>
      <c r="F186" t="s">
        <v>4684</v>
      </c>
      <c r="G186" t="s">
        <v>4157</v>
      </c>
      <c r="H186" t="s">
        <v>1628</v>
      </c>
      <c r="I186" t="s">
        <v>1629</v>
      </c>
    </row>
    <row r="187" spans="1:11" x14ac:dyDescent="0.25">
      <c r="A187" t="s">
        <v>86</v>
      </c>
      <c r="B187" t="s">
        <v>4161</v>
      </c>
      <c r="C187" t="s">
        <v>4685</v>
      </c>
      <c r="D187" t="s">
        <v>4686</v>
      </c>
      <c r="E187" t="s">
        <v>4685</v>
      </c>
      <c r="F187" t="s">
        <v>4686</v>
      </c>
      <c r="G187" t="s">
        <v>4164</v>
      </c>
      <c r="H187" t="s">
        <v>1524</v>
      </c>
      <c r="I187" t="s">
        <v>1525</v>
      </c>
    </row>
    <row r="188" spans="1:11" x14ac:dyDescent="0.25">
      <c r="A188" t="s">
        <v>581</v>
      </c>
      <c r="B188" t="s">
        <v>4154</v>
      </c>
      <c r="C188" t="s">
        <v>4687</v>
      </c>
      <c r="D188" t="s">
        <v>4688</v>
      </c>
      <c r="E188" t="s">
        <v>4687</v>
      </c>
      <c r="F188" t="s">
        <v>4688</v>
      </c>
      <c r="G188" t="s">
        <v>4157</v>
      </c>
      <c r="H188" t="s">
        <v>2424</v>
      </c>
      <c r="I188" t="s">
        <v>2425</v>
      </c>
      <c r="J188" t="s">
        <v>4689</v>
      </c>
    </row>
    <row r="189" spans="1:11" x14ac:dyDescent="0.25">
      <c r="A189" t="s">
        <v>1400</v>
      </c>
      <c r="B189" t="s">
        <v>4154</v>
      </c>
      <c r="C189" t="s">
        <v>4690</v>
      </c>
      <c r="D189" t="s">
        <v>4691</v>
      </c>
      <c r="E189" t="s">
        <v>4690</v>
      </c>
      <c r="F189" t="s">
        <v>4691</v>
      </c>
      <c r="G189" t="s">
        <v>4157</v>
      </c>
      <c r="H189" t="s">
        <v>4058</v>
      </c>
      <c r="I189" t="s">
        <v>4059</v>
      </c>
      <c r="J189" t="s">
        <v>4692</v>
      </c>
    </row>
    <row r="190" spans="1:11" x14ac:dyDescent="0.25">
      <c r="A190" t="s">
        <v>825</v>
      </c>
      <c r="B190" t="s">
        <v>4161</v>
      </c>
      <c r="C190" t="s">
        <v>4693</v>
      </c>
      <c r="D190" t="s">
        <v>4694</v>
      </c>
      <c r="E190" t="s">
        <v>4693</v>
      </c>
      <c r="F190" t="s">
        <v>4694</v>
      </c>
      <c r="G190" t="s">
        <v>4164</v>
      </c>
      <c r="H190" t="s">
        <v>2920</v>
      </c>
      <c r="I190" t="s">
        <v>2921</v>
      </c>
      <c r="J190" t="s">
        <v>4695</v>
      </c>
    </row>
    <row r="191" spans="1:11" x14ac:dyDescent="0.25">
      <c r="A191" t="s">
        <v>354</v>
      </c>
      <c r="B191" t="s">
        <v>4154</v>
      </c>
      <c r="C191" t="s">
        <v>4696</v>
      </c>
      <c r="D191" t="s">
        <v>4697</v>
      </c>
      <c r="E191" t="s">
        <v>4696</v>
      </c>
      <c r="F191" t="s">
        <v>4697</v>
      </c>
      <c r="G191" t="s">
        <v>4157</v>
      </c>
      <c r="H191" t="s">
        <v>1934</v>
      </c>
      <c r="I191" t="s">
        <v>1935</v>
      </c>
    </row>
    <row r="192" spans="1:11" x14ac:dyDescent="0.25">
      <c r="A192" t="s">
        <v>789</v>
      </c>
      <c r="B192" t="s">
        <v>4154</v>
      </c>
      <c r="C192" t="s">
        <v>4698</v>
      </c>
      <c r="D192" t="s">
        <v>4699</v>
      </c>
      <c r="E192" t="s">
        <v>4698</v>
      </c>
      <c r="F192" t="s">
        <v>4699</v>
      </c>
      <c r="G192" t="s">
        <v>4157</v>
      </c>
      <c r="H192" t="s">
        <v>2845</v>
      </c>
      <c r="I192" t="s">
        <v>2846</v>
      </c>
      <c r="J192" t="s">
        <v>4700</v>
      </c>
    </row>
    <row r="193" spans="1:11" x14ac:dyDescent="0.25">
      <c r="A193" t="s">
        <v>582</v>
      </c>
      <c r="B193" t="s">
        <v>4161</v>
      </c>
      <c r="C193" t="s">
        <v>4701</v>
      </c>
      <c r="D193" t="s">
        <v>4702</v>
      </c>
      <c r="E193" t="s">
        <v>4701</v>
      </c>
      <c r="F193" t="s">
        <v>4702</v>
      </c>
      <c r="G193" t="s">
        <v>4164</v>
      </c>
      <c r="H193" t="s">
        <v>2426</v>
      </c>
      <c r="I193" t="s">
        <v>2427</v>
      </c>
      <c r="J193" t="s">
        <v>4703</v>
      </c>
    </row>
    <row r="194" spans="1:11" x14ac:dyDescent="0.25">
      <c r="A194" t="s">
        <v>620</v>
      </c>
      <c r="B194" t="s">
        <v>4154</v>
      </c>
      <c r="C194" t="s">
        <v>4704</v>
      </c>
      <c r="D194" t="s">
        <v>4705</v>
      </c>
      <c r="E194" t="s">
        <v>4704</v>
      </c>
      <c r="F194" t="s">
        <v>4705</v>
      </c>
      <c r="G194" t="s">
        <v>4157</v>
      </c>
      <c r="H194" t="s">
        <v>2502</v>
      </c>
      <c r="I194" t="s">
        <v>2503</v>
      </c>
    </row>
    <row r="195" spans="1:11" x14ac:dyDescent="0.25">
      <c r="A195" t="s">
        <v>183</v>
      </c>
      <c r="B195" t="s">
        <v>4161</v>
      </c>
      <c r="C195" t="s">
        <v>4706</v>
      </c>
      <c r="D195" t="s">
        <v>4707</v>
      </c>
      <c r="E195" t="s">
        <v>4706</v>
      </c>
      <c r="F195" t="s">
        <v>4707</v>
      </c>
      <c r="G195" t="s">
        <v>4164</v>
      </c>
      <c r="H195" t="s">
        <v>3581</v>
      </c>
      <c r="I195" t="s">
        <v>3582</v>
      </c>
      <c r="J195" t="s">
        <v>4708</v>
      </c>
    </row>
    <row r="196" spans="1:11" x14ac:dyDescent="0.25">
      <c r="A196" t="s">
        <v>864</v>
      </c>
      <c r="B196" t="s">
        <v>4154</v>
      </c>
      <c r="C196" t="s">
        <v>4709</v>
      </c>
      <c r="D196" t="s">
        <v>4710</v>
      </c>
      <c r="E196" t="s">
        <v>4709</v>
      </c>
      <c r="F196" t="s">
        <v>4710</v>
      </c>
      <c r="G196" t="s">
        <v>4157</v>
      </c>
      <c r="H196" t="s">
        <v>2996</v>
      </c>
      <c r="I196" t="s">
        <v>2997</v>
      </c>
    </row>
    <row r="197" spans="1:11" x14ac:dyDescent="0.25">
      <c r="A197" t="s">
        <v>1271</v>
      </c>
      <c r="B197" t="s">
        <v>4161</v>
      </c>
      <c r="C197" t="s">
        <v>4711</v>
      </c>
      <c r="D197" t="s">
        <v>4712</v>
      </c>
      <c r="E197" t="s">
        <v>4711</v>
      </c>
      <c r="F197" t="s">
        <v>4712</v>
      </c>
      <c r="G197" t="s">
        <v>4164</v>
      </c>
      <c r="H197" t="s">
        <v>3806</v>
      </c>
      <c r="I197" t="s">
        <v>3807</v>
      </c>
      <c r="J197" t="s">
        <v>4713</v>
      </c>
      <c r="K197" t="s">
        <v>4714</v>
      </c>
    </row>
    <row r="198" spans="1:11" x14ac:dyDescent="0.25">
      <c r="A198" t="s">
        <v>622</v>
      </c>
      <c r="B198" t="s">
        <v>4154</v>
      </c>
      <c r="C198" t="s">
        <v>4715</v>
      </c>
      <c r="D198" t="s">
        <v>4716</v>
      </c>
      <c r="E198" t="s">
        <v>4715</v>
      </c>
      <c r="F198" t="s">
        <v>4716</v>
      </c>
      <c r="G198" t="s">
        <v>4157</v>
      </c>
      <c r="H198" t="s">
        <v>2508</v>
      </c>
      <c r="I198" t="s">
        <v>2509</v>
      </c>
      <c r="J198" t="s">
        <v>4717</v>
      </c>
    </row>
    <row r="199" spans="1:11" x14ac:dyDescent="0.25">
      <c r="A199" t="s">
        <v>577</v>
      </c>
      <c r="B199" t="s">
        <v>4154</v>
      </c>
      <c r="C199" t="s">
        <v>4718</v>
      </c>
      <c r="D199" t="s">
        <v>4719</v>
      </c>
      <c r="E199" t="s">
        <v>4718</v>
      </c>
      <c r="F199" t="s">
        <v>4719</v>
      </c>
      <c r="G199" t="s">
        <v>4157</v>
      </c>
      <c r="H199" t="s">
        <v>2416</v>
      </c>
      <c r="I199" t="s">
        <v>2417</v>
      </c>
      <c r="J199" t="s">
        <v>4720</v>
      </c>
    </row>
    <row r="200" spans="1:11" x14ac:dyDescent="0.25">
      <c r="A200" t="s">
        <v>92</v>
      </c>
      <c r="B200" t="s">
        <v>4161</v>
      </c>
      <c r="C200" t="s">
        <v>4721</v>
      </c>
      <c r="D200" t="s">
        <v>4722</v>
      </c>
      <c r="E200" t="s">
        <v>4721</v>
      </c>
      <c r="F200" t="s">
        <v>4722</v>
      </c>
      <c r="G200" t="s">
        <v>4164</v>
      </c>
      <c r="H200" t="s">
        <v>1560</v>
      </c>
      <c r="I200" t="s">
        <v>1561</v>
      </c>
      <c r="J200" t="s">
        <v>4723</v>
      </c>
      <c r="K200" t="s">
        <v>4724</v>
      </c>
    </row>
    <row r="201" spans="1:11" x14ac:dyDescent="0.25">
      <c r="A201" t="s">
        <v>1277</v>
      </c>
      <c r="B201" t="s">
        <v>4161</v>
      </c>
      <c r="C201" t="s">
        <v>4725</v>
      </c>
      <c r="D201" t="s">
        <v>4726</v>
      </c>
      <c r="E201" t="s">
        <v>4725</v>
      </c>
      <c r="F201" t="s">
        <v>4726</v>
      </c>
      <c r="G201" t="s">
        <v>4164</v>
      </c>
      <c r="H201" t="s">
        <v>3817</v>
      </c>
      <c r="I201" t="s">
        <v>3818</v>
      </c>
      <c r="J201" t="s">
        <v>4727</v>
      </c>
    </row>
    <row r="202" spans="1:11" x14ac:dyDescent="0.25">
      <c r="A202" t="s">
        <v>427</v>
      </c>
      <c r="B202" t="s">
        <v>4154</v>
      </c>
      <c r="C202" t="s">
        <v>4728</v>
      </c>
      <c r="D202" t="s">
        <v>4729</v>
      </c>
      <c r="E202" t="s">
        <v>4728</v>
      </c>
      <c r="F202" t="s">
        <v>4729</v>
      </c>
      <c r="G202" t="s">
        <v>4157</v>
      </c>
      <c r="H202" t="s">
        <v>2087</v>
      </c>
      <c r="I202" t="s">
        <v>2088</v>
      </c>
    </row>
    <row r="203" spans="1:11" x14ac:dyDescent="0.25">
      <c r="A203" t="s">
        <v>170</v>
      </c>
      <c r="B203" t="s">
        <v>4154</v>
      </c>
      <c r="C203" t="s">
        <v>4730</v>
      </c>
      <c r="D203" t="s">
        <v>4731</v>
      </c>
      <c r="E203" t="s">
        <v>4730</v>
      </c>
      <c r="F203" t="s">
        <v>4731</v>
      </c>
      <c r="G203" t="s">
        <v>4157</v>
      </c>
      <c r="H203" t="s">
        <v>2288</v>
      </c>
      <c r="I203" t="s">
        <v>2289</v>
      </c>
    </row>
    <row r="204" spans="1:11" x14ac:dyDescent="0.25">
      <c r="A204" t="s">
        <v>141</v>
      </c>
      <c r="B204" t="s">
        <v>4154</v>
      </c>
      <c r="C204" t="s">
        <v>4732</v>
      </c>
      <c r="D204" t="s">
        <v>4733</v>
      </c>
      <c r="E204" t="s">
        <v>4732</v>
      </c>
      <c r="F204" t="s">
        <v>4733</v>
      </c>
      <c r="G204" t="s">
        <v>4157</v>
      </c>
      <c r="H204" t="s">
        <v>1656</v>
      </c>
      <c r="I204" t="s">
        <v>1657</v>
      </c>
    </row>
    <row r="205" spans="1:11" x14ac:dyDescent="0.25">
      <c r="A205" t="s">
        <v>563</v>
      </c>
      <c r="B205" t="s">
        <v>4161</v>
      </c>
      <c r="C205" t="s">
        <v>4734</v>
      </c>
      <c r="D205" t="s">
        <v>4735</v>
      </c>
      <c r="E205" t="s">
        <v>4734</v>
      </c>
      <c r="F205" t="s">
        <v>4735</v>
      </c>
      <c r="G205" t="s">
        <v>4164</v>
      </c>
      <c r="H205" t="s">
        <v>2390</v>
      </c>
      <c r="I205" t="s">
        <v>2391</v>
      </c>
      <c r="J205" t="s">
        <v>4736</v>
      </c>
    </row>
    <row r="206" spans="1:11" x14ac:dyDescent="0.25">
      <c r="A206" t="s">
        <v>781</v>
      </c>
      <c r="B206" t="s">
        <v>4154</v>
      </c>
      <c r="C206" t="s">
        <v>4737</v>
      </c>
      <c r="D206" t="s">
        <v>4738</v>
      </c>
      <c r="E206" t="s">
        <v>4737</v>
      </c>
      <c r="F206" t="s">
        <v>4738</v>
      </c>
      <c r="G206" t="s">
        <v>4157</v>
      </c>
      <c r="H206" t="s">
        <v>2829</v>
      </c>
      <c r="I206" t="s">
        <v>2830</v>
      </c>
      <c r="J206" t="s">
        <v>4739</v>
      </c>
    </row>
    <row r="207" spans="1:11" x14ac:dyDescent="0.25">
      <c r="A207" t="s">
        <v>446</v>
      </c>
      <c r="B207" t="s">
        <v>4154</v>
      </c>
      <c r="C207" t="s">
        <v>4740</v>
      </c>
      <c r="D207" t="s">
        <v>4741</v>
      </c>
      <c r="E207" t="s">
        <v>4740</v>
      </c>
      <c r="F207" t="s">
        <v>4741</v>
      </c>
      <c r="G207" t="s">
        <v>4157</v>
      </c>
      <c r="H207" t="s">
        <v>2127</v>
      </c>
      <c r="I207" t="s">
        <v>2128</v>
      </c>
      <c r="J207" t="s">
        <v>4742</v>
      </c>
    </row>
    <row r="208" spans="1:11" x14ac:dyDescent="0.25">
      <c r="A208" t="s">
        <v>1275</v>
      </c>
      <c r="B208" t="s">
        <v>4154</v>
      </c>
      <c r="C208" t="s">
        <v>4743</v>
      </c>
      <c r="D208" t="s">
        <v>4744</v>
      </c>
      <c r="E208" t="s">
        <v>4743</v>
      </c>
      <c r="F208" t="s">
        <v>4744</v>
      </c>
      <c r="G208" t="s">
        <v>4157</v>
      </c>
      <c r="H208" t="s">
        <v>3813</v>
      </c>
      <c r="I208" t="s">
        <v>3814</v>
      </c>
    </row>
    <row r="209" spans="1:11" x14ac:dyDescent="0.25">
      <c r="A209" t="s">
        <v>987</v>
      </c>
      <c r="B209" t="s">
        <v>4154</v>
      </c>
      <c r="C209" t="s">
        <v>4745</v>
      </c>
      <c r="D209" t="s">
        <v>4746</v>
      </c>
      <c r="E209" t="s">
        <v>4745</v>
      </c>
      <c r="F209" t="s">
        <v>4746</v>
      </c>
      <c r="G209" t="s">
        <v>4157</v>
      </c>
      <c r="H209" t="s">
        <v>3238</v>
      </c>
      <c r="I209" t="s">
        <v>3239</v>
      </c>
    </row>
    <row r="210" spans="1:11" x14ac:dyDescent="0.25">
      <c r="A210" t="s">
        <v>163</v>
      </c>
      <c r="B210" t="s">
        <v>4154</v>
      </c>
      <c r="C210" t="s">
        <v>4747</v>
      </c>
      <c r="D210" t="s">
        <v>4748</v>
      </c>
      <c r="E210" t="s">
        <v>4747</v>
      </c>
      <c r="F210" t="s">
        <v>4748</v>
      </c>
      <c r="G210" t="s">
        <v>4157</v>
      </c>
      <c r="H210" t="s">
        <v>2019</v>
      </c>
      <c r="I210" t="s">
        <v>2020</v>
      </c>
      <c r="J210" t="s">
        <v>4749</v>
      </c>
    </row>
    <row r="211" spans="1:11" x14ac:dyDescent="0.25">
      <c r="A211" t="s">
        <v>1256</v>
      </c>
      <c r="B211" t="s">
        <v>4154</v>
      </c>
      <c r="C211" t="s">
        <v>4750</v>
      </c>
      <c r="D211" t="s">
        <v>4751</v>
      </c>
      <c r="E211" t="s">
        <v>4750</v>
      </c>
      <c r="F211" t="s">
        <v>4751</v>
      </c>
      <c r="G211" t="s">
        <v>4157</v>
      </c>
      <c r="H211" t="s">
        <v>3776</v>
      </c>
      <c r="I211" t="s">
        <v>3777</v>
      </c>
      <c r="J211" t="s">
        <v>4752</v>
      </c>
    </row>
    <row r="212" spans="1:11" x14ac:dyDescent="0.25">
      <c r="A212" t="s">
        <v>405</v>
      </c>
      <c r="B212" t="s">
        <v>4161</v>
      </c>
      <c r="C212" t="s">
        <v>4753</v>
      </c>
      <c r="D212" t="s">
        <v>4754</v>
      </c>
      <c r="E212" t="s">
        <v>4753</v>
      </c>
      <c r="F212" t="s">
        <v>4754</v>
      </c>
      <c r="G212" t="s">
        <v>4164</v>
      </c>
      <c r="H212" t="s">
        <v>2043</v>
      </c>
      <c r="I212" t="s">
        <v>2044</v>
      </c>
      <c r="J212" t="s">
        <v>4755</v>
      </c>
      <c r="K212" t="s">
        <v>4756</v>
      </c>
    </row>
    <row r="213" spans="1:11" x14ac:dyDescent="0.25">
      <c r="A213" t="s">
        <v>573</v>
      </c>
      <c r="B213" t="s">
        <v>4154</v>
      </c>
      <c r="C213" t="s">
        <v>4757</v>
      </c>
      <c r="D213" t="s">
        <v>4758</v>
      </c>
      <c r="E213" t="s">
        <v>4757</v>
      </c>
      <c r="F213" t="s">
        <v>4758</v>
      </c>
      <c r="G213" t="s">
        <v>4157</v>
      </c>
      <c r="H213" t="s">
        <v>2408</v>
      </c>
      <c r="I213" t="s">
        <v>2409</v>
      </c>
    </row>
    <row r="214" spans="1:11" x14ac:dyDescent="0.25">
      <c r="A214" t="s">
        <v>709</v>
      </c>
      <c r="B214" t="s">
        <v>4154</v>
      </c>
      <c r="C214" t="s">
        <v>4759</v>
      </c>
      <c r="D214" t="s">
        <v>4760</v>
      </c>
      <c r="E214" t="s">
        <v>4759</v>
      </c>
      <c r="F214" t="s">
        <v>4760</v>
      </c>
      <c r="G214" t="s">
        <v>4157</v>
      </c>
      <c r="H214" t="s">
        <v>2690</v>
      </c>
      <c r="I214" t="s">
        <v>2691</v>
      </c>
    </row>
    <row r="215" spans="1:11" x14ac:dyDescent="0.25">
      <c r="A215" t="s">
        <v>492</v>
      </c>
      <c r="B215" t="s">
        <v>4161</v>
      </c>
      <c r="C215" t="s">
        <v>4761</v>
      </c>
      <c r="D215" t="s">
        <v>4762</v>
      </c>
      <c r="E215" t="s">
        <v>4761</v>
      </c>
      <c r="F215" t="s">
        <v>4762</v>
      </c>
      <c r="G215" t="s">
        <v>4164</v>
      </c>
      <c r="H215" t="s">
        <v>2232</v>
      </c>
      <c r="I215" t="s">
        <v>2233</v>
      </c>
      <c r="J215" t="s">
        <v>4763</v>
      </c>
    </row>
    <row r="216" spans="1:11" x14ac:dyDescent="0.25">
      <c r="A216" t="s">
        <v>1249</v>
      </c>
      <c r="B216" t="s">
        <v>4161</v>
      </c>
      <c r="C216" t="s">
        <v>4764</v>
      </c>
      <c r="D216" t="s">
        <v>4765</v>
      </c>
      <c r="E216" t="s">
        <v>4764</v>
      </c>
      <c r="F216" t="s">
        <v>4765</v>
      </c>
      <c r="G216" t="s">
        <v>4164</v>
      </c>
      <c r="H216" t="s">
        <v>3762</v>
      </c>
      <c r="I216" t="s">
        <v>3763</v>
      </c>
      <c r="J216" t="s">
        <v>4766</v>
      </c>
    </row>
    <row r="217" spans="1:11" x14ac:dyDescent="0.25">
      <c r="A217" t="s">
        <v>1247</v>
      </c>
      <c r="B217" t="s">
        <v>4154</v>
      </c>
      <c r="C217" t="s">
        <v>4767</v>
      </c>
      <c r="D217" t="s">
        <v>4768</v>
      </c>
      <c r="E217" t="s">
        <v>4767</v>
      </c>
      <c r="F217" t="s">
        <v>4768</v>
      </c>
      <c r="G217" t="s">
        <v>4157</v>
      </c>
      <c r="H217" t="s">
        <v>3758</v>
      </c>
      <c r="I217" t="s">
        <v>3759</v>
      </c>
    </row>
    <row r="218" spans="1:11" x14ac:dyDescent="0.25">
      <c r="A218" t="s">
        <v>822</v>
      </c>
      <c r="B218" t="s">
        <v>4161</v>
      </c>
      <c r="C218" t="s">
        <v>4769</v>
      </c>
      <c r="D218" t="s">
        <v>4770</v>
      </c>
      <c r="E218" t="s">
        <v>4769</v>
      </c>
      <c r="F218" t="s">
        <v>4770</v>
      </c>
      <c r="G218" t="s">
        <v>4164</v>
      </c>
      <c r="H218" t="s">
        <v>2912</v>
      </c>
      <c r="I218" t="s">
        <v>2913</v>
      </c>
    </row>
    <row r="219" spans="1:11" x14ac:dyDescent="0.25">
      <c r="A219" t="s">
        <v>1173</v>
      </c>
      <c r="B219" t="s">
        <v>4161</v>
      </c>
      <c r="C219" t="s">
        <v>4771</v>
      </c>
      <c r="D219" t="s">
        <v>4772</v>
      </c>
      <c r="E219" t="s">
        <v>4771</v>
      </c>
      <c r="F219" t="s">
        <v>4772</v>
      </c>
      <c r="G219" t="s">
        <v>4164</v>
      </c>
      <c r="H219" t="s">
        <v>3611</v>
      </c>
      <c r="I219" t="s">
        <v>3612</v>
      </c>
      <c r="J219" t="s">
        <v>4773</v>
      </c>
    </row>
    <row r="220" spans="1:11" x14ac:dyDescent="0.25">
      <c r="A220" t="s">
        <v>1273</v>
      </c>
      <c r="B220" t="s">
        <v>4154</v>
      </c>
      <c r="C220" t="s">
        <v>4774</v>
      </c>
      <c r="D220" t="s">
        <v>4775</v>
      </c>
      <c r="E220" t="s">
        <v>4774</v>
      </c>
      <c r="F220" t="s">
        <v>4775</v>
      </c>
      <c r="G220" t="s">
        <v>4157</v>
      </c>
      <c r="H220" t="s">
        <v>3809</v>
      </c>
      <c r="I220" t="s">
        <v>3810</v>
      </c>
    </row>
    <row r="221" spans="1:11" x14ac:dyDescent="0.25">
      <c r="A221" t="s">
        <v>1175</v>
      </c>
      <c r="B221" t="s">
        <v>4161</v>
      </c>
      <c r="C221" t="s">
        <v>4776</v>
      </c>
      <c r="D221" t="s">
        <v>4777</v>
      </c>
      <c r="E221" t="s">
        <v>4776</v>
      </c>
      <c r="F221" t="s">
        <v>4777</v>
      </c>
      <c r="G221" t="s">
        <v>4164</v>
      </c>
      <c r="H221" t="s">
        <v>2984</v>
      </c>
      <c r="I221" t="s">
        <v>3615</v>
      </c>
    </row>
    <row r="222" spans="1:11" x14ac:dyDescent="0.25">
      <c r="A222" t="s">
        <v>97</v>
      </c>
      <c r="B222" t="s">
        <v>4161</v>
      </c>
      <c r="C222" t="s">
        <v>4778</v>
      </c>
      <c r="D222" t="s">
        <v>4779</v>
      </c>
      <c r="E222" t="s">
        <v>4778</v>
      </c>
      <c r="F222" t="s">
        <v>4779</v>
      </c>
      <c r="G222" t="s">
        <v>4164</v>
      </c>
      <c r="H222" t="s">
        <v>1588</v>
      </c>
      <c r="I222" t="s">
        <v>1589</v>
      </c>
    </row>
    <row r="223" spans="1:11" x14ac:dyDescent="0.25">
      <c r="A223" t="s">
        <v>593</v>
      </c>
      <c r="B223" t="s">
        <v>4154</v>
      </c>
      <c r="C223" t="s">
        <v>4780</v>
      </c>
      <c r="D223" t="s">
        <v>4781</v>
      </c>
      <c r="E223" t="s">
        <v>4780</v>
      </c>
      <c r="F223" t="s">
        <v>4781</v>
      </c>
      <c r="G223" t="s">
        <v>4157</v>
      </c>
      <c r="H223" t="s">
        <v>2448</v>
      </c>
      <c r="I223" t="s">
        <v>2449</v>
      </c>
    </row>
    <row r="224" spans="1:11" x14ac:dyDescent="0.25">
      <c r="A224" t="s">
        <v>592</v>
      </c>
      <c r="B224" t="s">
        <v>4161</v>
      </c>
      <c r="C224" t="s">
        <v>4782</v>
      </c>
      <c r="D224" t="s">
        <v>4783</v>
      </c>
      <c r="E224" t="s">
        <v>4782</v>
      </c>
      <c r="F224" t="s">
        <v>4783</v>
      </c>
      <c r="G224" t="s">
        <v>4164</v>
      </c>
      <c r="H224" t="s">
        <v>1970</v>
      </c>
      <c r="I224" t="s">
        <v>2447</v>
      </c>
      <c r="J224" t="s">
        <v>4784</v>
      </c>
    </row>
    <row r="225" spans="1:12" x14ac:dyDescent="0.25">
      <c r="A225" t="s">
        <v>642</v>
      </c>
      <c r="B225" t="s">
        <v>4154</v>
      </c>
      <c r="C225" t="s">
        <v>4785</v>
      </c>
      <c r="D225" t="s">
        <v>4786</v>
      </c>
      <c r="E225" t="s">
        <v>4785</v>
      </c>
      <c r="F225" t="s">
        <v>4786</v>
      </c>
      <c r="G225" t="s">
        <v>4157</v>
      </c>
      <c r="H225" t="s">
        <v>2548</v>
      </c>
      <c r="I225" t="s">
        <v>2549</v>
      </c>
      <c r="J225" t="s">
        <v>4787</v>
      </c>
      <c r="K225" t="s">
        <v>4788</v>
      </c>
    </row>
    <row r="226" spans="1:12" x14ac:dyDescent="0.25">
      <c r="A226" t="s">
        <v>858</v>
      </c>
      <c r="B226" t="s">
        <v>4161</v>
      </c>
      <c r="C226" t="s">
        <v>4789</v>
      </c>
      <c r="D226" t="s">
        <v>4790</v>
      </c>
      <c r="E226" t="s">
        <v>4789</v>
      </c>
      <c r="F226" t="s">
        <v>4790</v>
      </c>
      <c r="G226" t="s">
        <v>4164</v>
      </c>
      <c r="H226" t="s">
        <v>2984</v>
      </c>
      <c r="I226" t="s">
        <v>2985</v>
      </c>
    </row>
    <row r="227" spans="1:12" x14ac:dyDescent="0.25">
      <c r="A227" t="s">
        <v>646</v>
      </c>
      <c r="B227" t="s">
        <v>4154</v>
      </c>
      <c r="C227" t="s">
        <v>4791</v>
      </c>
      <c r="D227" t="s">
        <v>4792</v>
      </c>
      <c r="E227" t="s">
        <v>4791</v>
      </c>
      <c r="F227" t="s">
        <v>4792</v>
      </c>
      <c r="G227" t="s">
        <v>4157</v>
      </c>
      <c r="H227" t="s">
        <v>2556</v>
      </c>
      <c r="I227" t="s">
        <v>2557</v>
      </c>
    </row>
    <row r="228" spans="1:12" x14ac:dyDescent="0.25">
      <c r="A228" t="s">
        <v>493</v>
      </c>
      <c r="B228" t="s">
        <v>4154</v>
      </c>
      <c r="C228" t="s">
        <v>4793</v>
      </c>
      <c r="D228" t="s">
        <v>4794</v>
      </c>
      <c r="E228" t="s">
        <v>4793</v>
      </c>
      <c r="F228" t="s">
        <v>4794</v>
      </c>
      <c r="G228" t="s">
        <v>4157</v>
      </c>
      <c r="H228" t="s">
        <v>2234</v>
      </c>
      <c r="I228" t="s">
        <v>2235</v>
      </c>
      <c r="J228" t="s">
        <v>4795</v>
      </c>
      <c r="K228" t="s">
        <v>4796</v>
      </c>
      <c r="L228" t="s">
        <v>4797</v>
      </c>
    </row>
    <row r="229" spans="1:12" x14ac:dyDescent="0.25">
      <c r="A229" t="s">
        <v>548</v>
      </c>
      <c r="B229" t="s">
        <v>4154</v>
      </c>
      <c r="C229" t="s">
        <v>4798</v>
      </c>
      <c r="D229" t="s">
        <v>4799</v>
      </c>
      <c r="E229" t="s">
        <v>4798</v>
      </c>
      <c r="F229" t="s">
        <v>4799</v>
      </c>
      <c r="G229" t="s">
        <v>4157</v>
      </c>
      <c r="H229" t="s">
        <v>2359</v>
      </c>
      <c r="I229" t="s">
        <v>2360</v>
      </c>
      <c r="J229" t="s">
        <v>4800</v>
      </c>
      <c r="K229" t="s">
        <v>4801</v>
      </c>
      <c r="L229" t="s">
        <v>4802</v>
      </c>
    </row>
    <row r="230" spans="1:12" x14ac:dyDescent="0.25">
      <c r="A230" t="s">
        <v>147</v>
      </c>
      <c r="B230" t="s">
        <v>4154</v>
      </c>
      <c r="C230" t="s">
        <v>4803</v>
      </c>
      <c r="D230" t="s">
        <v>4804</v>
      </c>
      <c r="E230" t="s">
        <v>4803</v>
      </c>
      <c r="F230" t="s">
        <v>4804</v>
      </c>
      <c r="G230" t="s">
        <v>4157</v>
      </c>
      <c r="H230" t="s">
        <v>1727</v>
      </c>
      <c r="I230" t="s">
        <v>1728</v>
      </c>
      <c r="J230" t="s">
        <v>1581</v>
      </c>
    </row>
    <row r="231" spans="1:12" x14ac:dyDescent="0.25">
      <c r="A231" t="s">
        <v>732</v>
      </c>
      <c r="B231" t="s">
        <v>4154</v>
      </c>
      <c r="C231" t="s">
        <v>4805</v>
      </c>
      <c r="D231" t="s">
        <v>4806</v>
      </c>
      <c r="E231" t="s">
        <v>4805</v>
      </c>
      <c r="F231" t="s">
        <v>4806</v>
      </c>
      <c r="G231" t="s">
        <v>4157</v>
      </c>
      <c r="H231" t="s">
        <v>2736</v>
      </c>
      <c r="I231" t="s">
        <v>2737</v>
      </c>
      <c r="J231" t="s">
        <v>4807</v>
      </c>
      <c r="K231" t="s">
        <v>4808</v>
      </c>
      <c r="L231" t="s">
        <v>4809</v>
      </c>
    </row>
    <row r="232" spans="1:12" x14ac:dyDescent="0.25">
      <c r="A232" t="s">
        <v>793</v>
      </c>
      <c r="B232" t="s">
        <v>4154</v>
      </c>
      <c r="C232" t="s">
        <v>4810</v>
      </c>
      <c r="D232" t="s">
        <v>4811</v>
      </c>
      <c r="E232" t="s">
        <v>4810</v>
      </c>
      <c r="F232" t="s">
        <v>4811</v>
      </c>
      <c r="G232" t="s">
        <v>4157</v>
      </c>
      <c r="H232" t="s">
        <v>2853</v>
      </c>
      <c r="I232" t="s">
        <v>2854</v>
      </c>
    </row>
    <row r="233" spans="1:12" x14ac:dyDescent="0.25">
      <c r="A233" t="s">
        <v>1398</v>
      </c>
      <c r="B233" t="s">
        <v>4154</v>
      </c>
      <c r="C233" t="s">
        <v>4812</v>
      </c>
      <c r="D233" t="s">
        <v>4813</v>
      </c>
      <c r="E233" t="s">
        <v>4812</v>
      </c>
      <c r="F233" t="s">
        <v>4813</v>
      </c>
      <c r="G233" t="s">
        <v>4157</v>
      </c>
      <c r="H233" t="s">
        <v>4054</v>
      </c>
      <c r="I233" t="s">
        <v>4055</v>
      </c>
      <c r="J233" t="s">
        <v>4814</v>
      </c>
    </row>
    <row r="234" spans="1:12" x14ac:dyDescent="0.25">
      <c r="A234" t="s">
        <v>720</v>
      </c>
      <c r="B234" t="s">
        <v>4161</v>
      </c>
      <c r="C234" t="s">
        <v>4815</v>
      </c>
      <c r="D234" t="s">
        <v>4816</v>
      </c>
      <c r="E234" t="s">
        <v>4815</v>
      </c>
      <c r="F234" t="s">
        <v>4816</v>
      </c>
      <c r="G234" t="s">
        <v>4164</v>
      </c>
      <c r="H234" t="s">
        <v>2712</v>
      </c>
      <c r="I234" t="s">
        <v>2713</v>
      </c>
    </row>
    <row r="235" spans="1:12" x14ac:dyDescent="0.25">
      <c r="A235" t="s">
        <v>1048</v>
      </c>
      <c r="B235" t="s">
        <v>4154</v>
      </c>
      <c r="C235" t="s">
        <v>4817</v>
      </c>
      <c r="D235" t="s">
        <v>4818</v>
      </c>
      <c r="E235" t="s">
        <v>4817</v>
      </c>
      <c r="F235" t="s">
        <v>4818</v>
      </c>
      <c r="G235" t="s">
        <v>4157</v>
      </c>
      <c r="H235" t="s">
        <v>3357</v>
      </c>
      <c r="I235" t="s">
        <v>3358</v>
      </c>
      <c r="J235" t="s">
        <v>4819</v>
      </c>
    </row>
    <row r="236" spans="1:12" x14ac:dyDescent="0.25">
      <c r="A236" t="s">
        <v>782</v>
      </c>
      <c r="B236" t="s">
        <v>4154</v>
      </c>
      <c r="C236" t="s">
        <v>4820</v>
      </c>
      <c r="D236" t="s">
        <v>4821</v>
      </c>
      <c r="E236" t="s">
        <v>4820</v>
      </c>
      <c r="F236" t="s">
        <v>4821</v>
      </c>
      <c r="G236" t="s">
        <v>4157</v>
      </c>
      <c r="H236" t="s">
        <v>2831</v>
      </c>
      <c r="I236" t="s">
        <v>2832</v>
      </c>
    </row>
    <row r="237" spans="1:12" x14ac:dyDescent="0.25">
      <c r="A237" t="s">
        <v>901</v>
      </c>
      <c r="B237" t="s">
        <v>4154</v>
      </c>
      <c r="C237" t="s">
        <v>4822</v>
      </c>
      <c r="D237" t="s">
        <v>4823</v>
      </c>
      <c r="E237" t="s">
        <v>4822</v>
      </c>
      <c r="F237" t="s">
        <v>4823</v>
      </c>
      <c r="G237" t="s">
        <v>4157</v>
      </c>
      <c r="H237" t="s">
        <v>3067</v>
      </c>
      <c r="I237" t="s">
        <v>3068</v>
      </c>
      <c r="J237" t="s">
        <v>4824</v>
      </c>
    </row>
    <row r="238" spans="1:12" x14ac:dyDescent="0.25">
      <c r="A238" t="s">
        <v>1308</v>
      </c>
      <c r="B238" t="s">
        <v>4154</v>
      </c>
      <c r="C238" t="s">
        <v>4825</v>
      </c>
      <c r="D238" t="s">
        <v>4826</v>
      </c>
      <c r="E238" t="s">
        <v>4825</v>
      </c>
      <c r="F238" t="s">
        <v>4826</v>
      </c>
      <c r="G238" t="s">
        <v>4157</v>
      </c>
      <c r="H238" t="s">
        <v>3877</v>
      </c>
      <c r="I238" t="s">
        <v>3878</v>
      </c>
    </row>
    <row r="239" spans="1:12" x14ac:dyDescent="0.25">
      <c r="A239" t="s">
        <v>1053</v>
      </c>
      <c r="B239" t="s">
        <v>4154</v>
      </c>
      <c r="C239" t="s">
        <v>4827</v>
      </c>
      <c r="D239" t="s">
        <v>4828</v>
      </c>
      <c r="E239" t="s">
        <v>4827</v>
      </c>
      <c r="F239" t="s">
        <v>4828</v>
      </c>
      <c r="G239" t="s">
        <v>4157</v>
      </c>
      <c r="H239" t="s">
        <v>3365</v>
      </c>
      <c r="I239" t="s">
        <v>3366</v>
      </c>
    </row>
    <row r="240" spans="1:12" x14ac:dyDescent="0.25">
      <c r="A240" t="s">
        <v>678</v>
      </c>
      <c r="B240" t="s">
        <v>4154</v>
      </c>
      <c r="C240" t="s">
        <v>4829</v>
      </c>
      <c r="D240" t="s">
        <v>4830</v>
      </c>
      <c r="E240" t="s">
        <v>4829</v>
      </c>
      <c r="F240" t="s">
        <v>4830</v>
      </c>
      <c r="G240" t="s">
        <v>4157</v>
      </c>
      <c r="H240" t="s">
        <v>4831</v>
      </c>
      <c r="I240" t="s">
        <v>2625</v>
      </c>
      <c r="J240" t="s">
        <v>4832</v>
      </c>
    </row>
    <row r="241" spans="1:11" x14ac:dyDescent="0.25">
      <c r="A241" t="s">
        <v>727</v>
      </c>
      <c r="B241" t="s">
        <v>4161</v>
      </c>
      <c r="C241" t="s">
        <v>4833</v>
      </c>
      <c r="D241" t="s">
        <v>4834</v>
      </c>
      <c r="E241" t="s">
        <v>4833</v>
      </c>
      <c r="F241" t="s">
        <v>4834</v>
      </c>
      <c r="G241" t="s">
        <v>4164</v>
      </c>
      <c r="H241" t="s">
        <v>2726</v>
      </c>
      <c r="I241" t="s">
        <v>2727</v>
      </c>
      <c r="J241" t="s">
        <v>4835</v>
      </c>
    </row>
    <row r="242" spans="1:11" x14ac:dyDescent="0.25">
      <c r="A242" t="s">
        <v>701</v>
      </c>
      <c r="B242" t="s">
        <v>4161</v>
      </c>
      <c r="C242" t="s">
        <v>4836</v>
      </c>
      <c r="D242" t="s">
        <v>4837</v>
      </c>
      <c r="E242" t="s">
        <v>4836</v>
      </c>
      <c r="F242" t="s">
        <v>4837</v>
      </c>
      <c r="G242" t="s">
        <v>4164</v>
      </c>
      <c r="H242" t="s">
        <v>2672</v>
      </c>
      <c r="I242" t="s">
        <v>2673</v>
      </c>
    </row>
    <row r="243" spans="1:11" x14ac:dyDescent="0.25">
      <c r="A243" t="s">
        <v>346</v>
      </c>
      <c r="B243" t="s">
        <v>4154</v>
      </c>
      <c r="C243" t="s">
        <v>4838</v>
      </c>
      <c r="D243" t="s">
        <v>4839</v>
      </c>
      <c r="E243" t="s">
        <v>4838</v>
      </c>
      <c r="F243" t="s">
        <v>4839</v>
      </c>
      <c r="G243" t="s">
        <v>4157</v>
      </c>
      <c r="H243" t="s">
        <v>1915</v>
      </c>
      <c r="I243" t="s">
        <v>1916</v>
      </c>
      <c r="J243" t="s">
        <v>4840</v>
      </c>
    </row>
    <row r="244" spans="1:11" x14ac:dyDescent="0.25">
      <c r="A244" t="s">
        <v>369</v>
      </c>
      <c r="B244" t="s">
        <v>4161</v>
      </c>
      <c r="C244" t="s">
        <v>4841</v>
      </c>
      <c r="D244" t="s">
        <v>4842</v>
      </c>
      <c r="E244" t="s">
        <v>4841</v>
      </c>
      <c r="F244" t="s">
        <v>4842</v>
      </c>
      <c r="G244" t="s">
        <v>4164</v>
      </c>
      <c r="H244" t="s">
        <v>1970</v>
      </c>
      <c r="I244" t="s">
        <v>1971</v>
      </c>
      <c r="J244" t="s">
        <v>4843</v>
      </c>
    </row>
    <row r="245" spans="1:11" x14ac:dyDescent="0.25">
      <c r="A245" t="s">
        <v>430</v>
      </c>
      <c r="B245" t="s">
        <v>4161</v>
      </c>
      <c r="C245" t="s">
        <v>4844</v>
      </c>
      <c r="D245" t="s">
        <v>4845</v>
      </c>
      <c r="E245" t="s">
        <v>4844</v>
      </c>
      <c r="F245" t="s">
        <v>4845</v>
      </c>
      <c r="G245" t="s">
        <v>4164</v>
      </c>
      <c r="H245" t="s">
        <v>2095</v>
      </c>
      <c r="I245" t="s">
        <v>2096</v>
      </c>
    </row>
    <row r="246" spans="1:11" x14ac:dyDescent="0.25">
      <c r="A246" t="s">
        <v>1003</v>
      </c>
      <c r="B246" t="s">
        <v>4161</v>
      </c>
      <c r="C246" t="s">
        <v>4846</v>
      </c>
      <c r="D246" t="s">
        <v>4847</v>
      </c>
      <c r="E246" t="s">
        <v>4846</v>
      </c>
      <c r="F246" t="s">
        <v>4847</v>
      </c>
      <c r="G246" t="s">
        <v>4164</v>
      </c>
      <c r="H246" t="s">
        <v>3270</v>
      </c>
      <c r="I246" t="s">
        <v>3271</v>
      </c>
      <c r="J246" t="s">
        <v>4848</v>
      </c>
      <c r="K246" t="s">
        <v>4849</v>
      </c>
    </row>
    <row r="247" spans="1:11" x14ac:dyDescent="0.25">
      <c r="A247" t="s">
        <v>1213</v>
      </c>
      <c r="B247" t="s">
        <v>4154</v>
      </c>
      <c r="C247" t="s">
        <v>4850</v>
      </c>
      <c r="D247" t="s">
        <v>4851</v>
      </c>
      <c r="E247" t="s">
        <v>4850</v>
      </c>
      <c r="F247" t="s">
        <v>4851</v>
      </c>
      <c r="G247" t="s">
        <v>4157</v>
      </c>
      <c r="H247" t="s">
        <v>3690</v>
      </c>
      <c r="I247" t="s">
        <v>3691</v>
      </c>
    </row>
    <row r="248" spans="1:11" x14ac:dyDescent="0.25">
      <c r="A248" t="s">
        <v>922</v>
      </c>
      <c r="B248" t="s">
        <v>4154</v>
      </c>
      <c r="C248" t="s">
        <v>4852</v>
      </c>
      <c r="D248" t="s">
        <v>4853</v>
      </c>
      <c r="E248" t="s">
        <v>4852</v>
      </c>
      <c r="F248" t="s">
        <v>4853</v>
      </c>
      <c r="G248" t="s">
        <v>4157</v>
      </c>
      <c r="H248" t="s">
        <v>3111</v>
      </c>
      <c r="I248" t="s">
        <v>3112</v>
      </c>
      <c r="J248" t="s">
        <v>4854</v>
      </c>
    </row>
    <row r="249" spans="1:11" x14ac:dyDescent="0.25">
      <c r="A249" t="s">
        <v>98</v>
      </c>
      <c r="B249" t="s">
        <v>4154</v>
      </c>
      <c r="C249" t="s">
        <v>4855</v>
      </c>
      <c r="D249" t="s">
        <v>4856</v>
      </c>
      <c r="E249" t="s">
        <v>4855</v>
      </c>
      <c r="F249" t="s">
        <v>4856</v>
      </c>
      <c r="G249" t="s">
        <v>4157</v>
      </c>
      <c r="H249" t="s">
        <v>1598</v>
      </c>
      <c r="I249" t="s">
        <v>1599</v>
      </c>
    </row>
    <row r="250" spans="1:11" x14ac:dyDescent="0.25">
      <c r="A250" t="s">
        <v>385</v>
      </c>
      <c r="B250" t="s">
        <v>4161</v>
      </c>
      <c r="C250" t="s">
        <v>4857</v>
      </c>
      <c r="D250" t="s">
        <v>4858</v>
      </c>
      <c r="E250" t="s">
        <v>4857</v>
      </c>
      <c r="F250" t="s">
        <v>4858</v>
      </c>
      <c r="G250" t="s">
        <v>4164</v>
      </c>
      <c r="H250" t="s">
        <v>2001</v>
      </c>
      <c r="I250" t="s">
        <v>2002</v>
      </c>
    </row>
    <row r="251" spans="1:11" x14ac:dyDescent="0.25">
      <c r="A251" t="s">
        <v>379</v>
      </c>
      <c r="B251" t="s">
        <v>4161</v>
      </c>
      <c r="C251" t="s">
        <v>4859</v>
      </c>
      <c r="D251" t="s">
        <v>4860</v>
      </c>
      <c r="E251" t="s">
        <v>4859</v>
      </c>
      <c r="F251" t="s">
        <v>4860</v>
      </c>
      <c r="G251" t="s">
        <v>4164</v>
      </c>
      <c r="H251" t="s">
        <v>1989</v>
      </c>
      <c r="I251" t="s">
        <v>1990</v>
      </c>
    </row>
    <row r="252" spans="1:11" x14ac:dyDescent="0.25">
      <c r="A252" t="s">
        <v>943</v>
      </c>
      <c r="B252" t="s">
        <v>4154</v>
      </c>
      <c r="C252" t="s">
        <v>4861</v>
      </c>
      <c r="D252" t="s">
        <v>4862</v>
      </c>
      <c r="E252" t="s">
        <v>4861</v>
      </c>
      <c r="F252" t="s">
        <v>4862</v>
      </c>
      <c r="G252" t="s">
        <v>4157</v>
      </c>
      <c r="H252" t="s">
        <v>3153</v>
      </c>
      <c r="I252" t="s">
        <v>3154</v>
      </c>
    </row>
    <row r="253" spans="1:11" x14ac:dyDescent="0.25">
      <c r="A253" t="s">
        <v>1110</v>
      </c>
      <c r="B253" t="s">
        <v>4154</v>
      </c>
      <c r="C253" t="s">
        <v>4863</v>
      </c>
      <c r="D253" t="s">
        <v>4864</v>
      </c>
      <c r="E253" t="s">
        <v>4863</v>
      </c>
      <c r="F253" t="s">
        <v>4864</v>
      </c>
      <c r="G253" t="s">
        <v>4157</v>
      </c>
      <c r="H253" t="s">
        <v>3477</v>
      </c>
      <c r="I253" t="s">
        <v>3478</v>
      </c>
    </row>
    <row r="254" spans="1:11" x14ac:dyDescent="0.25">
      <c r="A254" t="s">
        <v>295</v>
      </c>
      <c r="B254" t="s">
        <v>4161</v>
      </c>
      <c r="C254" t="s">
        <v>4865</v>
      </c>
      <c r="D254" t="s">
        <v>4866</v>
      </c>
      <c r="E254" t="s">
        <v>4865</v>
      </c>
      <c r="F254" t="s">
        <v>4866</v>
      </c>
      <c r="G254" t="s">
        <v>4164</v>
      </c>
      <c r="H254" t="s">
        <v>1792</v>
      </c>
      <c r="I254" t="s">
        <v>1793</v>
      </c>
      <c r="J254" t="s">
        <v>4867</v>
      </c>
      <c r="K254" t="s">
        <v>4868</v>
      </c>
    </row>
    <row r="255" spans="1:11" x14ac:dyDescent="0.25">
      <c r="A255" t="s">
        <v>623</v>
      </c>
      <c r="B255" t="s">
        <v>4154</v>
      </c>
      <c r="C255" t="s">
        <v>4869</v>
      </c>
      <c r="D255" t="s">
        <v>4870</v>
      </c>
      <c r="E255" t="s">
        <v>4869</v>
      </c>
      <c r="F255" t="s">
        <v>4870</v>
      </c>
      <c r="G255" t="s">
        <v>4157</v>
      </c>
      <c r="H255" t="s">
        <v>2510</v>
      </c>
      <c r="I255" t="s">
        <v>2511</v>
      </c>
    </row>
    <row r="256" spans="1:11" x14ac:dyDescent="0.25">
      <c r="A256" t="s">
        <v>1258</v>
      </c>
      <c r="B256" t="s">
        <v>4161</v>
      </c>
      <c r="C256" t="s">
        <v>4871</v>
      </c>
      <c r="D256" t="s">
        <v>4872</v>
      </c>
      <c r="E256" t="s">
        <v>4871</v>
      </c>
      <c r="F256" t="s">
        <v>4872</v>
      </c>
      <c r="G256" t="s">
        <v>4164</v>
      </c>
      <c r="H256" t="s">
        <v>3780</v>
      </c>
      <c r="I256" t="s">
        <v>3781</v>
      </c>
    </row>
    <row r="257" spans="1:12" x14ac:dyDescent="0.25">
      <c r="A257" t="s">
        <v>171</v>
      </c>
      <c r="B257" t="s">
        <v>4161</v>
      </c>
      <c r="C257" t="s">
        <v>4873</v>
      </c>
      <c r="D257" t="s">
        <v>4874</v>
      </c>
      <c r="E257" t="s">
        <v>4873</v>
      </c>
      <c r="F257" t="s">
        <v>4874</v>
      </c>
      <c r="G257" t="s">
        <v>4164</v>
      </c>
      <c r="H257" t="s">
        <v>2300</v>
      </c>
      <c r="I257" t="s">
        <v>2301</v>
      </c>
    </row>
    <row r="258" spans="1:12" x14ac:dyDescent="0.25">
      <c r="A258" t="s">
        <v>1225</v>
      </c>
      <c r="B258" t="s">
        <v>4161</v>
      </c>
      <c r="C258" t="s">
        <v>4875</v>
      </c>
      <c r="D258" t="s">
        <v>4876</v>
      </c>
      <c r="E258" t="s">
        <v>4875</v>
      </c>
      <c r="F258" t="s">
        <v>4876</v>
      </c>
      <c r="G258" t="s">
        <v>4164</v>
      </c>
      <c r="H258" t="s">
        <v>3714</v>
      </c>
      <c r="I258" t="s">
        <v>3715</v>
      </c>
    </row>
    <row r="259" spans="1:12" x14ac:dyDescent="0.25">
      <c r="A259" t="s">
        <v>624</v>
      </c>
      <c r="B259" t="s">
        <v>4154</v>
      </c>
      <c r="C259" t="s">
        <v>4877</v>
      </c>
      <c r="D259" t="s">
        <v>4878</v>
      </c>
      <c r="E259" t="s">
        <v>4877</v>
      </c>
      <c r="F259" t="s">
        <v>4878</v>
      </c>
      <c r="G259" t="s">
        <v>4157</v>
      </c>
      <c r="H259" t="s">
        <v>2512</v>
      </c>
      <c r="I259" t="s">
        <v>2513</v>
      </c>
    </row>
    <row r="260" spans="1:12" x14ac:dyDescent="0.25">
      <c r="A260" t="s">
        <v>152</v>
      </c>
      <c r="B260" t="s">
        <v>4161</v>
      </c>
      <c r="C260" t="s">
        <v>4879</v>
      </c>
      <c r="D260" t="s">
        <v>4880</v>
      </c>
      <c r="E260" t="s">
        <v>4879</v>
      </c>
      <c r="F260" t="s">
        <v>4880</v>
      </c>
      <c r="G260" t="s">
        <v>4164</v>
      </c>
      <c r="H260" t="s">
        <v>1808</v>
      </c>
      <c r="I260" t="s">
        <v>1809</v>
      </c>
    </row>
    <row r="261" spans="1:12" x14ac:dyDescent="0.25">
      <c r="A261" t="s">
        <v>1134</v>
      </c>
      <c r="B261" t="s">
        <v>4154</v>
      </c>
      <c r="C261" t="s">
        <v>4881</v>
      </c>
      <c r="D261" t="s">
        <v>4882</v>
      </c>
      <c r="E261" t="s">
        <v>4881</v>
      </c>
      <c r="F261" t="s">
        <v>4882</v>
      </c>
      <c r="G261" t="s">
        <v>4157</v>
      </c>
      <c r="H261" t="s">
        <v>3524</v>
      </c>
      <c r="I261" t="s">
        <v>3525</v>
      </c>
    </row>
    <row r="262" spans="1:12" x14ac:dyDescent="0.25">
      <c r="A262" t="s">
        <v>337</v>
      </c>
      <c r="B262" t="s">
        <v>4154</v>
      </c>
      <c r="C262" t="s">
        <v>4883</v>
      </c>
      <c r="D262" t="s">
        <v>4884</v>
      </c>
      <c r="E262" t="s">
        <v>4883</v>
      </c>
      <c r="F262" t="s">
        <v>4884</v>
      </c>
      <c r="G262" t="s">
        <v>4157</v>
      </c>
      <c r="H262" t="s">
        <v>1895</v>
      </c>
      <c r="I262" t="s">
        <v>1896</v>
      </c>
    </row>
    <row r="263" spans="1:12" x14ac:dyDescent="0.25">
      <c r="A263" t="s">
        <v>1412</v>
      </c>
      <c r="B263" t="s">
        <v>4161</v>
      </c>
      <c r="C263" t="s">
        <v>4885</v>
      </c>
      <c r="D263" t="s">
        <v>4886</v>
      </c>
      <c r="E263" t="s">
        <v>4885</v>
      </c>
      <c r="F263" t="s">
        <v>4886</v>
      </c>
      <c r="G263" t="s">
        <v>4164</v>
      </c>
      <c r="H263" t="s">
        <v>4081</v>
      </c>
      <c r="I263" t="s">
        <v>4082</v>
      </c>
      <c r="J263" t="s">
        <v>4887</v>
      </c>
      <c r="K263" t="s">
        <v>4888</v>
      </c>
    </row>
    <row r="264" spans="1:12" x14ac:dyDescent="0.25">
      <c r="A264" t="s">
        <v>1299</v>
      </c>
      <c r="B264" t="s">
        <v>4154</v>
      </c>
      <c r="C264" t="s">
        <v>4889</v>
      </c>
      <c r="D264" t="s">
        <v>4890</v>
      </c>
      <c r="E264" t="s">
        <v>4889</v>
      </c>
      <c r="F264" t="s">
        <v>4890</v>
      </c>
      <c r="G264" t="s">
        <v>4157</v>
      </c>
      <c r="H264" t="s">
        <v>3861</v>
      </c>
      <c r="I264" t="s">
        <v>3862</v>
      </c>
    </row>
    <row r="265" spans="1:12" x14ac:dyDescent="0.25">
      <c r="A265" t="s">
        <v>1232</v>
      </c>
      <c r="B265" t="s">
        <v>4161</v>
      </c>
      <c r="C265" t="s">
        <v>4891</v>
      </c>
      <c r="D265" t="s">
        <v>4892</v>
      </c>
      <c r="E265" t="s">
        <v>4891</v>
      </c>
      <c r="F265" t="s">
        <v>4892</v>
      </c>
      <c r="G265" t="s">
        <v>4164</v>
      </c>
      <c r="H265" t="s">
        <v>3728</v>
      </c>
      <c r="I265" t="s">
        <v>3729</v>
      </c>
    </row>
    <row r="266" spans="1:12" x14ac:dyDescent="0.25">
      <c r="A266" t="s">
        <v>1360</v>
      </c>
      <c r="B266" t="s">
        <v>4161</v>
      </c>
      <c r="C266" t="s">
        <v>4893</v>
      </c>
      <c r="D266" t="s">
        <v>4894</v>
      </c>
      <c r="E266" t="s">
        <v>4893</v>
      </c>
      <c r="F266" t="s">
        <v>4894</v>
      </c>
      <c r="G266" t="s">
        <v>4164</v>
      </c>
      <c r="H266" t="s">
        <v>3978</v>
      </c>
      <c r="I266" t="s">
        <v>3979</v>
      </c>
    </row>
    <row r="267" spans="1:12" x14ac:dyDescent="0.25">
      <c r="A267" t="s">
        <v>1407</v>
      </c>
      <c r="B267" t="s">
        <v>4161</v>
      </c>
      <c r="C267" t="s">
        <v>4895</v>
      </c>
      <c r="D267" t="s">
        <v>4896</v>
      </c>
      <c r="E267" t="s">
        <v>4895</v>
      </c>
      <c r="F267" t="s">
        <v>4896</v>
      </c>
      <c r="G267" t="s">
        <v>4164</v>
      </c>
      <c r="H267" t="s">
        <v>4074</v>
      </c>
      <c r="I267" t="s">
        <v>4075</v>
      </c>
      <c r="J267" t="s">
        <v>4897</v>
      </c>
    </row>
    <row r="268" spans="1:12" x14ac:dyDescent="0.25">
      <c r="A268" t="s">
        <v>742</v>
      </c>
      <c r="B268" t="s">
        <v>4154</v>
      </c>
      <c r="C268" t="s">
        <v>4898</v>
      </c>
      <c r="D268" t="s">
        <v>4899</v>
      </c>
      <c r="E268" t="s">
        <v>4898</v>
      </c>
      <c r="F268" t="s">
        <v>4899</v>
      </c>
      <c r="G268" t="s">
        <v>4157</v>
      </c>
      <c r="H268" t="s">
        <v>4900</v>
      </c>
      <c r="I268" t="s">
        <v>2755</v>
      </c>
      <c r="J268" t="s">
        <v>4901</v>
      </c>
      <c r="K268" t="s">
        <v>4902</v>
      </c>
      <c r="L268" t="s">
        <v>4903</v>
      </c>
    </row>
    <row r="269" spans="1:12" x14ac:dyDescent="0.25">
      <c r="A269" t="s">
        <v>325</v>
      </c>
      <c r="B269" t="s">
        <v>4154</v>
      </c>
      <c r="C269" t="s">
        <v>4904</v>
      </c>
      <c r="D269" t="s">
        <v>4905</v>
      </c>
      <c r="E269" t="s">
        <v>4904</v>
      </c>
      <c r="F269" t="s">
        <v>4905</v>
      </c>
      <c r="G269" t="s">
        <v>4157</v>
      </c>
      <c r="H269" t="s">
        <v>1868</v>
      </c>
      <c r="I269" t="s">
        <v>1869</v>
      </c>
      <c r="J269" t="s">
        <v>4906</v>
      </c>
    </row>
    <row r="270" spans="1:12" x14ac:dyDescent="0.25">
      <c r="A270" t="s">
        <v>716</v>
      </c>
      <c r="B270" t="s">
        <v>4161</v>
      </c>
      <c r="C270" t="s">
        <v>4907</v>
      </c>
      <c r="D270" t="s">
        <v>4908</v>
      </c>
      <c r="E270" t="s">
        <v>4907</v>
      </c>
      <c r="F270" t="s">
        <v>4908</v>
      </c>
      <c r="G270" t="s">
        <v>4164</v>
      </c>
      <c r="H270" t="s">
        <v>2704</v>
      </c>
      <c r="I270" t="s">
        <v>2705</v>
      </c>
      <c r="J270" t="s">
        <v>4909</v>
      </c>
    </row>
    <row r="271" spans="1:12" x14ac:dyDescent="0.25">
      <c r="A271" t="s">
        <v>1329</v>
      </c>
      <c r="B271" t="s">
        <v>4161</v>
      </c>
      <c r="C271" t="s">
        <v>4910</v>
      </c>
      <c r="D271" t="s">
        <v>4911</v>
      </c>
      <c r="E271" t="s">
        <v>4910</v>
      </c>
      <c r="F271" t="s">
        <v>4911</v>
      </c>
      <c r="G271" t="s">
        <v>4164</v>
      </c>
      <c r="H271" t="s">
        <v>3916</v>
      </c>
      <c r="I271" t="s">
        <v>3917</v>
      </c>
    </row>
    <row r="272" spans="1:12" x14ac:dyDescent="0.25">
      <c r="A272" t="s">
        <v>254</v>
      </c>
      <c r="B272" t="s">
        <v>4154</v>
      </c>
      <c r="C272" t="s">
        <v>4912</v>
      </c>
      <c r="D272" t="s">
        <v>4913</v>
      </c>
      <c r="E272" t="s">
        <v>4912</v>
      </c>
      <c r="F272" t="s">
        <v>4913</v>
      </c>
      <c r="G272" t="s">
        <v>4157</v>
      </c>
      <c r="H272" t="s">
        <v>1693</v>
      </c>
      <c r="I272" t="s">
        <v>1694</v>
      </c>
      <c r="J272" t="s">
        <v>4655</v>
      </c>
    </row>
    <row r="273" spans="1:11" x14ac:dyDescent="0.25">
      <c r="A273" t="s">
        <v>1293</v>
      </c>
      <c r="B273" t="s">
        <v>4161</v>
      </c>
      <c r="C273" t="s">
        <v>4914</v>
      </c>
      <c r="D273" t="s">
        <v>4915</v>
      </c>
      <c r="E273" t="s">
        <v>4914</v>
      </c>
      <c r="F273" t="s">
        <v>4915</v>
      </c>
      <c r="G273" t="s">
        <v>4164</v>
      </c>
      <c r="H273" t="s">
        <v>3849</v>
      </c>
      <c r="I273" t="s">
        <v>3850</v>
      </c>
      <c r="J273" t="s">
        <v>4916</v>
      </c>
    </row>
    <row r="274" spans="1:11" x14ac:dyDescent="0.25">
      <c r="A274" t="s">
        <v>765</v>
      </c>
      <c r="B274" t="s">
        <v>4154</v>
      </c>
      <c r="C274" t="s">
        <v>4917</v>
      </c>
      <c r="D274" t="s">
        <v>4918</v>
      </c>
      <c r="E274" t="s">
        <v>4917</v>
      </c>
      <c r="F274" t="s">
        <v>4918</v>
      </c>
      <c r="G274" t="s">
        <v>4157</v>
      </c>
      <c r="H274" t="s">
        <v>2797</v>
      </c>
      <c r="I274" t="s">
        <v>2798</v>
      </c>
      <c r="J274" t="s">
        <v>4919</v>
      </c>
    </row>
    <row r="275" spans="1:11" x14ac:dyDescent="0.25">
      <c r="A275" t="s">
        <v>1136</v>
      </c>
      <c r="B275" t="s">
        <v>4154</v>
      </c>
      <c r="C275" t="s">
        <v>4920</v>
      </c>
      <c r="D275" t="s">
        <v>4921</v>
      </c>
      <c r="E275" t="s">
        <v>4920</v>
      </c>
      <c r="F275" t="s">
        <v>4921</v>
      </c>
      <c r="G275" t="s">
        <v>4157</v>
      </c>
      <c r="H275" t="s">
        <v>3528</v>
      </c>
      <c r="I275" t="s">
        <v>3529</v>
      </c>
    </row>
    <row r="276" spans="1:11" x14ac:dyDescent="0.25">
      <c r="A276" t="s">
        <v>606</v>
      </c>
      <c r="B276" t="s">
        <v>4154</v>
      </c>
      <c r="C276" t="s">
        <v>4922</v>
      </c>
      <c r="D276" t="s">
        <v>4923</v>
      </c>
      <c r="E276" t="s">
        <v>4922</v>
      </c>
      <c r="F276" t="s">
        <v>4923</v>
      </c>
      <c r="G276" t="s">
        <v>4157</v>
      </c>
      <c r="H276" t="s">
        <v>2474</v>
      </c>
      <c r="I276" t="s">
        <v>2475</v>
      </c>
    </row>
    <row r="277" spans="1:11" x14ac:dyDescent="0.25">
      <c r="A277" t="s">
        <v>1238</v>
      </c>
      <c r="B277" t="s">
        <v>4154</v>
      </c>
      <c r="C277" t="s">
        <v>4924</v>
      </c>
      <c r="D277" t="s">
        <v>4925</v>
      </c>
      <c r="E277" t="s">
        <v>4924</v>
      </c>
      <c r="F277" t="s">
        <v>4925</v>
      </c>
      <c r="G277" t="s">
        <v>4157</v>
      </c>
      <c r="H277" t="s">
        <v>3740</v>
      </c>
      <c r="I277" t="s">
        <v>3741</v>
      </c>
      <c r="J277" t="s">
        <v>4926</v>
      </c>
    </row>
    <row r="278" spans="1:11" x14ac:dyDescent="0.25">
      <c r="A278" t="s">
        <v>1361</v>
      </c>
      <c r="B278" t="s">
        <v>4161</v>
      </c>
      <c r="C278" t="s">
        <v>4927</v>
      </c>
      <c r="D278" t="s">
        <v>4928</v>
      </c>
      <c r="E278" t="s">
        <v>4927</v>
      </c>
      <c r="F278" t="s">
        <v>4928</v>
      </c>
      <c r="G278" t="s">
        <v>4164</v>
      </c>
      <c r="H278" t="s">
        <v>3980</v>
      </c>
      <c r="I278" t="s">
        <v>3981</v>
      </c>
      <c r="J278" t="s">
        <v>4929</v>
      </c>
    </row>
    <row r="279" spans="1:11" x14ac:dyDescent="0.25">
      <c r="A279" t="s">
        <v>920</v>
      </c>
      <c r="B279" t="s">
        <v>4161</v>
      </c>
      <c r="C279" t="s">
        <v>4930</v>
      </c>
      <c r="D279" t="s">
        <v>4931</v>
      </c>
      <c r="E279" t="s">
        <v>4930</v>
      </c>
      <c r="F279" t="s">
        <v>4931</v>
      </c>
      <c r="G279" t="s">
        <v>4164</v>
      </c>
      <c r="H279" t="s">
        <v>3107</v>
      </c>
      <c r="I279" t="s">
        <v>3108</v>
      </c>
      <c r="J279" t="s">
        <v>4932</v>
      </c>
    </row>
    <row r="280" spans="1:11" x14ac:dyDescent="0.25">
      <c r="A280" t="s">
        <v>390</v>
      </c>
      <c r="B280" t="s">
        <v>4154</v>
      </c>
      <c r="C280" t="s">
        <v>4933</v>
      </c>
      <c r="D280" t="s">
        <v>4934</v>
      </c>
      <c r="E280" t="s">
        <v>4933</v>
      </c>
      <c r="F280" t="s">
        <v>4934</v>
      </c>
      <c r="G280" t="s">
        <v>4157</v>
      </c>
      <c r="H280" t="s">
        <v>2011</v>
      </c>
      <c r="I280" t="s">
        <v>2012</v>
      </c>
    </row>
    <row r="281" spans="1:11" x14ac:dyDescent="0.25">
      <c r="A281" t="s">
        <v>684</v>
      </c>
      <c r="B281" t="s">
        <v>4161</v>
      </c>
      <c r="C281" t="s">
        <v>4935</v>
      </c>
      <c r="D281" t="s">
        <v>4936</v>
      </c>
      <c r="E281" t="s">
        <v>4935</v>
      </c>
      <c r="F281" t="s">
        <v>4936</v>
      </c>
      <c r="G281" t="s">
        <v>4164</v>
      </c>
      <c r="H281" t="s">
        <v>2636</v>
      </c>
      <c r="I281" t="s">
        <v>2637</v>
      </c>
      <c r="J281" t="s">
        <v>4937</v>
      </c>
    </row>
    <row r="282" spans="1:11" x14ac:dyDescent="0.25">
      <c r="A282" t="s">
        <v>1185</v>
      </c>
      <c r="B282" t="s">
        <v>4161</v>
      </c>
      <c r="C282" t="s">
        <v>4938</v>
      </c>
      <c r="D282" t="s">
        <v>4939</v>
      </c>
      <c r="E282" t="s">
        <v>4938</v>
      </c>
      <c r="F282" t="s">
        <v>4939</v>
      </c>
      <c r="G282" t="s">
        <v>4164</v>
      </c>
      <c r="H282" t="s">
        <v>3634</v>
      </c>
      <c r="I282" t="s">
        <v>3635</v>
      </c>
    </row>
    <row r="283" spans="1:11" x14ac:dyDescent="0.25">
      <c r="A283" t="s">
        <v>578</v>
      </c>
      <c r="B283" t="s">
        <v>4161</v>
      </c>
      <c r="C283" t="s">
        <v>4940</v>
      </c>
      <c r="D283" t="s">
        <v>4941</v>
      </c>
      <c r="E283" t="s">
        <v>4940</v>
      </c>
      <c r="F283" t="s">
        <v>4941</v>
      </c>
      <c r="G283" t="s">
        <v>4164</v>
      </c>
      <c r="H283" t="s">
        <v>2418</v>
      </c>
      <c r="I283" t="s">
        <v>2419</v>
      </c>
      <c r="J283" t="s">
        <v>4942</v>
      </c>
      <c r="K283" t="s">
        <v>4943</v>
      </c>
    </row>
    <row r="284" spans="1:11" x14ac:dyDescent="0.25">
      <c r="A284" t="s">
        <v>1102</v>
      </c>
      <c r="B284" t="s">
        <v>4161</v>
      </c>
      <c r="C284" t="s">
        <v>4944</v>
      </c>
      <c r="D284" t="s">
        <v>4945</v>
      </c>
      <c r="E284" t="s">
        <v>4944</v>
      </c>
      <c r="F284" t="s">
        <v>4945</v>
      </c>
      <c r="G284" t="s">
        <v>4164</v>
      </c>
      <c r="H284" t="s">
        <v>3464</v>
      </c>
      <c r="I284" t="s">
        <v>3465</v>
      </c>
    </row>
    <row r="285" spans="1:11" x14ac:dyDescent="0.25">
      <c r="A285" t="s">
        <v>345</v>
      </c>
      <c r="B285" t="s">
        <v>4161</v>
      </c>
      <c r="C285" t="s">
        <v>4946</v>
      </c>
      <c r="D285" t="s">
        <v>4947</v>
      </c>
      <c r="E285" t="s">
        <v>4946</v>
      </c>
      <c r="F285" t="s">
        <v>4947</v>
      </c>
      <c r="G285" t="s">
        <v>4164</v>
      </c>
      <c r="H285" t="s">
        <v>1913</v>
      </c>
      <c r="I285" t="s">
        <v>1914</v>
      </c>
    </row>
    <row r="286" spans="1:11" x14ac:dyDescent="0.25">
      <c r="A286" t="s">
        <v>612</v>
      </c>
      <c r="B286" t="s">
        <v>4154</v>
      </c>
      <c r="C286" t="s">
        <v>4948</v>
      </c>
      <c r="D286" t="s">
        <v>4949</v>
      </c>
      <c r="E286" t="s">
        <v>4948</v>
      </c>
      <c r="F286" t="s">
        <v>4949</v>
      </c>
      <c r="G286" t="s">
        <v>4157</v>
      </c>
      <c r="H286" t="s">
        <v>2486</v>
      </c>
      <c r="I286" t="s">
        <v>2487</v>
      </c>
      <c r="J286" t="s">
        <v>4950</v>
      </c>
    </row>
    <row r="287" spans="1:11" x14ac:dyDescent="0.25">
      <c r="A287" t="s">
        <v>797</v>
      </c>
      <c r="B287" t="s">
        <v>4161</v>
      </c>
      <c r="C287" t="s">
        <v>4951</v>
      </c>
      <c r="D287" t="s">
        <v>4952</v>
      </c>
      <c r="E287" t="s">
        <v>4951</v>
      </c>
      <c r="F287" t="s">
        <v>4952</v>
      </c>
      <c r="G287" t="s">
        <v>4164</v>
      </c>
      <c r="H287" t="s">
        <v>2861</v>
      </c>
      <c r="I287" t="s">
        <v>2862</v>
      </c>
    </row>
    <row r="288" spans="1:11" x14ac:dyDescent="0.25">
      <c r="A288" t="s">
        <v>506</v>
      </c>
      <c r="B288" t="s">
        <v>4161</v>
      </c>
      <c r="C288" t="s">
        <v>4953</v>
      </c>
      <c r="D288" t="s">
        <v>4954</v>
      </c>
      <c r="E288" t="s">
        <v>4953</v>
      </c>
      <c r="F288" t="s">
        <v>4954</v>
      </c>
      <c r="G288" t="s">
        <v>4164</v>
      </c>
      <c r="H288" t="s">
        <v>2264</v>
      </c>
      <c r="I288" t="s">
        <v>2265</v>
      </c>
    </row>
    <row r="289" spans="1:11" x14ac:dyDescent="0.25">
      <c r="A289" t="s">
        <v>260</v>
      </c>
      <c r="B289" t="s">
        <v>4154</v>
      </c>
      <c r="C289" t="s">
        <v>4955</v>
      </c>
      <c r="D289" t="s">
        <v>4956</v>
      </c>
      <c r="E289" t="s">
        <v>4955</v>
      </c>
      <c r="F289" t="s">
        <v>4956</v>
      </c>
      <c r="G289" t="s">
        <v>4157</v>
      </c>
      <c r="H289" t="s">
        <v>1711</v>
      </c>
      <c r="I289" t="s">
        <v>1712</v>
      </c>
      <c r="J289" t="s">
        <v>4957</v>
      </c>
    </row>
    <row r="290" spans="1:11" x14ac:dyDescent="0.25">
      <c r="A290" t="s">
        <v>708</v>
      </c>
      <c r="B290" t="s">
        <v>4154</v>
      </c>
      <c r="C290" t="s">
        <v>4958</v>
      </c>
      <c r="D290" t="s">
        <v>4959</v>
      </c>
      <c r="E290" t="s">
        <v>4958</v>
      </c>
      <c r="F290" t="s">
        <v>4959</v>
      </c>
      <c r="G290" t="s">
        <v>4157</v>
      </c>
      <c r="H290" t="s">
        <v>2686</v>
      </c>
      <c r="I290" t="s">
        <v>2687</v>
      </c>
      <c r="J290" t="s">
        <v>4960</v>
      </c>
    </row>
    <row r="291" spans="1:11" x14ac:dyDescent="0.25">
      <c r="A291" t="s">
        <v>1347</v>
      </c>
      <c r="B291" t="s">
        <v>4161</v>
      </c>
      <c r="C291" t="s">
        <v>4961</v>
      </c>
      <c r="D291" t="s">
        <v>4962</v>
      </c>
      <c r="E291" t="s">
        <v>4961</v>
      </c>
      <c r="F291" t="s">
        <v>4962</v>
      </c>
      <c r="G291" t="s">
        <v>4164</v>
      </c>
      <c r="H291" t="s">
        <v>3952</v>
      </c>
      <c r="I291" t="s">
        <v>3953</v>
      </c>
    </row>
    <row r="292" spans="1:11" x14ac:dyDescent="0.25">
      <c r="A292" t="s">
        <v>470</v>
      </c>
      <c r="B292" t="s">
        <v>4154</v>
      </c>
      <c r="C292" t="s">
        <v>4963</v>
      </c>
      <c r="D292" t="s">
        <v>4964</v>
      </c>
      <c r="E292" t="s">
        <v>4963</v>
      </c>
      <c r="F292" t="s">
        <v>4964</v>
      </c>
      <c r="G292" t="s">
        <v>4157</v>
      </c>
      <c r="H292" t="s">
        <v>2181</v>
      </c>
      <c r="I292" t="s">
        <v>2182</v>
      </c>
      <c r="J292" t="s">
        <v>4965</v>
      </c>
    </row>
    <row r="293" spans="1:11" x14ac:dyDescent="0.25">
      <c r="A293" t="s">
        <v>1152</v>
      </c>
      <c r="B293" t="s">
        <v>4154</v>
      </c>
      <c r="C293" t="s">
        <v>4966</v>
      </c>
      <c r="D293" t="s">
        <v>4967</v>
      </c>
      <c r="E293" t="s">
        <v>4966</v>
      </c>
      <c r="F293" t="s">
        <v>4967</v>
      </c>
      <c r="G293" t="s">
        <v>4157</v>
      </c>
      <c r="H293" t="s">
        <v>3560</v>
      </c>
      <c r="I293" t="s">
        <v>3561</v>
      </c>
    </row>
    <row r="294" spans="1:11" x14ac:dyDescent="0.25">
      <c r="A294" t="s">
        <v>353</v>
      </c>
      <c r="B294" t="s">
        <v>4161</v>
      </c>
      <c r="C294" t="s">
        <v>4968</v>
      </c>
      <c r="D294" t="s">
        <v>4969</v>
      </c>
      <c r="E294" t="s">
        <v>4968</v>
      </c>
      <c r="F294" t="s">
        <v>4969</v>
      </c>
      <c r="G294" t="s">
        <v>4164</v>
      </c>
      <c r="H294" t="s">
        <v>1932</v>
      </c>
      <c r="I294" t="s">
        <v>1933</v>
      </c>
    </row>
    <row r="295" spans="1:11" x14ac:dyDescent="0.25">
      <c r="A295" t="s">
        <v>187</v>
      </c>
      <c r="B295" t="s">
        <v>4161</v>
      </c>
      <c r="C295" t="s">
        <v>4970</v>
      </c>
      <c r="D295" t="s">
        <v>4971</v>
      </c>
      <c r="E295" t="s">
        <v>4970</v>
      </c>
      <c r="F295" t="s">
        <v>4971</v>
      </c>
      <c r="G295" t="s">
        <v>4164</v>
      </c>
      <c r="H295" t="s">
        <v>4038</v>
      </c>
      <c r="I295" t="s">
        <v>4039</v>
      </c>
      <c r="J295" t="s">
        <v>4972</v>
      </c>
    </row>
    <row r="296" spans="1:11" x14ac:dyDescent="0.25">
      <c r="A296" t="s">
        <v>877</v>
      </c>
      <c r="B296" t="s">
        <v>4161</v>
      </c>
      <c r="C296" t="s">
        <v>4973</v>
      </c>
      <c r="D296" t="s">
        <v>4974</v>
      </c>
      <c r="E296" t="s">
        <v>4973</v>
      </c>
      <c r="F296" t="s">
        <v>4974</v>
      </c>
      <c r="G296" t="s">
        <v>4164</v>
      </c>
      <c r="H296" t="s">
        <v>3022</v>
      </c>
      <c r="I296" t="s">
        <v>3023</v>
      </c>
      <c r="J296" t="s">
        <v>4975</v>
      </c>
    </row>
    <row r="297" spans="1:11" x14ac:dyDescent="0.25">
      <c r="A297" t="s">
        <v>839</v>
      </c>
      <c r="B297" t="s">
        <v>4154</v>
      </c>
      <c r="C297" t="s">
        <v>4976</v>
      </c>
      <c r="D297" t="s">
        <v>4977</v>
      </c>
      <c r="E297" t="s">
        <v>4976</v>
      </c>
      <c r="F297" t="s">
        <v>4977</v>
      </c>
      <c r="G297" t="s">
        <v>4157</v>
      </c>
      <c r="H297" t="s">
        <v>2948</v>
      </c>
      <c r="I297" t="s">
        <v>2949</v>
      </c>
    </row>
    <row r="298" spans="1:11" x14ac:dyDescent="0.25">
      <c r="A298" t="s">
        <v>1399</v>
      </c>
      <c r="B298" t="s">
        <v>4154</v>
      </c>
      <c r="C298" t="s">
        <v>4978</v>
      </c>
      <c r="D298" t="s">
        <v>4979</v>
      </c>
      <c r="E298" t="s">
        <v>4978</v>
      </c>
      <c r="F298" t="s">
        <v>4979</v>
      </c>
      <c r="G298" t="s">
        <v>4157</v>
      </c>
      <c r="H298" t="s">
        <v>4056</v>
      </c>
      <c r="I298" t="s">
        <v>4057</v>
      </c>
    </row>
    <row r="299" spans="1:11" x14ac:dyDescent="0.25">
      <c r="A299" t="s">
        <v>380</v>
      </c>
      <c r="B299" t="s">
        <v>4154</v>
      </c>
      <c r="C299" t="s">
        <v>4980</v>
      </c>
      <c r="D299" t="s">
        <v>4981</v>
      </c>
      <c r="E299" t="s">
        <v>4980</v>
      </c>
      <c r="F299" t="s">
        <v>4981</v>
      </c>
      <c r="G299" t="s">
        <v>4157</v>
      </c>
      <c r="H299" t="s">
        <v>1991</v>
      </c>
      <c r="I299" t="s">
        <v>1992</v>
      </c>
      <c r="J299" t="s">
        <v>4982</v>
      </c>
      <c r="K299" t="s">
        <v>4983</v>
      </c>
    </row>
    <row r="300" spans="1:11" x14ac:dyDescent="0.25">
      <c r="A300" t="s">
        <v>93</v>
      </c>
      <c r="B300" t="s">
        <v>4154</v>
      </c>
      <c r="C300" t="s">
        <v>4984</v>
      </c>
      <c r="D300" t="s">
        <v>4985</v>
      </c>
      <c r="E300" t="s">
        <v>4984</v>
      </c>
      <c r="F300" t="s">
        <v>4985</v>
      </c>
      <c r="G300" t="s">
        <v>4157</v>
      </c>
      <c r="H300" t="s">
        <v>1572</v>
      </c>
      <c r="I300" t="s">
        <v>1573</v>
      </c>
    </row>
    <row r="301" spans="1:11" x14ac:dyDescent="0.25">
      <c r="A301" t="s">
        <v>609</v>
      </c>
      <c r="B301" t="s">
        <v>4154</v>
      </c>
      <c r="C301" t="s">
        <v>4986</v>
      </c>
      <c r="D301" t="s">
        <v>4987</v>
      </c>
      <c r="E301" t="s">
        <v>4986</v>
      </c>
      <c r="F301" t="s">
        <v>4987</v>
      </c>
      <c r="G301" t="s">
        <v>4157</v>
      </c>
      <c r="H301" t="s">
        <v>2480</v>
      </c>
      <c r="I301" t="s">
        <v>2481</v>
      </c>
      <c r="J301" t="s">
        <v>4988</v>
      </c>
    </row>
    <row r="302" spans="1:11" x14ac:dyDescent="0.25">
      <c r="A302" t="s">
        <v>123</v>
      </c>
      <c r="B302" t="s">
        <v>4161</v>
      </c>
      <c r="C302" t="s">
        <v>4989</v>
      </c>
      <c r="D302" t="s">
        <v>4990</v>
      </c>
      <c r="E302" t="s">
        <v>4989</v>
      </c>
      <c r="F302" t="s">
        <v>4990</v>
      </c>
      <c r="G302" t="s">
        <v>4164</v>
      </c>
      <c r="H302" t="s">
        <v>1568</v>
      </c>
      <c r="I302" t="s">
        <v>1569</v>
      </c>
    </row>
    <row r="303" spans="1:11" x14ac:dyDescent="0.25">
      <c r="A303" t="s">
        <v>1174</v>
      </c>
      <c r="B303" t="s">
        <v>4154</v>
      </c>
      <c r="C303" t="s">
        <v>4991</v>
      </c>
      <c r="D303" t="s">
        <v>4992</v>
      </c>
      <c r="E303" t="s">
        <v>4991</v>
      </c>
      <c r="F303" t="s">
        <v>4992</v>
      </c>
      <c r="G303" t="s">
        <v>4157</v>
      </c>
      <c r="H303" t="s">
        <v>3613</v>
      </c>
      <c r="I303" t="s">
        <v>3614</v>
      </c>
      <c r="J303" t="s">
        <v>4993</v>
      </c>
      <c r="K303" t="s">
        <v>4994</v>
      </c>
    </row>
    <row r="304" spans="1:11" x14ac:dyDescent="0.25">
      <c r="A304" t="s">
        <v>1196</v>
      </c>
      <c r="B304" t="s">
        <v>4154</v>
      </c>
      <c r="C304" t="s">
        <v>4995</v>
      </c>
      <c r="D304" t="s">
        <v>4996</v>
      </c>
      <c r="E304" t="s">
        <v>4995</v>
      </c>
      <c r="F304" t="s">
        <v>4996</v>
      </c>
      <c r="G304" t="s">
        <v>4157</v>
      </c>
      <c r="H304" t="s">
        <v>3657</v>
      </c>
      <c r="I304" t="s">
        <v>3658</v>
      </c>
      <c r="J304" t="s">
        <v>4997</v>
      </c>
    </row>
    <row r="305" spans="1:12" x14ac:dyDescent="0.25">
      <c r="A305" t="s">
        <v>105</v>
      </c>
      <c r="B305" t="s">
        <v>4161</v>
      </c>
      <c r="C305" t="s">
        <v>4998</v>
      </c>
      <c r="D305" t="s">
        <v>4999</v>
      </c>
      <c r="E305" t="s">
        <v>4998</v>
      </c>
      <c r="F305" t="s">
        <v>4999</v>
      </c>
      <c r="G305" t="s">
        <v>4164</v>
      </c>
      <c r="H305" t="s">
        <v>1504</v>
      </c>
      <c r="I305" t="s">
        <v>1505</v>
      </c>
      <c r="J305" t="s">
        <v>1994</v>
      </c>
      <c r="K305" t="s">
        <v>5000</v>
      </c>
      <c r="L305" t="s">
        <v>5001</v>
      </c>
    </row>
    <row r="306" spans="1:12" x14ac:dyDescent="0.25">
      <c r="A306" t="s">
        <v>1202</v>
      </c>
      <c r="B306" t="s">
        <v>4161</v>
      </c>
      <c r="C306" t="s">
        <v>5002</v>
      </c>
      <c r="D306" t="s">
        <v>5003</v>
      </c>
      <c r="E306" t="s">
        <v>5002</v>
      </c>
      <c r="F306" t="s">
        <v>5003</v>
      </c>
      <c r="G306" t="s">
        <v>4164</v>
      </c>
      <c r="H306" t="s">
        <v>3669</v>
      </c>
      <c r="I306" t="s">
        <v>3670</v>
      </c>
    </row>
    <row r="307" spans="1:12" x14ac:dyDescent="0.25">
      <c r="A307" t="s">
        <v>1126</v>
      </c>
      <c r="B307" t="s">
        <v>4154</v>
      </c>
      <c r="C307" t="s">
        <v>5004</v>
      </c>
      <c r="D307" t="s">
        <v>5005</v>
      </c>
      <c r="E307" t="s">
        <v>5004</v>
      </c>
      <c r="F307" t="s">
        <v>5005</v>
      </c>
      <c r="G307" t="s">
        <v>4157</v>
      </c>
      <c r="H307" t="s">
        <v>3509</v>
      </c>
      <c r="I307" t="s">
        <v>3510</v>
      </c>
    </row>
    <row r="308" spans="1:12" x14ac:dyDescent="0.25">
      <c r="A308" t="s">
        <v>1161</v>
      </c>
      <c r="B308" t="s">
        <v>4154</v>
      </c>
      <c r="C308" t="s">
        <v>5006</v>
      </c>
      <c r="D308" t="s">
        <v>5007</v>
      </c>
      <c r="E308" t="s">
        <v>5006</v>
      </c>
      <c r="F308" t="s">
        <v>5007</v>
      </c>
      <c r="G308" t="s">
        <v>4157</v>
      </c>
      <c r="H308" t="s">
        <v>3579</v>
      </c>
      <c r="I308" t="s">
        <v>3580</v>
      </c>
      <c r="J308" t="s">
        <v>5008</v>
      </c>
    </row>
    <row r="309" spans="1:12" x14ac:dyDescent="0.25">
      <c r="A309" t="s">
        <v>1025</v>
      </c>
      <c r="B309" t="s">
        <v>4154</v>
      </c>
      <c r="C309" t="s">
        <v>5009</v>
      </c>
      <c r="D309" t="s">
        <v>5010</v>
      </c>
      <c r="E309" t="s">
        <v>5009</v>
      </c>
      <c r="F309" t="s">
        <v>5010</v>
      </c>
      <c r="G309" t="s">
        <v>4157</v>
      </c>
      <c r="H309" t="s">
        <v>3314</v>
      </c>
      <c r="I309" t="s">
        <v>3315</v>
      </c>
      <c r="J309" t="s">
        <v>5011</v>
      </c>
    </row>
    <row r="310" spans="1:12" x14ac:dyDescent="0.25">
      <c r="A310" t="s">
        <v>1339</v>
      </c>
      <c r="B310" t="s">
        <v>4154</v>
      </c>
      <c r="C310" t="s">
        <v>5012</v>
      </c>
      <c r="D310" t="s">
        <v>5013</v>
      </c>
      <c r="E310" t="s">
        <v>5012</v>
      </c>
      <c r="F310" t="s">
        <v>5013</v>
      </c>
      <c r="G310" t="s">
        <v>4157</v>
      </c>
      <c r="H310" t="s">
        <v>3936</v>
      </c>
      <c r="I310" t="s">
        <v>3937</v>
      </c>
    </row>
    <row r="311" spans="1:12" x14ac:dyDescent="0.25">
      <c r="A311" t="s">
        <v>990</v>
      </c>
      <c r="B311" t="s">
        <v>4154</v>
      </c>
      <c r="C311" t="s">
        <v>5014</v>
      </c>
      <c r="D311" t="s">
        <v>5015</v>
      </c>
      <c r="E311" t="s">
        <v>5014</v>
      </c>
      <c r="F311" t="s">
        <v>5015</v>
      </c>
      <c r="G311" t="s">
        <v>4157</v>
      </c>
      <c r="H311" t="s">
        <v>3244</v>
      </c>
      <c r="I311" t="s">
        <v>3245</v>
      </c>
      <c r="J311" t="s">
        <v>1507</v>
      </c>
    </row>
    <row r="312" spans="1:12" x14ac:dyDescent="0.25">
      <c r="A312" t="s">
        <v>1236</v>
      </c>
      <c r="B312" t="s">
        <v>4154</v>
      </c>
      <c r="C312" t="s">
        <v>5016</v>
      </c>
      <c r="D312" t="s">
        <v>5017</v>
      </c>
      <c r="E312" t="s">
        <v>5016</v>
      </c>
      <c r="F312" t="s">
        <v>5017</v>
      </c>
      <c r="G312" t="s">
        <v>4157</v>
      </c>
      <c r="H312" t="s">
        <v>3736</v>
      </c>
      <c r="I312" t="s">
        <v>3737</v>
      </c>
    </row>
    <row r="313" spans="1:12" x14ac:dyDescent="0.25">
      <c r="A313" t="s">
        <v>1371</v>
      </c>
      <c r="B313" t="s">
        <v>4161</v>
      </c>
      <c r="C313" t="s">
        <v>5018</v>
      </c>
      <c r="D313" t="s">
        <v>5019</v>
      </c>
      <c r="E313" t="s">
        <v>5018</v>
      </c>
      <c r="F313" t="s">
        <v>5019</v>
      </c>
      <c r="G313" t="s">
        <v>4164</v>
      </c>
      <c r="H313" t="s">
        <v>3995</v>
      </c>
      <c r="I313" t="s">
        <v>3996</v>
      </c>
      <c r="J313" t="s">
        <v>5020</v>
      </c>
      <c r="K313" t="s">
        <v>5021</v>
      </c>
    </row>
    <row r="314" spans="1:12" x14ac:dyDescent="0.25">
      <c r="A314" t="s">
        <v>75</v>
      </c>
      <c r="B314" t="s">
        <v>4154</v>
      </c>
      <c r="C314" t="s">
        <v>5022</v>
      </c>
      <c r="D314" t="s">
        <v>5023</v>
      </c>
      <c r="E314" t="s">
        <v>5022</v>
      </c>
      <c r="F314" t="s">
        <v>5023</v>
      </c>
      <c r="G314" t="s">
        <v>4157</v>
      </c>
      <c r="H314" t="s">
        <v>1495</v>
      </c>
      <c r="I314" t="s">
        <v>1496</v>
      </c>
      <c r="J314" t="s">
        <v>5024</v>
      </c>
    </row>
    <row r="315" spans="1:12" x14ac:dyDescent="0.25">
      <c r="A315" t="s">
        <v>589</v>
      </c>
      <c r="B315" t="s">
        <v>4161</v>
      </c>
      <c r="C315" t="s">
        <v>5025</v>
      </c>
      <c r="D315" t="s">
        <v>5026</v>
      </c>
      <c r="E315" t="s">
        <v>5025</v>
      </c>
      <c r="F315" t="s">
        <v>5026</v>
      </c>
      <c r="G315" t="s">
        <v>4164</v>
      </c>
      <c r="H315" t="s">
        <v>2442</v>
      </c>
      <c r="I315" t="s">
        <v>2443</v>
      </c>
      <c r="J315" t="s">
        <v>5027</v>
      </c>
    </row>
    <row r="316" spans="1:12" x14ac:dyDescent="0.25">
      <c r="A316" t="s">
        <v>714</v>
      </c>
      <c r="B316" t="s">
        <v>4161</v>
      </c>
      <c r="C316" t="s">
        <v>5028</v>
      </c>
      <c r="D316" t="s">
        <v>5029</v>
      </c>
      <c r="E316" t="s">
        <v>5028</v>
      </c>
      <c r="F316" t="s">
        <v>5029</v>
      </c>
      <c r="G316" t="s">
        <v>4164</v>
      </c>
      <c r="H316" t="s">
        <v>2700</v>
      </c>
      <c r="I316" t="s">
        <v>2701</v>
      </c>
      <c r="J316" t="s">
        <v>5030</v>
      </c>
    </row>
    <row r="317" spans="1:12" x14ac:dyDescent="0.25">
      <c r="A317" t="s">
        <v>188</v>
      </c>
      <c r="B317" t="s">
        <v>4161</v>
      </c>
      <c r="C317" t="s">
        <v>5031</v>
      </c>
      <c r="D317" t="s">
        <v>5032</v>
      </c>
      <c r="E317" t="s">
        <v>5031</v>
      </c>
      <c r="F317" t="s">
        <v>5032</v>
      </c>
      <c r="G317" t="s">
        <v>4164</v>
      </c>
      <c r="H317" t="s">
        <v>4066</v>
      </c>
      <c r="I317" t="s">
        <v>4067</v>
      </c>
      <c r="J317" t="s">
        <v>5033</v>
      </c>
      <c r="K317" t="s">
        <v>5034</v>
      </c>
    </row>
    <row r="318" spans="1:12" x14ac:dyDescent="0.25">
      <c r="A318" t="s">
        <v>151</v>
      </c>
      <c r="B318" t="s">
        <v>4154</v>
      </c>
      <c r="C318" t="s">
        <v>5035</v>
      </c>
      <c r="D318" t="s">
        <v>5036</v>
      </c>
      <c r="E318" t="s">
        <v>5035</v>
      </c>
      <c r="F318" t="s">
        <v>5036</v>
      </c>
      <c r="G318" t="s">
        <v>4157</v>
      </c>
      <c r="H318" t="s">
        <v>1804</v>
      </c>
      <c r="I318" t="s">
        <v>1805</v>
      </c>
    </row>
    <row r="319" spans="1:12" x14ac:dyDescent="0.25">
      <c r="A319" t="s">
        <v>371</v>
      </c>
      <c r="B319" t="s">
        <v>4161</v>
      </c>
      <c r="C319" t="s">
        <v>5037</v>
      </c>
      <c r="D319" t="s">
        <v>5038</v>
      </c>
      <c r="E319" t="s">
        <v>5037</v>
      </c>
      <c r="F319" t="s">
        <v>5038</v>
      </c>
      <c r="G319" t="s">
        <v>4164</v>
      </c>
      <c r="H319" t="s">
        <v>1974</v>
      </c>
      <c r="I319" t="s">
        <v>1975</v>
      </c>
      <c r="J319" t="s">
        <v>5039</v>
      </c>
    </row>
    <row r="320" spans="1:12" x14ac:dyDescent="0.25">
      <c r="A320" t="s">
        <v>988</v>
      </c>
      <c r="B320" t="s">
        <v>4154</v>
      </c>
      <c r="C320" t="s">
        <v>5040</v>
      </c>
      <c r="D320" t="s">
        <v>5041</v>
      </c>
      <c r="E320" t="s">
        <v>5040</v>
      </c>
      <c r="F320" t="s">
        <v>5041</v>
      </c>
      <c r="G320" t="s">
        <v>4157</v>
      </c>
      <c r="H320" t="s">
        <v>3240</v>
      </c>
      <c r="I320" t="s">
        <v>3241</v>
      </c>
    </row>
    <row r="321" spans="1:11" x14ac:dyDescent="0.25">
      <c r="A321" t="s">
        <v>896</v>
      </c>
      <c r="B321" t="s">
        <v>4161</v>
      </c>
      <c r="C321" t="s">
        <v>5042</v>
      </c>
      <c r="D321" t="s">
        <v>5043</v>
      </c>
      <c r="E321" t="s">
        <v>5042</v>
      </c>
      <c r="F321" t="s">
        <v>5043</v>
      </c>
      <c r="G321" t="s">
        <v>4164</v>
      </c>
      <c r="H321" t="s">
        <v>5044</v>
      </c>
      <c r="I321" t="s">
        <v>3059</v>
      </c>
      <c r="J321" t="s">
        <v>5045</v>
      </c>
    </row>
    <row r="322" spans="1:11" x14ac:dyDescent="0.25">
      <c r="A322" t="s">
        <v>672</v>
      </c>
      <c r="B322" t="s">
        <v>4161</v>
      </c>
      <c r="C322" t="s">
        <v>5046</v>
      </c>
      <c r="D322" t="s">
        <v>5047</v>
      </c>
      <c r="E322" t="s">
        <v>5046</v>
      </c>
      <c r="F322" t="s">
        <v>5047</v>
      </c>
      <c r="G322" t="s">
        <v>4164</v>
      </c>
      <c r="H322" t="s">
        <v>2608</v>
      </c>
      <c r="I322" t="s">
        <v>2609</v>
      </c>
      <c r="J322" t="s">
        <v>5048</v>
      </c>
      <c r="K322" t="s">
        <v>5049</v>
      </c>
    </row>
    <row r="323" spans="1:11" x14ac:dyDescent="0.25">
      <c r="A323" t="s">
        <v>866</v>
      </c>
      <c r="B323" t="s">
        <v>4161</v>
      </c>
      <c r="C323" t="s">
        <v>5050</v>
      </c>
      <c r="D323" t="s">
        <v>5051</v>
      </c>
      <c r="E323" t="s">
        <v>5050</v>
      </c>
      <c r="F323" t="s">
        <v>5051</v>
      </c>
      <c r="G323" t="s">
        <v>4164</v>
      </c>
      <c r="H323" t="s">
        <v>3000</v>
      </c>
      <c r="I323" t="s">
        <v>3001</v>
      </c>
      <c r="J323" t="s">
        <v>5052</v>
      </c>
    </row>
    <row r="324" spans="1:11" x14ac:dyDescent="0.25">
      <c r="A324" t="s">
        <v>935</v>
      </c>
      <c r="B324" t="s">
        <v>4161</v>
      </c>
      <c r="C324" t="s">
        <v>5053</v>
      </c>
      <c r="D324" t="s">
        <v>5054</v>
      </c>
      <c r="E324" t="s">
        <v>5053</v>
      </c>
      <c r="F324" t="s">
        <v>5054</v>
      </c>
      <c r="G324" t="s">
        <v>4164</v>
      </c>
      <c r="H324" t="s">
        <v>3137</v>
      </c>
      <c r="I324" t="s">
        <v>3138</v>
      </c>
      <c r="J324" t="s">
        <v>5055</v>
      </c>
    </row>
    <row r="325" spans="1:11" x14ac:dyDescent="0.25">
      <c r="A325" t="s">
        <v>149</v>
      </c>
      <c r="B325" t="s">
        <v>4154</v>
      </c>
      <c r="C325" t="s">
        <v>5056</v>
      </c>
      <c r="D325" t="s">
        <v>5057</v>
      </c>
      <c r="E325" t="s">
        <v>5056</v>
      </c>
      <c r="F325" t="s">
        <v>5057</v>
      </c>
      <c r="G325" t="s">
        <v>4157</v>
      </c>
      <c r="H325" t="s">
        <v>1767</v>
      </c>
      <c r="I325" t="s">
        <v>1768</v>
      </c>
    </row>
    <row r="326" spans="1:11" x14ac:dyDescent="0.25">
      <c r="A326" t="s">
        <v>242</v>
      </c>
      <c r="B326" t="s">
        <v>4161</v>
      </c>
      <c r="C326" t="s">
        <v>5058</v>
      </c>
      <c r="D326" t="s">
        <v>5059</v>
      </c>
      <c r="E326" t="s">
        <v>5058</v>
      </c>
      <c r="F326" t="s">
        <v>5059</v>
      </c>
      <c r="G326" t="s">
        <v>4164</v>
      </c>
      <c r="H326" t="s">
        <v>1666</v>
      </c>
      <c r="I326" t="s">
        <v>1667</v>
      </c>
    </row>
    <row r="327" spans="1:11" x14ac:dyDescent="0.25">
      <c r="A327" t="s">
        <v>819</v>
      </c>
      <c r="B327" t="s">
        <v>4161</v>
      </c>
      <c r="C327" t="s">
        <v>5060</v>
      </c>
      <c r="D327" t="s">
        <v>5061</v>
      </c>
      <c r="E327" t="s">
        <v>5060</v>
      </c>
      <c r="F327" t="s">
        <v>5061</v>
      </c>
      <c r="G327" t="s">
        <v>4164</v>
      </c>
      <c r="H327" t="s">
        <v>2906</v>
      </c>
      <c r="I327" t="s">
        <v>2907</v>
      </c>
      <c r="J327" t="s">
        <v>5062</v>
      </c>
    </row>
    <row r="328" spans="1:11" x14ac:dyDescent="0.25">
      <c r="A328" t="s">
        <v>144</v>
      </c>
      <c r="B328" t="s">
        <v>4161</v>
      </c>
      <c r="C328" t="s">
        <v>5063</v>
      </c>
      <c r="D328" t="s">
        <v>5064</v>
      </c>
      <c r="E328" t="s">
        <v>5063</v>
      </c>
      <c r="F328" t="s">
        <v>5064</v>
      </c>
      <c r="G328" t="s">
        <v>4164</v>
      </c>
      <c r="H328" t="s">
        <v>1695</v>
      </c>
      <c r="I328" t="s">
        <v>1696</v>
      </c>
      <c r="J328" t="s">
        <v>5065</v>
      </c>
    </row>
    <row r="329" spans="1:11" x14ac:dyDescent="0.25">
      <c r="A329" t="s">
        <v>929</v>
      </c>
      <c r="B329" t="s">
        <v>4161</v>
      </c>
      <c r="C329" t="s">
        <v>5066</v>
      </c>
      <c r="D329" t="s">
        <v>5067</v>
      </c>
      <c r="E329" t="s">
        <v>5066</v>
      </c>
      <c r="F329" t="s">
        <v>5067</v>
      </c>
      <c r="G329" t="s">
        <v>4164</v>
      </c>
      <c r="H329" t="s">
        <v>3125</v>
      </c>
      <c r="I329" t="s">
        <v>3126</v>
      </c>
    </row>
    <row r="330" spans="1:11" x14ac:dyDescent="0.25">
      <c r="A330" t="s">
        <v>509</v>
      </c>
      <c r="B330" t="s">
        <v>4154</v>
      </c>
      <c r="C330" t="s">
        <v>5068</v>
      </c>
      <c r="D330" t="s">
        <v>5069</v>
      </c>
      <c r="E330" t="s">
        <v>5068</v>
      </c>
      <c r="F330" t="s">
        <v>5069</v>
      </c>
      <c r="G330" t="s">
        <v>4157</v>
      </c>
      <c r="H330" t="s">
        <v>2274</v>
      </c>
      <c r="I330" t="s">
        <v>2275</v>
      </c>
    </row>
    <row r="331" spans="1:11" x14ac:dyDescent="0.25">
      <c r="A331" t="s">
        <v>682</v>
      </c>
      <c r="B331" t="s">
        <v>4154</v>
      </c>
      <c r="C331" t="s">
        <v>5070</v>
      </c>
      <c r="D331" t="s">
        <v>5071</v>
      </c>
      <c r="E331" t="s">
        <v>5070</v>
      </c>
      <c r="F331" t="s">
        <v>5071</v>
      </c>
      <c r="G331" t="s">
        <v>4157</v>
      </c>
      <c r="H331" t="s">
        <v>2632</v>
      </c>
      <c r="I331" t="s">
        <v>2633</v>
      </c>
    </row>
    <row r="332" spans="1:11" x14ac:dyDescent="0.25">
      <c r="A332" t="s">
        <v>1086</v>
      </c>
      <c r="B332" t="s">
        <v>4161</v>
      </c>
      <c r="C332" t="s">
        <v>5072</v>
      </c>
      <c r="D332" t="s">
        <v>5073</v>
      </c>
      <c r="E332" t="s">
        <v>5072</v>
      </c>
      <c r="F332" t="s">
        <v>5073</v>
      </c>
      <c r="G332" t="s">
        <v>4164</v>
      </c>
      <c r="H332" t="s">
        <v>5074</v>
      </c>
      <c r="I332" t="s">
        <v>3433</v>
      </c>
      <c r="J332" t="s">
        <v>5075</v>
      </c>
    </row>
    <row r="333" spans="1:11" x14ac:dyDescent="0.25">
      <c r="A333" t="s">
        <v>481</v>
      </c>
      <c r="B333" t="s">
        <v>4154</v>
      </c>
      <c r="C333" t="s">
        <v>5076</v>
      </c>
      <c r="D333" t="s">
        <v>5077</v>
      </c>
      <c r="E333" t="s">
        <v>5076</v>
      </c>
      <c r="F333" t="s">
        <v>5077</v>
      </c>
      <c r="G333" t="s">
        <v>4157</v>
      </c>
      <c r="H333" t="s">
        <v>2208</v>
      </c>
      <c r="I333" t="s">
        <v>2209</v>
      </c>
      <c r="J333" t="s">
        <v>5078</v>
      </c>
    </row>
    <row r="334" spans="1:11" x14ac:dyDescent="0.25">
      <c r="A334" t="s">
        <v>1065</v>
      </c>
      <c r="B334" t="s">
        <v>4161</v>
      </c>
      <c r="C334" t="s">
        <v>5079</v>
      </c>
      <c r="D334" t="s">
        <v>5080</v>
      </c>
      <c r="E334" t="s">
        <v>5079</v>
      </c>
      <c r="F334" t="s">
        <v>5080</v>
      </c>
      <c r="G334" t="s">
        <v>4164</v>
      </c>
      <c r="H334" t="s">
        <v>3389</v>
      </c>
      <c r="I334" t="s">
        <v>3390</v>
      </c>
      <c r="J334" t="s">
        <v>5081</v>
      </c>
    </row>
    <row r="335" spans="1:11" x14ac:dyDescent="0.25">
      <c r="A335" t="s">
        <v>788</v>
      </c>
      <c r="B335" t="s">
        <v>4161</v>
      </c>
      <c r="C335" t="s">
        <v>5082</v>
      </c>
      <c r="D335" t="s">
        <v>5083</v>
      </c>
      <c r="E335" t="s">
        <v>5082</v>
      </c>
      <c r="F335" t="s">
        <v>5083</v>
      </c>
      <c r="G335" t="s">
        <v>4164</v>
      </c>
      <c r="H335" t="s">
        <v>2843</v>
      </c>
      <c r="I335" t="s">
        <v>2844</v>
      </c>
    </row>
    <row r="336" spans="1:11" x14ac:dyDescent="0.25">
      <c r="A336" t="s">
        <v>1372</v>
      </c>
      <c r="B336" t="s">
        <v>4154</v>
      </c>
      <c r="C336" t="s">
        <v>5084</v>
      </c>
      <c r="D336" t="s">
        <v>5085</v>
      </c>
      <c r="E336" t="s">
        <v>5084</v>
      </c>
      <c r="F336" t="s">
        <v>5085</v>
      </c>
      <c r="G336" t="s">
        <v>4157</v>
      </c>
      <c r="H336" t="s">
        <v>3997</v>
      </c>
      <c r="I336" t="s">
        <v>3998</v>
      </c>
      <c r="J336" t="s">
        <v>5086</v>
      </c>
    </row>
    <row r="337" spans="1:11" x14ac:dyDescent="0.25">
      <c r="A337" t="s">
        <v>182</v>
      </c>
      <c r="B337" t="s">
        <v>4154</v>
      </c>
      <c r="C337" t="s">
        <v>5087</v>
      </c>
      <c r="D337" t="s">
        <v>5088</v>
      </c>
      <c r="E337" t="s">
        <v>5087</v>
      </c>
      <c r="F337" t="s">
        <v>5088</v>
      </c>
      <c r="G337" t="s">
        <v>4157</v>
      </c>
      <c r="H337" t="s">
        <v>3562</v>
      </c>
      <c r="I337" t="s">
        <v>3563</v>
      </c>
    </row>
    <row r="338" spans="1:11" x14ac:dyDescent="0.25">
      <c r="A338" t="s">
        <v>911</v>
      </c>
      <c r="B338" t="s">
        <v>4154</v>
      </c>
      <c r="C338" t="s">
        <v>5089</v>
      </c>
      <c r="D338" t="s">
        <v>5090</v>
      </c>
      <c r="E338" t="s">
        <v>5089</v>
      </c>
      <c r="F338" t="s">
        <v>5090</v>
      </c>
      <c r="G338" t="s">
        <v>4157</v>
      </c>
      <c r="H338" t="s">
        <v>3090</v>
      </c>
      <c r="I338" t="s">
        <v>3091</v>
      </c>
    </row>
    <row r="339" spans="1:11" x14ac:dyDescent="0.25">
      <c r="A339" t="s">
        <v>978</v>
      </c>
      <c r="B339" t="s">
        <v>4154</v>
      </c>
      <c r="C339" t="s">
        <v>5091</v>
      </c>
      <c r="D339" t="s">
        <v>5092</v>
      </c>
      <c r="E339" t="s">
        <v>5091</v>
      </c>
      <c r="F339" t="s">
        <v>5092</v>
      </c>
      <c r="G339" t="s">
        <v>4157</v>
      </c>
      <c r="H339" t="s">
        <v>3221</v>
      </c>
      <c r="I339" t="s">
        <v>3222</v>
      </c>
      <c r="J339" t="s">
        <v>5093</v>
      </c>
    </row>
    <row r="340" spans="1:11" x14ac:dyDescent="0.25">
      <c r="A340" t="s">
        <v>1234</v>
      </c>
      <c r="B340" t="s">
        <v>4161</v>
      </c>
      <c r="C340" t="s">
        <v>5094</v>
      </c>
      <c r="D340" t="s">
        <v>5095</v>
      </c>
      <c r="E340" t="s">
        <v>5094</v>
      </c>
      <c r="F340" t="s">
        <v>5095</v>
      </c>
      <c r="G340" t="s">
        <v>4164</v>
      </c>
      <c r="H340" t="s">
        <v>3732</v>
      </c>
      <c r="I340" t="s">
        <v>3733</v>
      </c>
      <c r="J340" t="s">
        <v>5096</v>
      </c>
    </row>
    <row r="341" spans="1:11" x14ac:dyDescent="0.25">
      <c r="A341" t="s">
        <v>305</v>
      </c>
      <c r="B341" t="s">
        <v>4161</v>
      </c>
      <c r="C341" t="s">
        <v>5097</v>
      </c>
      <c r="D341" t="s">
        <v>5098</v>
      </c>
      <c r="E341" t="s">
        <v>5097</v>
      </c>
      <c r="F341" t="s">
        <v>5098</v>
      </c>
      <c r="G341" t="s">
        <v>4164</v>
      </c>
      <c r="H341" t="s">
        <v>1820</v>
      </c>
      <c r="I341" t="s">
        <v>1821</v>
      </c>
      <c r="J341" t="s">
        <v>5099</v>
      </c>
    </row>
    <row r="342" spans="1:11" x14ac:dyDescent="0.25">
      <c r="A342" t="s">
        <v>792</v>
      </c>
      <c r="B342" t="s">
        <v>4154</v>
      </c>
      <c r="C342" t="s">
        <v>5100</v>
      </c>
      <c r="D342" t="s">
        <v>5101</v>
      </c>
      <c r="E342" t="s">
        <v>5100</v>
      </c>
      <c r="F342" t="s">
        <v>5101</v>
      </c>
      <c r="G342" t="s">
        <v>4157</v>
      </c>
      <c r="H342" t="s">
        <v>2851</v>
      </c>
      <c r="I342" t="s">
        <v>2852</v>
      </c>
    </row>
    <row r="343" spans="1:11" x14ac:dyDescent="0.25">
      <c r="A343" t="s">
        <v>1316</v>
      </c>
      <c r="B343" t="s">
        <v>4154</v>
      </c>
      <c r="C343" t="s">
        <v>5102</v>
      </c>
      <c r="D343" t="s">
        <v>5103</v>
      </c>
      <c r="E343" t="s">
        <v>5102</v>
      </c>
      <c r="F343" t="s">
        <v>5103</v>
      </c>
      <c r="G343" t="s">
        <v>4157</v>
      </c>
      <c r="H343" t="s">
        <v>3893</v>
      </c>
      <c r="I343" t="s">
        <v>3539</v>
      </c>
    </row>
    <row r="344" spans="1:11" x14ac:dyDescent="0.25">
      <c r="A344" t="s">
        <v>233</v>
      </c>
      <c r="B344" t="s">
        <v>4161</v>
      </c>
      <c r="C344" t="s">
        <v>5104</v>
      </c>
      <c r="D344" t="s">
        <v>5105</v>
      </c>
      <c r="E344" t="s">
        <v>5104</v>
      </c>
      <c r="F344" t="s">
        <v>5105</v>
      </c>
      <c r="G344" t="s">
        <v>4164</v>
      </c>
      <c r="H344" t="s">
        <v>1640</v>
      </c>
      <c r="I344" t="s">
        <v>1641</v>
      </c>
      <c r="J344" t="s">
        <v>5106</v>
      </c>
    </row>
    <row r="345" spans="1:11" x14ac:dyDescent="0.25">
      <c r="A345" t="s">
        <v>1281</v>
      </c>
      <c r="B345" t="s">
        <v>4154</v>
      </c>
      <c r="C345" t="s">
        <v>5107</v>
      </c>
      <c r="D345" t="s">
        <v>5108</v>
      </c>
      <c r="E345" t="s">
        <v>5107</v>
      </c>
      <c r="F345" t="s">
        <v>5108</v>
      </c>
      <c r="G345" t="s">
        <v>4157</v>
      </c>
      <c r="H345" t="s">
        <v>3825</v>
      </c>
      <c r="I345" t="s">
        <v>3826</v>
      </c>
      <c r="J345" t="s">
        <v>5109</v>
      </c>
    </row>
    <row r="346" spans="1:11" x14ac:dyDescent="0.25">
      <c r="A346" t="s">
        <v>1008</v>
      </c>
      <c r="B346" t="s">
        <v>4161</v>
      </c>
      <c r="C346" t="s">
        <v>5110</v>
      </c>
      <c r="D346" t="s">
        <v>5111</v>
      </c>
      <c r="E346" t="s">
        <v>5110</v>
      </c>
      <c r="F346" t="s">
        <v>5111</v>
      </c>
      <c r="G346" t="s">
        <v>4164</v>
      </c>
      <c r="H346" t="s">
        <v>3280</v>
      </c>
      <c r="I346" t="s">
        <v>3281</v>
      </c>
      <c r="J346" t="s">
        <v>5112</v>
      </c>
    </row>
    <row r="347" spans="1:11" x14ac:dyDescent="0.25">
      <c r="A347" t="s">
        <v>172</v>
      </c>
      <c r="B347" t="s">
        <v>4154</v>
      </c>
      <c r="C347" t="s">
        <v>5113</v>
      </c>
      <c r="D347" t="s">
        <v>5114</v>
      </c>
      <c r="E347" t="s">
        <v>5113</v>
      </c>
      <c r="F347" t="s">
        <v>5114</v>
      </c>
      <c r="G347" t="s">
        <v>4157</v>
      </c>
      <c r="H347" t="s">
        <v>2306</v>
      </c>
      <c r="I347" t="s">
        <v>2307</v>
      </c>
      <c r="J347" t="s">
        <v>5115</v>
      </c>
    </row>
    <row r="348" spans="1:11" x14ac:dyDescent="0.25">
      <c r="A348" t="s">
        <v>397</v>
      </c>
      <c r="B348" t="s">
        <v>4154</v>
      </c>
      <c r="C348" t="s">
        <v>5116</v>
      </c>
      <c r="D348" t="s">
        <v>5117</v>
      </c>
      <c r="E348" t="s">
        <v>5116</v>
      </c>
      <c r="F348" t="s">
        <v>5117</v>
      </c>
      <c r="G348" t="s">
        <v>4157</v>
      </c>
      <c r="H348" t="s">
        <v>2027</v>
      </c>
      <c r="I348" t="s">
        <v>2028</v>
      </c>
    </row>
    <row r="349" spans="1:11" x14ac:dyDescent="0.25">
      <c r="A349" t="s">
        <v>1073</v>
      </c>
      <c r="B349" t="s">
        <v>4161</v>
      </c>
      <c r="C349" t="s">
        <v>5118</v>
      </c>
      <c r="D349" t="s">
        <v>5119</v>
      </c>
      <c r="E349" t="s">
        <v>5118</v>
      </c>
      <c r="F349" t="s">
        <v>5119</v>
      </c>
      <c r="G349" t="s">
        <v>4164</v>
      </c>
      <c r="H349" t="s">
        <v>3407</v>
      </c>
      <c r="I349" t="s">
        <v>3408</v>
      </c>
      <c r="J349" t="s">
        <v>5120</v>
      </c>
    </row>
    <row r="350" spans="1:11" x14ac:dyDescent="0.25">
      <c r="A350" t="s">
        <v>583</v>
      </c>
      <c r="B350" t="s">
        <v>4154</v>
      </c>
      <c r="C350" t="s">
        <v>5121</v>
      </c>
      <c r="D350" t="s">
        <v>5122</v>
      </c>
      <c r="E350" t="s">
        <v>5121</v>
      </c>
      <c r="F350" t="s">
        <v>5122</v>
      </c>
      <c r="G350" t="s">
        <v>4157</v>
      </c>
      <c r="H350" t="s">
        <v>2428</v>
      </c>
      <c r="I350" t="s">
        <v>2429</v>
      </c>
      <c r="J350" t="s">
        <v>5123</v>
      </c>
    </row>
    <row r="351" spans="1:11" x14ac:dyDescent="0.25">
      <c r="A351" t="s">
        <v>1190</v>
      </c>
      <c r="B351" t="s">
        <v>4154</v>
      </c>
      <c r="C351" t="s">
        <v>5124</v>
      </c>
      <c r="D351" t="s">
        <v>5125</v>
      </c>
      <c r="E351" t="s">
        <v>5124</v>
      </c>
      <c r="F351" t="s">
        <v>5125</v>
      </c>
      <c r="G351" t="s">
        <v>4157</v>
      </c>
      <c r="H351" t="s">
        <v>3644</v>
      </c>
      <c r="I351" t="s">
        <v>3645</v>
      </c>
    </row>
    <row r="352" spans="1:11" x14ac:dyDescent="0.25">
      <c r="A352" t="s">
        <v>532</v>
      </c>
      <c r="B352" t="s">
        <v>4154</v>
      </c>
      <c r="C352" t="s">
        <v>5126</v>
      </c>
      <c r="D352" t="s">
        <v>5127</v>
      </c>
      <c r="E352" t="s">
        <v>5126</v>
      </c>
      <c r="F352" t="s">
        <v>5127</v>
      </c>
      <c r="G352" t="s">
        <v>4157</v>
      </c>
      <c r="H352" t="s">
        <v>2328</v>
      </c>
      <c r="I352" t="s">
        <v>2329</v>
      </c>
      <c r="J352" t="s">
        <v>5128</v>
      </c>
      <c r="K352" t="s">
        <v>5129</v>
      </c>
    </row>
    <row r="353" spans="1:11" x14ac:dyDescent="0.25">
      <c r="A353" t="s">
        <v>1435</v>
      </c>
      <c r="B353" t="s">
        <v>4154</v>
      </c>
      <c r="C353" t="s">
        <v>5130</v>
      </c>
      <c r="D353" t="s">
        <v>5131</v>
      </c>
      <c r="E353" t="s">
        <v>5130</v>
      </c>
      <c r="F353" t="s">
        <v>5131</v>
      </c>
      <c r="G353" t="s">
        <v>4157</v>
      </c>
      <c r="H353" t="s">
        <v>4126</v>
      </c>
      <c r="I353" t="s">
        <v>4127</v>
      </c>
    </row>
    <row r="354" spans="1:11" x14ac:dyDescent="0.25">
      <c r="A354" t="s">
        <v>239</v>
      </c>
      <c r="B354" t="s">
        <v>4154</v>
      </c>
      <c r="C354" t="s">
        <v>5132</v>
      </c>
      <c r="D354" t="s">
        <v>5133</v>
      </c>
      <c r="E354" t="s">
        <v>5132</v>
      </c>
      <c r="F354" t="s">
        <v>5133</v>
      </c>
      <c r="G354" t="s">
        <v>4157</v>
      </c>
      <c r="H354" t="s">
        <v>1660</v>
      </c>
      <c r="I354" t="s">
        <v>1661</v>
      </c>
    </row>
    <row r="355" spans="1:11" x14ac:dyDescent="0.25">
      <c r="A355" t="s">
        <v>1122</v>
      </c>
      <c r="B355" t="s">
        <v>4154</v>
      </c>
      <c r="C355" t="s">
        <v>5134</v>
      </c>
      <c r="D355" t="s">
        <v>5135</v>
      </c>
      <c r="E355" t="s">
        <v>5134</v>
      </c>
      <c r="F355" t="s">
        <v>5135</v>
      </c>
      <c r="G355" t="s">
        <v>4157</v>
      </c>
      <c r="H355" t="s">
        <v>3501</v>
      </c>
      <c r="I355" t="s">
        <v>3502</v>
      </c>
    </row>
    <row r="356" spans="1:11" x14ac:dyDescent="0.25">
      <c r="A356" t="s">
        <v>148</v>
      </c>
      <c r="B356" t="s">
        <v>4161</v>
      </c>
      <c r="C356" t="s">
        <v>5136</v>
      </c>
      <c r="D356" t="s">
        <v>5137</v>
      </c>
      <c r="E356" t="s">
        <v>5136</v>
      </c>
      <c r="F356" t="s">
        <v>5137</v>
      </c>
      <c r="G356" t="s">
        <v>4164</v>
      </c>
      <c r="H356" t="s">
        <v>1746</v>
      </c>
      <c r="I356" t="s">
        <v>1747</v>
      </c>
      <c r="J356" t="s">
        <v>5138</v>
      </c>
    </row>
    <row r="357" spans="1:11" x14ac:dyDescent="0.25">
      <c r="A357" t="s">
        <v>830</v>
      </c>
      <c r="B357" t="s">
        <v>4161</v>
      </c>
      <c r="C357" t="s">
        <v>5139</v>
      </c>
      <c r="D357" t="s">
        <v>5140</v>
      </c>
      <c r="E357" t="s">
        <v>5139</v>
      </c>
      <c r="F357" t="s">
        <v>5140</v>
      </c>
      <c r="G357" t="s">
        <v>4164</v>
      </c>
      <c r="H357" t="s">
        <v>2930</v>
      </c>
      <c r="I357" t="s">
        <v>2931</v>
      </c>
      <c r="J357" t="s">
        <v>5141</v>
      </c>
    </row>
    <row r="358" spans="1:11" x14ac:dyDescent="0.25">
      <c r="A358" t="s">
        <v>572</v>
      </c>
      <c r="B358" t="s">
        <v>4154</v>
      </c>
      <c r="C358" t="s">
        <v>5142</v>
      </c>
      <c r="D358" t="s">
        <v>5143</v>
      </c>
      <c r="E358" t="s">
        <v>5142</v>
      </c>
      <c r="F358" t="s">
        <v>5143</v>
      </c>
      <c r="G358" t="s">
        <v>4157</v>
      </c>
      <c r="H358" t="s">
        <v>2406</v>
      </c>
      <c r="I358" t="s">
        <v>2407</v>
      </c>
      <c r="J358" t="s">
        <v>5144</v>
      </c>
    </row>
    <row r="359" spans="1:11" x14ac:dyDescent="0.25">
      <c r="A359" t="s">
        <v>986</v>
      </c>
      <c r="B359" t="s">
        <v>4154</v>
      </c>
      <c r="C359" t="s">
        <v>5145</v>
      </c>
      <c r="D359" t="s">
        <v>5146</v>
      </c>
      <c r="E359" t="s">
        <v>5145</v>
      </c>
      <c r="F359" t="s">
        <v>5146</v>
      </c>
      <c r="G359" t="s">
        <v>4157</v>
      </c>
      <c r="H359" t="s">
        <v>3236</v>
      </c>
      <c r="I359" t="s">
        <v>3237</v>
      </c>
    </row>
    <row r="360" spans="1:11" x14ac:dyDescent="0.25">
      <c r="A360" t="s">
        <v>179</v>
      </c>
      <c r="B360" t="s">
        <v>4154</v>
      </c>
      <c r="C360" t="s">
        <v>5147</v>
      </c>
      <c r="D360" t="s">
        <v>5148</v>
      </c>
      <c r="E360" t="s">
        <v>5147</v>
      </c>
      <c r="F360" t="s">
        <v>5148</v>
      </c>
      <c r="G360" t="s">
        <v>4157</v>
      </c>
      <c r="H360" t="s">
        <v>2918</v>
      </c>
      <c r="I360" t="s">
        <v>2919</v>
      </c>
    </row>
    <row r="361" spans="1:11" x14ac:dyDescent="0.25">
      <c r="A361" t="s">
        <v>1428</v>
      </c>
      <c r="B361" t="s">
        <v>4154</v>
      </c>
      <c r="C361" t="s">
        <v>5149</v>
      </c>
      <c r="D361" t="s">
        <v>5150</v>
      </c>
      <c r="E361" t="s">
        <v>5149</v>
      </c>
      <c r="F361" t="s">
        <v>5150</v>
      </c>
      <c r="G361" t="s">
        <v>4157</v>
      </c>
      <c r="H361" t="s">
        <v>4112</v>
      </c>
      <c r="I361" t="s">
        <v>4113</v>
      </c>
      <c r="J361" t="s">
        <v>4572</v>
      </c>
    </row>
    <row r="362" spans="1:11" x14ac:dyDescent="0.25">
      <c r="A362" t="s">
        <v>1155</v>
      </c>
      <c r="B362" t="s">
        <v>4154</v>
      </c>
      <c r="C362" t="s">
        <v>5151</v>
      </c>
      <c r="D362" t="s">
        <v>5152</v>
      </c>
      <c r="E362" t="s">
        <v>5151</v>
      </c>
      <c r="F362" t="s">
        <v>5152</v>
      </c>
      <c r="G362" t="s">
        <v>4157</v>
      </c>
      <c r="H362" t="s">
        <v>3568</v>
      </c>
      <c r="I362" t="s">
        <v>3569</v>
      </c>
      <c r="J362" t="s">
        <v>5153</v>
      </c>
    </row>
    <row r="363" spans="1:11" x14ac:dyDescent="0.25">
      <c r="A363" t="s">
        <v>1180</v>
      </c>
      <c r="B363" t="s">
        <v>4161</v>
      </c>
      <c r="C363" t="s">
        <v>5154</v>
      </c>
      <c r="D363" t="s">
        <v>5155</v>
      </c>
      <c r="E363" t="s">
        <v>5154</v>
      </c>
      <c r="F363" t="s">
        <v>5155</v>
      </c>
      <c r="G363" t="s">
        <v>4164</v>
      </c>
      <c r="H363" t="s">
        <v>3624</v>
      </c>
      <c r="I363" t="s">
        <v>3625</v>
      </c>
      <c r="J363" t="s">
        <v>5156</v>
      </c>
      <c r="K363" t="s">
        <v>5157</v>
      </c>
    </row>
    <row r="364" spans="1:11" x14ac:dyDescent="0.25">
      <c r="A364" t="s">
        <v>456</v>
      </c>
      <c r="B364" t="s">
        <v>4161</v>
      </c>
      <c r="C364" t="s">
        <v>5158</v>
      </c>
      <c r="D364" t="s">
        <v>5159</v>
      </c>
      <c r="E364" t="s">
        <v>5158</v>
      </c>
      <c r="F364" t="s">
        <v>5159</v>
      </c>
      <c r="G364" t="s">
        <v>4164</v>
      </c>
      <c r="H364" t="s">
        <v>2149</v>
      </c>
      <c r="I364" t="s">
        <v>2150</v>
      </c>
    </row>
    <row r="365" spans="1:11" x14ac:dyDescent="0.25">
      <c r="A365" t="s">
        <v>1417</v>
      </c>
      <c r="B365" t="s">
        <v>4161</v>
      </c>
      <c r="C365" t="s">
        <v>5160</v>
      </c>
      <c r="D365" t="s">
        <v>5161</v>
      </c>
      <c r="E365" t="s">
        <v>5160</v>
      </c>
      <c r="F365" t="s">
        <v>5161</v>
      </c>
      <c r="G365" t="s">
        <v>4164</v>
      </c>
      <c r="H365" t="s">
        <v>4091</v>
      </c>
      <c r="I365" t="s">
        <v>4092</v>
      </c>
      <c r="J365" t="s">
        <v>5162</v>
      </c>
    </row>
    <row r="366" spans="1:11" x14ac:dyDescent="0.25">
      <c r="A366" t="s">
        <v>868</v>
      </c>
      <c r="B366" t="s">
        <v>4154</v>
      </c>
      <c r="C366" t="s">
        <v>5163</v>
      </c>
      <c r="D366" t="s">
        <v>5164</v>
      </c>
      <c r="E366" t="s">
        <v>5163</v>
      </c>
      <c r="F366" t="s">
        <v>5164</v>
      </c>
      <c r="G366" t="s">
        <v>4157</v>
      </c>
      <c r="H366" t="s">
        <v>3004</v>
      </c>
      <c r="I366" t="s">
        <v>3005</v>
      </c>
    </row>
    <row r="367" spans="1:11" x14ac:dyDescent="0.25">
      <c r="A367" t="s">
        <v>811</v>
      </c>
      <c r="B367" t="s">
        <v>4161</v>
      </c>
      <c r="C367" t="s">
        <v>5165</v>
      </c>
      <c r="D367" t="s">
        <v>5166</v>
      </c>
      <c r="E367" t="s">
        <v>5165</v>
      </c>
      <c r="F367" t="s">
        <v>5166</v>
      </c>
      <c r="G367" t="s">
        <v>4164</v>
      </c>
      <c r="H367" t="s">
        <v>2889</v>
      </c>
      <c r="I367" t="s">
        <v>2890</v>
      </c>
      <c r="J367" t="s">
        <v>5167</v>
      </c>
      <c r="K367" t="s">
        <v>5168</v>
      </c>
    </row>
    <row r="368" spans="1:11" x14ac:dyDescent="0.25">
      <c r="A368" t="s">
        <v>140</v>
      </c>
      <c r="B368" t="s">
        <v>4154</v>
      </c>
      <c r="C368" t="s">
        <v>5169</v>
      </c>
      <c r="D368" t="s">
        <v>5170</v>
      </c>
      <c r="E368" t="s">
        <v>5169</v>
      </c>
      <c r="F368" t="s">
        <v>5170</v>
      </c>
      <c r="G368" t="s">
        <v>4157</v>
      </c>
      <c r="H368" t="s">
        <v>5171</v>
      </c>
      <c r="I368" t="s">
        <v>1653</v>
      </c>
    </row>
    <row r="369" spans="1:12" x14ac:dyDescent="0.25">
      <c r="A369" t="s">
        <v>680</v>
      </c>
      <c r="B369" t="s">
        <v>4154</v>
      </c>
      <c r="C369" t="s">
        <v>5172</v>
      </c>
      <c r="D369" t="s">
        <v>5173</v>
      </c>
      <c r="E369" t="s">
        <v>5172</v>
      </c>
      <c r="F369" t="s">
        <v>5173</v>
      </c>
      <c r="G369" t="s">
        <v>4157</v>
      </c>
      <c r="H369" t="s">
        <v>2628</v>
      </c>
      <c r="I369" t="s">
        <v>2629</v>
      </c>
    </row>
    <row r="370" spans="1:12" x14ac:dyDescent="0.25">
      <c r="A370" t="s">
        <v>145</v>
      </c>
      <c r="B370" t="s">
        <v>4161</v>
      </c>
      <c r="C370" t="s">
        <v>5174</v>
      </c>
      <c r="D370" t="s">
        <v>5175</v>
      </c>
      <c r="E370" t="s">
        <v>5174</v>
      </c>
      <c r="F370" t="s">
        <v>5175</v>
      </c>
      <c r="G370" t="s">
        <v>4164</v>
      </c>
      <c r="H370" t="s">
        <v>1697</v>
      </c>
      <c r="I370" t="s">
        <v>1698</v>
      </c>
      <c r="J370" t="s">
        <v>5176</v>
      </c>
      <c r="K370" t="s">
        <v>5177</v>
      </c>
      <c r="L370" t="s">
        <v>5178</v>
      </c>
    </row>
    <row r="371" spans="1:12" x14ac:dyDescent="0.25">
      <c r="A371" t="s">
        <v>938</v>
      </c>
      <c r="B371" t="s">
        <v>4161</v>
      </c>
      <c r="C371" t="s">
        <v>5179</v>
      </c>
      <c r="D371" t="s">
        <v>5180</v>
      </c>
      <c r="E371" t="s">
        <v>5179</v>
      </c>
      <c r="F371" t="s">
        <v>5180</v>
      </c>
      <c r="G371" t="s">
        <v>4164</v>
      </c>
      <c r="H371" t="s">
        <v>3143</v>
      </c>
      <c r="I371" t="s">
        <v>3144</v>
      </c>
      <c r="J371" t="s">
        <v>5181</v>
      </c>
    </row>
    <row r="372" spans="1:12" x14ac:dyDescent="0.25">
      <c r="A372" t="s">
        <v>1214</v>
      </c>
      <c r="B372" t="s">
        <v>4154</v>
      </c>
      <c r="C372" t="s">
        <v>5182</v>
      </c>
      <c r="D372" t="s">
        <v>5183</v>
      </c>
      <c r="E372" t="s">
        <v>5182</v>
      </c>
      <c r="F372" t="s">
        <v>5183</v>
      </c>
      <c r="G372" t="s">
        <v>4157</v>
      </c>
      <c r="H372" t="s">
        <v>3692</v>
      </c>
      <c r="I372" t="s">
        <v>3693</v>
      </c>
    </row>
    <row r="373" spans="1:12" x14ac:dyDescent="0.25">
      <c r="A373" t="s">
        <v>150</v>
      </c>
      <c r="B373" t="s">
        <v>4154</v>
      </c>
      <c r="C373" t="s">
        <v>5184</v>
      </c>
      <c r="D373" t="s">
        <v>5185</v>
      </c>
      <c r="E373" t="s">
        <v>5184</v>
      </c>
      <c r="F373" t="s">
        <v>5185</v>
      </c>
      <c r="G373" t="s">
        <v>4157</v>
      </c>
      <c r="H373" t="s">
        <v>1796</v>
      </c>
      <c r="I373" t="s">
        <v>1797</v>
      </c>
    </row>
    <row r="374" spans="1:12" x14ac:dyDescent="0.25">
      <c r="A374" t="s">
        <v>794</v>
      </c>
      <c r="B374" t="s">
        <v>4161</v>
      </c>
      <c r="C374" t="s">
        <v>5186</v>
      </c>
      <c r="D374" t="s">
        <v>5187</v>
      </c>
      <c r="E374" t="s">
        <v>5186</v>
      </c>
      <c r="F374" t="s">
        <v>5187</v>
      </c>
      <c r="G374" t="s">
        <v>4164</v>
      </c>
      <c r="H374" t="s">
        <v>2855</v>
      </c>
      <c r="I374" t="s">
        <v>2856</v>
      </c>
    </row>
    <row r="375" spans="1:12" x14ac:dyDescent="0.25">
      <c r="A375" t="s">
        <v>1156</v>
      </c>
      <c r="B375" t="s">
        <v>4154</v>
      </c>
      <c r="C375" t="s">
        <v>5188</v>
      </c>
      <c r="D375" t="s">
        <v>5189</v>
      </c>
      <c r="E375" t="s">
        <v>5188</v>
      </c>
      <c r="F375" t="s">
        <v>5189</v>
      </c>
      <c r="G375" t="s">
        <v>4157</v>
      </c>
      <c r="H375" t="s">
        <v>3570</v>
      </c>
      <c r="I375" t="s">
        <v>3571</v>
      </c>
      <c r="J375" t="s">
        <v>5190</v>
      </c>
    </row>
    <row r="376" spans="1:12" x14ac:dyDescent="0.25">
      <c r="A376" t="s">
        <v>243</v>
      </c>
      <c r="B376" t="s">
        <v>4161</v>
      </c>
      <c r="C376" t="s">
        <v>5191</v>
      </c>
      <c r="D376" t="s">
        <v>5192</v>
      </c>
      <c r="E376" t="s">
        <v>5191</v>
      </c>
      <c r="F376" t="s">
        <v>5192</v>
      </c>
      <c r="G376" t="s">
        <v>4164</v>
      </c>
      <c r="H376" t="s">
        <v>1672</v>
      </c>
      <c r="I376" t="s">
        <v>1673</v>
      </c>
    </row>
    <row r="377" spans="1:12" x14ac:dyDescent="0.25">
      <c r="A377" t="s">
        <v>867</v>
      </c>
      <c r="B377" t="s">
        <v>4154</v>
      </c>
      <c r="C377" t="s">
        <v>5193</v>
      </c>
      <c r="D377" t="s">
        <v>5194</v>
      </c>
      <c r="E377" t="s">
        <v>5193</v>
      </c>
      <c r="F377" t="s">
        <v>5194</v>
      </c>
      <c r="G377" t="s">
        <v>4157</v>
      </c>
      <c r="H377" t="s">
        <v>3002</v>
      </c>
      <c r="I377" t="s">
        <v>3003</v>
      </c>
    </row>
    <row r="378" spans="1:12" x14ac:dyDescent="0.25">
      <c r="A378" t="s">
        <v>971</v>
      </c>
      <c r="B378" t="s">
        <v>4161</v>
      </c>
      <c r="C378" t="s">
        <v>5195</v>
      </c>
      <c r="D378" t="s">
        <v>5196</v>
      </c>
      <c r="E378" t="s">
        <v>5195</v>
      </c>
      <c r="F378" t="s">
        <v>5196</v>
      </c>
      <c r="G378" t="s">
        <v>4164</v>
      </c>
      <c r="H378" t="s">
        <v>1536</v>
      </c>
      <c r="I378" t="s">
        <v>3208</v>
      </c>
      <c r="J378" t="s">
        <v>5197</v>
      </c>
    </row>
    <row r="379" spans="1:12" x14ac:dyDescent="0.25">
      <c r="A379" t="s">
        <v>1405</v>
      </c>
      <c r="B379" t="s">
        <v>4154</v>
      </c>
      <c r="C379" t="s">
        <v>5198</v>
      </c>
      <c r="D379" t="s">
        <v>5199</v>
      </c>
      <c r="E379" t="s">
        <v>5198</v>
      </c>
      <c r="F379" t="s">
        <v>5199</v>
      </c>
      <c r="G379" t="s">
        <v>4157</v>
      </c>
      <c r="H379" t="s">
        <v>4070</v>
      </c>
      <c r="I379" t="s">
        <v>4071</v>
      </c>
    </row>
    <row r="380" spans="1:12" x14ac:dyDescent="0.25">
      <c r="A380" t="s">
        <v>341</v>
      </c>
      <c r="B380" t="s">
        <v>4154</v>
      </c>
      <c r="C380" t="s">
        <v>5200</v>
      </c>
      <c r="D380" t="s">
        <v>5201</v>
      </c>
      <c r="E380" t="s">
        <v>5200</v>
      </c>
      <c r="F380" t="s">
        <v>5201</v>
      </c>
      <c r="G380" t="s">
        <v>4157</v>
      </c>
      <c r="H380" t="s">
        <v>1905</v>
      </c>
      <c r="I380" t="s">
        <v>1906</v>
      </c>
    </row>
    <row r="381" spans="1:12" x14ac:dyDescent="0.25">
      <c r="A381" t="s">
        <v>1168</v>
      </c>
      <c r="B381" t="s">
        <v>4161</v>
      </c>
      <c r="C381" t="s">
        <v>5202</v>
      </c>
      <c r="D381" t="s">
        <v>5203</v>
      </c>
      <c r="E381" t="s">
        <v>5202</v>
      </c>
      <c r="F381" t="s">
        <v>5203</v>
      </c>
      <c r="G381" t="s">
        <v>4164</v>
      </c>
      <c r="H381" t="s">
        <v>3598</v>
      </c>
      <c r="I381" t="s">
        <v>3599</v>
      </c>
      <c r="J381" t="s">
        <v>5204</v>
      </c>
    </row>
    <row r="382" spans="1:12" x14ac:dyDescent="0.25">
      <c r="A382" t="s">
        <v>1300</v>
      </c>
      <c r="B382" t="s">
        <v>4154</v>
      </c>
      <c r="C382" t="s">
        <v>5205</v>
      </c>
      <c r="D382" t="s">
        <v>5206</v>
      </c>
      <c r="E382" t="s">
        <v>5205</v>
      </c>
      <c r="F382" t="s">
        <v>5206</v>
      </c>
      <c r="G382" t="s">
        <v>4157</v>
      </c>
      <c r="H382" t="s">
        <v>3863</v>
      </c>
      <c r="I382" t="s">
        <v>3864</v>
      </c>
      <c r="J382" t="s">
        <v>5207</v>
      </c>
      <c r="K382" t="s">
        <v>5208</v>
      </c>
    </row>
    <row r="383" spans="1:12" x14ac:dyDescent="0.25">
      <c r="A383" t="s">
        <v>280</v>
      </c>
      <c r="B383" t="s">
        <v>4154</v>
      </c>
      <c r="C383" t="s">
        <v>5209</v>
      </c>
      <c r="D383" t="s">
        <v>5210</v>
      </c>
      <c r="E383" t="s">
        <v>5209</v>
      </c>
      <c r="F383" t="s">
        <v>5210</v>
      </c>
      <c r="G383" t="s">
        <v>4157</v>
      </c>
      <c r="H383" t="s">
        <v>1758</v>
      </c>
      <c r="I383" t="s">
        <v>1759</v>
      </c>
    </row>
    <row r="384" spans="1:12" x14ac:dyDescent="0.25">
      <c r="A384" t="s">
        <v>391</v>
      </c>
      <c r="B384" t="s">
        <v>4161</v>
      </c>
      <c r="C384" t="s">
        <v>5211</v>
      </c>
      <c r="D384" t="s">
        <v>5212</v>
      </c>
      <c r="E384" t="s">
        <v>5211</v>
      </c>
      <c r="F384" t="s">
        <v>5212</v>
      </c>
      <c r="G384" t="s">
        <v>4164</v>
      </c>
      <c r="H384" t="s">
        <v>2013</v>
      </c>
      <c r="I384" t="s">
        <v>2014</v>
      </c>
      <c r="J384" t="s">
        <v>5213</v>
      </c>
    </row>
    <row r="385" spans="1:12" x14ac:dyDescent="0.25">
      <c r="A385" t="s">
        <v>1408</v>
      </c>
      <c r="B385" t="s">
        <v>4161</v>
      </c>
      <c r="C385" t="s">
        <v>5214</v>
      </c>
      <c r="D385" t="s">
        <v>5215</v>
      </c>
      <c r="E385" t="s">
        <v>5214</v>
      </c>
      <c r="F385" t="s">
        <v>5215</v>
      </c>
      <c r="G385" t="s">
        <v>4164</v>
      </c>
      <c r="H385" t="s">
        <v>4076</v>
      </c>
      <c r="I385" t="s">
        <v>4077</v>
      </c>
    </row>
    <row r="386" spans="1:12" x14ac:dyDescent="0.25">
      <c r="A386" t="s">
        <v>487</v>
      </c>
      <c r="B386" t="s">
        <v>4154</v>
      </c>
      <c r="C386" t="s">
        <v>5216</v>
      </c>
      <c r="D386" t="s">
        <v>5217</v>
      </c>
      <c r="E386" t="s">
        <v>5216</v>
      </c>
      <c r="F386" t="s">
        <v>5217</v>
      </c>
      <c r="G386" t="s">
        <v>4157</v>
      </c>
      <c r="H386" t="s">
        <v>2220</v>
      </c>
      <c r="I386" t="s">
        <v>2221</v>
      </c>
      <c r="J386" t="s">
        <v>5218</v>
      </c>
    </row>
    <row r="387" spans="1:12" x14ac:dyDescent="0.25">
      <c r="A387" t="s">
        <v>321</v>
      </c>
      <c r="B387" t="s">
        <v>4154</v>
      </c>
      <c r="C387" t="s">
        <v>5219</v>
      </c>
      <c r="D387" t="s">
        <v>5220</v>
      </c>
      <c r="E387" t="s">
        <v>5219</v>
      </c>
      <c r="F387" t="s">
        <v>5220</v>
      </c>
      <c r="G387" t="s">
        <v>4157</v>
      </c>
      <c r="H387" t="s">
        <v>1858</v>
      </c>
      <c r="I387" t="s">
        <v>1859</v>
      </c>
      <c r="J387" t="s">
        <v>5221</v>
      </c>
    </row>
    <row r="388" spans="1:12" x14ac:dyDescent="0.25">
      <c r="A388" t="s">
        <v>1029</v>
      </c>
      <c r="B388" t="s">
        <v>4161</v>
      </c>
      <c r="C388" t="s">
        <v>5222</v>
      </c>
      <c r="D388" t="s">
        <v>5223</v>
      </c>
      <c r="E388" t="s">
        <v>5222</v>
      </c>
      <c r="F388" t="s">
        <v>5223</v>
      </c>
      <c r="G388" t="s">
        <v>4164</v>
      </c>
      <c r="H388" t="s">
        <v>3322</v>
      </c>
      <c r="I388" t="s">
        <v>3323</v>
      </c>
      <c r="J388" t="s">
        <v>5224</v>
      </c>
    </row>
    <row r="389" spans="1:12" x14ac:dyDescent="0.25">
      <c r="A389" t="s">
        <v>146</v>
      </c>
      <c r="B389" t="s">
        <v>4154</v>
      </c>
      <c r="C389" t="s">
        <v>5225</v>
      </c>
      <c r="D389" t="s">
        <v>5226</v>
      </c>
      <c r="E389" t="s">
        <v>5225</v>
      </c>
      <c r="F389" t="s">
        <v>5226</v>
      </c>
      <c r="G389" t="s">
        <v>4157</v>
      </c>
      <c r="H389" t="s">
        <v>1707</v>
      </c>
      <c r="I389" t="s">
        <v>1708</v>
      </c>
      <c r="J389" t="s">
        <v>5227</v>
      </c>
    </row>
    <row r="390" spans="1:12" x14ac:dyDescent="0.25">
      <c r="A390" t="s">
        <v>340</v>
      </c>
      <c r="B390" t="s">
        <v>4161</v>
      </c>
      <c r="C390" t="s">
        <v>5228</v>
      </c>
      <c r="D390" t="s">
        <v>5229</v>
      </c>
      <c r="E390" t="s">
        <v>5228</v>
      </c>
      <c r="F390" t="s">
        <v>5229</v>
      </c>
      <c r="G390" t="s">
        <v>4164</v>
      </c>
      <c r="H390" t="s">
        <v>1903</v>
      </c>
      <c r="I390" t="s">
        <v>1904</v>
      </c>
      <c r="J390" t="s">
        <v>5230</v>
      </c>
      <c r="K390" t="s">
        <v>5231</v>
      </c>
      <c r="L390" t="s">
        <v>5232</v>
      </c>
    </row>
    <row r="391" spans="1:12" x14ac:dyDescent="0.25">
      <c r="A391" t="s">
        <v>966</v>
      </c>
      <c r="B391" t="s">
        <v>4154</v>
      </c>
      <c r="C391" t="s">
        <v>5233</v>
      </c>
      <c r="D391" t="s">
        <v>5234</v>
      </c>
      <c r="E391" t="s">
        <v>5233</v>
      </c>
      <c r="F391" t="s">
        <v>5234</v>
      </c>
      <c r="G391" t="s">
        <v>4157</v>
      </c>
      <c r="H391" t="s">
        <v>3198</v>
      </c>
      <c r="I391" t="s">
        <v>3199</v>
      </c>
      <c r="J391" t="s">
        <v>5235</v>
      </c>
      <c r="K391" t="s">
        <v>5236</v>
      </c>
      <c r="L391" t="s">
        <v>5237</v>
      </c>
    </row>
    <row r="392" spans="1:12" x14ac:dyDescent="0.25">
      <c r="A392" t="s">
        <v>286</v>
      </c>
      <c r="B392" t="s">
        <v>4154</v>
      </c>
      <c r="C392" t="s">
        <v>5238</v>
      </c>
      <c r="D392" t="s">
        <v>5239</v>
      </c>
      <c r="E392" t="s">
        <v>5238</v>
      </c>
      <c r="F392" t="s">
        <v>5239</v>
      </c>
      <c r="G392" t="s">
        <v>4157</v>
      </c>
      <c r="H392" t="s">
        <v>1775</v>
      </c>
      <c r="I392" t="s">
        <v>1776</v>
      </c>
    </row>
    <row r="393" spans="1:12" x14ac:dyDescent="0.25">
      <c r="A393" t="s">
        <v>1164</v>
      </c>
      <c r="B393" t="s">
        <v>4161</v>
      </c>
      <c r="C393" t="s">
        <v>5240</v>
      </c>
      <c r="D393" t="s">
        <v>5241</v>
      </c>
      <c r="E393" t="s">
        <v>5240</v>
      </c>
      <c r="F393" t="s">
        <v>5241</v>
      </c>
      <c r="G393" t="s">
        <v>4164</v>
      </c>
      <c r="H393" t="s">
        <v>3587</v>
      </c>
      <c r="I393" t="s">
        <v>3588</v>
      </c>
      <c r="J393" t="s">
        <v>5242</v>
      </c>
    </row>
    <row r="394" spans="1:12" x14ac:dyDescent="0.25">
      <c r="A394" t="s">
        <v>247</v>
      </c>
      <c r="B394" t="s">
        <v>4154</v>
      </c>
      <c r="C394" t="s">
        <v>5243</v>
      </c>
      <c r="D394" t="s">
        <v>5244</v>
      </c>
      <c r="E394" t="s">
        <v>5243</v>
      </c>
      <c r="F394" t="s">
        <v>5244</v>
      </c>
      <c r="G394" t="s">
        <v>4157</v>
      </c>
      <c r="H394" t="s">
        <v>1679</v>
      </c>
      <c r="I394" t="s">
        <v>1680</v>
      </c>
    </row>
    <row r="395" spans="1:12" x14ac:dyDescent="0.25">
      <c r="A395" t="s">
        <v>1033</v>
      </c>
      <c r="B395" t="s">
        <v>4161</v>
      </c>
      <c r="C395" t="s">
        <v>5245</v>
      </c>
      <c r="D395" t="s">
        <v>5246</v>
      </c>
      <c r="E395" t="s">
        <v>5245</v>
      </c>
      <c r="F395" t="s">
        <v>5246</v>
      </c>
      <c r="G395" t="s">
        <v>4164</v>
      </c>
      <c r="H395" t="s">
        <v>3330</v>
      </c>
      <c r="I395" t="s">
        <v>3331</v>
      </c>
      <c r="J395" t="s">
        <v>5247</v>
      </c>
    </row>
    <row r="396" spans="1:12" x14ac:dyDescent="0.25">
      <c r="A396" t="s">
        <v>253</v>
      </c>
      <c r="B396" t="s">
        <v>4154</v>
      </c>
      <c r="C396" t="s">
        <v>5248</v>
      </c>
      <c r="D396" t="s">
        <v>5249</v>
      </c>
      <c r="E396" t="s">
        <v>5248</v>
      </c>
      <c r="F396" t="s">
        <v>5249</v>
      </c>
      <c r="G396" t="s">
        <v>4157</v>
      </c>
      <c r="H396" t="s">
        <v>1691</v>
      </c>
      <c r="I396" t="s">
        <v>1692</v>
      </c>
      <c r="J396" t="s">
        <v>5250</v>
      </c>
      <c r="K396" t="s">
        <v>5251</v>
      </c>
    </row>
    <row r="397" spans="1:12" x14ac:dyDescent="0.25">
      <c r="A397" t="s">
        <v>835</v>
      </c>
      <c r="B397" t="s">
        <v>4161</v>
      </c>
      <c r="C397" t="s">
        <v>5252</v>
      </c>
      <c r="D397" t="s">
        <v>5253</v>
      </c>
      <c r="E397" t="s">
        <v>5252</v>
      </c>
      <c r="F397" t="s">
        <v>5253</v>
      </c>
      <c r="G397" t="s">
        <v>4164</v>
      </c>
      <c r="H397" t="s">
        <v>2940</v>
      </c>
      <c r="I397" t="s">
        <v>2941</v>
      </c>
    </row>
    <row r="398" spans="1:12" x14ac:dyDescent="0.25">
      <c r="A398" t="s">
        <v>826</v>
      </c>
      <c r="B398" t="s">
        <v>4154</v>
      </c>
      <c r="C398" t="s">
        <v>5254</v>
      </c>
      <c r="D398" t="s">
        <v>5255</v>
      </c>
      <c r="E398" t="s">
        <v>5254</v>
      </c>
      <c r="F398" t="s">
        <v>5255</v>
      </c>
      <c r="G398" t="s">
        <v>4157</v>
      </c>
      <c r="H398" t="s">
        <v>2922</v>
      </c>
      <c r="I398" t="s">
        <v>2923</v>
      </c>
      <c r="J398" t="s">
        <v>5256</v>
      </c>
    </row>
    <row r="399" spans="1:12" x14ac:dyDescent="0.25">
      <c r="A399" t="s">
        <v>840</v>
      </c>
      <c r="B399" t="s">
        <v>4161</v>
      </c>
      <c r="C399" t="s">
        <v>5257</v>
      </c>
      <c r="D399" t="s">
        <v>5258</v>
      </c>
      <c r="E399" t="s">
        <v>5257</v>
      </c>
      <c r="F399" t="s">
        <v>5258</v>
      </c>
      <c r="G399" t="s">
        <v>4164</v>
      </c>
      <c r="H399" t="s">
        <v>2950</v>
      </c>
      <c r="I399" s="1">
        <v>42430</v>
      </c>
      <c r="J399" t="s">
        <v>5259</v>
      </c>
    </row>
    <row r="400" spans="1:12" x14ac:dyDescent="0.25">
      <c r="A400" t="s">
        <v>693</v>
      </c>
      <c r="B400" t="s">
        <v>4161</v>
      </c>
      <c r="C400" t="s">
        <v>5260</v>
      </c>
      <c r="D400" t="s">
        <v>5261</v>
      </c>
      <c r="E400" t="s">
        <v>5260</v>
      </c>
      <c r="F400" t="s">
        <v>5261</v>
      </c>
      <c r="G400" t="s">
        <v>4164</v>
      </c>
      <c r="H400" t="s">
        <v>2657</v>
      </c>
      <c r="I400" t="s">
        <v>2658</v>
      </c>
      <c r="J400" t="s">
        <v>5262</v>
      </c>
    </row>
    <row r="401" spans="1:10" x14ac:dyDescent="0.25">
      <c r="A401" t="s">
        <v>1343</v>
      </c>
      <c r="B401" t="s">
        <v>4154</v>
      </c>
      <c r="C401" t="s">
        <v>5263</v>
      </c>
      <c r="D401" t="s">
        <v>5264</v>
      </c>
      <c r="E401" t="s">
        <v>5263</v>
      </c>
      <c r="F401" t="s">
        <v>5264</v>
      </c>
      <c r="G401" t="s">
        <v>4157</v>
      </c>
      <c r="H401" t="s">
        <v>3944</v>
      </c>
      <c r="I401" t="s">
        <v>3945</v>
      </c>
      <c r="J401" t="s">
        <v>5265</v>
      </c>
    </row>
    <row r="402" spans="1:10" x14ac:dyDescent="0.25">
      <c r="A402" t="s">
        <v>912</v>
      </c>
      <c r="B402" t="s">
        <v>4161</v>
      </c>
      <c r="C402" t="s">
        <v>5266</v>
      </c>
      <c r="D402" t="s">
        <v>5267</v>
      </c>
      <c r="E402" t="s">
        <v>5266</v>
      </c>
      <c r="F402" t="s">
        <v>5267</v>
      </c>
      <c r="G402" t="s">
        <v>4164</v>
      </c>
      <c r="H402" t="s">
        <v>3092</v>
      </c>
      <c r="I402" t="s">
        <v>3093</v>
      </c>
    </row>
    <row r="403" spans="1:10" x14ac:dyDescent="0.25">
      <c r="A403" t="s">
        <v>679</v>
      </c>
      <c r="B403" t="s">
        <v>4161</v>
      </c>
      <c r="C403" t="s">
        <v>5268</v>
      </c>
      <c r="D403" t="s">
        <v>5269</v>
      </c>
      <c r="E403" t="s">
        <v>5268</v>
      </c>
      <c r="F403" t="s">
        <v>5269</v>
      </c>
      <c r="G403" t="s">
        <v>4164</v>
      </c>
      <c r="H403" t="s">
        <v>2626</v>
      </c>
      <c r="I403" t="s">
        <v>2627</v>
      </c>
      <c r="J403" t="s">
        <v>5270</v>
      </c>
    </row>
    <row r="404" spans="1:10" x14ac:dyDescent="0.25">
      <c r="A404" t="s">
        <v>813</v>
      </c>
      <c r="B404" t="s">
        <v>4154</v>
      </c>
      <c r="C404" t="s">
        <v>5271</v>
      </c>
      <c r="D404" t="s">
        <v>5272</v>
      </c>
      <c r="E404" t="s">
        <v>5271</v>
      </c>
      <c r="F404" t="s">
        <v>5272</v>
      </c>
      <c r="G404" t="s">
        <v>4157</v>
      </c>
      <c r="H404" t="s">
        <v>2893</v>
      </c>
      <c r="I404" t="s">
        <v>2894</v>
      </c>
    </row>
    <row r="405" spans="1:10" x14ac:dyDescent="0.25">
      <c r="A405" t="s">
        <v>349</v>
      </c>
      <c r="B405" t="s">
        <v>4154</v>
      </c>
      <c r="C405" t="s">
        <v>5273</v>
      </c>
      <c r="D405" t="s">
        <v>5274</v>
      </c>
      <c r="E405" t="s">
        <v>5273</v>
      </c>
      <c r="F405" t="s">
        <v>5274</v>
      </c>
      <c r="G405" t="s">
        <v>4157</v>
      </c>
      <c r="H405" t="s">
        <v>1921</v>
      </c>
      <c r="I405" t="s">
        <v>1922</v>
      </c>
      <c r="J405" t="s">
        <v>5275</v>
      </c>
    </row>
    <row r="406" spans="1:10" x14ac:dyDescent="0.25">
      <c r="A406" t="s">
        <v>504</v>
      </c>
      <c r="B406" t="s">
        <v>4161</v>
      </c>
      <c r="C406" t="s">
        <v>5276</v>
      </c>
      <c r="D406" t="s">
        <v>5277</v>
      </c>
      <c r="E406" t="s">
        <v>5276</v>
      </c>
      <c r="F406" t="s">
        <v>5277</v>
      </c>
      <c r="G406" t="s">
        <v>4164</v>
      </c>
      <c r="H406" t="s">
        <v>2261</v>
      </c>
      <c r="I406" t="s">
        <v>2262</v>
      </c>
    </row>
    <row r="407" spans="1:10" x14ac:dyDescent="0.25">
      <c r="A407" t="s">
        <v>326</v>
      </c>
      <c r="B407" t="s">
        <v>4154</v>
      </c>
      <c r="C407" t="s">
        <v>5278</v>
      </c>
      <c r="D407" t="s">
        <v>5279</v>
      </c>
      <c r="E407" t="s">
        <v>5278</v>
      </c>
      <c r="F407" t="s">
        <v>5279</v>
      </c>
      <c r="G407" t="s">
        <v>4157</v>
      </c>
      <c r="H407" t="s">
        <v>1870</v>
      </c>
      <c r="I407" t="s">
        <v>1871</v>
      </c>
    </row>
    <row r="408" spans="1:10" x14ac:dyDescent="0.25">
      <c r="A408" t="s">
        <v>95</v>
      </c>
      <c r="B408" t="s">
        <v>4161</v>
      </c>
      <c r="C408" t="s">
        <v>5280</v>
      </c>
      <c r="D408" t="s">
        <v>5281</v>
      </c>
      <c r="E408" t="s">
        <v>5280</v>
      </c>
      <c r="F408" t="s">
        <v>5281</v>
      </c>
      <c r="G408" t="s">
        <v>4164</v>
      </c>
      <c r="H408" t="s">
        <v>1584</v>
      </c>
      <c r="I408" t="s">
        <v>1585</v>
      </c>
      <c r="J408" t="s">
        <v>5282</v>
      </c>
    </row>
    <row r="409" spans="1:10" x14ac:dyDescent="0.25">
      <c r="A409" t="s">
        <v>871</v>
      </c>
      <c r="B409" t="s">
        <v>4154</v>
      </c>
      <c r="C409" t="s">
        <v>5283</v>
      </c>
      <c r="D409" t="s">
        <v>5284</v>
      </c>
      <c r="E409" t="s">
        <v>5283</v>
      </c>
      <c r="F409" t="s">
        <v>5284</v>
      </c>
      <c r="G409" t="s">
        <v>4157</v>
      </c>
      <c r="H409" t="s">
        <v>3010</v>
      </c>
      <c r="I409" t="s">
        <v>3011</v>
      </c>
      <c r="J409" t="s">
        <v>5285</v>
      </c>
    </row>
    <row r="410" spans="1:10" x14ac:dyDescent="0.25">
      <c r="A410" t="s">
        <v>915</v>
      </c>
      <c r="B410" t="s">
        <v>4154</v>
      </c>
      <c r="C410" t="s">
        <v>5286</v>
      </c>
      <c r="D410" t="s">
        <v>5287</v>
      </c>
      <c r="E410" t="s">
        <v>5286</v>
      </c>
      <c r="F410" t="s">
        <v>5287</v>
      </c>
      <c r="G410" t="s">
        <v>4157</v>
      </c>
      <c r="H410" t="s">
        <v>3098</v>
      </c>
      <c r="I410" t="s">
        <v>3099</v>
      </c>
      <c r="J410" t="s">
        <v>5288</v>
      </c>
    </row>
    <row r="411" spans="1:10" x14ac:dyDescent="0.25">
      <c r="A411" t="s">
        <v>1158</v>
      </c>
      <c r="B411" t="s">
        <v>4161</v>
      </c>
      <c r="C411" t="s">
        <v>5289</v>
      </c>
      <c r="D411" t="s">
        <v>5290</v>
      </c>
      <c r="E411" t="s">
        <v>5289</v>
      </c>
      <c r="F411" t="s">
        <v>5290</v>
      </c>
      <c r="G411" t="s">
        <v>4164</v>
      </c>
      <c r="H411" t="s">
        <v>3574</v>
      </c>
      <c r="I411" s="1">
        <v>42431</v>
      </c>
      <c r="J411" t="s">
        <v>5291</v>
      </c>
    </row>
    <row r="412" spans="1:10" x14ac:dyDescent="0.25">
      <c r="A412" t="s">
        <v>979</v>
      </c>
      <c r="B412" t="s">
        <v>4161</v>
      </c>
      <c r="C412" t="s">
        <v>5292</v>
      </c>
      <c r="D412" t="s">
        <v>5293</v>
      </c>
      <c r="E412" t="s">
        <v>5292</v>
      </c>
      <c r="F412" t="s">
        <v>5293</v>
      </c>
      <c r="G412" t="s">
        <v>4164</v>
      </c>
      <c r="H412" t="s">
        <v>5294</v>
      </c>
      <c r="I412" t="s">
        <v>3224</v>
      </c>
      <c r="J412" t="s">
        <v>5295</v>
      </c>
    </row>
    <row r="413" spans="1:10" x14ac:dyDescent="0.25">
      <c r="A413" t="s">
        <v>539</v>
      </c>
      <c r="B413" t="s">
        <v>4161</v>
      </c>
      <c r="C413" t="s">
        <v>5296</v>
      </c>
      <c r="D413" t="s">
        <v>5297</v>
      </c>
      <c r="E413" t="s">
        <v>5296</v>
      </c>
      <c r="F413" t="s">
        <v>5297</v>
      </c>
      <c r="G413" t="s">
        <v>4164</v>
      </c>
      <c r="H413" t="s">
        <v>2342</v>
      </c>
      <c r="I413" t="s">
        <v>2343</v>
      </c>
    </row>
    <row r="414" spans="1:10" x14ac:dyDescent="0.25">
      <c r="A414" t="s">
        <v>186</v>
      </c>
      <c r="B414" t="s">
        <v>4154</v>
      </c>
      <c r="C414" t="s">
        <v>5298</v>
      </c>
      <c r="D414" t="s">
        <v>5299</v>
      </c>
      <c r="E414" t="s">
        <v>5298</v>
      </c>
      <c r="F414" t="s">
        <v>5299</v>
      </c>
      <c r="G414" t="s">
        <v>4157</v>
      </c>
      <c r="H414" t="s">
        <v>4011</v>
      </c>
      <c r="I414" t="s">
        <v>4012</v>
      </c>
    </row>
    <row r="415" spans="1:10" x14ac:dyDescent="0.25">
      <c r="A415" t="s">
        <v>803</v>
      </c>
      <c r="B415" t="s">
        <v>4161</v>
      </c>
      <c r="C415" t="s">
        <v>5300</v>
      </c>
      <c r="D415" t="s">
        <v>5301</v>
      </c>
      <c r="E415" t="s">
        <v>5300</v>
      </c>
      <c r="F415" t="s">
        <v>5301</v>
      </c>
      <c r="G415" t="s">
        <v>4164</v>
      </c>
      <c r="H415" t="s">
        <v>2873</v>
      </c>
      <c r="I415" t="s">
        <v>2874</v>
      </c>
    </row>
    <row r="416" spans="1:10" x14ac:dyDescent="0.25">
      <c r="A416" t="s">
        <v>488</v>
      </c>
      <c r="B416" t="s">
        <v>4161</v>
      </c>
      <c r="C416" t="s">
        <v>5302</v>
      </c>
      <c r="D416" t="s">
        <v>5303</v>
      </c>
      <c r="E416" t="s">
        <v>5302</v>
      </c>
      <c r="F416" t="s">
        <v>5303</v>
      </c>
      <c r="G416" t="s">
        <v>4164</v>
      </c>
      <c r="H416" t="s">
        <v>2222</v>
      </c>
      <c r="I416" t="s">
        <v>2223</v>
      </c>
      <c r="J416" t="s">
        <v>5304</v>
      </c>
    </row>
    <row r="417" spans="1:12" x14ac:dyDescent="0.25">
      <c r="A417" t="s">
        <v>949</v>
      </c>
      <c r="B417" t="s">
        <v>4154</v>
      </c>
      <c r="C417" t="s">
        <v>5305</v>
      </c>
      <c r="D417" t="s">
        <v>5306</v>
      </c>
      <c r="E417" t="s">
        <v>5305</v>
      </c>
      <c r="F417" t="s">
        <v>5306</v>
      </c>
      <c r="G417" t="s">
        <v>4157</v>
      </c>
      <c r="H417" t="s">
        <v>3164</v>
      </c>
      <c r="I417" t="s">
        <v>3165</v>
      </c>
      <c r="J417" t="s">
        <v>5307</v>
      </c>
      <c r="K417" t="s">
        <v>5308</v>
      </c>
      <c r="L417" t="s">
        <v>5309</v>
      </c>
    </row>
    <row r="418" spans="1:12" x14ac:dyDescent="0.25">
      <c r="A418" t="s">
        <v>1217</v>
      </c>
      <c r="B418" t="s">
        <v>4154</v>
      </c>
      <c r="C418" t="s">
        <v>5310</v>
      </c>
      <c r="D418" t="s">
        <v>5311</v>
      </c>
      <c r="E418" t="s">
        <v>5310</v>
      </c>
      <c r="F418" t="s">
        <v>5311</v>
      </c>
      <c r="G418" t="s">
        <v>4157</v>
      </c>
      <c r="H418" t="s">
        <v>3698</v>
      </c>
      <c r="I418" t="s">
        <v>3699</v>
      </c>
      <c r="J418" t="s">
        <v>5312</v>
      </c>
    </row>
    <row r="419" spans="1:12" x14ac:dyDescent="0.25">
      <c r="A419" t="s">
        <v>155</v>
      </c>
      <c r="B419" t="s">
        <v>4154</v>
      </c>
      <c r="C419" t="s">
        <v>5313</v>
      </c>
      <c r="D419" t="s">
        <v>5314</v>
      </c>
      <c r="E419" t="s">
        <v>5313</v>
      </c>
      <c r="F419" t="s">
        <v>5314</v>
      </c>
      <c r="G419" t="s">
        <v>4157</v>
      </c>
      <c r="H419" t="s">
        <v>1834</v>
      </c>
      <c r="I419" t="s">
        <v>1835</v>
      </c>
      <c r="J419" t="s">
        <v>5315</v>
      </c>
    </row>
    <row r="420" spans="1:12" x14ac:dyDescent="0.25">
      <c r="A420" t="s">
        <v>516</v>
      </c>
      <c r="B420" t="s">
        <v>4161</v>
      </c>
      <c r="C420" t="s">
        <v>5316</v>
      </c>
      <c r="D420" t="s">
        <v>5317</v>
      </c>
      <c r="E420" t="s">
        <v>5316</v>
      </c>
      <c r="F420" t="s">
        <v>5317</v>
      </c>
      <c r="G420" t="s">
        <v>4164</v>
      </c>
      <c r="H420" t="s">
        <v>2290</v>
      </c>
      <c r="I420" t="s">
        <v>2291</v>
      </c>
      <c r="J420" t="s">
        <v>5318</v>
      </c>
      <c r="K420" t="s">
        <v>5319</v>
      </c>
      <c r="L420" t="s">
        <v>5320</v>
      </c>
    </row>
    <row r="421" spans="1:12" x14ac:dyDescent="0.25">
      <c r="A421" t="s">
        <v>1282</v>
      </c>
      <c r="B421" t="s">
        <v>4154</v>
      </c>
      <c r="C421" t="s">
        <v>5321</v>
      </c>
      <c r="D421" t="s">
        <v>5322</v>
      </c>
      <c r="E421" t="s">
        <v>5321</v>
      </c>
      <c r="F421" t="s">
        <v>5322</v>
      </c>
      <c r="G421" t="s">
        <v>4157</v>
      </c>
      <c r="H421" t="s">
        <v>3827</v>
      </c>
      <c r="I421" t="s">
        <v>3828</v>
      </c>
    </row>
    <row r="422" spans="1:12" x14ac:dyDescent="0.25">
      <c r="A422" t="s">
        <v>817</v>
      </c>
      <c r="B422" t="s">
        <v>4161</v>
      </c>
      <c r="C422" t="s">
        <v>5323</v>
      </c>
      <c r="D422" t="s">
        <v>5324</v>
      </c>
      <c r="E422" t="s">
        <v>5323</v>
      </c>
      <c r="F422" t="s">
        <v>5324</v>
      </c>
      <c r="G422" t="s">
        <v>4164</v>
      </c>
      <c r="H422" t="s">
        <v>2900</v>
      </c>
      <c r="I422" t="s">
        <v>2901</v>
      </c>
    </row>
    <row r="423" spans="1:12" x14ac:dyDescent="0.25">
      <c r="A423" t="s">
        <v>282</v>
      </c>
      <c r="B423" t="s">
        <v>4161</v>
      </c>
      <c r="C423" t="s">
        <v>5325</v>
      </c>
      <c r="D423" t="s">
        <v>5326</v>
      </c>
      <c r="E423" t="s">
        <v>5325</v>
      </c>
      <c r="F423" t="s">
        <v>5326</v>
      </c>
      <c r="G423" t="s">
        <v>4164</v>
      </c>
      <c r="H423" t="s">
        <v>1762</v>
      </c>
      <c r="I423" t="s">
        <v>1763</v>
      </c>
    </row>
    <row r="424" spans="1:12" x14ac:dyDescent="0.25">
      <c r="A424" t="s">
        <v>1142</v>
      </c>
      <c r="B424" t="s">
        <v>4161</v>
      </c>
      <c r="C424" t="s">
        <v>5327</v>
      </c>
      <c r="D424" t="s">
        <v>5328</v>
      </c>
      <c r="E424" t="s">
        <v>5327</v>
      </c>
      <c r="F424" t="s">
        <v>5328</v>
      </c>
      <c r="G424" t="s">
        <v>4164</v>
      </c>
      <c r="H424" t="s">
        <v>3540</v>
      </c>
      <c r="I424" t="s">
        <v>3541</v>
      </c>
    </row>
    <row r="425" spans="1:12" x14ac:dyDescent="0.25">
      <c r="A425" t="s">
        <v>785</v>
      </c>
      <c r="B425" t="s">
        <v>4161</v>
      </c>
      <c r="C425" t="s">
        <v>5329</v>
      </c>
      <c r="D425" t="s">
        <v>5330</v>
      </c>
      <c r="E425" t="s">
        <v>5329</v>
      </c>
      <c r="F425" t="s">
        <v>5330</v>
      </c>
      <c r="G425" t="s">
        <v>4164</v>
      </c>
      <c r="H425" t="s">
        <v>2837</v>
      </c>
      <c r="I425" t="s">
        <v>2838</v>
      </c>
    </row>
    <row r="426" spans="1:12" x14ac:dyDescent="0.25">
      <c r="A426" t="s">
        <v>1389</v>
      </c>
      <c r="B426" t="s">
        <v>4161</v>
      </c>
      <c r="C426" t="s">
        <v>5331</v>
      </c>
      <c r="D426" t="s">
        <v>5332</v>
      </c>
      <c r="E426" t="s">
        <v>5331</v>
      </c>
      <c r="F426" t="s">
        <v>5332</v>
      </c>
      <c r="G426" t="s">
        <v>4164</v>
      </c>
      <c r="H426" t="s">
        <v>3764</v>
      </c>
      <c r="I426" t="s">
        <v>4035</v>
      </c>
      <c r="J426" t="s">
        <v>5333</v>
      </c>
    </row>
    <row r="427" spans="1:12" x14ac:dyDescent="0.25">
      <c r="A427" t="s">
        <v>1049</v>
      </c>
      <c r="B427" t="s">
        <v>4161</v>
      </c>
      <c r="C427" t="s">
        <v>5334</v>
      </c>
      <c r="D427" t="s">
        <v>5335</v>
      </c>
      <c r="E427" t="s">
        <v>5334</v>
      </c>
      <c r="F427" t="s">
        <v>5335</v>
      </c>
      <c r="G427" t="s">
        <v>4164</v>
      </c>
      <c r="H427" t="s">
        <v>3359</v>
      </c>
      <c r="I427" t="s">
        <v>3360</v>
      </c>
      <c r="J427" t="s">
        <v>5336</v>
      </c>
    </row>
    <row r="428" spans="1:12" x14ac:dyDescent="0.25">
      <c r="A428" t="s">
        <v>1016</v>
      </c>
      <c r="B428" t="s">
        <v>4154</v>
      </c>
      <c r="C428" t="s">
        <v>5337</v>
      </c>
      <c r="D428" t="s">
        <v>5338</v>
      </c>
      <c r="E428" t="s">
        <v>5337</v>
      </c>
      <c r="F428" t="s">
        <v>5338</v>
      </c>
      <c r="G428" t="s">
        <v>4157</v>
      </c>
      <c r="H428" t="s">
        <v>3296</v>
      </c>
      <c r="I428" t="s">
        <v>3297</v>
      </c>
    </row>
    <row r="429" spans="1:12" x14ac:dyDescent="0.25">
      <c r="A429" t="s">
        <v>1421</v>
      </c>
      <c r="B429" t="s">
        <v>4161</v>
      </c>
      <c r="C429" t="s">
        <v>5339</v>
      </c>
      <c r="D429" t="s">
        <v>5340</v>
      </c>
      <c r="E429" t="s">
        <v>5339</v>
      </c>
      <c r="F429" t="s">
        <v>5340</v>
      </c>
      <c r="G429" t="s">
        <v>4164</v>
      </c>
      <c r="H429" t="s">
        <v>4099</v>
      </c>
      <c r="I429" t="s">
        <v>4100</v>
      </c>
      <c r="J429" t="s">
        <v>5341</v>
      </c>
    </row>
    <row r="430" spans="1:12" x14ac:dyDescent="0.25">
      <c r="A430" t="s">
        <v>1228</v>
      </c>
      <c r="B430" t="s">
        <v>4161</v>
      </c>
      <c r="C430" t="s">
        <v>5342</v>
      </c>
      <c r="D430" t="s">
        <v>5343</v>
      </c>
      <c r="E430" t="s">
        <v>5342</v>
      </c>
      <c r="F430" t="s">
        <v>5343</v>
      </c>
      <c r="G430" t="s">
        <v>4164</v>
      </c>
      <c r="H430" t="s">
        <v>3720</v>
      </c>
      <c r="I430" t="s">
        <v>3721</v>
      </c>
      <c r="J430" t="s">
        <v>5344</v>
      </c>
    </row>
    <row r="431" spans="1:12" x14ac:dyDescent="0.25">
      <c r="A431" t="s">
        <v>1037</v>
      </c>
      <c r="B431" t="s">
        <v>4154</v>
      </c>
      <c r="C431" t="s">
        <v>5345</v>
      </c>
      <c r="D431" t="s">
        <v>5346</v>
      </c>
      <c r="E431" t="s">
        <v>5345</v>
      </c>
      <c r="F431" t="s">
        <v>5346</v>
      </c>
      <c r="G431" t="s">
        <v>4157</v>
      </c>
      <c r="H431" t="s">
        <v>3338</v>
      </c>
      <c r="I431" t="s">
        <v>3339</v>
      </c>
    </row>
    <row r="432" spans="1:12" x14ac:dyDescent="0.25">
      <c r="A432" t="s">
        <v>1366</v>
      </c>
      <c r="B432" t="s">
        <v>4154</v>
      </c>
      <c r="C432" t="s">
        <v>5347</v>
      </c>
      <c r="D432" t="s">
        <v>5348</v>
      </c>
      <c r="E432" t="s">
        <v>5347</v>
      </c>
      <c r="F432" t="s">
        <v>5348</v>
      </c>
      <c r="G432" t="s">
        <v>4157</v>
      </c>
      <c r="H432" t="s">
        <v>3989</v>
      </c>
      <c r="I432" t="s">
        <v>3990</v>
      </c>
    </row>
    <row r="433" spans="1:11" x14ac:dyDescent="0.25">
      <c r="A433" t="s">
        <v>667</v>
      </c>
      <c r="B433" t="s">
        <v>4154</v>
      </c>
      <c r="C433" t="s">
        <v>5349</v>
      </c>
      <c r="D433" t="s">
        <v>5350</v>
      </c>
      <c r="E433" t="s">
        <v>5349</v>
      </c>
      <c r="F433" t="s">
        <v>5350</v>
      </c>
      <c r="G433" t="s">
        <v>4157</v>
      </c>
      <c r="H433" t="s">
        <v>2598</v>
      </c>
      <c r="I433" t="s">
        <v>2599</v>
      </c>
    </row>
    <row r="434" spans="1:11" x14ac:dyDescent="0.25">
      <c r="A434" t="s">
        <v>575</v>
      </c>
      <c r="B434" t="s">
        <v>4154</v>
      </c>
      <c r="C434" t="s">
        <v>5351</v>
      </c>
      <c r="D434" t="s">
        <v>5352</v>
      </c>
      <c r="E434" t="s">
        <v>5351</v>
      </c>
      <c r="F434" t="s">
        <v>5352</v>
      </c>
      <c r="G434" t="s">
        <v>4157</v>
      </c>
      <c r="H434" t="s">
        <v>2412</v>
      </c>
      <c r="I434" t="s">
        <v>2413</v>
      </c>
    </row>
    <row r="435" spans="1:11" x14ac:dyDescent="0.25">
      <c r="A435" t="s">
        <v>415</v>
      </c>
      <c r="B435" t="s">
        <v>4161</v>
      </c>
      <c r="C435" t="s">
        <v>5353</v>
      </c>
      <c r="D435" t="s">
        <v>5354</v>
      </c>
      <c r="E435" t="s">
        <v>5353</v>
      </c>
      <c r="F435" t="s">
        <v>5354</v>
      </c>
      <c r="G435" t="s">
        <v>4164</v>
      </c>
      <c r="H435" t="s">
        <v>2063</v>
      </c>
      <c r="I435" t="s">
        <v>2064</v>
      </c>
      <c r="J435" t="s">
        <v>5355</v>
      </c>
      <c r="K435" t="s">
        <v>5356</v>
      </c>
    </row>
    <row r="436" spans="1:11" x14ac:dyDescent="0.25">
      <c r="A436" t="s">
        <v>815</v>
      </c>
      <c r="B436" t="s">
        <v>4154</v>
      </c>
      <c r="C436" t="s">
        <v>5357</v>
      </c>
      <c r="D436" t="s">
        <v>5358</v>
      </c>
      <c r="E436" t="s">
        <v>5357</v>
      </c>
      <c r="F436" t="s">
        <v>5358</v>
      </c>
      <c r="G436" t="s">
        <v>4157</v>
      </c>
      <c r="H436" t="s">
        <v>2897</v>
      </c>
    </row>
    <row r="437" spans="1:11" x14ac:dyDescent="0.25">
      <c r="A437" t="s">
        <v>1251</v>
      </c>
      <c r="B437" t="s">
        <v>4154</v>
      </c>
      <c r="C437" t="s">
        <v>5359</v>
      </c>
      <c r="D437" t="s">
        <v>5360</v>
      </c>
      <c r="E437" t="s">
        <v>5359</v>
      </c>
      <c r="F437" t="s">
        <v>5360</v>
      </c>
      <c r="G437" t="s">
        <v>4157</v>
      </c>
      <c r="H437" t="s">
        <v>3766</v>
      </c>
      <c r="I437" t="s">
        <v>3767</v>
      </c>
      <c r="J437" t="s">
        <v>2709</v>
      </c>
    </row>
    <row r="438" spans="1:11" x14ac:dyDescent="0.25">
      <c r="A438" t="s">
        <v>644</v>
      </c>
      <c r="B438" t="s">
        <v>4154</v>
      </c>
      <c r="C438" t="s">
        <v>5361</v>
      </c>
      <c r="D438" t="s">
        <v>5362</v>
      </c>
      <c r="E438" t="s">
        <v>5361</v>
      </c>
      <c r="F438" t="s">
        <v>5362</v>
      </c>
      <c r="G438" t="s">
        <v>4157</v>
      </c>
      <c r="H438" t="s">
        <v>2552</v>
      </c>
      <c r="I438" t="s">
        <v>2553</v>
      </c>
    </row>
    <row r="439" spans="1:11" x14ac:dyDescent="0.25">
      <c r="A439" t="s">
        <v>1124</v>
      </c>
      <c r="B439" t="s">
        <v>4161</v>
      </c>
      <c r="C439" t="s">
        <v>5363</v>
      </c>
      <c r="D439" t="s">
        <v>5364</v>
      </c>
      <c r="E439" t="s">
        <v>5363</v>
      </c>
      <c r="F439" t="s">
        <v>5364</v>
      </c>
      <c r="G439" t="s">
        <v>4164</v>
      </c>
      <c r="H439" t="s">
        <v>3505</v>
      </c>
      <c r="I439" t="s">
        <v>3506</v>
      </c>
      <c r="J439" t="s">
        <v>5365</v>
      </c>
      <c r="K439" t="s">
        <v>5366</v>
      </c>
    </row>
    <row r="440" spans="1:11" x14ac:dyDescent="0.25">
      <c r="A440" t="s">
        <v>1370</v>
      </c>
      <c r="B440" t="s">
        <v>4161</v>
      </c>
      <c r="C440" t="s">
        <v>5367</v>
      </c>
      <c r="D440" t="s">
        <v>5368</v>
      </c>
      <c r="E440" t="s">
        <v>5367</v>
      </c>
      <c r="F440" t="s">
        <v>5368</v>
      </c>
      <c r="G440" t="s">
        <v>4164</v>
      </c>
      <c r="H440" t="s">
        <v>1674</v>
      </c>
    </row>
    <row r="441" spans="1:11" x14ac:dyDescent="0.25">
      <c r="A441" t="s">
        <v>1280</v>
      </c>
      <c r="B441" t="s">
        <v>4161</v>
      </c>
      <c r="C441" t="s">
        <v>5369</v>
      </c>
      <c r="D441" t="s">
        <v>5370</v>
      </c>
      <c r="E441" t="s">
        <v>5369</v>
      </c>
      <c r="F441" t="s">
        <v>5370</v>
      </c>
      <c r="G441" t="s">
        <v>4164</v>
      </c>
      <c r="H441" t="s">
        <v>3823</v>
      </c>
      <c r="I441" t="s">
        <v>3824</v>
      </c>
      <c r="J441" t="s">
        <v>5371</v>
      </c>
      <c r="K441" t="s">
        <v>5372</v>
      </c>
    </row>
    <row r="442" spans="1:11" x14ac:dyDescent="0.25">
      <c r="A442" t="s">
        <v>464</v>
      </c>
      <c r="B442" t="s">
        <v>4161</v>
      </c>
      <c r="C442" t="s">
        <v>5373</v>
      </c>
      <c r="D442" t="s">
        <v>5374</v>
      </c>
      <c r="E442" t="s">
        <v>5373</v>
      </c>
      <c r="F442" t="s">
        <v>5374</v>
      </c>
      <c r="G442" t="s">
        <v>4164</v>
      </c>
      <c r="H442" t="s">
        <v>2168</v>
      </c>
      <c r="I442" t="s">
        <v>2169</v>
      </c>
      <c r="J442" t="s">
        <v>5375</v>
      </c>
    </row>
    <row r="443" spans="1:11" x14ac:dyDescent="0.25">
      <c r="A443" t="s">
        <v>683</v>
      </c>
      <c r="B443" t="s">
        <v>4154</v>
      </c>
      <c r="C443" t="s">
        <v>5376</v>
      </c>
      <c r="D443" t="s">
        <v>5377</v>
      </c>
      <c r="E443" t="s">
        <v>5376</v>
      </c>
      <c r="F443" t="s">
        <v>5377</v>
      </c>
      <c r="G443" t="s">
        <v>4157</v>
      </c>
      <c r="H443" t="s">
        <v>2634</v>
      </c>
      <c r="I443" t="s">
        <v>2635</v>
      </c>
      <c r="J443" t="s">
        <v>5378</v>
      </c>
      <c r="K443" t="s">
        <v>5379</v>
      </c>
    </row>
    <row r="444" spans="1:11" x14ac:dyDescent="0.25">
      <c r="A444" t="s">
        <v>989</v>
      </c>
      <c r="B444" t="s">
        <v>4161</v>
      </c>
      <c r="C444" t="s">
        <v>5380</v>
      </c>
      <c r="D444" t="s">
        <v>5381</v>
      </c>
      <c r="E444" t="s">
        <v>5380</v>
      </c>
      <c r="F444" t="s">
        <v>5381</v>
      </c>
      <c r="G444" t="s">
        <v>4164</v>
      </c>
      <c r="H444" t="s">
        <v>3242</v>
      </c>
      <c r="I444" t="s">
        <v>3243</v>
      </c>
      <c r="J444" t="s">
        <v>5382</v>
      </c>
    </row>
    <row r="445" spans="1:11" x14ac:dyDescent="0.25">
      <c r="A445" t="s">
        <v>829</v>
      </c>
      <c r="B445" t="s">
        <v>4161</v>
      </c>
      <c r="C445" t="s">
        <v>5383</v>
      </c>
      <c r="D445" t="s">
        <v>5384</v>
      </c>
      <c r="E445" t="s">
        <v>5383</v>
      </c>
      <c r="F445" t="s">
        <v>5384</v>
      </c>
      <c r="G445" t="s">
        <v>4164</v>
      </c>
      <c r="H445" t="s">
        <v>2928</v>
      </c>
      <c r="I445" t="s">
        <v>2929</v>
      </c>
    </row>
    <row r="446" spans="1:11" x14ac:dyDescent="0.25">
      <c r="A446" t="s">
        <v>1182</v>
      </c>
      <c r="B446" t="s">
        <v>4154</v>
      </c>
      <c r="C446" t="s">
        <v>5385</v>
      </c>
      <c r="D446" t="s">
        <v>5386</v>
      </c>
      <c r="E446" t="s">
        <v>5385</v>
      </c>
      <c r="F446" t="s">
        <v>5386</v>
      </c>
      <c r="G446" t="s">
        <v>4157</v>
      </c>
      <c r="H446" t="s">
        <v>3628</v>
      </c>
      <c r="I446" t="s">
        <v>3629</v>
      </c>
    </row>
    <row r="447" spans="1:11" x14ac:dyDescent="0.25">
      <c r="A447" t="s">
        <v>1374</v>
      </c>
      <c r="B447" t="s">
        <v>4161</v>
      </c>
      <c r="C447" t="s">
        <v>5387</v>
      </c>
      <c r="D447" t="s">
        <v>5388</v>
      </c>
      <c r="E447" t="s">
        <v>5387</v>
      </c>
      <c r="F447" t="s">
        <v>5388</v>
      </c>
      <c r="G447" t="s">
        <v>4164</v>
      </c>
      <c r="H447" t="s">
        <v>4003</v>
      </c>
      <c r="I447" t="s">
        <v>4004</v>
      </c>
      <c r="J447" t="s">
        <v>5389</v>
      </c>
    </row>
    <row r="448" spans="1:11" x14ac:dyDescent="0.25">
      <c r="A448" t="s">
        <v>1075</v>
      </c>
      <c r="B448" t="s">
        <v>4154</v>
      </c>
      <c r="C448" t="s">
        <v>5390</v>
      </c>
      <c r="D448" t="s">
        <v>5391</v>
      </c>
      <c r="E448" t="s">
        <v>5390</v>
      </c>
      <c r="F448" t="s">
        <v>5391</v>
      </c>
      <c r="G448" t="s">
        <v>4157</v>
      </c>
      <c r="H448" t="s">
        <v>3411</v>
      </c>
      <c r="I448" t="s">
        <v>3412</v>
      </c>
      <c r="J448" t="s">
        <v>5392</v>
      </c>
    </row>
    <row r="449" spans="1:11" x14ac:dyDescent="0.25">
      <c r="A449" t="s">
        <v>366</v>
      </c>
      <c r="B449" t="s">
        <v>4161</v>
      </c>
      <c r="C449" t="s">
        <v>5393</v>
      </c>
      <c r="D449" t="s">
        <v>5394</v>
      </c>
      <c r="E449" t="s">
        <v>5393</v>
      </c>
      <c r="F449" t="s">
        <v>5394</v>
      </c>
      <c r="G449" t="s">
        <v>4164</v>
      </c>
      <c r="H449" t="s">
        <v>1962</v>
      </c>
      <c r="I449" t="s">
        <v>1963</v>
      </c>
      <c r="J449" t="s">
        <v>5395</v>
      </c>
      <c r="K449" t="s">
        <v>5396</v>
      </c>
    </row>
    <row r="450" spans="1:11" x14ac:dyDescent="0.25">
      <c r="A450" t="s">
        <v>536</v>
      </c>
      <c r="B450" t="s">
        <v>4161</v>
      </c>
      <c r="C450" t="s">
        <v>5397</v>
      </c>
      <c r="D450" t="s">
        <v>5398</v>
      </c>
      <c r="E450" t="s">
        <v>5397</v>
      </c>
      <c r="F450" t="s">
        <v>5398</v>
      </c>
      <c r="G450" t="s">
        <v>4164</v>
      </c>
      <c r="H450" t="s">
        <v>2336</v>
      </c>
      <c r="I450" t="s">
        <v>2337</v>
      </c>
    </row>
    <row r="451" spans="1:11" x14ac:dyDescent="0.25">
      <c r="A451" t="s">
        <v>116</v>
      </c>
      <c r="B451" t="s">
        <v>4154</v>
      </c>
      <c r="C451" t="s">
        <v>5399</v>
      </c>
      <c r="D451" t="s">
        <v>5400</v>
      </c>
      <c r="E451" t="s">
        <v>5399</v>
      </c>
      <c r="F451" t="s">
        <v>5400</v>
      </c>
      <c r="G451" t="s">
        <v>4157</v>
      </c>
      <c r="H451" t="s">
        <v>1548</v>
      </c>
      <c r="I451" t="s">
        <v>1549</v>
      </c>
    </row>
    <row r="452" spans="1:11" x14ac:dyDescent="0.25">
      <c r="A452" t="s">
        <v>115</v>
      </c>
      <c r="B452" t="s">
        <v>4161</v>
      </c>
      <c r="C452" t="s">
        <v>5401</v>
      </c>
      <c r="D452" t="s">
        <v>5402</v>
      </c>
      <c r="E452" t="s">
        <v>5401</v>
      </c>
      <c r="F452" t="s">
        <v>5402</v>
      </c>
      <c r="G452" t="s">
        <v>4164</v>
      </c>
      <c r="H452" t="s">
        <v>1544</v>
      </c>
      <c r="I452" t="s">
        <v>1545</v>
      </c>
      <c r="J452" t="s">
        <v>5403</v>
      </c>
    </row>
    <row r="453" spans="1:11" x14ac:dyDescent="0.25">
      <c r="A453" t="s">
        <v>185</v>
      </c>
      <c r="B453" t="s">
        <v>4154</v>
      </c>
      <c r="C453" t="s">
        <v>5404</v>
      </c>
      <c r="D453" t="s">
        <v>5405</v>
      </c>
      <c r="E453" t="s">
        <v>5404</v>
      </c>
      <c r="F453" t="s">
        <v>5405</v>
      </c>
      <c r="G453" t="s">
        <v>4157</v>
      </c>
      <c r="H453" t="s">
        <v>3999</v>
      </c>
      <c r="I453" t="s">
        <v>4000</v>
      </c>
    </row>
    <row r="454" spans="1:11" x14ac:dyDescent="0.25">
      <c r="A454" t="s">
        <v>1315</v>
      </c>
      <c r="B454" t="s">
        <v>4161</v>
      </c>
      <c r="C454" t="s">
        <v>5406</v>
      </c>
      <c r="D454" t="s">
        <v>5407</v>
      </c>
      <c r="E454" t="s">
        <v>5406</v>
      </c>
      <c r="F454" t="s">
        <v>5407</v>
      </c>
      <c r="G454" t="s">
        <v>4164</v>
      </c>
      <c r="H454" t="s">
        <v>3891</v>
      </c>
      <c r="I454" t="s">
        <v>3892</v>
      </c>
    </row>
    <row r="455" spans="1:11" x14ac:dyDescent="0.25">
      <c r="A455" t="s">
        <v>907</v>
      </c>
      <c r="B455" t="s">
        <v>4154</v>
      </c>
      <c r="C455" t="s">
        <v>5408</v>
      </c>
      <c r="D455" t="s">
        <v>5409</v>
      </c>
      <c r="E455" t="s">
        <v>5408</v>
      </c>
      <c r="F455" t="s">
        <v>5409</v>
      </c>
      <c r="G455" t="s">
        <v>4157</v>
      </c>
      <c r="H455" t="s">
        <v>3082</v>
      </c>
      <c r="I455" t="s">
        <v>3083</v>
      </c>
      <c r="J455" t="s">
        <v>5410</v>
      </c>
      <c r="K455" t="s">
        <v>5411</v>
      </c>
    </row>
    <row r="456" spans="1:11" x14ac:dyDescent="0.25">
      <c r="A456" t="s">
        <v>70</v>
      </c>
      <c r="B456" t="s">
        <v>4154</v>
      </c>
      <c r="C456" t="s">
        <v>5412</v>
      </c>
      <c r="D456" t="s">
        <v>5413</v>
      </c>
      <c r="E456" t="s">
        <v>5412</v>
      </c>
      <c r="F456" t="s">
        <v>5413</v>
      </c>
      <c r="G456" t="s">
        <v>4157</v>
      </c>
      <c r="H456" t="s">
        <v>1479</v>
      </c>
      <c r="I456" t="s">
        <v>1480</v>
      </c>
    </row>
    <row r="457" spans="1:11" x14ac:dyDescent="0.25">
      <c r="A457" t="s">
        <v>629</v>
      </c>
      <c r="B457" t="s">
        <v>4161</v>
      </c>
      <c r="C457" t="s">
        <v>5414</v>
      </c>
      <c r="D457" t="s">
        <v>5415</v>
      </c>
      <c r="E457" t="s">
        <v>5414</v>
      </c>
      <c r="F457" t="s">
        <v>5415</v>
      </c>
      <c r="G457" t="s">
        <v>4164</v>
      </c>
      <c r="H457" t="s">
        <v>2522</v>
      </c>
      <c r="I457" t="s">
        <v>2523</v>
      </c>
    </row>
    <row r="458" spans="1:11" x14ac:dyDescent="0.25">
      <c r="A458" t="s">
        <v>1243</v>
      </c>
      <c r="B458" t="s">
        <v>4161</v>
      </c>
      <c r="C458" t="s">
        <v>5416</v>
      </c>
      <c r="D458" t="s">
        <v>5417</v>
      </c>
      <c r="E458" t="s">
        <v>5416</v>
      </c>
      <c r="F458" t="s">
        <v>5417</v>
      </c>
      <c r="G458" t="s">
        <v>4164</v>
      </c>
      <c r="H458" t="s">
        <v>3750</v>
      </c>
      <c r="I458" t="s">
        <v>3751</v>
      </c>
      <c r="J458" t="s">
        <v>5418</v>
      </c>
      <c r="K458" t="s">
        <v>5419</v>
      </c>
    </row>
    <row r="459" spans="1:11" x14ac:dyDescent="0.25">
      <c r="A459" t="s">
        <v>904</v>
      </c>
      <c r="B459" t="s">
        <v>4161</v>
      </c>
      <c r="C459" t="s">
        <v>5420</v>
      </c>
      <c r="D459" t="s">
        <v>5421</v>
      </c>
      <c r="E459" t="s">
        <v>5420</v>
      </c>
      <c r="F459" t="s">
        <v>5421</v>
      </c>
      <c r="G459" t="s">
        <v>4164</v>
      </c>
      <c r="H459" t="s">
        <v>5422</v>
      </c>
      <c r="I459" t="s">
        <v>3075</v>
      </c>
      <c r="J459" t="s">
        <v>5423</v>
      </c>
    </row>
    <row r="460" spans="1:11" x14ac:dyDescent="0.25">
      <c r="A460" t="s">
        <v>649</v>
      </c>
      <c r="B460" t="s">
        <v>4161</v>
      </c>
      <c r="C460" t="s">
        <v>5424</v>
      </c>
      <c r="D460" t="s">
        <v>5425</v>
      </c>
      <c r="E460" t="s">
        <v>5424</v>
      </c>
      <c r="F460" t="s">
        <v>5425</v>
      </c>
      <c r="G460" t="s">
        <v>4164</v>
      </c>
      <c r="H460" t="s">
        <v>2562</v>
      </c>
      <c r="I460" t="s">
        <v>2563</v>
      </c>
    </row>
    <row r="461" spans="1:11" x14ac:dyDescent="0.25">
      <c r="A461" t="s">
        <v>715</v>
      </c>
      <c r="B461" t="s">
        <v>4154</v>
      </c>
      <c r="C461" t="s">
        <v>5426</v>
      </c>
      <c r="D461" t="s">
        <v>5427</v>
      </c>
      <c r="E461" t="s">
        <v>5426</v>
      </c>
      <c r="F461" t="s">
        <v>5427</v>
      </c>
      <c r="G461" t="s">
        <v>4157</v>
      </c>
      <c r="H461" t="s">
        <v>2702</v>
      </c>
      <c r="I461" t="s">
        <v>2703</v>
      </c>
      <c r="J461" t="s">
        <v>5428</v>
      </c>
    </row>
    <row r="462" spans="1:11" x14ac:dyDescent="0.25">
      <c r="A462" t="s">
        <v>1192</v>
      </c>
      <c r="B462" t="s">
        <v>4161</v>
      </c>
      <c r="C462" t="s">
        <v>5429</v>
      </c>
      <c r="D462" t="s">
        <v>5430</v>
      </c>
      <c r="E462" t="s">
        <v>5429</v>
      </c>
      <c r="F462" t="s">
        <v>5430</v>
      </c>
      <c r="G462" t="s">
        <v>4164</v>
      </c>
      <c r="H462" t="s">
        <v>3647</v>
      </c>
      <c r="I462" t="s">
        <v>3648</v>
      </c>
      <c r="J462" t="s">
        <v>5431</v>
      </c>
      <c r="K462" t="s">
        <v>5432</v>
      </c>
    </row>
    <row r="463" spans="1:11" x14ac:dyDescent="0.25">
      <c r="A463" t="s">
        <v>389</v>
      </c>
      <c r="B463" t="s">
        <v>4154</v>
      </c>
      <c r="C463" t="s">
        <v>5433</v>
      </c>
      <c r="D463" t="s">
        <v>5434</v>
      </c>
      <c r="E463" t="s">
        <v>5433</v>
      </c>
      <c r="F463" t="s">
        <v>5434</v>
      </c>
      <c r="G463" t="s">
        <v>4157</v>
      </c>
      <c r="H463" t="s">
        <v>2009</v>
      </c>
      <c r="I463" t="s">
        <v>2010</v>
      </c>
    </row>
    <row r="464" spans="1:11" x14ac:dyDescent="0.25">
      <c r="A464" t="s">
        <v>812</v>
      </c>
      <c r="B464" t="s">
        <v>4161</v>
      </c>
      <c r="C464" t="s">
        <v>5435</v>
      </c>
      <c r="D464" t="s">
        <v>5436</v>
      </c>
      <c r="E464" t="s">
        <v>5435</v>
      </c>
      <c r="F464" t="s">
        <v>5436</v>
      </c>
      <c r="G464" t="s">
        <v>4164</v>
      </c>
      <c r="H464" t="s">
        <v>2891</v>
      </c>
      <c r="I464" t="s">
        <v>2892</v>
      </c>
      <c r="J464" t="s">
        <v>5437</v>
      </c>
    </row>
    <row r="465" spans="1:11" x14ac:dyDescent="0.25">
      <c r="A465" t="s">
        <v>1306</v>
      </c>
      <c r="B465" t="s">
        <v>4161</v>
      </c>
      <c r="C465" t="s">
        <v>5438</v>
      </c>
      <c r="D465" t="s">
        <v>5439</v>
      </c>
      <c r="E465" t="s">
        <v>5438</v>
      </c>
      <c r="F465" t="s">
        <v>5439</v>
      </c>
      <c r="G465" t="s">
        <v>4164</v>
      </c>
      <c r="H465" t="s">
        <v>2712</v>
      </c>
      <c r="I465" t="s">
        <v>2713</v>
      </c>
      <c r="J465" t="s">
        <v>5440</v>
      </c>
    </row>
    <row r="466" spans="1:11" x14ac:dyDescent="0.25">
      <c r="A466" t="s">
        <v>596</v>
      </c>
      <c r="B466" t="s">
        <v>4154</v>
      </c>
      <c r="C466" t="s">
        <v>5441</v>
      </c>
      <c r="D466" t="s">
        <v>5442</v>
      </c>
      <c r="E466" t="s">
        <v>5441</v>
      </c>
      <c r="F466" t="s">
        <v>5442</v>
      </c>
      <c r="G466" t="s">
        <v>4157</v>
      </c>
      <c r="H466" t="s">
        <v>2454</v>
      </c>
      <c r="I466" t="s">
        <v>2455</v>
      </c>
      <c r="J466" t="s">
        <v>5443</v>
      </c>
    </row>
    <row r="467" spans="1:11" x14ac:dyDescent="0.25">
      <c r="A467" t="s">
        <v>1427</v>
      </c>
      <c r="B467" t="s">
        <v>4154</v>
      </c>
      <c r="C467" t="s">
        <v>5444</v>
      </c>
      <c r="D467" t="s">
        <v>5445</v>
      </c>
      <c r="E467" t="s">
        <v>5444</v>
      </c>
      <c r="F467" t="s">
        <v>5445</v>
      </c>
      <c r="G467" t="s">
        <v>4157</v>
      </c>
      <c r="H467" t="s">
        <v>4110</v>
      </c>
      <c r="I467" t="s">
        <v>4111</v>
      </c>
      <c r="J467" t="s">
        <v>5446</v>
      </c>
    </row>
    <row r="468" spans="1:11" x14ac:dyDescent="0.25">
      <c r="A468" t="s">
        <v>1359</v>
      </c>
      <c r="B468" t="s">
        <v>4154</v>
      </c>
      <c r="C468" t="s">
        <v>5447</v>
      </c>
      <c r="D468" t="s">
        <v>5448</v>
      </c>
      <c r="E468" t="s">
        <v>5447</v>
      </c>
      <c r="F468" t="s">
        <v>5448</v>
      </c>
      <c r="G468" t="s">
        <v>4157</v>
      </c>
      <c r="H468" t="s">
        <v>3976</v>
      </c>
      <c r="I468" t="s">
        <v>3977</v>
      </c>
      <c r="J468" t="s">
        <v>5449</v>
      </c>
    </row>
    <row r="469" spans="1:11" x14ac:dyDescent="0.25">
      <c r="A469" t="s">
        <v>394</v>
      </c>
      <c r="B469" t="s">
        <v>4161</v>
      </c>
      <c r="C469" t="s">
        <v>5450</v>
      </c>
      <c r="D469" t="s">
        <v>5451</v>
      </c>
      <c r="E469" t="s">
        <v>5450</v>
      </c>
      <c r="F469" t="s">
        <v>5451</v>
      </c>
      <c r="G469" t="s">
        <v>4164</v>
      </c>
      <c r="H469" t="s">
        <v>2021</v>
      </c>
      <c r="I469" t="s">
        <v>2022</v>
      </c>
    </row>
    <row r="470" spans="1:11" x14ac:dyDescent="0.25">
      <c r="A470" t="s">
        <v>998</v>
      </c>
      <c r="B470" t="s">
        <v>4161</v>
      </c>
      <c r="C470" t="s">
        <v>5452</v>
      </c>
      <c r="D470" t="s">
        <v>5453</v>
      </c>
      <c r="E470" t="s">
        <v>5452</v>
      </c>
      <c r="F470" t="s">
        <v>5453</v>
      </c>
      <c r="G470" t="s">
        <v>4164</v>
      </c>
      <c r="H470" t="s">
        <v>3260</v>
      </c>
      <c r="I470" t="s">
        <v>3261</v>
      </c>
      <c r="J470" t="s">
        <v>5454</v>
      </c>
    </row>
    <row r="471" spans="1:11" x14ac:dyDescent="0.25">
      <c r="A471" t="s">
        <v>1181</v>
      </c>
      <c r="B471" t="s">
        <v>4161</v>
      </c>
      <c r="C471" t="s">
        <v>5455</v>
      </c>
      <c r="D471" t="s">
        <v>5456</v>
      </c>
      <c r="E471" t="s">
        <v>5455</v>
      </c>
      <c r="F471" t="s">
        <v>5456</v>
      </c>
      <c r="G471" t="s">
        <v>4164</v>
      </c>
      <c r="H471" t="s">
        <v>3626</v>
      </c>
      <c r="I471" t="s">
        <v>3627</v>
      </c>
      <c r="J471" t="s">
        <v>5457</v>
      </c>
    </row>
    <row r="472" spans="1:11" x14ac:dyDescent="0.25">
      <c r="A472" t="s">
        <v>1194</v>
      </c>
      <c r="B472" t="s">
        <v>4154</v>
      </c>
      <c r="C472" t="s">
        <v>5458</v>
      </c>
      <c r="D472" t="s">
        <v>5459</v>
      </c>
      <c r="E472" t="s">
        <v>5458</v>
      </c>
      <c r="F472" t="s">
        <v>5459</v>
      </c>
      <c r="G472" t="s">
        <v>4157</v>
      </c>
      <c r="H472" t="s">
        <v>3651</v>
      </c>
      <c r="I472" t="s">
        <v>3652</v>
      </c>
    </row>
    <row r="473" spans="1:11" x14ac:dyDescent="0.25">
      <c r="A473" t="s">
        <v>1179</v>
      </c>
      <c r="B473" t="s">
        <v>4154</v>
      </c>
      <c r="C473" t="s">
        <v>5460</v>
      </c>
      <c r="D473" t="s">
        <v>5461</v>
      </c>
      <c r="E473" t="s">
        <v>5460</v>
      </c>
      <c r="F473" t="s">
        <v>5461</v>
      </c>
      <c r="G473" t="s">
        <v>4157</v>
      </c>
      <c r="H473" t="s">
        <v>3622</v>
      </c>
      <c r="I473" t="s">
        <v>3623</v>
      </c>
    </row>
    <row r="474" spans="1:11" x14ac:dyDescent="0.25">
      <c r="A474" t="s">
        <v>558</v>
      </c>
      <c r="B474" t="s">
        <v>4161</v>
      </c>
      <c r="C474" t="s">
        <v>5462</v>
      </c>
      <c r="D474" t="s">
        <v>5463</v>
      </c>
      <c r="E474" t="s">
        <v>5462</v>
      </c>
      <c r="F474" t="s">
        <v>5463</v>
      </c>
      <c r="G474" t="s">
        <v>4164</v>
      </c>
      <c r="H474" t="s">
        <v>2380</v>
      </c>
      <c r="I474" t="s">
        <v>2381</v>
      </c>
      <c r="J474" t="s">
        <v>5464</v>
      </c>
      <c r="K474" t="s">
        <v>5465</v>
      </c>
    </row>
    <row r="475" spans="1:11" x14ac:dyDescent="0.25">
      <c r="A475" t="s">
        <v>736</v>
      </c>
      <c r="B475" t="s">
        <v>4154</v>
      </c>
      <c r="C475" t="s">
        <v>5466</v>
      </c>
      <c r="D475" t="s">
        <v>5467</v>
      </c>
      <c r="E475" t="s">
        <v>5466</v>
      </c>
      <c r="F475" t="s">
        <v>5467</v>
      </c>
      <c r="G475" t="s">
        <v>4157</v>
      </c>
      <c r="H475" t="s">
        <v>2743</v>
      </c>
      <c r="I475" t="s">
        <v>2744</v>
      </c>
    </row>
    <row r="476" spans="1:11" x14ac:dyDescent="0.25">
      <c r="A476" t="s">
        <v>1098</v>
      </c>
      <c r="B476" t="s">
        <v>4154</v>
      </c>
      <c r="C476" t="s">
        <v>5468</v>
      </c>
      <c r="D476" t="s">
        <v>5469</v>
      </c>
      <c r="E476" t="s">
        <v>5468</v>
      </c>
      <c r="F476" t="s">
        <v>5469</v>
      </c>
      <c r="G476" t="s">
        <v>4157</v>
      </c>
      <c r="H476" t="s">
        <v>3456</v>
      </c>
      <c r="I476" t="s">
        <v>3457</v>
      </c>
    </row>
    <row r="477" spans="1:11" x14ac:dyDescent="0.25">
      <c r="A477" t="s">
        <v>1415</v>
      </c>
      <c r="B477" t="s">
        <v>4154</v>
      </c>
      <c r="C477" t="s">
        <v>5470</v>
      </c>
      <c r="D477" t="s">
        <v>5471</v>
      </c>
      <c r="E477" t="s">
        <v>5470</v>
      </c>
      <c r="F477" t="s">
        <v>5471</v>
      </c>
      <c r="G477" t="s">
        <v>4157</v>
      </c>
      <c r="H477" t="s">
        <v>4087</v>
      </c>
      <c r="I477" t="s">
        <v>4088</v>
      </c>
    </row>
    <row r="478" spans="1:11" x14ac:dyDescent="0.25">
      <c r="A478" t="s">
        <v>1198</v>
      </c>
      <c r="B478" t="s">
        <v>4161</v>
      </c>
      <c r="C478" t="s">
        <v>5472</v>
      </c>
      <c r="D478" t="s">
        <v>5473</v>
      </c>
      <c r="E478" t="s">
        <v>5472</v>
      </c>
      <c r="F478" t="s">
        <v>5473</v>
      </c>
      <c r="G478" t="s">
        <v>4164</v>
      </c>
      <c r="H478" t="s">
        <v>3661</v>
      </c>
      <c r="I478" t="s">
        <v>3662</v>
      </c>
      <c r="J478" t="s">
        <v>5474</v>
      </c>
      <c r="K478" t="s">
        <v>5475</v>
      </c>
    </row>
    <row r="479" spans="1:11" x14ac:dyDescent="0.25">
      <c r="A479" t="s">
        <v>1024</v>
      </c>
      <c r="B479" t="s">
        <v>4161</v>
      </c>
      <c r="C479" t="s">
        <v>5476</v>
      </c>
      <c r="D479" t="s">
        <v>5477</v>
      </c>
      <c r="E479" t="s">
        <v>5476</v>
      </c>
      <c r="F479" t="s">
        <v>5477</v>
      </c>
      <c r="G479" t="s">
        <v>4164</v>
      </c>
      <c r="H479" t="s">
        <v>3312</v>
      </c>
      <c r="I479" t="s">
        <v>3313</v>
      </c>
      <c r="J479" t="s">
        <v>5478</v>
      </c>
    </row>
    <row r="480" spans="1:11" x14ac:dyDescent="0.25">
      <c r="A480" t="s">
        <v>1327</v>
      </c>
      <c r="B480" t="s">
        <v>4161</v>
      </c>
      <c r="C480" t="s">
        <v>5479</v>
      </c>
      <c r="D480" t="s">
        <v>5480</v>
      </c>
      <c r="E480" t="s">
        <v>5479</v>
      </c>
      <c r="F480" t="s">
        <v>5480</v>
      </c>
      <c r="G480" t="s">
        <v>4164</v>
      </c>
      <c r="H480" t="s">
        <v>3258</v>
      </c>
      <c r="I480" t="s">
        <v>3913</v>
      </c>
    </row>
    <row r="481" spans="1:10" x14ac:dyDescent="0.25">
      <c r="A481" t="s">
        <v>1021</v>
      </c>
      <c r="B481" t="s">
        <v>4154</v>
      </c>
      <c r="C481" t="s">
        <v>5481</v>
      </c>
      <c r="D481" t="s">
        <v>5482</v>
      </c>
      <c r="E481" t="s">
        <v>5481</v>
      </c>
      <c r="F481" t="s">
        <v>5482</v>
      </c>
      <c r="G481" t="s">
        <v>4157</v>
      </c>
      <c r="H481" t="s">
        <v>3306</v>
      </c>
      <c r="I481" t="s">
        <v>3307</v>
      </c>
      <c r="J481" t="s">
        <v>5483</v>
      </c>
    </row>
    <row r="482" spans="1:10" x14ac:dyDescent="0.25">
      <c r="A482" t="s">
        <v>1333</v>
      </c>
      <c r="B482" t="s">
        <v>4154</v>
      </c>
      <c r="C482" t="s">
        <v>5484</v>
      </c>
      <c r="D482" t="s">
        <v>5485</v>
      </c>
      <c r="E482" t="s">
        <v>5484</v>
      </c>
      <c r="F482" t="s">
        <v>5485</v>
      </c>
      <c r="G482" t="s">
        <v>4157</v>
      </c>
      <c r="H482" t="s">
        <v>3924</v>
      </c>
      <c r="I482" t="s">
        <v>3925</v>
      </c>
    </row>
    <row r="483" spans="1:10" x14ac:dyDescent="0.25">
      <c r="A483" t="s">
        <v>1090</v>
      </c>
      <c r="B483" t="s">
        <v>4154</v>
      </c>
      <c r="C483" t="s">
        <v>5486</v>
      </c>
      <c r="D483" t="s">
        <v>5487</v>
      </c>
      <c r="E483" t="s">
        <v>5486</v>
      </c>
      <c r="F483" t="s">
        <v>5487</v>
      </c>
      <c r="G483" t="s">
        <v>4157</v>
      </c>
      <c r="H483" t="s">
        <v>3440</v>
      </c>
      <c r="I483" t="s">
        <v>3441</v>
      </c>
    </row>
    <row r="484" spans="1:10" x14ac:dyDescent="0.25">
      <c r="A484" t="s">
        <v>1026</v>
      </c>
      <c r="B484" t="s">
        <v>4161</v>
      </c>
      <c r="C484" t="s">
        <v>5488</v>
      </c>
      <c r="D484" t="s">
        <v>5489</v>
      </c>
      <c r="E484" t="s">
        <v>5488</v>
      </c>
      <c r="F484" t="s">
        <v>5489</v>
      </c>
      <c r="G484" t="s">
        <v>4164</v>
      </c>
      <c r="H484" t="s">
        <v>3316</v>
      </c>
      <c r="I484" t="s">
        <v>3317</v>
      </c>
      <c r="J484" t="s">
        <v>5490</v>
      </c>
    </row>
    <row r="485" spans="1:10" x14ac:dyDescent="0.25">
      <c r="A485" t="s">
        <v>184</v>
      </c>
      <c r="B485" t="s">
        <v>4154</v>
      </c>
      <c r="C485" t="s">
        <v>5491</v>
      </c>
      <c r="D485" t="s">
        <v>5492</v>
      </c>
      <c r="E485" t="s">
        <v>5491</v>
      </c>
      <c r="F485" t="s">
        <v>5492</v>
      </c>
      <c r="G485" t="s">
        <v>4157</v>
      </c>
      <c r="H485" t="s">
        <v>3653</v>
      </c>
      <c r="I485" t="s">
        <v>3654</v>
      </c>
    </row>
    <row r="486" spans="1:10" x14ac:dyDescent="0.25">
      <c r="A486" t="s">
        <v>432</v>
      </c>
      <c r="B486" t="s">
        <v>4154</v>
      </c>
      <c r="C486" t="s">
        <v>5493</v>
      </c>
      <c r="D486" t="s">
        <v>5494</v>
      </c>
      <c r="E486" t="s">
        <v>5493</v>
      </c>
      <c r="F486" t="s">
        <v>5494</v>
      </c>
      <c r="G486" t="s">
        <v>4157</v>
      </c>
      <c r="H486" t="s">
        <v>2099</v>
      </c>
      <c r="I486" t="s">
        <v>2100</v>
      </c>
    </row>
    <row r="487" spans="1:10" x14ac:dyDescent="0.25">
      <c r="A487" t="s">
        <v>607</v>
      </c>
      <c r="B487" t="s">
        <v>4161</v>
      </c>
      <c r="C487" t="s">
        <v>5495</v>
      </c>
      <c r="D487" t="s">
        <v>5496</v>
      </c>
      <c r="E487" t="s">
        <v>5495</v>
      </c>
      <c r="F487" t="s">
        <v>5496</v>
      </c>
      <c r="G487" t="s">
        <v>4164</v>
      </c>
      <c r="H487" t="s">
        <v>2476</v>
      </c>
      <c r="I487" t="s">
        <v>2477</v>
      </c>
      <c r="J487" t="s">
        <v>5497</v>
      </c>
    </row>
    <row r="488" spans="1:10" x14ac:dyDescent="0.25">
      <c r="A488" t="s">
        <v>1076</v>
      </c>
      <c r="B488" t="s">
        <v>4154</v>
      </c>
      <c r="C488" t="s">
        <v>5498</v>
      </c>
      <c r="D488" t="s">
        <v>5499</v>
      </c>
      <c r="E488" t="s">
        <v>5498</v>
      </c>
      <c r="F488" t="s">
        <v>5499</v>
      </c>
      <c r="G488" t="s">
        <v>4157</v>
      </c>
      <c r="H488" t="s">
        <v>3413</v>
      </c>
      <c r="I488" t="s">
        <v>3414</v>
      </c>
      <c r="J488" t="s">
        <v>5500</v>
      </c>
    </row>
    <row r="489" spans="1:10" x14ac:dyDescent="0.25">
      <c r="A489" t="s">
        <v>660</v>
      </c>
      <c r="B489" t="s">
        <v>4154</v>
      </c>
      <c r="C489" t="s">
        <v>5501</v>
      </c>
      <c r="D489" t="s">
        <v>5502</v>
      </c>
      <c r="E489" t="s">
        <v>5501</v>
      </c>
      <c r="F489" t="s">
        <v>5502</v>
      </c>
      <c r="G489" t="s">
        <v>4157</v>
      </c>
      <c r="H489" t="s">
        <v>2584</v>
      </c>
      <c r="I489" t="s">
        <v>2585</v>
      </c>
    </row>
    <row r="490" spans="1:10" x14ac:dyDescent="0.25">
      <c r="A490" t="s">
        <v>643</v>
      </c>
      <c r="B490" t="s">
        <v>4161</v>
      </c>
      <c r="C490" t="s">
        <v>5503</v>
      </c>
      <c r="D490" t="s">
        <v>5504</v>
      </c>
      <c r="E490" t="s">
        <v>5503</v>
      </c>
      <c r="F490" t="s">
        <v>5504</v>
      </c>
      <c r="G490" t="s">
        <v>4164</v>
      </c>
      <c r="H490" t="s">
        <v>2550</v>
      </c>
      <c r="I490" t="s">
        <v>2551</v>
      </c>
    </row>
    <row r="491" spans="1:10" x14ac:dyDescent="0.25">
      <c r="A491" t="s">
        <v>1064</v>
      </c>
      <c r="B491" t="s">
        <v>4161</v>
      </c>
      <c r="C491" t="s">
        <v>5505</v>
      </c>
      <c r="D491" t="s">
        <v>5506</v>
      </c>
      <c r="E491" t="s">
        <v>5505</v>
      </c>
      <c r="F491" t="s">
        <v>5506</v>
      </c>
      <c r="G491" t="s">
        <v>4164</v>
      </c>
      <c r="H491" t="s">
        <v>3387</v>
      </c>
      <c r="I491" t="s">
        <v>3388</v>
      </c>
      <c r="J491" t="s">
        <v>5507</v>
      </c>
    </row>
    <row r="492" spans="1:10" x14ac:dyDescent="0.25">
      <c r="A492" t="s">
        <v>203</v>
      </c>
      <c r="B492" t="s">
        <v>4154</v>
      </c>
      <c r="C492" t="s">
        <v>5508</v>
      </c>
      <c r="D492" t="s">
        <v>5509</v>
      </c>
      <c r="E492" t="s">
        <v>5508</v>
      </c>
      <c r="F492" t="s">
        <v>5509</v>
      </c>
      <c r="G492" t="s">
        <v>4157</v>
      </c>
      <c r="H492" t="s">
        <v>5510</v>
      </c>
      <c r="I492" t="s">
        <v>5511</v>
      </c>
      <c r="J492" t="s">
        <v>5512</v>
      </c>
    </row>
    <row r="493" spans="1:10" x14ac:dyDescent="0.25">
      <c r="A493" t="s">
        <v>838</v>
      </c>
      <c r="B493" t="s">
        <v>4161</v>
      </c>
      <c r="C493" t="s">
        <v>5513</v>
      </c>
      <c r="D493" t="s">
        <v>5514</v>
      </c>
      <c r="E493" t="s">
        <v>5513</v>
      </c>
      <c r="F493" t="s">
        <v>5514</v>
      </c>
      <c r="G493" t="s">
        <v>4164</v>
      </c>
      <c r="H493" t="s">
        <v>2946</v>
      </c>
      <c r="I493" t="s">
        <v>2947</v>
      </c>
      <c r="J493" t="s">
        <v>5515</v>
      </c>
    </row>
    <row r="494" spans="1:10" x14ac:dyDescent="0.25">
      <c r="A494" t="s">
        <v>645</v>
      </c>
      <c r="B494" t="s">
        <v>4161</v>
      </c>
      <c r="C494" t="s">
        <v>5516</v>
      </c>
      <c r="D494" t="s">
        <v>5517</v>
      </c>
      <c r="E494" t="s">
        <v>5516</v>
      </c>
      <c r="F494" t="s">
        <v>5517</v>
      </c>
      <c r="G494" t="s">
        <v>4164</v>
      </c>
      <c r="H494" t="s">
        <v>2554</v>
      </c>
      <c r="I494" t="s">
        <v>2555</v>
      </c>
      <c r="J494" t="s">
        <v>5518</v>
      </c>
    </row>
    <row r="495" spans="1:10" x14ac:dyDescent="0.25">
      <c r="A495" t="s">
        <v>957</v>
      </c>
      <c r="B495" t="s">
        <v>4161</v>
      </c>
      <c r="C495" t="s">
        <v>5519</v>
      </c>
      <c r="D495" t="s">
        <v>5520</v>
      </c>
      <c r="E495" t="s">
        <v>5519</v>
      </c>
      <c r="F495" t="s">
        <v>5520</v>
      </c>
      <c r="G495" t="s">
        <v>4164</v>
      </c>
      <c r="H495" t="s">
        <v>3180</v>
      </c>
      <c r="I495" t="s">
        <v>3181</v>
      </c>
    </row>
    <row r="496" spans="1:10" x14ac:dyDescent="0.25">
      <c r="A496" t="s">
        <v>579</v>
      </c>
      <c r="B496" t="s">
        <v>4154</v>
      </c>
      <c r="C496" t="s">
        <v>5521</v>
      </c>
      <c r="D496" t="s">
        <v>5522</v>
      </c>
      <c r="E496" t="s">
        <v>5521</v>
      </c>
      <c r="F496" t="s">
        <v>5522</v>
      </c>
      <c r="G496" t="s">
        <v>4157</v>
      </c>
      <c r="H496" t="s">
        <v>2420</v>
      </c>
      <c r="I496" t="s">
        <v>2421</v>
      </c>
    </row>
    <row r="497" spans="1:12" x14ac:dyDescent="0.25">
      <c r="A497" t="s">
        <v>396</v>
      </c>
      <c r="B497" t="s">
        <v>4154</v>
      </c>
      <c r="C497" t="s">
        <v>5523</v>
      </c>
      <c r="D497" t="s">
        <v>5524</v>
      </c>
      <c r="E497" t="s">
        <v>5523</v>
      </c>
      <c r="F497" t="s">
        <v>5524</v>
      </c>
      <c r="G497" t="s">
        <v>4157</v>
      </c>
      <c r="H497" t="s">
        <v>2025</v>
      </c>
      <c r="I497" t="s">
        <v>2026</v>
      </c>
    </row>
    <row r="498" spans="1:12" x14ac:dyDescent="0.25">
      <c r="A498" t="s">
        <v>1332</v>
      </c>
      <c r="B498" t="s">
        <v>4154</v>
      </c>
      <c r="C498" t="s">
        <v>5525</v>
      </c>
      <c r="D498" t="s">
        <v>5526</v>
      </c>
      <c r="E498" t="s">
        <v>5525</v>
      </c>
      <c r="F498" t="s">
        <v>5526</v>
      </c>
      <c r="G498" t="s">
        <v>4157</v>
      </c>
      <c r="H498" t="s">
        <v>3922</v>
      </c>
      <c r="I498" t="s">
        <v>3923</v>
      </c>
      <c r="J498" t="s">
        <v>5527</v>
      </c>
    </row>
    <row r="499" spans="1:12" x14ac:dyDescent="0.25">
      <c r="A499" t="s">
        <v>650</v>
      </c>
      <c r="B499" t="s">
        <v>4154</v>
      </c>
      <c r="C499" t="s">
        <v>5528</v>
      </c>
      <c r="D499" t="s">
        <v>5529</v>
      </c>
      <c r="E499" t="s">
        <v>5528</v>
      </c>
      <c r="F499" t="s">
        <v>5529</v>
      </c>
      <c r="G499" t="s">
        <v>4157</v>
      </c>
      <c r="H499" t="s">
        <v>2564</v>
      </c>
      <c r="I499" t="s">
        <v>2565</v>
      </c>
    </row>
    <row r="500" spans="1:12" x14ac:dyDescent="0.25">
      <c r="A500" t="s">
        <v>903</v>
      </c>
      <c r="B500" t="s">
        <v>4161</v>
      </c>
      <c r="C500" t="s">
        <v>5530</v>
      </c>
      <c r="D500" t="s">
        <v>5531</v>
      </c>
      <c r="E500" t="s">
        <v>5530</v>
      </c>
      <c r="F500" t="s">
        <v>5531</v>
      </c>
      <c r="G500" t="s">
        <v>4164</v>
      </c>
      <c r="H500" t="s">
        <v>3072</v>
      </c>
      <c r="I500" t="s">
        <v>3073</v>
      </c>
      <c r="J500" t="s">
        <v>5532</v>
      </c>
      <c r="K500" t="s">
        <v>5533</v>
      </c>
    </row>
    <row r="501" spans="1:12" x14ac:dyDescent="0.25">
      <c r="A501" t="s">
        <v>1127</v>
      </c>
      <c r="B501" t="s">
        <v>4154</v>
      </c>
      <c r="C501" t="s">
        <v>5534</v>
      </c>
      <c r="D501" t="s">
        <v>5535</v>
      </c>
      <c r="E501" t="s">
        <v>5534</v>
      </c>
      <c r="F501" t="s">
        <v>5535</v>
      </c>
      <c r="G501" t="s">
        <v>4157</v>
      </c>
      <c r="H501" t="s">
        <v>3511</v>
      </c>
      <c r="I501" t="s">
        <v>3512</v>
      </c>
    </row>
    <row r="502" spans="1:12" x14ac:dyDescent="0.25">
      <c r="A502" t="s">
        <v>431</v>
      </c>
      <c r="B502" t="s">
        <v>4154</v>
      </c>
      <c r="C502" t="s">
        <v>5536</v>
      </c>
      <c r="D502" t="s">
        <v>5537</v>
      </c>
      <c r="E502" t="s">
        <v>5536</v>
      </c>
      <c r="F502" t="s">
        <v>5537</v>
      </c>
      <c r="G502" t="s">
        <v>4157</v>
      </c>
      <c r="H502" t="s">
        <v>2097</v>
      </c>
      <c r="I502" t="s">
        <v>2098</v>
      </c>
      <c r="J502" t="s">
        <v>5538</v>
      </c>
    </row>
    <row r="503" spans="1:12" x14ac:dyDescent="0.25">
      <c r="A503" t="s">
        <v>984</v>
      </c>
      <c r="B503" t="s">
        <v>4154</v>
      </c>
      <c r="C503" t="s">
        <v>5539</v>
      </c>
      <c r="D503" t="s">
        <v>5540</v>
      </c>
      <c r="E503" t="s">
        <v>5539</v>
      </c>
      <c r="F503" t="s">
        <v>5540</v>
      </c>
      <c r="G503" t="s">
        <v>4157</v>
      </c>
      <c r="H503" t="s">
        <v>3232</v>
      </c>
      <c r="I503" t="s">
        <v>3233</v>
      </c>
      <c r="J503" t="s">
        <v>5541</v>
      </c>
    </row>
    <row r="504" spans="1:12" x14ac:dyDescent="0.25">
      <c r="A504" t="s">
        <v>417</v>
      </c>
      <c r="B504" t="s">
        <v>4154</v>
      </c>
      <c r="C504" t="s">
        <v>5542</v>
      </c>
      <c r="D504" t="s">
        <v>5543</v>
      </c>
      <c r="E504" t="s">
        <v>5542</v>
      </c>
      <c r="F504" t="s">
        <v>5543</v>
      </c>
      <c r="G504" t="s">
        <v>4157</v>
      </c>
      <c r="H504" t="s">
        <v>2067</v>
      </c>
      <c r="I504" t="s">
        <v>2068</v>
      </c>
    </row>
    <row r="505" spans="1:12" x14ac:dyDescent="0.25">
      <c r="A505" t="s">
        <v>556</v>
      </c>
      <c r="B505" t="s">
        <v>4161</v>
      </c>
      <c r="C505" t="s">
        <v>5544</v>
      </c>
      <c r="D505" t="s">
        <v>5545</v>
      </c>
      <c r="E505" t="s">
        <v>5544</v>
      </c>
      <c r="F505" t="s">
        <v>5545</v>
      </c>
      <c r="G505" t="s">
        <v>4164</v>
      </c>
      <c r="H505" t="s">
        <v>1762</v>
      </c>
      <c r="I505" t="s">
        <v>2377</v>
      </c>
      <c r="J505" t="s">
        <v>2770</v>
      </c>
    </row>
    <row r="506" spans="1:12" x14ac:dyDescent="0.25">
      <c r="A506" t="s">
        <v>1151</v>
      </c>
      <c r="B506" t="s">
        <v>4154</v>
      </c>
      <c r="C506" t="s">
        <v>5546</v>
      </c>
      <c r="D506" t="s">
        <v>5547</v>
      </c>
      <c r="E506" t="s">
        <v>5546</v>
      </c>
      <c r="F506" t="s">
        <v>5547</v>
      </c>
      <c r="G506" t="s">
        <v>4157</v>
      </c>
      <c r="H506" t="s">
        <v>3558</v>
      </c>
      <c r="I506" t="s">
        <v>3559</v>
      </c>
    </row>
    <row r="507" spans="1:12" x14ac:dyDescent="0.25">
      <c r="A507" t="s">
        <v>770</v>
      </c>
      <c r="B507" t="s">
        <v>4161</v>
      </c>
      <c r="C507" t="s">
        <v>5548</v>
      </c>
      <c r="D507" t="s">
        <v>5549</v>
      </c>
      <c r="E507" t="s">
        <v>5548</v>
      </c>
      <c r="F507" t="s">
        <v>5549</v>
      </c>
      <c r="G507" t="s">
        <v>4164</v>
      </c>
      <c r="H507" t="s">
        <v>2807</v>
      </c>
      <c r="I507" t="s">
        <v>2808</v>
      </c>
      <c r="J507" t="s">
        <v>5550</v>
      </c>
      <c r="K507" t="s">
        <v>5551</v>
      </c>
    </row>
    <row r="508" spans="1:12" x14ac:dyDescent="0.25">
      <c r="A508" t="s">
        <v>769</v>
      </c>
      <c r="B508" t="s">
        <v>4154</v>
      </c>
      <c r="C508" t="s">
        <v>5552</v>
      </c>
      <c r="D508" t="s">
        <v>5553</v>
      </c>
      <c r="E508" t="s">
        <v>5552</v>
      </c>
      <c r="F508" t="s">
        <v>5553</v>
      </c>
      <c r="G508" t="s">
        <v>4157</v>
      </c>
      <c r="H508" t="s">
        <v>2805</v>
      </c>
      <c r="I508" t="s">
        <v>2806</v>
      </c>
      <c r="J508" t="s">
        <v>5554</v>
      </c>
      <c r="K508" t="s">
        <v>5555</v>
      </c>
      <c r="L508" t="s">
        <v>5556</v>
      </c>
    </row>
    <row r="509" spans="1:12" x14ac:dyDescent="0.25">
      <c r="A509" t="s">
        <v>872</v>
      </c>
      <c r="B509" t="s">
        <v>4161</v>
      </c>
      <c r="C509" t="s">
        <v>5557</v>
      </c>
      <c r="D509" t="s">
        <v>5558</v>
      </c>
      <c r="E509" t="s">
        <v>5557</v>
      </c>
      <c r="F509" t="s">
        <v>5558</v>
      </c>
      <c r="G509" t="s">
        <v>4164</v>
      </c>
      <c r="H509" t="s">
        <v>3012</v>
      </c>
      <c r="I509" t="s">
        <v>3013</v>
      </c>
      <c r="J509" t="s">
        <v>5559</v>
      </c>
    </row>
    <row r="510" spans="1:12" x14ac:dyDescent="0.25">
      <c r="A510" t="s">
        <v>482</v>
      </c>
      <c r="B510" t="s">
        <v>4161</v>
      </c>
      <c r="C510" t="s">
        <v>5560</v>
      </c>
      <c r="D510" t="s">
        <v>5561</v>
      </c>
      <c r="E510" t="s">
        <v>5560</v>
      </c>
      <c r="F510" t="s">
        <v>5561</v>
      </c>
      <c r="G510" t="s">
        <v>4164</v>
      </c>
      <c r="H510" t="s">
        <v>2210</v>
      </c>
      <c r="I510" t="s">
        <v>2211</v>
      </c>
      <c r="J510" t="s">
        <v>5562</v>
      </c>
      <c r="K510" t="s">
        <v>5563</v>
      </c>
    </row>
    <row r="511" spans="1:12" x14ac:dyDescent="0.25">
      <c r="A511" t="s">
        <v>278</v>
      </c>
      <c r="B511" t="s">
        <v>4154</v>
      </c>
      <c r="C511" t="s">
        <v>5564</v>
      </c>
      <c r="D511" t="s">
        <v>5565</v>
      </c>
      <c r="E511" t="s">
        <v>5564</v>
      </c>
      <c r="F511" t="s">
        <v>5565</v>
      </c>
      <c r="G511" t="s">
        <v>4157</v>
      </c>
      <c r="H511" t="s">
        <v>5566</v>
      </c>
      <c r="I511" t="s">
        <v>1755</v>
      </c>
      <c r="J511" t="s">
        <v>5567</v>
      </c>
    </row>
    <row r="512" spans="1:12" x14ac:dyDescent="0.25">
      <c r="A512" t="s">
        <v>503</v>
      </c>
      <c r="B512" t="s">
        <v>4161</v>
      </c>
      <c r="C512" t="s">
        <v>5568</v>
      </c>
      <c r="D512" t="s">
        <v>5569</v>
      </c>
      <c r="E512" t="s">
        <v>5568</v>
      </c>
      <c r="F512" t="s">
        <v>5569</v>
      </c>
      <c r="G512" t="s">
        <v>4164</v>
      </c>
      <c r="H512" t="s">
        <v>2259</v>
      </c>
      <c r="I512" t="s">
        <v>2260</v>
      </c>
      <c r="J512" t="s">
        <v>5570</v>
      </c>
    </row>
    <row r="513" spans="1:11" x14ac:dyDescent="0.25">
      <c r="A513" t="s">
        <v>1392</v>
      </c>
      <c r="B513" t="s">
        <v>4154</v>
      </c>
      <c r="C513" t="s">
        <v>5571</v>
      </c>
      <c r="D513" t="s">
        <v>5572</v>
      </c>
      <c r="E513" t="s">
        <v>5571</v>
      </c>
      <c r="F513" t="s">
        <v>5572</v>
      </c>
      <c r="G513" t="s">
        <v>4157</v>
      </c>
      <c r="H513" t="s">
        <v>4042</v>
      </c>
      <c r="I513" t="s">
        <v>4043</v>
      </c>
    </row>
    <row r="514" spans="1:11" x14ac:dyDescent="0.25">
      <c r="A514" t="s">
        <v>297</v>
      </c>
      <c r="B514" t="s">
        <v>4161</v>
      </c>
      <c r="C514" t="s">
        <v>5573</v>
      </c>
      <c r="D514" t="s">
        <v>5574</v>
      </c>
      <c r="E514" t="s">
        <v>5573</v>
      </c>
      <c r="F514" t="s">
        <v>5574</v>
      </c>
      <c r="G514" t="s">
        <v>4164</v>
      </c>
      <c r="H514" t="s">
        <v>1798</v>
      </c>
      <c r="I514" t="s">
        <v>1799</v>
      </c>
      <c r="J514" t="s">
        <v>5575</v>
      </c>
      <c r="K514" t="s">
        <v>5576</v>
      </c>
    </row>
    <row r="515" spans="1:11" x14ac:dyDescent="0.25">
      <c r="A515" t="s">
        <v>760</v>
      </c>
      <c r="B515" t="s">
        <v>4154</v>
      </c>
      <c r="C515" t="s">
        <v>5577</v>
      </c>
      <c r="D515" t="s">
        <v>5578</v>
      </c>
      <c r="E515" t="s">
        <v>5577</v>
      </c>
      <c r="F515" t="s">
        <v>5578</v>
      </c>
      <c r="G515" t="s">
        <v>4157</v>
      </c>
      <c r="H515" t="s">
        <v>2787</v>
      </c>
      <c r="I515" t="s">
        <v>2788</v>
      </c>
    </row>
    <row r="516" spans="1:11" x14ac:dyDescent="0.25">
      <c r="A516" t="s">
        <v>433</v>
      </c>
      <c r="B516" t="s">
        <v>4154</v>
      </c>
      <c r="C516" t="s">
        <v>5579</v>
      </c>
      <c r="D516" t="s">
        <v>5580</v>
      </c>
      <c r="E516" t="s">
        <v>5579</v>
      </c>
      <c r="F516" t="s">
        <v>5580</v>
      </c>
      <c r="G516" t="s">
        <v>4157</v>
      </c>
      <c r="H516" t="s">
        <v>2101</v>
      </c>
      <c r="I516" t="s">
        <v>2102</v>
      </c>
      <c r="J516" t="s">
        <v>5581</v>
      </c>
    </row>
    <row r="517" spans="1:11" x14ac:dyDescent="0.25">
      <c r="A517" t="s">
        <v>1199</v>
      </c>
      <c r="B517" t="s">
        <v>4154</v>
      </c>
      <c r="C517" t="s">
        <v>5582</v>
      </c>
      <c r="D517" t="s">
        <v>5583</v>
      </c>
      <c r="E517" t="s">
        <v>5582</v>
      </c>
      <c r="F517" t="s">
        <v>5583</v>
      </c>
      <c r="G517" t="s">
        <v>4157</v>
      </c>
      <c r="H517" t="s">
        <v>3663</v>
      </c>
      <c r="I517" t="s">
        <v>3664</v>
      </c>
    </row>
    <row r="518" spans="1:11" x14ac:dyDescent="0.25">
      <c r="A518" t="s">
        <v>968</v>
      </c>
      <c r="B518" t="s">
        <v>4154</v>
      </c>
      <c r="C518" t="s">
        <v>5584</v>
      </c>
      <c r="D518" t="s">
        <v>5585</v>
      </c>
      <c r="E518" t="s">
        <v>5584</v>
      </c>
      <c r="F518" t="s">
        <v>5585</v>
      </c>
      <c r="G518" t="s">
        <v>4157</v>
      </c>
      <c r="H518" t="s">
        <v>3202</v>
      </c>
      <c r="I518" t="s">
        <v>3203</v>
      </c>
    </row>
    <row r="519" spans="1:11" x14ac:dyDescent="0.25">
      <c r="A519" t="s">
        <v>1191</v>
      </c>
      <c r="B519" t="s">
        <v>4161</v>
      </c>
      <c r="C519" t="s">
        <v>5586</v>
      </c>
      <c r="D519" t="s">
        <v>5587</v>
      </c>
      <c r="E519" t="s">
        <v>5586</v>
      </c>
      <c r="F519" t="s">
        <v>5587</v>
      </c>
      <c r="G519" t="s">
        <v>4164</v>
      </c>
      <c r="H519" t="s">
        <v>3538</v>
      </c>
      <c r="I519" t="s">
        <v>3646</v>
      </c>
      <c r="J519" t="s">
        <v>5588</v>
      </c>
    </row>
    <row r="520" spans="1:11" x14ac:dyDescent="0.25">
      <c r="A520" t="s">
        <v>1195</v>
      </c>
      <c r="B520" t="s">
        <v>4161</v>
      </c>
      <c r="C520" t="s">
        <v>5589</v>
      </c>
      <c r="D520" t="s">
        <v>5590</v>
      </c>
      <c r="E520" t="s">
        <v>5589</v>
      </c>
      <c r="F520" t="s">
        <v>5590</v>
      </c>
      <c r="G520" t="s">
        <v>4164</v>
      </c>
      <c r="H520" t="s">
        <v>3655</v>
      </c>
      <c r="I520" t="s">
        <v>3656</v>
      </c>
      <c r="J520" t="s">
        <v>5591</v>
      </c>
    </row>
    <row r="521" spans="1:11" x14ac:dyDescent="0.25">
      <c r="A521" t="s">
        <v>937</v>
      </c>
      <c r="B521" t="s">
        <v>4161</v>
      </c>
      <c r="C521" t="s">
        <v>5592</v>
      </c>
      <c r="D521" t="s">
        <v>5593</v>
      </c>
      <c r="E521" t="s">
        <v>5592</v>
      </c>
      <c r="F521" t="s">
        <v>5593</v>
      </c>
      <c r="G521" t="s">
        <v>4164</v>
      </c>
      <c r="H521" t="s">
        <v>3141</v>
      </c>
      <c r="I521" t="s">
        <v>3142</v>
      </c>
    </row>
    <row r="522" spans="1:11" x14ac:dyDescent="0.25">
      <c r="A522" t="s">
        <v>528</v>
      </c>
      <c r="B522" t="s">
        <v>4154</v>
      </c>
      <c r="C522" t="s">
        <v>5594</v>
      </c>
      <c r="D522" t="s">
        <v>5595</v>
      </c>
      <c r="E522" t="s">
        <v>5594</v>
      </c>
      <c r="F522" t="s">
        <v>5595</v>
      </c>
      <c r="G522" t="s">
        <v>4157</v>
      </c>
      <c r="H522" t="s">
        <v>2318</v>
      </c>
      <c r="I522" t="s">
        <v>2319</v>
      </c>
    </row>
    <row r="523" spans="1:11" x14ac:dyDescent="0.25">
      <c r="A523" t="s">
        <v>1310</v>
      </c>
      <c r="B523" t="s">
        <v>4161</v>
      </c>
      <c r="C523" t="s">
        <v>5596</v>
      </c>
      <c r="D523" t="s">
        <v>5597</v>
      </c>
      <c r="E523" t="s">
        <v>5596</v>
      </c>
      <c r="F523" t="s">
        <v>5597</v>
      </c>
      <c r="G523" t="s">
        <v>4164</v>
      </c>
      <c r="H523" t="s">
        <v>3881</v>
      </c>
      <c r="I523" t="s">
        <v>3882</v>
      </c>
      <c r="J523" t="s">
        <v>5598</v>
      </c>
    </row>
    <row r="524" spans="1:11" x14ac:dyDescent="0.25">
      <c r="A524" t="s">
        <v>384</v>
      </c>
      <c r="B524" t="s">
        <v>4154</v>
      </c>
      <c r="C524" t="s">
        <v>5599</v>
      </c>
      <c r="D524" t="s">
        <v>5600</v>
      </c>
      <c r="E524" t="s">
        <v>5599</v>
      </c>
      <c r="F524" t="s">
        <v>5600</v>
      </c>
      <c r="G524" t="s">
        <v>4157</v>
      </c>
      <c r="H524" t="s">
        <v>1999</v>
      </c>
      <c r="I524" t="s">
        <v>2000</v>
      </c>
      <c r="J524" t="s">
        <v>5601</v>
      </c>
    </row>
    <row r="525" spans="1:11" x14ac:dyDescent="0.25">
      <c r="A525" t="s">
        <v>702</v>
      </c>
      <c r="B525" t="s">
        <v>4154</v>
      </c>
      <c r="C525" t="s">
        <v>5602</v>
      </c>
      <c r="D525" t="s">
        <v>5603</v>
      </c>
      <c r="E525" t="s">
        <v>5602</v>
      </c>
      <c r="F525" t="s">
        <v>5603</v>
      </c>
      <c r="G525" t="s">
        <v>4157</v>
      </c>
      <c r="H525" t="s">
        <v>2674</v>
      </c>
      <c r="I525" t="s">
        <v>2675</v>
      </c>
    </row>
    <row r="526" spans="1:11" x14ac:dyDescent="0.25">
      <c r="A526" t="s">
        <v>491</v>
      </c>
      <c r="B526" t="s">
        <v>4161</v>
      </c>
      <c r="C526" t="s">
        <v>5604</v>
      </c>
      <c r="D526" t="s">
        <v>5605</v>
      </c>
      <c r="E526" t="s">
        <v>5604</v>
      </c>
      <c r="F526" t="s">
        <v>5605</v>
      </c>
      <c r="G526" t="s">
        <v>4164</v>
      </c>
      <c r="H526" t="s">
        <v>2228</v>
      </c>
      <c r="I526" t="s">
        <v>2229</v>
      </c>
    </row>
    <row r="527" spans="1:11" x14ac:dyDescent="0.25">
      <c r="A527" t="s">
        <v>1087</v>
      </c>
      <c r="B527" t="s">
        <v>4154</v>
      </c>
      <c r="C527" t="s">
        <v>5606</v>
      </c>
      <c r="D527" t="s">
        <v>5607</v>
      </c>
      <c r="E527" t="s">
        <v>5606</v>
      </c>
      <c r="F527" t="s">
        <v>5607</v>
      </c>
      <c r="G527" t="s">
        <v>4157</v>
      </c>
      <c r="H527" t="s">
        <v>3434</v>
      </c>
      <c r="I527" t="s">
        <v>3435</v>
      </c>
    </row>
    <row r="528" spans="1:11" x14ac:dyDescent="0.25">
      <c r="A528" t="s">
        <v>1009</v>
      </c>
      <c r="B528" t="s">
        <v>4161</v>
      </c>
      <c r="C528" t="s">
        <v>5608</v>
      </c>
      <c r="D528" t="s">
        <v>5609</v>
      </c>
      <c r="E528" t="s">
        <v>5608</v>
      </c>
      <c r="F528" t="s">
        <v>5609</v>
      </c>
      <c r="G528" t="s">
        <v>4164</v>
      </c>
      <c r="H528" t="s">
        <v>3282</v>
      </c>
      <c r="I528" t="s">
        <v>3283</v>
      </c>
    </row>
    <row r="529" spans="1:11" x14ac:dyDescent="0.25">
      <c r="A529" t="s">
        <v>126</v>
      </c>
      <c r="B529" t="s">
        <v>4154</v>
      </c>
      <c r="C529" t="s">
        <v>5610</v>
      </c>
      <c r="D529" t="s">
        <v>5611</v>
      </c>
      <c r="E529" t="s">
        <v>5610</v>
      </c>
      <c r="F529" t="s">
        <v>5611</v>
      </c>
      <c r="G529" t="s">
        <v>4157</v>
      </c>
      <c r="H529" t="s">
        <v>1576</v>
      </c>
      <c r="I529" t="s">
        <v>1577</v>
      </c>
    </row>
    <row r="530" spans="1:11" x14ac:dyDescent="0.25">
      <c r="A530" t="s">
        <v>1313</v>
      </c>
      <c r="B530" t="s">
        <v>4154</v>
      </c>
      <c r="C530" t="s">
        <v>5612</v>
      </c>
      <c r="D530" t="s">
        <v>5613</v>
      </c>
      <c r="E530" t="s">
        <v>5612</v>
      </c>
      <c r="F530" t="s">
        <v>5613</v>
      </c>
      <c r="G530" t="s">
        <v>4157</v>
      </c>
      <c r="H530" t="s">
        <v>3887</v>
      </c>
      <c r="I530" t="s">
        <v>3888</v>
      </c>
      <c r="J530" t="s">
        <v>5614</v>
      </c>
      <c r="K530" t="s">
        <v>5615</v>
      </c>
    </row>
    <row r="531" spans="1:11" x14ac:dyDescent="0.25">
      <c r="A531" t="s">
        <v>1039</v>
      </c>
      <c r="B531" t="s">
        <v>4154</v>
      </c>
      <c r="C531" t="s">
        <v>5616</v>
      </c>
      <c r="D531" t="s">
        <v>5617</v>
      </c>
      <c r="E531" t="s">
        <v>5616</v>
      </c>
      <c r="F531" t="s">
        <v>5617</v>
      </c>
      <c r="G531" t="s">
        <v>4157</v>
      </c>
      <c r="H531" t="s">
        <v>3341</v>
      </c>
      <c r="I531" t="s">
        <v>3342</v>
      </c>
    </row>
    <row r="532" spans="1:11" x14ac:dyDescent="0.25">
      <c r="A532" t="s">
        <v>926</v>
      </c>
      <c r="B532" t="s">
        <v>4154</v>
      </c>
      <c r="C532" t="s">
        <v>5618</v>
      </c>
      <c r="D532" t="s">
        <v>5619</v>
      </c>
      <c r="E532" t="s">
        <v>5618</v>
      </c>
      <c r="F532" t="s">
        <v>5619</v>
      </c>
      <c r="G532" t="s">
        <v>4157</v>
      </c>
      <c r="H532" t="s">
        <v>3119</v>
      </c>
      <c r="I532" t="s">
        <v>3120</v>
      </c>
      <c r="J532" t="s">
        <v>5620</v>
      </c>
    </row>
    <row r="533" spans="1:11" x14ac:dyDescent="0.25">
      <c r="A533" t="s">
        <v>1081</v>
      </c>
      <c r="B533" t="s">
        <v>4154</v>
      </c>
      <c r="C533" t="s">
        <v>5621</v>
      </c>
      <c r="D533" t="s">
        <v>5622</v>
      </c>
      <c r="E533" t="s">
        <v>5621</v>
      </c>
      <c r="F533" t="s">
        <v>5622</v>
      </c>
      <c r="G533" t="s">
        <v>4157</v>
      </c>
      <c r="H533" t="s">
        <v>3422</v>
      </c>
      <c r="I533" t="s">
        <v>3423</v>
      </c>
    </row>
    <row r="534" spans="1:11" x14ac:dyDescent="0.25">
      <c r="A534" t="s">
        <v>291</v>
      </c>
      <c r="B534" t="s">
        <v>4154</v>
      </c>
      <c r="C534" t="s">
        <v>5623</v>
      </c>
      <c r="D534" t="s">
        <v>5624</v>
      </c>
      <c r="E534" t="s">
        <v>5623</v>
      </c>
      <c r="F534" t="s">
        <v>5624</v>
      </c>
      <c r="G534" t="s">
        <v>4157</v>
      </c>
      <c r="H534" t="s">
        <v>1785</v>
      </c>
      <c r="I534" t="s">
        <v>1786</v>
      </c>
    </row>
    <row r="535" spans="1:11" x14ac:dyDescent="0.25">
      <c r="A535" t="s">
        <v>1094</v>
      </c>
      <c r="B535" t="s">
        <v>4154</v>
      </c>
      <c r="C535" t="s">
        <v>5625</v>
      </c>
      <c r="D535" t="s">
        <v>5626</v>
      </c>
      <c r="E535" t="s">
        <v>5625</v>
      </c>
      <c r="F535" t="s">
        <v>5626</v>
      </c>
      <c r="G535" t="s">
        <v>4157</v>
      </c>
      <c r="H535" t="s">
        <v>3448</v>
      </c>
      <c r="I535" t="s">
        <v>3449</v>
      </c>
      <c r="J535" t="s">
        <v>5627</v>
      </c>
    </row>
    <row r="536" spans="1:11" x14ac:dyDescent="0.25">
      <c r="A536" t="s">
        <v>357</v>
      </c>
      <c r="B536" t="s">
        <v>4161</v>
      </c>
      <c r="C536" t="s">
        <v>5628</v>
      </c>
      <c r="D536" t="s">
        <v>5629</v>
      </c>
      <c r="E536" t="s">
        <v>5628</v>
      </c>
      <c r="F536" t="s">
        <v>5629</v>
      </c>
      <c r="G536" t="s">
        <v>4164</v>
      </c>
      <c r="H536" t="s">
        <v>1940</v>
      </c>
      <c r="I536" t="s">
        <v>1941</v>
      </c>
      <c r="J536" t="s">
        <v>5630</v>
      </c>
    </row>
    <row r="537" spans="1:11" x14ac:dyDescent="0.25">
      <c r="A537" t="s">
        <v>1330</v>
      </c>
      <c r="B537" t="s">
        <v>4161</v>
      </c>
      <c r="C537" t="s">
        <v>5631</v>
      </c>
      <c r="D537" t="s">
        <v>5632</v>
      </c>
      <c r="E537" t="s">
        <v>5631</v>
      </c>
      <c r="F537" t="s">
        <v>5632</v>
      </c>
      <c r="G537" t="s">
        <v>4164</v>
      </c>
      <c r="H537" t="s">
        <v>3918</v>
      </c>
      <c r="I537" t="s">
        <v>3919</v>
      </c>
      <c r="J537" t="s">
        <v>5633</v>
      </c>
    </row>
    <row r="538" spans="1:11" x14ac:dyDescent="0.25">
      <c r="A538" t="s">
        <v>1219</v>
      </c>
      <c r="B538" t="s">
        <v>4154</v>
      </c>
      <c r="C538" t="s">
        <v>5634</v>
      </c>
      <c r="D538" t="s">
        <v>5635</v>
      </c>
      <c r="E538" t="s">
        <v>5634</v>
      </c>
      <c r="F538" t="s">
        <v>5635</v>
      </c>
      <c r="G538" t="s">
        <v>4157</v>
      </c>
      <c r="H538" t="s">
        <v>3702</v>
      </c>
      <c r="I538" t="s">
        <v>3703</v>
      </c>
    </row>
    <row r="539" spans="1:11" x14ac:dyDescent="0.25">
      <c r="A539" t="s">
        <v>274</v>
      </c>
      <c r="B539" t="s">
        <v>4154</v>
      </c>
      <c r="C539" t="s">
        <v>5636</v>
      </c>
      <c r="D539" t="s">
        <v>5637</v>
      </c>
      <c r="E539" t="s">
        <v>5636</v>
      </c>
      <c r="F539" t="s">
        <v>5637</v>
      </c>
      <c r="G539" t="s">
        <v>4157</v>
      </c>
      <c r="H539" t="s">
        <v>1744</v>
      </c>
      <c r="I539" t="s">
        <v>1745</v>
      </c>
    </row>
    <row r="540" spans="1:11" x14ac:dyDescent="0.25">
      <c r="A540" t="s">
        <v>854</v>
      </c>
      <c r="B540" t="s">
        <v>4154</v>
      </c>
      <c r="C540" t="s">
        <v>5638</v>
      </c>
      <c r="D540" t="s">
        <v>5639</v>
      </c>
      <c r="E540" t="s">
        <v>5638</v>
      </c>
      <c r="F540" t="s">
        <v>5639</v>
      </c>
      <c r="G540" t="s">
        <v>4157</v>
      </c>
      <c r="H540" t="s">
        <v>2976</v>
      </c>
      <c r="I540" t="s">
        <v>2977</v>
      </c>
    </row>
    <row r="541" spans="1:11" x14ac:dyDescent="0.25">
      <c r="A541" t="s">
        <v>117</v>
      </c>
      <c r="B541" t="s">
        <v>4154</v>
      </c>
      <c r="C541" t="s">
        <v>5640</v>
      </c>
      <c r="D541" t="s">
        <v>5641</v>
      </c>
      <c r="E541" t="s">
        <v>5640</v>
      </c>
      <c r="F541" t="s">
        <v>5641</v>
      </c>
      <c r="G541" t="s">
        <v>4157</v>
      </c>
      <c r="H541" t="s">
        <v>1550</v>
      </c>
      <c r="I541" t="s">
        <v>1551</v>
      </c>
    </row>
    <row r="542" spans="1:11" x14ac:dyDescent="0.25">
      <c r="A542" t="s">
        <v>106</v>
      </c>
      <c r="B542" t="s">
        <v>4161</v>
      </c>
      <c r="C542" t="s">
        <v>5642</v>
      </c>
      <c r="D542" t="s">
        <v>5643</v>
      </c>
      <c r="E542" t="s">
        <v>5642</v>
      </c>
      <c r="F542" t="s">
        <v>5643</v>
      </c>
      <c r="G542" t="s">
        <v>4164</v>
      </c>
      <c r="H542" t="s">
        <v>1510</v>
      </c>
      <c r="I542" t="s">
        <v>1511</v>
      </c>
    </row>
    <row r="543" spans="1:11" x14ac:dyDescent="0.25">
      <c r="A543" t="s">
        <v>1043</v>
      </c>
      <c r="B543" t="s">
        <v>4161</v>
      </c>
      <c r="C543" t="s">
        <v>5644</v>
      </c>
      <c r="D543" t="s">
        <v>5645</v>
      </c>
      <c r="E543" t="s">
        <v>5644</v>
      </c>
      <c r="F543" t="s">
        <v>5645</v>
      </c>
      <c r="G543" t="s">
        <v>4164</v>
      </c>
      <c r="H543" t="s">
        <v>3347</v>
      </c>
      <c r="I543" t="s">
        <v>3348</v>
      </c>
      <c r="J543" t="s">
        <v>5646</v>
      </c>
      <c r="K543" t="s">
        <v>5647</v>
      </c>
    </row>
    <row r="544" spans="1:11" x14ac:dyDescent="0.25">
      <c r="A544" t="s">
        <v>1344</v>
      </c>
      <c r="B544" t="s">
        <v>4154</v>
      </c>
      <c r="C544" t="s">
        <v>5648</v>
      </c>
      <c r="D544" t="s">
        <v>5649</v>
      </c>
      <c r="E544" t="s">
        <v>5648</v>
      </c>
      <c r="F544" t="s">
        <v>5649</v>
      </c>
      <c r="G544" t="s">
        <v>4157</v>
      </c>
      <c r="H544" t="s">
        <v>3946</v>
      </c>
      <c r="I544" t="s">
        <v>3947</v>
      </c>
    </row>
    <row r="545" spans="1:13" x14ac:dyDescent="0.25">
      <c r="A545" t="s">
        <v>626</v>
      </c>
      <c r="B545" t="s">
        <v>4161</v>
      </c>
      <c r="C545" t="s">
        <v>5650</v>
      </c>
      <c r="D545" t="s">
        <v>5651</v>
      </c>
      <c r="E545" t="s">
        <v>5650</v>
      </c>
      <c r="F545" t="s">
        <v>5651</v>
      </c>
      <c r="G545" t="s">
        <v>4164</v>
      </c>
      <c r="H545" t="s">
        <v>2516</v>
      </c>
      <c r="I545" t="s">
        <v>2517</v>
      </c>
      <c r="J545" t="s">
        <v>5652</v>
      </c>
    </row>
    <row r="546" spans="1:13" x14ac:dyDescent="0.25">
      <c r="A546" t="s">
        <v>1015</v>
      </c>
      <c r="B546" t="s">
        <v>4154</v>
      </c>
      <c r="C546" t="s">
        <v>5653</v>
      </c>
      <c r="D546" t="s">
        <v>5654</v>
      </c>
      <c r="E546" t="s">
        <v>5653</v>
      </c>
      <c r="F546" t="s">
        <v>5654</v>
      </c>
      <c r="G546" t="s">
        <v>4157</v>
      </c>
      <c r="H546" t="s">
        <v>3294</v>
      </c>
      <c r="I546" t="s">
        <v>3295</v>
      </c>
      <c r="J546" t="s">
        <v>5655</v>
      </c>
    </row>
    <row r="547" spans="1:13" x14ac:dyDescent="0.25">
      <c r="A547" t="s">
        <v>236</v>
      </c>
      <c r="B547" t="s">
        <v>4161</v>
      </c>
      <c r="C547" t="s">
        <v>5656</v>
      </c>
      <c r="D547" t="s">
        <v>5657</v>
      </c>
      <c r="E547" t="s">
        <v>5656</v>
      </c>
      <c r="F547" t="s">
        <v>5657</v>
      </c>
      <c r="G547" t="s">
        <v>4164</v>
      </c>
      <c r="H547" t="s">
        <v>1646</v>
      </c>
      <c r="I547" t="s">
        <v>1647</v>
      </c>
      <c r="J547" t="s">
        <v>5658</v>
      </c>
    </row>
    <row r="548" spans="1:13" x14ac:dyDescent="0.25">
      <c r="A548" t="s">
        <v>1255</v>
      </c>
      <c r="B548" t="s">
        <v>4161</v>
      </c>
      <c r="C548" t="s">
        <v>5659</v>
      </c>
      <c r="D548" t="s">
        <v>5660</v>
      </c>
      <c r="E548" t="s">
        <v>5659</v>
      </c>
      <c r="F548" t="s">
        <v>5660</v>
      </c>
      <c r="G548" t="s">
        <v>4164</v>
      </c>
      <c r="H548" t="s">
        <v>3774</v>
      </c>
      <c r="I548" t="s">
        <v>3775</v>
      </c>
      <c r="J548" t="s">
        <v>5661</v>
      </c>
    </row>
    <row r="549" spans="1:13" x14ac:dyDescent="0.25">
      <c r="A549" t="s">
        <v>1387</v>
      </c>
      <c r="B549" t="s">
        <v>4161</v>
      </c>
      <c r="C549" t="s">
        <v>5662</v>
      </c>
      <c r="D549" t="s">
        <v>5663</v>
      </c>
      <c r="E549" t="s">
        <v>5662</v>
      </c>
      <c r="F549" t="s">
        <v>5663</v>
      </c>
      <c r="G549" t="s">
        <v>4164</v>
      </c>
      <c r="H549" t="s">
        <v>4031</v>
      </c>
      <c r="I549" t="s">
        <v>4032</v>
      </c>
      <c r="J549" t="s">
        <v>5664</v>
      </c>
    </row>
    <row r="550" spans="1:13" x14ac:dyDescent="0.25">
      <c r="A550" t="s">
        <v>1080</v>
      </c>
      <c r="B550" t="s">
        <v>4154</v>
      </c>
      <c r="C550" t="s">
        <v>5665</v>
      </c>
      <c r="D550" t="s">
        <v>5666</v>
      </c>
      <c r="E550" t="s">
        <v>5665</v>
      </c>
      <c r="F550" t="s">
        <v>5666</v>
      </c>
      <c r="G550" t="s">
        <v>4157</v>
      </c>
      <c r="H550" t="s">
        <v>3420</v>
      </c>
      <c r="I550" t="s">
        <v>3421</v>
      </c>
      <c r="J550" t="s">
        <v>5667</v>
      </c>
      <c r="K550" t="s">
        <v>5668</v>
      </c>
      <c r="L550" t="s">
        <v>5669</v>
      </c>
      <c r="M550" t="s">
        <v>5670</v>
      </c>
    </row>
    <row r="551" spans="1:13" x14ac:dyDescent="0.25">
      <c r="A551" t="s">
        <v>1160</v>
      </c>
      <c r="B551" t="s">
        <v>4161</v>
      </c>
      <c r="C551" t="s">
        <v>5671</v>
      </c>
      <c r="D551" t="s">
        <v>5672</v>
      </c>
      <c r="E551" t="s">
        <v>5671</v>
      </c>
      <c r="F551" t="s">
        <v>5672</v>
      </c>
      <c r="G551" t="s">
        <v>4164</v>
      </c>
      <c r="H551" t="s">
        <v>3577</v>
      </c>
      <c r="I551" t="s">
        <v>3578</v>
      </c>
      <c r="J551" t="s">
        <v>5673</v>
      </c>
    </row>
    <row r="552" spans="1:13" x14ac:dyDescent="0.25">
      <c r="A552" t="s">
        <v>137</v>
      </c>
      <c r="B552" t="s">
        <v>4154</v>
      </c>
      <c r="C552" t="s">
        <v>5674</v>
      </c>
      <c r="D552" t="s">
        <v>5675</v>
      </c>
      <c r="E552" t="s">
        <v>5674</v>
      </c>
      <c r="F552" t="s">
        <v>5675</v>
      </c>
      <c r="G552" t="s">
        <v>4157</v>
      </c>
      <c r="H552" t="s">
        <v>1634</v>
      </c>
      <c r="I552" t="s">
        <v>1635</v>
      </c>
    </row>
    <row r="553" spans="1:13" x14ac:dyDescent="0.25">
      <c r="A553" t="s">
        <v>1351</v>
      </c>
      <c r="B553" t="s">
        <v>4161</v>
      </c>
      <c r="C553" t="s">
        <v>5676</v>
      </c>
      <c r="D553" t="s">
        <v>5677</v>
      </c>
      <c r="E553" t="s">
        <v>5676</v>
      </c>
      <c r="F553" t="s">
        <v>5677</v>
      </c>
      <c r="G553" t="s">
        <v>4164</v>
      </c>
      <c r="H553" t="s">
        <v>3960</v>
      </c>
      <c r="I553" t="s">
        <v>3961</v>
      </c>
      <c r="J553" t="s">
        <v>5678</v>
      </c>
    </row>
    <row r="554" spans="1:13" x14ac:dyDescent="0.25">
      <c r="A554" t="s">
        <v>496</v>
      </c>
      <c r="B554" t="s">
        <v>4161</v>
      </c>
      <c r="C554" t="s">
        <v>5679</v>
      </c>
      <c r="D554" t="s">
        <v>5680</v>
      </c>
      <c r="E554" t="s">
        <v>5679</v>
      </c>
      <c r="F554" t="s">
        <v>5680</v>
      </c>
      <c r="G554" t="s">
        <v>4164</v>
      </c>
      <c r="H554" t="s">
        <v>2240</v>
      </c>
      <c r="I554" t="s">
        <v>2241</v>
      </c>
      <c r="J554" t="s">
        <v>5681</v>
      </c>
    </row>
    <row r="555" spans="1:13" x14ac:dyDescent="0.25">
      <c r="A555" t="s">
        <v>933</v>
      </c>
      <c r="B555" t="s">
        <v>4161</v>
      </c>
      <c r="C555" t="s">
        <v>5682</v>
      </c>
      <c r="D555" t="s">
        <v>5683</v>
      </c>
      <c r="E555" t="s">
        <v>5682</v>
      </c>
      <c r="F555" t="s">
        <v>5683</v>
      </c>
      <c r="G555" t="s">
        <v>4164</v>
      </c>
      <c r="H555" t="s">
        <v>3133</v>
      </c>
      <c r="I555" t="s">
        <v>3134</v>
      </c>
      <c r="J555" t="s">
        <v>5684</v>
      </c>
      <c r="K555" t="s">
        <v>5685</v>
      </c>
    </row>
    <row r="556" spans="1:13" x14ac:dyDescent="0.25">
      <c r="A556" t="s">
        <v>738</v>
      </c>
      <c r="B556" t="s">
        <v>4161</v>
      </c>
      <c r="C556" t="s">
        <v>5686</v>
      </c>
      <c r="D556" t="s">
        <v>5687</v>
      </c>
      <c r="E556" t="s">
        <v>5686</v>
      </c>
      <c r="F556" t="s">
        <v>5687</v>
      </c>
      <c r="G556" t="s">
        <v>4164</v>
      </c>
      <c r="H556" t="s">
        <v>1606</v>
      </c>
      <c r="I556" t="s">
        <v>2747</v>
      </c>
      <c r="J556" t="s">
        <v>1607</v>
      </c>
    </row>
    <row r="557" spans="1:13" x14ac:dyDescent="0.25">
      <c r="A557" t="s">
        <v>669</v>
      </c>
      <c r="B557" t="s">
        <v>4161</v>
      </c>
      <c r="C557" t="s">
        <v>5688</v>
      </c>
      <c r="D557" t="s">
        <v>5689</v>
      </c>
      <c r="E557" t="s">
        <v>5688</v>
      </c>
      <c r="F557" t="s">
        <v>5689</v>
      </c>
      <c r="G557" t="s">
        <v>4164</v>
      </c>
      <c r="H557" t="s">
        <v>2602</v>
      </c>
      <c r="I557" t="s">
        <v>2603</v>
      </c>
      <c r="J557">
        <v>0</v>
      </c>
      <c r="K557" t="s">
        <v>5690</v>
      </c>
      <c r="L557" t="s">
        <v>5691</v>
      </c>
      <c r="M557" t="s">
        <v>5692</v>
      </c>
    </row>
    <row r="558" spans="1:13" x14ac:dyDescent="0.25">
      <c r="A558" t="s">
        <v>158</v>
      </c>
      <c r="B558" t="s">
        <v>4154</v>
      </c>
      <c r="C558" t="s">
        <v>5693</v>
      </c>
      <c r="D558" t="s">
        <v>5694</v>
      </c>
      <c r="E558" t="s">
        <v>5693</v>
      </c>
      <c r="F558" t="s">
        <v>5694</v>
      </c>
      <c r="G558" t="s">
        <v>4157</v>
      </c>
      <c r="H558" t="s">
        <v>1864</v>
      </c>
      <c r="I558" t="s">
        <v>1865</v>
      </c>
    </row>
    <row r="559" spans="1:13" x14ac:dyDescent="0.25">
      <c r="A559" t="s">
        <v>121</v>
      </c>
      <c r="B559" t="s">
        <v>4161</v>
      </c>
      <c r="C559" t="s">
        <v>5695</v>
      </c>
      <c r="D559" t="s">
        <v>5696</v>
      </c>
      <c r="E559" t="s">
        <v>5695</v>
      </c>
      <c r="F559" t="s">
        <v>5696</v>
      </c>
      <c r="G559" t="s">
        <v>4164</v>
      </c>
      <c r="H559" t="s">
        <v>1564</v>
      </c>
      <c r="I559" t="s">
        <v>1565</v>
      </c>
    </row>
    <row r="560" spans="1:13" x14ac:dyDescent="0.25">
      <c r="A560" t="s">
        <v>1020</v>
      </c>
      <c r="B560" t="s">
        <v>4154</v>
      </c>
      <c r="C560" t="s">
        <v>5697</v>
      </c>
      <c r="D560" t="s">
        <v>5698</v>
      </c>
      <c r="E560" t="s">
        <v>5697</v>
      </c>
      <c r="F560" t="s">
        <v>5698</v>
      </c>
      <c r="G560" t="s">
        <v>4157</v>
      </c>
      <c r="H560" t="s">
        <v>3304</v>
      </c>
      <c r="I560" t="s">
        <v>3305</v>
      </c>
      <c r="J560" t="s">
        <v>5699</v>
      </c>
      <c r="K560" t="s">
        <v>5700</v>
      </c>
    </row>
    <row r="561" spans="1:12" x14ac:dyDescent="0.25">
      <c r="A561" t="s">
        <v>420</v>
      </c>
      <c r="B561" t="s">
        <v>4154</v>
      </c>
      <c r="C561" t="s">
        <v>5701</v>
      </c>
      <c r="D561" t="s">
        <v>5702</v>
      </c>
      <c r="E561" t="s">
        <v>5701</v>
      </c>
      <c r="F561" t="s">
        <v>5702</v>
      </c>
      <c r="G561" t="s">
        <v>4157</v>
      </c>
      <c r="H561" t="s">
        <v>2073</v>
      </c>
      <c r="I561" t="s">
        <v>2074</v>
      </c>
      <c r="J561" t="s">
        <v>5703</v>
      </c>
    </row>
    <row r="562" spans="1:12" x14ac:dyDescent="0.25">
      <c r="A562" t="s">
        <v>662</v>
      </c>
      <c r="B562" t="s">
        <v>4161</v>
      </c>
      <c r="C562" t="s">
        <v>5704</v>
      </c>
      <c r="D562" t="s">
        <v>5705</v>
      </c>
      <c r="E562" t="s">
        <v>5704</v>
      </c>
      <c r="F562" t="s">
        <v>5705</v>
      </c>
      <c r="G562" t="s">
        <v>4164</v>
      </c>
      <c r="H562" t="s">
        <v>2588</v>
      </c>
      <c r="I562" t="s">
        <v>2589</v>
      </c>
      <c r="J562" t="s">
        <v>5706</v>
      </c>
      <c r="K562" t="s">
        <v>5707</v>
      </c>
      <c r="L562" t="s">
        <v>5708</v>
      </c>
    </row>
    <row r="563" spans="1:12" x14ac:dyDescent="0.25">
      <c r="A563" t="s">
        <v>1147</v>
      </c>
      <c r="B563" t="s">
        <v>4161</v>
      </c>
      <c r="C563" t="s">
        <v>5709</v>
      </c>
      <c r="D563" t="s">
        <v>5710</v>
      </c>
      <c r="E563" t="s">
        <v>5709</v>
      </c>
      <c r="F563" t="s">
        <v>5710</v>
      </c>
      <c r="G563" t="s">
        <v>4164</v>
      </c>
      <c r="H563" t="s">
        <v>3550</v>
      </c>
      <c r="I563" t="s">
        <v>3551</v>
      </c>
      <c r="J563" t="s">
        <v>5711</v>
      </c>
    </row>
    <row r="564" spans="1:12" x14ac:dyDescent="0.25">
      <c r="A564" t="s">
        <v>541</v>
      </c>
      <c r="B564" t="s">
        <v>4161</v>
      </c>
      <c r="C564" t="s">
        <v>5712</v>
      </c>
      <c r="D564" t="s">
        <v>5713</v>
      </c>
      <c r="E564" t="s">
        <v>5712</v>
      </c>
      <c r="F564" t="s">
        <v>5713</v>
      </c>
      <c r="G564" t="s">
        <v>4164</v>
      </c>
      <c r="H564" t="s">
        <v>2346</v>
      </c>
      <c r="I564" t="s">
        <v>2347</v>
      </c>
    </row>
    <row r="565" spans="1:12" x14ac:dyDescent="0.25">
      <c r="A565" t="s">
        <v>1063</v>
      </c>
      <c r="B565" t="s">
        <v>4154</v>
      </c>
      <c r="C565" t="s">
        <v>5714</v>
      </c>
      <c r="D565" t="s">
        <v>5715</v>
      </c>
      <c r="E565" t="s">
        <v>5714</v>
      </c>
      <c r="F565" t="s">
        <v>5715</v>
      </c>
      <c r="G565" t="s">
        <v>4157</v>
      </c>
      <c r="H565" t="s">
        <v>3385</v>
      </c>
      <c r="I565" t="s">
        <v>3386</v>
      </c>
      <c r="J565" t="s">
        <v>5716</v>
      </c>
    </row>
    <row r="566" spans="1:12" x14ac:dyDescent="0.25">
      <c r="A566" t="s">
        <v>90</v>
      </c>
      <c r="B566" t="s">
        <v>4154</v>
      </c>
      <c r="C566" t="s">
        <v>5717</v>
      </c>
      <c r="D566" t="s">
        <v>5718</v>
      </c>
      <c r="E566" t="s">
        <v>5717</v>
      </c>
      <c r="F566" t="s">
        <v>5718</v>
      </c>
      <c r="G566" t="s">
        <v>4157</v>
      </c>
      <c r="H566" t="s">
        <v>1552</v>
      </c>
      <c r="I566" t="s">
        <v>1553</v>
      </c>
      <c r="J566" t="s">
        <v>5719</v>
      </c>
    </row>
    <row r="567" spans="1:12" x14ac:dyDescent="0.25">
      <c r="A567" t="s">
        <v>1040</v>
      </c>
      <c r="B567" t="s">
        <v>4161</v>
      </c>
      <c r="C567" t="s">
        <v>5720</v>
      </c>
      <c r="D567" t="s">
        <v>5721</v>
      </c>
      <c r="E567" t="s">
        <v>5720</v>
      </c>
      <c r="F567" t="s">
        <v>5721</v>
      </c>
      <c r="G567" t="s">
        <v>4164</v>
      </c>
      <c r="H567" t="s">
        <v>3343</v>
      </c>
      <c r="I567" t="s">
        <v>3344</v>
      </c>
      <c r="J567" t="s">
        <v>5722</v>
      </c>
      <c r="K567" t="s">
        <v>5723</v>
      </c>
      <c r="L567" t="s">
        <v>5724</v>
      </c>
    </row>
    <row r="568" spans="1:12" x14ac:dyDescent="0.25">
      <c r="A568" t="s">
        <v>1292</v>
      </c>
      <c r="B568" t="s">
        <v>4161</v>
      </c>
      <c r="C568" t="s">
        <v>5725</v>
      </c>
      <c r="D568" t="s">
        <v>5726</v>
      </c>
      <c r="E568" t="s">
        <v>5725</v>
      </c>
      <c r="F568" t="s">
        <v>5726</v>
      </c>
      <c r="G568" t="s">
        <v>4164</v>
      </c>
      <c r="H568" t="s">
        <v>3847</v>
      </c>
      <c r="I568" t="s">
        <v>3848</v>
      </c>
      <c r="J568" t="s">
        <v>5727</v>
      </c>
      <c r="K568" t="s">
        <v>5728</v>
      </c>
    </row>
    <row r="569" spans="1:12" x14ac:dyDescent="0.25">
      <c r="A569" t="s">
        <v>1278</v>
      </c>
      <c r="B569" t="s">
        <v>4161</v>
      </c>
      <c r="C569" t="s">
        <v>5729</v>
      </c>
      <c r="D569" t="s">
        <v>5730</v>
      </c>
      <c r="E569" t="s">
        <v>5729</v>
      </c>
      <c r="F569" t="s">
        <v>5730</v>
      </c>
      <c r="G569" t="s">
        <v>4164</v>
      </c>
      <c r="H569" t="s">
        <v>3819</v>
      </c>
      <c r="I569" t="s">
        <v>3820</v>
      </c>
    </row>
    <row r="570" spans="1:12" x14ac:dyDescent="0.25">
      <c r="A570" t="s">
        <v>910</v>
      </c>
      <c r="B570" t="s">
        <v>4154</v>
      </c>
      <c r="C570" t="s">
        <v>5731</v>
      </c>
      <c r="D570" t="s">
        <v>5732</v>
      </c>
      <c r="E570" t="s">
        <v>5731</v>
      </c>
      <c r="F570" t="s">
        <v>5732</v>
      </c>
      <c r="G570" t="s">
        <v>4157</v>
      </c>
      <c r="H570" t="s">
        <v>3088</v>
      </c>
      <c r="I570" t="s">
        <v>3089</v>
      </c>
    </row>
    <row r="571" spans="1:12" x14ac:dyDescent="0.25">
      <c r="A571" t="s">
        <v>293</v>
      </c>
      <c r="B571" t="s">
        <v>4154</v>
      </c>
      <c r="C571" t="s">
        <v>5733</v>
      </c>
      <c r="D571" t="s">
        <v>5734</v>
      </c>
      <c r="E571" t="s">
        <v>5733</v>
      </c>
      <c r="F571" t="s">
        <v>5734</v>
      </c>
      <c r="G571" t="s">
        <v>4157</v>
      </c>
      <c r="H571" t="s">
        <v>1789</v>
      </c>
      <c r="I571" t="s">
        <v>1790</v>
      </c>
      <c r="J571" t="s">
        <v>5735</v>
      </c>
      <c r="K571" t="s">
        <v>5736</v>
      </c>
    </row>
    <row r="572" spans="1:12" x14ac:dyDescent="0.25">
      <c r="A572" t="s">
        <v>975</v>
      </c>
      <c r="B572" t="s">
        <v>4154</v>
      </c>
      <c r="C572" t="s">
        <v>5737</v>
      </c>
      <c r="D572" t="s">
        <v>5738</v>
      </c>
      <c r="E572" t="s">
        <v>5737</v>
      </c>
      <c r="F572" t="s">
        <v>5738</v>
      </c>
      <c r="G572" t="s">
        <v>4157</v>
      </c>
      <c r="H572" t="s">
        <v>3215</v>
      </c>
      <c r="I572" t="s">
        <v>3216</v>
      </c>
      <c r="J572" t="s">
        <v>5739</v>
      </c>
    </row>
    <row r="573" spans="1:12" x14ac:dyDescent="0.25">
      <c r="A573" t="s">
        <v>1323</v>
      </c>
      <c r="B573" t="s">
        <v>4161</v>
      </c>
      <c r="C573" t="s">
        <v>5740</v>
      </c>
      <c r="D573" t="s">
        <v>5741</v>
      </c>
      <c r="E573" t="s">
        <v>5740</v>
      </c>
      <c r="F573" t="s">
        <v>5741</v>
      </c>
      <c r="G573" t="s">
        <v>4164</v>
      </c>
      <c r="H573" t="s">
        <v>3905</v>
      </c>
      <c r="I573" t="s">
        <v>3906</v>
      </c>
      <c r="J573" t="s">
        <v>5742</v>
      </c>
    </row>
    <row r="574" spans="1:12" x14ac:dyDescent="0.25">
      <c r="A574" t="s">
        <v>1101</v>
      </c>
      <c r="B574" t="s">
        <v>4154</v>
      </c>
      <c r="C574" t="s">
        <v>5743</v>
      </c>
      <c r="D574" t="s">
        <v>5744</v>
      </c>
      <c r="E574" t="s">
        <v>5743</v>
      </c>
      <c r="F574" t="s">
        <v>5744</v>
      </c>
      <c r="G574" t="s">
        <v>4157</v>
      </c>
      <c r="H574" t="s">
        <v>3462</v>
      </c>
      <c r="I574" t="s">
        <v>3463</v>
      </c>
    </row>
    <row r="575" spans="1:12" x14ac:dyDescent="0.25">
      <c r="A575" t="s">
        <v>1377</v>
      </c>
      <c r="B575" t="s">
        <v>4161</v>
      </c>
      <c r="C575" t="s">
        <v>5745</v>
      </c>
      <c r="D575" t="s">
        <v>5746</v>
      </c>
      <c r="E575" t="s">
        <v>5745</v>
      </c>
      <c r="F575" t="s">
        <v>5746</v>
      </c>
      <c r="G575" t="s">
        <v>4164</v>
      </c>
      <c r="H575" t="s">
        <v>4009</v>
      </c>
      <c r="I575" t="s">
        <v>4010</v>
      </c>
      <c r="J575" t="s">
        <v>5747</v>
      </c>
      <c r="K575" t="s">
        <v>5748</v>
      </c>
    </row>
    <row r="576" spans="1:12" x14ac:dyDescent="0.25">
      <c r="A576" t="s">
        <v>130</v>
      </c>
      <c r="B576" t="s">
        <v>4161</v>
      </c>
      <c r="C576" t="s">
        <v>5749</v>
      </c>
      <c r="D576" t="s">
        <v>5750</v>
      </c>
      <c r="E576" t="s">
        <v>5749</v>
      </c>
      <c r="F576" t="s">
        <v>5750</v>
      </c>
      <c r="G576" t="s">
        <v>4164</v>
      </c>
      <c r="H576" t="s">
        <v>1592</v>
      </c>
      <c r="I576" t="s">
        <v>1593</v>
      </c>
      <c r="J576" t="s">
        <v>5751</v>
      </c>
    </row>
    <row r="577" spans="1:18" x14ac:dyDescent="0.25">
      <c r="A577" t="s">
        <v>1222</v>
      </c>
      <c r="B577" t="s">
        <v>4154</v>
      </c>
      <c r="C577" t="s">
        <v>5752</v>
      </c>
      <c r="D577" t="s">
        <v>5753</v>
      </c>
      <c r="E577" t="s">
        <v>5752</v>
      </c>
      <c r="F577" t="s">
        <v>5753</v>
      </c>
      <c r="G577" t="s">
        <v>4157</v>
      </c>
      <c r="H577" t="s">
        <v>3708</v>
      </c>
      <c r="I577" t="s">
        <v>3709</v>
      </c>
    </row>
    <row r="578" spans="1:18" x14ac:dyDescent="0.25">
      <c r="A578" t="s">
        <v>1334</v>
      </c>
      <c r="B578" t="s">
        <v>4154</v>
      </c>
      <c r="C578" t="s">
        <v>5754</v>
      </c>
      <c r="D578" t="s">
        <v>5755</v>
      </c>
      <c r="E578" t="s">
        <v>5754</v>
      </c>
      <c r="F578" t="s">
        <v>5755</v>
      </c>
      <c r="G578" t="s">
        <v>4157</v>
      </c>
      <c r="H578" t="s">
        <v>3926</v>
      </c>
      <c r="I578" t="s">
        <v>3927</v>
      </c>
    </row>
    <row r="579" spans="1:18" x14ac:dyDescent="0.25">
      <c r="A579" t="s">
        <v>339</v>
      </c>
      <c r="B579" t="s">
        <v>4161</v>
      </c>
      <c r="C579" t="s">
        <v>5756</v>
      </c>
      <c r="D579" t="s">
        <v>5757</v>
      </c>
      <c r="E579" t="s">
        <v>5756</v>
      </c>
      <c r="F579" t="s">
        <v>5757</v>
      </c>
      <c r="G579" t="s">
        <v>4164</v>
      </c>
      <c r="H579" t="s">
        <v>1901</v>
      </c>
      <c r="I579" t="s">
        <v>1902</v>
      </c>
      <c r="J579" t="s">
        <v>5758</v>
      </c>
    </row>
    <row r="580" spans="1:18" x14ac:dyDescent="0.25">
      <c r="A580" t="s">
        <v>739</v>
      </c>
      <c r="B580" t="s">
        <v>4154</v>
      </c>
      <c r="C580" t="s">
        <v>5759</v>
      </c>
      <c r="D580" t="s">
        <v>5760</v>
      </c>
      <c r="E580" t="s">
        <v>5759</v>
      </c>
      <c r="F580" t="s">
        <v>5760</v>
      </c>
      <c r="G580" t="s">
        <v>4157</v>
      </c>
      <c r="H580" t="s">
        <v>2748</v>
      </c>
      <c r="I580" t="s">
        <v>2749</v>
      </c>
      <c r="J580" t="s">
        <v>5761</v>
      </c>
    </row>
    <row r="581" spans="1:18" x14ac:dyDescent="0.25">
      <c r="A581" t="s">
        <v>1436</v>
      </c>
      <c r="B581" t="s">
        <v>4154</v>
      </c>
      <c r="C581" t="s">
        <v>5762</v>
      </c>
      <c r="D581" t="s">
        <v>5763</v>
      </c>
      <c r="E581" t="s">
        <v>5762</v>
      </c>
      <c r="F581" t="s">
        <v>5763</v>
      </c>
      <c r="G581" t="s">
        <v>4157</v>
      </c>
      <c r="H581" t="s">
        <v>4128</v>
      </c>
      <c r="I581" t="s">
        <v>4129</v>
      </c>
      <c r="J581" t="s">
        <v>5764</v>
      </c>
      <c r="K581" t="s">
        <v>5765</v>
      </c>
    </row>
    <row r="582" spans="1:18" x14ac:dyDescent="0.25">
      <c r="A582" t="s">
        <v>224</v>
      </c>
      <c r="B582" t="s">
        <v>4161</v>
      </c>
      <c r="C582" t="s">
        <v>5766</v>
      </c>
      <c r="D582" t="s">
        <v>5767</v>
      </c>
      <c r="E582" t="s">
        <v>5766</v>
      </c>
      <c r="F582" t="s">
        <v>5767</v>
      </c>
      <c r="G582" t="s">
        <v>4164</v>
      </c>
      <c r="H582" t="s">
        <v>1616</v>
      </c>
      <c r="I582" t="s">
        <v>1617</v>
      </c>
      <c r="J582" t="s">
        <v>5768</v>
      </c>
    </row>
    <row r="583" spans="1:18" x14ac:dyDescent="0.25">
      <c r="A583" t="s">
        <v>584</v>
      </c>
      <c r="B583" t="s">
        <v>4154</v>
      </c>
      <c r="C583" t="s">
        <v>5769</v>
      </c>
      <c r="D583" t="s">
        <v>5770</v>
      </c>
      <c r="E583" t="s">
        <v>5769</v>
      </c>
      <c r="F583" t="s">
        <v>5770</v>
      </c>
      <c r="G583" t="s">
        <v>4157</v>
      </c>
      <c r="H583" t="s">
        <v>2432</v>
      </c>
      <c r="I583" t="s">
        <v>2433</v>
      </c>
      <c r="J583" t="s">
        <v>5771</v>
      </c>
    </row>
    <row r="584" spans="1:18" x14ac:dyDescent="0.25">
      <c r="A584" t="s">
        <v>962</v>
      </c>
      <c r="B584" t="s">
        <v>4154</v>
      </c>
      <c r="C584" t="s">
        <v>5772</v>
      </c>
      <c r="D584" t="s">
        <v>5773</v>
      </c>
      <c r="E584" t="s">
        <v>5772</v>
      </c>
      <c r="F584" t="s">
        <v>5773</v>
      </c>
      <c r="G584" t="s">
        <v>4157</v>
      </c>
      <c r="H584" t="s">
        <v>3190</v>
      </c>
      <c r="I584" t="s">
        <v>3191</v>
      </c>
      <c r="J584" t="s">
        <v>5774</v>
      </c>
      <c r="K584" t="s">
        <v>5775</v>
      </c>
      <c r="L584" t="s">
        <v>5776</v>
      </c>
      <c r="M584" t="s">
        <v>5777</v>
      </c>
      <c r="N584" t="s">
        <v>5778</v>
      </c>
      <c r="O584" t="s">
        <v>5779</v>
      </c>
      <c r="P584" t="s">
        <v>5780</v>
      </c>
      <c r="R584" t="s">
        <v>5781</v>
      </c>
    </row>
    <row r="585" spans="1:18" x14ac:dyDescent="0.25">
      <c r="A585" t="s">
        <v>1298</v>
      </c>
      <c r="B585" t="s">
        <v>4154</v>
      </c>
      <c r="C585" t="s">
        <v>5782</v>
      </c>
      <c r="D585" t="s">
        <v>5783</v>
      </c>
      <c r="E585" t="s">
        <v>5782</v>
      </c>
      <c r="F585" t="s">
        <v>5783</v>
      </c>
      <c r="G585" t="s">
        <v>4157</v>
      </c>
      <c r="H585" t="s">
        <v>3859</v>
      </c>
      <c r="I585" t="s">
        <v>3860</v>
      </c>
    </row>
    <row r="586" spans="1:18" x14ac:dyDescent="0.25">
      <c r="A586" t="s">
        <v>1045</v>
      </c>
      <c r="B586" t="s">
        <v>4161</v>
      </c>
      <c r="C586" t="s">
        <v>5784</v>
      </c>
      <c r="D586" t="s">
        <v>5785</v>
      </c>
      <c r="E586" t="s">
        <v>5784</v>
      </c>
      <c r="F586" t="s">
        <v>5785</v>
      </c>
      <c r="G586" t="s">
        <v>4164</v>
      </c>
      <c r="H586" t="s">
        <v>3351</v>
      </c>
      <c r="I586" t="s">
        <v>3352</v>
      </c>
    </row>
    <row r="587" spans="1:18" x14ac:dyDescent="0.25">
      <c r="A587" t="s">
        <v>1375</v>
      </c>
      <c r="B587" t="s">
        <v>4154</v>
      </c>
      <c r="C587" t="s">
        <v>5786</v>
      </c>
      <c r="D587" t="s">
        <v>5787</v>
      </c>
      <c r="E587" t="s">
        <v>5786</v>
      </c>
      <c r="F587" t="s">
        <v>5787</v>
      </c>
      <c r="G587" t="s">
        <v>4157</v>
      </c>
      <c r="H587" t="s">
        <v>4005</v>
      </c>
      <c r="I587" t="s">
        <v>4006</v>
      </c>
      <c r="J587" t="s">
        <v>5788</v>
      </c>
      <c r="K587" t="s">
        <v>5789</v>
      </c>
    </row>
    <row r="588" spans="1:18" x14ac:dyDescent="0.25">
      <c r="A588" t="s">
        <v>445</v>
      </c>
      <c r="B588" t="s">
        <v>4161</v>
      </c>
      <c r="C588" t="s">
        <v>5790</v>
      </c>
      <c r="D588" t="s">
        <v>5791</v>
      </c>
      <c r="E588" t="s">
        <v>5790</v>
      </c>
      <c r="F588" t="s">
        <v>5791</v>
      </c>
      <c r="G588" t="s">
        <v>4164</v>
      </c>
      <c r="H588" t="s">
        <v>2125</v>
      </c>
      <c r="I588" t="s">
        <v>2126</v>
      </c>
      <c r="J588" t="s">
        <v>5792</v>
      </c>
      <c r="K588" t="s">
        <v>5793</v>
      </c>
      <c r="L588" t="s">
        <v>5794</v>
      </c>
    </row>
    <row r="589" spans="1:18" x14ac:dyDescent="0.25">
      <c r="A589" t="s">
        <v>1066</v>
      </c>
      <c r="B589" t="s">
        <v>4154</v>
      </c>
      <c r="C589" t="s">
        <v>5795</v>
      </c>
      <c r="D589" t="s">
        <v>5796</v>
      </c>
      <c r="E589" t="s">
        <v>5795</v>
      </c>
      <c r="F589" t="s">
        <v>5796</v>
      </c>
      <c r="G589" t="s">
        <v>4157</v>
      </c>
      <c r="H589" t="s">
        <v>3391</v>
      </c>
      <c r="I589" t="s">
        <v>3392</v>
      </c>
    </row>
    <row r="590" spans="1:18" x14ac:dyDescent="0.25">
      <c r="A590" t="s">
        <v>894</v>
      </c>
      <c r="B590" t="s">
        <v>4161</v>
      </c>
      <c r="C590" t="s">
        <v>5797</v>
      </c>
      <c r="D590" t="s">
        <v>5798</v>
      </c>
      <c r="E590" t="s">
        <v>5797</v>
      </c>
      <c r="F590" t="s">
        <v>5798</v>
      </c>
      <c r="G590" t="s">
        <v>4164</v>
      </c>
      <c r="H590" t="s">
        <v>3054</v>
      </c>
      <c r="I590" t="s">
        <v>3055</v>
      </c>
      <c r="J590" t="s">
        <v>5799</v>
      </c>
    </row>
    <row r="591" spans="1:18" x14ac:dyDescent="0.25">
      <c r="A591" t="s">
        <v>1379</v>
      </c>
      <c r="B591" t="s">
        <v>4154</v>
      </c>
      <c r="C591" t="s">
        <v>5800</v>
      </c>
      <c r="D591" t="s">
        <v>5801</v>
      </c>
      <c r="E591" t="s">
        <v>5800</v>
      </c>
      <c r="F591" t="s">
        <v>5801</v>
      </c>
      <c r="G591" t="s">
        <v>4157</v>
      </c>
      <c r="H591" t="s">
        <v>4015</v>
      </c>
      <c r="I591" t="s">
        <v>4016</v>
      </c>
    </row>
    <row r="592" spans="1:18" x14ac:dyDescent="0.25">
      <c r="A592" t="s">
        <v>257</v>
      </c>
      <c r="B592" t="s">
        <v>4161</v>
      </c>
      <c r="C592" t="s">
        <v>5802</v>
      </c>
      <c r="D592" t="s">
        <v>5803</v>
      </c>
      <c r="E592" t="s">
        <v>5802</v>
      </c>
      <c r="F592" t="s">
        <v>5803</v>
      </c>
      <c r="G592" t="s">
        <v>4164</v>
      </c>
      <c r="H592" t="s">
        <v>1703</v>
      </c>
      <c r="I592" t="s">
        <v>1704</v>
      </c>
      <c r="J592" t="s">
        <v>5804</v>
      </c>
      <c r="K592" t="s">
        <v>5805</v>
      </c>
    </row>
    <row r="593" spans="1:11" x14ac:dyDescent="0.25">
      <c r="A593" t="s">
        <v>161</v>
      </c>
      <c r="B593" t="s">
        <v>4154</v>
      </c>
      <c r="C593" t="s">
        <v>5806</v>
      </c>
      <c r="D593" t="s">
        <v>5807</v>
      </c>
      <c r="E593" t="s">
        <v>5806</v>
      </c>
      <c r="F593" t="s">
        <v>5807</v>
      </c>
      <c r="G593" t="s">
        <v>4157</v>
      </c>
      <c r="H593" t="s">
        <v>1956</v>
      </c>
      <c r="I593" t="s">
        <v>1957</v>
      </c>
      <c r="J593" t="s">
        <v>5808</v>
      </c>
    </row>
    <row r="594" spans="1:11" x14ac:dyDescent="0.25">
      <c r="A594" t="s">
        <v>1130</v>
      </c>
      <c r="B594" t="s">
        <v>4161</v>
      </c>
      <c r="C594" t="s">
        <v>5809</v>
      </c>
      <c r="D594" t="s">
        <v>5810</v>
      </c>
      <c r="E594" t="s">
        <v>5809</v>
      </c>
      <c r="F594" t="s">
        <v>5810</v>
      </c>
      <c r="G594" t="s">
        <v>4164</v>
      </c>
      <c r="H594" t="s">
        <v>3516</v>
      </c>
      <c r="I594" t="s">
        <v>3517</v>
      </c>
    </row>
    <row r="595" spans="1:11" x14ac:dyDescent="0.25">
      <c r="A595" t="s">
        <v>651</v>
      </c>
      <c r="B595" t="s">
        <v>4161</v>
      </c>
      <c r="C595" t="s">
        <v>5811</v>
      </c>
      <c r="D595" t="s">
        <v>5812</v>
      </c>
      <c r="E595" t="s">
        <v>5811</v>
      </c>
      <c r="F595" t="s">
        <v>5812</v>
      </c>
      <c r="G595" t="s">
        <v>4164</v>
      </c>
      <c r="H595" t="s">
        <v>2566</v>
      </c>
      <c r="I595" t="s">
        <v>2567</v>
      </c>
      <c r="J595" t="s">
        <v>5813</v>
      </c>
      <c r="K595" t="s">
        <v>5814</v>
      </c>
    </row>
    <row r="596" spans="1:11" x14ac:dyDescent="0.25">
      <c r="A596" t="s">
        <v>909</v>
      </c>
      <c r="B596" t="s">
        <v>4154</v>
      </c>
      <c r="C596" t="s">
        <v>5815</v>
      </c>
      <c r="D596" t="s">
        <v>5816</v>
      </c>
      <c r="E596" t="s">
        <v>5815</v>
      </c>
      <c r="F596" t="s">
        <v>5816</v>
      </c>
      <c r="G596" t="s">
        <v>4157</v>
      </c>
      <c r="H596" t="s">
        <v>3086</v>
      </c>
      <c r="I596" t="s">
        <v>3087</v>
      </c>
    </row>
    <row r="597" spans="1:11" x14ac:dyDescent="0.25">
      <c r="A597" t="s">
        <v>1133</v>
      </c>
      <c r="B597" t="s">
        <v>4154</v>
      </c>
      <c r="C597" t="s">
        <v>5817</v>
      </c>
      <c r="D597" t="s">
        <v>5818</v>
      </c>
      <c r="E597" t="s">
        <v>5817</v>
      </c>
      <c r="F597" t="s">
        <v>5818</v>
      </c>
      <c r="G597" t="s">
        <v>4157</v>
      </c>
      <c r="H597" t="s">
        <v>3522</v>
      </c>
      <c r="I597" t="s">
        <v>3523</v>
      </c>
      <c r="J597" t="s">
        <v>5819</v>
      </c>
    </row>
    <row r="598" spans="1:11" x14ac:dyDescent="0.25">
      <c r="A598" t="s">
        <v>718</v>
      </c>
      <c r="B598" t="s">
        <v>4154</v>
      </c>
      <c r="C598" t="s">
        <v>5820</v>
      </c>
      <c r="D598" t="s">
        <v>5821</v>
      </c>
      <c r="E598" t="s">
        <v>5820</v>
      </c>
      <c r="F598" t="s">
        <v>5821</v>
      </c>
      <c r="G598" t="s">
        <v>4157</v>
      </c>
      <c r="H598" t="s">
        <v>2708</v>
      </c>
      <c r="I598" t="s">
        <v>2709</v>
      </c>
      <c r="J598" t="s">
        <v>5822</v>
      </c>
      <c r="K598" t="s">
        <v>5823</v>
      </c>
    </row>
    <row r="599" spans="1:11" x14ac:dyDescent="0.25">
      <c r="A599" t="s">
        <v>1052</v>
      </c>
      <c r="B599" t="s">
        <v>4161</v>
      </c>
      <c r="C599" t="s">
        <v>5824</v>
      </c>
      <c r="D599" t="s">
        <v>5825</v>
      </c>
      <c r="E599" t="s">
        <v>5824</v>
      </c>
      <c r="F599" t="s">
        <v>5825</v>
      </c>
      <c r="G599" t="s">
        <v>4164</v>
      </c>
      <c r="H599" t="s">
        <v>1674</v>
      </c>
    </row>
    <row r="600" spans="1:11" x14ac:dyDescent="0.25">
      <c r="A600" t="s">
        <v>1093</v>
      </c>
      <c r="B600" t="s">
        <v>4154</v>
      </c>
      <c r="C600" t="s">
        <v>5826</v>
      </c>
      <c r="D600" t="s">
        <v>5827</v>
      </c>
      <c r="E600" t="s">
        <v>5826</v>
      </c>
      <c r="F600" t="s">
        <v>5827</v>
      </c>
      <c r="G600" t="s">
        <v>4157</v>
      </c>
      <c r="H600" t="s">
        <v>3446</v>
      </c>
      <c r="I600" t="s">
        <v>3447</v>
      </c>
      <c r="J600" t="s">
        <v>5828</v>
      </c>
    </row>
    <row r="601" spans="1:11" x14ac:dyDescent="0.25">
      <c r="A601" t="s">
        <v>1120</v>
      </c>
      <c r="B601" t="s">
        <v>4154</v>
      </c>
      <c r="C601" t="s">
        <v>5829</v>
      </c>
      <c r="D601" t="s">
        <v>5830</v>
      </c>
      <c r="E601" t="s">
        <v>5829</v>
      </c>
      <c r="F601" t="s">
        <v>5830</v>
      </c>
      <c r="G601" t="s">
        <v>4157</v>
      </c>
      <c r="H601" t="s">
        <v>3497</v>
      </c>
      <c r="I601" t="s">
        <v>3498</v>
      </c>
      <c r="J601" t="s">
        <v>5831</v>
      </c>
      <c r="K601" t="s">
        <v>5832</v>
      </c>
    </row>
    <row r="602" spans="1:11" x14ac:dyDescent="0.25">
      <c r="A602" t="s">
        <v>1001</v>
      </c>
      <c r="B602" t="s">
        <v>4161</v>
      </c>
      <c r="C602" t="s">
        <v>5833</v>
      </c>
      <c r="D602" t="s">
        <v>5834</v>
      </c>
      <c r="E602" t="s">
        <v>5833</v>
      </c>
      <c r="F602" t="s">
        <v>5834</v>
      </c>
      <c r="G602" t="s">
        <v>4164</v>
      </c>
      <c r="H602" t="s">
        <v>3266</v>
      </c>
      <c r="I602" t="s">
        <v>3267</v>
      </c>
      <c r="J602" t="s">
        <v>5835</v>
      </c>
      <c r="K602" t="s">
        <v>5836</v>
      </c>
    </row>
    <row r="603" spans="1:11" x14ac:dyDescent="0.25">
      <c r="A603" t="s">
        <v>1353</v>
      </c>
      <c r="B603" t="s">
        <v>4161</v>
      </c>
      <c r="C603" t="s">
        <v>5837</v>
      </c>
      <c r="D603" t="s">
        <v>5838</v>
      </c>
      <c r="E603" t="s">
        <v>5837</v>
      </c>
      <c r="F603" t="s">
        <v>5838</v>
      </c>
      <c r="G603" t="s">
        <v>4164</v>
      </c>
      <c r="H603" t="s">
        <v>3964</v>
      </c>
      <c r="I603" t="s">
        <v>3965</v>
      </c>
    </row>
    <row r="604" spans="1:11" x14ac:dyDescent="0.25">
      <c r="A604" t="s">
        <v>400</v>
      </c>
      <c r="B604" t="s">
        <v>4161</v>
      </c>
      <c r="C604" t="s">
        <v>5839</v>
      </c>
      <c r="D604" t="s">
        <v>5840</v>
      </c>
      <c r="E604" t="s">
        <v>5839</v>
      </c>
      <c r="F604" t="s">
        <v>5840</v>
      </c>
      <c r="G604" t="s">
        <v>4164</v>
      </c>
      <c r="H604" t="s">
        <v>2033</v>
      </c>
      <c r="I604" t="s">
        <v>2034</v>
      </c>
      <c r="J604" t="s">
        <v>5841</v>
      </c>
    </row>
    <row r="605" spans="1:11" x14ac:dyDescent="0.25">
      <c r="A605" t="s">
        <v>490</v>
      </c>
      <c r="B605" t="s">
        <v>4154</v>
      </c>
      <c r="C605" t="s">
        <v>5842</v>
      </c>
      <c r="D605" t="s">
        <v>5843</v>
      </c>
      <c r="E605" t="s">
        <v>5842</v>
      </c>
      <c r="F605" t="s">
        <v>5843</v>
      </c>
      <c r="G605" t="s">
        <v>4157</v>
      </c>
      <c r="H605" t="s">
        <v>2226</v>
      </c>
      <c r="I605" t="s">
        <v>2227</v>
      </c>
      <c r="J605" t="s">
        <v>5844</v>
      </c>
    </row>
    <row r="606" spans="1:11" x14ac:dyDescent="0.25">
      <c r="A606" t="s">
        <v>1212</v>
      </c>
      <c r="B606" t="s">
        <v>4154</v>
      </c>
      <c r="C606" t="s">
        <v>5845</v>
      </c>
      <c r="D606" t="s">
        <v>5846</v>
      </c>
      <c r="E606" t="s">
        <v>5845</v>
      </c>
      <c r="F606" t="s">
        <v>5846</v>
      </c>
      <c r="G606" t="s">
        <v>4157</v>
      </c>
      <c r="H606" t="s">
        <v>3688</v>
      </c>
      <c r="I606" t="s">
        <v>3689</v>
      </c>
      <c r="J606" t="s">
        <v>5847</v>
      </c>
    </row>
    <row r="607" spans="1:11" x14ac:dyDescent="0.25">
      <c r="A607" t="s">
        <v>246</v>
      </c>
      <c r="B607" t="s">
        <v>4161</v>
      </c>
      <c r="C607" t="s">
        <v>5848</v>
      </c>
      <c r="D607" t="s">
        <v>5849</v>
      </c>
      <c r="E607" t="s">
        <v>5848</v>
      </c>
      <c r="F607" t="s">
        <v>5849</v>
      </c>
      <c r="G607" t="s">
        <v>4164</v>
      </c>
      <c r="H607" t="s">
        <v>1677</v>
      </c>
      <c r="I607" t="s">
        <v>1678</v>
      </c>
      <c r="J607" t="s">
        <v>5850</v>
      </c>
    </row>
    <row r="608" spans="1:11" x14ac:dyDescent="0.25">
      <c r="A608" t="s">
        <v>334</v>
      </c>
      <c r="B608" t="s">
        <v>4161</v>
      </c>
      <c r="C608" t="s">
        <v>5851</v>
      </c>
      <c r="D608" t="s">
        <v>5852</v>
      </c>
      <c r="E608" t="s">
        <v>5851</v>
      </c>
      <c r="F608" t="s">
        <v>5852</v>
      </c>
      <c r="G608" t="s">
        <v>4164</v>
      </c>
      <c r="H608" t="s">
        <v>1889</v>
      </c>
      <c r="I608" t="s">
        <v>1890</v>
      </c>
    </row>
    <row r="609" spans="1:11" x14ac:dyDescent="0.25">
      <c r="A609" t="s">
        <v>1441</v>
      </c>
      <c r="B609" t="s">
        <v>4161</v>
      </c>
      <c r="C609" t="s">
        <v>5853</v>
      </c>
      <c r="D609" t="s">
        <v>5854</v>
      </c>
      <c r="E609" t="s">
        <v>5853</v>
      </c>
      <c r="F609" t="s">
        <v>5854</v>
      </c>
      <c r="G609" t="s">
        <v>4164</v>
      </c>
      <c r="H609" t="s">
        <v>4137</v>
      </c>
      <c r="I609" t="s">
        <v>4138</v>
      </c>
      <c r="J609" t="s">
        <v>5855</v>
      </c>
      <c r="K609" t="s">
        <v>5856</v>
      </c>
    </row>
    <row r="610" spans="1:11" x14ac:dyDescent="0.25">
      <c r="A610" t="s">
        <v>749</v>
      </c>
      <c r="B610" t="s">
        <v>4161</v>
      </c>
      <c r="C610" t="s">
        <v>5857</v>
      </c>
      <c r="D610" t="s">
        <v>5858</v>
      </c>
      <c r="E610" t="s">
        <v>5857</v>
      </c>
      <c r="F610" t="s">
        <v>5858</v>
      </c>
      <c r="G610" t="s">
        <v>4164</v>
      </c>
      <c r="H610" t="s">
        <v>2766</v>
      </c>
      <c r="I610" t="s">
        <v>2767</v>
      </c>
      <c r="J610" t="s">
        <v>5859</v>
      </c>
      <c r="K610" t="s">
        <v>5860</v>
      </c>
    </row>
    <row r="611" spans="1:11" x14ac:dyDescent="0.25">
      <c r="A611" t="s">
        <v>495</v>
      </c>
      <c r="B611" t="s">
        <v>4161</v>
      </c>
      <c r="C611" t="s">
        <v>5861</v>
      </c>
      <c r="D611" t="s">
        <v>5862</v>
      </c>
      <c r="E611" t="s">
        <v>5861</v>
      </c>
      <c r="F611" t="s">
        <v>5862</v>
      </c>
      <c r="G611" t="s">
        <v>4164</v>
      </c>
      <c r="H611" t="s">
        <v>2238</v>
      </c>
      <c r="I611" t="s">
        <v>2239</v>
      </c>
      <c r="J611" t="s">
        <v>5863</v>
      </c>
    </row>
    <row r="612" spans="1:11" x14ac:dyDescent="0.25">
      <c r="A612" t="s">
        <v>72</v>
      </c>
      <c r="B612" t="s">
        <v>4161</v>
      </c>
      <c r="C612" t="s">
        <v>5864</v>
      </c>
      <c r="D612" t="s">
        <v>5865</v>
      </c>
      <c r="E612" t="s">
        <v>5864</v>
      </c>
      <c r="F612" t="s">
        <v>5865</v>
      </c>
      <c r="G612" t="s">
        <v>4164</v>
      </c>
      <c r="H612" t="s">
        <v>1483</v>
      </c>
      <c r="I612" t="s">
        <v>1484</v>
      </c>
      <c r="J612" t="s">
        <v>5866</v>
      </c>
    </row>
    <row r="613" spans="1:11" x14ac:dyDescent="0.25">
      <c r="A613" t="s">
        <v>875</v>
      </c>
      <c r="B613" t="s">
        <v>4161</v>
      </c>
      <c r="C613" t="s">
        <v>5867</v>
      </c>
      <c r="D613" t="s">
        <v>5868</v>
      </c>
      <c r="E613" t="s">
        <v>5867</v>
      </c>
      <c r="F613" t="s">
        <v>5868</v>
      </c>
      <c r="G613" t="s">
        <v>4164</v>
      </c>
      <c r="H613" t="s">
        <v>3018</v>
      </c>
      <c r="I613" t="s">
        <v>3019</v>
      </c>
    </row>
    <row r="614" spans="1:11" x14ac:dyDescent="0.25">
      <c r="A614" t="s">
        <v>299</v>
      </c>
      <c r="B614" t="s">
        <v>4154</v>
      </c>
      <c r="C614" t="s">
        <v>5869</v>
      </c>
      <c r="D614" t="s">
        <v>5870</v>
      </c>
      <c r="E614" t="s">
        <v>5869</v>
      </c>
      <c r="F614" t="s">
        <v>5870</v>
      </c>
      <c r="G614" t="s">
        <v>4157</v>
      </c>
      <c r="H614" t="s">
        <v>1802</v>
      </c>
      <c r="I614" t="s">
        <v>1803</v>
      </c>
      <c r="J614" t="s">
        <v>5871</v>
      </c>
    </row>
    <row r="615" spans="1:11" x14ac:dyDescent="0.25">
      <c r="A615" t="s">
        <v>948</v>
      </c>
      <c r="B615" t="s">
        <v>4161</v>
      </c>
      <c r="C615" t="s">
        <v>5872</v>
      </c>
      <c r="D615" t="s">
        <v>5873</v>
      </c>
      <c r="E615" t="s">
        <v>5872</v>
      </c>
      <c r="F615" t="s">
        <v>5873</v>
      </c>
      <c r="G615" t="s">
        <v>4164</v>
      </c>
      <c r="H615" t="s">
        <v>3162</v>
      </c>
      <c r="I615" t="s">
        <v>3163</v>
      </c>
      <c r="J615" t="s">
        <v>5874</v>
      </c>
    </row>
    <row r="616" spans="1:11" x14ac:dyDescent="0.25">
      <c r="A616" t="s">
        <v>974</v>
      </c>
      <c r="B616" t="s">
        <v>4154</v>
      </c>
      <c r="C616" t="s">
        <v>5875</v>
      </c>
      <c r="D616" t="s">
        <v>5876</v>
      </c>
      <c r="E616" t="s">
        <v>5875</v>
      </c>
      <c r="F616" t="s">
        <v>5876</v>
      </c>
      <c r="G616" t="s">
        <v>4157</v>
      </c>
      <c r="H616" t="s">
        <v>5877</v>
      </c>
      <c r="I616" t="s">
        <v>3214</v>
      </c>
      <c r="J616" t="s">
        <v>5878</v>
      </c>
    </row>
    <row r="617" spans="1:11" x14ac:dyDescent="0.25">
      <c r="A617" t="s">
        <v>977</v>
      </c>
      <c r="B617" t="s">
        <v>4154</v>
      </c>
      <c r="C617" t="s">
        <v>5879</v>
      </c>
      <c r="D617" t="s">
        <v>5880</v>
      </c>
      <c r="E617" t="s">
        <v>5879</v>
      </c>
      <c r="F617" t="s">
        <v>5880</v>
      </c>
      <c r="G617" t="s">
        <v>4157</v>
      </c>
      <c r="H617" t="s">
        <v>3219</v>
      </c>
      <c r="I617" t="s">
        <v>3220</v>
      </c>
    </row>
    <row r="618" spans="1:11" x14ac:dyDescent="0.25">
      <c r="A618" t="s">
        <v>356</v>
      </c>
      <c r="B618" t="s">
        <v>4154</v>
      </c>
      <c r="C618" t="s">
        <v>5881</v>
      </c>
      <c r="D618" t="s">
        <v>5882</v>
      </c>
      <c r="E618" t="s">
        <v>5881</v>
      </c>
      <c r="F618" t="s">
        <v>5882</v>
      </c>
      <c r="G618" t="s">
        <v>4157</v>
      </c>
      <c r="H618" t="s">
        <v>1938</v>
      </c>
      <c r="I618" t="s">
        <v>1939</v>
      </c>
    </row>
    <row r="619" spans="1:11" x14ac:dyDescent="0.25">
      <c r="A619" t="s">
        <v>927</v>
      </c>
      <c r="B619" t="s">
        <v>4154</v>
      </c>
      <c r="C619" t="s">
        <v>5883</v>
      </c>
      <c r="D619" t="s">
        <v>5884</v>
      </c>
      <c r="E619" t="s">
        <v>5883</v>
      </c>
      <c r="F619" t="s">
        <v>5884</v>
      </c>
      <c r="G619" t="s">
        <v>4157</v>
      </c>
      <c r="H619" t="s">
        <v>3121</v>
      </c>
      <c r="I619" t="s">
        <v>3122</v>
      </c>
      <c r="J619" t="s">
        <v>5885</v>
      </c>
    </row>
    <row r="620" spans="1:11" x14ac:dyDescent="0.25">
      <c r="A620" t="s">
        <v>859</v>
      </c>
      <c r="B620" t="s">
        <v>4161</v>
      </c>
      <c r="C620" t="s">
        <v>5886</v>
      </c>
      <c r="D620" t="s">
        <v>5887</v>
      </c>
      <c r="E620" t="s">
        <v>5886</v>
      </c>
      <c r="F620" t="s">
        <v>5887</v>
      </c>
      <c r="G620" t="s">
        <v>4164</v>
      </c>
      <c r="H620" t="s">
        <v>2986</v>
      </c>
      <c r="I620" t="s">
        <v>2987</v>
      </c>
      <c r="J620" t="s">
        <v>5888</v>
      </c>
    </row>
    <row r="621" spans="1:11" x14ac:dyDescent="0.25">
      <c r="A621" t="s">
        <v>91</v>
      </c>
      <c r="B621" t="s">
        <v>4154</v>
      </c>
      <c r="C621" t="s">
        <v>5889</v>
      </c>
      <c r="D621" t="s">
        <v>5890</v>
      </c>
      <c r="E621" t="s">
        <v>5889</v>
      </c>
      <c r="F621" t="s">
        <v>5890</v>
      </c>
      <c r="G621" t="s">
        <v>4157</v>
      </c>
      <c r="H621" t="s">
        <v>5891</v>
      </c>
      <c r="I621" t="s">
        <v>1557</v>
      </c>
    </row>
    <row r="622" spans="1:11" x14ac:dyDescent="0.25">
      <c r="A622" t="s">
        <v>494</v>
      </c>
      <c r="B622" t="s">
        <v>4154</v>
      </c>
      <c r="C622" t="s">
        <v>5892</v>
      </c>
      <c r="D622" t="s">
        <v>5893</v>
      </c>
      <c r="E622" t="s">
        <v>5892</v>
      </c>
      <c r="F622" t="s">
        <v>5893</v>
      </c>
      <c r="G622" t="s">
        <v>4157</v>
      </c>
      <c r="H622" t="s">
        <v>2236</v>
      </c>
      <c r="I622" t="s">
        <v>2237</v>
      </c>
      <c r="J622" t="s">
        <v>5894</v>
      </c>
      <c r="K622" t="s">
        <v>5895</v>
      </c>
    </row>
    <row r="623" spans="1:11" x14ac:dyDescent="0.25">
      <c r="A623" t="s">
        <v>1149</v>
      </c>
      <c r="B623" t="s">
        <v>4161</v>
      </c>
      <c r="C623" t="s">
        <v>5896</v>
      </c>
      <c r="D623" t="s">
        <v>5897</v>
      </c>
      <c r="E623" t="s">
        <v>5896</v>
      </c>
      <c r="F623" t="s">
        <v>5897</v>
      </c>
      <c r="G623" t="s">
        <v>4164</v>
      </c>
      <c r="H623" t="s">
        <v>3554</v>
      </c>
      <c r="I623" t="s">
        <v>3555</v>
      </c>
      <c r="J623" t="s">
        <v>5898</v>
      </c>
      <c r="K623" t="s">
        <v>5899</v>
      </c>
    </row>
    <row r="624" spans="1:11" x14ac:dyDescent="0.25">
      <c r="A624" t="s">
        <v>1096</v>
      </c>
      <c r="B624" t="s">
        <v>4161</v>
      </c>
      <c r="C624" t="s">
        <v>5900</v>
      </c>
      <c r="D624" t="s">
        <v>5901</v>
      </c>
      <c r="E624" t="s">
        <v>5900</v>
      </c>
      <c r="F624" t="s">
        <v>5901</v>
      </c>
      <c r="G624" t="s">
        <v>4164</v>
      </c>
      <c r="H624" t="s">
        <v>3452</v>
      </c>
      <c r="I624" t="s">
        <v>3453</v>
      </c>
    </row>
    <row r="625" spans="1:10" x14ac:dyDescent="0.25">
      <c r="A625" t="s">
        <v>1131</v>
      </c>
      <c r="B625" t="s">
        <v>4161</v>
      </c>
      <c r="C625" t="s">
        <v>5902</v>
      </c>
      <c r="D625" t="s">
        <v>5903</v>
      </c>
      <c r="E625" t="s">
        <v>5902</v>
      </c>
      <c r="F625" t="s">
        <v>5903</v>
      </c>
      <c r="G625" t="s">
        <v>4164</v>
      </c>
      <c r="H625" t="s">
        <v>3518</v>
      </c>
      <c r="I625" t="s">
        <v>3519</v>
      </c>
    </row>
    <row r="626" spans="1:10" x14ac:dyDescent="0.25">
      <c r="A626" t="s">
        <v>1438</v>
      </c>
      <c r="B626" t="s">
        <v>4161</v>
      </c>
      <c r="C626" t="s">
        <v>5904</v>
      </c>
      <c r="D626" t="s">
        <v>5905</v>
      </c>
      <c r="E626" t="s">
        <v>5904</v>
      </c>
      <c r="F626" t="s">
        <v>5905</v>
      </c>
      <c r="G626" t="s">
        <v>4164</v>
      </c>
      <c r="H626" t="s">
        <v>3738</v>
      </c>
      <c r="I626" t="s">
        <v>4132</v>
      </c>
      <c r="J626" t="s">
        <v>5906</v>
      </c>
    </row>
    <row r="627" spans="1:10" x14ac:dyDescent="0.25">
      <c r="A627" t="s">
        <v>1239</v>
      </c>
      <c r="B627" t="s">
        <v>4161</v>
      </c>
      <c r="C627" t="s">
        <v>5907</v>
      </c>
      <c r="D627" t="s">
        <v>5908</v>
      </c>
      <c r="E627" t="s">
        <v>5907</v>
      </c>
      <c r="F627" t="s">
        <v>5908</v>
      </c>
      <c r="G627" t="s">
        <v>4164</v>
      </c>
      <c r="H627" t="s">
        <v>3742</v>
      </c>
      <c r="I627" t="s">
        <v>3743</v>
      </c>
      <c r="J627" t="s">
        <v>5909</v>
      </c>
    </row>
    <row r="628" spans="1:10" x14ac:dyDescent="0.25">
      <c r="A628" t="s">
        <v>1144</v>
      </c>
      <c r="B628" t="s">
        <v>4161</v>
      </c>
      <c r="C628" t="s">
        <v>5910</v>
      </c>
      <c r="D628" t="s">
        <v>5911</v>
      </c>
      <c r="E628" t="s">
        <v>5910</v>
      </c>
      <c r="F628" t="s">
        <v>5911</v>
      </c>
      <c r="G628" t="s">
        <v>4164</v>
      </c>
      <c r="H628" t="s">
        <v>3544</v>
      </c>
      <c r="I628" t="s">
        <v>3545</v>
      </c>
    </row>
    <row r="629" spans="1:10" x14ac:dyDescent="0.25">
      <c r="A629" t="s">
        <v>89</v>
      </c>
      <c r="B629" t="s">
        <v>4154</v>
      </c>
      <c r="C629" t="s">
        <v>5912</v>
      </c>
      <c r="D629" t="s">
        <v>5913</v>
      </c>
      <c r="E629" t="s">
        <v>5912</v>
      </c>
      <c r="F629" t="s">
        <v>5913</v>
      </c>
      <c r="G629" t="s">
        <v>4157</v>
      </c>
      <c r="H629" t="s">
        <v>1546</v>
      </c>
      <c r="I629" t="s">
        <v>1547</v>
      </c>
      <c r="J629" t="s">
        <v>5914</v>
      </c>
    </row>
    <row r="630" spans="1:10" x14ac:dyDescent="0.25">
      <c r="A630" t="s">
        <v>1429</v>
      </c>
      <c r="B630" t="s">
        <v>4154</v>
      </c>
      <c r="C630" t="s">
        <v>5915</v>
      </c>
      <c r="D630" t="s">
        <v>5916</v>
      </c>
      <c r="E630" t="s">
        <v>5915</v>
      </c>
      <c r="F630" t="s">
        <v>5916</v>
      </c>
      <c r="G630" t="s">
        <v>4157</v>
      </c>
      <c r="H630" t="s">
        <v>4114</v>
      </c>
      <c r="I630" t="s">
        <v>4115</v>
      </c>
      <c r="J630" t="s">
        <v>5917</v>
      </c>
    </row>
    <row r="631" spans="1:10" x14ac:dyDescent="0.25">
      <c r="A631" t="s">
        <v>796</v>
      </c>
      <c r="B631" t="s">
        <v>4154</v>
      </c>
      <c r="C631" t="s">
        <v>5918</v>
      </c>
      <c r="D631" t="s">
        <v>5919</v>
      </c>
      <c r="E631" t="s">
        <v>5918</v>
      </c>
      <c r="F631" t="s">
        <v>5919</v>
      </c>
      <c r="G631" t="s">
        <v>4157</v>
      </c>
      <c r="H631" t="s">
        <v>2859</v>
      </c>
      <c r="I631" t="s">
        <v>2860</v>
      </c>
    </row>
    <row r="632" spans="1:10" x14ac:dyDescent="0.25">
      <c r="A632" t="s">
        <v>1137</v>
      </c>
      <c r="B632" t="s">
        <v>4154</v>
      </c>
      <c r="C632" t="s">
        <v>5920</v>
      </c>
      <c r="D632" t="s">
        <v>5921</v>
      </c>
      <c r="E632" t="s">
        <v>5920</v>
      </c>
      <c r="F632" t="s">
        <v>5921</v>
      </c>
      <c r="G632" t="s">
        <v>4157</v>
      </c>
      <c r="H632" t="s">
        <v>3530</v>
      </c>
      <c r="I632" t="s">
        <v>3531</v>
      </c>
    </row>
    <row r="633" spans="1:10" x14ac:dyDescent="0.25">
      <c r="A633" t="s">
        <v>1237</v>
      </c>
      <c r="B633" t="s">
        <v>4161</v>
      </c>
      <c r="C633" t="s">
        <v>5922</v>
      </c>
      <c r="D633" t="s">
        <v>5923</v>
      </c>
      <c r="E633" t="s">
        <v>5922</v>
      </c>
      <c r="F633" t="s">
        <v>5923</v>
      </c>
      <c r="G633" t="s">
        <v>4164</v>
      </c>
      <c r="H633" t="s">
        <v>3738</v>
      </c>
      <c r="I633" t="s">
        <v>3739</v>
      </c>
    </row>
    <row r="634" spans="1:10" x14ac:dyDescent="0.25">
      <c r="A634" t="s">
        <v>766</v>
      </c>
      <c r="B634" t="s">
        <v>4161</v>
      </c>
      <c r="C634" t="s">
        <v>5924</v>
      </c>
      <c r="D634" t="s">
        <v>5925</v>
      </c>
      <c r="E634" t="s">
        <v>5924</v>
      </c>
      <c r="F634" t="s">
        <v>5925</v>
      </c>
      <c r="G634" t="s">
        <v>4164</v>
      </c>
      <c r="H634" t="s">
        <v>2799</v>
      </c>
      <c r="I634" t="s">
        <v>2800</v>
      </c>
    </row>
    <row r="635" spans="1:10" x14ac:dyDescent="0.25">
      <c r="A635" t="s">
        <v>1058</v>
      </c>
      <c r="B635" t="s">
        <v>4161</v>
      </c>
      <c r="C635" t="s">
        <v>5926</v>
      </c>
      <c r="D635" t="s">
        <v>5927</v>
      </c>
      <c r="E635" t="s">
        <v>5926</v>
      </c>
      <c r="F635" t="s">
        <v>5927</v>
      </c>
      <c r="G635" t="s">
        <v>4164</v>
      </c>
      <c r="H635" t="s">
        <v>3375</v>
      </c>
      <c r="I635" t="s">
        <v>3376</v>
      </c>
    </row>
    <row r="636" spans="1:10" x14ac:dyDescent="0.25">
      <c r="A636" t="s">
        <v>618</v>
      </c>
      <c r="B636" t="s">
        <v>4161</v>
      </c>
      <c r="C636" t="s">
        <v>5928</v>
      </c>
      <c r="D636" t="s">
        <v>5929</v>
      </c>
      <c r="E636" t="s">
        <v>5928</v>
      </c>
      <c r="F636" t="s">
        <v>5929</v>
      </c>
      <c r="G636" t="s">
        <v>4164</v>
      </c>
      <c r="H636" t="s">
        <v>2498</v>
      </c>
      <c r="I636" t="s">
        <v>2499</v>
      </c>
      <c r="J636" t="s">
        <v>5930</v>
      </c>
    </row>
    <row r="637" spans="1:10" x14ac:dyDescent="0.25">
      <c r="A637" t="s">
        <v>1002</v>
      </c>
      <c r="B637" t="s">
        <v>4161</v>
      </c>
      <c r="C637" t="s">
        <v>5931</v>
      </c>
      <c r="D637" t="s">
        <v>5932</v>
      </c>
      <c r="E637" t="s">
        <v>5931</v>
      </c>
      <c r="F637" t="s">
        <v>5932</v>
      </c>
      <c r="G637" t="s">
        <v>4164</v>
      </c>
      <c r="H637" t="s">
        <v>3268</v>
      </c>
      <c r="I637" t="s">
        <v>3269</v>
      </c>
    </row>
    <row r="638" spans="1:10" x14ac:dyDescent="0.25">
      <c r="A638" t="s">
        <v>1138</v>
      </c>
      <c r="B638" t="s">
        <v>4161</v>
      </c>
      <c r="C638" t="s">
        <v>5933</v>
      </c>
      <c r="D638" t="s">
        <v>5934</v>
      </c>
      <c r="E638" t="s">
        <v>5933</v>
      </c>
      <c r="F638" t="s">
        <v>5934</v>
      </c>
      <c r="G638" t="s">
        <v>4164</v>
      </c>
      <c r="H638" t="s">
        <v>3532</v>
      </c>
      <c r="I638" t="s">
        <v>3533</v>
      </c>
      <c r="J638" t="s">
        <v>5935</v>
      </c>
    </row>
    <row r="639" spans="1:10" x14ac:dyDescent="0.25">
      <c r="A639" t="s">
        <v>1289</v>
      </c>
      <c r="B639" t="s">
        <v>4161</v>
      </c>
      <c r="C639" t="s">
        <v>5936</v>
      </c>
      <c r="D639" t="s">
        <v>5937</v>
      </c>
      <c r="E639" t="s">
        <v>5936</v>
      </c>
      <c r="F639" t="s">
        <v>5937</v>
      </c>
      <c r="G639" t="s">
        <v>4164</v>
      </c>
      <c r="H639" t="s">
        <v>3841</v>
      </c>
      <c r="I639" t="s">
        <v>3842</v>
      </c>
      <c r="J639" t="s">
        <v>5938</v>
      </c>
    </row>
    <row r="640" spans="1:10" x14ac:dyDescent="0.25">
      <c r="A640" t="s">
        <v>1027</v>
      </c>
      <c r="B640" t="s">
        <v>4161</v>
      </c>
      <c r="C640" t="s">
        <v>5939</v>
      </c>
      <c r="D640" t="s">
        <v>5940</v>
      </c>
      <c r="E640" t="s">
        <v>5939</v>
      </c>
      <c r="F640" t="s">
        <v>5940</v>
      </c>
      <c r="G640" t="s">
        <v>4164</v>
      </c>
      <c r="H640" t="s">
        <v>3318</v>
      </c>
      <c r="I640" t="s">
        <v>3319</v>
      </c>
      <c r="J640" t="s">
        <v>5941</v>
      </c>
    </row>
    <row r="641" spans="1:12" x14ac:dyDescent="0.25">
      <c r="A641" t="s">
        <v>604</v>
      </c>
      <c r="B641" t="s">
        <v>4161</v>
      </c>
      <c r="C641" t="s">
        <v>5942</v>
      </c>
      <c r="D641" t="s">
        <v>5943</v>
      </c>
      <c r="E641" t="s">
        <v>5942</v>
      </c>
      <c r="F641" t="s">
        <v>5943</v>
      </c>
      <c r="G641" t="s">
        <v>4164</v>
      </c>
      <c r="H641" t="s">
        <v>2470</v>
      </c>
      <c r="I641" t="s">
        <v>2471</v>
      </c>
    </row>
    <row r="642" spans="1:12" x14ac:dyDescent="0.25">
      <c r="A642" t="s">
        <v>1059</v>
      </c>
      <c r="B642" t="s">
        <v>4161</v>
      </c>
      <c r="C642" t="s">
        <v>5944</v>
      </c>
      <c r="D642" t="s">
        <v>5945</v>
      </c>
      <c r="E642" t="s">
        <v>5944</v>
      </c>
      <c r="F642" t="s">
        <v>5945</v>
      </c>
      <c r="G642" t="s">
        <v>4164</v>
      </c>
      <c r="H642" t="s">
        <v>3377</v>
      </c>
      <c r="I642" t="s">
        <v>3378</v>
      </c>
      <c r="J642" t="s">
        <v>5946</v>
      </c>
    </row>
    <row r="643" spans="1:12" x14ac:dyDescent="0.25">
      <c r="A643" t="s">
        <v>275</v>
      </c>
      <c r="B643" t="s">
        <v>4161</v>
      </c>
      <c r="C643" t="s">
        <v>5947</v>
      </c>
      <c r="D643" t="s">
        <v>5948</v>
      </c>
      <c r="E643" t="s">
        <v>5947</v>
      </c>
      <c r="F643" t="s">
        <v>5948</v>
      </c>
      <c r="G643" t="s">
        <v>4164</v>
      </c>
      <c r="H643" t="s">
        <v>1748</v>
      </c>
      <c r="I643" t="s">
        <v>1749</v>
      </c>
    </row>
    <row r="644" spans="1:12" x14ac:dyDescent="0.25">
      <c r="A644" t="s">
        <v>241</v>
      </c>
      <c r="B644" t="s">
        <v>4154</v>
      </c>
      <c r="C644" t="s">
        <v>5949</v>
      </c>
      <c r="D644" t="s">
        <v>5950</v>
      </c>
      <c r="E644" t="s">
        <v>5949</v>
      </c>
      <c r="F644" t="s">
        <v>5950</v>
      </c>
      <c r="G644" t="s">
        <v>4157</v>
      </c>
      <c r="H644" t="s">
        <v>1664</v>
      </c>
      <c r="I644" t="s">
        <v>1665</v>
      </c>
      <c r="J644" t="s">
        <v>5951</v>
      </c>
      <c r="K644" t="s">
        <v>5952</v>
      </c>
    </row>
    <row r="645" spans="1:12" x14ac:dyDescent="0.25">
      <c r="A645" t="s">
        <v>757</v>
      </c>
      <c r="B645" t="s">
        <v>4161</v>
      </c>
      <c r="C645" t="s">
        <v>5953</v>
      </c>
      <c r="D645" t="s">
        <v>5954</v>
      </c>
      <c r="E645" t="s">
        <v>5953</v>
      </c>
      <c r="F645" t="s">
        <v>5954</v>
      </c>
      <c r="G645" t="s">
        <v>4164</v>
      </c>
      <c r="H645" t="s">
        <v>2781</v>
      </c>
      <c r="I645" t="s">
        <v>2782</v>
      </c>
      <c r="J645" t="s">
        <v>5955</v>
      </c>
    </row>
    <row r="646" spans="1:12" x14ac:dyDescent="0.25">
      <c r="A646" t="s">
        <v>1260</v>
      </c>
      <c r="B646" t="s">
        <v>4154</v>
      </c>
      <c r="C646" t="s">
        <v>5956</v>
      </c>
      <c r="D646" t="s">
        <v>5957</v>
      </c>
      <c r="E646" t="s">
        <v>5956</v>
      </c>
      <c r="F646" t="s">
        <v>5957</v>
      </c>
      <c r="G646" t="s">
        <v>4157</v>
      </c>
      <c r="H646" t="s">
        <v>3784</v>
      </c>
      <c r="I646" t="s">
        <v>3785</v>
      </c>
    </row>
    <row r="647" spans="1:12" x14ac:dyDescent="0.25">
      <c r="A647" t="s">
        <v>245</v>
      </c>
      <c r="B647" t="s">
        <v>4161</v>
      </c>
      <c r="C647" t="s">
        <v>5958</v>
      </c>
      <c r="D647" t="s">
        <v>5959</v>
      </c>
      <c r="E647" t="s">
        <v>5958</v>
      </c>
      <c r="F647" t="s">
        <v>5959</v>
      </c>
      <c r="G647" t="s">
        <v>4164</v>
      </c>
      <c r="H647" t="s">
        <v>1675</v>
      </c>
      <c r="I647" t="s">
        <v>1676</v>
      </c>
    </row>
    <row r="648" spans="1:12" x14ac:dyDescent="0.25">
      <c r="A648" t="s">
        <v>526</v>
      </c>
      <c r="B648" t="s">
        <v>4161</v>
      </c>
      <c r="C648" t="s">
        <v>5960</v>
      </c>
      <c r="D648" t="s">
        <v>5961</v>
      </c>
      <c r="E648" t="s">
        <v>5960</v>
      </c>
      <c r="F648" t="s">
        <v>5961</v>
      </c>
      <c r="G648" t="s">
        <v>4164</v>
      </c>
      <c r="H648" t="s">
        <v>2314</v>
      </c>
      <c r="I648" t="s">
        <v>2315</v>
      </c>
      <c r="J648" t="s">
        <v>5962</v>
      </c>
    </row>
    <row r="649" spans="1:12" x14ac:dyDescent="0.25">
      <c r="A649" t="s">
        <v>451</v>
      </c>
      <c r="B649" t="s">
        <v>4161</v>
      </c>
      <c r="C649" t="s">
        <v>5963</v>
      </c>
      <c r="D649" t="s">
        <v>5964</v>
      </c>
      <c r="E649" t="s">
        <v>5963</v>
      </c>
      <c r="F649" t="s">
        <v>5964</v>
      </c>
      <c r="G649" t="s">
        <v>4164</v>
      </c>
      <c r="H649" t="s">
        <v>2139</v>
      </c>
      <c r="I649" t="s">
        <v>2140</v>
      </c>
      <c r="J649" t="s">
        <v>5965</v>
      </c>
    </row>
    <row r="650" spans="1:12" x14ac:dyDescent="0.25">
      <c r="A650" t="s">
        <v>1404</v>
      </c>
      <c r="B650" t="s">
        <v>4154</v>
      </c>
      <c r="C650" t="s">
        <v>5966</v>
      </c>
      <c r="D650" t="s">
        <v>5967</v>
      </c>
      <c r="E650" t="s">
        <v>5966</v>
      </c>
      <c r="F650" t="s">
        <v>5967</v>
      </c>
      <c r="G650" t="s">
        <v>4157</v>
      </c>
      <c r="H650" t="s">
        <v>4068</v>
      </c>
      <c r="I650" t="s">
        <v>4069</v>
      </c>
    </row>
    <row r="651" spans="1:12" x14ac:dyDescent="0.25">
      <c r="A651" t="s">
        <v>88</v>
      </c>
      <c r="B651" t="s">
        <v>4161</v>
      </c>
      <c r="C651" t="s">
        <v>5968</v>
      </c>
      <c r="D651" t="s">
        <v>5969</v>
      </c>
      <c r="E651" t="s">
        <v>5968</v>
      </c>
      <c r="F651" t="s">
        <v>5969</v>
      </c>
      <c r="G651" t="s">
        <v>4164</v>
      </c>
      <c r="H651" t="s">
        <v>1536</v>
      </c>
      <c r="I651" t="s">
        <v>1537</v>
      </c>
      <c r="J651" t="s">
        <v>5970</v>
      </c>
    </row>
    <row r="652" spans="1:12" x14ac:dyDescent="0.25">
      <c r="A652" t="s">
        <v>1010</v>
      </c>
      <c r="B652" t="s">
        <v>4154</v>
      </c>
      <c r="C652" t="s">
        <v>5971</v>
      </c>
      <c r="D652" t="s">
        <v>5972</v>
      </c>
      <c r="E652" t="s">
        <v>5971</v>
      </c>
      <c r="F652" t="s">
        <v>5972</v>
      </c>
      <c r="G652" t="s">
        <v>4157</v>
      </c>
      <c r="H652" t="s">
        <v>3284</v>
      </c>
      <c r="I652" t="s">
        <v>3285</v>
      </c>
    </row>
    <row r="653" spans="1:12" x14ac:dyDescent="0.25">
      <c r="A653" t="s">
        <v>514</v>
      </c>
      <c r="B653" t="s">
        <v>4154</v>
      </c>
      <c r="C653" t="s">
        <v>5973</v>
      </c>
      <c r="D653" t="s">
        <v>5974</v>
      </c>
      <c r="E653" t="s">
        <v>5973</v>
      </c>
      <c r="F653" t="s">
        <v>5974</v>
      </c>
      <c r="G653" t="s">
        <v>4157</v>
      </c>
      <c r="H653" t="s">
        <v>2284</v>
      </c>
      <c r="I653" t="s">
        <v>2285</v>
      </c>
      <c r="J653" t="s">
        <v>5975</v>
      </c>
      <c r="K653" t="s">
        <v>5976</v>
      </c>
    </row>
    <row r="654" spans="1:12" x14ac:dyDescent="0.25">
      <c r="A654" t="s">
        <v>1067</v>
      </c>
      <c r="B654" t="s">
        <v>4161</v>
      </c>
      <c r="C654" t="s">
        <v>5977</v>
      </c>
      <c r="D654" t="s">
        <v>5978</v>
      </c>
      <c r="E654" t="s">
        <v>5977</v>
      </c>
      <c r="F654" t="s">
        <v>5978</v>
      </c>
      <c r="G654" t="s">
        <v>4164</v>
      </c>
      <c r="H654" t="s">
        <v>3393</v>
      </c>
      <c r="I654" t="s">
        <v>3394</v>
      </c>
      <c r="J654" t="s">
        <v>5979</v>
      </c>
      <c r="K654" t="s">
        <v>5980</v>
      </c>
      <c r="L654" t="s">
        <v>5981</v>
      </c>
    </row>
    <row r="655" spans="1:12" x14ac:dyDescent="0.25">
      <c r="A655" t="s">
        <v>1106</v>
      </c>
      <c r="B655" t="s">
        <v>4154</v>
      </c>
      <c r="C655" t="s">
        <v>5982</v>
      </c>
      <c r="D655" t="s">
        <v>5983</v>
      </c>
      <c r="E655" t="s">
        <v>5982</v>
      </c>
      <c r="F655" t="s">
        <v>5983</v>
      </c>
      <c r="G655" t="s">
        <v>4157</v>
      </c>
      <c r="H655" t="s">
        <v>3471</v>
      </c>
      <c r="I655" t="s">
        <v>3472</v>
      </c>
      <c r="J655" t="s">
        <v>5984</v>
      </c>
    </row>
    <row r="656" spans="1:12" x14ac:dyDescent="0.25">
      <c r="A656" t="s">
        <v>1297</v>
      </c>
      <c r="B656" t="s">
        <v>4161</v>
      </c>
      <c r="C656" t="s">
        <v>5985</v>
      </c>
      <c r="D656" t="s">
        <v>5986</v>
      </c>
      <c r="E656" t="s">
        <v>5985</v>
      </c>
      <c r="F656" t="s">
        <v>5986</v>
      </c>
      <c r="G656" t="s">
        <v>4164</v>
      </c>
      <c r="H656" t="s">
        <v>3857</v>
      </c>
      <c r="I656" t="s">
        <v>3858</v>
      </c>
      <c r="J656" t="s">
        <v>5987</v>
      </c>
      <c r="K656" t="s">
        <v>5988</v>
      </c>
    </row>
    <row r="657" spans="1:12" x14ac:dyDescent="0.25">
      <c r="A657" t="s">
        <v>449</v>
      </c>
      <c r="B657" t="s">
        <v>4161</v>
      </c>
      <c r="C657" t="s">
        <v>5989</v>
      </c>
      <c r="D657" t="s">
        <v>5990</v>
      </c>
      <c r="E657" t="s">
        <v>5989</v>
      </c>
      <c r="F657" t="s">
        <v>5990</v>
      </c>
      <c r="G657" t="s">
        <v>4164</v>
      </c>
      <c r="H657" t="s">
        <v>2133</v>
      </c>
      <c r="I657" t="s">
        <v>2134</v>
      </c>
    </row>
    <row r="658" spans="1:12" x14ac:dyDescent="0.25">
      <c r="A658" t="s">
        <v>552</v>
      </c>
      <c r="B658" t="s">
        <v>4161</v>
      </c>
      <c r="C658" t="s">
        <v>5991</v>
      </c>
      <c r="D658" t="s">
        <v>5992</v>
      </c>
      <c r="E658" t="s">
        <v>5991</v>
      </c>
      <c r="F658" t="s">
        <v>5992</v>
      </c>
      <c r="G658" t="s">
        <v>4164</v>
      </c>
      <c r="H658" t="s">
        <v>2369</v>
      </c>
      <c r="I658" t="s">
        <v>2370</v>
      </c>
      <c r="J658" t="s">
        <v>5993</v>
      </c>
    </row>
    <row r="659" spans="1:12" x14ac:dyDescent="0.25">
      <c r="A659" t="s">
        <v>1272</v>
      </c>
      <c r="B659" t="s">
        <v>4161</v>
      </c>
      <c r="C659" t="s">
        <v>5994</v>
      </c>
      <c r="D659" t="s">
        <v>5995</v>
      </c>
      <c r="E659" t="s">
        <v>5994</v>
      </c>
      <c r="F659" t="s">
        <v>5995</v>
      </c>
      <c r="G659" t="s">
        <v>4164</v>
      </c>
      <c r="H659" t="s">
        <v>1701</v>
      </c>
      <c r="I659" t="s">
        <v>3808</v>
      </c>
      <c r="J659" t="s">
        <v>5996</v>
      </c>
    </row>
    <row r="660" spans="1:12" x14ac:dyDescent="0.25">
      <c r="A660" t="s">
        <v>328</v>
      </c>
      <c r="B660" t="s">
        <v>4161</v>
      </c>
      <c r="C660" t="s">
        <v>5997</v>
      </c>
      <c r="D660" t="s">
        <v>5998</v>
      </c>
      <c r="E660" t="s">
        <v>5997</v>
      </c>
      <c r="F660" t="s">
        <v>5998</v>
      </c>
      <c r="G660" t="s">
        <v>4164</v>
      </c>
      <c r="H660" t="s">
        <v>1877</v>
      </c>
      <c r="I660" t="s">
        <v>1878</v>
      </c>
      <c r="J660" t="s">
        <v>5999</v>
      </c>
    </row>
    <row r="661" spans="1:12" x14ac:dyDescent="0.25">
      <c r="A661" t="s">
        <v>892</v>
      </c>
      <c r="B661" t="s">
        <v>4154</v>
      </c>
      <c r="C661" t="s">
        <v>6000</v>
      </c>
      <c r="D661" t="s">
        <v>6001</v>
      </c>
      <c r="E661" t="s">
        <v>6000</v>
      </c>
      <c r="F661" t="s">
        <v>6001</v>
      </c>
      <c r="G661" t="s">
        <v>4157</v>
      </c>
      <c r="H661" t="s">
        <v>3052</v>
      </c>
      <c r="I661" t="s">
        <v>3053</v>
      </c>
    </row>
    <row r="662" spans="1:12" x14ac:dyDescent="0.25">
      <c r="A662" t="s">
        <v>564</v>
      </c>
      <c r="B662" t="s">
        <v>4161</v>
      </c>
      <c r="C662" t="s">
        <v>6002</v>
      </c>
      <c r="D662" t="s">
        <v>6003</v>
      </c>
      <c r="E662" t="s">
        <v>6002</v>
      </c>
      <c r="F662" t="s">
        <v>6003</v>
      </c>
      <c r="G662" t="s">
        <v>4164</v>
      </c>
      <c r="H662" t="s">
        <v>2392</v>
      </c>
      <c r="I662" t="s">
        <v>2393</v>
      </c>
      <c r="J662" t="s">
        <v>6004</v>
      </c>
    </row>
    <row r="663" spans="1:12" x14ac:dyDescent="0.25">
      <c r="A663" t="s">
        <v>801</v>
      </c>
      <c r="B663" t="s">
        <v>4161</v>
      </c>
      <c r="C663" t="s">
        <v>6005</v>
      </c>
      <c r="D663" t="s">
        <v>6006</v>
      </c>
      <c r="E663" t="s">
        <v>6005</v>
      </c>
      <c r="F663" t="s">
        <v>6006</v>
      </c>
      <c r="G663" t="s">
        <v>4164</v>
      </c>
      <c r="H663" t="s">
        <v>2869</v>
      </c>
      <c r="I663" t="s">
        <v>2870</v>
      </c>
      <c r="J663" t="s">
        <v>6007</v>
      </c>
    </row>
    <row r="664" spans="1:12" x14ac:dyDescent="0.25">
      <c r="A664" t="s">
        <v>216</v>
      </c>
      <c r="B664" t="s">
        <v>4154</v>
      </c>
      <c r="C664" t="s">
        <v>6008</v>
      </c>
      <c r="D664" t="s">
        <v>6009</v>
      </c>
      <c r="E664" t="s">
        <v>6008</v>
      </c>
      <c r="F664" t="s">
        <v>6009</v>
      </c>
      <c r="G664" t="s">
        <v>4157</v>
      </c>
      <c r="H664" t="s">
        <v>6010</v>
      </c>
      <c r="I664" t="s">
        <v>6011</v>
      </c>
      <c r="J664" t="s">
        <v>6012</v>
      </c>
      <c r="K664" t="s">
        <v>6013</v>
      </c>
    </row>
    <row r="665" spans="1:12" x14ac:dyDescent="0.25">
      <c r="A665" t="s">
        <v>478</v>
      </c>
      <c r="B665" t="s">
        <v>4161</v>
      </c>
      <c r="C665" t="s">
        <v>6014</v>
      </c>
      <c r="D665" t="s">
        <v>6015</v>
      </c>
      <c r="E665" t="s">
        <v>6014</v>
      </c>
      <c r="F665" t="s">
        <v>6015</v>
      </c>
      <c r="G665" t="s">
        <v>4164</v>
      </c>
      <c r="H665" t="s">
        <v>2202</v>
      </c>
      <c r="I665" t="s">
        <v>2203</v>
      </c>
      <c r="J665" t="s">
        <v>6016</v>
      </c>
      <c r="K665" t="s">
        <v>6017</v>
      </c>
      <c r="L665" t="s">
        <v>6018</v>
      </c>
    </row>
    <row r="666" spans="1:12" x14ac:dyDescent="0.25">
      <c r="A666" t="s">
        <v>1349</v>
      </c>
      <c r="B666" t="s">
        <v>4161</v>
      </c>
      <c r="C666" t="s">
        <v>6019</v>
      </c>
      <c r="D666" t="s">
        <v>6020</v>
      </c>
      <c r="E666" t="s">
        <v>6019</v>
      </c>
      <c r="F666" t="s">
        <v>6020</v>
      </c>
      <c r="G666" t="s">
        <v>4164</v>
      </c>
      <c r="H666" t="s">
        <v>3956</v>
      </c>
      <c r="I666" t="s">
        <v>3957</v>
      </c>
      <c r="J666" t="s">
        <v>6021</v>
      </c>
    </row>
    <row r="667" spans="1:12" x14ac:dyDescent="0.25">
      <c r="A667" t="s">
        <v>1345</v>
      </c>
      <c r="B667" t="s">
        <v>4154</v>
      </c>
      <c r="C667" t="s">
        <v>6022</v>
      </c>
      <c r="D667" t="s">
        <v>6023</v>
      </c>
      <c r="E667" t="s">
        <v>6022</v>
      </c>
      <c r="F667" t="s">
        <v>6023</v>
      </c>
      <c r="G667" t="s">
        <v>4157</v>
      </c>
      <c r="H667" t="s">
        <v>3948</v>
      </c>
      <c r="I667" t="s">
        <v>3949</v>
      </c>
    </row>
    <row r="668" spans="1:12" x14ac:dyDescent="0.25">
      <c r="A668" t="s">
        <v>565</v>
      </c>
      <c r="B668" t="s">
        <v>4161</v>
      </c>
      <c r="C668" t="s">
        <v>6024</v>
      </c>
      <c r="D668" t="s">
        <v>6025</v>
      </c>
      <c r="E668" t="s">
        <v>6024</v>
      </c>
      <c r="F668" t="s">
        <v>6025</v>
      </c>
      <c r="G668" t="s">
        <v>4164</v>
      </c>
      <c r="H668" t="s">
        <v>2394</v>
      </c>
      <c r="I668" t="s">
        <v>2395</v>
      </c>
    </row>
    <row r="669" spans="1:12" x14ac:dyDescent="0.25">
      <c r="A669" t="s">
        <v>608</v>
      </c>
      <c r="B669" t="s">
        <v>4161</v>
      </c>
      <c r="C669" t="s">
        <v>6026</v>
      </c>
      <c r="D669" t="s">
        <v>6027</v>
      </c>
      <c r="E669" t="s">
        <v>6026</v>
      </c>
      <c r="F669" t="s">
        <v>6027</v>
      </c>
      <c r="G669" t="s">
        <v>4164</v>
      </c>
      <c r="H669" t="s">
        <v>2478</v>
      </c>
      <c r="I669" t="s">
        <v>2479</v>
      </c>
      <c r="J669" t="s">
        <v>6028</v>
      </c>
      <c r="K669" t="s">
        <v>6029</v>
      </c>
    </row>
    <row r="670" spans="1:12" x14ac:dyDescent="0.25">
      <c r="A670" t="s">
        <v>1165</v>
      </c>
      <c r="B670" t="s">
        <v>4154</v>
      </c>
      <c r="C670" t="s">
        <v>6030</v>
      </c>
      <c r="D670" t="s">
        <v>6031</v>
      </c>
      <c r="E670" t="s">
        <v>6030</v>
      </c>
      <c r="F670" t="s">
        <v>6031</v>
      </c>
      <c r="G670" t="s">
        <v>4157</v>
      </c>
      <c r="H670" t="s">
        <v>3592</v>
      </c>
      <c r="I670" t="s">
        <v>3593</v>
      </c>
      <c r="J670" t="s">
        <v>6032</v>
      </c>
    </row>
    <row r="671" spans="1:12" x14ac:dyDescent="0.25">
      <c r="A671" t="s">
        <v>521</v>
      </c>
      <c r="B671" t="s">
        <v>4154</v>
      </c>
      <c r="C671" t="s">
        <v>6033</v>
      </c>
      <c r="D671" t="s">
        <v>6034</v>
      </c>
      <c r="E671" t="s">
        <v>6033</v>
      </c>
      <c r="F671" t="s">
        <v>6034</v>
      </c>
      <c r="G671" t="s">
        <v>4157</v>
      </c>
      <c r="H671" t="s">
        <v>6035</v>
      </c>
      <c r="I671" t="s">
        <v>2303</v>
      </c>
    </row>
    <row r="672" spans="1:12" x14ac:dyDescent="0.25">
      <c r="A672" t="s">
        <v>700</v>
      </c>
      <c r="B672" t="s">
        <v>4154</v>
      </c>
      <c r="C672" t="s">
        <v>6036</v>
      </c>
      <c r="D672" t="s">
        <v>6037</v>
      </c>
      <c r="E672" t="s">
        <v>6036</v>
      </c>
      <c r="F672" t="s">
        <v>6037</v>
      </c>
      <c r="G672" t="s">
        <v>4157</v>
      </c>
      <c r="H672" t="s">
        <v>2670</v>
      </c>
      <c r="I672" t="s">
        <v>2671</v>
      </c>
    </row>
    <row r="673" spans="1:12" x14ac:dyDescent="0.25">
      <c r="A673" t="s">
        <v>774</v>
      </c>
      <c r="B673" t="s">
        <v>4161</v>
      </c>
      <c r="C673" t="s">
        <v>6038</v>
      </c>
      <c r="D673" t="s">
        <v>6039</v>
      </c>
      <c r="E673" t="s">
        <v>6038</v>
      </c>
      <c r="F673" t="s">
        <v>6039</v>
      </c>
      <c r="G673" t="s">
        <v>4164</v>
      </c>
      <c r="H673" t="s">
        <v>2815</v>
      </c>
      <c r="I673" t="s">
        <v>2816</v>
      </c>
      <c r="J673" t="s">
        <v>6040</v>
      </c>
      <c r="K673" t="s">
        <v>6041</v>
      </c>
    </row>
    <row r="674" spans="1:12" x14ac:dyDescent="0.25">
      <c r="A674" t="s">
        <v>1386</v>
      </c>
      <c r="B674" t="s">
        <v>4161</v>
      </c>
      <c r="C674" t="s">
        <v>6042</v>
      </c>
      <c r="D674" t="s">
        <v>6043</v>
      </c>
      <c r="E674" t="s">
        <v>6042</v>
      </c>
      <c r="F674" t="s">
        <v>6043</v>
      </c>
      <c r="G674" t="s">
        <v>4164</v>
      </c>
      <c r="H674" t="s">
        <v>4029</v>
      </c>
      <c r="I674" t="s">
        <v>4030</v>
      </c>
      <c r="J674" t="s">
        <v>6044</v>
      </c>
      <c r="K674" t="s">
        <v>6045</v>
      </c>
      <c r="L674" t="s">
        <v>6046</v>
      </c>
    </row>
    <row r="675" spans="1:12" x14ac:dyDescent="0.25">
      <c r="A675" t="s">
        <v>1201</v>
      </c>
      <c r="B675" t="s">
        <v>4161</v>
      </c>
      <c r="C675" t="s">
        <v>6047</v>
      </c>
      <c r="D675" t="s">
        <v>6048</v>
      </c>
      <c r="E675" t="s">
        <v>6047</v>
      </c>
      <c r="F675" t="s">
        <v>6048</v>
      </c>
      <c r="G675" t="s">
        <v>4164</v>
      </c>
      <c r="H675" t="s">
        <v>3667</v>
      </c>
      <c r="I675" t="s">
        <v>3668</v>
      </c>
      <c r="J675" t="s">
        <v>6049</v>
      </c>
      <c r="K675" t="s">
        <v>6050</v>
      </c>
    </row>
    <row r="676" spans="1:12" x14ac:dyDescent="0.25">
      <c r="A676" t="s">
        <v>809</v>
      </c>
      <c r="B676" t="s">
        <v>4161</v>
      </c>
      <c r="C676" t="s">
        <v>6051</v>
      </c>
      <c r="D676" t="s">
        <v>6052</v>
      </c>
      <c r="E676" t="s">
        <v>6051</v>
      </c>
      <c r="F676" t="s">
        <v>6052</v>
      </c>
      <c r="G676" t="s">
        <v>4164</v>
      </c>
      <c r="H676" t="s">
        <v>2885</v>
      </c>
      <c r="I676" t="s">
        <v>2886</v>
      </c>
    </row>
    <row r="677" spans="1:12" x14ac:dyDescent="0.25">
      <c r="A677" t="s">
        <v>1430</v>
      </c>
      <c r="B677" t="s">
        <v>4161</v>
      </c>
      <c r="C677" t="s">
        <v>6053</v>
      </c>
      <c r="D677" t="s">
        <v>6054</v>
      </c>
      <c r="E677" t="s">
        <v>6053</v>
      </c>
      <c r="F677" t="s">
        <v>6054</v>
      </c>
      <c r="G677" t="s">
        <v>4164</v>
      </c>
      <c r="H677" t="s">
        <v>4116</v>
      </c>
      <c r="I677" t="s">
        <v>4117</v>
      </c>
    </row>
    <row r="678" spans="1:12" x14ac:dyDescent="0.25">
      <c r="A678" t="s">
        <v>1211</v>
      </c>
      <c r="B678" t="s">
        <v>4154</v>
      </c>
      <c r="C678" t="s">
        <v>6055</v>
      </c>
      <c r="D678" t="s">
        <v>6056</v>
      </c>
      <c r="E678" t="s">
        <v>6055</v>
      </c>
      <c r="F678" t="s">
        <v>6056</v>
      </c>
      <c r="G678" t="s">
        <v>4157</v>
      </c>
      <c r="H678" t="s">
        <v>3686</v>
      </c>
      <c r="I678" t="s">
        <v>3687</v>
      </c>
    </row>
    <row r="679" spans="1:12" x14ac:dyDescent="0.25">
      <c r="A679" t="s">
        <v>833</v>
      </c>
      <c r="B679" t="s">
        <v>4154</v>
      </c>
      <c r="C679" t="s">
        <v>6057</v>
      </c>
      <c r="D679" t="s">
        <v>6058</v>
      </c>
      <c r="E679" t="s">
        <v>6057</v>
      </c>
      <c r="F679" t="s">
        <v>6058</v>
      </c>
      <c r="G679" t="s">
        <v>4157</v>
      </c>
      <c r="H679" t="s">
        <v>2936</v>
      </c>
      <c r="I679" t="s">
        <v>2937</v>
      </c>
    </row>
    <row r="680" spans="1:12" x14ac:dyDescent="0.25">
      <c r="A680" t="s">
        <v>1176</v>
      </c>
      <c r="B680" t="s">
        <v>4161</v>
      </c>
      <c r="C680" t="s">
        <v>6059</v>
      </c>
      <c r="D680" t="s">
        <v>6060</v>
      </c>
      <c r="E680" t="s">
        <v>6059</v>
      </c>
      <c r="F680" t="s">
        <v>6060</v>
      </c>
      <c r="G680" t="s">
        <v>4164</v>
      </c>
      <c r="H680" t="s">
        <v>3616</v>
      </c>
      <c r="I680" t="s">
        <v>3617</v>
      </c>
    </row>
    <row r="681" spans="1:12" x14ac:dyDescent="0.25">
      <c r="A681" t="s">
        <v>947</v>
      </c>
      <c r="B681" t="s">
        <v>4161</v>
      </c>
      <c r="C681" t="s">
        <v>6061</v>
      </c>
      <c r="D681" t="s">
        <v>6062</v>
      </c>
      <c r="E681" t="s">
        <v>6061</v>
      </c>
      <c r="F681" t="s">
        <v>6062</v>
      </c>
      <c r="G681" t="s">
        <v>4164</v>
      </c>
      <c r="H681" t="s">
        <v>3160</v>
      </c>
      <c r="I681" t="s">
        <v>3161</v>
      </c>
      <c r="J681" t="s">
        <v>6063</v>
      </c>
      <c r="K681" t="s">
        <v>6064</v>
      </c>
      <c r="L681" t="s">
        <v>6065</v>
      </c>
    </row>
    <row r="682" spans="1:12" x14ac:dyDescent="0.25">
      <c r="A682" t="s">
        <v>930</v>
      </c>
      <c r="B682" t="s">
        <v>4161</v>
      </c>
      <c r="C682" t="s">
        <v>6066</v>
      </c>
      <c r="D682" t="s">
        <v>6067</v>
      </c>
      <c r="E682" t="s">
        <v>6066</v>
      </c>
      <c r="F682" t="s">
        <v>6067</v>
      </c>
      <c r="G682" t="s">
        <v>4164</v>
      </c>
      <c r="H682" t="s">
        <v>3127</v>
      </c>
      <c r="I682" t="s">
        <v>3128</v>
      </c>
      <c r="J682" t="s">
        <v>6068</v>
      </c>
    </row>
    <row r="683" spans="1:12" x14ac:dyDescent="0.25">
      <c r="A683" t="s">
        <v>408</v>
      </c>
      <c r="B683" t="s">
        <v>4154</v>
      </c>
      <c r="C683" t="s">
        <v>6069</v>
      </c>
      <c r="D683" t="s">
        <v>6070</v>
      </c>
      <c r="E683" t="s">
        <v>6069</v>
      </c>
      <c r="F683" t="s">
        <v>6070</v>
      </c>
      <c r="G683" t="s">
        <v>4157</v>
      </c>
      <c r="H683" t="s">
        <v>2049</v>
      </c>
      <c r="I683" t="s">
        <v>2050</v>
      </c>
      <c r="J683" t="s">
        <v>6071</v>
      </c>
    </row>
    <row r="684" spans="1:12" x14ac:dyDescent="0.25">
      <c r="A684" t="s">
        <v>1119</v>
      </c>
      <c r="B684" t="s">
        <v>4154</v>
      </c>
      <c r="C684" t="s">
        <v>6072</v>
      </c>
      <c r="D684" t="s">
        <v>6073</v>
      </c>
      <c r="E684" t="s">
        <v>6072</v>
      </c>
      <c r="F684" t="s">
        <v>6073</v>
      </c>
      <c r="G684" t="s">
        <v>4157</v>
      </c>
      <c r="H684" t="s">
        <v>3495</v>
      </c>
      <c r="I684" t="s">
        <v>3496</v>
      </c>
      <c r="J684" t="s">
        <v>6074</v>
      </c>
    </row>
    <row r="685" spans="1:12" x14ac:dyDescent="0.25">
      <c r="A685" t="s">
        <v>1425</v>
      </c>
      <c r="B685" t="s">
        <v>4161</v>
      </c>
      <c r="C685" t="s">
        <v>6075</v>
      </c>
      <c r="D685" t="s">
        <v>6076</v>
      </c>
      <c r="E685" t="s">
        <v>6075</v>
      </c>
      <c r="F685" t="s">
        <v>6076</v>
      </c>
      <c r="G685" t="s">
        <v>4164</v>
      </c>
      <c r="H685" t="s">
        <v>4107</v>
      </c>
      <c r="I685" t="s">
        <v>4108</v>
      </c>
    </row>
    <row r="686" spans="1:12" x14ac:dyDescent="0.25">
      <c r="A686" t="s">
        <v>1114</v>
      </c>
      <c r="B686" t="s">
        <v>4154</v>
      </c>
      <c r="C686" t="s">
        <v>6077</v>
      </c>
      <c r="D686" t="s">
        <v>6078</v>
      </c>
      <c r="E686" t="s">
        <v>6077</v>
      </c>
      <c r="F686" t="s">
        <v>6078</v>
      </c>
      <c r="G686" t="s">
        <v>4157</v>
      </c>
      <c r="H686" t="s">
        <v>3485</v>
      </c>
      <c r="I686" t="s">
        <v>3486</v>
      </c>
      <c r="J686" t="s">
        <v>6079</v>
      </c>
    </row>
    <row r="687" spans="1:12" x14ac:dyDescent="0.25">
      <c r="A687" t="s">
        <v>666</v>
      </c>
      <c r="B687" t="s">
        <v>4161</v>
      </c>
      <c r="C687" t="s">
        <v>6080</v>
      </c>
      <c r="D687" t="s">
        <v>6081</v>
      </c>
      <c r="E687" t="s">
        <v>6080</v>
      </c>
      <c r="F687" t="s">
        <v>6081</v>
      </c>
      <c r="G687" t="s">
        <v>4164</v>
      </c>
      <c r="H687" t="s">
        <v>2596</v>
      </c>
      <c r="I687" t="s">
        <v>2597</v>
      </c>
      <c r="J687" t="s">
        <v>6082</v>
      </c>
    </row>
    <row r="688" spans="1:12" x14ac:dyDescent="0.25">
      <c r="A688" t="s">
        <v>1373</v>
      </c>
      <c r="B688" t="s">
        <v>4161</v>
      </c>
      <c r="C688" t="s">
        <v>6083</v>
      </c>
      <c r="D688" t="s">
        <v>6084</v>
      </c>
      <c r="E688" t="s">
        <v>6083</v>
      </c>
      <c r="F688" t="s">
        <v>6084</v>
      </c>
      <c r="G688" t="s">
        <v>4164</v>
      </c>
      <c r="H688" t="s">
        <v>4001</v>
      </c>
      <c r="I688" t="s">
        <v>4002</v>
      </c>
    </row>
    <row r="689" spans="1:11" x14ac:dyDescent="0.25">
      <c r="A689" t="s">
        <v>477</v>
      </c>
      <c r="B689" t="s">
        <v>4161</v>
      </c>
      <c r="C689" t="s">
        <v>6085</v>
      </c>
      <c r="D689" t="s">
        <v>6086</v>
      </c>
      <c r="E689" t="s">
        <v>6085</v>
      </c>
      <c r="F689" t="s">
        <v>6086</v>
      </c>
      <c r="G689" t="s">
        <v>4164</v>
      </c>
      <c r="H689" t="s">
        <v>2200</v>
      </c>
      <c r="I689" t="s">
        <v>2201</v>
      </c>
    </row>
    <row r="690" spans="1:11" x14ac:dyDescent="0.25">
      <c r="A690" t="s">
        <v>934</v>
      </c>
      <c r="B690" t="s">
        <v>4154</v>
      </c>
      <c r="C690" t="s">
        <v>6087</v>
      </c>
      <c r="D690" t="s">
        <v>6088</v>
      </c>
      <c r="E690" t="s">
        <v>6087</v>
      </c>
      <c r="F690" t="s">
        <v>6088</v>
      </c>
      <c r="G690" t="s">
        <v>4157</v>
      </c>
      <c r="H690" t="s">
        <v>3135</v>
      </c>
      <c r="I690" t="s">
        <v>3136</v>
      </c>
      <c r="J690" t="s">
        <v>6089</v>
      </c>
    </row>
    <row r="691" spans="1:11" x14ac:dyDescent="0.25">
      <c r="A691" t="s">
        <v>1056</v>
      </c>
      <c r="B691" t="s">
        <v>4154</v>
      </c>
      <c r="C691" t="s">
        <v>6090</v>
      </c>
      <c r="D691" t="s">
        <v>6091</v>
      </c>
      <c r="E691" t="s">
        <v>6090</v>
      </c>
      <c r="F691" t="s">
        <v>6091</v>
      </c>
      <c r="G691" t="s">
        <v>4157</v>
      </c>
      <c r="H691" t="s">
        <v>3371</v>
      </c>
      <c r="I691" t="s">
        <v>3372</v>
      </c>
    </row>
    <row r="692" spans="1:11" x14ac:dyDescent="0.25">
      <c r="A692" t="s">
        <v>327</v>
      </c>
      <c r="B692" t="s">
        <v>4154</v>
      </c>
      <c r="C692" t="s">
        <v>6092</v>
      </c>
      <c r="D692" t="s">
        <v>6093</v>
      </c>
      <c r="E692" t="s">
        <v>6092</v>
      </c>
      <c r="F692" t="s">
        <v>6093</v>
      </c>
      <c r="G692" t="s">
        <v>4157</v>
      </c>
      <c r="H692" t="s">
        <v>1875</v>
      </c>
      <c r="I692" t="s">
        <v>1876</v>
      </c>
      <c r="J692" t="s">
        <v>6094</v>
      </c>
      <c r="K692" t="s">
        <v>6095</v>
      </c>
    </row>
    <row r="693" spans="1:11" x14ac:dyDescent="0.25">
      <c r="A693" t="s">
        <v>1128</v>
      </c>
      <c r="B693" t="s">
        <v>4154</v>
      </c>
      <c r="C693" t="s">
        <v>6096</v>
      </c>
      <c r="D693" t="s">
        <v>6097</v>
      </c>
      <c r="E693" t="s">
        <v>6096</v>
      </c>
      <c r="F693" t="s">
        <v>6097</v>
      </c>
      <c r="G693" t="s">
        <v>4157</v>
      </c>
      <c r="H693" t="s">
        <v>3513</v>
      </c>
    </row>
    <row r="694" spans="1:11" x14ac:dyDescent="0.25">
      <c r="A694" t="s">
        <v>500</v>
      </c>
      <c r="B694" t="s">
        <v>4161</v>
      </c>
      <c r="C694" t="s">
        <v>6098</v>
      </c>
      <c r="D694" t="s">
        <v>6099</v>
      </c>
      <c r="E694" t="s">
        <v>6098</v>
      </c>
      <c r="F694" t="s">
        <v>6099</v>
      </c>
      <c r="G694" t="s">
        <v>4164</v>
      </c>
      <c r="H694" t="s">
        <v>2251</v>
      </c>
      <c r="I694" t="s">
        <v>2252</v>
      </c>
      <c r="J694" t="s">
        <v>6100</v>
      </c>
    </row>
    <row r="695" spans="1:11" x14ac:dyDescent="0.25">
      <c r="A695" t="s">
        <v>169</v>
      </c>
      <c r="B695" t="s">
        <v>4154</v>
      </c>
      <c r="C695" t="s">
        <v>6101</v>
      </c>
      <c r="D695" t="s">
        <v>6102</v>
      </c>
      <c r="E695" t="s">
        <v>6101</v>
      </c>
      <c r="F695" t="s">
        <v>6102</v>
      </c>
      <c r="G695" t="s">
        <v>4157</v>
      </c>
      <c r="H695" t="s">
        <v>2255</v>
      </c>
      <c r="I695" t="s">
        <v>2256</v>
      </c>
      <c r="J695" t="s">
        <v>6103</v>
      </c>
    </row>
    <row r="696" spans="1:11" x14ac:dyDescent="0.25">
      <c r="A696" t="s">
        <v>128</v>
      </c>
      <c r="B696" t="s">
        <v>4161</v>
      </c>
      <c r="C696" t="s">
        <v>6104</v>
      </c>
      <c r="D696" t="s">
        <v>6105</v>
      </c>
      <c r="E696" t="s">
        <v>6104</v>
      </c>
      <c r="F696" t="s">
        <v>6105</v>
      </c>
      <c r="G696" t="s">
        <v>4164</v>
      </c>
      <c r="H696" t="s">
        <v>1580</v>
      </c>
      <c r="I696" t="s">
        <v>1581</v>
      </c>
      <c r="J696" t="s">
        <v>6106</v>
      </c>
    </row>
    <row r="697" spans="1:11" x14ac:dyDescent="0.25">
      <c r="A697" t="s">
        <v>834</v>
      </c>
      <c r="B697" t="s">
        <v>4154</v>
      </c>
      <c r="C697" t="s">
        <v>6107</v>
      </c>
      <c r="D697" t="s">
        <v>6108</v>
      </c>
      <c r="E697" t="s">
        <v>6107</v>
      </c>
      <c r="F697" t="s">
        <v>6108</v>
      </c>
      <c r="G697" t="s">
        <v>4157</v>
      </c>
      <c r="H697" t="s">
        <v>2938</v>
      </c>
      <c r="I697" t="s">
        <v>2939</v>
      </c>
      <c r="J697" t="s">
        <v>6109</v>
      </c>
      <c r="K697" t="s">
        <v>6110</v>
      </c>
    </row>
    <row r="698" spans="1:11" x14ac:dyDescent="0.25">
      <c r="A698" t="s">
        <v>1312</v>
      </c>
      <c r="B698" t="s">
        <v>4161</v>
      </c>
      <c r="C698" t="s">
        <v>6111</v>
      </c>
      <c r="D698" t="s">
        <v>6112</v>
      </c>
      <c r="E698" t="s">
        <v>6111</v>
      </c>
      <c r="F698" t="s">
        <v>6112</v>
      </c>
      <c r="G698" t="s">
        <v>4164</v>
      </c>
      <c r="H698" t="s">
        <v>3885</v>
      </c>
      <c r="I698" t="s">
        <v>3886</v>
      </c>
    </row>
    <row r="699" spans="1:11" x14ac:dyDescent="0.25">
      <c r="A699" t="s">
        <v>358</v>
      </c>
      <c r="B699" t="s">
        <v>4161</v>
      </c>
      <c r="C699" t="s">
        <v>6113</v>
      </c>
      <c r="D699" t="s">
        <v>6114</v>
      </c>
      <c r="E699" t="s">
        <v>6113</v>
      </c>
      <c r="F699" t="s">
        <v>6114</v>
      </c>
      <c r="G699" t="s">
        <v>4164</v>
      </c>
      <c r="H699" t="s">
        <v>1942</v>
      </c>
      <c r="I699" t="s">
        <v>1943</v>
      </c>
    </row>
    <row r="700" spans="1:11" x14ac:dyDescent="0.25">
      <c r="A700" t="s">
        <v>963</v>
      </c>
      <c r="B700" t="s">
        <v>4161</v>
      </c>
      <c r="C700" t="s">
        <v>6115</v>
      </c>
      <c r="D700" t="s">
        <v>6116</v>
      </c>
      <c r="E700" t="s">
        <v>6115</v>
      </c>
      <c r="F700" t="s">
        <v>6116</v>
      </c>
      <c r="G700" t="s">
        <v>4164</v>
      </c>
      <c r="H700" t="s">
        <v>3192</v>
      </c>
      <c r="I700" t="s">
        <v>3193</v>
      </c>
    </row>
    <row r="701" spans="1:11" x14ac:dyDescent="0.25">
      <c r="A701" t="s">
        <v>1111</v>
      </c>
      <c r="B701" t="s">
        <v>4161</v>
      </c>
      <c r="C701" t="s">
        <v>6117</v>
      </c>
      <c r="D701" t="s">
        <v>6118</v>
      </c>
      <c r="E701" t="s">
        <v>6117</v>
      </c>
      <c r="F701" t="s">
        <v>6118</v>
      </c>
      <c r="G701" t="s">
        <v>4164</v>
      </c>
      <c r="H701" t="s">
        <v>3479</v>
      </c>
      <c r="I701" t="s">
        <v>3480</v>
      </c>
      <c r="J701" t="s">
        <v>6119</v>
      </c>
    </row>
    <row r="702" spans="1:11" x14ac:dyDescent="0.25">
      <c r="A702" t="s">
        <v>1242</v>
      </c>
      <c r="B702" t="s">
        <v>4161</v>
      </c>
      <c r="C702" t="s">
        <v>6120</v>
      </c>
      <c r="D702" t="s">
        <v>6121</v>
      </c>
      <c r="E702" t="s">
        <v>6120</v>
      </c>
      <c r="F702" t="s">
        <v>6121</v>
      </c>
      <c r="G702" t="s">
        <v>4164</v>
      </c>
      <c r="H702" t="s">
        <v>3748</v>
      </c>
      <c r="I702" t="s">
        <v>3749</v>
      </c>
      <c r="J702" t="s">
        <v>6122</v>
      </c>
    </row>
    <row r="703" spans="1:11" x14ac:dyDescent="0.25">
      <c r="A703" t="s">
        <v>889</v>
      </c>
      <c r="B703" t="s">
        <v>4154</v>
      </c>
      <c r="C703" t="s">
        <v>6123</v>
      </c>
      <c r="D703" t="s">
        <v>6124</v>
      </c>
      <c r="E703" t="s">
        <v>6123</v>
      </c>
      <c r="F703" t="s">
        <v>6124</v>
      </c>
      <c r="G703" t="s">
        <v>4157</v>
      </c>
      <c r="H703" t="s">
        <v>3046</v>
      </c>
      <c r="I703" t="s">
        <v>3047</v>
      </c>
    </row>
    <row r="704" spans="1:11" x14ac:dyDescent="0.25">
      <c r="A704" t="s">
        <v>921</v>
      </c>
      <c r="B704" t="s">
        <v>4161</v>
      </c>
      <c r="C704" t="s">
        <v>6125</v>
      </c>
      <c r="D704" t="s">
        <v>6126</v>
      </c>
      <c r="E704" t="s">
        <v>6125</v>
      </c>
      <c r="F704" t="s">
        <v>6126</v>
      </c>
      <c r="G704" t="s">
        <v>4164</v>
      </c>
      <c r="H704" t="s">
        <v>3109</v>
      </c>
      <c r="I704" t="s">
        <v>3110</v>
      </c>
      <c r="J704" t="s">
        <v>6127</v>
      </c>
    </row>
    <row r="705" spans="1:11" x14ac:dyDescent="0.25">
      <c r="A705" t="s">
        <v>1439</v>
      </c>
      <c r="B705" t="s">
        <v>4161</v>
      </c>
      <c r="C705" t="s">
        <v>6128</v>
      </c>
      <c r="D705" t="s">
        <v>6129</v>
      </c>
      <c r="E705" t="s">
        <v>6128</v>
      </c>
      <c r="F705" t="s">
        <v>6129</v>
      </c>
      <c r="G705" t="s">
        <v>4164</v>
      </c>
      <c r="H705" t="s">
        <v>4133</v>
      </c>
      <c r="I705" t="s">
        <v>4134</v>
      </c>
    </row>
    <row r="706" spans="1:11" x14ac:dyDescent="0.25">
      <c r="A706" t="s">
        <v>950</v>
      </c>
      <c r="B706" t="s">
        <v>4161</v>
      </c>
      <c r="C706" t="s">
        <v>6130</v>
      </c>
      <c r="D706" t="s">
        <v>6131</v>
      </c>
      <c r="E706" t="s">
        <v>6130</v>
      </c>
      <c r="F706" t="s">
        <v>6131</v>
      </c>
      <c r="G706" t="s">
        <v>4164</v>
      </c>
      <c r="H706" t="s">
        <v>3166</v>
      </c>
      <c r="I706" t="s">
        <v>3167</v>
      </c>
      <c r="J706" t="s">
        <v>6132</v>
      </c>
    </row>
    <row r="707" spans="1:11" x14ac:dyDescent="0.25">
      <c r="A707" t="s">
        <v>870</v>
      </c>
      <c r="B707" t="s">
        <v>4161</v>
      </c>
      <c r="C707" t="s">
        <v>6133</v>
      </c>
      <c r="D707" t="s">
        <v>6134</v>
      </c>
      <c r="E707" t="s">
        <v>6133</v>
      </c>
      <c r="F707" t="s">
        <v>6134</v>
      </c>
      <c r="G707" t="s">
        <v>4164</v>
      </c>
      <c r="H707" t="s">
        <v>3008</v>
      </c>
      <c r="I707" t="s">
        <v>3009</v>
      </c>
      <c r="J707" t="s">
        <v>6135</v>
      </c>
      <c r="K707" t="s">
        <v>6136</v>
      </c>
    </row>
    <row r="708" spans="1:11" x14ac:dyDescent="0.25">
      <c r="A708" t="s">
        <v>585</v>
      </c>
      <c r="B708" t="s">
        <v>4154</v>
      </c>
      <c r="C708" t="s">
        <v>6137</v>
      </c>
      <c r="D708" t="s">
        <v>6138</v>
      </c>
      <c r="E708" t="s">
        <v>6137</v>
      </c>
      <c r="F708" t="s">
        <v>6138</v>
      </c>
      <c r="G708" t="s">
        <v>4157</v>
      </c>
      <c r="H708" t="s">
        <v>2434</v>
      </c>
      <c r="I708" t="s">
        <v>2435</v>
      </c>
    </row>
    <row r="709" spans="1:11" x14ac:dyDescent="0.25">
      <c r="A709" t="s">
        <v>1125</v>
      </c>
      <c r="B709" t="s">
        <v>4161</v>
      </c>
      <c r="C709" t="s">
        <v>6139</v>
      </c>
      <c r="D709" t="s">
        <v>6140</v>
      </c>
      <c r="E709" t="s">
        <v>6139</v>
      </c>
      <c r="F709" t="s">
        <v>6140</v>
      </c>
      <c r="G709" t="s">
        <v>4164</v>
      </c>
      <c r="H709" t="s">
        <v>3507</v>
      </c>
      <c r="I709" t="s">
        <v>3508</v>
      </c>
      <c r="J709" t="s">
        <v>6141</v>
      </c>
    </row>
    <row r="710" spans="1:11" x14ac:dyDescent="0.25">
      <c r="A710" t="s">
        <v>1322</v>
      </c>
      <c r="B710" t="s">
        <v>4161</v>
      </c>
      <c r="C710" t="s">
        <v>6142</v>
      </c>
      <c r="D710" t="s">
        <v>6143</v>
      </c>
      <c r="E710" t="s">
        <v>6142</v>
      </c>
      <c r="F710" t="s">
        <v>6143</v>
      </c>
      <c r="G710" t="s">
        <v>4164</v>
      </c>
      <c r="H710" t="s">
        <v>3655</v>
      </c>
      <c r="I710" t="s">
        <v>3904</v>
      </c>
      <c r="J710" t="s">
        <v>6144</v>
      </c>
    </row>
    <row r="711" spans="1:11" x14ac:dyDescent="0.25">
      <c r="A711" t="s">
        <v>159</v>
      </c>
      <c r="B711" t="s">
        <v>4161</v>
      </c>
      <c r="C711" t="s">
        <v>6145</v>
      </c>
      <c r="D711" t="s">
        <v>6146</v>
      </c>
      <c r="E711" t="s">
        <v>6145</v>
      </c>
      <c r="F711" t="s">
        <v>6146</v>
      </c>
      <c r="G711" t="s">
        <v>4164</v>
      </c>
      <c r="H711" t="s">
        <v>1897</v>
      </c>
      <c r="I711" t="s">
        <v>1898</v>
      </c>
      <c r="J711" t="s">
        <v>6147</v>
      </c>
    </row>
    <row r="712" spans="1:11" x14ac:dyDescent="0.25">
      <c r="A712" t="s">
        <v>139</v>
      </c>
      <c r="B712" t="s">
        <v>4154</v>
      </c>
      <c r="C712" t="s">
        <v>6148</v>
      </c>
      <c r="D712" t="s">
        <v>6149</v>
      </c>
      <c r="E712" t="s">
        <v>6148</v>
      </c>
      <c r="F712" t="s">
        <v>6149</v>
      </c>
      <c r="G712" t="s">
        <v>4157</v>
      </c>
      <c r="H712" t="s">
        <v>1650</v>
      </c>
      <c r="I712" t="s">
        <v>1651</v>
      </c>
    </row>
    <row r="713" spans="1:11" x14ac:dyDescent="0.25">
      <c r="A713" t="s">
        <v>1296</v>
      </c>
      <c r="B713" t="s">
        <v>4154</v>
      </c>
      <c r="C713" t="s">
        <v>6150</v>
      </c>
      <c r="D713" t="s">
        <v>6151</v>
      </c>
      <c r="E713" t="s">
        <v>6150</v>
      </c>
      <c r="F713" t="s">
        <v>6151</v>
      </c>
      <c r="G713" t="s">
        <v>4157</v>
      </c>
      <c r="H713" t="s">
        <v>3855</v>
      </c>
      <c r="I713" t="s">
        <v>3856</v>
      </c>
      <c r="J713" t="s">
        <v>6152</v>
      </c>
    </row>
    <row r="714" spans="1:11" x14ac:dyDescent="0.25">
      <c r="A714" t="s">
        <v>302</v>
      </c>
      <c r="B714" t="s">
        <v>4154</v>
      </c>
      <c r="C714" t="s">
        <v>6153</v>
      </c>
      <c r="D714" t="s">
        <v>6154</v>
      </c>
      <c r="E714" t="s">
        <v>6153</v>
      </c>
      <c r="F714" t="s">
        <v>6154</v>
      </c>
      <c r="G714" t="s">
        <v>4157</v>
      </c>
      <c r="H714" t="s">
        <v>1814</v>
      </c>
      <c r="I714" t="s">
        <v>1815</v>
      </c>
      <c r="J714" t="s">
        <v>6155</v>
      </c>
    </row>
    <row r="715" spans="1:11" x14ac:dyDescent="0.25">
      <c r="A715" t="s">
        <v>1187</v>
      </c>
      <c r="B715" t="s">
        <v>4161</v>
      </c>
      <c r="C715" t="s">
        <v>6156</v>
      </c>
      <c r="D715" t="s">
        <v>6157</v>
      </c>
      <c r="E715" t="s">
        <v>6156</v>
      </c>
      <c r="F715" t="s">
        <v>6157</v>
      </c>
      <c r="G715" t="s">
        <v>4164</v>
      </c>
      <c r="H715" t="s">
        <v>3638</v>
      </c>
      <c r="I715" t="s">
        <v>3639</v>
      </c>
    </row>
    <row r="716" spans="1:11" x14ac:dyDescent="0.25">
      <c r="A716" t="s">
        <v>1095</v>
      </c>
      <c r="B716" t="s">
        <v>4161</v>
      </c>
      <c r="C716" t="s">
        <v>6158</v>
      </c>
      <c r="D716" t="s">
        <v>6159</v>
      </c>
      <c r="E716" t="s">
        <v>6158</v>
      </c>
      <c r="F716" t="s">
        <v>6159</v>
      </c>
      <c r="G716" t="s">
        <v>4164</v>
      </c>
      <c r="H716" t="s">
        <v>3450</v>
      </c>
      <c r="I716" t="s">
        <v>3451</v>
      </c>
      <c r="J716" t="s">
        <v>6160</v>
      </c>
      <c r="K716" t="s">
        <v>6161</v>
      </c>
    </row>
    <row r="717" spans="1:11" x14ac:dyDescent="0.25">
      <c r="A717" t="s">
        <v>410</v>
      </c>
      <c r="B717" t="s">
        <v>4161</v>
      </c>
      <c r="C717" t="s">
        <v>6162</v>
      </c>
      <c r="D717" t="s">
        <v>6163</v>
      </c>
      <c r="E717" t="s">
        <v>6162</v>
      </c>
      <c r="F717" t="s">
        <v>6163</v>
      </c>
      <c r="G717" t="s">
        <v>4164</v>
      </c>
      <c r="H717" t="s">
        <v>2053</v>
      </c>
      <c r="I717" t="s">
        <v>2054</v>
      </c>
      <c r="J717" t="s">
        <v>6164</v>
      </c>
    </row>
    <row r="718" spans="1:11" x14ac:dyDescent="0.25">
      <c r="A718" t="s">
        <v>535</v>
      </c>
      <c r="B718" t="s">
        <v>4161</v>
      </c>
      <c r="C718" t="s">
        <v>6165</v>
      </c>
      <c r="D718" t="s">
        <v>6166</v>
      </c>
      <c r="E718" t="s">
        <v>6165</v>
      </c>
      <c r="F718" t="s">
        <v>6166</v>
      </c>
      <c r="G718" t="s">
        <v>4164</v>
      </c>
      <c r="H718" t="s">
        <v>2334</v>
      </c>
      <c r="I718" t="s">
        <v>2335</v>
      </c>
      <c r="J718" t="s">
        <v>6167</v>
      </c>
      <c r="K718" t="s">
        <v>6168</v>
      </c>
    </row>
    <row r="719" spans="1:11" x14ac:dyDescent="0.25">
      <c r="A719" t="s">
        <v>1291</v>
      </c>
      <c r="B719" t="s">
        <v>4154</v>
      </c>
      <c r="C719" t="s">
        <v>6169</v>
      </c>
      <c r="D719" t="s">
        <v>6170</v>
      </c>
      <c r="E719" t="s">
        <v>6169</v>
      </c>
      <c r="F719" t="s">
        <v>6170</v>
      </c>
      <c r="G719" t="s">
        <v>4157</v>
      </c>
      <c r="H719" t="s">
        <v>3845</v>
      </c>
      <c r="I719" t="s">
        <v>3846</v>
      </c>
      <c r="J719" t="s">
        <v>6171</v>
      </c>
    </row>
    <row r="720" spans="1:11" x14ac:dyDescent="0.25">
      <c r="A720" t="s">
        <v>821</v>
      </c>
      <c r="B720" t="s">
        <v>4154</v>
      </c>
      <c r="C720" t="s">
        <v>6172</v>
      </c>
      <c r="D720" t="s">
        <v>6173</v>
      </c>
      <c r="E720" t="s">
        <v>6172</v>
      </c>
      <c r="F720" t="s">
        <v>6173</v>
      </c>
      <c r="G720" t="s">
        <v>4157</v>
      </c>
      <c r="H720" t="s">
        <v>2910</v>
      </c>
      <c r="I720" t="s">
        <v>2911</v>
      </c>
    </row>
    <row r="721" spans="1:12" x14ac:dyDescent="0.25">
      <c r="A721" t="s">
        <v>178</v>
      </c>
      <c r="B721" t="s">
        <v>4154</v>
      </c>
      <c r="C721" t="s">
        <v>6174</v>
      </c>
      <c r="D721" t="s">
        <v>6175</v>
      </c>
      <c r="E721" t="s">
        <v>6174</v>
      </c>
      <c r="F721" t="s">
        <v>6175</v>
      </c>
      <c r="G721" t="s">
        <v>4157</v>
      </c>
      <c r="H721" t="s">
        <v>2902</v>
      </c>
      <c r="I721" t="s">
        <v>2903</v>
      </c>
    </row>
    <row r="722" spans="1:12" x14ac:dyDescent="0.25">
      <c r="A722" t="s">
        <v>531</v>
      </c>
      <c r="B722" t="s">
        <v>4154</v>
      </c>
      <c r="C722" t="s">
        <v>6176</v>
      </c>
      <c r="D722" t="s">
        <v>6177</v>
      </c>
      <c r="E722" t="s">
        <v>6176</v>
      </c>
      <c r="F722" t="s">
        <v>6177</v>
      </c>
      <c r="G722" t="s">
        <v>4157</v>
      </c>
      <c r="H722" t="s">
        <v>2326</v>
      </c>
      <c r="I722" t="s">
        <v>2327</v>
      </c>
    </row>
    <row r="723" spans="1:12" x14ac:dyDescent="0.25">
      <c r="A723" t="s">
        <v>529</v>
      </c>
      <c r="B723" t="s">
        <v>4161</v>
      </c>
      <c r="C723" t="s">
        <v>6178</v>
      </c>
      <c r="D723" t="s">
        <v>6179</v>
      </c>
      <c r="E723" t="s">
        <v>6178</v>
      </c>
      <c r="F723" t="s">
        <v>6179</v>
      </c>
      <c r="G723" t="s">
        <v>4164</v>
      </c>
      <c r="H723" t="s">
        <v>2322</v>
      </c>
      <c r="I723" t="s">
        <v>2323</v>
      </c>
      <c r="J723" t="s">
        <v>6180</v>
      </c>
      <c r="K723" t="s">
        <v>6181</v>
      </c>
    </row>
    <row r="724" spans="1:12" x14ac:dyDescent="0.25">
      <c r="A724" t="s">
        <v>601</v>
      </c>
      <c r="B724" t="s">
        <v>4154</v>
      </c>
      <c r="C724" t="s">
        <v>6182</v>
      </c>
      <c r="D724" t="s">
        <v>6183</v>
      </c>
      <c r="E724" t="s">
        <v>6182</v>
      </c>
      <c r="F724" t="s">
        <v>6183</v>
      </c>
      <c r="G724" t="s">
        <v>4157</v>
      </c>
      <c r="H724" t="s">
        <v>2464</v>
      </c>
      <c r="I724" t="s">
        <v>2465</v>
      </c>
    </row>
    <row r="725" spans="1:12" x14ac:dyDescent="0.25">
      <c r="A725" t="s">
        <v>725</v>
      </c>
      <c r="B725" t="s">
        <v>4161</v>
      </c>
      <c r="C725" t="s">
        <v>6184</v>
      </c>
      <c r="D725" t="s">
        <v>6185</v>
      </c>
      <c r="E725" t="s">
        <v>6184</v>
      </c>
      <c r="F725" t="s">
        <v>6185</v>
      </c>
      <c r="G725" t="s">
        <v>4164</v>
      </c>
      <c r="H725" t="s">
        <v>2722</v>
      </c>
      <c r="I725" t="s">
        <v>2723</v>
      </c>
      <c r="J725" t="s">
        <v>6186</v>
      </c>
      <c r="K725" t="s">
        <v>6187</v>
      </c>
    </row>
    <row r="726" spans="1:12" x14ac:dyDescent="0.25">
      <c r="A726" t="s">
        <v>1309</v>
      </c>
      <c r="B726" t="s">
        <v>4154</v>
      </c>
      <c r="C726" t="s">
        <v>6188</v>
      </c>
      <c r="D726" t="s">
        <v>6189</v>
      </c>
      <c r="E726" t="s">
        <v>6188</v>
      </c>
      <c r="F726" t="s">
        <v>6189</v>
      </c>
      <c r="G726" t="s">
        <v>4157</v>
      </c>
      <c r="H726" t="s">
        <v>3879</v>
      </c>
      <c r="I726" t="s">
        <v>3880</v>
      </c>
    </row>
    <row r="727" spans="1:12" x14ac:dyDescent="0.25">
      <c r="A727" t="s">
        <v>266</v>
      </c>
      <c r="B727" t="s">
        <v>4154</v>
      </c>
      <c r="C727" t="s">
        <v>6190</v>
      </c>
      <c r="D727" t="s">
        <v>6191</v>
      </c>
      <c r="E727" t="s">
        <v>6190</v>
      </c>
      <c r="F727" t="s">
        <v>6191</v>
      </c>
      <c r="G727" t="s">
        <v>4157</v>
      </c>
      <c r="H727" t="s">
        <v>1723</v>
      </c>
      <c r="I727" t="s">
        <v>1724</v>
      </c>
    </row>
    <row r="728" spans="1:12" x14ac:dyDescent="0.25">
      <c r="A728" t="s">
        <v>914</v>
      </c>
      <c r="B728" t="s">
        <v>4154</v>
      </c>
      <c r="C728" t="s">
        <v>6192</v>
      </c>
      <c r="D728" t="s">
        <v>6193</v>
      </c>
      <c r="E728" t="s">
        <v>6192</v>
      </c>
      <c r="F728" t="s">
        <v>6193</v>
      </c>
      <c r="G728" t="s">
        <v>4157</v>
      </c>
      <c r="H728" t="s">
        <v>3096</v>
      </c>
      <c r="I728" t="s">
        <v>3097</v>
      </c>
      <c r="J728" t="s">
        <v>6194</v>
      </c>
    </row>
    <row r="729" spans="1:12" x14ac:dyDescent="0.25">
      <c r="A729" t="s">
        <v>276</v>
      </c>
      <c r="B729" t="s">
        <v>4154</v>
      </c>
      <c r="C729" t="s">
        <v>6195</v>
      </c>
      <c r="D729" t="s">
        <v>6196</v>
      </c>
      <c r="E729" t="s">
        <v>6195</v>
      </c>
      <c r="F729" t="s">
        <v>6196</v>
      </c>
      <c r="G729" t="s">
        <v>4157</v>
      </c>
      <c r="H729" t="s">
        <v>1750</v>
      </c>
      <c r="I729" t="s">
        <v>1751</v>
      </c>
      <c r="J729" t="s">
        <v>6197</v>
      </c>
      <c r="K729" t="s">
        <v>6198</v>
      </c>
      <c r="L729" t="s">
        <v>6199</v>
      </c>
    </row>
    <row r="730" spans="1:12" x14ac:dyDescent="0.25">
      <c r="A730" t="s">
        <v>756</v>
      </c>
      <c r="B730" t="s">
        <v>4161</v>
      </c>
      <c r="C730" t="s">
        <v>6200</v>
      </c>
      <c r="D730" t="s">
        <v>6201</v>
      </c>
      <c r="E730" t="s">
        <v>6200</v>
      </c>
      <c r="F730" t="s">
        <v>6201</v>
      </c>
      <c r="G730" t="s">
        <v>4164</v>
      </c>
      <c r="H730" t="s">
        <v>2779</v>
      </c>
      <c r="I730" t="s">
        <v>2780</v>
      </c>
      <c r="J730" t="s">
        <v>6202</v>
      </c>
    </row>
    <row r="731" spans="1:12" x14ac:dyDescent="0.25">
      <c r="A731" t="s">
        <v>1314</v>
      </c>
      <c r="B731" t="s">
        <v>4161</v>
      </c>
      <c r="C731" t="s">
        <v>6203</v>
      </c>
      <c r="D731" t="s">
        <v>6204</v>
      </c>
      <c r="E731" t="s">
        <v>6203</v>
      </c>
      <c r="F731" t="s">
        <v>6204</v>
      </c>
      <c r="G731" t="s">
        <v>4164</v>
      </c>
      <c r="H731" t="s">
        <v>3889</v>
      </c>
      <c r="I731" t="s">
        <v>3890</v>
      </c>
    </row>
    <row r="732" spans="1:12" x14ac:dyDescent="0.25">
      <c r="A732" t="s">
        <v>928</v>
      </c>
      <c r="B732" t="s">
        <v>4161</v>
      </c>
      <c r="C732" t="s">
        <v>6205</v>
      </c>
      <c r="D732" t="s">
        <v>6206</v>
      </c>
      <c r="E732" t="s">
        <v>6205</v>
      </c>
      <c r="F732" t="s">
        <v>6206</v>
      </c>
      <c r="G732" t="s">
        <v>4164</v>
      </c>
      <c r="H732" t="s">
        <v>3123</v>
      </c>
      <c r="I732" t="s">
        <v>3124</v>
      </c>
      <c r="J732" t="s">
        <v>6207</v>
      </c>
      <c r="K732" t="s">
        <v>6208</v>
      </c>
    </row>
    <row r="733" spans="1:12" x14ac:dyDescent="0.25">
      <c r="A733" t="s">
        <v>694</v>
      </c>
      <c r="B733" t="s">
        <v>4161</v>
      </c>
      <c r="C733" t="s">
        <v>6209</v>
      </c>
      <c r="D733" t="s">
        <v>6210</v>
      </c>
      <c r="E733" t="s">
        <v>6209</v>
      </c>
      <c r="F733" t="s">
        <v>6210</v>
      </c>
      <c r="G733" t="s">
        <v>4164</v>
      </c>
      <c r="H733" t="s">
        <v>2659</v>
      </c>
      <c r="I733" t="s">
        <v>2660</v>
      </c>
      <c r="J733" t="s">
        <v>6211</v>
      </c>
      <c r="K733" t="s">
        <v>6212</v>
      </c>
    </row>
    <row r="734" spans="1:12" x14ac:dyDescent="0.25">
      <c r="A734" t="s">
        <v>264</v>
      </c>
      <c r="B734" t="s">
        <v>4161</v>
      </c>
      <c r="C734" t="s">
        <v>6213</v>
      </c>
      <c r="D734" t="s">
        <v>6214</v>
      </c>
      <c r="E734" t="s">
        <v>6213</v>
      </c>
      <c r="F734" t="s">
        <v>6214</v>
      </c>
      <c r="G734" t="s">
        <v>4164</v>
      </c>
      <c r="H734" t="s">
        <v>1719</v>
      </c>
      <c r="I734" t="s">
        <v>1720</v>
      </c>
      <c r="J734" t="s">
        <v>6215</v>
      </c>
      <c r="K734" t="s">
        <v>6216</v>
      </c>
    </row>
    <row r="735" spans="1:12" x14ac:dyDescent="0.25">
      <c r="A735" t="s">
        <v>331</v>
      </c>
      <c r="B735" t="s">
        <v>4154</v>
      </c>
      <c r="C735" t="s">
        <v>6217</v>
      </c>
      <c r="D735" t="s">
        <v>6218</v>
      </c>
      <c r="E735" t="s">
        <v>6217</v>
      </c>
      <c r="F735" t="s">
        <v>6218</v>
      </c>
      <c r="G735" t="s">
        <v>4157</v>
      </c>
      <c r="H735" t="s">
        <v>1883</v>
      </c>
      <c r="I735" t="s">
        <v>1884</v>
      </c>
      <c r="J735" t="s">
        <v>4287</v>
      </c>
      <c r="K735" t="s">
        <v>6219</v>
      </c>
    </row>
    <row r="736" spans="1:12" x14ac:dyDescent="0.25">
      <c r="A736" t="s">
        <v>1268</v>
      </c>
      <c r="B736" t="s">
        <v>4154</v>
      </c>
      <c r="C736" t="s">
        <v>6220</v>
      </c>
      <c r="D736" t="s">
        <v>6221</v>
      </c>
      <c r="E736" t="s">
        <v>6220</v>
      </c>
      <c r="F736" t="s">
        <v>6221</v>
      </c>
      <c r="G736" t="s">
        <v>4157</v>
      </c>
      <c r="H736" t="s">
        <v>6222</v>
      </c>
      <c r="I736" t="s">
        <v>3801</v>
      </c>
    </row>
    <row r="737" spans="1:12" x14ac:dyDescent="0.25">
      <c r="A737" t="s">
        <v>588</v>
      </c>
      <c r="B737" t="s">
        <v>4154</v>
      </c>
      <c r="C737" t="s">
        <v>6223</v>
      </c>
      <c r="D737" t="s">
        <v>6224</v>
      </c>
      <c r="E737" t="s">
        <v>6223</v>
      </c>
      <c r="F737" t="s">
        <v>6224</v>
      </c>
      <c r="G737" t="s">
        <v>4157</v>
      </c>
      <c r="H737" t="s">
        <v>2440</v>
      </c>
      <c r="I737" t="s">
        <v>2441</v>
      </c>
    </row>
    <row r="738" spans="1:12" x14ac:dyDescent="0.25">
      <c r="A738" t="s">
        <v>351</v>
      </c>
      <c r="B738" t="s">
        <v>4161</v>
      </c>
      <c r="C738" t="s">
        <v>6225</v>
      </c>
      <c r="D738" t="s">
        <v>6226</v>
      </c>
      <c r="E738" t="s">
        <v>6225</v>
      </c>
      <c r="F738" t="s">
        <v>6226</v>
      </c>
      <c r="G738" t="s">
        <v>4164</v>
      </c>
      <c r="H738" t="s">
        <v>1928</v>
      </c>
      <c r="I738" t="s">
        <v>1929</v>
      </c>
    </row>
    <row r="739" spans="1:12" x14ac:dyDescent="0.25">
      <c r="A739" t="s">
        <v>1157</v>
      </c>
      <c r="B739" t="s">
        <v>4161</v>
      </c>
      <c r="C739" t="s">
        <v>6227</v>
      </c>
      <c r="D739" t="s">
        <v>6228</v>
      </c>
      <c r="E739" t="s">
        <v>6227</v>
      </c>
      <c r="F739" t="s">
        <v>6228</v>
      </c>
      <c r="G739" t="s">
        <v>4164</v>
      </c>
      <c r="H739" t="s">
        <v>3572</v>
      </c>
      <c r="I739" t="s">
        <v>3573</v>
      </c>
      <c r="J739" t="s">
        <v>6229</v>
      </c>
    </row>
    <row r="740" spans="1:12" x14ac:dyDescent="0.25">
      <c r="A740" t="s">
        <v>1302</v>
      </c>
      <c r="B740" t="s">
        <v>4161</v>
      </c>
      <c r="C740" t="s">
        <v>6230</v>
      </c>
      <c r="D740" t="s">
        <v>6231</v>
      </c>
      <c r="E740" t="s">
        <v>6230</v>
      </c>
      <c r="F740" t="s">
        <v>6231</v>
      </c>
      <c r="G740" t="s">
        <v>4164</v>
      </c>
      <c r="H740" t="s">
        <v>3867</v>
      </c>
      <c r="I740" t="s">
        <v>3868</v>
      </c>
      <c r="J740" t="s">
        <v>6232</v>
      </c>
    </row>
    <row r="741" spans="1:12" x14ac:dyDescent="0.25">
      <c r="A741" t="s">
        <v>1395</v>
      </c>
      <c r="B741" t="s">
        <v>4161</v>
      </c>
      <c r="C741" t="s">
        <v>6233</v>
      </c>
      <c r="D741" t="s">
        <v>6234</v>
      </c>
      <c r="E741" t="s">
        <v>6233</v>
      </c>
      <c r="F741" t="s">
        <v>6234</v>
      </c>
      <c r="G741" t="s">
        <v>4164</v>
      </c>
      <c r="H741" t="s">
        <v>4048</v>
      </c>
      <c r="I741" t="s">
        <v>4049</v>
      </c>
    </row>
    <row r="742" spans="1:12" x14ac:dyDescent="0.25">
      <c r="A742" t="s">
        <v>1426</v>
      </c>
      <c r="B742" t="s">
        <v>4154</v>
      </c>
      <c r="C742" t="s">
        <v>6235</v>
      </c>
      <c r="D742" t="s">
        <v>6236</v>
      </c>
      <c r="E742" t="s">
        <v>6235</v>
      </c>
      <c r="F742" t="s">
        <v>6236</v>
      </c>
      <c r="G742" t="s">
        <v>4157</v>
      </c>
      <c r="H742" t="s">
        <v>4109</v>
      </c>
    </row>
    <row r="743" spans="1:12" x14ac:dyDescent="0.25">
      <c r="A743" t="s">
        <v>370</v>
      </c>
      <c r="B743" t="s">
        <v>4161</v>
      </c>
      <c r="C743" t="s">
        <v>6237</v>
      </c>
      <c r="D743" t="s">
        <v>6238</v>
      </c>
      <c r="E743" t="s">
        <v>6237</v>
      </c>
      <c r="F743" t="s">
        <v>6238</v>
      </c>
      <c r="G743" t="s">
        <v>4164</v>
      </c>
      <c r="H743" t="s">
        <v>1972</v>
      </c>
      <c r="I743" t="s">
        <v>1973</v>
      </c>
      <c r="J743" t="s">
        <v>6239</v>
      </c>
    </row>
    <row r="744" spans="1:12" x14ac:dyDescent="0.25">
      <c r="A744" t="s">
        <v>310</v>
      </c>
      <c r="B744" t="s">
        <v>4161</v>
      </c>
      <c r="C744" t="s">
        <v>6240</v>
      </c>
      <c r="D744" t="s">
        <v>6241</v>
      </c>
      <c r="E744" t="s">
        <v>6240</v>
      </c>
      <c r="F744" t="s">
        <v>6241</v>
      </c>
      <c r="G744" t="s">
        <v>4164</v>
      </c>
      <c r="H744" t="s">
        <v>1832</v>
      </c>
      <c r="I744" t="s">
        <v>1833</v>
      </c>
      <c r="J744" t="s">
        <v>6242</v>
      </c>
      <c r="K744" t="s">
        <v>6243</v>
      </c>
    </row>
    <row r="745" spans="1:12" x14ac:dyDescent="0.25">
      <c r="A745" t="s">
        <v>1022</v>
      </c>
      <c r="B745" t="s">
        <v>4154</v>
      </c>
      <c r="C745" t="s">
        <v>6244</v>
      </c>
      <c r="D745" t="s">
        <v>6245</v>
      </c>
      <c r="E745" t="s">
        <v>6244</v>
      </c>
      <c r="F745" t="s">
        <v>6245</v>
      </c>
      <c r="G745" t="s">
        <v>4157</v>
      </c>
      <c r="H745" t="s">
        <v>3308</v>
      </c>
      <c r="I745" t="s">
        <v>3309</v>
      </c>
      <c r="J745" t="s">
        <v>6246</v>
      </c>
      <c r="K745" t="s">
        <v>6247</v>
      </c>
    </row>
    <row r="746" spans="1:12" x14ac:dyDescent="0.25">
      <c r="A746" t="s">
        <v>459</v>
      </c>
      <c r="B746" t="s">
        <v>4161</v>
      </c>
      <c r="C746" t="s">
        <v>6248</v>
      </c>
      <c r="D746" t="s">
        <v>6249</v>
      </c>
      <c r="E746" t="s">
        <v>6248</v>
      </c>
      <c r="F746" t="s">
        <v>6249</v>
      </c>
      <c r="G746" t="s">
        <v>4164</v>
      </c>
      <c r="H746" t="s">
        <v>2155</v>
      </c>
      <c r="I746" t="s">
        <v>2156</v>
      </c>
      <c r="J746" t="s">
        <v>6250</v>
      </c>
    </row>
    <row r="747" spans="1:12" x14ac:dyDescent="0.25">
      <c r="A747" t="s">
        <v>758</v>
      </c>
      <c r="B747" t="s">
        <v>4154</v>
      </c>
      <c r="C747" t="s">
        <v>6251</v>
      </c>
      <c r="D747" t="s">
        <v>6252</v>
      </c>
      <c r="E747" t="s">
        <v>6251</v>
      </c>
      <c r="F747" t="s">
        <v>6252</v>
      </c>
      <c r="G747" t="s">
        <v>4157</v>
      </c>
      <c r="H747" t="s">
        <v>2783</v>
      </c>
      <c r="I747" t="s">
        <v>2784</v>
      </c>
    </row>
    <row r="748" spans="1:12" x14ac:dyDescent="0.25">
      <c r="A748" t="s">
        <v>924</v>
      </c>
      <c r="B748" t="s">
        <v>4161</v>
      </c>
      <c r="C748" t="s">
        <v>6253</v>
      </c>
      <c r="D748" t="s">
        <v>6254</v>
      </c>
      <c r="E748" t="s">
        <v>6253</v>
      </c>
      <c r="F748" t="s">
        <v>6254</v>
      </c>
      <c r="G748" t="s">
        <v>4164</v>
      </c>
      <c r="H748" t="s">
        <v>3115</v>
      </c>
      <c r="I748" t="s">
        <v>3116</v>
      </c>
      <c r="J748" t="s">
        <v>6255</v>
      </c>
    </row>
    <row r="749" spans="1:12" x14ac:dyDescent="0.25">
      <c r="A749" t="s">
        <v>219</v>
      </c>
      <c r="B749" t="s">
        <v>4161</v>
      </c>
      <c r="C749" t="s">
        <v>6256</v>
      </c>
      <c r="D749" t="s">
        <v>6257</v>
      </c>
      <c r="E749" t="s">
        <v>6256</v>
      </c>
      <c r="F749" t="s">
        <v>6257</v>
      </c>
      <c r="G749" t="s">
        <v>4164</v>
      </c>
      <c r="H749" t="s">
        <v>1606</v>
      </c>
      <c r="I749" t="s">
        <v>1607</v>
      </c>
      <c r="J749" t="s">
        <v>6258</v>
      </c>
    </row>
    <row r="750" spans="1:12" x14ac:dyDescent="0.25">
      <c r="A750" t="s">
        <v>1445</v>
      </c>
      <c r="B750" t="s">
        <v>4154</v>
      </c>
      <c r="C750" t="s">
        <v>6259</v>
      </c>
      <c r="D750" t="s">
        <v>6260</v>
      </c>
      <c r="E750" t="s">
        <v>6259</v>
      </c>
      <c r="F750" t="s">
        <v>6260</v>
      </c>
      <c r="G750" t="s">
        <v>4157</v>
      </c>
      <c r="H750" t="s">
        <v>4144</v>
      </c>
      <c r="I750" t="s">
        <v>4145</v>
      </c>
    </row>
    <row r="751" spans="1:12" x14ac:dyDescent="0.25">
      <c r="A751" t="s">
        <v>675</v>
      </c>
      <c r="B751" t="s">
        <v>4154</v>
      </c>
      <c r="C751" t="s">
        <v>6261</v>
      </c>
      <c r="D751" t="s">
        <v>6262</v>
      </c>
      <c r="E751" t="s">
        <v>6261</v>
      </c>
      <c r="F751" t="s">
        <v>6262</v>
      </c>
      <c r="G751" t="s">
        <v>4157</v>
      </c>
      <c r="H751" t="s">
        <v>2616</v>
      </c>
      <c r="I751" t="s">
        <v>2617</v>
      </c>
    </row>
    <row r="752" spans="1:12" x14ac:dyDescent="0.25">
      <c r="A752" t="s">
        <v>1263</v>
      </c>
      <c r="B752" t="s">
        <v>4161</v>
      </c>
      <c r="C752" t="s">
        <v>6263</v>
      </c>
      <c r="D752" t="s">
        <v>6264</v>
      </c>
      <c r="E752" t="s">
        <v>6263</v>
      </c>
      <c r="F752" t="s">
        <v>6264</v>
      </c>
      <c r="G752" t="s">
        <v>4164</v>
      </c>
      <c r="H752" t="s">
        <v>3790</v>
      </c>
      <c r="I752" t="s">
        <v>3791</v>
      </c>
      <c r="J752" t="s">
        <v>6265</v>
      </c>
      <c r="K752" t="s">
        <v>6266</v>
      </c>
      <c r="L752" t="s">
        <v>6267</v>
      </c>
    </row>
    <row r="753" spans="1:12" x14ac:dyDescent="0.25">
      <c r="A753" t="s">
        <v>891</v>
      </c>
      <c r="B753" t="s">
        <v>4161</v>
      </c>
      <c r="C753" t="s">
        <v>6268</v>
      </c>
      <c r="D753" t="s">
        <v>6269</v>
      </c>
      <c r="E753" t="s">
        <v>6268</v>
      </c>
      <c r="F753" t="s">
        <v>6269</v>
      </c>
      <c r="G753" t="s">
        <v>4164</v>
      </c>
      <c r="H753" t="s">
        <v>3050</v>
      </c>
      <c r="I753" t="s">
        <v>3051</v>
      </c>
      <c r="J753" t="s">
        <v>6270</v>
      </c>
      <c r="K753" t="s">
        <v>6271</v>
      </c>
    </row>
    <row r="754" spans="1:12" x14ac:dyDescent="0.25">
      <c r="A754" t="s">
        <v>83</v>
      </c>
      <c r="B754" t="s">
        <v>4161</v>
      </c>
      <c r="C754" t="s">
        <v>6272</v>
      </c>
      <c r="D754" t="s">
        <v>6273</v>
      </c>
      <c r="E754" t="s">
        <v>6272</v>
      </c>
      <c r="F754" t="s">
        <v>6273</v>
      </c>
      <c r="G754" t="s">
        <v>4164</v>
      </c>
      <c r="H754" t="s">
        <v>1516</v>
      </c>
      <c r="I754" t="s">
        <v>1517</v>
      </c>
    </row>
    <row r="755" spans="1:12" x14ac:dyDescent="0.25">
      <c r="A755" t="s">
        <v>1352</v>
      </c>
      <c r="B755" t="s">
        <v>4154</v>
      </c>
      <c r="C755" t="s">
        <v>6274</v>
      </c>
      <c r="D755" t="s">
        <v>6275</v>
      </c>
      <c r="E755" t="s">
        <v>6274</v>
      </c>
      <c r="F755" t="s">
        <v>6275</v>
      </c>
      <c r="G755" t="s">
        <v>4157</v>
      </c>
      <c r="H755" t="s">
        <v>6276</v>
      </c>
      <c r="I755" t="s">
        <v>3963</v>
      </c>
      <c r="J755" t="s">
        <v>6277</v>
      </c>
    </row>
    <row r="756" spans="1:12" x14ac:dyDescent="0.25">
      <c r="A756" t="s">
        <v>1230</v>
      </c>
      <c r="B756" t="s">
        <v>4161</v>
      </c>
      <c r="C756" t="s">
        <v>6278</v>
      </c>
      <c r="D756" t="s">
        <v>6279</v>
      </c>
      <c r="E756" t="s">
        <v>6278</v>
      </c>
      <c r="F756" t="s">
        <v>6279</v>
      </c>
      <c r="G756" t="s">
        <v>4164</v>
      </c>
      <c r="H756" t="s">
        <v>3724</v>
      </c>
      <c r="I756" t="s">
        <v>3725</v>
      </c>
      <c r="J756" t="s">
        <v>6280</v>
      </c>
    </row>
    <row r="757" spans="1:12" x14ac:dyDescent="0.25">
      <c r="A757" t="s">
        <v>1178</v>
      </c>
      <c r="B757" t="s">
        <v>4161</v>
      </c>
      <c r="C757" t="s">
        <v>6281</v>
      </c>
      <c r="D757" t="s">
        <v>6282</v>
      </c>
      <c r="E757" t="s">
        <v>6281</v>
      </c>
      <c r="F757" t="s">
        <v>6282</v>
      </c>
      <c r="G757" t="s">
        <v>4164</v>
      </c>
      <c r="H757" t="s">
        <v>3620</v>
      </c>
      <c r="I757" t="s">
        <v>3621</v>
      </c>
      <c r="J757" t="s">
        <v>6283</v>
      </c>
      <c r="K757" t="s">
        <v>6284</v>
      </c>
    </row>
    <row r="758" spans="1:12" x14ac:dyDescent="0.25">
      <c r="A758" t="s">
        <v>1116</v>
      </c>
      <c r="B758" t="s">
        <v>4161</v>
      </c>
      <c r="C758" t="s">
        <v>6285</v>
      </c>
      <c r="D758" t="s">
        <v>6286</v>
      </c>
      <c r="E758" t="s">
        <v>6285</v>
      </c>
      <c r="F758" t="s">
        <v>6286</v>
      </c>
      <c r="G758" t="s">
        <v>4164</v>
      </c>
      <c r="H758" t="s">
        <v>3489</v>
      </c>
      <c r="I758" t="s">
        <v>3490</v>
      </c>
    </row>
    <row r="759" spans="1:12" x14ac:dyDescent="0.25">
      <c r="A759" t="s">
        <v>403</v>
      </c>
      <c r="B759" t="s">
        <v>4154</v>
      </c>
      <c r="C759" t="s">
        <v>6287</v>
      </c>
      <c r="D759" t="s">
        <v>6288</v>
      </c>
      <c r="E759" t="s">
        <v>6287</v>
      </c>
      <c r="F759" t="s">
        <v>6288</v>
      </c>
      <c r="G759" t="s">
        <v>4157</v>
      </c>
      <c r="H759" t="s">
        <v>2039</v>
      </c>
      <c r="I759" t="s">
        <v>2040</v>
      </c>
    </row>
    <row r="760" spans="1:12" x14ac:dyDescent="0.25">
      <c r="A760" t="s">
        <v>888</v>
      </c>
      <c r="B760" t="s">
        <v>4154</v>
      </c>
      <c r="C760" t="s">
        <v>6289</v>
      </c>
      <c r="D760" t="s">
        <v>6290</v>
      </c>
      <c r="E760" t="s">
        <v>6289</v>
      </c>
      <c r="F760" t="s">
        <v>6290</v>
      </c>
      <c r="G760" t="s">
        <v>4157</v>
      </c>
      <c r="H760" t="s">
        <v>3044</v>
      </c>
      <c r="I760" t="s">
        <v>3045</v>
      </c>
    </row>
    <row r="761" spans="1:12" x14ac:dyDescent="0.25">
      <c r="A761" t="s">
        <v>1311</v>
      </c>
      <c r="B761" t="s">
        <v>4161</v>
      </c>
      <c r="C761" t="s">
        <v>6291</v>
      </c>
      <c r="D761" t="s">
        <v>6292</v>
      </c>
      <c r="E761" t="s">
        <v>6291</v>
      </c>
      <c r="F761" t="s">
        <v>6292</v>
      </c>
      <c r="G761" t="s">
        <v>4164</v>
      </c>
      <c r="H761" t="s">
        <v>3883</v>
      </c>
      <c r="I761" t="s">
        <v>3884</v>
      </c>
      <c r="J761" t="s">
        <v>6293</v>
      </c>
    </row>
    <row r="762" spans="1:12" x14ac:dyDescent="0.25">
      <c r="A762" t="s">
        <v>350</v>
      </c>
      <c r="B762" t="s">
        <v>4161</v>
      </c>
      <c r="C762" t="s">
        <v>6294</v>
      </c>
      <c r="D762" t="s">
        <v>6295</v>
      </c>
      <c r="E762" t="s">
        <v>6294</v>
      </c>
      <c r="F762" t="s">
        <v>6295</v>
      </c>
      <c r="G762" t="s">
        <v>4164</v>
      </c>
      <c r="H762" t="s">
        <v>1923</v>
      </c>
      <c r="I762" t="s">
        <v>1924</v>
      </c>
      <c r="J762" t="s">
        <v>6296</v>
      </c>
      <c r="K762" t="s">
        <v>6297</v>
      </c>
      <c r="L762" t="s">
        <v>6298</v>
      </c>
    </row>
    <row r="763" spans="1:12" x14ac:dyDescent="0.25">
      <c r="A763" t="s">
        <v>761</v>
      </c>
      <c r="B763" t="s">
        <v>4154</v>
      </c>
      <c r="C763" t="s">
        <v>6299</v>
      </c>
      <c r="D763" t="s">
        <v>6300</v>
      </c>
      <c r="E763" t="s">
        <v>6299</v>
      </c>
      <c r="F763" t="s">
        <v>6300</v>
      </c>
      <c r="G763" t="s">
        <v>4157</v>
      </c>
      <c r="H763" t="s">
        <v>2789</v>
      </c>
      <c r="I763" t="s">
        <v>2790</v>
      </c>
    </row>
    <row r="764" spans="1:12" x14ac:dyDescent="0.25">
      <c r="A764" t="s">
        <v>138</v>
      </c>
      <c r="B764" t="s">
        <v>4161</v>
      </c>
      <c r="C764" t="s">
        <v>6301</v>
      </c>
      <c r="D764" t="s">
        <v>6302</v>
      </c>
      <c r="E764" t="s">
        <v>6301</v>
      </c>
      <c r="F764" t="s">
        <v>6302</v>
      </c>
      <c r="G764" t="s">
        <v>4164</v>
      </c>
      <c r="H764" t="s">
        <v>1648</v>
      </c>
      <c r="I764" t="s">
        <v>1649</v>
      </c>
      <c r="J764" t="s">
        <v>6303</v>
      </c>
      <c r="K764" t="s">
        <v>6304</v>
      </c>
    </row>
    <row r="765" spans="1:12" x14ac:dyDescent="0.25">
      <c r="A765" t="s">
        <v>301</v>
      </c>
      <c r="B765" t="s">
        <v>4154</v>
      </c>
      <c r="C765" t="s">
        <v>6305</v>
      </c>
      <c r="D765" t="s">
        <v>6306</v>
      </c>
      <c r="E765" t="s">
        <v>6305</v>
      </c>
      <c r="F765" t="s">
        <v>6306</v>
      </c>
      <c r="G765" t="s">
        <v>4157</v>
      </c>
      <c r="H765" t="s">
        <v>1812</v>
      </c>
      <c r="I765" t="s">
        <v>1813</v>
      </c>
    </row>
    <row r="766" spans="1:12" x14ac:dyDescent="0.25">
      <c r="A766" t="s">
        <v>1071</v>
      </c>
      <c r="B766" t="s">
        <v>4154</v>
      </c>
      <c r="C766" t="s">
        <v>6307</v>
      </c>
      <c r="D766" t="s">
        <v>6308</v>
      </c>
      <c r="E766" t="s">
        <v>6307</v>
      </c>
      <c r="F766" t="s">
        <v>6308</v>
      </c>
      <c r="G766" t="s">
        <v>4157</v>
      </c>
      <c r="H766" t="s">
        <v>3403</v>
      </c>
      <c r="I766" t="s">
        <v>3404</v>
      </c>
    </row>
    <row r="767" spans="1:12" x14ac:dyDescent="0.25">
      <c r="A767" t="s">
        <v>222</v>
      </c>
      <c r="B767" t="s">
        <v>4154</v>
      </c>
      <c r="C767" t="s">
        <v>6309</v>
      </c>
      <c r="D767" t="s">
        <v>6310</v>
      </c>
      <c r="E767" t="s">
        <v>6309</v>
      </c>
      <c r="F767" t="s">
        <v>6310</v>
      </c>
      <c r="G767" t="s">
        <v>4157</v>
      </c>
      <c r="H767" t="s">
        <v>1612</v>
      </c>
      <c r="I767" t="s">
        <v>1613</v>
      </c>
    </row>
    <row r="768" spans="1:12" x14ac:dyDescent="0.25">
      <c r="A768" t="s">
        <v>443</v>
      </c>
      <c r="B768" t="s">
        <v>4161</v>
      </c>
      <c r="C768" t="s">
        <v>6311</v>
      </c>
      <c r="D768" t="s">
        <v>6312</v>
      </c>
      <c r="E768" t="s">
        <v>6311</v>
      </c>
      <c r="F768" t="s">
        <v>6312</v>
      </c>
      <c r="G768" t="s">
        <v>4164</v>
      </c>
      <c r="H768" t="s">
        <v>2121</v>
      </c>
      <c r="I768" t="s">
        <v>2122</v>
      </c>
      <c r="J768" t="s">
        <v>6313</v>
      </c>
      <c r="K768" t="s">
        <v>6314</v>
      </c>
    </row>
    <row r="769" spans="1:12" x14ac:dyDescent="0.25">
      <c r="A769" t="s">
        <v>688</v>
      </c>
      <c r="B769" t="s">
        <v>4161</v>
      </c>
      <c r="C769" t="s">
        <v>6315</v>
      </c>
      <c r="D769" t="s">
        <v>6316</v>
      </c>
      <c r="E769" t="s">
        <v>6315</v>
      </c>
      <c r="F769" t="s">
        <v>6316</v>
      </c>
      <c r="G769" t="s">
        <v>4164</v>
      </c>
      <c r="H769" t="s">
        <v>2644</v>
      </c>
      <c r="I769" t="s">
        <v>2645</v>
      </c>
      <c r="J769" t="s">
        <v>6317</v>
      </c>
    </row>
    <row r="770" spans="1:12" x14ac:dyDescent="0.25">
      <c r="A770" t="s">
        <v>876</v>
      </c>
      <c r="B770" t="s">
        <v>4161</v>
      </c>
      <c r="C770" t="s">
        <v>6318</v>
      </c>
      <c r="D770" t="s">
        <v>6319</v>
      </c>
      <c r="E770" t="s">
        <v>6318</v>
      </c>
      <c r="F770" t="s">
        <v>6319</v>
      </c>
      <c r="G770" t="s">
        <v>4164</v>
      </c>
      <c r="H770" t="s">
        <v>3020</v>
      </c>
      <c r="I770" t="s">
        <v>3021</v>
      </c>
    </row>
    <row r="771" spans="1:12" x14ac:dyDescent="0.25">
      <c r="A771" t="s">
        <v>542</v>
      </c>
      <c r="B771" t="s">
        <v>4154</v>
      </c>
      <c r="C771" t="s">
        <v>6320</v>
      </c>
      <c r="D771" t="s">
        <v>6321</v>
      </c>
      <c r="E771" t="s">
        <v>6320</v>
      </c>
      <c r="F771" t="s">
        <v>6321</v>
      </c>
      <c r="G771" t="s">
        <v>4157</v>
      </c>
      <c r="H771" t="s">
        <v>2348</v>
      </c>
      <c r="I771" t="s">
        <v>2349</v>
      </c>
    </row>
    <row r="772" spans="1:12" x14ac:dyDescent="0.25">
      <c r="A772" t="s">
        <v>580</v>
      </c>
      <c r="B772" t="s">
        <v>4161</v>
      </c>
      <c r="C772" t="s">
        <v>6322</v>
      </c>
      <c r="D772" t="s">
        <v>6323</v>
      </c>
      <c r="E772" t="s">
        <v>6322</v>
      </c>
      <c r="F772" t="s">
        <v>6323</v>
      </c>
      <c r="G772" t="s">
        <v>4164</v>
      </c>
      <c r="H772" t="s">
        <v>2422</v>
      </c>
      <c r="I772" t="s">
        <v>2423</v>
      </c>
      <c r="J772" t="s">
        <v>6324</v>
      </c>
      <c r="K772" t="s">
        <v>6325</v>
      </c>
    </row>
    <row r="773" spans="1:12" x14ac:dyDescent="0.25">
      <c r="A773" t="s">
        <v>1378</v>
      </c>
      <c r="B773" t="s">
        <v>4161</v>
      </c>
      <c r="C773" t="s">
        <v>6326</v>
      </c>
      <c r="D773" t="s">
        <v>6327</v>
      </c>
      <c r="E773" t="s">
        <v>6326</v>
      </c>
      <c r="F773" t="s">
        <v>6327</v>
      </c>
      <c r="G773" t="s">
        <v>4164</v>
      </c>
      <c r="H773" t="s">
        <v>4013</v>
      </c>
      <c r="I773" t="s">
        <v>4014</v>
      </c>
    </row>
    <row r="774" spans="1:12" x14ac:dyDescent="0.25">
      <c r="A774" t="s">
        <v>1365</v>
      </c>
      <c r="B774" t="s">
        <v>4154</v>
      </c>
      <c r="C774" t="s">
        <v>6328</v>
      </c>
      <c r="D774" t="s">
        <v>6329</v>
      </c>
      <c r="E774" t="s">
        <v>6328</v>
      </c>
      <c r="F774" t="s">
        <v>6329</v>
      </c>
      <c r="G774" t="s">
        <v>4157</v>
      </c>
      <c r="H774" t="s">
        <v>3987</v>
      </c>
      <c r="I774" t="s">
        <v>3988</v>
      </c>
    </row>
    <row r="775" spans="1:12" x14ac:dyDescent="0.25">
      <c r="A775" t="s">
        <v>294</v>
      </c>
      <c r="B775" t="s">
        <v>4154</v>
      </c>
      <c r="C775" t="s">
        <v>6330</v>
      </c>
      <c r="D775" t="s">
        <v>6331</v>
      </c>
      <c r="E775" t="s">
        <v>6330</v>
      </c>
      <c r="F775" t="s">
        <v>6331</v>
      </c>
      <c r="G775" t="s">
        <v>4157</v>
      </c>
      <c r="H775" t="s">
        <v>1791</v>
      </c>
    </row>
    <row r="776" spans="1:12" x14ac:dyDescent="0.25">
      <c r="A776" t="s">
        <v>908</v>
      </c>
      <c r="B776" t="s">
        <v>4154</v>
      </c>
      <c r="C776" t="s">
        <v>6332</v>
      </c>
      <c r="D776" t="s">
        <v>6333</v>
      </c>
      <c r="E776" t="s">
        <v>6332</v>
      </c>
      <c r="F776" t="s">
        <v>6333</v>
      </c>
      <c r="G776" t="s">
        <v>4157</v>
      </c>
      <c r="H776" t="s">
        <v>3084</v>
      </c>
      <c r="I776" t="s">
        <v>3085</v>
      </c>
      <c r="J776" t="s">
        <v>6334</v>
      </c>
    </row>
    <row r="777" spans="1:12" x14ac:dyDescent="0.25">
      <c r="A777" t="s">
        <v>1172</v>
      </c>
      <c r="B777" t="s">
        <v>4161</v>
      </c>
      <c r="C777" t="s">
        <v>6335</v>
      </c>
      <c r="D777" t="s">
        <v>6336</v>
      </c>
      <c r="E777" t="s">
        <v>6335</v>
      </c>
      <c r="F777" t="s">
        <v>6336</v>
      </c>
      <c r="G777" t="s">
        <v>4164</v>
      </c>
      <c r="H777" t="s">
        <v>3609</v>
      </c>
      <c r="I777" t="s">
        <v>3610</v>
      </c>
      <c r="J777" t="s">
        <v>6337</v>
      </c>
    </row>
    <row r="778" spans="1:12" x14ac:dyDescent="0.25">
      <c r="A778" t="s">
        <v>1060</v>
      </c>
      <c r="B778" t="s">
        <v>4161</v>
      </c>
      <c r="C778" t="s">
        <v>6338</v>
      </c>
      <c r="D778" t="s">
        <v>6339</v>
      </c>
      <c r="E778" t="s">
        <v>6338</v>
      </c>
      <c r="F778" t="s">
        <v>6339</v>
      </c>
      <c r="G778" t="s">
        <v>4164</v>
      </c>
      <c r="H778" t="s">
        <v>3379</v>
      </c>
      <c r="I778" t="s">
        <v>3380</v>
      </c>
      <c r="J778" t="s">
        <v>6340</v>
      </c>
    </row>
    <row r="779" spans="1:12" x14ac:dyDescent="0.25">
      <c r="A779" t="s">
        <v>249</v>
      </c>
      <c r="B779" t="s">
        <v>4161</v>
      </c>
      <c r="C779" t="s">
        <v>6341</v>
      </c>
      <c r="D779" t="s">
        <v>6342</v>
      </c>
      <c r="E779" t="s">
        <v>6341</v>
      </c>
      <c r="F779" t="s">
        <v>6342</v>
      </c>
      <c r="G779" t="s">
        <v>4164</v>
      </c>
      <c r="H779" t="s">
        <v>1683</v>
      </c>
      <c r="I779" t="s">
        <v>1684</v>
      </c>
    </row>
    <row r="780" spans="1:12" x14ac:dyDescent="0.25">
      <c r="A780" t="s">
        <v>1325</v>
      </c>
      <c r="B780" t="s">
        <v>4154</v>
      </c>
      <c r="C780" t="s">
        <v>6343</v>
      </c>
      <c r="D780" t="s">
        <v>6344</v>
      </c>
      <c r="E780" t="s">
        <v>6343</v>
      </c>
      <c r="F780" t="s">
        <v>6344</v>
      </c>
      <c r="G780" t="s">
        <v>4157</v>
      </c>
      <c r="H780" t="s">
        <v>3909</v>
      </c>
      <c r="I780" t="s">
        <v>3910</v>
      </c>
    </row>
    <row r="781" spans="1:12" x14ac:dyDescent="0.25">
      <c r="A781" t="s">
        <v>214</v>
      </c>
      <c r="B781" t="s">
        <v>4154</v>
      </c>
      <c r="C781" t="s">
        <v>6345</v>
      </c>
      <c r="D781" t="s">
        <v>6346</v>
      </c>
      <c r="E781" t="s">
        <v>6345</v>
      </c>
      <c r="F781" t="s">
        <v>6346</v>
      </c>
      <c r="G781" t="s">
        <v>4157</v>
      </c>
      <c r="H781" t="s">
        <v>6347</v>
      </c>
      <c r="I781" t="s">
        <v>6348</v>
      </c>
      <c r="J781" t="s">
        <v>6349</v>
      </c>
    </row>
    <row r="782" spans="1:12" x14ac:dyDescent="0.25">
      <c r="A782" t="s">
        <v>883</v>
      </c>
      <c r="B782" t="s">
        <v>4161</v>
      </c>
      <c r="C782" t="s">
        <v>6350</v>
      </c>
      <c r="D782" t="s">
        <v>6351</v>
      </c>
      <c r="E782" t="s">
        <v>6350</v>
      </c>
      <c r="F782" t="s">
        <v>6351</v>
      </c>
      <c r="G782" t="s">
        <v>4164</v>
      </c>
      <c r="H782" t="s">
        <v>3034</v>
      </c>
      <c r="I782" t="s">
        <v>3035</v>
      </c>
      <c r="J782" t="s">
        <v>6352</v>
      </c>
      <c r="K782" t="s">
        <v>6353</v>
      </c>
      <c r="L782" t="s">
        <v>6354</v>
      </c>
    </row>
    <row r="783" spans="1:12" x14ac:dyDescent="0.25">
      <c r="A783" t="s">
        <v>721</v>
      </c>
      <c r="B783" t="s">
        <v>4154</v>
      </c>
      <c r="C783" t="s">
        <v>6355</v>
      </c>
      <c r="D783" t="s">
        <v>6356</v>
      </c>
      <c r="E783" t="s">
        <v>6355</v>
      </c>
      <c r="F783" t="s">
        <v>6356</v>
      </c>
      <c r="G783" t="s">
        <v>4157</v>
      </c>
      <c r="H783" t="s">
        <v>2714</v>
      </c>
      <c r="I783" t="s">
        <v>2715</v>
      </c>
      <c r="J783" t="s">
        <v>6357</v>
      </c>
      <c r="K783" t="s">
        <v>6358</v>
      </c>
    </row>
    <row r="784" spans="1:12" x14ac:dyDescent="0.25">
      <c r="A784" t="s">
        <v>373</v>
      </c>
      <c r="B784" t="s">
        <v>4161</v>
      </c>
      <c r="C784" t="s">
        <v>6359</v>
      </c>
      <c r="D784" t="s">
        <v>6360</v>
      </c>
      <c r="E784" t="s">
        <v>6359</v>
      </c>
      <c r="F784" t="s">
        <v>6360</v>
      </c>
      <c r="G784" t="s">
        <v>4164</v>
      </c>
      <c r="H784" t="s">
        <v>1978</v>
      </c>
      <c r="I784" t="s">
        <v>1979</v>
      </c>
    </row>
    <row r="785" spans="1:12" x14ac:dyDescent="0.25">
      <c r="A785" t="s">
        <v>886</v>
      </c>
      <c r="B785" t="s">
        <v>4161</v>
      </c>
      <c r="C785" t="s">
        <v>6361</v>
      </c>
      <c r="D785" t="s">
        <v>6362</v>
      </c>
      <c r="E785" t="s">
        <v>6361</v>
      </c>
      <c r="F785" t="s">
        <v>6362</v>
      </c>
      <c r="G785" t="s">
        <v>4164</v>
      </c>
      <c r="H785" t="s">
        <v>3040</v>
      </c>
      <c r="I785" t="s">
        <v>3041</v>
      </c>
      <c r="J785" t="s">
        <v>6363</v>
      </c>
      <c r="K785" t="s">
        <v>6364</v>
      </c>
      <c r="L785" t="s">
        <v>6365</v>
      </c>
    </row>
    <row r="786" spans="1:12" x14ac:dyDescent="0.25">
      <c r="A786" t="s">
        <v>992</v>
      </c>
      <c r="B786" t="s">
        <v>4161</v>
      </c>
      <c r="C786" t="s">
        <v>6366</v>
      </c>
      <c r="D786" t="s">
        <v>6367</v>
      </c>
      <c r="E786" t="s">
        <v>6366</v>
      </c>
      <c r="F786" t="s">
        <v>6367</v>
      </c>
      <c r="G786" t="s">
        <v>4164</v>
      </c>
      <c r="H786" t="s">
        <v>3248</v>
      </c>
      <c r="I786" t="s">
        <v>3249</v>
      </c>
      <c r="J786" t="s">
        <v>6368</v>
      </c>
    </row>
    <row r="787" spans="1:12" x14ac:dyDescent="0.25">
      <c r="A787" t="s">
        <v>773</v>
      </c>
      <c r="B787" t="s">
        <v>4154</v>
      </c>
      <c r="C787" t="s">
        <v>6369</v>
      </c>
      <c r="D787" t="s">
        <v>6370</v>
      </c>
      <c r="E787" t="s">
        <v>6369</v>
      </c>
      <c r="F787" t="s">
        <v>6370</v>
      </c>
      <c r="G787" t="s">
        <v>4157</v>
      </c>
      <c r="H787" t="s">
        <v>2813</v>
      </c>
      <c r="I787" t="s">
        <v>2814</v>
      </c>
    </row>
    <row r="788" spans="1:12" x14ac:dyDescent="0.25">
      <c r="A788" t="s">
        <v>1167</v>
      </c>
      <c r="B788" t="s">
        <v>4161</v>
      </c>
      <c r="C788" t="s">
        <v>6371</v>
      </c>
      <c r="D788" t="s">
        <v>6372</v>
      </c>
      <c r="E788" t="s">
        <v>6371</v>
      </c>
      <c r="F788" t="s">
        <v>6372</v>
      </c>
      <c r="G788" t="s">
        <v>4164</v>
      </c>
      <c r="H788" t="s">
        <v>3596</v>
      </c>
      <c r="I788" t="s">
        <v>3597</v>
      </c>
      <c r="J788" t="s">
        <v>6373</v>
      </c>
      <c r="K788" t="s">
        <v>6374</v>
      </c>
    </row>
    <row r="789" spans="1:12" x14ac:dyDescent="0.25">
      <c r="A789" t="s">
        <v>1042</v>
      </c>
      <c r="B789" t="s">
        <v>4161</v>
      </c>
      <c r="C789" t="s">
        <v>6375</v>
      </c>
      <c r="D789" t="s">
        <v>6376</v>
      </c>
      <c r="E789" t="s">
        <v>6375</v>
      </c>
      <c r="F789" t="s">
        <v>6376</v>
      </c>
      <c r="G789" t="s">
        <v>4164</v>
      </c>
      <c r="H789" t="s">
        <v>1762</v>
      </c>
      <c r="I789" t="s">
        <v>3346</v>
      </c>
      <c r="J789" t="s">
        <v>6377</v>
      </c>
      <c r="K789" t="s">
        <v>6378</v>
      </c>
      <c r="L789" t="s">
        <v>6379</v>
      </c>
    </row>
    <row r="790" spans="1:12" x14ac:dyDescent="0.25">
      <c r="A790" t="s">
        <v>497</v>
      </c>
      <c r="B790" t="s">
        <v>4161</v>
      </c>
      <c r="C790" t="s">
        <v>6380</v>
      </c>
      <c r="D790" t="s">
        <v>6381</v>
      </c>
      <c r="E790" t="s">
        <v>6380</v>
      </c>
      <c r="F790" t="s">
        <v>6381</v>
      </c>
      <c r="G790" t="s">
        <v>4164</v>
      </c>
      <c r="H790" t="s">
        <v>2242</v>
      </c>
      <c r="I790" t="s">
        <v>2243</v>
      </c>
    </row>
    <row r="791" spans="1:12" x14ac:dyDescent="0.25">
      <c r="A791" t="s">
        <v>961</v>
      </c>
      <c r="B791" t="s">
        <v>4154</v>
      </c>
      <c r="C791" t="s">
        <v>6382</v>
      </c>
      <c r="D791" t="s">
        <v>6383</v>
      </c>
      <c r="E791" t="s">
        <v>6382</v>
      </c>
      <c r="F791" t="s">
        <v>6383</v>
      </c>
      <c r="G791" t="s">
        <v>4157</v>
      </c>
      <c r="H791" t="s">
        <v>3188</v>
      </c>
      <c r="I791" t="s">
        <v>3189</v>
      </c>
    </row>
    <row r="792" spans="1:12" x14ac:dyDescent="0.25">
      <c r="A792" t="s">
        <v>1350</v>
      </c>
      <c r="B792" t="s">
        <v>4154</v>
      </c>
      <c r="C792" t="s">
        <v>6384</v>
      </c>
      <c r="D792" t="s">
        <v>6385</v>
      </c>
      <c r="E792" t="s">
        <v>6384</v>
      </c>
      <c r="F792" t="s">
        <v>6385</v>
      </c>
      <c r="G792" t="s">
        <v>4157</v>
      </c>
      <c r="H792" t="s">
        <v>3958</v>
      </c>
      <c r="I792" t="s">
        <v>3959</v>
      </c>
    </row>
    <row r="793" spans="1:12" x14ac:dyDescent="0.25">
      <c r="A793" t="s">
        <v>507</v>
      </c>
      <c r="B793" t="s">
        <v>4161</v>
      </c>
      <c r="C793" t="s">
        <v>6386</v>
      </c>
      <c r="D793" t="s">
        <v>6387</v>
      </c>
      <c r="E793" t="s">
        <v>6386</v>
      </c>
      <c r="F793" t="s">
        <v>6387</v>
      </c>
      <c r="G793" t="s">
        <v>4164</v>
      </c>
      <c r="H793" t="s">
        <v>2266</v>
      </c>
      <c r="I793" t="s">
        <v>2267</v>
      </c>
    </row>
    <row r="794" spans="1:12" x14ac:dyDescent="0.25">
      <c r="A794" t="s">
        <v>741</v>
      </c>
      <c r="B794" t="s">
        <v>4161</v>
      </c>
      <c r="C794" t="s">
        <v>6388</v>
      </c>
      <c r="D794" t="s">
        <v>6389</v>
      </c>
      <c r="E794" t="s">
        <v>6388</v>
      </c>
      <c r="F794" t="s">
        <v>6389</v>
      </c>
      <c r="G794" t="s">
        <v>4164</v>
      </c>
      <c r="H794" t="s">
        <v>2752</v>
      </c>
      <c r="I794" t="s">
        <v>2753</v>
      </c>
    </row>
    <row r="795" spans="1:12" x14ac:dyDescent="0.25">
      <c r="A795" t="s">
        <v>1317</v>
      </c>
      <c r="B795" t="s">
        <v>4161</v>
      </c>
      <c r="C795" t="s">
        <v>6390</v>
      </c>
      <c r="D795" t="s">
        <v>6391</v>
      </c>
      <c r="E795" t="s">
        <v>6390</v>
      </c>
      <c r="F795" t="s">
        <v>6391</v>
      </c>
      <c r="G795" t="s">
        <v>4164</v>
      </c>
      <c r="H795" t="s">
        <v>3894</v>
      </c>
      <c r="I795" t="s">
        <v>3895</v>
      </c>
      <c r="J795" t="s">
        <v>6392</v>
      </c>
    </row>
    <row r="796" spans="1:12" x14ac:dyDescent="0.25">
      <c r="A796" t="s">
        <v>108</v>
      </c>
      <c r="B796" t="s">
        <v>4154</v>
      </c>
      <c r="C796" t="s">
        <v>6393</v>
      </c>
      <c r="D796" t="s">
        <v>6394</v>
      </c>
      <c r="E796" t="s">
        <v>6393</v>
      </c>
      <c r="F796" t="s">
        <v>6394</v>
      </c>
      <c r="G796" t="s">
        <v>4157</v>
      </c>
      <c r="H796" t="s">
        <v>1526</v>
      </c>
      <c r="I796" t="s">
        <v>1527</v>
      </c>
    </row>
    <row r="797" spans="1:12" x14ac:dyDescent="0.25">
      <c r="A797" t="s">
        <v>522</v>
      </c>
      <c r="B797" t="s">
        <v>4161</v>
      </c>
      <c r="C797" t="s">
        <v>6395</v>
      </c>
      <c r="D797" t="s">
        <v>6396</v>
      </c>
      <c r="E797" t="s">
        <v>6395</v>
      </c>
      <c r="F797" t="s">
        <v>6396</v>
      </c>
      <c r="G797" t="s">
        <v>4164</v>
      </c>
      <c r="H797" t="s">
        <v>2304</v>
      </c>
      <c r="I797" t="s">
        <v>2305</v>
      </c>
    </row>
    <row r="798" spans="1:12" x14ac:dyDescent="0.25">
      <c r="A798" t="s">
        <v>342</v>
      </c>
      <c r="B798" t="s">
        <v>4161</v>
      </c>
      <c r="C798" t="s">
        <v>6397</v>
      </c>
      <c r="D798" t="s">
        <v>6398</v>
      </c>
      <c r="E798" t="s">
        <v>6397</v>
      </c>
      <c r="F798" t="s">
        <v>6398</v>
      </c>
      <c r="G798" t="s">
        <v>4164</v>
      </c>
      <c r="H798" t="s">
        <v>1907</v>
      </c>
      <c r="I798" t="s">
        <v>1908</v>
      </c>
    </row>
    <row r="799" spans="1:12" x14ac:dyDescent="0.25">
      <c r="A799" t="s">
        <v>414</v>
      </c>
      <c r="B799" t="s">
        <v>4154</v>
      </c>
      <c r="C799" t="s">
        <v>6399</v>
      </c>
      <c r="D799" t="s">
        <v>6400</v>
      </c>
      <c r="E799" t="s">
        <v>6399</v>
      </c>
      <c r="F799" t="s">
        <v>6400</v>
      </c>
      <c r="G799" t="s">
        <v>4157</v>
      </c>
      <c r="H799" t="s">
        <v>2061</v>
      </c>
      <c r="I799" t="s">
        <v>2062</v>
      </c>
    </row>
    <row r="800" spans="1:12" x14ac:dyDescent="0.25">
      <c r="A800" t="s">
        <v>271</v>
      </c>
      <c r="B800" t="s">
        <v>4161</v>
      </c>
      <c r="C800" t="s">
        <v>6401</v>
      </c>
      <c r="D800" t="s">
        <v>6402</v>
      </c>
      <c r="E800" t="s">
        <v>6401</v>
      </c>
      <c r="F800" t="s">
        <v>6402</v>
      </c>
      <c r="G800" t="s">
        <v>4164</v>
      </c>
      <c r="H800" t="s">
        <v>1735</v>
      </c>
      <c r="I800" t="s">
        <v>1736</v>
      </c>
    </row>
    <row r="801" spans="1:12" x14ac:dyDescent="0.25">
      <c r="A801" t="s">
        <v>831</v>
      </c>
      <c r="B801" t="s">
        <v>4161</v>
      </c>
      <c r="C801" t="s">
        <v>6403</v>
      </c>
      <c r="D801" t="s">
        <v>6404</v>
      </c>
      <c r="E801" t="s">
        <v>6403</v>
      </c>
      <c r="F801" t="s">
        <v>6404</v>
      </c>
      <c r="G801" t="s">
        <v>4164</v>
      </c>
      <c r="H801" t="s">
        <v>2932</v>
      </c>
      <c r="I801" t="s">
        <v>2933</v>
      </c>
      <c r="J801" t="s">
        <v>6405</v>
      </c>
      <c r="K801" t="s">
        <v>6406</v>
      </c>
    </row>
    <row r="802" spans="1:12" x14ac:dyDescent="0.25">
      <c r="A802" t="s">
        <v>777</v>
      </c>
      <c r="B802" t="s">
        <v>4154</v>
      </c>
      <c r="C802" t="s">
        <v>6407</v>
      </c>
      <c r="D802" t="s">
        <v>6408</v>
      </c>
      <c r="E802" t="s">
        <v>6407</v>
      </c>
      <c r="F802" t="s">
        <v>6408</v>
      </c>
      <c r="G802" t="s">
        <v>4157</v>
      </c>
      <c r="H802" t="s">
        <v>2821</v>
      </c>
      <c r="I802" t="s">
        <v>2822</v>
      </c>
      <c r="J802" t="s">
        <v>6409</v>
      </c>
      <c r="K802" t="s">
        <v>6410</v>
      </c>
    </row>
    <row r="803" spans="1:12" x14ac:dyDescent="0.25">
      <c r="A803" t="s">
        <v>804</v>
      </c>
      <c r="B803" t="s">
        <v>4161</v>
      </c>
      <c r="C803" t="s">
        <v>6411</v>
      </c>
      <c r="D803" t="s">
        <v>6412</v>
      </c>
      <c r="E803" t="s">
        <v>6411</v>
      </c>
      <c r="F803" t="s">
        <v>6412</v>
      </c>
      <c r="G803" t="s">
        <v>4164</v>
      </c>
      <c r="H803" t="s">
        <v>2875</v>
      </c>
      <c r="I803" t="s">
        <v>2876</v>
      </c>
      <c r="J803" t="s">
        <v>6413</v>
      </c>
      <c r="K803" t="s">
        <v>6414</v>
      </c>
    </row>
    <row r="804" spans="1:12" x14ac:dyDescent="0.25">
      <c r="A804" t="s">
        <v>125</v>
      </c>
      <c r="B804" t="s">
        <v>4161</v>
      </c>
      <c r="C804" t="s">
        <v>6415</v>
      </c>
      <c r="D804" t="s">
        <v>6416</v>
      </c>
      <c r="E804" t="s">
        <v>6415</v>
      </c>
      <c r="F804" t="s">
        <v>6416</v>
      </c>
      <c r="G804" t="s">
        <v>4164</v>
      </c>
      <c r="H804" t="s">
        <v>1574</v>
      </c>
      <c r="I804" t="s">
        <v>1575</v>
      </c>
      <c r="J804" t="s">
        <v>6417</v>
      </c>
    </row>
    <row r="805" spans="1:12" x14ac:dyDescent="0.25">
      <c r="A805" t="s">
        <v>676</v>
      </c>
      <c r="B805" t="s">
        <v>4154</v>
      </c>
      <c r="C805" t="s">
        <v>6418</v>
      </c>
      <c r="D805" t="s">
        <v>6419</v>
      </c>
      <c r="E805" t="s">
        <v>6418</v>
      </c>
      <c r="F805" t="s">
        <v>6419</v>
      </c>
      <c r="G805" t="s">
        <v>4157</v>
      </c>
      <c r="H805" t="s">
        <v>2618</v>
      </c>
      <c r="I805" t="s">
        <v>2619</v>
      </c>
    </row>
    <row r="806" spans="1:12" x14ac:dyDescent="0.25">
      <c r="A806" t="s">
        <v>71</v>
      </c>
      <c r="B806" t="s">
        <v>4154</v>
      </c>
      <c r="C806" t="s">
        <v>6420</v>
      </c>
      <c r="D806" t="s">
        <v>6421</v>
      </c>
      <c r="E806" t="s">
        <v>6420</v>
      </c>
      <c r="F806" t="s">
        <v>6421</v>
      </c>
      <c r="G806" t="s">
        <v>4157</v>
      </c>
      <c r="H806" t="s">
        <v>1481</v>
      </c>
      <c r="I806" t="s">
        <v>1482</v>
      </c>
      <c r="J806" t="s">
        <v>6422</v>
      </c>
    </row>
    <row r="807" spans="1:12" x14ac:dyDescent="0.25">
      <c r="A807" t="s">
        <v>1113</v>
      </c>
      <c r="B807" t="s">
        <v>4161</v>
      </c>
      <c r="C807" t="s">
        <v>6423</v>
      </c>
      <c r="D807" t="s">
        <v>6424</v>
      </c>
      <c r="E807" t="s">
        <v>6423</v>
      </c>
      <c r="F807" t="s">
        <v>6424</v>
      </c>
      <c r="G807" t="s">
        <v>4164</v>
      </c>
      <c r="H807" t="s">
        <v>3483</v>
      </c>
      <c r="I807" t="s">
        <v>3484</v>
      </c>
      <c r="J807" t="s">
        <v>6425</v>
      </c>
    </row>
    <row r="808" spans="1:12" x14ac:dyDescent="0.25">
      <c r="A808" t="s">
        <v>1055</v>
      </c>
      <c r="B808" t="s">
        <v>4161</v>
      </c>
      <c r="C808" t="s">
        <v>6426</v>
      </c>
      <c r="D808" t="s">
        <v>6427</v>
      </c>
      <c r="E808" t="s">
        <v>6426</v>
      </c>
      <c r="F808" t="s">
        <v>6427</v>
      </c>
      <c r="G808" t="s">
        <v>4164</v>
      </c>
      <c r="H808" t="s">
        <v>3369</v>
      </c>
      <c r="I808" t="s">
        <v>3370</v>
      </c>
    </row>
    <row r="809" spans="1:12" x14ac:dyDescent="0.25">
      <c r="A809" t="s">
        <v>958</v>
      </c>
      <c r="B809" t="s">
        <v>4154</v>
      </c>
      <c r="C809" t="s">
        <v>6428</v>
      </c>
      <c r="D809" t="s">
        <v>6429</v>
      </c>
      <c r="E809" t="s">
        <v>6428</v>
      </c>
      <c r="F809" t="s">
        <v>6429</v>
      </c>
      <c r="G809" t="s">
        <v>4157</v>
      </c>
      <c r="H809" t="s">
        <v>3182</v>
      </c>
      <c r="I809" t="s">
        <v>3183</v>
      </c>
    </row>
    <row r="810" spans="1:12" x14ac:dyDescent="0.25">
      <c r="A810" t="s">
        <v>850</v>
      </c>
      <c r="B810" t="s">
        <v>4161</v>
      </c>
      <c r="C810" t="s">
        <v>6430</v>
      </c>
      <c r="D810" t="s">
        <v>6431</v>
      </c>
      <c r="E810" t="s">
        <v>6430</v>
      </c>
      <c r="F810" t="s">
        <v>6431</v>
      </c>
      <c r="G810" t="s">
        <v>4164</v>
      </c>
      <c r="H810" t="s">
        <v>2969</v>
      </c>
      <c r="I810" t="s">
        <v>2970</v>
      </c>
      <c r="J810" t="s">
        <v>6432</v>
      </c>
    </row>
    <row r="811" spans="1:12" x14ac:dyDescent="0.25">
      <c r="A811" t="s">
        <v>361</v>
      </c>
      <c r="B811" t="s">
        <v>4161</v>
      </c>
      <c r="C811" t="s">
        <v>6433</v>
      </c>
      <c r="D811" t="s">
        <v>6434</v>
      </c>
      <c r="E811" t="s">
        <v>6433</v>
      </c>
      <c r="F811" t="s">
        <v>6434</v>
      </c>
      <c r="G811" t="s">
        <v>4164</v>
      </c>
      <c r="H811" t="s">
        <v>1950</v>
      </c>
      <c r="I811" t="s">
        <v>1951</v>
      </c>
      <c r="J811" t="s">
        <v>6435</v>
      </c>
    </row>
    <row r="812" spans="1:12" x14ac:dyDescent="0.25">
      <c r="A812" t="s">
        <v>668</v>
      </c>
      <c r="B812" t="s">
        <v>4161</v>
      </c>
      <c r="C812" t="s">
        <v>6436</v>
      </c>
      <c r="D812" t="s">
        <v>6437</v>
      </c>
      <c r="E812" t="s">
        <v>6436</v>
      </c>
      <c r="F812" t="s">
        <v>6437</v>
      </c>
      <c r="G812" t="s">
        <v>4164</v>
      </c>
      <c r="H812" t="s">
        <v>2600</v>
      </c>
      <c r="I812" t="s">
        <v>2601</v>
      </c>
      <c r="J812" t="s">
        <v>6438</v>
      </c>
    </row>
    <row r="813" spans="1:12" x14ac:dyDescent="0.25">
      <c r="A813" t="s">
        <v>1139</v>
      </c>
      <c r="B813" t="s">
        <v>4154</v>
      </c>
      <c r="C813" t="s">
        <v>6439</v>
      </c>
      <c r="D813" t="s">
        <v>6440</v>
      </c>
      <c r="E813" t="s">
        <v>6439</v>
      </c>
      <c r="F813" t="s">
        <v>6440</v>
      </c>
      <c r="G813" t="s">
        <v>4157</v>
      </c>
      <c r="H813" t="s">
        <v>3534</v>
      </c>
      <c r="I813" t="s">
        <v>3535</v>
      </c>
      <c r="J813" t="s">
        <v>6441</v>
      </c>
    </row>
    <row r="814" spans="1:12" x14ac:dyDescent="0.25">
      <c r="A814" t="s">
        <v>1143</v>
      </c>
      <c r="B814" t="s">
        <v>4154</v>
      </c>
      <c r="C814" t="s">
        <v>6442</v>
      </c>
      <c r="D814" t="s">
        <v>6443</v>
      </c>
      <c r="E814" t="s">
        <v>6442</v>
      </c>
      <c r="F814" t="s">
        <v>6443</v>
      </c>
      <c r="G814" t="s">
        <v>4157</v>
      </c>
      <c r="H814" t="s">
        <v>3542</v>
      </c>
      <c r="I814" t="s">
        <v>3543</v>
      </c>
    </row>
    <row r="815" spans="1:12" x14ac:dyDescent="0.25">
      <c r="A815" t="s">
        <v>359</v>
      </c>
      <c r="B815" t="s">
        <v>4161</v>
      </c>
      <c r="C815" t="s">
        <v>6444</v>
      </c>
      <c r="D815" t="s">
        <v>6445</v>
      </c>
      <c r="E815" t="s">
        <v>6444</v>
      </c>
      <c r="F815" t="s">
        <v>6445</v>
      </c>
      <c r="G815" t="s">
        <v>4164</v>
      </c>
      <c r="H815" t="s">
        <v>1946</v>
      </c>
      <c r="I815" t="s">
        <v>1947</v>
      </c>
      <c r="J815" t="s">
        <v>6446</v>
      </c>
    </row>
    <row r="816" spans="1:12" x14ac:dyDescent="0.25">
      <c r="A816" t="s">
        <v>1115</v>
      </c>
      <c r="B816" t="s">
        <v>4154</v>
      </c>
      <c r="C816" t="s">
        <v>6447</v>
      </c>
      <c r="D816" t="s">
        <v>6448</v>
      </c>
      <c r="E816" t="s">
        <v>6447</v>
      </c>
      <c r="F816" t="s">
        <v>6448</v>
      </c>
      <c r="G816" t="s">
        <v>4157</v>
      </c>
      <c r="H816" t="s">
        <v>6449</v>
      </c>
      <c r="I816" t="s">
        <v>3488</v>
      </c>
      <c r="J816" t="s">
        <v>6450</v>
      </c>
      <c r="K816" t="s">
        <v>6451</v>
      </c>
      <c r="L816" t="s">
        <v>6452</v>
      </c>
    </row>
    <row r="817" spans="1:15" x14ac:dyDescent="0.25">
      <c r="A817" t="s">
        <v>393</v>
      </c>
      <c r="B817" t="s">
        <v>4154</v>
      </c>
      <c r="C817" t="s">
        <v>6453</v>
      </c>
      <c r="D817" t="s">
        <v>6454</v>
      </c>
      <c r="E817" t="s">
        <v>6453</v>
      </c>
      <c r="F817" t="s">
        <v>6454</v>
      </c>
      <c r="G817" t="s">
        <v>4157</v>
      </c>
      <c r="H817" t="s">
        <v>2017</v>
      </c>
      <c r="I817" t="s">
        <v>2018</v>
      </c>
      <c r="J817" t="s">
        <v>6455</v>
      </c>
    </row>
    <row r="818" spans="1:15" x14ac:dyDescent="0.25">
      <c r="A818" t="s">
        <v>1442</v>
      </c>
      <c r="B818" t="s">
        <v>4161</v>
      </c>
      <c r="C818" t="s">
        <v>6456</v>
      </c>
      <c r="D818" t="s">
        <v>6457</v>
      </c>
      <c r="E818" t="s">
        <v>6456</v>
      </c>
      <c r="F818" t="s">
        <v>6457</v>
      </c>
      <c r="G818" t="s">
        <v>4164</v>
      </c>
      <c r="H818" t="s">
        <v>3738</v>
      </c>
      <c r="I818" t="s">
        <v>4139</v>
      </c>
      <c r="J818" t="s">
        <v>6458</v>
      </c>
    </row>
    <row r="819" spans="1:15" x14ac:dyDescent="0.25">
      <c r="A819" t="s">
        <v>806</v>
      </c>
      <c r="B819" t="s">
        <v>4154</v>
      </c>
      <c r="C819" t="s">
        <v>6459</v>
      </c>
      <c r="D819" t="s">
        <v>6460</v>
      </c>
      <c r="E819" t="s">
        <v>6459</v>
      </c>
      <c r="F819" t="s">
        <v>6460</v>
      </c>
      <c r="G819" t="s">
        <v>4157</v>
      </c>
      <c r="H819" t="s">
        <v>2879</v>
      </c>
      <c r="I819" t="s">
        <v>2880</v>
      </c>
    </row>
    <row r="820" spans="1:15" x14ac:dyDescent="0.25">
      <c r="A820" t="s">
        <v>519</v>
      </c>
      <c r="B820" t="s">
        <v>4161</v>
      </c>
      <c r="C820" t="s">
        <v>6461</v>
      </c>
      <c r="D820" t="s">
        <v>6462</v>
      </c>
      <c r="E820" t="s">
        <v>6461</v>
      </c>
      <c r="F820" t="s">
        <v>6462</v>
      </c>
      <c r="G820" t="s">
        <v>4164</v>
      </c>
      <c r="H820" t="s">
        <v>2296</v>
      </c>
      <c r="I820" t="s">
        <v>2297</v>
      </c>
      <c r="J820" t="s">
        <v>6463</v>
      </c>
      <c r="K820" t="s">
        <v>6464</v>
      </c>
    </row>
    <row r="821" spans="1:15" x14ac:dyDescent="0.25">
      <c r="A821" t="s">
        <v>85</v>
      </c>
      <c r="B821" t="s">
        <v>4161</v>
      </c>
      <c r="C821" t="s">
        <v>6465</v>
      </c>
      <c r="D821" t="s">
        <v>6466</v>
      </c>
      <c r="E821" t="s">
        <v>6465</v>
      </c>
      <c r="F821" t="s">
        <v>6466</v>
      </c>
      <c r="G821" t="s">
        <v>4164</v>
      </c>
      <c r="H821" t="s">
        <v>1522</v>
      </c>
      <c r="I821" t="s">
        <v>1523</v>
      </c>
    </row>
    <row r="822" spans="1:15" x14ac:dyDescent="0.25">
      <c r="A822" t="s">
        <v>1342</v>
      </c>
      <c r="B822" t="s">
        <v>4161</v>
      </c>
      <c r="C822" t="s">
        <v>6467</v>
      </c>
      <c r="D822" t="s">
        <v>6468</v>
      </c>
      <c r="E822" t="s">
        <v>6467</v>
      </c>
      <c r="F822" t="s">
        <v>6468</v>
      </c>
      <c r="G822" t="s">
        <v>4164</v>
      </c>
      <c r="H822" t="s">
        <v>3942</v>
      </c>
      <c r="I822" t="s">
        <v>3943</v>
      </c>
    </row>
    <row r="823" spans="1:15" x14ac:dyDescent="0.25">
      <c r="A823" t="s">
        <v>348</v>
      </c>
      <c r="B823" t="s">
        <v>4161</v>
      </c>
      <c r="C823" t="s">
        <v>6469</v>
      </c>
      <c r="D823" t="s">
        <v>6470</v>
      </c>
      <c r="E823" t="s">
        <v>6469</v>
      </c>
      <c r="F823" t="s">
        <v>6470</v>
      </c>
      <c r="G823" t="s">
        <v>4164</v>
      </c>
      <c r="H823" t="s">
        <v>1919</v>
      </c>
      <c r="I823" t="s">
        <v>1920</v>
      </c>
      <c r="J823" t="s">
        <v>6471</v>
      </c>
      <c r="K823" t="s">
        <v>6472</v>
      </c>
      <c r="L823" t="s">
        <v>6473</v>
      </c>
      <c r="M823" t="s">
        <v>6474</v>
      </c>
      <c r="N823" t="s">
        <v>6475</v>
      </c>
      <c r="O823" t="s">
        <v>6476</v>
      </c>
    </row>
    <row r="824" spans="1:15" x14ac:dyDescent="0.25">
      <c r="A824" t="s">
        <v>1261</v>
      </c>
      <c r="B824" t="s">
        <v>4154</v>
      </c>
      <c r="C824" t="s">
        <v>6477</v>
      </c>
      <c r="D824" t="s">
        <v>6478</v>
      </c>
      <c r="E824" t="s">
        <v>6477</v>
      </c>
      <c r="F824" t="s">
        <v>6478</v>
      </c>
      <c r="G824" t="s">
        <v>4157</v>
      </c>
      <c r="H824" t="s">
        <v>3786</v>
      </c>
      <c r="I824" t="s">
        <v>3787</v>
      </c>
    </row>
    <row r="825" spans="1:15" x14ac:dyDescent="0.25">
      <c r="A825" t="s">
        <v>167</v>
      </c>
      <c r="B825" t="s">
        <v>4161</v>
      </c>
      <c r="C825" t="s">
        <v>6479</v>
      </c>
      <c r="D825" t="s">
        <v>6480</v>
      </c>
      <c r="E825" t="s">
        <v>6479</v>
      </c>
      <c r="F825" t="s">
        <v>6480</v>
      </c>
      <c r="G825" t="s">
        <v>4164</v>
      </c>
      <c r="H825" t="s">
        <v>2190</v>
      </c>
      <c r="I825" t="s">
        <v>2191</v>
      </c>
      <c r="J825" t="s">
        <v>6481</v>
      </c>
    </row>
    <row r="826" spans="1:15" x14ac:dyDescent="0.25">
      <c r="A826" t="s">
        <v>1186</v>
      </c>
      <c r="B826" t="s">
        <v>4161</v>
      </c>
      <c r="C826" t="s">
        <v>6482</v>
      </c>
      <c r="D826" t="s">
        <v>6483</v>
      </c>
      <c r="E826" t="s">
        <v>6482</v>
      </c>
      <c r="F826" t="s">
        <v>6483</v>
      </c>
      <c r="G826" t="s">
        <v>4164</v>
      </c>
      <c r="H826" t="s">
        <v>3636</v>
      </c>
      <c r="I826" t="s">
        <v>3637</v>
      </c>
    </row>
    <row r="827" spans="1:15" x14ac:dyDescent="0.25">
      <c r="A827" t="s">
        <v>537</v>
      </c>
      <c r="B827" t="s">
        <v>4161</v>
      </c>
      <c r="C827" t="s">
        <v>6484</v>
      </c>
      <c r="D827" t="s">
        <v>6485</v>
      </c>
      <c r="E827" t="s">
        <v>6484</v>
      </c>
      <c r="F827" t="s">
        <v>6485</v>
      </c>
      <c r="G827" t="s">
        <v>4164</v>
      </c>
      <c r="H827" t="s">
        <v>2338</v>
      </c>
      <c r="I827" t="s">
        <v>2339</v>
      </c>
      <c r="J827" t="s">
        <v>6486</v>
      </c>
      <c r="K827" t="s">
        <v>6487</v>
      </c>
      <c r="L827" t="s">
        <v>6488</v>
      </c>
    </row>
    <row r="828" spans="1:15" x14ac:dyDescent="0.25">
      <c r="A828" t="s">
        <v>689</v>
      </c>
      <c r="B828" t="s">
        <v>4161</v>
      </c>
      <c r="C828" t="s">
        <v>6489</v>
      </c>
      <c r="D828" t="s">
        <v>6490</v>
      </c>
      <c r="E828" t="s">
        <v>6489</v>
      </c>
      <c r="F828" t="s">
        <v>6490</v>
      </c>
      <c r="G828" t="s">
        <v>4164</v>
      </c>
      <c r="H828" t="s">
        <v>2649</v>
      </c>
      <c r="I828" t="s">
        <v>2650</v>
      </c>
      <c r="J828" t="s">
        <v>6491</v>
      </c>
    </row>
    <row r="829" spans="1:15" x14ac:dyDescent="0.25">
      <c r="A829" t="s">
        <v>383</v>
      </c>
      <c r="B829" t="s">
        <v>4154</v>
      </c>
      <c r="C829" t="s">
        <v>6492</v>
      </c>
      <c r="D829" t="s">
        <v>6493</v>
      </c>
      <c r="E829" t="s">
        <v>6492</v>
      </c>
      <c r="F829" t="s">
        <v>6493</v>
      </c>
      <c r="G829" t="s">
        <v>4157</v>
      </c>
      <c r="H829" t="s">
        <v>1997</v>
      </c>
      <c r="I829" t="s">
        <v>1998</v>
      </c>
    </row>
    <row r="830" spans="1:15" x14ac:dyDescent="0.25">
      <c r="A830" t="s">
        <v>114</v>
      </c>
      <c r="B830" t="s">
        <v>4161</v>
      </c>
      <c r="C830" t="s">
        <v>6494</v>
      </c>
      <c r="D830" t="s">
        <v>6495</v>
      </c>
      <c r="E830" t="s">
        <v>6494</v>
      </c>
      <c r="F830" t="s">
        <v>6495</v>
      </c>
      <c r="G830" t="s">
        <v>4164</v>
      </c>
      <c r="H830" t="s">
        <v>1542</v>
      </c>
      <c r="I830" t="s">
        <v>1543</v>
      </c>
      <c r="J830" t="s">
        <v>6496</v>
      </c>
    </row>
    <row r="831" spans="1:15" x14ac:dyDescent="0.25">
      <c r="A831" t="s">
        <v>1224</v>
      </c>
      <c r="B831" t="s">
        <v>4161</v>
      </c>
      <c r="C831" t="s">
        <v>6497</v>
      </c>
      <c r="D831" t="s">
        <v>6498</v>
      </c>
      <c r="E831" t="s">
        <v>6497</v>
      </c>
      <c r="F831" t="s">
        <v>6498</v>
      </c>
      <c r="G831" t="s">
        <v>4164</v>
      </c>
      <c r="H831" t="s">
        <v>3712</v>
      </c>
      <c r="I831" t="s">
        <v>3713</v>
      </c>
    </row>
    <row r="832" spans="1:15" x14ac:dyDescent="0.25">
      <c r="A832" t="s">
        <v>1286</v>
      </c>
      <c r="B832" t="s">
        <v>4161</v>
      </c>
      <c r="C832" t="s">
        <v>6499</v>
      </c>
      <c r="D832" t="s">
        <v>6500</v>
      </c>
      <c r="E832" t="s">
        <v>6499</v>
      </c>
      <c r="F832" t="s">
        <v>6500</v>
      </c>
      <c r="G832" t="s">
        <v>4164</v>
      </c>
      <c r="H832" t="s">
        <v>3835</v>
      </c>
      <c r="I832" t="s">
        <v>3836</v>
      </c>
    </row>
    <row r="833" spans="1:15" x14ac:dyDescent="0.25">
      <c r="A833" t="s">
        <v>311</v>
      </c>
      <c r="B833" t="s">
        <v>4154</v>
      </c>
      <c r="C833" t="s">
        <v>6501</v>
      </c>
      <c r="D833" t="s">
        <v>6502</v>
      </c>
      <c r="E833" t="s">
        <v>6501</v>
      </c>
      <c r="F833" t="s">
        <v>6502</v>
      </c>
      <c r="G833" t="s">
        <v>4157</v>
      </c>
      <c r="H833" t="s">
        <v>1836</v>
      </c>
      <c r="I833" t="s">
        <v>1837</v>
      </c>
      <c r="J833" t="s">
        <v>6503</v>
      </c>
    </row>
    <row r="834" spans="1:15" x14ac:dyDescent="0.25">
      <c r="A834" t="s">
        <v>447</v>
      </c>
      <c r="B834" t="s">
        <v>4154</v>
      </c>
      <c r="C834" t="s">
        <v>6504</v>
      </c>
      <c r="D834" t="s">
        <v>6505</v>
      </c>
      <c r="E834" t="s">
        <v>6504</v>
      </c>
      <c r="F834" t="s">
        <v>6505</v>
      </c>
      <c r="G834" t="s">
        <v>4157</v>
      </c>
      <c r="H834" t="s">
        <v>2129</v>
      </c>
      <c r="I834" t="s">
        <v>2130</v>
      </c>
    </row>
    <row r="835" spans="1:15" x14ac:dyDescent="0.25">
      <c r="A835" t="s">
        <v>1197</v>
      </c>
      <c r="B835" t="s">
        <v>4161</v>
      </c>
      <c r="C835" t="s">
        <v>6506</v>
      </c>
      <c r="D835" t="s">
        <v>6507</v>
      </c>
      <c r="E835" t="s">
        <v>6506</v>
      </c>
      <c r="F835" t="s">
        <v>6507</v>
      </c>
      <c r="G835" t="s">
        <v>4164</v>
      </c>
      <c r="H835" t="s">
        <v>3659</v>
      </c>
      <c r="I835" t="s">
        <v>3660</v>
      </c>
      <c r="J835" t="s">
        <v>6508</v>
      </c>
    </row>
    <row r="836" spans="1:15" x14ac:dyDescent="0.25">
      <c r="A836" t="s">
        <v>902</v>
      </c>
      <c r="B836" t="s">
        <v>4161</v>
      </c>
      <c r="C836" t="s">
        <v>6509</v>
      </c>
      <c r="D836" t="s">
        <v>6510</v>
      </c>
      <c r="E836" t="s">
        <v>6509</v>
      </c>
      <c r="F836" t="s">
        <v>6510</v>
      </c>
      <c r="G836" t="s">
        <v>4164</v>
      </c>
      <c r="H836" t="s">
        <v>3070</v>
      </c>
      <c r="I836" t="s">
        <v>3071</v>
      </c>
    </row>
    <row r="837" spans="1:15" x14ac:dyDescent="0.25">
      <c r="A837" t="s">
        <v>843</v>
      </c>
      <c r="B837" t="s">
        <v>4161</v>
      </c>
      <c r="C837" t="s">
        <v>6511</v>
      </c>
      <c r="D837" t="s">
        <v>6512</v>
      </c>
      <c r="E837" t="s">
        <v>6511</v>
      </c>
      <c r="F837" t="s">
        <v>6512</v>
      </c>
      <c r="G837" t="s">
        <v>4164</v>
      </c>
      <c r="H837" t="s">
        <v>2955</v>
      </c>
      <c r="I837" t="s">
        <v>2956</v>
      </c>
      <c r="J837" t="s">
        <v>6513</v>
      </c>
      <c r="K837" t="s">
        <v>6514</v>
      </c>
    </row>
    <row r="838" spans="1:15" x14ac:dyDescent="0.25">
      <c r="A838" t="s">
        <v>576</v>
      </c>
      <c r="B838" t="s">
        <v>4154</v>
      </c>
      <c r="C838" t="s">
        <v>6515</v>
      </c>
      <c r="D838" t="s">
        <v>6516</v>
      </c>
      <c r="E838" t="s">
        <v>6515</v>
      </c>
      <c r="F838" t="s">
        <v>6516</v>
      </c>
      <c r="G838" t="s">
        <v>4157</v>
      </c>
      <c r="H838" t="s">
        <v>2414</v>
      </c>
      <c r="I838" t="s">
        <v>2415</v>
      </c>
      <c r="J838" t="s">
        <v>6517</v>
      </c>
      <c r="K838" t="s">
        <v>6518</v>
      </c>
    </row>
    <row r="839" spans="1:15" x14ac:dyDescent="0.25">
      <c r="A839" t="s">
        <v>1011</v>
      </c>
      <c r="B839" t="s">
        <v>4154</v>
      </c>
      <c r="C839" t="s">
        <v>6519</v>
      </c>
      <c r="D839" t="s">
        <v>6520</v>
      </c>
      <c r="E839" t="s">
        <v>6519</v>
      </c>
      <c r="F839" t="s">
        <v>6520</v>
      </c>
      <c r="G839" t="s">
        <v>4157</v>
      </c>
      <c r="H839" t="s">
        <v>3286</v>
      </c>
      <c r="I839" t="s">
        <v>3287</v>
      </c>
      <c r="J839" t="s">
        <v>6521</v>
      </c>
    </row>
    <row r="840" spans="1:15" x14ac:dyDescent="0.25">
      <c r="A840" t="s">
        <v>603</v>
      </c>
      <c r="B840" t="s">
        <v>4154</v>
      </c>
      <c r="C840" t="s">
        <v>6522</v>
      </c>
      <c r="D840" t="s">
        <v>6523</v>
      </c>
      <c r="E840" t="s">
        <v>6522</v>
      </c>
      <c r="F840" t="s">
        <v>6523</v>
      </c>
      <c r="G840" t="s">
        <v>4157</v>
      </c>
      <c r="H840" t="s">
        <v>2468</v>
      </c>
      <c r="I840" t="s">
        <v>2469</v>
      </c>
    </row>
    <row r="841" spans="1:15" x14ac:dyDescent="0.25">
      <c r="A841" t="s">
        <v>437</v>
      </c>
      <c r="B841" t="s">
        <v>4161</v>
      </c>
      <c r="C841" t="s">
        <v>6524</v>
      </c>
      <c r="D841" t="s">
        <v>6525</v>
      </c>
      <c r="E841" t="s">
        <v>6524</v>
      </c>
      <c r="F841" t="s">
        <v>6525</v>
      </c>
      <c r="G841" t="s">
        <v>4164</v>
      </c>
      <c r="H841" t="s">
        <v>2109</v>
      </c>
      <c r="I841" t="s">
        <v>2110</v>
      </c>
      <c r="J841" t="s">
        <v>6526</v>
      </c>
      <c r="K841" t="s">
        <v>6527</v>
      </c>
    </row>
    <row r="842" spans="1:15" x14ac:dyDescent="0.25">
      <c r="A842" t="s">
        <v>885</v>
      </c>
      <c r="B842" t="s">
        <v>4161</v>
      </c>
      <c r="C842" t="s">
        <v>6528</v>
      </c>
      <c r="D842" t="s">
        <v>6529</v>
      </c>
      <c r="E842" t="s">
        <v>6528</v>
      </c>
      <c r="F842" t="s">
        <v>6529</v>
      </c>
      <c r="G842" t="s">
        <v>4164</v>
      </c>
      <c r="H842" t="s">
        <v>3038</v>
      </c>
      <c r="I842" t="s">
        <v>3039</v>
      </c>
      <c r="J842" t="s">
        <v>6530</v>
      </c>
      <c r="K842" t="s">
        <v>6531</v>
      </c>
    </row>
    <row r="843" spans="1:15" x14ac:dyDescent="0.25">
      <c r="A843" t="s">
        <v>513</v>
      </c>
      <c r="B843" t="s">
        <v>4161</v>
      </c>
      <c r="C843" t="s">
        <v>6532</v>
      </c>
      <c r="D843" t="s">
        <v>6533</v>
      </c>
      <c r="E843" t="s">
        <v>6532</v>
      </c>
      <c r="F843" t="s">
        <v>6533</v>
      </c>
      <c r="G843" t="s">
        <v>4164</v>
      </c>
      <c r="H843" t="s">
        <v>2282</v>
      </c>
      <c r="I843" t="s">
        <v>2283</v>
      </c>
      <c r="J843" t="s">
        <v>6534</v>
      </c>
      <c r="K843" t="s">
        <v>6535</v>
      </c>
    </row>
    <row r="844" spans="1:15" x14ac:dyDescent="0.25">
      <c r="A844" t="s">
        <v>258</v>
      </c>
      <c r="B844" t="s">
        <v>4154</v>
      </c>
      <c r="C844" t="s">
        <v>6536</v>
      </c>
      <c r="D844" t="s">
        <v>6537</v>
      </c>
      <c r="E844" t="s">
        <v>6536</v>
      </c>
      <c r="F844" t="s">
        <v>6537</v>
      </c>
      <c r="G844" t="s">
        <v>4157</v>
      </c>
      <c r="H844" t="s">
        <v>6538</v>
      </c>
      <c r="I844" t="s">
        <v>1706</v>
      </c>
      <c r="J844" t="s">
        <v>6539</v>
      </c>
    </row>
    <row r="845" spans="1:15" x14ac:dyDescent="0.25">
      <c r="A845" t="s">
        <v>617</v>
      </c>
      <c r="B845" t="s">
        <v>4161</v>
      </c>
      <c r="C845" t="s">
        <v>6540</v>
      </c>
      <c r="D845" t="s">
        <v>6541</v>
      </c>
      <c r="E845" t="s">
        <v>6540</v>
      </c>
      <c r="F845" t="s">
        <v>6541</v>
      </c>
      <c r="G845" t="s">
        <v>4164</v>
      </c>
      <c r="H845" t="s">
        <v>2496</v>
      </c>
      <c r="I845" t="s">
        <v>2497</v>
      </c>
      <c r="J845" t="s">
        <v>6542</v>
      </c>
    </row>
    <row r="846" spans="1:15" x14ac:dyDescent="0.25">
      <c r="A846" t="s">
        <v>205</v>
      </c>
      <c r="B846" t="s">
        <v>4154</v>
      </c>
      <c r="C846" t="s">
        <v>6543</v>
      </c>
      <c r="D846" t="s">
        <v>6544</v>
      </c>
      <c r="E846" t="s">
        <v>6543</v>
      </c>
      <c r="F846" t="s">
        <v>6544</v>
      </c>
      <c r="G846" t="s">
        <v>4157</v>
      </c>
      <c r="H846" t="s">
        <v>6545</v>
      </c>
      <c r="I846" t="s">
        <v>6546</v>
      </c>
    </row>
    <row r="847" spans="1:15" x14ac:dyDescent="0.25">
      <c r="A847" t="s">
        <v>630</v>
      </c>
      <c r="B847" t="s">
        <v>4161</v>
      </c>
      <c r="C847" t="s">
        <v>6547</v>
      </c>
      <c r="D847" t="s">
        <v>6548</v>
      </c>
      <c r="E847" t="s">
        <v>6547</v>
      </c>
      <c r="F847" t="s">
        <v>6548</v>
      </c>
      <c r="G847" t="s">
        <v>4164</v>
      </c>
      <c r="H847" t="s">
        <v>2524</v>
      </c>
      <c r="I847" t="s">
        <v>2525</v>
      </c>
      <c r="J847" t="s">
        <v>6549</v>
      </c>
      <c r="K847" t="s">
        <v>6550</v>
      </c>
      <c r="L847" t="s">
        <v>6551</v>
      </c>
      <c r="M847" t="s">
        <v>6552</v>
      </c>
      <c r="N847" t="s">
        <v>6553</v>
      </c>
      <c r="O847" t="s">
        <v>6554</v>
      </c>
    </row>
    <row r="848" spans="1:15" x14ac:dyDescent="0.25">
      <c r="A848" t="s">
        <v>897</v>
      </c>
      <c r="B848" t="s">
        <v>4161</v>
      </c>
      <c r="C848" t="s">
        <v>6555</v>
      </c>
      <c r="D848" t="s">
        <v>6556</v>
      </c>
      <c r="E848" t="s">
        <v>6555</v>
      </c>
      <c r="F848" t="s">
        <v>6556</v>
      </c>
      <c r="G848" t="s">
        <v>4164</v>
      </c>
      <c r="H848" t="s">
        <v>3060</v>
      </c>
      <c r="I848" t="s">
        <v>3061</v>
      </c>
    </row>
    <row r="849" spans="1:11" x14ac:dyDescent="0.25">
      <c r="A849" t="s">
        <v>754</v>
      </c>
      <c r="B849" t="s">
        <v>4154</v>
      </c>
      <c r="C849" t="s">
        <v>6557</v>
      </c>
      <c r="D849" t="s">
        <v>6558</v>
      </c>
      <c r="E849" t="s">
        <v>6557</v>
      </c>
      <c r="F849" t="s">
        <v>6558</v>
      </c>
      <c r="G849" t="s">
        <v>4157</v>
      </c>
      <c r="H849" t="s">
        <v>2775</v>
      </c>
      <c r="I849" t="s">
        <v>2776</v>
      </c>
    </row>
    <row r="850" spans="1:11" x14ac:dyDescent="0.25">
      <c r="A850" t="s">
        <v>1440</v>
      </c>
      <c r="B850" t="s">
        <v>4161</v>
      </c>
      <c r="C850" t="s">
        <v>6559</v>
      </c>
      <c r="D850" t="s">
        <v>6560</v>
      </c>
      <c r="E850" t="s">
        <v>6559</v>
      </c>
      <c r="F850" t="s">
        <v>6560</v>
      </c>
      <c r="G850" t="s">
        <v>4164</v>
      </c>
      <c r="H850" t="s">
        <v>4135</v>
      </c>
      <c r="I850" t="s">
        <v>4136</v>
      </c>
      <c r="J850" t="s">
        <v>6561</v>
      </c>
      <c r="K850" t="s">
        <v>6562</v>
      </c>
    </row>
    <row r="851" spans="1:11" x14ac:dyDescent="0.25">
      <c r="A851" t="s">
        <v>525</v>
      </c>
      <c r="B851" t="s">
        <v>4161</v>
      </c>
      <c r="C851" t="s">
        <v>6563</v>
      </c>
      <c r="D851" t="s">
        <v>6564</v>
      </c>
      <c r="E851" t="s">
        <v>6563</v>
      </c>
      <c r="F851" t="s">
        <v>6564</v>
      </c>
      <c r="G851" t="s">
        <v>4164</v>
      </c>
      <c r="H851" t="s">
        <v>2312</v>
      </c>
      <c r="I851" t="s">
        <v>2313</v>
      </c>
      <c r="J851" t="s">
        <v>6565</v>
      </c>
      <c r="K851" t="s">
        <v>6566</v>
      </c>
    </row>
    <row r="852" spans="1:11" x14ac:dyDescent="0.25">
      <c r="A852" t="s">
        <v>827</v>
      </c>
      <c r="B852" t="s">
        <v>4161</v>
      </c>
      <c r="C852" t="s">
        <v>6567</v>
      </c>
      <c r="D852" t="s">
        <v>6568</v>
      </c>
      <c r="E852" t="s">
        <v>6567</v>
      </c>
      <c r="F852" t="s">
        <v>6568</v>
      </c>
      <c r="G852" t="s">
        <v>4164</v>
      </c>
      <c r="H852" t="s">
        <v>2924</v>
      </c>
      <c r="I852" t="s">
        <v>2925</v>
      </c>
    </row>
    <row r="853" spans="1:11" x14ac:dyDescent="0.25">
      <c r="A853" t="s">
        <v>1227</v>
      </c>
      <c r="B853" t="s">
        <v>4154</v>
      </c>
      <c r="C853" t="s">
        <v>6569</v>
      </c>
      <c r="D853" t="s">
        <v>6570</v>
      </c>
      <c r="E853" t="s">
        <v>6569</v>
      </c>
      <c r="F853" t="s">
        <v>6570</v>
      </c>
      <c r="G853" t="s">
        <v>4157</v>
      </c>
      <c r="H853" t="s">
        <v>3718</v>
      </c>
      <c r="I853" t="s">
        <v>3719</v>
      </c>
    </row>
    <row r="854" spans="1:11" x14ac:dyDescent="0.25">
      <c r="A854" t="s">
        <v>1384</v>
      </c>
      <c r="B854" t="s">
        <v>4161</v>
      </c>
      <c r="C854" t="s">
        <v>6571</v>
      </c>
      <c r="D854" t="s">
        <v>6572</v>
      </c>
      <c r="E854" t="s">
        <v>6571</v>
      </c>
      <c r="F854" t="s">
        <v>6572</v>
      </c>
      <c r="G854" t="s">
        <v>4164</v>
      </c>
      <c r="H854" t="s">
        <v>4025</v>
      </c>
      <c r="I854" t="s">
        <v>4026</v>
      </c>
    </row>
    <row r="855" spans="1:11" x14ac:dyDescent="0.25">
      <c r="A855" t="s">
        <v>1406</v>
      </c>
      <c r="B855" t="s">
        <v>4154</v>
      </c>
      <c r="C855" t="s">
        <v>6573</v>
      </c>
      <c r="D855" t="s">
        <v>6574</v>
      </c>
      <c r="E855" t="s">
        <v>6573</v>
      </c>
      <c r="F855" t="s">
        <v>6574</v>
      </c>
      <c r="G855" t="s">
        <v>4157</v>
      </c>
      <c r="H855" t="s">
        <v>4072</v>
      </c>
      <c r="I855" t="s">
        <v>4073</v>
      </c>
      <c r="J855" t="s">
        <v>6575</v>
      </c>
    </row>
    <row r="856" spans="1:11" x14ac:dyDescent="0.25">
      <c r="A856" t="s">
        <v>176</v>
      </c>
      <c r="B856" t="s">
        <v>4161</v>
      </c>
      <c r="C856" t="s">
        <v>6576</v>
      </c>
      <c r="D856" t="s">
        <v>6577</v>
      </c>
      <c r="E856" t="s">
        <v>6576</v>
      </c>
      <c r="F856" t="s">
        <v>6577</v>
      </c>
      <c r="G856" t="s">
        <v>4164</v>
      </c>
      <c r="H856" t="s">
        <v>2504</v>
      </c>
      <c r="I856" t="s">
        <v>2505</v>
      </c>
      <c r="J856" t="s">
        <v>6578</v>
      </c>
    </row>
    <row r="857" spans="1:11" x14ac:dyDescent="0.25">
      <c r="A857" t="s">
        <v>1338</v>
      </c>
      <c r="B857" t="s">
        <v>4154</v>
      </c>
      <c r="C857" t="s">
        <v>6579</v>
      </c>
      <c r="D857" t="s">
        <v>6580</v>
      </c>
      <c r="E857" t="s">
        <v>6579</v>
      </c>
      <c r="F857" t="s">
        <v>6580</v>
      </c>
      <c r="G857" t="s">
        <v>4157</v>
      </c>
      <c r="H857" t="s">
        <v>3934</v>
      </c>
      <c r="I857" t="s">
        <v>3935</v>
      </c>
      <c r="J857" t="s">
        <v>6581</v>
      </c>
      <c r="K857" t="s">
        <v>6582</v>
      </c>
    </row>
    <row r="858" spans="1:11" x14ac:dyDescent="0.25">
      <c r="A858" t="s">
        <v>309</v>
      </c>
      <c r="B858" t="s">
        <v>4154</v>
      </c>
      <c r="C858" t="s">
        <v>6583</v>
      </c>
      <c r="D858" t="s">
        <v>6584</v>
      </c>
      <c r="E858" t="s">
        <v>6583</v>
      </c>
      <c r="F858" t="s">
        <v>6584</v>
      </c>
      <c r="G858" t="s">
        <v>4157</v>
      </c>
      <c r="H858" t="s">
        <v>1830</v>
      </c>
      <c r="I858" t="s">
        <v>1831</v>
      </c>
    </row>
    <row r="859" spans="1:11" x14ac:dyDescent="0.25">
      <c r="A859" t="s">
        <v>1432</v>
      </c>
      <c r="B859" t="s">
        <v>4154</v>
      </c>
      <c r="C859" t="s">
        <v>6585</v>
      </c>
      <c r="D859" t="s">
        <v>6586</v>
      </c>
      <c r="E859" t="s">
        <v>6585</v>
      </c>
      <c r="F859" t="s">
        <v>6586</v>
      </c>
      <c r="G859" t="s">
        <v>4157</v>
      </c>
      <c r="H859" t="s">
        <v>4120</v>
      </c>
      <c r="I859" t="s">
        <v>4121</v>
      </c>
      <c r="J859" t="s">
        <v>6587</v>
      </c>
      <c r="K859" t="s">
        <v>6588</v>
      </c>
    </row>
    <row r="860" spans="1:11" x14ac:dyDescent="0.25">
      <c r="A860" t="s">
        <v>368</v>
      </c>
      <c r="B860" t="s">
        <v>4154</v>
      </c>
      <c r="C860" t="s">
        <v>6589</v>
      </c>
      <c r="D860" t="s">
        <v>6590</v>
      </c>
      <c r="E860" t="s">
        <v>6589</v>
      </c>
      <c r="F860" t="s">
        <v>6590</v>
      </c>
      <c r="G860" t="s">
        <v>4157</v>
      </c>
      <c r="H860" t="s">
        <v>1966</v>
      </c>
      <c r="I860" t="s">
        <v>1967</v>
      </c>
    </row>
    <row r="861" spans="1:11" x14ac:dyDescent="0.25">
      <c r="A861" t="s">
        <v>352</v>
      </c>
      <c r="B861" t="s">
        <v>4161</v>
      </c>
      <c r="C861" t="s">
        <v>6591</v>
      </c>
      <c r="D861" t="s">
        <v>6592</v>
      </c>
      <c r="E861" t="s">
        <v>6591</v>
      </c>
      <c r="F861" t="s">
        <v>6592</v>
      </c>
      <c r="G861" t="s">
        <v>4164</v>
      </c>
      <c r="H861" t="s">
        <v>1930</v>
      </c>
      <c r="I861" t="s">
        <v>1931</v>
      </c>
      <c r="J861" t="s">
        <v>6593</v>
      </c>
      <c r="K861" t="s">
        <v>6594</v>
      </c>
    </row>
    <row r="862" spans="1:11" x14ac:dyDescent="0.25">
      <c r="A862" t="s">
        <v>953</v>
      </c>
      <c r="B862" t="s">
        <v>4161</v>
      </c>
      <c r="C862" t="s">
        <v>6595</v>
      </c>
      <c r="D862" t="s">
        <v>6596</v>
      </c>
      <c r="E862" t="s">
        <v>6595</v>
      </c>
      <c r="F862" t="s">
        <v>6596</v>
      </c>
      <c r="G862" t="s">
        <v>4164</v>
      </c>
      <c r="H862" t="s">
        <v>3172</v>
      </c>
      <c r="I862" t="s">
        <v>3173</v>
      </c>
      <c r="J862" t="s">
        <v>6597</v>
      </c>
      <c r="K862" t="s">
        <v>6598</v>
      </c>
    </row>
    <row r="863" spans="1:11" x14ac:dyDescent="0.25">
      <c r="A863" t="s">
        <v>1376</v>
      </c>
      <c r="B863" t="s">
        <v>4161</v>
      </c>
      <c r="C863" t="s">
        <v>6599</v>
      </c>
      <c r="D863" t="s">
        <v>6600</v>
      </c>
      <c r="E863" t="s">
        <v>6599</v>
      </c>
      <c r="F863" t="s">
        <v>6600</v>
      </c>
      <c r="G863" t="s">
        <v>4164</v>
      </c>
      <c r="H863" t="s">
        <v>4007</v>
      </c>
      <c r="I863" t="s">
        <v>4008</v>
      </c>
    </row>
    <row r="864" spans="1:11" x14ac:dyDescent="0.25">
      <c r="A864" t="s">
        <v>1331</v>
      </c>
      <c r="B864" t="s">
        <v>4154</v>
      </c>
      <c r="C864" t="s">
        <v>6601</v>
      </c>
      <c r="D864" t="s">
        <v>6602</v>
      </c>
      <c r="E864" t="s">
        <v>6601</v>
      </c>
      <c r="F864" t="s">
        <v>6602</v>
      </c>
      <c r="G864" t="s">
        <v>4157</v>
      </c>
      <c r="H864" t="s">
        <v>3920</v>
      </c>
      <c r="I864" t="s">
        <v>3921</v>
      </c>
    </row>
    <row r="865" spans="1:11" x14ac:dyDescent="0.25">
      <c r="A865" t="s">
        <v>343</v>
      </c>
      <c r="B865" t="s">
        <v>4161</v>
      </c>
      <c r="C865" t="s">
        <v>6603</v>
      </c>
      <c r="D865" t="s">
        <v>6604</v>
      </c>
      <c r="E865" t="s">
        <v>6603</v>
      </c>
      <c r="F865" t="s">
        <v>6604</v>
      </c>
      <c r="G865" t="s">
        <v>4164</v>
      </c>
      <c r="H865" t="s">
        <v>1909</v>
      </c>
      <c r="I865" t="s">
        <v>1910</v>
      </c>
      <c r="J865" t="s">
        <v>6605</v>
      </c>
    </row>
    <row r="866" spans="1:11" x14ac:dyDescent="0.25">
      <c r="A866" t="s">
        <v>1050</v>
      </c>
      <c r="B866" t="s">
        <v>4154</v>
      </c>
      <c r="C866" t="s">
        <v>6606</v>
      </c>
      <c r="D866" t="s">
        <v>6607</v>
      </c>
      <c r="E866" t="s">
        <v>6606</v>
      </c>
      <c r="F866" t="s">
        <v>6607</v>
      </c>
      <c r="G866" t="s">
        <v>4157</v>
      </c>
      <c r="H866" t="s">
        <v>3361</v>
      </c>
      <c r="I866" t="s">
        <v>3362</v>
      </c>
      <c r="J866" t="s">
        <v>6608</v>
      </c>
      <c r="K866" t="s">
        <v>6609</v>
      </c>
    </row>
    <row r="867" spans="1:11" x14ac:dyDescent="0.25">
      <c r="A867" t="s">
        <v>413</v>
      </c>
      <c r="B867" t="s">
        <v>4154</v>
      </c>
      <c r="C867" t="s">
        <v>6610</v>
      </c>
      <c r="D867" t="s">
        <v>6611</v>
      </c>
      <c r="E867" t="s">
        <v>6610</v>
      </c>
      <c r="F867" t="s">
        <v>6611</v>
      </c>
      <c r="G867" t="s">
        <v>4157</v>
      </c>
      <c r="H867" t="s">
        <v>2059</v>
      </c>
      <c r="I867" t="s">
        <v>2060</v>
      </c>
    </row>
    <row r="868" spans="1:11" x14ac:dyDescent="0.25">
      <c r="A868" t="s">
        <v>1054</v>
      </c>
      <c r="B868" t="s">
        <v>4154</v>
      </c>
      <c r="C868" t="s">
        <v>6612</v>
      </c>
      <c r="D868" t="s">
        <v>6613</v>
      </c>
      <c r="E868" t="s">
        <v>6612</v>
      </c>
      <c r="F868" t="s">
        <v>6613</v>
      </c>
      <c r="G868" t="s">
        <v>4157</v>
      </c>
      <c r="H868" t="s">
        <v>3367</v>
      </c>
      <c r="I868" t="s">
        <v>3368</v>
      </c>
      <c r="J868" t="s">
        <v>6614</v>
      </c>
      <c r="K868" t="s">
        <v>6615</v>
      </c>
    </row>
    <row r="869" spans="1:11" x14ac:dyDescent="0.25">
      <c r="A869" t="s">
        <v>780</v>
      </c>
      <c r="B869" t="s">
        <v>4154</v>
      </c>
      <c r="C869" t="s">
        <v>6616</v>
      </c>
      <c r="D869" t="s">
        <v>6617</v>
      </c>
      <c r="E869" t="s">
        <v>6616</v>
      </c>
      <c r="F869" t="s">
        <v>6617</v>
      </c>
      <c r="G869" t="s">
        <v>4157</v>
      </c>
      <c r="H869" t="s">
        <v>2827</v>
      </c>
      <c r="I869" t="s">
        <v>2828</v>
      </c>
    </row>
    <row r="870" spans="1:11" x14ac:dyDescent="0.25">
      <c r="A870" t="s">
        <v>448</v>
      </c>
      <c r="B870" t="s">
        <v>4161</v>
      </c>
      <c r="C870" t="s">
        <v>6618</v>
      </c>
      <c r="D870" t="s">
        <v>6619</v>
      </c>
      <c r="E870" t="s">
        <v>6618</v>
      </c>
      <c r="F870" t="s">
        <v>6619</v>
      </c>
      <c r="G870" t="s">
        <v>4164</v>
      </c>
      <c r="H870" t="s">
        <v>2131</v>
      </c>
      <c r="I870" t="s">
        <v>2132</v>
      </c>
      <c r="J870" t="s">
        <v>6620</v>
      </c>
    </row>
    <row r="871" spans="1:11" x14ac:dyDescent="0.25">
      <c r="A871" t="s">
        <v>665</v>
      </c>
      <c r="B871" t="s">
        <v>4161</v>
      </c>
      <c r="C871" t="s">
        <v>6621</v>
      </c>
      <c r="D871" t="s">
        <v>6622</v>
      </c>
      <c r="E871" t="s">
        <v>6621</v>
      </c>
      <c r="F871" t="s">
        <v>6622</v>
      </c>
      <c r="G871" t="s">
        <v>4164</v>
      </c>
      <c r="H871" t="s">
        <v>2594</v>
      </c>
      <c r="I871" t="s">
        <v>2595</v>
      </c>
    </row>
    <row r="872" spans="1:11" x14ac:dyDescent="0.25">
      <c r="A872" t="s">
        <v>127</v>
      </c>
      <c r="B872" t="s">
        <v>4154</v>
      </c>
      <c r="C872" t="s">
        <v>6623</v>
      </c>
      <c r="D872" t="s">
        <v>6624</v>
      </c>
      <c r="E872" t="s">
        <v>6623</v>
      </c>
      <c r="F872" t="s">
        <v>6624</v>
      </c>
      <c r="G872" t="s">
        <v>4157</v>
      </c>
      <c r="H872" t="s">
        <v>1578</v>
      </c>
      <c r="I872" t="s">
        <v>1579</v>
      </c>
    </row>
    <row r="873" spans="1:11" x14ac:dyDescent="0.25">
      <c r="A873" t="s">
        <v>1248</v>
      </c>
      <c r="B873" t="s">
        <v>4154</v>
      </c>
      <c r="C873" t="s">
        <v>6625</v>
      </c>
      <c r="D873" t="s">
        <v>6626</v>
      </c>
      <c r="E873" t="s">
        <v>6625</v>
      </c>
      <c r="F873" t="s">
        <v>6626</v>
      </c>
      <c r="G873" t="s">
        <v>4157</v>
      </c>
      <c r="H873" t="s">
        <v>3760</v>
      </c>
      <c r="I873" t="s">
        <v>3761</v>
      </c>
      <c r="J873" t="s">
        <v>6627</v>
      </c>
      <c r="K873" t="s">
        <v>6628</v>
      </c>
    </row>
    <row r="874" spans="1:11" x14ac:dyDescent="0.25">
      <c r="A874" t="s">
        <v>261</v>
      </c>
      <c r="B874" t="s">
        <v>4154</v>
      </c>
      <c r="C874" t="s">
        <v>6629</v>
      </c>
      <c r="D874" t="s">
        <v>6630</v>
      </c>
      <c r="E874" t="s">
        <v>6629</v>
      </c>
      <c r="F874" t="s">
        <v>6630</v>
      </c>
      <c r="G874" t="s">
        <v>4157</v>
      </c>
      <c r="H874" t="s">
        <v>1713</v>
      </c>
      <c r="I874" t="s">
        <v>1714</v>
      </c>
    </row>
    <row r="875" spans="1:11" x14ac:dyDescent="0.25">
      <c r="A875" t="s">
        <v>549</v>
      </c>
      <c r="B875" t="s">
        <v>4161</v>
      </c>
      <c r="C875" t="s">
        <v>6631</v>
      </c>
      <c r="D875" t="s">
        <v>6632</v>
      </c>
      <c r="E875" t="s">
        <v>6631</v>
      </c>
      <c r="F875" t="s">
        <v>6632</v>
      </c>
      <c r="G875" t="s">
        <v>4164</v>
      </c>
      <c r="H875" t="s">
        <v>2361</v>
      </c>
      <c r="I875" t="s">
        <v>2362</v>
      </c>
      <c r="J875" t="s">
        <v>6633</v>
      </c>
    </row>
    <row r="876" spans="1:11" x14ac:dyDescent="0.25">
      <c r="A876" t="s">
        <v>424</v>
      </c>
      <c r="B876" t="s">
        <v>4154</v>
      </c>
      <c r="C876" t="s">
        <v>6634</v>
      </c>
      <c r="D876" t="s">
        <v>6635</v>
      </c>
      <c r="E876" t="s">
        <v>6634</v>
      </c>
      <c r="F876" t="s">
        <v>6635</v>
      </c>
      <c r="G876" t="s">
        <v>4157</v>
      </c>
      <c r="H876" t="s">
        <v>2081</v>
      </c>
      <c r="I876" t="s">
        <v>2082</v>
      </c>
      <c r="J876" t="s">
        <v>6636</v>
      </c>
    </row>
    <row r="877" spans="1:11" x14ac:dyDescent="0.25">
      <c r="A877" t="s">
        <v>748</v>
      </c>
      <c r="B877" t="s">
        <v>4161</v>
      </c>
      <c r="C877" t="s">
        <v>6637</v>
      </c>
      <c r="D877" t="s">
        <v>6638</v>
      </c>
      <c r="E877" t="s">
        <v>6637</v>
      </c>
      <c r="F877" t="s">
        <v>6638</v>
      </c>
      <c r="G877" t="s">
        <v>4164</v>
      </c>
      <c r="H877" t="s">
        <v>2764</v>
      </c>
      <c r="I877" t="s">
        <v>2765</v>
      </c>
    </row>
    <row r="878" spans="1:11" x14ac:dyDescent="0.25">
      <c r="A878" t="s">
        <v>724</v>
      </c>
      <c r="B878" t="s">
        <v>4154</v>
      </c>
      <c r="C878" t="s">
        <v>6639</v>
      </c>
      <c r="D878" t="s">
        <v>6640</v>
      </c>
      <c r="E878" t="s">
        <v>6639</v>
      </c>
      <c r="F878" t="s">
        <v>6640</v>
      </c>
      <c r="G878" t="s">
        <v>4157</v>
      </c>
      <c r="H878" t="s">
        <v>2720</v>
      </c>
      <c r="I878" t="s">
        <v>2721</v>
      </c>
      <c r="J878" t="s">
        <v>6641</v>
      </c>
      <c r="K878" t="s">
        <v>6642</v>
      </c>
    </row>
    <row r="879" spans="1:11" x14ac:dyDescent="0.25">
      <c r="A879" t="s">
        <v>517</v>
      </c>
      <c r="B879" t="s">
        <v>4154</v>
      </c>
      <c r="C879" t="s">
        <v>6643</v>
      </c>
      <c r="D879" t="s">
        <v>6644</v>
      </c>
      <c r="E879" t="s">
        <v>6643</v>
      </c>
      <c r="F879" t="s">
        <v>6644</v>
      </c>
      <c r="G879" t="s">
        <v>4157</v>
      </c>
      <c r="H879" t="s">
        <v>2292</v>
      </c>
      <c r="I879" t="s">
        <v>2293</v>
      </c>
      <c r="J879" t="s">
        <v>6645</v>
      </c>
    </row>
    <row r="880" spans="1:11" x14ac:dyDescent="0.25">
      <c r="A880" t="s">
        <v>991</v>
      </c>
      <c r="B880" t="s">
        <v>4154</v>
      </c>
      <c r="C880" t="s">
        <v>6646</v>
      </c>
      <c r="D880" t="s">
        <v>6647</v>
      </c>
      <c r="E880" t="s">
        <v>6646</v>
      </c>
      <c r="F880" t="s">
        <v>6647</v>
      </c>
      <c r="G880" t="s">
        <v>4157</v>
      </c>
      <c r="H880" t="s">
        <v>3246</v>
      </c>
      <c r="I880" t="s">
        <v>3247</v>
      </c>
    </row>
    <row r="881" spans="1:12" x14ac:dyDescent="0.25">
      <c r="A881" t="s">
        <v>654</v>
      </c>
      <c r="B881" t="s">
        <v>4154</v>
      </c>
      <c r="C881" t="s">
        <v>6648</v>
      </c>
      <c r="D881" t="s">
        <v>6649</v>
      </c>
      <c r="E881" t="s">
        <v>6648</v>
      </c>
      <c r="F881" t="s">
        <v>6649</v>
      </c>
      <c r="G881" t="s">
        <v>4157</v>
      </c>
      <c r="H881" t="s">
        <v>2572</v>
      </c>
      <c r="I881" t="s">
        <v>2573</v>
      </c>
    </row>
    <row r="882" spans="1:12" x14ac:dyDescent="0.25">
      <c r="A882" t="s">
        <v>1204</v>
      </c>
      <c r="B882" t="s">
        <v>4161</v>
      </c>
      <c r="C882" t="s">
        <v>6650</v>
      </c>
      <c r="D882" t="s">
        <v>6651</v>
      </c>
      <c r="E882" t="s">
        <v>6650</v>
      </c>
      <c r="F882" t="s">
        <v>6651</v>
      </c>
      <c r="G882" t="s">
        <v>4164</v>
      </c>
      <c r="H882" t="s">
        <v>3673</v>
      </c>
      <c r="I882" t="s">
        <v>3674</v>
      </c>
      <c r="J882" t="s">
        <v>6652</v>
      </c>
      <c r="K882" t="s">
        <v>6653</v>
      </c>
    </row>
    <row r="883" spans="1:12" x14ac:dyDescent="0.25">
      <c r="A883" t="s">
        <v>1290</v>
      </c>
      <c r="B883" t="s">
        <v>4154</v>
      </c>
      <c r="C883" t="s">
        <v>6654</v>
      </c>
      <c r="D883" t="s">
        <v>6655</v>
      </c>
      <c r="E883" t="s">
        <v>6654</v>
      </c>
      <c r="F883" t="s">
        <v>6655</v>
      </c>
      <c r="G883" t="s">
        <v>4157</v>
      </c>
      <c r="H883" t="s">
        <v>3843</v>
      </c>
      <c r="I883" t="s">
        <v>3844</v>
      </c>
    </row>
    <row r="884" spans="1:12" x14ac:dyDescent="0.25">
      <c r="A884" t="s">
        <v>485</v>
      </c>
      <c r="B884" t="s">
        <v>4161</v>
      </c>
      <c r="C884" t="s">
        <v>6656</v>
      </c>
      <c r="D884" t="s">
        <v>6657</v>
      </c>
      <c r="E884" t="s">
        <v>6656</v>
      </c>
      <c r="F884" t="s">
        <v>6657</v>
      </c>
      <c r="G884" t="s">
        <v>4164</v>
      </c>
      <c r="H884" t="s">
        <v>2216</v>
      </c>
      <c r="I884" t="s">
        <v>2217</v>
      </c>
    </row>
    <row r="885" spans="1:12" x14ac:dyDescent="0.25">
      <c r="A885" t="s">
        <v>1023</v>
      </c>
      <c r="B885" t="s">
        <v>4161</v>
      </c>
      <c r="C885" t="s">
        <v>6658</v>
      </c>
      <c r="D885" t="s">
        <v>6659</v>
      </c>
      <c r="E885" t="s">
        <v>6658</v>
      </c>
      <c r="F885" t="s">
        <v>6659</v>
      </c>
      <c r="G885" t="s">
        <v>4164</v>
      </c>
      <c r="H885" t="s">
        <v>3310</v>
      </c>
      <c r="I885" t="s">
        <v>3311</v>
      </c>
      <c r="J885" t="s">
        <v>6660</v>
      </c>
    </row>
    <row r="886" spans="1:12" x14ac:dyDescent="0.25">
      <c r="A886" t="s">
        <v>771</v>
      </c>
      <c r="B886" t="s">
        <v>4161</v>
      </c>
      <c r="C886" t="s">
        <v>6661</v>
      </c>
      <c r="D886" t="s">
        <v>6662</v>
      </c>
      <c r="E886" t="s">
        <v>6661</v>
      </c>
      <c r="F886" t="s">
        <v>6662</v>
      </c>
      <c r="G886" t="s">
        <v>4164</v>
      </c>
      <c r="H886" t="s">
        <v>2809</v>
      </c>
      <c r="I886" t="s">
        <v>2810</v>
      </c>
      <c r="J886" t="s">
        <v>6663</v>
      </c>
    </row>
    <row r="887" spans="1:12" x14ac:dyDescent="0.25">
      <c r="A887" t="s">
        <v>1341</v>
      </c>
      <c r="B887" t="s">
        <v>4154</v>
      </c>
      <c r="C887" t="s">
        <v>6664</v>
      </c>
      <c r="D887" t="s">
        <v>6665</v>
      </c>
      <c r="E887" t="s">
        <v>6664</v>
      </c>
      <c r="F887" t="s">
        <v>6665</v>
      </c>
      <c r="G887" t="s">
        <v>4157</v>
      </c>
      <c r="H887" t="s">
        <v>3940</v>
      </c>
      <c r="I887" t="s">
        <v>3941</v>
      </c>
    </row>
    <row r="888" spans="1:12" x14ac:dyDescent="0.25">
      <c r="A888" t="s">
        <v>365</v>
      </c>
      <c r="B888" t="s">
        <v>4154</v>
      </c>
      <c r="C888" t="s">
        <v>6666</v>
      </c>
      <c r="D888" t="s">
        <v>6667</v>
      </c>
      <c r="E888" t="s">
        <v>6666</v>
      </c>
      <c r="F888" t="s">
        <v>6667</v>
      </c>
      <c r="G888" t="s">
        <v>4157</v>
      </c>
      <c r="H888" t="s">
        <v>1960</v>
      </c>
      <c r="I888" t="s">
        <v>1961</v>
      </c>
      <c r="J888" t="s">
        <v>6668</v>
      </c>
    </row>
    <row r="889" spans="1:12" x14ac:dyDescent="0.25">
      <c r="A889" t="s">
        <v>316</v>
      </c>
      <c r="B889" t="s">
        <v>4154</v>
      </c>
      <c r="C889" t="s">
        <v>6669</v>
      </c>
      <c r="D889" t="s">
        <v>6670</v>
      </c>
      <c r="E889" t="s">
        <v>6669</v>
      </c>
      <c r="F889" t="s">
        <v>6670</v>
      </c>
      <c r="G889" t="s">
        <v>4157</v>
      </c>
      <c r="H889" t="s">
        <v>1848</v>
      </c>
      <c r="I889" t="s">
        <v>1849</v>
      </c>
    </row>
    <row r="890" spans="1:12" x14ac:dyDescent="0.25">
      <c r="A890" t="s">
        <v>392</v>
      </c>
      <c r="B890" t="s">
        <v>4161</v>
      </c>
      <c r="C890" t="s">
        <v>6671</v>
      </c>
      <c r="D890" t="s">
        <v>6672</v>
      </c>
      <c r="E890" t="s">
        <v>6671</v>
      </c>
      <c r="F890" t="s">
        <v>6672</v>
      </c>
      <c r="G890" t="s">
        <v>4164</v>
      </c>
      <c r="H890" t="s">
        <v>2015</v>
      </c>
      <c r="I890" t="s">
        <v>2016</v>
      </c>
      <c r="J890" t="s">
        <v>6673</v>
      </c>
      <c r="K890" t="s">
        <v>6674</v>
      </c>
    </row>
    <row r="891" spans="1:12" x14ac:dyDescent="0.25">
      <c r="A891" t="s">
        <v>1381</v>
      </c>
      <c r="B891" t="s">
        <v>4161</v>
      </c>
      <c r="C891" t="s">
        <v>6675</v>
      </c>
      <c r="D891" t="s">
        <v>6676</v>
      </c>
      <c r="E891" t="s">
        <v>6675</v>
      </c>
      <c r="F891" t="s">
        <v>6676</v>
      </c>
      <c r="G891" t="s">
        <v>4164</v>
      </c>
      <c r="H891" t="s">
        <v>4019</v>
      </c>
      <c r="I891" t="s">
        <v>4020</v>
      </c>
      <c r="J891" t="s">
        <v>6677</v>
      </c>
    </row>
    <row r="892" spans="1:12" x14ac:dyDescent="0.25">
      <c r="A892" t="s">
        <v>428</v>
      </c>
      <c r="B892" t="s">
        <v>4161</v>
      </c>
      <c r="C892" t="s">
        <v>6678</v>
      </c>
      <c r="D892" t="s">
        <v>6679</v>
      </c>
      <c r="E892" t="s">
        <v>6678</v>
      </c>
      <c r="F892" t="s">
        <v>6679</v>
      </c>
      <c r="G892" t="s">
        <v>4164</v>
      </c>
      <c r="H892" t="s">
        <v>2089</v>
      </c>
      <c r="I892" t="s">
        <v>2090</v>
      </c>
      <c r="J892" t="s">
        <v>6680</v>
      </c>
    </row>
    <row r="893" spans="1:12" x14ac:dyDescent="0.25">
      <c r="A893" t="s">
        <v>1220</v>
      </c>
      <c r="B893" t="s">
        <v>4154</v>
      </c>
      <c r="C893" t="s">
        <v>6681</v>
      </c>
      <c r="D893" t="s">
        <v>6682</v>
      </c>
      <c r="E893" t="s">
        <v>6681</v>
      </c>
      <c r="F893" t="s">
        <v>6682</v>
      </c>
      <c r="G893" t="s">
        <v>4157</v>
      </c>
      <c r="H893" t="s">
        <v>3704</v>
      </c>
      <c r="I893" t="s">
        <v>3705</v>
      </c>
      <c r="J893" t="s">
        <v>6683</v>
      </c>
    </row>
    <row r="894" spans="1:12" x14ac:dyDescent="0.25">
      <c r="A894" t="s">
        <v>837</v>
      </c>
      <c r="B894" t="s">
        <v>4154</v>
      </c>
      <c r="C894" t="s">
        <v>6684</v>
      </c>
      <c r="D894" t="s">
        <v>6685</v>
      </c>
      <c r="E894" t="s">
        <v>6684</v>
      </c>
      <c r="F894" t="s">
        <v>6685</v>
      </c>
      <c r="G894" t="s">
        <v>4157</v>
      </c>
      <c r="H894" t="s">
        <v>2944</v>
      </c>
      <c r="I894" t="s">
        <v>2945</v>
      </c>
    </row>
    <row r="895" spans="1:12" x14ac:dyDescent="0.25">
      <c r="A895" t="s">
        <v>560</v>
      </c>
      <c r="B895" t="s">
        <v>4154</v>
      </c>
      <c r="C895" t="s">
        <v>6686</v>
      </c>
      <c r="D895" t="s">
        <v>6687</v>
      </c>
      <c r="E895" t="s">
        <v>6686</v>
      </c>
      <c r="F895" t="s">
        <v>6687</v>
      </c>
      <c r="G895" t="s">
        <v>4157</v>
      </c>
      <c r="H895" t="s">
        <v>2384</v>
      </c>
      <c r="I895" t="s">
        <v>2385</v>
      </c>
    </row>
    <row r="896" spans="1:12" x14ac:dyDescent="0.25">
      <c r="A896" t="s">
        <v>641</v>
      </c>
      <c r="B896" t="s">
        <v>4161</v>
      </c>
      <c r="C896" t="s">
        <v>6688</v>
      </c>
      <c r="D896" t="s">
        <v>6689</v>
      </c>
      <c r="E896" t="s">
        <v>6688</v>
      </c>
      <c r="F896" t="s">
        <v>6689</v>
      </c>
      <c r="G896" t="s">
        <v>4164</v>
      </c>
      <c r="H896" t="s">
        <v>2546</v>
      </c>
      <c r="I896" t="s">
        <v>2547</v>
      </c>
      <c r="J896" t="s">
        <v>6690</v>
      </c>
      <c r="K896" t="s">
        <v>6691</v>
      </c>
      <c r="L896" t="s">
        <v>6692</v>
      </c>
    </row>
    <row r="897" spans="1:12" x14ac:dyDescent="0.25">
      <c r="A897" t="s">
        <v>318</v>
      </c>
      <c r="B897" t="s">
        <v>4161</v>
      </c>
      <c r="C897" t="s">
        <v>6693</v>
      </c>
      <c r="D897" t="s">
        <v>6694</v>
      </c>
      <c r="E897" t="s">
        <v>6693</v>
      </c>
      <c r="F897" t="s">
        <v>6694</v>
      </c>
      <c r="G897" t="s">
        <v>4164</v>
      </c>
      <c r="H897" t="s">
        <v>1852</v>
      </c>
      <c r="I897" t="s">
        <v>1853</v>
      </c>
    </row>
    <row r="898" spans="1:12" x14ac:dyDescent="0.25">
      <c r="A898" t="s">
        <v>143</v>
      </c>
      <c r="B898" t="s">
        <v>4161</v>
      </c>
      <c r="C898" t="s">
        <v>6695</v>
      </c>
      <c r="D898" t="s">
        <v>6696</v>
      </c>
      <c r="E898" t="s">
        <v>6695</v>
      </c>
      <c r="F898" t="s">
        <v>6696</v>
      </c>
      <c r="G898" t="s">
        <v>4164</v>
      </c>
      <c r="H898" t="s">
        <v>1670</v>
      </c>
      <c r="I898" t="s">
        <v>1671</v>
      </c>
      <c r="J898" t="s">
        <v>6697</v>
      </c>
      <c r="K898" t="s">
        <v>6698</v>
      </c>
    </row>
    <row r="899" spans="1:12" x14ac:dyDescent="0.25">
      <c r="A899" t="s">
        <v>1012</v>
      </c>
      <c r="B899" t="s">
        <v>4161</v>
      </c>
      <c r="C899" t="s">
        <v>6699</v>
      </c>
      <c r="D899" t="s">
        <v>6700</v>
      </c>
      <c r="E899" t="s">
        <v>6699</v>
      </c>
      <c r="F899" t="s">
        <v>6700</v>
      </c>
      <c r="G899" t="s">
        <v>4164</v>
      </c>
      <c r="H899" t="s">
        <v>3288</v>
      </c>
      <c r="I899" t="s">
        <v>3289</v>
      </c>
      <c r="J899" t="s">
        <v>6701</v>
      </c>
      <c r="K899" t="s">
        <v>6702</v>
      </c>
      <c r="L899" t="s">
        <v>6703</v>
      </c>
    </row>
    <row r="900" spans="1:12" x14ac:dyDescent="0.25">
      <c r="A900" t="s">
        <v>1077</v>
      </c>
      <c r="B900" t="s">
        <v>4154</v>
      </c>
      <c r="C900" t="s">
        <v>6704</v>
      </c>
      <c r="D900" t="s">
        <v>6705</v>
      </c>
      <c r="E900" t="s">
        <v>6704</v>
      </c>
      <c r="F900" t="s">
        <v>6705</v>
      </c>
      <c r="G900" t="s">
        <v>4157</v>
      </c>
      <c r="H900" t="s">
        <v>3415</v>
      </c>
      <c r="I900" t="s">
        <v>3416</v>
      </c>
      <c r="J900" t="s">
        <v>6706</v>
      </c>
    </row>
    <row r="901" spans="1:12" x14ac:dyDescent="0.25">
      <c r="A901" t="s">
        <v>726</v>
      </c>
      <c r="B901" t="s">
        <v>4154</v>
      </c>
      <c r="C901" t="s">
        <v>6707</v>
      </c>
      <c r="D901" t="s">
        <v>6708</v>
      </c>
      <c r="E901" t="s">
        <v>6707</v>
      </c>
      <c r="F901" t="s">
        <v>6708</v>
      </c>
      <c r="G901" t="s">
        <v>4157</v>
      </c>
      <c r="H901" t="s">
        <v>2724</v>
      </c>
      <c r="I901" t="s">
        <v>2725</v>
      </c>
    </row>
    <row r="902" spans="1:12" x14ac:dyDescent="0.25">
      <c r="A902" t="s">
        <v>84</v>
      </c>
      <c r="B902" t="s">
        <v>4161</v>
      </c>
      <c r="C902" t="s">
        <v>6709</v>
      </c>
      <c r="D902" t="s">
        <v>6710</v>
      </c>
      <c r="E902" t="s">
        <v>6709</v>
      </c>
      <c r="F902" t="s">
        <v>6710</v>
      </c>
      <c r="G902" t="s">
        <v>4164</v>
      </c>
      <c r="H902" t="s">
        <v>1520</v>
      </c>
      <c r="I902" t="s">
        <v>1521</v>
      </c>
    </row>
    <row r="903" spans="1:12" x14ac:dyDescent="0.25">
      <c r="A903" t="s">
        <v>1369</v>
      </c>
      <c r="B903" t="s">
        <v>4154</v>
      </c>
      <c r="C903" t="s">
        <v>6711</v>
      </c>
      <c r="D903" t="s">
        <v>6712</v>
      </c>
      <c r="E903" t="s">
        <v>6711</v>
      </c>
      <c r="F903" t="s">
        <v>6712</v>
      </c>
      <c r="G903" t="s">
        <v>4157</v>
      </c>
      <c r="H903" t="s">
        <v>3993</v>
      </c>
      <c r="I903" t="s">
        <v>3994</v>
      </c>
      <c r="J903" t="s">
        <v>6713</v>
      </c>
    </row>
    <row r="904" spans="1:12" x14ac:dyDescent="0.25">
      <c r="A904" t="s">
        <v>386</v>
      </c>
      <c r="B904" t="s">
        <v>4161</v>
      </c>
      <c r="C904" t="s">
        <v>6714</v>
      </c>
      <c r="D904" t="s">
        <v>6715</v>
      </c>
      <c r="E904" t="s">
        <v>6714</v>
      </c>
      <c r="F904" t="s">
        <v>6715</v>
      </c>
      <c r="G904" t="s">
        <v>4164</v>
      </c>
      <c r="H904" t="s">
        <v>2003</v>
      </c>
      <c r="I904" t="s">
        <v>2004</v>
      </c>
      <c r="J904" t="s">
        <v>6716</v>
      </c>
    </row>
    <row r="905" spans="1:12" x14ac:dyDescent="0.25">
      <c r="A905" t="s">
        <v>508</v>
      </c>
      <c r="B905" t="s">
        <v>4154</v>
      </c>
      <c r="C905" t="s">
        <v>6717</v>
      </c>
      <c r="D905" t="s">
        <v>6718</v>
      </c>
      <c r="E905" t="s">
        <v>6717</v>
      </c>
      <c r="F905" t="s">
        <v>6718</v>
      </c>
      <c r="G905" t="s">
        <v>4157</v>
      </c>
      <c r="H905" t="s">
        <v>2268</v>
      </c>
      <c r="I905" t="s">
        <v>2269</v>
      </c>
    </row>
    <row r="906" spans="1:12" x14ac:dyDescent="0.25">
      <c r="A906" t="s">
        <v>873</v>
      </c>
      <c r="B906" t="s">
        <v>4154</v>
      </c>
      <c r="C906" t="s">
        <v>6719</v>
      </c>
      <c r="D906" t="s">
        <v>6720</v>
      </c>
      <c r="E906" t="s">
        <v>6719</v>
      </c>
      <c r="F906" t="s">
        <v>6720</v>
      </c>
      <c r="G906" t="s">
        <v>4157</v>
      </c>
      <c r="H906" t="s">
        <v>3014</v>
      </c>
      <c r="I906" t="s">
        <v>3015</v>
      </c>
      <c r="J906" t="s">
        <v>6721</v>
      </c>
    </row>
    <row r="907" spans="1:12" x14ac:dyDescent="0.25">
      <c r="A907" t="s">
        <v>324</v>
      </c>
      <c r="B907" t="s">
        <v>4154</v>
      </c>
      <c r="C907" t="s">
        <v>6722</v>
      </c>
      <c r="D907" t="s">
        <v>6723</v>
      </c>
      <c r="E907" t="s">
        <v>6722</v>
      </c>
      <c r="F907" t="s">
        <v>6723</v>
      </c>
      <c r="G907" t="s">
        <v>4157</v>
      </c>
      <c r="H907" t="s">
        <v>1866</v>
      </c>
      <c r="I907" t="s">
        <v>1867</v>
      </c>
      <c r="J907" t="s">
        <v>6724</v>
      </c>
    </row>
    <row r="908" spans="1:12" x14ac:dyDescent="0.25">
      <c r="A908" t="s">
        <v>844</v>
      </c>
      <c r="B908" t="s">
        <v>4161</v>
      </c>
      <c r="C908" t="s">
        <v>6725</v>
      </c>
      <c r="D908" t="s">
        <v>6726</v>
      </c>
      <c r="E908" t="s">
        <v>6725</v>
      </c>
      <c r="F908" t="s">
        <v>6726</v>
      </c>
      <c r="G908" t="s">
        <v>4164</v>
      </c>
      <c r="H908" t="s">
        <v>2957</v>
      </c>
      <c r="I908" t="s">
        <v>2958</v>
      </c>
    </row>
    <row r="909" spans="1:12" x14ac:dyDescent="0.25">
      <c r="A909" t="s">
        <v>597</v>
      </c>
      <c r="B909" t="s">
        <v>4161</v>
      </c>
      <c r="C909" t="s">
        <v>6727</v>
      </c>
      <c r="D909" t="s">
        <v>6728</v>
      </c>
      <c r="E909" t="s">
        <v>6727</v>
      </c>
      <c r="F909" t="s">
        <v>6728</v>
      </c>
      <c r="G909" t="s">
        <v>4164</v>
      </c>
      <c r="H909" t="s">
        <v>2456</v>
      </c>
      <c r="I909" t="s">
        <v>2457</v>
      </c>
      <c r="J909" t="s">
        <v>6729</v>
      </c>
    </row>
    <row r="910" spans="1:12" x14ac:dyDescent="0.25">
      <c r="A910" t="s">
        <v>1057</v>
      </c>
      <c r="B910" t="s">
        <v>4161</v>
      </c>
      <c r="C910" t="s">
        <v>6730</v>
      </c>
      <c r="D910" t="s">
        <v>6731</v>
      </c>
      <c r="E910" t="s">
        <v>6730</v>
      </c>
      <c r="F910" t="s">
        <v>6731</v>
      </c>
      <c r="G910" t="s">
        <v>4164</v>
      </c>
      <c r="H910" t="s">
        <v>3373</v>
      </c>
      <c r="I910" t="s">
        <v>3374</v>
      </c>
      <c r="J910" t="s">
        <v>6732</v>
      </c>
      <c r="K910" t="s">
        <v>6733</v>
      </c>
    </row>
    <row r="911" spans="1:12" x14ac:dyDescent="0.25">
      <c r="A911" t="s">
        <v>501</v>
      </c>
      <c r="B911" t="s">
        <v>4154</v>
      </c>
      <c r="C911" t="s">
        <v>6734</v>
      </c>
      <c r="D911" t="s">
        <v>6735</v>
      </c>
      <c r="E911" t="s">
        <v>6734</v>
      </c>
      <c r="F911" t="s">
        <v>6735</v>
      </c>
      <c r="G911" t="s">
        <v>4157</v>
      </c>
      <c r="H911" t="s">
        <v>2253</v>
      </c>
      <c r="I911" t="s">
        <v>2254</v>
      </c>
      <c r="J911" t="s">
        <v>6736</v>
      </c>
    </row>
    <row r="912" spans="1:12" x14ac:dyDescent="0.25">
      <c r="A912" t="s">
        <v>574</v>
      </c>
      <c r="B912" t="s">
        <v>4161</v>
      </c>
      <c r="C912" t="s">
        <v>6737</v>
      </c>
      <c r="D912" t="s">
        <v>6738</v>
      </c>
      <c r="E912" t="s">
        <v>6737</v>
      </c>
      <c r="F912" t="s">
        <v>6738</v>
      </c>
      <c r="G912" t="s">
        <v>4164</v>
      </c>
      <c r="H912" t="s">
        <v>2410</v>
      </c>
      <c r="I912" t="s">
        <v>2411</v>
      </c>
      <c r="J912" t="s">
        <v>6739</v>
      </c>
      <c r="K912" t="s">
        <v>6740</v>
      </c>
    </row>
    <row r="913" spans="1:11" x14ac:dyDescent="0.25">
      <c r="A913" t="s">
        <v>1274</v>
      </c>
      <c r="B913" t="s">
        <v>4161</v>
      </c>
      <c r="C913" t="s">
        <v>6741</v>
      </c>
      <c r="D913" t="s">
        <v>6742</v>
      </c>
      <c r="E913" t="s">
        <v>6741</v>
      </c>
      <c r="F913" t="s">
        <v>6742</v>
      </c>
      <c r="G913" t="s">
        <v>4164</v>
      </c>
      <c r="H913" t="s">
        <v>3811</v>
      </c>
      <c r="I913" t="s">
        <v>3812</v>
      </c>
      <c r="J913" t="s">
        <v>6743</v>
      </c>
    </row>
    <row r="914" spans="1:11" x14ac:dyDescent="0.25">
      <c r="A914" t="s">
        <v>981</v>
      </c>
      <c r="B914" t="s">
        <v>4161</v>
      </c>
      <c r="C914" t="s">
        <v>6744</v>
      </c>
      <c r="D914" t="s">
        <v>6745</v>
      </c>
      <c r="E914" t="s">
        <v>6744</v>
      </c>
      <c r="F914" t="s">
        <v>6745</v>
      </c>
      <c r="G914" t="s">
        <v>4164</v>
      </c>
      <c r="H914" t="s">
        <v>3227</v>
      </c>
      <c r="I914" t="s">
        <v>3228</v>
      </c>
      <c r="J914" t="s">
        <v>6746</v>
      </c>
      <c r="K914" t="s">
        <v>6747</v>
      </c>
    </row>
    <row r="915" spans="1:11" x14ac:dyDescent="0.25">
      <c r="A915" t="s">
        <v>87</v>
      </c>
      <c r="B915" t="s">
        <v>4154</v>
      </c>
      <c r="C915" t="s">
        <v>6748</v>
      </c>
      <c r="D915" t="s">
        <v>6749</v>
      </c>
      <c r="E915" t="s">
        <v>6748</v>
      </c>
      <c r="F915" t="s">
        <v>6749</v>
      </c>
      <c r="G915" t="s">
        <v>4157</v>
      </c>
      <c r="H915" t="s">
        <v>1530</v>
      </c>
      <c r="I915" t="s">
        <v>1531</v>
      </c>
    </row>
    <row r="916" spans="1:11" x14ac:dyDescent="0.25">
      <c r="A916" t="s">
        <v>786</v>
      </c>
      <c r="B916" t="s">
        <v>4161</v>
      </c>
      <c r="C916" t="s">
        <v>6750</v>
      </c>
      <c r="D916" t="s">
        <v>6751</v>
      </c>
      <c r="E916" t="s">
        <v>6750</v>
      </c>
      <c r="F916" t="s">
        <v>6751</v>
      </c>
      <c r="G916" t="s">
        <v>4164</v>
      </c>
      <c r="H916" t="s">
        <v>2839</v>
      </c>
      <c r="I916" t="s">
        <v>2840</v>
      </c>
      <c r="J916" t="s">
        <v>6752</v>
      </c>
    </row>
    <row r="917" spans="1:11" x14ac:dyDescent="0.25">
      <c r="A917" t="s">
        <v>520</v>
      </c>
      <c r="B917" t="s">
        <v>4161</v>
      </c>
      <c r="C917" t="s">
        <v>6753</v>
      </c>
      <c r="D917" t="s">
        <v>6754</v>
      </c>
      <c r="E917" t="s">
        <v>6753</v>
      </c>
      <c r="F917" t="s">
        <v>6754</v>
      </c>
      <c r="G917" t="s">
        <v>4164</v>
      </c>
      <c r="H917" t="s">
        <v>2298</v>
      </c>
      <c r="I917" t="s">
        <v>2299</v>
      </c>
    </row>
    <row r="918" spans="1:11" x14ac:dyDescent="0.25">
      <c r="A918" t="s">
        <v>853</v>
      </c>
      <c r="B918" t="s">
        <v>4154</v>
      </c>
      <c r="C918" t="s">
        <v>6755</v>
      </c>
      <c r="D918" t="s">
        <v>6756</v>
      </c>
      <c r="E918" t="s">
        <v>6755</v>
      </c>
      <c r="F918" t="s">
        <v>6756</v>
      </c>
      <c r="G918" t="s">
        <v>4157</v>
      </c>
      <c r="H918" t="s">
        <v>2974</v>
      </c>
      <c r="I918" t="s">
        <v>2975</v>
      </c>
    </row>
    <row r="919" spans="1:11" x14ac:dyDescent="0.25">
      <c r="A919" t="s">
        <v>972</v>
      </c>
      <c r="B919" t="s">
        <v>4161</v>
      </c>
      <c r="C919" t="s">
        <v>6757</v>
      </c>
      <c r="D919" t="s">
        <v>6758</v>
      </c>
      <c r="E919" t="s">
        <v>6757</v>
      </c>
      <c r="F919" t="s">
        <v>6758</v>
      </c>
      <c r="G919" t="s">
        <v>4164</v>
      </c>
      <c r="H919" t="s">
        <v>3209</v>
      </c>
      <c r="I919" t="s">
        <v>3210</v>
      </c>
      <c r="J919" t="s">
        <v>6759</v>
      </c>
      <c r="K919" t="s">
        <v>6760</v>
      </c>
    </row>
    <row r="920" spans="1:11" x14ac:dyDescent="0.25">
      <c r="A920" t="s">
        <v>1354</v>
      </c>
      <c r="B920" t="s">
        <v>4161</v>
      </c>
      <c r="C920" t="s">
        <v>6761</v>
      </c>
      <c r="D920" t="s">
        <v>6762</v>
      </c>
      <c r="E920" t="s">
        <v>6761</v>
      </c>
      <c r="F920" t="s">
        <v>6762</v>
      </c>
      <c r="G920" t="s">
        <v>4164</v>
      </c>
      <c r="H920" t="s">
        <v>3966</v>
      </c>
      <c r="I920" t="s">
        <v>3967</v>
      </c>
      <c r="J920" t="s">
        <v>6763</v>
      </c>
    </row>
    <row r="921" spans="1:11" x14ac:dyDescent="0.25">
      <c r="A921" t="s">
        <v>259</v>
      </c>
      <c r="B921" t="s">
        <v>4154</v>
      </c>
      <c r="C921" t="s">
        <v>6764</v>
      </c>
      <c r="D921" t="s">
        <v>6765</v>
      </c>
      <c r="E921" t="s">
        <v>6764</v>
      </c>
      <c r="F921" t="s">
        <v>6765</v>
      </c>
      <c r="G921" t="s">
        <v>4157</v>
      </c>
      <c r="H921" t="s">
        <v>1709</v>
      </c>
      <c r="I921" t="s">
        <v>1710</v>
      </c>
    </row>
    <row r="922" spans="1:11" x14ac:dyDescent="0.25">
      <c r="A922" t="s">
        <v>545</v>
      </c>
      <c r="B922" t="s">
        <v>4161</v>
      </c>
      <c r="C922" t="s">
        <v>6766</v>
      </c>
      <c r="D922" t="s">
        <v>6767</v>
      </c>
      <c r="E922" t="s">
        <v>6766</v>
      </c>
      <c r="F922" t="s">
        <v>6767</v>
      </c>
      <c r="G922" t="s">
        <v>4164</v>
      </c>
      <c r="H922" t="s">
        <v>1536</v>
      </c>
      <c r="I922" t="s">
        <v>2354</v>
      </c>
      <c r="J922" t="s">
        <v>6768</v>
      </c>
    </row>
    <row r="923" spans="1:11" x14ac:dyDescent="0.25">
      <c r="A923" t="s">
        <v>1061</v>
      </c>
      <c r="B923" t="s">
        <v>4161</v>
      </c>
      <c r="C923" t="s">
        <v>6769</v>
      </c>
      <c r="D923" t="s">
        <v>6770</v>
      </c>
      <c r="E923" t="s">
        <v>6769</v>
      </c>
      <c r="F923" t="s">
        <v>6770</v>
      </c>
      <c r="G923" t="s">
        <v>4164</v>
      </c>
      <c r="H923" t="s">
        <v>3381</v>
      </c>
      <c r="I923" t="s">
        <v>3382</v>
      </c>
      <c r="J923" t="s">
        <v>6771</v>
      </c>
    </row>
    <row r="924" spans="1:11" x14ac:dyDescent="0.25">
      <c r="A924" t="s">
        <v>845</v>
      </c>
      <c r="B924" t="s">
        <v>4161</v>
      </c>
      <c r="C924" t="s">
        <v>6772</v>
      </c>
      <c r="D924" t="s">
        <v>6773</v>
      </c>
      <c r="E924" t="s">
        <v>6772</v>
      </c>
      <c r="F924" t="s">
        <v>6773</v>
      </c>
      <c r="G924" t="s">
        <v>4164</v>
      </c>
      <c r="H924" t="s">
        <v>2959</v>
      </c>
      <c r="I924" t="s">
        <v>2960</v>
      </c>
      <c r="J924" t="s">
        <v>6774</v>
      </c>
    </row>
    <row r="925" spans="1:11" x14ac:dyDescent="0.25">
      <c r="A925" t="s">
        <v>728</v>
      </c>
      <c r="B925" t="s">
        <v>4154</v>
      </c>
      <c r="C925" t="s">
        <v>6775</v>
      </c>
      <c r="D925" t="s">
        <v>6776</v>
      </c>
      <c r="E925" t="s">
        <v>6775</v>
      </c>
      <c r="F925" t="s">
        <v>6776</v>
      </c>
      <c r="G925" t="s">
        <v>4157</v>
      </c>
      <c r="H925" t="s">
        <v>2728</v>
      </c>
      <c r="I925" t="s">
        <v>2729</v>
      </c>
      <c r="J925" t="s">
        <v>6777</v>
      </c>
    </row>
    <row r="926" spans="1:11" x14ac:dyDescent="0.25">
      <c r="A926" t="s">
        <v>670</v>
      </c>
      <c r="B926" t="s">
        <v>4154</v>
      </c>
      <c r="C926" t="s">
        <v>6778</v>
      </c>
      <c r="D926" t="s">
        <v>6779</v>
      </c>
      <c r="E926" t="s">
        <v>6778</v>
      </c>
      <c r="F926" t="s">
        <v>6779</v>
      </c>
      <c r="G926" t="s">
        <v>4157</v>
      </c>
      <c r="H926" t="s">
        <v>2604</v>
      </c>
      <c r="I926" t="s">
        <v>2605</v>
      </c>
      <c r="J926" t="s">
        <v>6780</v>
      </c>
    </row>
    <row r="927" spans="1:11" x14ac:dyDescent="0.25">
      <c r="A927" t="s">
        <v>460</v>
      </c>
      <c r="B927" t="s">
        <v>4154</v>
      </c>
      <c r="C927" t="s">
        <v>6781</v>
      </c>
      <c r="D927" t="s">
        <v>6782</v>
      </c>
      <c r="E927" t="s">
        <v>6781</v>
      </c>
      <c r="F927" t="s">
        <v>6782</v>
      </c>
      <c r="G927" t="s">
        <v>4157</v>
      </c>
      <c r="H927" t="s">
        <v>2157</v>
      </c>
      <c r="I927" t="s">
        <v>2158</v>
      </c>
    </row>
    <row r="928" spans="1:11" x14ac:dyDescent="0.25">
      <c r="A928" t="s">
        <v>119</v>
      </c>
      <c r="B928" t="s">
        <v>4161</v>
      </c>
      <c r="C928" t="s">
        <v>6783</v>
      </c>
      <c r="D928" t="s">
        <v>6784</v>
      </c>
      <c r="E928" t="s">
        <v>6783</v>
      </c>
      <c r="F928" t="s">
        <v>6784</v>
      </c>
      <c r="G928" t="s">
        <v>4164</v>
      </c>
      <c r="H928" t="s">
        <v>1558</v>
      </c>
      <c r="I928" t="s">
        <v>1559</v>
      </c>
    </row>
    <row r="929" spans="1:12" x14ac:dyDescent="0.25">
      <c r="A929" t="s">
        <v>444</v>
      </c>
      <c r="B929" t="s">
        <v>4161</v>
      </c>
      <c r="C929" t="s">
        <v>6785</v>
      </c>
      <c r="D929" t="s">
        <v>6786</v>
      </c>
      <c r="E929" t="s">
        <v>6785</v>
      </c>
      <c r="F929" t="s">
        <v>6786</v>
      </c>
      <c r="G929" t="s">
        <v>4164</v>
      </c>
      <c r="H929" t="s">
        <v>2123</v>
      </c>
      <c r="I929" t="s">
        <v>2124</v>
      </c>
      <c r="J929" t="s">
        <v>6787</v>
      </c>
    </row>
    <row r="930" spans="1:12" x14ac:dyDescent="0.25">
      <c r="A930" t="s">
        <v>685</v>
      </c>
      <c r="B930" t="s">
        <v>4154</v>
      </c>
      <c r="C930" t="s">
        <v>6788</v>
      </c>
      <c r="D930" t="s">
        <v>6789</v>
      </c>
      <c r="E930" t="s">
        <v>6788</v>
      </c>
      <c r="F930" t="s">
        <v>6789</v>
      </c>
      <c r="G930" t="s">
        <v>4157</v>
      </c>
      <c r="H930" t="s">
        <v>2638</v>
      </c>
      <c r="I930" t="s">
        <v>2639</v>
      </c>
    </row>
    <row r="931" spans="1:12" x14ac:dyDescent="0.25">
      <c r="A931" t="s">
        <v>1035</v>
      </c>
      <c r="B931" t="s">
        <v>4154</v>
      </c>
      <c r="C931" t="s">
        <v>6790</v>
      </c>
      <c r="D931" t="s">
        <v>6791</v>
      </c>
      <c r="E931" t="s">
        <v>6790</v>
      </c>
      <c r="F931" t="s">
        <v>6791</v>
      </c>
      <c r="G931" t="s">
        <v>4157</v>
      </c>
      <c r="H931" t="s">
        <v>6792</v>
      </c>
      <c r="I931" t="s">
        <v>3335</v>
      </c>
    </row>
    <row r="932" spans="1:12" x14ac:dyDescent="0.25">
      <c r="A932" t="s">
        <v>109</v>
      </c>
      <c r="B932" t="s">
        <v>4154</v>
      </c>
      <c r="C932" t="s">
        <v>6793</v>
      </c>
      <c r="D932" t="s">
        <v>6794</v>
      </c>
      <c r="E932" t="s">
        <v>6793</v>
      </c>
      <c r="F932" t="s">
        <v>6794</v>
      </c>
      <c r="G932" t="s">
        <v>4157</v>
      </c>
      <c r="H932" t="s">
        <v>1528</v>
      </c>
      <c r="I932" t="s">
        <v>1529</v>
      </c>
    </row>
    <row r="933" spans="1:12" x14ac:dyDescent="0.25">
      <c r="A933" t="s">
        <v>450</v>
      </c>
      <c r="B933" t="s">
        <v>4161</v>
      </c>
      <c r="C933" t="s">
        <v>6795</v>
      </c>
      <c r="D933" t="s">
        <v>6796</v>
      </c>
      <c r="E933" t="s">
        <v>6795</v>
      </c>
      <c r="F933" t="s">
        <v>6796</v>
      </c>
      <c r="G933" t="s">
        <v>4164</v>
      </c>
      <c r="H933" t="s">
        <v>2137</v>
      </c>
      <c r="I933" t="s">
        <v>2138</v>
      </c>
      <c r="J933" t="s">
        <v>6797</v>
      </c>
      <c r="K933" t="s">
        <v>6798</v>
      </c>
      <c r="L933" t="s">
        <v>6799</v>
      </c>
    </row>
    <row r="934" spans="1:12" x14ac:dyDescent="0.25">
      <c r="A934" t="s">
        <v>824</v>
      </c>
      <c r="B934" t="s">
        <v>4154</v>
      </c>
      <c r="C934" t="s">
        <v>6800</v>
      </c>
      <c r="D934" t="s">
        <v>6801</v>
      </c>
      <c r="E934" t="s">
        <v>6800</v>
      </c>
      <c r="F934" t="s">
        <v>6801</v>
      </c>
      <c r="G934" t="s">
        <v>4157</v>
      </c>
      <c r="H934" t="s">
        <v>2916</v>
      </c>
      <c r="I934" t="s">
        <v>2917</v>
      </c>
      <c r="J934" t="s">
        <v>6802</v>
      </c>
      <c r="K934" t="s">
        <v>6803</v>
      </c>
    </row>
    <row r="935" spans="1:12" x14ac:dyDescent="0.25">
      <c r="A935" t="s">
        <v>1209</v>
      </c>
      <c r="B935" t="s">
        <v>4154</v>
      </c>
      <c r="C935" t="s">
        <v>6804</v>
      </c>
      <c r="D935" t="s">
        <v>6805</v>
      </c>
      <c r="E935" t="s">
        <v>6804</v>
      </c>
      <c r="F935" t="s">
        <v>6805</v>
      </c>
      <c r="G935" t="s">
        <v>4157</v>
      </c>
      <c r="H935" t="s">
        <v>3683</v>
      </c>
      <c r="I935" t="s">
        <v>3684</v>
      </c>
    </row>
    <row r="936" spans="1:12" x14ac:dyDescent="0.25">
      <c r="A936" t="s">
        <v>674</v>
      </c>
      <c r="B936" t="s">
        <v>4161</v>
      </c>
      <c r="C936" t="s">
        <v>6806</v>
      </c>
      <c r="D936" t="s">
        <v>6807</v>
      </c>
      <c r="E936" t="s">
        <v>6806</v>
      </c>
      <c r="F936" t="s">
        <v>6807</v>
      </c>
      <c r="G936" t="s">
        <v>4164</v>
      </c>
      <c r="H936" t="s">
        <v>2614</v>
      </c>
      <c r="I936" t="s">
        <v>2615</v>
      </c>
    </row>
    <row r="937" spans="1:12" x14ac:dyDescent="0.25">
      <c r="A937" t="s">
        <v>625</v>
      </c>
      <c r="B937" t="s">
        <v>4161</v>
      </c>
      <c r="C937" t="s">
        <v>6808</v>
      </c>
      <c r="D937" t="s">
        <v>6809</v>
      </c>
      <c r="E937" t="s">
        <v>6808</v>
      </c>
      <c r="F937" t="s">
        <v>6809</v>
      </c>
      <c r="G937" t="s">
        <v>4164</v>
      </c>
      <c r="H937" t="s">
        <v>2514</v>
      </c>
      <c r="I937" t="s">
        <v>2515</v>
      </c>
      <c r="J937" t="s">
        <v>6810</v>
      </c>
    </row>
    <row r="938" spans="1:12" x14ac:dyDescent="0.25">
      <c r="A938" t="s">
        <v>939</v>
      </c>
      <c r="B938" t="s">
        <v>4161</v>
      </c>
      <c r="C938" t="s">
        <v>6811</v>
      </c>
      <c r="D938" t="s">
        <v>6812</v>
      </c>
      <c r="E938" t="s">
        <v>6811</v>
      </c>
      <c r="F938" t="s">
        <v>6812</v>
      </c>
      <c r="G938" t="s">
        <v>4164</v>
      </c>
      <c r="H938" t="s">
        <v>3145</v>
      </c>
      <c r="I938" t="s">
        <v>3146</v>
      </c>
      <c r="J938" t="s">
        <v>6813</v>
      </c>
      <c r="K938" t="s">
        <v>6814</v>
      </c>
    </row>
    <row r="939" spans="1:12" x14ac:dyDescent="0.25">
      <c r="A939" t="s">
        <v>1362</v>
      </c>
      <c r="B939" t="s">
        <v>4161</v>
      </c>
      <c r="C939" t="s">
        <v>6815</v>
      </c>
      <c r="D939" t="s">
        <v>6816</v>
      </c>
      <c r="E939" t="s">
        <v>6815</v>
      </c>
      <c r="F939" t="s">
        <v>6816</v>
      </c>
      <c r="G939" t="s">
        <v>4164</v>
      </c>
      <c r="H939" t="s">
        <v>3982</v>
      </c>
      <c r="I939" t="s">
        <v>3983</v>
      </c>
      <c r="J939" t="s">
        <v>6817</v>
      </c>
    </row>
    <row r="940" spans="1:12" x14ac:dyDescent="0.25">
      <c r="A940" t="s">
        <v>818</v>
      </c>
      <c r="B940" t="s">
        <v>4154</v>
      </c>
      <c r="C940" t="s">
        <v>6818</v>
      </c>
      <c r="D940" t="s">
        <v>6819</v>
      </c>
      <c r="E940" t="s">
        <v>6818</v>
      </c>
      <c r="F940" t="s">
        <v>6819</v>
      </c>
      <c r="G940" t="s">
        <v>4157</v>
      </c>
      <c r="H940" t="s">
        <v>2904</v>
      </c>
      <c r="I940" t="s">
        <v>2905</v>
      </c>
      <c r="J940" t="s">
        <v>6820</v>
      </c>
    </row>
    <row r="941" spans="1:12" x14ac:dyDescent="0.25">
      <c r="A941" t="s">
        <v>571</v>
      </c>
      <c r="B941" t="s">
        <v>4161</v>
      </c>
      <c r="C941" t="s">
        <v>6821</v>
      </c>
      <c r="D941" t="s">
        <v>6822</v>
      </c>
      <c r="E941" t="s">
        <v>6821</v>
      </c>
      <c r="F941" t="s">
        <v>6822</v>
      </c>
      <c r="G941" t="s">
        <v>4164</v>
      </c>
      <c r="H941" t="s">
        <v>2404</v>
      </c>
      <c r="I941" t="s">
        <v>2405</v>
      </c>
    </row>
    <row r="942" spans="1:12" x14ac:dyDescent="0.25">
      <c r="A942" t="s">
        <v>1013</v>
      </c>
      <c r="B942" t="s">
        <v>4154</v>
      </c>
      <c r="C942" t="s">
        <v>6823</v>
      </c>
      <c r="D942" t="s">
        <v>6824</v>
      </c>
      <c r="E942" t="s">
        <v>6823</v>
      </c>
      <c r="F942" t="s">
        <v>6824</v>
      </c>
      <c r="G942" t="s">
        <v>4157</v>
      </c>
      <c r="H942" t="s">
        <v>3290</v>
      </c>
      <c r="I942" t="s">
        <v>3291</v>
      </c>
    </row>
    <row r="943" spans="1:12" x14ac:dyDescent="0.25">
      <c r="A943" t="s">
        <v>475</v>
      </c>
      <c r="B943" t="s">
        <v>4154</v>
      </c>
      <c r="C943" t="s">
        <v>6825</v>
      </c>
      <c r="D943" t="s">
        <v>6826</v>
      </c>
      <c r="E943" t="s">
        <v>6825</v>
      </c>
      <c r="F943" t="s">
        <v>6826</v>
      </c>
      <c r="G943" t="s">
        <v>4157</v>
      </c>
      <c r="H943" t="s">
        <v>2196</v>
      </c>
      <c r="I943" t="s">
        <v>2197</v>
      </c>
      <c r="J943" t="s">
        <v>6827</v>
      </c>
      <c r="K943" t="s">
        <v>6828</v>
      </c>
    </row>
    <row r="944" spans="1:12" x14ac:dyDescent="0.25">
      <c r="A944" t="s">
        <v>964</v>
      </c>
      <c r="B944" t="s">
        <v>4154</v>
      </c>
      <c r="C944" t="s">
        <v>6829</v>
      </c>
      <c r="D944" t="s">
        <v>6830</v>
      </c>
      <c r="E944" t="s">
        <v>6829</v>
      </c>
      <c r="F944" t="s">
        <v>6830</v>
      </c>
      <c r="G944" t="s">
        <v>4157</v>
      </c>
      <c r="H944" t="s">
        <v>6831</v>
      </c>
      <c r="I944" t="s">
        <v>3195</v>
      </c>
      <c r="J944" t="s">
        <v>6832</v>
      </c>
    </row>
    <row r="945" spans="1:11" x14ac:dyDescent="0.25">
      <c r="A945" t="s">
        <v>1443</v>
      </c>
      <c r="B945" t="s">
        <v>4161</v>
      </c>
      <c r="C945" t="s">
        <v>6833</v>
      </c>
      <c r="D945" t="s">
        <v>6834</v>
      </c>
      <c r="E945" t="s">
        <v>6833</v>
      </c>
      <c r="F945" t="s">
        <v>6834</v>
      </c>
      <c r="G945" t="s">
        <v>4164</v>
      </c>
      <c r="H945" t="s">
        <v>4140</v>
      </c>
      <c r="I945" t="s">
        <v>4141</v>
      </c>
    </row>
    <row r="946" spans="1:11" x14ac:dyDescent="0.25">
      <c r="A946" t="s">
        <v>181</v>
      </c>
      <c r="B946" t="s">
        <v>4161</v>
      </c>
      <c r="C946" t="s">
        <v>6835</v>
      </c>
      <c r="D946" t="s">
        <v>6836</v>
      </c>
      <c r="E946" t="s">
        <v>6835</v>
      </c>
      <c r="F946" t="s">
        <v>6836</v>
      </c>
      <c r="G946" t="s">
        <v>4164</v>
      </c>
      <c r="H946" t="s">
        <v>3401</v>
      </c>
      <c r="I946" t="s">
        <v>3402</v>
      </c>
      <c r="J946" t="s">
        <v>6837</v>
      </c>
    </row>
    <row r="947" spans="1:11" x14ac:dyDescent="0.25">
      <c r="A947" t="s">
        <v>730</v>
      </c>
      <c r="B947" t="s">
        <v>4154</v>
      </c>
      <c r="C947" t="s">
        <v>6838</v>
      </c>
      <c r="D947" t="s">
        <v>6839</v>
      </c>
      <c r="E947" t="s">
        <v>6838</v>
      </c>
      <c r="F947" t="s">
        <v>6839</v>
      </c>
      <c r="G947" t="s">
        <v>4157</v>
      </c>
      <c r="H947" t="s">
        <v>6840</v>
      </c>
      <c r="I947" t="s">
        <v>2733</v>
      </c>
      <c r="J947" t="s">
        <v>6841</v>
      </c>
      <c r="K947" t="s">
        <v>6842</v>
      </c>
    </row>
    <row r="948" spans="1:11" x14ac:dyDescent="0.25">
      <c r="A948" t="s">
        <v>1218</v>
      </c>
      <c r="B948" t="s">
        <v>4154</v>
      </c>
      <c r="C948" t="s">
        <v>6843</v>
      </c>
      <c r="D948" t="s">
        <v>6844</v>
      </c>
      <c r="E948" t="s">
        <v>6843</v>
      </c>
      <c r="F948" t="s">
        <v>6844</v>
      </c>
      <c r="G948" t="s">
        <v>4157</v>
      </c>
      <c r="H948" t="s">
        <v>3700</v>
      </c>
      <c r="I948" t="s">
        <v>3701</v>
      </c>
    </row>
    <row r="949" spans="1:11" x14ac:dyDescent="0.25">
      <c r="A949" t="s">
        <v>162</v>
      </c>
      <c r="B949" t="s">
        <v>4161</v>
      </c>
      <c r="C949" t="s">
        <v>6845</v>
      </c>
      <c r="D949" t="s">
        <v>6846</v>
      </c>
      <c r="E949" t="s">
        <v>6845</v>
      </c>
      <c r="F949" t="s">
        <v>6846</v>
      </c>
      <c r="G949" t="s">
        <v>4164</v>
      </c>
      <c r="H949" t="s">
        <v>1968</v>
      </c>
      <c r="I949" t="s">
        <v>1969</v>
      </c>
    </row>
    <row r="950" spans="1:11" x14ac:dyDescent="0.25">
      <c r="A950" t="s">
        <v>499</v>
      </c>
      <c r="B950" t="s">
        <v>4161</v>
      </c>
      <c r="C950" t="s">
        <v>6847</v>
      </c>
      <c r="D950" t="s">
        <v>6848</v>
      </c>
      <c r="E950" t="s">
        <v>6847</v>
      </c>
      <c r="F950" t="s">
        <v>6848</v>
      </c>
      <c r="G950" t="s">
        <v>4164</v>
      </c>
      <c r="H950" t="s">
        <v>2246</v>
      </c>
      <c r="I950" t="s">
        <v>2247</v>
      </c>
      <c r="J950" t="s">
        <v>6849</v>
      </c>
      <c r="K950" t="s">
        <v>6850</v>
      </c>
    </row>
    <row r="951" spans="1:11" x14ac:dyDescent="0.25">
      <c r="A951" t="s">
        <v>110</v>
      </c>
      <c r="B951" t="s">
        <v>4154</v>
      </c>
      <c r="C951" t="s">
        <v>6851</v>
      </c>
      <c r="D951" t="s">
        <v>6852</v>
      </c>
      <c r="E951" t="s">
        <v>6851</v>
      </c>
      <c r="F951" t="s">
        <v>6852</v>
      </c>
      <c r="G951" t="s">
        <v>4157</v>
      </c>
      <c r="H951" t="s">
        <v>1532</v>
      </c>
      <c r="I951" t="s">
        <v>1533</v>
      </c>
    </row>
    <row r="952" spans="1:11" x14ac:dyDescent="0.25">
      <c r="A952" t="s">
        <v>422</v>
      </c>
      <c r="B952" t="s">
        <v>4154</v>
      </c>
      <c r="C952" t="s">
        <v>6853</v>
      </c>
      <c r="D952" t="s">
        <v>6854</v>
      </c>
      <c r="E952" t="s">
        <v>6853</v>
      </c>
      <c r="F952" t="s">
        <v>6854</v>
      </c>
      <c r="G952" t="s">
        <v>4157</v>
      </c>
      <c r="H952" t="s">
        <v>2077</v>
      </c>
      <c r="I952" t="s">
        <v>2078</v>
      </c>
    </row>
    <row r="953" spans="1:11" x14ac:dyDescent="0.25">
      <c r="A953" t="s">
        <v>285</v>
      </c>
      <c r="B953" t="s">
        <v>4154</v>
      </c>
      <c r="C953" t="s">
        <v>6855</v>
      </c>
      <c r="D953" t="s">
        <v>6856</v>
      </c>
      <c r="E953" t="s">
        <v>6855</v>
      </c>
      <c r="F953" t="s">
        <v>6856</v>
      </c>
      <c r="G953" t="s">
        <v>4157</v>
      </c>
      <c r="H953" t="s">
        <v>1773</v>
      </c>
      <c r="I953" t="s">
        <v>1774</v>
      </c>
      <c r="J953" t="s">
        <v>6857</v>
      </c>
    </row>
    <row r="954" spans="1:11" x14ac:dyDescent="0.25">
      <c r="A954" t="s">
        <v>273</v>
      </c>
      <c r="B954" t="s">
        <v>4154</v>
      </c>
      <c r="C954" t="s">
        <v>6858</v>
      </c>
      <c r="D954" t="s">
        <v>6859</v>
      </c>
      <c r="E954" t="s">
        <v>6858</v>
      </c>
      <c r="F954" t="s">
        <v>6859</v>
      </c>
      <c r="G954" t="s">
        <v>4157</v>
      </c>
      <c r="H954" t="s">
        <v>1739</v>
      </c>
      <c r="I954" t="s">
        <v>1740</v>
      </c>
      <c r="J954" t="s">
        <v>6860</v>
      </c>
      <c r="K954" t="s">
        <v>6861</v>
      </c>
    </row>
    <row r="955" spans="1:11" x14ac:dyDescent="0.25">
      <c r="A955" t="s">
        <v>404</v>
      </c>
      <c r="B955" t="s">
        <v>4161</v>
      </c>
      <c r="C955" t="s">
        <v>6862</v>
      </c>
      <c r="D955" t="s">
        <v>6863</v>
      </c>
      <c r="E955" t="s">
        <v>6862</v>
      </c>
      <c r="F955" t="s">
        <v>6863</v>
      </c>
      <c r="G955" t="s">
        <v>4164</v>
      </c>
      <c r="H955" t="s">
        <v>2041</v>
      </c>
      <c r="I955" t="s">
        <v>2042</v>
      </c>
      <c r="J955" t="s">
        <v>6864</v>
      </c>
    </row>
    <row r="956" spans="1:11" x14ac:dyDescent="0.25">
      <c r="A956" t="s">
        <v>734</v>
      </c>
      <c r="B956" t="s">
        <v>4154</v>
      </c>
      <c r="C956" t="s">
        <v>6865</v>
      </c>
      <c r="D956" t="s">
        <v>6866</v>
      </c>
      <c r="E956" t="s">
        <v>6865</v>
      </c>
      <c r="F956" t="s">
        <v>6866</v>
      </c>
      <c r="G956" t="s">
        <v>4157</v>
      </c>
      <c r="H956" t="s">
        <v>2740</v>
      </c>
      <c r="I956" t="s">
        <v>2741</v>
      </c>
    </row>
    <row r="957" spans="1:11" x14ac:dyDescent="0.25">
      <c r="A957" t="s">
        <v>1262</v>
      </c>
      <c r="B957" t="s">
        <v>4154</v>
      </c>
      <c r="C957" t="s">
        <v>6867</v>
      </c>
      <c r="D957" t="s">
        <v>6868</v>
      </c>
      <c r="E957" t="s">
        <v>6867</v>
      </c>
      <c r="F957" t="s">
        <v>6868</v>
      </c>
      <c r="G957" t="s">
        <v>4157</v>
      </c>
      <c r="H957" t="s">
        <v>3788</v>
      </c>
      <c r="I957" t="s">
        <v>3789</v>
      </c>
    </row>
    <row r="958" spans="1:11" x14ac:dyDescent="0.25">
      <c r="A958" t="s">
        <v>1014</v>
      </c>
      <c r="B958" t="s">
        <v>4154</v>
      </c>
      <c r="C958" t="s">
        <v>6869</v>
      </c>
      <c r="D958" t="s">
        <v>6870</v>
      </c>
      <c r="E958" t="s">
        <v>6869</v>
      </c>
      <c r="F958" t="s">
        <v>6870</v>
      </c>
      <c r="G958" t="s">
        <v>4157</v>
      </c>
      <c r="H958" t="s">
        <v>3292</v>
      </c>
      <c r="I958" t="s">
        <v>3293</v>
      </c>
      <c r="J958" t="s">
        <v>6871</v>
      </c>
    </row>
    <row r="959" spans="1:11" x14ac:dyDescent="0.25">
      <c r="A959" t="s">
        <v>265</v>
      </c>
      <c r="B959" t="s">
        <v>4161</v>
      </c>
      <c r="C959" t="s">
        <v>6872</v>
      </c>
      <c r="D959" t="s">
        <v>6873</v>
      </c>
      <c r="E959" t="s">
        <v>6872</v>
      </c>
      <c r="F959" t="s">
        <v>6873</v>
      </c>
      <c r="G959" t="s">
        <v>4164</v>
      </c>
      <c r="H959" t="s">
        <v>1721</v>
      </c>
      <c r="I959" t="s">
        <v>1722</v>
      </c>
      <c r="J959" t="s">
        <v>6874</v>
      </c>
    </row>
    <row r="960" spans="1:11" x14ac:dyDescent="0.25">
      <c r="A960" t="s">
        <v>619</v>
      </c>
      <c r="B960" t="s">
        <v>4161</v>
      </c>
      <c r="C960" t="s">
        <v>6875</v>
      </c>
      <c r="D960" t="s">
        <v>6876</v>
      </c>
      <c r="E960" t="s">
        <v>6875</v>
      </c>
      <c r="F960" t="s">
        <v>6876</v>
      </c>
      <c r="G960" t="s">
        <v>4164</v>
      </c>
      <c r="H960" t="s">
        <v>2500</v>
      </c>
      <c r="I960" t="s">
        <v>2501</v>
      </c>
    </row>
    <row r="961" spans="1:12" x14ac:dyDescent="0.25">
      <c r="A961" t="s">
        <v>1184</v>
      </c>
      <c r="B961" t="s">
        <v>4154</v>
      </c>
      <c r="C961" t="s">
        <v>6877</v>
      </c>
      <c r="D961" t="s">
        <v>6878</v>
      </c>
      <c r="E961" t="s">
        <v>6877</v>
      </c>
      <c r="F961" t="s">
        <v>6878</v>
      </c>
      <c r="G961" t="s">
        <v>4157</v>
      </c>
      <c r="H961" t="s">
        <v>3632</v>
      </c>
      <c r="I961" t="s">
        <v>3633</v>
      </c>
      <c r="J961" t="s">
        <v>6879</v>
      </c>
    </row>
    <row r="962" spans="1:12" x14ac:dyDescent="0.25">
      <c r="A962" t="s">
        <v>1254</v>
      </c>
      <c r="B962" t="s">
        <v>4161</v>
      </c>
      <c r="C962" t="s">
        <v>6880</v>
      </c>
      <c r="D962" t="s">
        <v>6881</v>
      </c>
      <c r="E962" t="s">
        <v>6880</v>
      </c>
      <c r="F962" t="s">
        <v>6881</v>
      </c>
      <c r="G962" t="s">
        <v>4164</v>
      </c>
      <c r="H962" t="s">
        <v>3772</v>
      </c>
      <c r="I962" t="s">
        <v>3773</v>
      </c>
    </row>
    <row r="963" spans="1:12" x14ac:dyDescent="0.25">
      <c r="A963" t="s">
        <v>277</v>
      </c>
      <c r="B963" t="s">
        <v>4161</v>
      </c>
      <c r="C963" t="s">
        <v>6882</v>
      </c>
      <c r="D963" t="s">
        <v>6883</v>
      </c>
      <c r="E963" t="s">
        <v>6882</v>
      </c>
      <c r="F963" t="s">
        <v>6883</v>
      </c>
      <c r="G963" t="s">
        <v>4164</v>
      </c>
      <c r="H963" t="s">
        <v>1752</v>
      </c>
      <c r="I963" t="s">
        <v>1753</v>
      </c>
      <c r="J963" t="s">
        <v>6884</v>
      </c>
      <c r="K963" t="s">
        <v>6885</v>
      </c>
      <c r="L963" t="s">
        <v>6886</v>
      </c>
    </row>
    <row r="964" spans="1:12" x14ac:dyDescent="0.25">
      <c r="A964" t="s">
        <v>1270</v>
      </c>
      <c r="B964" t="s">
        <v>4154</v>
      </c>
      <c r="C964" t="s">
        <v>6887</v>
      </c>
      <c r="D964" t="s">
        <v>6888</v>
      </c>
      <c r="E964" t="s">
        <v>6887</v>
      </c>
      <c r="F964" t="s">
        <v>6888</v>
      </c>
      <c r="G964" t="s">
        <v>4157</v>
      </c>
      <c r="H964" t="s">
        <v>3804</v>
      </c>
      <c r="I964" t="s">
        <v>3805</v>
      </c>
    </row>
    <row r="965" spans="1:12" x14ac:dyDescent="0.25">
      <c r="A965" t="s">
        <v>1319</v>
      </c>
      <c r="B965" t="s">
        <v>4154</v>
      </c>
      <c r="C965" t="s">
        <v>6889</v>
      </c>
      <c r="D965" t="s">
        <v>6890</v>
      </c>
      <c r="E965" t="s">
        <v>6889</v>
      </c>
      <c r="F965" t="s">
        <v>6890</v>
      </c>
      <c r="G965" t="s">
        <v>4157</v>
      </c>
      <c r="H965" t="s">
        <v>3898</v>
      </c>
      <c r="I965" t="s">
        <v>3899</v>
      </c>
      <c r="J965" t="s">
        <v>6891</v>
      </c>
    </row>
    <row r="966" spans="1:12" x14ac:dyDescent="0.25">
      <c r="A966" t="s">
        <v>816</v>
      </c>
      <c r="B966" t="s">
        <v>4154</v>
      </c>
      <c r="C966" t="s">
        <v>6892</v>
      </c>
      <c r="D966" t="s">
        <v>6893</v>
      </c>
      <c r="E966" t="s">
        <v>6892</v>
      </c>
      <c r="F966" t="s">
        <v>6893</v>
      </c>
      <c r="G966" t="s">
        <v>4157</v>
      </c>
      <c r="H966" t="s">
        <v>2898</v>
      </c>
      <c r="I966" t="s">
        <v>2899</v>
      </c>
      <c r="J966" t="s">
        <v>6894</v>
      </c>
    </row>
    <row r="967" spans="1:12" x14ac:dyDescent="0.25">
      <c r="A967" t="s">
        <v>180</v>
      </c>
      <c r="B967" t="s">
        <v>4161</v>
      </c>
      <c r="C967" t="s">
        <v>6895</v>
      </c>
      <c r="D967" t="s">
        <v>6896</v>
      </c>
      <c r="E967" t="s">
        <v>6895</v>
      </c>
      <c r="F967" t="s">
        <v>6896</v>
      </c>
      <c r="G967" t="s">
        <v>4164</v>
      </c>
      <c r="H967" t="s">
        <v>3078</v>
      </c>
      <c r="I967" t="s">
        <v>3079</v>
      </c>
    </row>
    <row r="968" spans="1:12" x14ac:dyDescent="0.25">
      <c r="A968" t="s">
        <v>955</v>
      </c>
      <c r="B968" t="s">
        <v>4154</v>
      </c>
      <c r="C968" t="s">
        <v>6897</v>
      </c>
      <c r="D968" t="s">
        <v>6898</v>
      </c>
      <c r="E968" t="s">
        <v>6897</v>
      </c>
      <c r="F968" t="s">
        <v>6898</v>
      </c>
      <c r="G968" t="s">
        <v>4157</v>
      </c>
      <c r="H968" t="s">
        <v>3176</v>
      </c>
      <c r="I968" t="s">
        <v>3177</v>
      </c>
    </row>
    <row r="969" spans="1:12" x14ac:dyDescent="0.25">
      <c r="A969" t="s">
        <v>168</v>
      </c>
      <c r="B969" t="s">
        <v>4161</v>
      </c>
      <c r="C969" t="s">
        <v>6899</v>
      </c>
      <c r="D969" t="s">
        <v>6900</v>
      </c>
      <c r="E969" t="s">
        <v>6899</v>
      </c>
      <c r="F969" t="s">
        <v>6900</v>
      </c>
      <c r="G969" t="s">
        <v>4164</v>
      </c>
      <c r="H969" t="s">
        <v>2230</v>
      </c>
      <c r="I969" t="s">
        <v>2231</v>
      </c>
      <c r="J969" t="s">
        <v>6901</v>
      </c>
    </row>
    <row r="970" spans="1:12" x14ac:dyDescent="0.25">
      <c r="A970" t="s">
        <v>211</v>
      </c>
      <c r="B970" t="s">
        <v>4161</v>
      </c>
      <c r="C970" t="s">
        <v>6902</v>
      </c>
      <c r="D970" t="s">
        <v>6903</v>
      </c>
      <c r="E970" t="s">
        <v>6902</v>
      </c>
      <c r="F970" t="s">
        <v>6903</v>
      </c>
      <c r="G970" t="s">
        <v>4164</v>
      </c>
      <c r="H970" t="s">
        <v>6904</v>
      </c>
      <c r="I970" t="s">
        <v>6905</v>
      </c>
      <c r="J970" t="s">
        <v>6906</v>
      </c>
      <c r="K970" t="s">
        <v>6907</v>
      </c>
    </row>
    <row r="971" spans="1:12" x14ac:dyDescent="0.25">
      <c r="A971" t="s">
        <v>1241</v>
      </c>
      <c r="B971" t="s">
        <v>4161</v>
      </c>
      <c r="C971" t="s">
        <v>6908</v>
      </c>
      <c r="D971" t="s">
        <v>6909</v>
      </c>
      <c r="E971" t="s">
        <v>6908</v>
      </c>
      <c r="F971" t="s">
        <v>6909</v>
      </c>
      <c r="G971" t="s">
        <v>4164</v>
      </c>
      <c r="H971" t="s">
        <v>3746</v>
      </c>
      <c r="I971" t="s">
        <v>3747</v>
      </c>
      <c r="J971" t="s">
        <v>6910</v>
      </c>
    </row>
    <row r="972" spans="1:12" x14ac:dyDescent="0.25">
      <c r="A972" t="s">
        <v>434</v>
      </c>
      <c r="B972" t="s">
        <v>4154</v>
      </c>
      <c r="C972" t="s">
        <v>6911</v>
      </c>
      <c r="D972" t="s">
        <v>6912</v>
      </c>
      <c r="E972" t="s">
        <v>6911</v>
      </c>
      <c r="F972" t="s">
        <v>6912</v>
      </c>
      <c r="G972" t="s">
        <v>4157</v>
      </c>
      <c r="H972" t="s">
        <v>2103</v>
      </c>
      <c r="I972" t="s">
        <v>2104</v>
      </c>
    </row>
    <row r="973" spans="1:12" x14ac:dyDescent="0.25">
      <c r="A973" t="s">
        <v>418</v>
      </c>
      <c r="B973" t="s">
        <v>4154</v>
      </c>
      <c r="C973" t="s">
        <v>6913</v>
      </c>
      <c r="D973" t="s">
        <v>6914</v>
      </c>
      <c r="E973" t="s">
        <v>6913</v>
      </c>
      <c r="F973" t="s">
        <v>6914</v>
      </c>
      <c r="G973" t="s">
        <v>4157</v>
      </c>
      <c r="H973" t="s">
        <v>2069</v>
      </c>
      <c r="I973" t="s">
        <v>2070</v>
      </c>
      <c r="J973" t="s">
        <v>6915</v>
      </c>
      <c r="K973" t="s">
        <v>6916</v>
      </c>
    </row>
    <row r="974" spans="1:12" x14ac:dyDescent="0.25">
      <c r="A974" t="s">
        <v>696</v>
      </c>
      <c r="B974" t="s">
        <v>4154</v>
      </c>
      <c r="C974" t="s">
        <v>6917</v>
      </c>
      <c r="D974" t="s">
        <v>6918</v>
      </c>
      <c r="E974" t="s">
        <v>6917</v>
      </c>
      <c r="F974" t="s">
        <v>6918</v>
      </c>
      <c r="G974" t="s">
        <v>4157</v>
      </c>
      <c r="H974" t="s">
        <v>2663</v>
      </c>
      <c r="I974" t="s">
        <v>2664</v>
      </c>
    </row>
    <row r="975" spans="1:12" x14ac:dyDescent="0.25">
      <c r="A975" t="s">
        <v>1336</v>
      </c>
      <c r="B975" t="s">
        <v>4161</v>
      </c>
      <c r="C975" t="s">
        <v>6919</v>
      </c>
      <c r="D975" t="s">
        <v>6920</v>
      </c>
      <c r="E975" t="s">
        <v>6919</v>
      </c>
      <c r="F975" t="s">
        <v>6920</v>
      </c>
      <c r="G975" t="s">
        <v>4164</v>
      </c>
      <c r="H975" t="s">
        <v>3930</v>
      </c>
      <c r="I975" t="s">
        <v>3931</v>
      </c>
      <c r="J975" t="s">
        <v>6921</v>
      </c>
      <c r="K975" t="s">
        <v>6922</v>
      </c>
    </row>
    <row r="976" spans="1:12" x14ac:dyDescent="0.25">
      <c r="A976" t="s">
        <v>1047</v>
      </c>
      <c r="B976" t="s">
        <v>4161</v>
      </c>
      <c r="C976" t="s">
        <v>6923</v>
      </c>
      <c r="D976" t="s">
        <v>6924</v>
      </c>
      <c r="E976" t="s">
        <v>6923</v>
      </c>
      <c r="F976" t="s">
        <v>6924</v>
      </c>
      <c r="G976" t="s">
        <v>4164</v>
      </c>
      <c r="H976" t="s">
        <v>3355</v>
      </c>
      <c r="I976" t="s">
        <v>3356</v>
      </c>
      <c r="J976" t="s">
        <v>6925</v>
      </c>
    </row>
    <row r="977" spans="1:13" x14ac:dyDescent="0.25">
      <c r="A977" t="s">
        <v>540</v>
      </c>
      <c r="B977" t="s">
        <v>4161</v>
      </c>
      <c r="C977" t="s">
        <v>6926</v>
      </c>
      <c r="D977" t="s">
        <v>6927</v>
      </c>
      <c r="E977" t="s">
        <v>6926</v>
      </c>
      <c r="F977" t="s">
        <v>6927</v>
      </c>
      <c r="G977" t="s">
        <v>4164</v>
      </c>
      <c r="H977" t="s">
        <v>2344</v>
      </c>
      <c r="I977" t="s">
        <v>2345</v>
      </c>
      <c r="J977" t="s">
        <v>6928</v>
      </c>
      <c r="K977" t="s">
        <v>6929</v>
      </c>
    </row>
    <row r="978" spans="1:13" x14ac:dyDescent="0.25">
      <c r="A978" t="s">
        <v>959</v>
      </c>
      <c r="B978" t="s">
        <v>4161</v>
      </c>
      <c r="C978" t="s">
        <v>6930</v>
      </c>
      <c r="D978" t="s">
        <v>6931</v>
      </c>
      <c r="E978" t="s">
        <v>6930</v>
      </c>
      <c r="F978" t="s">
        <v>6931</v>
      </c>
      <c r="G978" t="s">
        <v>4164</v>
      </c>
      <c r="H978" t="s">
        <v>3184</v>
      </c>
      <c r="I978" t="s">
        <v>3185</v>
      </c>
    </row>
    <row r="979" spans="1:13" x14ac:dyDescent="0.25">
      <c r="A979" t="s">
        <v>308</v>
      </c>
      <c r="B979" t="s">
        <v>4161</v>
      </c>
      <c r="C979" t="s">
        <v>6932</v>
      </c>
      <c r="D979" t="s">
        <v>6933</v>
      </c>
      <c r="E979" t="s">
        <v>6932</v>
      </c>
      <c r="F979" t="s">
        <v>6933</v>
      </c>
      <c r="G979" t="s">
        <v>4164</v>
      </c>
      <c r="H979" t="s">
        <v>1828</v>
      </c>
      <c r="I979" t="s">
        <v>1829</v>
      </c>
      <c r="J979" t="s">
        <v>6934</v>
      </c>
    </row>
    <row r="980" spans="1:13" x14ac:dyDescent="0.25">
      <c r="A980" t="s">
        <v>856</v>
      </c>
      <c r="B980" t="s">
        <v>4161</v>
      </c>
      <c r="C980" t="s">
        <v>6935</v>
      </c>
      <c r="D980" t="s">
        <v>6936</v>
      </c>
      <c r="E980" t="s">
        <v>6935</v>
      </c>
      <c r="F980" t="s">
        <v>6936</v>
      </c>
      <c r="G980" t="s">
        <v>4164</v>
      </c>
      <c r="H980" t="s">
        <v>2980</v>
      </c>
      <c r="I980" t="s">
        <v>2981</v>
      </c>
    </row>
    <row r="981" spans="1:13" x14ac:dyDescent="0.25">
      <c r="A981" t="s">
        <v>798</v>
      </c>
      <c r="B981" t="s">
        <v>4161</v>
      </c>
      <c r="C981" t="s">
        <v>6937</v>
      </c>
      <c r="D981" t="s">
        <v>6938</v>
      </c>
      <c r="E981" t="s">
        <v>6937</v>
      </c>
      <c r="F981" t="s">
        <v>6938</v>
      </c>
      <c r="G981" t="s">
        <v>4164</v>
      </c>
      <c r="H981" t="s">
        <v>2863</v>
      </c>
      <c r="I981" t="s">
        <v>2864</v>
      </c>
      <c r="J981" t="s">
        <v>6939</v>
      </c>
    </row>
    <row r="982" spans="1:13" x14ac:dyDescent="0.25">
      <c r="A982" t="s">
        <v>313</v>
      </c>
      <c r="B982" t="s">
        <v>4154</v>
      </c>
      <c r="C982" t="s">
        <v>6940</v>
      </c>
      <c r="D982" t="s">
        <v>6941</v>
      </c>
      <c r="E982" t="s">
        <v>6940</v>
      </c>
      <c r="F982" t="s">
        <v>6941</v>
      </c>
      <c r="G982" t="s">
        <v>4157</v>
      </c>
      <c r="H982" t="s">
        <v>1840</v>
      </c>
      <c r="I982" t="s">
        <v>1841</v>
      </c>
    </row>
    <row r="983" spans="1:13" x14ac:dyDescent="0.25">
      <c r="A983" t="s">
        <v>762</v>
      </c>
      <c r="B983" t="s">
        <v>4154</v>
      </c>
      <c r="C983" t="s">
        <v>6942</v>
      </c>
      <c r="D983" t="s">
        <v>6943</v>
      </c>
      <c r="E983" t="s">
        <v>6942</v>
      </c>
      <c r="F983" t="s">
        <v>6943</v>
      </c>
      <c r="G983" t="s">
        <v>4157</v>
      </c>
      <c r="H983" t="s">
        <v>2791</v>
      </c>
      <c r="I983" t="s">
        <v>2792</v>
      </c>
      <c r="J983" t="s">
        <v>6944</v>
      </c>
    </row>
    <row r="984" spans="1:13" x14ac:dyDescent="0.25">
      <c r="A984" t="s">
        <v>344</v>
      </c>
      <c r="B984" t="s">
        <v>4161</v>
      </c>
      <c r="C984" t="s">
        <v>6945</v>
      </c>
      <c r="D984" t="s">
        <v>6946</v>
      </c>
      <c r="E984" t="s">
        <v>6945</v>
      </c>
      <c r="F984" t="s">
        <v>6946</v>
      </c>
      <c r="G984" t="s">
        <v>4164</v>
      </c>
      <c r="H984" t="s">
        <v>1911</v>
      </c>
      <c r="I984" t="s">
        <v>1912</v>
      </c>
    </row>
    <row r="985" spans="1:13" x14ac:dyDescent="0.25">
      <c r="A985" t="s">
        <v>634</v>
      </c>
      <c r="B985" t="s">
        <v>4161</v>
      </c>
      <c r="C985" t="s">
        <v>6947</v>
      </c>
      <c r="D985" t="s">
        <v>6948</v>
      </c>
      <c r="E985" t="s">
        <v>6947</v>
      </c>
      <c r="F985" t="s">
        <v>6948</v>
      </c>
      <c r="G985" t="s">
        <v>4164</v>
      </c>
      <c r="H985" t="s">
        <v>2532</v>
      </c>
      <c r="I985" t="s">
        <v>2533</v>
      </c>
      <c r="J985" t="s">
        <v>6949</v>
      </c>
    </row>
    <row r="986" spans="1:13" x14ac:dyDescent="0.25">
      <c r="A986" t="s">
        <v>440</v>
      </c>
      <c r="B986" t="s">
        <v>4161</v>
      </c>
      <c r="C986" t="s">
        <v>6950</v>
      </c>
      <c r="D986" t="s">
        <v>6951</v>
      </c>
      <c r="E986" t="s">
        <v>6950</v>
      </c>
      <c r="F986" t="s">
        <v>6951</v>
      </c>
      <c r="G986" t="s">
        <v>4164</v>
      </c>
      <c r="H986" t="s">
        <v>2115</v>
      </c>
      <c r="I986" t="s">
        <v>2116</v>
      </c>
      <c r="J986" t="s">
        <v>6952</v>
      </c>
      <c r="K986" t="s">
        <v>6953</v>
      </c>
      <c r="L986" t="s">
        <v>6954</v>
      </c>
      <c r="M986" t="s">
        <v>6955</v>
      </c>
    </row>
    <row r="987" spans="1:13" x14ac:dyDescent="0.25">
      <c r="A987" t="s">
        <v>511</v>
      </c>
      <c r="B987" t="s">
        <v>4161</v>
      </c>
      <c r="C987" t="s">
        <v>6956</v>
      </c>
      <c r="D987" t="s">
        <v>6957</v>
      </c>
      <c r="E987" t="s">
        <v>6956</v>
      </c>
      <c r="F987" t="s">
        <v>6957</v>
      </c>
      <c r="G987" t="s">
        <v>4164</v>
      </c>
      <c r="H987" t="s">
        <v>2278</v>
      </c>
      <c r="I987" t="s">
        <v>2279</v>
      </c>
      <c r="J987" t="s">
        <v>6958</v>
      </c>
    </row>
    <row r="988" spans="1:13" x14ac:dyDescent="0.25">
      <c r="A988" t="s">
        <v>832</v>
      </c>
      <c r="B988" t="s">
        <v>4161</v>
      </c>
      <c r="C988" t="s">
        <v>6959</v>
      </c>
      <c r="D988" t="s">
        <v>6960</v>
      </c>
      <c r="E988" t="s">
        <v>6959</v>
      </c>
      <c r="F988" t="s">
        <v>6960</v>
      </c>
      <c r="G988" t="s">
        <v>4164</v>
      </c>
      <c r="H988" t="s">
        <v>2934</v>
      </c>
      <c r="I988" t="s">
        <v>2935</v>
      </c>
      <c r="J988" t="s">
        <v>6961</v>
      </c>
      <c r="K988" t="s">
        <v>6962</v>
      </c>
    </row>
    <row r="989" spans="1:13" x14ac:dyDescent="0.25">
      <c r="A989" t="s">
        <v>1072</v>
      </c>
      <c r="B989" t="s">
        <v>4154</v>
      </c>
      <c r="C989" t="s">
        <v>6963</v>
      </c>
      <c r="D989" t="s">
        <v>6964</v>
      </c>
      <c r="E989" t="s">
        <v>6963</v>
      </c>
      <c r="F989" t="s">
        <v>6964</v>
      </c>
      <c r="G989" t="s">
        <v>4157</v>
      </c>
      <c r="H989" t="s">
        <v>3405</v>
      </c>
      <c r="I989" t="s">
        <v>3406</v>
      </c>
      <c r="J989" t="s">
        <v>6965</v>
      </c>
    </row>
    <row r="990" spans="1:13" x14ac:dyDescent="0.25">
      <c r="A990" t="s">
        <v>395</v>
      </c>
      <c r="B990" t="s">
        <v>4154</v>
      </c>
      <c r="C990" t="s">
        <v>6966</v>
      </c>
      <c r="D990" t="s">
        <v>6967</v>
      </c>
      <c r="E990" t="s">
        <v>6966</v>
      </c>
      <c r="F990" t="s">
        <v>6967</v>
      </c>
      <c r="G990" t="s">
        <v>4157</v>
      </c>
      <c r="H990" t="s">
        <v>2023</v>
      </c>
      <c r="I990" t="s">
        <v>2024</v>
      </c>
    </row>
    <row r="991" spans="1:13" x14ac:dyDescent="0.25">
      <c r="A991" t="s">
        <v>1364</v>
      </c>
      <c r="B991" t="s">
        <v>4161</v>
      </c>
      <c r="C991" t="s">
        <v>6968</v>
      </c>
      <c r="D991" t="s">
        <v>6969</v>
      </c>
      <c r="E991" t="s">
        <v>6968</v>
      </c>
      <c r="F991" t="s">
        <v>6969</v>
      </c>
      <c r="G991" t="s">
        <v>4164</v>
      </c>
      <c r="H991" t="s">
        <v>3985</v>
      </c>
      <c r="I991" t="s">
        <v>3986</v>
      </c>
    </row>
    <row r="992" spans="1:13" x14ac:dyDescent="0.25">
      <c r="A992" t="s">
        <v>1163</v>
      </c>
      <c r="B992" t="s">
        <v>4154</v>
      </c>
      <c r="C992" t="s">
        <v>6970</v>
      </c>
      <c r="D992" t="s">
        <v>6971</v>
      </c>
      <c r="E992" t="s">
        <v>6970</v>
      </c>
      <c r="F992" t="s">
        <v>6971</v>
      </c>
      <c r="G992" t="s">
        <v>4157</v>
      </c>
      <c r="H992" t="s">
        <v>3585</v>
      </c>
      <c r="I992" t="s">
        <v>3586</v>
      </c>
      <c r="J992" t="s">
        <v>6972</v>
      </c>
    </row>
    <row r="993" spans="1:31" x14ac:dyDescent="0.25">
      <c r="A993" t="s">
        <v>279</v>
      </c>
      <c r="B993" t="s">
        <v>4161</v>
      </c>
      <c r="C993" t="s">
        <v>6973</v>
      </c>
      <c r="D993" t="s">
        <v>6974</v>
      </c>
      <c r="E993" t="s">
        <v>6973</v>
      </c>
      <c r="F993" t="s">
        <v>6974</v>
      </c>
      <c r="G993" t="s">
        <v>4164</v>
      </c>
      <c r="H993" t="s">
        <v>1756</v>
      </c>
      <c r="I993" t="s">
        <v>1757</v>
      </c>
    </row>
    <row r="994" spans="1:31" x14ac:dyDescent="0.25">
      <c r="A994" t="s">
        <v>852</v>
      </c>
      <c r="B994" t="s">
        <v>4154</v>
      </c>
      <c r="C994" t="s">
        <v>6975</v>
      </c>
      <c r="D994" t="s">
        <v>6976</v>
      </c>
      <c r="E994" t="s">
        <v>6975</v>
      </c>
      <c r="F994" t="s">
        <v>6976</v>
      </c>
      <c r="G994" t="s">
        <v>4157</v>
      </c>
      <c r="H994" t="s">
        <v>2972</v>
      </c>
      <c r="I994" t="s">
        <v>2973</v>
      </c>
    </row>
    <row r="995" spans="1:31" x14ac:dyDescent="0.25">
      <c r="A995" t="s">
        <v>598</v>
      </c>
      <c r="B995" t="s">
        <v>4161</v>
      </c>
      <c r="C995" t="s">
        <v>6977</v>
      </c>
      <c r="D995" t="s">
        <v>6978</v>
      </c>
      <c r="E995" t="s">
        <v>6977</v>
      </c>
      <c r="F995" t="s">
        <v>6978</v>
      </c>
      <c r="G995" t="s">
        <v>4164</v>
      </c>
      <c r="H995" t="s">
        <v>2458</v>
      </c>
      <c r="I995" t="s">
        <v>2459</v>
      </c>
      <c r="J995" t="s">
        <v>6979</v>
      </c>
    </row>
    <row r="996" spans="1:31" x14ac:dyDescent="0.25">
      <c r="A996" t="s">
        <v>1380</v>
      </c>
      <c r="B996" t="s">
        <v>4161</v>
      </c>
      <c r="C996" t="s">
        <v>6980</v>
      </c>
      <c r="D996" t="s">
        <v>6981</v>
      </c>
      <c r="E996" t="s">
        <v>6980</v>
      </c>
      <c r="F996" t="s">
        <v>6981</v>
      </c>
      <c r="G996" t="s">
        <v>4164</v>
      </c>
      <c r="H996" t="s">
        <v>4017</v>
      </c>
      <c r="I996" t="s">
        <v>4018</v>
      </c>
      <c r="J996" t="s">
        <v>6982</v>
      </c>
    </row>
    <row r="997" spans="1:31" x14ac:dyDescent="0.25">
      <c r="A997" t="s">
        <v>256</v>
      </c>
      <c r="B997" t="s">
        <v>4161</v>
      </c>
      <c r="C997" t="s">
        <v>6983</v>
      </c>
      <c r="D997" t="s">
        <v>6984</v>
      </c>
      <c r="E997" t="s">
        <v>6983</v>
      </c>
      <c r="F997" t="s">
        <v>6984</v>
      </c>
      <c r="G997" t="s">
        <v>4164</v>
      </c>
      <c r="H997" t="s">
        <v>1701</v>
      </c>
      <c r="I997" t="s">
        <v>1702</v>
      </c>
      <c r="J997" t="s">
        <v>6985</v>
      </c>
      <c r="K997" t="s">
        <v>6986</v>
      </c>
    </row>
    <row r="998" spans="1:31" x14ac:dyDescent="0.25">
      <c r="A998" t="s">
        <v>1031</v>
      </c>
      <c r="B998" t="s">
        <v>4154</v>
      </c>
      <c r="C998" t="s">
        <v>6987</v>
      </c>
      <c r="D998" t="s">
        <v>6988</v>
      </c>
      <c r="E998" t="s">
        <v>6987</v>
      </c>
      <c r="F998" t="s">
        <v>6988</v>
      </c>
      <c r="G998" t="s">
        <v>4157</v>
      </c>
      <c r="H998" t="s">
        <v>3326</v>
      </c>
      <c r="I998" t="s">
        <v>3327</v>
      </c>
    </row>
    <row r="999" spans="1:31" x14ac:dyDescent="0.25">
      <c r="A999" t="s">
        <v>1304</v>
      </c>
      <c r="B999" t="s">
        <v>4161</v>
      </c>
      <c r="C999" t="s">
        <v>6989</v>
      </c>
      <c r="D999" t="s">
        <v>6990</v>
      </c>
      <c r="E999" t="s">
        <v>6989</v>
      </c>
      <c r="F999" t="s">
        <v>6990</v>
      </c>
      <c r="G999" t="s">
        <v>4164</v>
      </c>
      <c r="H999" t="s">
        <v>3871</v>
      </c>
      <c r="I999" t="s">
        <v>3872</v>
      </c>
      <c r="J999" t="s">
        <v>6991</v>
      </c>
    </row>
    <row r="1000" spans="1:31" x14ac:dyDescent="0.25">
      <c r="A1000" t="s">
        <v>200</v>
      </c>
      <c r="B1000" t="s">
        <v>4154</v>
      </c>
      <c r="C1000" t="s">
        <v>6992</v>
      </c>
      <c r="D1000" t="s">
        <v>6993</v>
      </c>
      <c r="E1000" t="s">
        <v>6992</v>
      </c>
      <c r="F1000" t="s">
        <v>6993</v>
      </c>
      <c r="G1000" t="s">
        <v>4157</v>
      </c>
      <c r="H1000" t="s">
        <v>6994</v>
      </c>
      <c r="I1000" t="s">
        <v>6995</v>
      </c>
      <c r="J1000" t="s">
        <v>6996</v>
      </c>
    </row>
    <row r="1001" spans="1:31" x14ac:dyDescent="0.25">
      <c r="A1001" t="s">
        <v>664</v>
      </c>
      <c r="B1001" t="s">
        <v>4154</v>
      </c>
      <c r="C1001" t="s">
        <v>6997</v>
      </c>
      <c r="D1001" t="s">
        <v>6998</v>
      </c>
      <c r="E1001" t="s">
        <v>6997</v>
      </c>
      <c r="F1001" t="s">
        <v>6998</v>
      </c>
      <c r="G1001" t="s">
        <v>4157</v>
      </c>
      <c r="H1001" t="s">
        <v>2592</v>
      </c>
      <c r="I1001" t="s">
        <v>2593</v>
      </c>
    </row>
    <row r="1002" spans="1:31" x14ac:dyDescent="0.25">
      <c r="A1002" t="s">
        <v>165</v>
      </c>
      <c r="B1002" t="s">
        <v>4161</v>
      </c>
      <c r="C1002" t="s">
        <v>6999</v>
      </c>
      <c r="D1002" t="s">
        <v>7000</v>
      </c>
      <c r="E1002" t="s">
        <v>6999</v>
      </c>
      <c r="F1002" t="s">
        <v>7000</v>
      </c>
      <c r="G1002" t="s">
        <v>4164</v>
      </c>
      <c r="H1002" t="s">
        <v>2135</v>
      </c>
      <c r="I1002" t="s">
        <v>2136</v>
      </c>
      <c r="J1002" t="s">
        <v>7001</v>
      </c>
      <c r="K1002" t="s">
        <v>7002</v>
      </c>
    </row>
    <row r="1003" spans="1:31" x14ac:dyDescent="0.25">
      <c r="A1003" t="s">
        <v>1084</v>
      </c>
      <c r="B1003" t="s">
        <v>4161</v>
      </c>
      <c r="C1003" t="s">
        <v>7003</v>
      </c>
      <c r="D1003" t="s">
        <v>7004</v>
      </c>
      <c r="E1003" t="s">
        <v>7003</v>
      </c>
      <c r="F1003" t="s">
        <v>7004</v>
      </c>
      <c r="G1003" t="s">
        <v>4164</v>
      </c>
      <c r="H1003" t="s">
        <v>3428</v>
      </c>
      <c r="I1003" t="s">
        <v>3429</v>
      </c>
      <c r="J1003" t="s">
        <v>7005</v>
      </c>
      <c r="K1003" t="s">
        <v>7006</v>
      </c>
      <c r="L1003" t="s">
        <v>7007</v>
      </c>
      <c r="M1003" t="s">
        <v>7008</v>
      </c>
      <c r="N1003" t="s">
        <v>7009</v>
      </c>
      <c r="O1003" t="s">
        <v>1710</v>
      </c>
      <c r="P1003" t="s">
        <v>7010</v>
      </c>
      <c r="R1003" t="s">
        <v>7011</v>
      </c>
      <c r="S1003" t="s">
        <v>7012</v>
      </c>
      <c r="T1003" t="s">
        <v>7013</v>
      </c>
      <c r="U1003" t="s">
        <v>7014</v>
      </c>
      <c r="V1003" t="s">
        <v>7015</v>
      </c>
      <c r="W1003" t="s">
        <v>7016</v>
      </c>
      <c r="X1003" t="s">
        <v>7017</v>
      </c>
      <c r="Y1003" t="s">
        <v>7018</v>
      </c>
      <c r="Z1003" t="s">
        <v>7019</v>
      </c>
      <c r="AA1003" t="s">
        <v>7020</v>
      </c>
      <c r="AB1003" t="s">
        <v>7021</v>
      </c>
      <c r="AC1003" t="s">
        <v>7022</v>
      </c>
      <c r="AD1003" t="s">
        <v>7023</v>
      </c>
      <c r="AE1003" t="s">
        <v>7024</v>
      </c>
    </row>
    <row r="1004" spans="1:31" x14ac:dyDescent="0.25">
      <c r="A1004" t="s">
        <v>69</v>
      </c>
      <c r="B1004" t="s">
        <v>4161</v>
      </c>
      <c r="C1004" t="s">
        <v>7025</v>
      </c>
      <c r="D1004" t="s">
        <v>7026</v>
      </c>
      <c r="E1004" t="s">
        <v>7025</v>
      </c>
      <c r="F1004" t="s">
        <v>7026</v>
      </c>
      <c r="G1004" t="s">
        <v>4164</v>
      </c>
      <c r="H1004" t="s">
        <v>1464</v>
      </c>
      <c r="I1004" t="s">
        <v>1465</v>
      </c>
      <c r="J1004" t="s">
        <v>7027</v>
      </c>
    </row>
    <row r="1005" spans="1:31" x14ac:dyDescent="0.25">
      <c r="A1005" t="s">
        <v>746</v>
      </c>
      <c r="B1005" t="s">
        <v>4154</v>
      </c>
      <c r="C1005" t="s">
        <v>7028</v>
      </c>
      <c r="D1005" t="s">
        <v>7029</v>
      </c>
      <c r="E1005" t="s">
        <v>7028</v>
      </c>
      <c r="F1005" t="s">
        <v>7029</v>
      </c>
      <c r="G1005" t="s">
        <v>4157</v>
      </c>
      <c r="H1005" t="s">
        <v>2761</v>
      </c>
      <c r="I1005" s="1">
        <v>42615</v>
      </c>
      <c r="J1005" t="s">
        <v>7030</v>
      </c>
    </row>
    <row r="1006" spans="1:31" x14ac:dyDescent="0.25">
      <c r="A1006" t="s">
        <v>1279</v>
      </c>
      <c r="B1006" t="s">
        <v>4161</v>
      </c>
      <c r="C1006" t="s">
        <v>7031</v>
      </c>
      <c r="D1006" t="s">
        <v>7032</v>
      </c>
      <c r="E1006" t="s">
        <v>7031</v>
      </c>
      <c r="F1006" t="s">
        <v>7032</v>
      </c>
      <c r="G1006" t="s">
        <v>4164</v>
      </c>
      <c r="H1006" t="s">
        <v>3821</v>
      </c>
      <c r="I1006" t="s">
        <v>3822</v>
      </c>
    </row>
    <row r="1007" spans="1:31" x14ac:dyDescent="0.25">
      <c r="A1007" t="s">
        <v>1118</v>
      </c>
      <c r="B1007" t="s">
        <v>4154</v>
      </c>
      <c r="C1007" t="s">
        <v>7033</v>
      </c>
      <c r="D1007" t="s">
        <v>7034</v>
      </c>
      <c r="E1007" t="s">
        <v>7033</v>
      </c>
      <c r="F1007" t="s">
        <v>7034</v>
      </c>
      <c r="G1007" t="s">
        <v>4157</v>
      </c>
      <c r="H1007" t="s">
        <v>3493</v>
      </c>
      <c r="I1007" t="s">
        <v>3494</v>
      </c>
      <c r="J1007" t="s">
        <v>7035</v>
      </c>
    </row>
    <row r="1008" spans="1:31" x14ac:dyDescent="0.25">
      <c r="A1008" t="s">
        <v>438</v>
      </c>
      <c r="B1008" t="s">
        <v>4154</v>
      </c>
      <c r="C1008" t="s">
        <v>7036</v>
      </c>
      <c r="D1008" t="s">
        <v>7037</v>
      </c>
      <c r="E1008" t="s">
        <v>7036</v>
      </c>
      <c r="F1008" t="s">
        <v>7037</v>
      </c>
      <c r="G1008" t="s">
        <v>4157</v>
      </c>
      <c r="H1008" t="s">
        <v>2111</v>
      </c>
      <c r="I1008" t="s">
        <v>2112</v>
      </c>
      <c r="J1008" t="s">
        <v>7038</v>
      </c>
    </row>
    <row r="1009" spans="1:11" x14ac:dyDescent="0.25">
      <c r="A1009" t="s">
        <v>1215</v>
      </c>
      <c r="B1009" t="s">
        <v>4154</v>
      </c>
      <c r="C1009" t="s">
        <v>7039</v>
      </c>
      <c r="D1009" t="s">
        <v>7040</v>
      </c>
      <c r="E1009" t="s">
        <v>7039</v>
      </c>
      <c r="F1009" t="s">
        <v>7040</v>
      </c>
      <c r="G1009" t="s">
        <v>4157</v>
      </c>
      <c r="H1009" t="s">
        <v>3694</v>
      </c>
      <c r="I1009" t="s">
        <v>3695</v>
      </c>
    </row>
    <row r="1010" spans="1:11" x14ac:dyDescent="0.25">
      <c r="A1010" t="s">
        <v>791</v>
      </c>
      <c r="B1010" t="s">
        <v>4161</v>
      </c>
      <c r="C1010" t="s">
        <v>7041</v>
      </c>
      <c r="D1010" t="s">
        <v>7042</v>
      </c>
      <c r="E1010" t="s">
        <v>7041</v>
      </c>
      <c r="F1010" t="s">
        <v>7042</v>
      </c>
      <c r="G1010" t="s">
        <v>4164</v>
      </c>
      <c r="H1010" t="s">
        <v>2849</v>
      </c>
      <c r="I1010" t="s">
        <v>2850</v>
      </c>
    </row>
    <row r="1011" spans="1:11" x14ac:dyDescent="0.25">
      <c r="A1011" t="s">
        <v>77</v>
      </c>
      <c r="B1011" t="s">
        <v>4161</v>
      </c>
      <c r="C1011" t="s">
        <v>7043</v>
      </c>
      <c r="D1011" t="s">
        <v>7044</v>
      </c>
      <c r="E1011" t="s">
        <v>7043</v>
      </c>
      <c r="F1011" t="s">
        <v>7044</v>
      </c>
      <c r="G1011" t="s">
        <v>4164</v>
      </c>
      <c r="H1011" t="s">
        <v>1500</v>
      </c>
      <c r="I1011" t="s">
        <v>1501</v>
      </c>
      <c r="J1011" t="s">
        <v>7045</v>
      </c>
      <c r="K1011" t="s">
        <v>7046</v>
      </c>
    </row>
    <row r="1012" spans="1:11" x14ac:dyDescent="0.25">
      <c r="A1012" t="s">
        <v>194</v>
      </c>
      <c r="B1012" t="s">
        <v>4161</v>
      </c>
      <c r="C1012" t="s">
        <v>7047</v>
      </c>
      <c r="D1012" t="s">
        <v>7048</v>
      </c>
      <c r="E1012" t="s">
        <v>7047</v>
      </c>
      <c r="F1012" t="s">
        <v>7048</v>
      </c>
      <c r="G1012" t="s">
        <v>4164</v>
      </c>
      <c r="H1012" t="s">
        <v>1978</v>
      </c>
      <c r="I1012" t="s">
        <v>1979</v>
      </c>
    </row>
    <row r="1013" spans="1:11" x14ac:dyDescent="0.25">
      <c r="A1013" t="s">
        <v>421</v>
      </c>
      <c r="B1013" t="s">
        <v>4154</v>
      </c>
      <c r="C1013" t="s">
        <v>7049</v>
      </c>
      <c r="D1013" t="s">
        <v>7050</v>
      </c>
      <c r="E1013" t="s">
        <v>7049</v>
      </c>
      <c r="F1013" t="s">
        <v>7050</v>
      </c>
      <c r="G1013" t="s">
        <v>4157</v>
      </c>
      <c r="H1013" t="s">
        <v>2075</v>
      </c>
      <c r="I1013" t="s">
        <v>2076</v>
      </c>
    </row>
    <row r="1014" spans="1:11" x14ac:dyDescent="0.25">
      <c r="A1014" t="s">
        <v>436</v>
      </c>
      <c r="B1014" t="s">
        <v>4154</v>
      </c>
      <c r="C1014" t="s">
        <v>7051</v>
      </c>
      <c r="D1014" t="s">
        <v>7052</v>
      </c>
      <c r="E1014" t="s">
        <v>7051</v>
      </c>
      <c r="F1014" t="s">
        <v>7052</v>
      </c>
      <c r="G1014" t="s">
        <v>4157</v>
      </c>
      <c r="H1014" t="s">
        <v>2107</v>
      </c>
      <c r="I1014" t="s">
        <v>2108</v>
      </c>
      <c r="J1014" t="s">
        <v>7053</v>
      </c>
    </row>
    <row r="1015" spans="1:11" x14ac:dyDescent="0.25">
      <c r="A1015" t="s">
        <v>719</v>
      </c>
      <c r="B1015" t="s">
        <v>4154</v>
      </c>
      <c r="C1015" t="s">
        <v>7054</v>
      </c>
      <c r="D1015" t="s">
        <v>7055</v>
      </c>
      <c r="E1015" t="s">
        <v>7054</v>
      </c>
      <c r="F1015" t="s">
        <v>7055</v>
      </c>
      <c r="G1015" t="s">
        <v>4157</v>
      </c>
      <c r="H1015" t="s">
        <v>2710</v>
      </c>
      <c r="I1015" t="s">
        <v>2711</v>
      </c>
      <c r="J1015" t="s">
        <v>7056</v>
      </c>
    </row>
    <row r="1016" spans="1:11" x14ac:dyDescent="0.25">
      <c r="A1016" t="s">
        <v>884</v>
      </c>
      <c r="B1016" t="s">
        <v>4161</v>
      </c>
      <c r="C1016" t="s">
        <v>7057</v>
      </c>
      <c r="D1016" t="s">
        <v>7058</v>
      </c>
      <c r="E1016" t="s">
        <v>7057</v>
      </c>
      <c r="F1016" t="s">
        <v>7058</v>
      </c>
      <c r="G1016" t="s">
        <v>4164</v>
      </c>
      <c r="H1016" t="s">
        <v>3036</v>
      </c>
      <c r="I1016" t="s">
        <v>3037</v>
      </c>
      <c r="J1016" t="s">
        <v>7059</v>
      </c>
    </row>
    <row r="1017" spans="1:11" x14ac:dyDescent="0.25">
      <c r="A1017" t="s">
        <v>900</v>
      </c>
      <c r="B1017" t="s">
        <v>4154</v>
      </c>
      <c r="C1017" t="s">
        <v>7060</v>
      </c>
      <c r="D1017" t="s">
        <v>7061</v>
      </c>
      <c r="E1017" t="s">
        <v>7060</v>
      </c>
      <c r="F1017" t="s">
        <v>7061</v>
      </c>
      <c r="G1017" t="s">
        <v>4157</v>
      </c>
      <c r="H1017" t="s">
        <v>3065</v>
      </c>
      <c r="I1017" t="s">
        <v>3066</v>
      </c>
      <c r="J1017" t="s">
        <v>7062</v>
      </c>
    </row>
    <row r="1018" spans="1:11" x14ac:dyDescent="0.25">
      <c r="A1018" t="s">
        <v>1356</v>
      </c>
      <c r="B1018" t="s">
        <v>4154</v>
      </c>
      <c r="C1018" t="s">
        <v>7063</v>
      </c>
      <c r="D1018" t="s">
        <v>7064</v>
      </c>
      <c r="E1018" t="s">
        <v>7063</v>
      </c>
      <c r="F1018" t="s">
        <v>7064</v>
      </c>
      <c r="G1018" t="s">
        <v>4157</v>
      </c>
      <c r="H1018" t="s">
        <v>3970</v>
      </c>
      <c r="I1018" t="s">
        <v>3971</v>
      </c>
    </row>
    <row r="1019" spans="1:11" x14ac:dyDescent="0.25">
      <c r="A1019" t="s">
        <v>814</v>
      </c>
      <c r="B1019" t="s">
        <v>4161</v>
      </c>
      <c r="C1019" t="s">
        <v>7065</v>
      </c>
      <c r="D1019" t="s">
        <v>7066</v>
      </c>
      <c r="E1019" t="s">
        <v>7065</v>
      </c>
      <c r="F1019" t="s">
        <v>7066</v>
      </c>
      <c r="G1019" t="s">
        <v>4164</v>
      </c>
      <c r="H1019" t="s">
        <v>2895</v>
      </c>
      <c r="I1019" t="s">
        <v>2896</v>
      </c>
    </row>
    <row r="1020" spans="1:11" x14ac:dyDescent="0.25">
      <c r="A1020" t="s">
        <v>898</v>
      </c>
      <c r="B1020" t="s">
        <v>4154</v>
      </c>
      <c r="C1020" t="s">
        <v>7067</v>
      </c>
      <c r="D1020" t="s">
        <v>7068</v>
      </c>
      <c r="E1020" t="s">
        <v>7067</v>
      </c>
      <c r="F1020" t="s">
        <v>7068</v>
      </c>
      <c r="G1020" t="s">
        <v>4157</v>
      </c>
      <c r="H1020" t="s">
        <v>3062</v>
      </c>
      <c r="I1020" t="s">
        <v>3063</v>
      </c>
      <c r="J1020" t="s">
        <v>7069</v>
      </c>
    </row>
    <row r="1021" spans="1:11" x14ac:dyDescent="0.25">
      <c r="A1021" t="s">
        <v>710</v>
      </c>
      <c r="B1021" t="s">
        <v>4154</v>
      </c>
      <c r="C1021" t="s">
        <v>7070</v>
      </c>
      <c r="D1021" t="s">
        <v>7071</v>
      </c>
      <c r="E1021" t="s">
        <v>7070</v>
      </c>
      <c r="F1021" t="s">
        <v>7071</v>
      </c>
      <c r="G1021" t="s">
        <v>4157</v>
      </c>
      <c r="H1021" t="s">
        <v>2692</v>
      </c>
      <c r="I1021" t="s">
        <v>2693</v>
      </c>
      <c r="J1021" t="s">
        <v>7072</v>
      </c>
    </row>
    <row r="1022" spans="1:11" x14ac:dyDescent="0.25">
      <c r="A1022" t="s">
        <v>615</v>
      </c>
      <c r="B1022" t="s">
        <v>4161</v>
      </c>
      <c r="C1022" t="s">
        <v>7073</v>
      </c>
      <c r="D1022" t="s">
        <v>7074</v>
      </c>
      <c r="E1022" t="s">
        <v>7073</v>
      </c>
      <c r="F1022" t="s">
        <v>7074</v>
      </c>
      <c r="G1022" t="s">
        <v>4164</v>
      </c>
      <c r="H1022" t="s">
        <v>2492</v>
      </c>
      <c r="I1022" t="s">
        <v>2493</v>
      </c>
      <c r="J1022" t="s">
        <v>7075</v>
      </c>
      <c r="K1022" t="s">
        <v>7076</v>
      </c>
    </row>
    <row r="1023" spans="1:11" x14ac:dyDescent="0.25">
      <c r="A1023" t="s">
        <v>223</v>
      </c>
      <c r="B1023" t="s">
        <v>4154</v>
      </c>
      <c r="C1023" t="s">
        <v>7077</v>
      </c>
      <c r="D1023" t="s">
        <v>7078</v>
      </c>
      <c r="E1023" t="s">
        <v>7077</v>
      </c>
      <c r="F1023" t="s">
        <v>7078</v>
      </c>
      <c r="G1023" t="s">
        <v>4157</v>
      </c>
      <c r="H1023" t="s">
        <v>1614</v>
      </c>
      <c r="I1023" t="s">
        <v>1615</v>
      </c>
    </row>
    <row r="1024" spans="1:11" x14ac:dyDescent="0.25">
      <c r="A1024" t="s">
        <v>306</v>
      </c>
      <c r="B1024" t="s">
        <v>4161</v>
      </c>
      <c r="C1024" t="s">
        <v>7079</v>
      </c>
      <c r="D1024" t="s">
        <v>7080</v>
      </c>
      <c r="E1024" t="s">
        <v>7079</v>
      </c>
      <c r="F1024" t="s">
        <v>7080</v>
      </c>
      <c r="G1024" t="s">
        <v>4164</v>
      </c>
      <c r="H1024" t="s">
        <v>1824</v>
      </c>
      <c r="I1024" t="s">
        <v>1825</v>
      </c>
      <c r="J1024" t="s">
        <v>7081</v>
      </c>
      <c r="K1024" t="s">
        <v>7082</v>
      </c>
    </row>
    <row r="1025" spans="1:10" x14ac:dyDescent="0.25">
      <c r="A1025" t="s">
        <v>983</v>
      </c>
      <c r="B1025" t="s">
        <v>4161</v>
      </c>
      <c r="C1025" t="s">
        <v>7083</v>
      </c>
      <c r="D1025" t="s">
        <v>7084</v>
      </c>
      <c r="E1025" t="s">
        <v>7083</v>
      </c>
      <c r="F1025" t="s">
        <v>7084</v>
      </c>
      <c r="G1025" t="s">
        <v>4164</v>
      </c>
      <c r="H1025" t="s">
        <v>3230</v>
      </c>
      <c r="I1025" t="s">
        <v>3231</v>
      </c>
      <c r="J1025" t="s">
        <v>7085</v>
      </c>
    </row>
    <row r="1026" spans="1:10" x14ac:dyDescent="0.25">
      <c r="A1026" t="s">
        <v>466</v>
      </c>
      <c r="B1026" t="s">
        <v>4161</v>
      </c>
      <c r="C1026" t="s">
        <v>7086</v>
      </c>
      <c r="D1026" t="s">
        <v>7087</v>
      </c>
      <c r="E1026" t="s">
        <v>7086</v>
      </c>
      <c r="F1026" t="s">
        <v>7087</v>
      </c>
      <c r="G1026" t="s">
        <v>4164</v>
      </c>
      <c r="H1026" t="s">
        <v>2173</v>
      </c>
      <c r="I1026" t="s">
        <v>2174</v>
      </c>
    </row>
    <row r="1027" spans="1:10" x14ac:dyDescent="0.25">
      <c r="A1027" t="s">
        <v>232</v>
      </c>
      <c r="B1027" t="s">
        <v>4154</v>
      </c>
      <c r="C1027" t="s">
        <v>7088</v>
      </c>
      <c r="D1027" t="s">
        <v>7089</v>
      </c>
      <c r="E1027" t="s">
        <v>7088</v>
      </c>
      <c r="F1027" t="s">
        <v>7089</v>
      </c>
      <c r="G1027" t="s">
        <v>4157</v>
      </c>
      <c r="H1027" t="s">
        <v>1638</v>
      </c>
      <c r="I1027" t="s">
        <v>1639</v>
      </c>
      <c r="J1027" t="s">
        <v>7090</v>
      </c>
    </row>
    <row r="1028" spans="1:10" x14ac:dyDescent="0.25">
      <c r="A1028" t="s">
        <v>1346</v>
      </c>
      <c r="B1028" t="s">
        <v>4161</v>
      </c>
      <c r="C1028" t="s">
        <v>7091</v>
      </c>
      <c r="D1028" t="s">
        <v>7092</v>
      </c>
      <c r="E1028" t="s">
        <v>7091</v>
      </c>
      <c r="F1028" t="s">
        <v>7092</v>
      </c>
      <c r="G1028" t="s">
        <v>4164</v>
      </c>
      <c r="H1028" t="s">
        <v>3950</v>
      </c>
      <c r="I1028" t="s">
        <v>3951</v>
      </c>
      <c r="J1028" t="s">
        <v>7093</v>
      </c>
    </row>
    <row r="1029" spans="1:10" x14ac:dyDescent="0.25">
      <c r="A1029" t="s">
        <v>101</v>
      </c>
      <c r="B1029" t="s">
        <v>4154</v>
      </c>
      <c r="C1029" t="s">
        <v>7094</v>
      </c>
      <c r="D1029" t="s">
        <v>7095</v>
      </c>
      <c r="E1029" t="s">
        <v>7094</v>
      </c>
      <c r="F1029" t="s">
        <v>7095</v>
      </c>
      <c r="G1029" t="s">
        <v>4157</v>
      </c>
      <c r="H1029" t="s">
        <v>7096</v>
      </c>
      <c r="I1029" t="s">
        <v>7097</v>
      </c>
    </row>
    <row r="1030" spans="1:10" x14ac:dyDescent="0.25">
      <c r="A1030" t="s">
        <v>401</v>
      </c>
      <c r="B1030" t="s">
        <v>4161</v>
      </c>
      <c r="C1030" t="s">
        <v>7098</v>
      </c>
      <c r="D1030" t="s">
        <v>7099</v>
      </c>
      <c r="E1030" t="s">
        <v>7098</v>
      </c>
      <c r="F1030" t="s">
        <v>7099</v>
      </c>
      <c r="G1030" t="s">
        <v>4164</v>
      </c>
      <c r="H1030" t="s">
        <v>2035</v>
      </c>
      <c r="I1030" t="s">
        <v>2036</v>
      </c>
    </row>
    <row r="1031" spans="1:10" x14ac:dyDescent="0.25">
      <c r="A1031" t="s">
        <v>221</v>
      </c>
      <c r="B1031" t="s">
        <v>4154</v>
      </c>
      <c r="C1031" t="s">
        <v>7100</v>
      </c>
      <c r="D1031" t="s">
        <v>7101</v>
      </c>
      <c r="E1031" t="s">
        <v>7100</v>
      </c>
      <c r="F1031" t="s">
        <v>7101</v>
      </c>
      <c r="G1031" t="s">
        <v>4157</v>
      </c>
      <c r="H1031" t="s">
        <v>1610</v>
      </c>
      <c r="I1031" t="s">
        <v>1611</v>
      </c>
      <c r="J1031" t="s">
        <v>7102</v>
      </c>
    </row>
    <row r="1032" spans="1:10" x14ac:dyDescent="0.25">
      <c r="A1032" t="s">
        <v>807</v>
      </c>
      <c r="B1032" t="s">
        <v>4154</v>
      </c>
      <c r="C1032" t="s">
        <v>7103</v>
      </c>
      <c r="D1032" t="s">
        <v>7104</v>
      </c>
      <c r="E1032" t="s">
        <v>7103</v>
      </c>
      <c r="F1032" t="s">
        <v>7104</v>
      </c>
      <c r="G1032" t="s">
        <v>4157</v>
      </c>
      <c r="H1032" t="s">
        <v>2881</v>
      </c>
      <c r="I1032" t="s">
        <v>2882</v>
      </c>
      <c r="J1032" t="s">
        <v>7105</v>
      </c>
    </row>
    <row r="1033" spans="1:10" x14ac:dyDescent="0.25">
      <c r="A1033" t="s">
        <v>292</v>
      </c>
      <c r="B1033" t="s">
        <v>4154</v>
      </c>
      <c r="C1033" t="s">
        <v>7106</v>
      </c>
      <c r="D1033" t="s">
        <v>7107</v>
      </c>
      <c r="E1033" t="s">
        <v>7106</v>
      </c>
      <c r="F1033" t="s">
        <v>7107</v>
      </c>
      <c r="G1033" t="s">
        <v>4157</v>
      </c>
      <c r="H1033" t="s">
        <v>1787</v>
      </c>
      <c r="I1033" t="s">
        <v>1788</v>
      </c>
    </row>
    <row r="1034" spans="1:10" x14ac:dyDescent="0.25">
      <c r="A1034" t="s">
        <v>692</v>
      </c>
      <c r="B1034" t="s">
        <v>4154</v>
      </c>
      <c r="C1034" t="s">
        <v>7108</v>
      </c>
      <c r="D1034" t="s">
        <v>7109</v>
      </c>
      <c r="E1034" t="s">
        <v>7108</v>
      </c>
      <c r="F1034" t="s">
        <v>7109</v>
      </c>
      <c r="G1034" t="s">
        <v>4157</v>
      </c>
      <c r="H1034" t="s">
        <v>2655</v>
      </c>
      <c r="I1034" t="s">
        <v>2656</v>
      </c>
    </row>
    <row r="1035" spans="1:10" x14ac:dyDescent="0.25">
      <c r="A1035" t="s">
        <v>671</v>
      </c>
      <c r="B1035" t="s">
        <v>4161</v>
      </c>
      <c r="C1035" t="s">
        <v>7110</v>
      </c>
      <c r="D1035" t="s">
        <v>7111</v>
      </c>
      <c r="E1035" t="s">
        <v>7110</v>
      </c>
      <c r="F1035" t="s">
        <v>7111</v>
      </c>
      <c r="G1035" t="s">
        <v>4164</v>
      </c>
      <c r="H1035" t="s">
        <v>2606</v>
      </c>
      <c r="I1035" t="s">
        <v>2607</v>
      </c>
      <c r="J1035" t="s">
        <v>7112</v>
      </c>
    </row>
    <row r="1036" spans="1:10" x14ac:dyDescent="0.25">
      <c r="A1036" t="s">
        <v>1188</v>
      </c>
      <c r="B1036" t="s">
        <v>4154</v>
      </c>
      <c r="C1036" t="s">
        <v>7113</v>
      </c>
      <c r="D1036" t="s">
        <v>7114</v>
      </c>
      <c r="E1036" t="s">
        <v>7113</v>
      </c>
      <c r="F1036" t="s">
        <v>7114</v>
      </c>
      <c r="G1036" t="s">
        <v>4157</v>
      </c>
      <c r="H1036" t="s">
        <v>3640</v>
      </c>
      <c r="I1036" t="s">
        <v>3641</v>
      </c>
      <c r="J1036" t="s">
        <v>7115</v>
      </c>
    </row>
    <row r="1037" spans="1:10" x14ac:dyDescent="0.25">
      <c r="A1037" t="s">
        <v>1318</v>
      </c>
      <c r="B1037" t="s">
        <v>4154</v>
      </c>
      <c r="C1037" t="s">
        <v>7116</v>
      </c>
      <c r="D1037" t="s">
        <v>7117</v>
      </c>
      <c r="E1037" t="s">
        <v>7116</v>
      </c>
      <c r="F1037" t="s">
        <v>7117</v>
      </c>
      <c r="G1037" t="s">
        <v>4157</v>
      </c>
      <c r="H1037" t="s">
        <v>3896</v>
      </c>
      <c r="I1037" t="s">
        <v>3897</v>
      </c>
    </row>
    <row r="1038" spans="1:10" x14ac:dyDescent="0.25">
      <c r="A1038" t="s">
        <v>879</v>
      </c>
      <c r="B1038" t="s">
        <v>4161</v>
      </c>
      <c r="C1038" t="s">
        <v>7118</v>
      </c>
      <c r="D1038" t="s">
        <v>7119</v>
      </c>
      <c r="E1038" t="s">
        <v>7118</v>
      </c>
      <c r="F1038" t="s">
        <v>7119</v>
      </c>
      <c r="G1038" t="s">
        <v>4164</v>
      </c>
      <c r="H1038" t="s">
        <v>3026</v>
      </c>
      <c r="I1038" t="s">
        <v>3027</v>
      </c>
    </row>
    <row r="1039" spans="1:10" x14ac:dyDescent="0.25">
      <c r="A1039" t="s">
        <v>743</v>
      </c>
      <c r="B1039" t="s">
        <v>4161</v>
      </c>
      <c r="C1039" t="s">
        <v>7120</v>
      </c>
      <c r="D1039" t="s">
        <v>7121</v>
      </c>
      <c r="E1039" t="s">
        <v>7120</v>
      </c>
      <c r="F1039" t="s">
        <v>7121</v>
      </c>
      <c r="G1039" t="s">
        <v>4164</v>
      </c>
      <c r="H1039" t="s">
        <v>2756</v>
      </c>
      <c r="I1039" t="s">
        <v>2757</v>
      </c>
      <c r="J1039" t="s">
        <v>7122</v>
      </c>
    </row>
    <row r="1040" spans="1:10" x14ac:dyDescent="0.25">
      <c r="A1040" t="s">
        <v>653</v>
      </c>
      <c r="B1040" t="s">
        <v>4161</v>
      </c>
      <c r="C1040" t="s">
        <v>7123</v>
      </c>
      <c r="D1040" t="s">
        <v>7124</v>
      </c>
      <c r="E1040" t="s">
        <v>7123</v>
      </c>
      <c r="F1040" t="s">
        <v>7124</v>
      </c>
      <c r="G1040" t="s">
        <v>4164</v>
      </c>
      <c r="H1040" t="s">
        <v>2570</v>
      </c>
      <c r="I1040" t="s">
        <v>2571</v>
      </c>
      <c r="J1040" t="s">
        <v>7125</v>
      </c>
    </row>
    <row r="1041" spans="1:11" x14ac:dyDescent="0.25">
      <c r="A1041" t="s">
        <v>423</v>
      </c>
      <c r="B1041" t="s">
        <v>4161</v>
      </c>
      <c r="C1041" t="s">
        <v>7126</v>
      </c>
      <c r="D1041" t="s">
        <v>7127</v>
      </c>
      <c r="E1041" t="s">
        <v>7126</v>
      </c>
      <c r="F1041" t="s">
        <v>7127</v>
      </c>
      <c r="G1041" t="s">
        <v>4164</v>
      </c>
      <c r="H1041" t="s">
        <v>2079</v>
      </c>
      <c r="I1041" t="s">
        <v>2080</v>
      </c>
      <c r="J1041" t="s">
        <v>7128</v>
      </c>
    </row>
    <row r="1042" spans="1:11" x14ac:dyDescent="0.25">
      <c r="A1042" t="s">
        <v>1109</v>
      </c>
      <c r="B1042" t="s">
        <v>4161</v>
      </c>
      <c r="C1042" t="s">
        <v>7129</v>
      </c>
      <c r="D1042" t="s">
        <v>7130</v>
      </c>
      <c r="E1042" t="s">
        <v>7129</v>
      </c>
      <c r="F1042" t="s">
        <v>7130</v>
      </c>
      <c r="G1042" t="s">
        <v>4164</v>
      </c>
      <c r="H1042" t="s">
        <v>3475</v>
      </c>
      <c r="I1042" t="s">
        <v>3476</v>
      </c>
      <c r="J1042" t="s">
        <v>7131</v>
      </c>
    </row>
    <row r="1043" spans="1:11" x14ac:dyDescent="0.25">
      <c r="A1043" t="s">
        <v>677</v>
      </c>
      <c r="B1043" t="s">
        <v>4161</v>
      </c>
      <c r="C1043" t="s">
        <v>7132</v>
      </c>
      <c r="D1043" t="s">
        <v>7133</v>
      </c>
      <c r="E1043" t="s">
        <v>7132</v>
      </c>
      <c r="F1043" t="s">
        <v>7133</v>
      </c>
      <c r="G1043" t="s">
        <v>4164</v>
      </c>
      <c r="H1043" t="s">
        <v>2622</v>
      </c>
      <c r="I1043" t="s">
        <v>2623</v>
      </c>
      <c r="J1043" t="s">
        <v>7134</v>
      </c>
      <c r="K1043" t="s">
        <v>7135</v>
      </c>
    </row>
    <row r="1044" spans="1:11" x14ac:dyDescent="0.25">
      <c r="A1044" t="s">
        <v>878</v>
      </c>
      <c r="B1044" t="s">
        <v>4154</v>
      </c>
      <c r="C1044" t="s">
        <v>7136</v>
      </c>
      <c r="D1044" t="s">
        <v>7137</v>
      </c>
      <c r="E1044" t="s">
        <v>7136</v>
      </c>
      <c r="F1044" t="s">
        <v>7137</v>
      </c>
      <c r="G1044" t="s">
        <v>4157</v>
      </c>
      <c r="H1044" t="s">
        <v>3024</v>
      </c>
      <c r="I1044" t="s">
        <v>3025</v>
      </c>
    </row>
    <row r="1045" spans="1:11" x14ac:dyDescent="0.25">
      <c r="A1045" t="s">
        <v>1028</v>
      </c>
      <c r="B1045" t="s">
        <v>4161</v>
      </c>
      <c r="C1045" t="s">
        <v>7138</v>
      </c>
      <c r="D1045" t="s">
        <v>7139</v>
      </c>
      <c r="E1045" t="s">
        <v>7138</v>
      </c>
      <c r="F1045" t="s">
        <v>7139</v>
      </c>
      <c r="G1045" t="s">
        <v>4164</v>
      </c>
      <c r="H1045" t="s">
        <v>3320</v>
      </c>
      <c r="I1045" t="s">
        <v>3321</v>
      </c>
      <c r="J1045" t="s">
        <v>7140</v>
      </c>
      <c r="K1045" t="s">
        <v>7141</v>
      </c>
    </row>
    <row r="1046" spans="1:11" x14ac:dyDescent="0.25">
      <c r="A1046" t="s">
        <v>479</v>
      </c>
      <c r="B1046" t="s">
        <v>4161</v>
      </c>
      <c r="C1046" t="s">
        <v>7142</v>
      </c>
      <c r="D1046" t="s">
        <v>7143</v>
      </c>
      <c r="E1046" t="s">
        <v>7142</v>
      </c>
      <c r="F1046" t="s">
        <v>7143</v>
      </c>
      <c r="G1046" t="s">
        <v>4164</v>
      </c>
      <c r="H1046" t="s">
        <v>2204</v>
      </c>
      <c r="I1046" t="s">
        <v>2205</v>
      </c>
    </row>
    <row r="1047" spans="1:11" x14ac:dyDescent="0.25">
      <c r="A1047" t="s">
        <v>846</v>
      </c>
      <c r="B1047" t="s">
        <v>4161</v>
      </c>
      <c r="C1047" t="s">
        <v>7144</v>
      </c>
      <c r="D1047" t="s">
        <v>7145</v>
      </c>
      <c r="E1047" t="s">
        <v>7144</v>
      </c>
      <c r="F1047" t="s">
        <v>7145</v>
      </c>
      <c r="G1047" t="s">
        <v>4164</v>
      </c>
      <c r="H1047" t="s">
        <v>2961</v>
      </c>
      <c r="I1047" t="s">
        <v>2962</v>
      </c>
    </row>
    <row r="1048" spans="1:11" x14ac:dyDescent="0.25">
      <c r="A1048" t="s">
        <v>1267</v>
      </c>
      <c r="B1048" t="s">
        <v>4161</v>
      </c>
      <c r="C1048" t="s">
        <v>7146</v>
      </c>
      <c r="D1048" t="s">
        <v>7147</v>
      </c>
      <c r="E1048" t="s">
        <v>7146</v>
      </c>
      <c r="F1048" t="s">
        <v>7147</v>
      </c>
      <c r="G1048" t="s">
        <v>4164</v>
      </c>
      <c r="H1048" t="s">
        <v>3798</v>
      </c>
      <c r="I1048" t="s">
        <v>3799</v>
      </c>
    </row>
    <row r="1049" spans="1:11" x14ac:dyDescent="0.25">
      <c r="A1049" t="s">
        <v>439</v>
      </c>
      <c r="B1049" t="s">
        <v>4161</v>
      </c>
      <c r="C1049" t="s">
        <v>7148</v>
      </c>
      <c r="D1049" t="s">
        <v>7149</v>
      </c>
      <c r="E1049" t="s">
        <v>7148</v>
      </c>
      <c r="F1049" t="s">
        <v>7149</v>
      </c>
      <c r="G1049" t="s">
        <v>4164</v>
      </c>
      <c r="H1049" t="s">
        <v>2113</v>
      </c>
      <c r="I1049" t="s">
        <v>2114</v>
      </c>
    </row>
    <row r="1050" spans="1:11" x14ac:dyDescent="0.25">
      <c r="A1050" t="s">
        <v>1265</v>
      </c>
      <c r="B1050" t="s">
        <v>4161</v>
      </c>
      <c r="C1050" t="s">
        <v>7150</v>
      </c>
      <c r="D1050" t="s">
        <v>7151</v>
      </c>
      <c r="E1050" t="s">
        <v>7150</v>
      </c>
      <c r="F1050" t="s">
        <v>7151</v>
      </c>
      <c r="G1050" t="s">
        <v>4164</v>
      </c>
      <c r="H1050" t="s">
        <v>3794</v>
      </c>
      <c r="I1050" t="s">
        <v>3795</v>
      </c>
    </row>
    <row r="1051" spans="1:11" x14ac:dyDescent="0.25">
      <c r="A1051" t="s">
        <v>755</v>
      </c>
      <c r="B1051" t="s">
        <v>4161</v>
      </c>
      <c r="C1051" t="s">
        <v>7152</v>
      </c>
      <c r="D1051" t="s">
        <v>7153</v>
      </c>
      <c r="E1051" t="s">
        <v>7152</v>
      </c>
      <c r="F1051" t="s">
        <v>7153</v>
      </c>
      <c r="G1051" t="s">
        <v>4164</v>
      </c>
      <c r="H1051" t="s">
        <v>2777</v>
      </c>
      <c r="I1051" t="s">
        <v>2778</v>
      </c>
    </row>
    <row r="1052" spans="1:11" x14ac:dyDescent="0.25">
      <c r="A1052" t="s">
        <v>550</v>
      </c>
      <c r="B1052" t="s">
        <v>4154</v>
      </c>
      <c r="C1052" t="s">
        <v>7154</v>
      </c>
      <c r="D1052" t="s">
        <v>7155</v>
      </c>
      <c r="E1052" t="s">
        <v>7154</v>
      </c>
      <c r="F1052" t="s">
        <v>7155</v>
      </c>
      <c r="G1052" t="s">
        <v>4157</v>
      </c>
      <c r="H1052" t="s">
        <v>2363</v>
      </c>
      <c r="I1052" t="s">
        <v>2364</v>
      </c>
    </row>
    <row r="1053" spans="1:11" x14ac:dyDescent="0.25">
      <c r="A1053" t="s">
        <v>376</v>
      </c>
      <c r="B1053" t="s">
        <v>4161</v>
      </c>
      <c r="C1053" t="s">
        <v>7156</v>
      </c>
      <c r="D1053" t="s">
        <v>7157</v>
      </c>
      <c r="E1053" t="s">
        <v>7156</v>
      </c>
      <c r="F1053" t="s">
        <v>7157</v>
      </c>
      <c r="G1053" t="s">
        <v>4164</v>
      </c>
      <c r="H1053" t="s">
        <v>1983</v>
      </c>
      <c r="I1053" t="s">
        <v>1984</v>
      </c>
    </row>
    <row r="1054" spans="1:11" x14ac:dyDescent="0.25">
      <c r="A1054" t="s">
        <v>363</v>
      </c>
      <c r="B1054" t="s">
        <v>4161</v>
      </c>
      <c r="C1054" t="s">
        <v>7158</v>
      </c>
      <c r="D1054" t="s">
        <v>7159</v>
      </c>
      <c r="E1054" t="s">
        <v>7158</v>
      </c>
      <c r="F1054" t="s">
        <v>7159</v>
      </c>
      <c r="G1054" t="s">
        <v>4164</v>
      </c>
      <c r="H1054" t="s">
        <v>1954</v>
      </c>
      <c r="I1054" t="s">
        <v>1955</v>
      </c>
    </row>
    <row r="1055" spans="1:11" x14ac:dyDescent="0.25">
      <c r="A1055" t="s">
        <v>425</v>
      </c>
      <c r="B1055" t="s">
        <v>4161</v>
      </c>
      <c r="C1055" t="s">
        <v>7160</v>
      </c>
      <c r="D1055" t="s">
        <v>7161</v>
      </c>
      <c r="E1055" t="s">
        <v>7160</v>
      </c>
      <c r="F1055" t="s">
        <v>7161</v>
      </c>
      <c r="G1055" t="s">
        <v>4164</v>
      </c>
      <c r="H1055" t="s">
        <v>2083</v>
      </c>
      <c r="I1055" t="s">
        <v>2084</v>
      </c>
      <c r="J1055" t="s">
        <v>7162</v>
      </c>
    </row>
    <row r="1056" spans="1:11" x14ac:dyDescent="0.25">
      <c r="A1056" t="s">
        <v>498</v>
      </c>
      <c r="B1056" t="s">
        <v>4161</v>
      </c>
      <c r="C1056" t="s">
        <v>7163</v>
      </c>
      <c r="D1056" t="s">
        <v>7164</v>
      </c>
      <c r="E1056" t="s">
        <v>7163</v>
      </c>
      <c r="F1056" t="s">
        <v>7164</v>
      </c>
      <c r="G1056" t="s">
        <v>4164</v>
      </c>
      <c r="H1056" t="s">
        <v>2244</v>
      </c>
      <c r="I1056" t="s">
        <v>2245</v>
      </c>
    </row>
    <row r="1057" spans="1:12" x14ac:dyDescent="0.25">
      <c r="A1057" t="s">
        <v>225</v>
      </c>
      <c r="B1057" t="s">
        <v>4161</v>
      </c>
      <c r="C1057" t="s">
        <v>7165</v>
      </c>
      <c r="D1057" t="s">
        <v>7166</v>
      </c>
      <c r="E1057" t="s">
        <v>7165</v>
      </c>
      <c r="F1057" t="s">
        <v>7166</v>
      </c>
      <c r="G1057" t="s">
        <v>4164</v>
      </c>
      <c r="H1057" t="s">
        <v>1620</v>
      </c>
      <c r="I1057" t="s">
        <v>1621</v>
      </c>
      <c r="J1057" t="s">
        <v>7167</v>
      </c>
    </row>
    <row r="1058" spans="1:12" x14ac:dyDescent="0.25">
      <c r="A1058" t="s">
        <v>133</v>
      </c>
      <c r="B1058" t="s">
        <v>4161</v>
      </c>
      <c r="C1058" t="s">
        <v>7168</v>
      </c>
      <c r="D1058" t="s">
        <v>7169</v>
      </c>
      <c r="E1058" t="s">
        <v>7168</v>
      </c>
      <c r="F1058" t="s">
        <v>7169</v>
      </c>
      <c r="G1058" t="s">
        <v>4164</v>
      </c>
      <c r="H1058" t="s">
        <v>1600</v>
      </c>
      <c r="I1058" t="s">
        <v>1601</v>
      </c>
      <c r="J1058" t="s">
        <v>7170</v>
      </c>
      <c r="K1058" t="s">
        <v>7171</v>
      </c>
      <c r="L1058" t="s">
        <v>7172</v>
      </c>
    </row>
    <row r="1059" spans="1:12" x14ac:dyDescent="0.25">
      <c r="A1059" t="s">
        <v>329</v>
      </c>
      <c r="B1059" t="s">
        <v>4154</v>
      </c>
      <c r="C1059" t="s">
        <v>7173</v>
      </c>
      <c r="D1059" t="s">
        <v>7174</v>
      </c>
      <c r="E1059" t="s">
        <v>7173</v>
      </c>
      <c r="F1059" t="s">
        <v>7174</v>
      </c>
      <c r="G1059" t="s">
        <v>4157</v>
      </c>
      <c r="H1059" t="s">
        <v>1879</v>
      </c>
      <c r="I1059" t="s">
        <v>1880</v>
      </c>
      <c r="J1059" t="s">
        <v>7175</v>
      </c>
      <c r="K1059" t="s">
        <v>7176</v>
      </c>
    </row>
    <row r="1060" spans="1:12" x14ac:dyDescent="0.25">
      <c r="A1060" t="s">
        <v>753</v>
      </c>
      <c r="B1060" t="s">
        <v>4161</v>
      </c>
      <c r="C1060" t="s">
        <v>7177</v>
      </c>
      <c r="D1060" t="s">
        <v>7178</v>
      </c>
      <c r="E1060" t="s">
        <v>7177</v>
      </c>
      <c r="F1060" t="s">
        <v>7178</v>
      </c>
      <c r="G1060" t="s">
        <v>4164</v>
      </c>
      <c r="H1060" t="s">
        <v>2773</v>
      </c>
      <c r="I1060" t="s">
        <v>2774</v>
      </c>
    </row>
    <row r="1061" spans="1:12" x14ac:dyDescent="0.25">
      <c r="A1061" t="s">
        <v>657</v>
      </c>
      <c r="B1061" t="s">
        <v>4161</v>
      </c>
      <c r="C1061" t="s">
        <v>7179</v>
      </c>
      <c r="D1061" t="s">
        <v>7180</v>
      </c>
      <c r="E1061" t="s">
        <v>7179</v>
      </c>
      <c r="F1061" t="s">
        <v>7180</v>
      </c>
      <c r="G1061" t="s">
        <v>4164</v>
      </c>
      <c r="H1061" t="s">
        <v>2578</v>
      </c>
      <c r="I1061" t="s">
        <v>2579</v>
      </c>
      <c r="J1061" t="s">
        <v>7181</v>
      </c>
    </row>
    <row r="1062" spans="1:12" x14ac:dyDescent="0.25">
      <c r="A1062" t="s">
        <v>1419</v>
      </c>
      <c r="B1062" t="s">
        <v>4154</v>
      </c>
      <c r="C1062" t="s">
        <v>7182</v>
      </c>
      <c r="D1062" t="s">
        <v>7183</v>
      </c>
      <c r="E1062" t="s">
        <v>7182</v>
      </c>
      <c r="F1062" t="s">
        <v>7183</v>
      </c>
      <c r="G1062" t="s">
        <v>4157</v>
      </c>
      <c r="H1062" t="s">
        <v>4095</v>
      </c>
      <c r="I1062" t="s">
        <v>4096</v>
      </c>
    </row>
    <row r="1063" spans="1:12" x14ac:dyDescent="0.25">
      <c r="A1063" t="s">
        <v>1216</v>
      </c>
      <c r="B1063" t="s">
        <v>4154</v>
      </c>
      <c r="C1063" t="s">
        <v>7184</v>
      </c>
      <c r="D1063" t="s">
        <v>7185</v>
      </c>
      <c r="E1063" t="s">
        <v>7184</v>
      </c>
      <c r="F1063" t="s">
        <v>7185</v>
      </c>
      <c r="G1063" t="s">
        <v>4157</v>
      </c>
      <c r="H1063" t="s">
        <v>3696</v>
      </c>
      <c r="I1063" t="s">
        <v>3697</v>
      </c>
      <c r="J1063" t="s">
        <v>7186</v>
      </c>
    </row>
    <row r="1064" spans="1:12" x14ac:dyDescent="0.25">
      <c r="A1064" t="s">
        <v>1032</v>
      </c>
      <c r="B1064" t="s">
        <v>4154</v>
      </c>
      <c r="C1064" t="s">
        <v>7187</v>
      </c>
      <c r="D1064" t="s">
        <v>7188</v>
      </c>
      <c r="E1064" t="s">
        <v>7187</v>
      </c>
      <c r="F1064" t="s">
        <v>7188</v>
      </c>
      <c r="G1064" t="s">
        <v>4157</v>
      </c>
      <c r="H1064" t="s">
        <v>3328</v>
      </c>
      <c r="I1064" t="s">
        <v>3329</v>
      </c>
      <c r="J1064" t="s">
        <v>7189</v>
      </c>
    </row>
    <row r="1065" spans="1:12" x14ac:dyDescent="0.25">
      <c r="A1065" t="s">
        <v>1189</v>
      </c>
      <c r="B1065" t="s">
        <v>4161</v>
      </c>
      <c r="C1065" t="s">
        <v>7190</v>
      </c>
      <c r="D1065" t="s">
        <v>7191</v>
      </c>
      <c r="E1065" t="s">
        <v>7190</v>
      </c>
      <c r="F1065" t="s">
        <v>7191</v>
      </c>
      <c r="G1065" t="s">
        <v>4164</v>
      </c>
      <c r="H1065" t="s">
        <v>3642</v>
      </c>
      <c r="I1065" t="s">
        <v>3643</v>
      </c>
      <c r="J1065" t="s">
        <v>7192</v>
      </c>
    </row>
    <row r="1066" spans="1:12" x14ac:dyDescent="0.25">
      <c r="A1066" t="s">
        <v>783</v>
      </c>
      <c r="B1066" t="s">
        <v>4161</v>
      </c>
      <c r="C1066" t="s">
        <v>7193</v>
      </c>
      <c r="D1066" t="s">
        <v>7194</v>
      </c>
      <c r="E1066" t="s">
        <v>7193</v>
      </c>
      <c r="F1066" t="s">
        <v>7194</v>
      </c>
      <c r="G1066" t="s">
        <v>4164</v>
      </c>
      <c r="H1066" t="s">
        <v>2833</v>
      </c>
      <c r="I1066" t="s">
        <v>2834</v>
      </c>
      <c r="J1066" t="s">
        <v>7195</v>
      </c>
    </row>
    <row r="1067" spans="1:12" x14ac:dyDescent="0.25">
      <c r="A1067" t="s">
        <v>458</v>
      </c>
      <c r="B1067" t="s">
        <v>4161</v>
      </c>
      <c r="C1067" t="s">
        <v>7196</v>
      </c>
      <c r="D1067" t="s">
        <v>7197</v>
      </c>
      <c r="E1067" t="s">
        <v>7196</v>
      </c>
      <c r="F1067" t="s">
        <v>7197</v>
      </c>
      <c r="G1067" t="s">
        <v>4164</v>
      </c>
      <c r="H1067" t="s">
        <v>2153</v>
      </c>
      <c r="I1067" t="s">
        <v>2154</v>
      </c>
      <c r="J1067" t="s">
        <v>7198</v>
      </c>
    </row>
    <row r="1068" spans="1:12" x14ac:dyDescent="0.25">
      <c r="A1068" t="s">
        <v>251</v>
      </c>
      <c r="B1068" t="s">
        <v>4161</v>
      </c>
      <c r="C1068" t="s">
        <v>7199</v>
      </c>
      <c r="D1068" t="s">
        <v>7200</v>
      </c>
      <c r="E1068" t="s">
        <v>7199</v>
      </c>
      <c r="F1068" t="s">
        <v>7200</v>
      </c>
      <c r="G1068" t="s">
        <v>4164</v>
      </c>
      <c r="H1068" t="s">
        <v>1687</v>
      </c>
      <c r="I1068" t="s">
        <v>1688</v>
      </c>
      <c r="J1068" t="s">
        <v>7201</v>
      </c>
      <c r="K1068" t="s">
        <v>7202</v>
      </c>
      <c r="L1068" t="s">
        <v>7203</v>
      </c>
    </row>
    <row r="1069" spans="1:12" x14ac:dyDescent="0.25">
      <c r="A1069" t="s">
        <v>238</v>
      </c>
      <c r="B1069" t="s">
        <v>4154</v>
      </c>
      <c r="C1069" t="s">
        <v>7204</v>
      </c>
      <c r="D1069" t="s">
        <v>7205</v>
      </c>
      <c r="E1069" t="s">
        <v>7204</v>
      </c>
      <c r="F1069" t="s">
        <v>7205</v>
      </c>
      <c r="G1069" t="s">
        <v>4157</v>
      </c>
      <c r="H1069" t="s">
        <v>1658</v>
      </c>
      <c r="I1069" t="s">
        <v>1659</v>
      </c>
      <c r="J1069" t="s">
        <v>7206</v>
      </c>
    </row>
    <row r="1070" spans="1:12" x14ac:dyDescent="0.25">
      <c r="A1070" t="s">
        <v>1284</v>
      </c>
      <c r="B1070" t="s">
        <v>4161</v>
      </c>
      <c r="C1070" t="s">
        <v>7207</v>
      </c>
      <c r="D1070" t="s">
        <v>7208</v>
      </c>
      <c r="E1070" t="s">
        <v>7207</v>
      </c>
      <c r="F1070" t="s">
        <v>7208</v>
      </c>
      <c r="G1070" t="s">
        <v>4164</v>
      </c>
      <c r="H1070" t="s">
        <v>3831</v>
      </c>
      <c r="I1070" t="s">
        <v>3832</v>
      </c>
    </row>
    <row r="1071" spans="1:12" x14ac:dyDescent="0.25">
      <c r="A1071" t="s">
        <v>656</v>
      </c>
      <c r="B1071" t="s">
        <v>4161</v>
      </c>
      <c r="C1071" t="s">
        <v>7209</v>
      </c>
      <c r="D1071" t="s">
        <v>7210</v>
      </c>
      <c r="E1071" t="s">
        <v>7209</v>
      </c>
      <c r="F1071" t="s">
        <v>7210</v>
      </c>
      <c r="G1071" t="s">
        <v>4164</v>
      </c>
      <c r="H1071" t="s">
        <v>2576</v>
      </c>
      <c r="I1071" t="s">
        <v>2577</v>
      </c>
      <c r="J1071" t="s">
        <v>7211</v>
      </c>
      <c r="K1071" t="s">
        <v>7212</v>
      </c>
    </row>
    <row r="1072" spans="1:12" x14ac:dyDescent="0.25">
      <c r="A1072" t="s">
        <v>712</v>
      </c>
      <c r="B1072" t="s">
        <v>4161</v>
      </c>
      <c r="C1072" t="s">
        <v>7213</v>
      </c>
      <c r="D1072" t="s">
        <v>7214</v>
      </c>
      <c r="E1072" t="s">
        <v>7213</v>
      </c>
      <c r="F1072" t="s">
        <v>7214</v>
      </c>
      <c r="G1072" t="s">
        <v>4164</v>
      </c>
      <c r="H1072" t="s">
        <v>2696</v>
      </c>
      <c r="I1072" t="s">
        <v>2697</v>
      </c>
      <c r="J1072" t="s">
        <v>7215</v>
      </c>
    </row>
    <row r="1073" spans="1:14" x14ac:dyDescent="0.25">
      <c r="A1073" t="s">
        <v>652</v>
      </c>
      <c r="B1073" t="s">
        <v>4154</v>
      </c>
      <c r="C1073" t="s">
        <v>7216</v>
      </c>
      <c r="D1073" t="s">
        <v>7217</v>
      </c>
      <c r="E1073" t="s">
        <v>7216</v>
      </c>
      <c r="F1073" t="s">
        <v>7217</v>
      </c>
      <c r="G1073" t="s">
        <v>4157</v>
      </c>
      <c r="H1073" t="s">
        <v>2568</v>
      </c>
      <c r="I1073" t="s">
        <v>2569</v>
      </c>
      <c r="J1073" t="s">
        <v>7218</v>
      </c>
    </row>
    <row r="1074" spans="1:14" x14ac:dyDescent="0.25">
      <c r="A1074" t="s">
        <v>913</v>
      </c>
      <c r="B1074" t="s">
        <v>4161</v>
      </c>
      <c r="C1074" t="s">
        <v>7219</v>
      </c>
      <c r="D1074" t="s">
        <v>7220</v>
      </c>
      <c r="E1074" t="s">
        <v>7219</v>
      </c>
      <c r="F1074" t="s">
        <v>7220</v>
      </c>
      <c r="G1074" t="s">
        <v>4164</v>
      </c>
      <c r="H1074" t="s">
        <v>3094</v>
      </c>
      <c r="I1074" t="s">
        <v>3095</v>
      </c>
    </row>
    <row r="1075" spans="1:14" x14ac:dyDescent="0.25">
      <c r="A1075" t="s">
        <v>569</v>
      </c>
      <c r="B1075" t="s">
        <v>4161</v>
      </c>
      <c r="C1075" t="s">
        <v>7221</v>
      </c>
      <c r="D1075" t="s">
        <v>7222</v>
      </c>
      <c r="E1075" t="s">
        <v>7221</v>
      </c>
      <c r="F1075" t="s">
        <v>7222</v>
      </c>
      <c r="G1075" t="s">
        <v>4164</v>
      </c>
      <c r="H1075" t="s">
        <v>2400</v>
      </c>
      <c r="I1075" t="s">
        <v>2401</v>
      </c>
    </row>
    <row r="1076" spans="1:14" x14ac:dyDescent="0.25">
      <c r="A1076" t="s">
        <v>1205</v>
      </c>
      <c r="B1076" t="s">
        <v>4154</v>
      </c>
      <c r="C1076" t="s">
        <v>7223</v>
      </c>
      <c r="D1076" t="s">
        <v>7224</v>
      </c>
      <c r="E1076" t="s">
        <v>7223</v>
      </c>
      <c r="F1076" t="s">
        <v>7224</v>
      </c>
      <c r="G1076" t="s">
        <v>4157</v>
      </c>
      <c r="H1076" t="s">
        <v>3675</v>
      </c>
      <c r="I1076" t="s">
        <v>3676</v>
      </c>
      <c r="J1076" t="s">
        <v>7225</v>
      </c>
    </row>
    <row r="1077" spans="1:14" x14ac:dyDescent="0.25">
      <c r="A1077" t="s">
        <v>1083</v>
      </c>
      <c r="B1077" t="s">
        <v>4161</v>
      </c>
      <c r="C1077" t="s">
        <v>7226</v>
      </c>
      <c r="D1077" t="s">
        <v>7227</v>
      </c>
      <c r="E1077" t="s">
        <v>7226</v>
      </c>
      <c r="F1077" t="s">
        <v>7227</v>
      </c>
      <c r="G1077" t="s">
        <v>4164</v>
      </c>
      <c r="H1077" t="s">
        <v>3426</v>
      </c>
      <c r="I1077" t="s">
        <v>3427</v>
      </c>
      <c r="J1077" t="s">
        <v>7228</v>
      </c>
      <c r="K1077" t="s">
        <v>7229</v>
      </c>
    </row>
    <row r="1078" spans="1:14" x14ac:dyDescent="0.25">
      <c r="A1078" t="s">
        <v>605</v>
      </c>
      <c r="B1078" t="s">
        <v>4161</v>
      </c>
      <c r="C1078" t="s">
        <v>7230</v>
      </c>
      <c r="D1078" t="s">
        <v>7231</v>
      </c>
      <c r="E1078" t="s">
        <v>7230</v>
      </c>
      <c r="F1078" t="s">
        <v>7231</v>
      </c>
      <c r="G1078" t="s">
        <v>4164</v>
      </c>
      <c r="H1078" t="s">
        <v>2472</v>
      </c>
      <c r="I1078" t="s">
        <v>2473</v>
      </c>
      <c r="J1078" t="s">
        <v>7232</v>
      </c>
    </row>
    <row r="1079" spans="1:14" x14ac:dyDescent="0.25">
      <c r="A1079" t="s">
        <v>1264</v>
      </c>
      <c r="B1079" t="s">
        <v>4161</v>
      </c>
      <c r="C1079" t="s">
        <v>7233</v>
      </c>
      <c r="D1079" t="s">
        <v>7234</v>
      </c>
      <c r="E1079" t="s">
        <v>7233</v>
      </c>
      <c r="F1079" t="s">
        <v>7234</v>
      </c>
      <c r="G1079" t="s">
        <v>4164</v>
      </c>
      <c r="H1079" t="s">
        <v>3792</v>
      </c>
      <c r="I1079" t="s">
        <v>3793</v>
      </c>
      <c r="J1079" t="s">
        <v>7235</v>
      </c>
      <c r="K1079" t="s">
        <v>7236</v>
      </c>
      <c r="L1079" t="s">
        <v>7237</v>
      </c>
      <c r="M1079" t="s">
        <v>7238</v>
      </c>
      <c r="N1079" t="s">
        <v>7239</v>
      </c>
    </row>
    <row r="1080" spans="1:14" x14ac:dyDescent="0.25">
      <c r="A1080" t="s">
        <v>1294</v>
      </c>
      <c r="B1080" t="s">
        <v>4161</v>
      </c>
      <c r="C1080" t="s">
        <v>7240</v>
      </c>
      <c r="D1080" t="s">
        <v>7241</v>
      </c>
      <c r="E1080" t="s">
        <v>7240</v>
      </c>
      <c r="F1080" t="s">
        <v>7241</v>
      </c>
      <c r="G1080" t="s">
        <v>4164</v>
      </c>
      <c r="H1080" t="s">
        <v>3851</v>
      </c>
      <c r="I1080" t="s">
        <v>3852</v>
      </c>
      <c r="J1080" t="s">
        <v>7242</v>
      </c>
    </row>
    <row r="1081" spans="1:14" x14ac:dyDescent="0.25">
      <c r="A1081" t="s">
        <v>78</v>
      </c>
      <c r="B1081" t="s">
        <v>4154</v>
      </c>
      <c r="C1081" t="s">
        <v>7243</v>
      </c>
      <c r="D1081" t="s">
        <v>7244</v>
      </c>
      <c r="E1081" t="s">
        <v>7243</v>
      </c>
      <c r="F1081" t="s">
        <v>7244</v>
      </c>
      <c r="G1081" t="s">
        <v>4157</v>
      </c>
      <c r="H1081" t="s">
        <v>1502</v>
      </c>
      <c r="I1081" t="s">
        <v>1503</v>
      </c>
      <c r="J1081" t="s">
        <v>7245</v>
      </c>
    </row>
    <row r="1082" spans="1:14" x14ac:dyDescent="0.25">
      <c r="A1082" t="s">
        <v>335</v>
      </c>
      <c r="B1082" t="s">
        <v>4154</v>
      </c>
      <c r="C1082" t="s">
        <v>7246</v>
      </c>
      <c r="D1082" t="s">
        <v>7247</v>
      </c>
      <c r="E1082" t="s">
        <v>7246</v>
      </c>
      <c r="F1082" t="s">
        <v>7247</v>
      </c>
      <c r="G1082" t="s">
        <v>4157</v>
      </c>
      <c r="H1082" t="s">
        <v>1891</v>
      </c>
      <c r="I1082" t="s">
        <v>1892</v>
      </c>
      <c r="J1082" t="s">
        <v>7248</v>
      </c>
    </row>
    <row r="1083" spans="1:14" x14ac:dyDescent="0.25">
      <c r="A1083" t="s">
        <v>566</v>
      </c>
      <c r="B1083" t="s">
        <v>4154</v>
      </c>
      <c r="C1083" t="s">
        <v>7249</v>
      </c>
      <c r="D1083" t="s">
        <v>7250</v>
      </c>
      <c r="E1083" t="s">
        <v>7249</v>
      </c>
      <c r="F1083" t="s">
        <v>7250</v>
      </c>
      <c r="G1083" t="s">
        <v>4157</v>
      </c>
      <c r="H1083" t="s">
        <v>2396</v>
      </c>
      <c r="I1083" t="s">
        <v>2397</v>
      </c>
    </row>
    <row r="1084" spans="1:14" x14ac:dyDescent="0.25">
      <c r="A1084" t="s">
        <v>562</v>
      </c>
      <c r="B1084" t="s">
        <v>4154</v>
      </c>
      <c r="C1084" t="s">
        <v>7251</v>
      </c>
      <c r="D1084" t="s">
        <v>7252</v>
      </c>
      <c r="E1084" t="s">
        <v>7251</v>
      </c>
      <c r="F1084" t="s">
        <v>7252</v>
      </c>
      <c r="G1084" t="s">
        <v>4157</v>
      </c>
      <c r="H1084" t="s">
        <v>2388</v>
      </c>
      <c r="I1084" t="s">
        <v>2389</v>
      </c>
    </row>
    <row r="1085" spans="1:14" x14ac:dyDescent="0.25">
      <c r="A1085" t="s">
        <v>367</v>
      </c>
      <c r="B1085" t="s">
        <v>4161</v>
      </c>
      <c r="C1085" t="s">
        <v>7253</v>
      </c>
      <c r="D1085" t="s">
        <v>7254</v>
      </c>
      <c r="E1085" t="s">
        <v>7253</v>
      </c>
      <c r="F1085" t="s">
        <v>7254</v>
      </c>
      <c r="G1085" t="s">
        <v>4164</v>
      </c>
      <c r="H1085" t="s">
        <v>1964</v>
      </c>
      <c r="I1085" t="s">
        <v>1965</v>
      </c>
    </row>
    <row r="1086" spans="1:14" x14ac:dyDescent="0.25">
      <c r="A1086" t="s">
        <v>244</v>
      </c>
      <c r="B1086" t="s">
        <v>4161</v>
      </c>
      <c r="C1086" t="s">
        <v>7255</v>
      </c>
      <c r="D1086" t="s">
        <v>7256</v>
      </c>
      <c r="E1086" t="s">
        <v>7255</v>
      </c>
      <c r="F1086" t="s">
        <v>7256</v>
      </c>
      <c r="G1086" t="s">
        <v>4164</v>
      </c>
      <c r="H1086" t="s">
        <v>1674</v>
      </c>
    </row>
    <row r="1087" spans="1:14" x14ac:dyDescent="0.25">
      <c r="A1087" t="s">
        <v>382</v>
      </c>
      <c r="B1087" t="s">
        <v>4154</v>
      </c>
      <c r="C1087" t="s">
        <v>7257</v>
      </c>
      <c r="D1087" t="s">
        <v>7258</v>
      </c>
      <c r="E1087" t="s">
        <v>7257</v>
      </c>
      <c r="F1087" t="s">
        <v>7258</v>
      </c>
      <c r="G1087" t="s">
        <v>4157</v>
      </c>
      <c r="H1087" t="s">
        <v>1995</v>
      </c>
      <c r="I1087" t="s">
        <v>1996</v>
      </c>
    </row>
    <row r="1088" spans="1:14" x14ac:dyDescent="0.25">
      <c r="A1088" t="s">
        <v>1203</v>
      </c>
      <c r="B1088" t="s">
        <v>4161</v>
      </c>
      <c r="C1088" t="s">
        <v>7259</v>
      </c>
      <c r="D1088" t="s">
        <v>7260</v>
      </c>
      <c r="E1088" t="s">
        <v>7259</v>
      </c>
      <c r="F1088" t="s">
        <v>7260</v>
      </c>
      <c r="G1088" t="s">
        <v>4164</v>
      </c>
      <c r="H1088" t="s">
        <v>3671</v>
      </c>
      <c r="I1088" t="s">
        <v>3672</v>
      </c>
      <c r="J1088" t="s">
        <v>7261</v>
      </c>
      <c r="K1088" t="s">
        <v>7262</v>
      </c>
    </row>
    <row r="1089" spans="1:11" x14ac:dyDescent="0.25">
      <c r="A1089" t="s">
        <v>512</v>
      </c>
      <c r="B1089" t="s">
        <v>4161</v>
      </c>
      <c r="C1089" t="s">
        <v>7263</v>
      </c>
      <c r="D1089" t="s">
        <v>7264</v>
      </c>
      <c r="E1089" t="s">
        <v>7263</v>
      </c>
      <c r="F1089" t="s">
        <v>7264</v>
      </c>
      <c r="G1089" t="s">
        <v>4164</v>
      </c>
      <c r="H1089" t="s">
        <v>2280</v>
      </c>
      <c r="I1089" t="s">
        <v>2281</v>
      </c>
      <c r="J1089" t="s">
        <v>7265</v>
      </c>
      <c r="K1089" t="s">
        <v>7266</v>
      </c>
    </row>
    <row r="1090" spans="1:11" x14ac:dyDescent="0.25">
      <c r="A1090" t="s">
        <v>918</v>
      </c>
      <c r="B1090" t="s">
        <v>4161</v>
      </c>
      <c r="C1090" t="s">
        <v>7267</v>
      </c>
      <c r="D1090" t="s">
        <v>7268</v>
      </c>
      <c r="E1090" t="s">
        <v>7267</v>
      </c>
      <c r="F1090" t="s">
        <v>7268</v>
      </c>
      <c r="G1090" t="s">
        <v>4164</v>
      </c>
      <c r="H1090" t="s">
        <v>1674</v>
      </c>
      <c r="I1090" t="s">
        <v>3104</v>
      </c>
    </row>
    <row r="1091" spans="1:11" x14ac:dyDescent="0.25">
      <c r="A1091" t="s">
        <v>1170</v>
      </c>
      <c r="B1091" t="s">
        <v>4161</v>
      </c>
      <c r="C1091" t="s">
        <v>7269</v>
      </c>
      <c r="D1091" t="s">
        <v>7270</v>
      </c>
      <c r="E1091" t="s">
        <v>7269</v>
      </c>
      <c r="F1091" t="s">
        <v>7270</v>
      </c>
      <c r="G1091" t="s">
        <v>4164</v>
      </c>
      <c r="H1091" t="s">
        <v>3605</v>
      </c>
      <c r="I1091" t="s">
        <v>3606</v>
      </c>
      <c r="J1091" t="s">
        <v>7271</v>
      </c>
      <c r="K1091" t="s">
        <v>7272</v>
      </c>
    </row>
    <row r="1092" spans="1:11" x14ac:dyDescent="0.25">
      <c r="A1092" t="s">
        <v>1244</v>
      </c>
      <c r="B1092" t="s">
        <v>4161</v>
      </c>
      <c r="C1092" t="s">
        <v>7273</v>
      </c>
      <c r="D1092" t="s">
        <v>7274</v>
      </c>
      <c r="E1092" t="s">
        <v>7273</v>
      </c>
      <c r="F1092" t="s">
        <v>7274</v>
      </c>
      <c r="G1092" t="s">
        <v>4164</v>
      </c>
      <c r="H1092" t="s">
        <v>3752</v>
      </c>
      <c r="I1092" t="s">
        <v>3753</v>
      </c>
      <c r="J1092" t="s">
        <v>7275</v>
      </c>
    </row>
    <row r="1093" spans="1:11" x14ac:dyDescent="0.25">
      <c r="A1093" t="s">
        <v>416</v>
      </c>
      <c r="B1093" t="s">
        <v>4161</v>
      </c>
      <c r="C1093" t="s">
        <v>7276</v>
      </c>
      <c r="D1093" t="s">
        <v>7277</v>
      </c>
      <c r="E1093" t="s">
        <v>7276</v>
      </c>
      <c r="F1093" t="s">
        <v>7277</v>
      </c>
      <c r="G1093" t="s">
        <v>4164</v>
      </c>
      <c r="H1093" t="s">
        <v>2065</v>
      </c>
      <c r="I1093" t="s">
        <v>2066</v>
      </c>
    </row>
    <row r="1094" spans="1:11" x14ac:dyDescent="0.25">
      <c r="A1094" t="s">
        <v>202</v>
      </c>
      <c r="B1094" t="s">
        <v>4161</v>
      </c>
      <c r="C1094" t="s">
        <v>7278</v>
      </c>
      <c r="D1094" t="s">
        <v>7279</v>
      </c>
      <c r="E1094" t="s">
        <v>7278</v>
      </c>
      <c r="F1094" t="s">
        <v>7279</v>
      </c>
      <c r="G1094" t="s">
        <v>4164</v>
      </c>
      <c r="H1094" t="s">
        <v>7280</v>
      </c>
      <c r="I1094" t="s">
        <v>7281</v>
      </c>
      <c r="J1094" t="s">
        <v>7282</v>
      </c>
      <c r="K1094" t="s">
        <v>7283</v>
      </c>
    </row>
    <row r="1095" spans="1:11" x14ac:dyDescent="0.25">
      <c r="A1095" t="s">
        <v>429</v>
      </c>
      <c r="B1095" t="s">
        <v>4161</v>
      </c>
      <c r="C1095" t="s">
        <v>7284</v>
      </c>
      <c r="D1095" t="s">
        <v>7285</v>
      </c>
      <c r="E1095" t="s">
        <v>7284</v>
      </c>
      <c r="F1095" t="s">
        <v>7285</v>
      </c>
      <c r="G1095" t="s">
        <v>4164</v>
      </c>
      <c r="H1095" t="s">
        <v>2093</v>
      </c>
      <c r="I1095" t="s">
        <v>2094</v>
      </c>
      <c r="J1095" t="s">
        <v>7286</v>
      </c>
      <c r="K1095" t="s">
        <v>7287</v>
      </c>
    </row>
    <row r="1096" spans="1:11" x14ac:dyDescent="0.25">
      <c r="A1096" t="s">
        <v>810</v>
      </c>
      <c r="B1096" t="s">
        <v>4154</v>
      </c>
      <c r="C1096" t="s">
        <v>7288</v>
      </c>
      <c r="D1096" t="s">
        <v>7289</v>
      </c>
      <c r="E1096" t="s">
        <v>7288</v>
      </c>
      <c r="F1096" t="s">
        <v>7289</v>
      </c>
      <c r="G1096" t="s">
        <v>4157</v>
      </c>
      <c r="H1096" t="s">
        <v>2887</v>
      </c>
      <c r="I1096" t="s">
        <v>2888</v>
      </c>
      <c r="J1096" t="s">
        <v>7290</v>
      </c>
    </row>
    <row r="1097" spans="1:11" x14ac:dyDescent="0.25">
      <c r="A1097" t="s">
        <v>103</v>
      </c>
      <c r="B1097" t="s">
        <v>4161</v>
      </c>
      <c r="C1097" t="s">
        <v>7291</v>
      </c>
      <c r="D1097" t="s">
        <v>7292</v>
      </c>
      <c r="E1097" t="s">
        <v>7291</v>
      </c>
      <c r="F1097" t="s">
        <v>7292</v>
      </c>
      <c r="G1097" t="s">
        <v>4164</v>
      </c>
      <c r="H1097" t="s">
        <v>1493</v>
      </c>
      <c r="I1097" t="s">
        <v>1494</v>
      </c>
      <c r="J1097" t="s">
        <v>7293</v>
      </c>
    </row>
    <row r="1098" spans="1:11" x14ac:dyDescent="0.25">
      <c r="A1098" t="s">
        <v>985</v>
      </c>
      <c r="B1098" t="s">
        <v>4161</v>
      </c>
      <c r="C1098" t="s">
        <v>7294</v>
      </c>
      <c r="D1098" t="s">
        <v>7295</v>
      </c>
      <c r="E1098" t="s">
        <v>7294</v>
      </c>
      <c r="F1098" t="s">
        <v>7295</v>
      </c>
      <c r="G1098" t="s">
        <v>4164</v>
      </c>
      <c r="H1098" t="s">
        <v>3234</v>
      </c>
      <c r="I1098" t="s">
        <v>3235</v>
      </c>
    </row>
    <row r="1099" spans="1:11" x14ac:dyDescent="0.25">
      <c r="A1099" t="s">
        <v>157</v>
      </c>
      <c r="B1099" t="s">
        <v>4161</v>
      </c>
      <c r="C1099" t="s">
        <v>7296</v>
      </c>
      <c r="D1099" t="s">
        <v>7297</v>
      </c>
      <c r="E1099" t="s">
        <v>7296</v>
      </c>
      <c r="F1099" t="s">
        <v>7297</v>
      </c>
      <c r="G1099" t="s">
        <v>4164</v>
      </c>
      <c r="H1099" t="s">
        <v>1846</v>
      </c>
      <c r="I1099" t="s">
        <v>1847</v>
      </c>
      <c r="J1099" t="s">
        <v>7298</v>
      </c>
      <c r="K1099" t="s">
        <v>7299</v>
      </c>
    </row>
    <row r="1100" spans="1:11" x14ac:dyDescent="0.25">
      <c r="A1100" t="s">
        <v>960</v>
      </c>
      <c r="B1100" t="s">
        <v>4161</v>
      </c>
      <c r="C1100" t="s">
        <v>7300</v>
      </c>
      <c r="D1100" t="s">
        <v>7301</v>
      </c>
      <c r="E1100" t="s">
        <v>7300</v>
      </c>
      <c r="F1100" t="s">
        <v>7301</v>
      </c>
      <c r="G1100" t="s">
        <v>4164</v>
      </c>
      <c r="H1100" t="s">
        <v>3186</v>
      </c>
      <c r="I1100" t="s">
        <v>3187</v>
      </c>
      <c r="J1100" t="s">
        <v>7302</v>
      </c>
    </row>
    <row r="1101" spans="1:11" x14ac:dyDescent="0.25">
      <c r="A1101" t="s">
        <v>713</v>
      </c>
      <c r="B1101" t="s">
        <v>4154</v>
      </c>
      <c r="C1101" t="s">
        <v>7303</v>
      </c>
      <c r="D1101" t="s">
        <v>7304</v>
      </c>
      <c r="E1101" t="s">
        <v>7303</v>
      </c>
      <c r="F1101" t="s">
        <v>7304</v>
      </c>
      <c r="G1101" t="s">
        <v>4157</v>
      </c>
      <c r="H1101" t="s">
        <v>2698</v>
      </c>
      <c r="I1101" t="s">
        <v>2699</v>
      </c>
    </row>
    <row r="1102" spans="1:11" x14ac:dyDescent="0.25">
      <c r="A1102" t="s">
        <v>1385</v>
      </c>
      <c r="B1102" t="s">
        <v>4154</v>
      </c>
      <c r="C1102" t="s">
        <v>7305</v>
      </c>
      <c r="D1102" t="s">
        <v>7306</v>
      </c>
      <c r="E1102" t="s">
        <v>7305</v>
      </c>
      <c r="F1102" t="s">
        <v>7306</v>
      </c>
      <c r="G1102" t="s">
        <v>4157</v>
      </c>
      <c r="H1102" t="s">
        <v>4027</v>
      </c>
      <c r="I1102" t="s">
        <v>4028</v>
      </c>
      <c r="J1102" t="s">
        <v>7307</v>
      </c>
    </row>
    <row r="1103" spans="1:11" x14ac:dyDescent="0.25">
      <c r="A1103" t="s">
        <v>1337</v>
      </c>
      <c r="B1103" t="s">
        <v>4161</v>
      </c>
      <c r="C1103" t="s">
        <v>7308</v>
      </c>
      <c r="D1103" t="s">
        <v>7309</v>
      </c>
      <c r="E1103" t="s">
        <v>7308</v>
      </c>
      <c r="F1103" t="s">
        <v>7309</v>
      </c>
      <c r="G1103" t="s">
        <v>4164</v>
      </c>
      <c r="H1103" t="s">
        <v>3932</v>
      </c>
      <c r="I1103" t="s">
        <v>3933</v>
      </c>
      <c r="J1103" t="s">
        <v>7310</v>
      </c>
      <c r="K1103" t="s">
        <v>7311</v>
      </c>
    </row>
    <row r="1104" spans="1:11" x14ac:dyDescent="0.25">
      <c r="A1104" t="s">
        <v>1226</v>
      </c>
      <c r="B1104" t="s">
        <v>4154</v>
      </c>
      <c r="C1104" t="s">
        <v>7312</v>
      </c>
      <c r="D1104" t="s">
        <v>7313</v>
      </c>
      <c r="E1104" t="s">
        <v>7312</v>
      </c>
      <c r="F1104" t="s">
        <v>7313</v>
      </c>
      <c r="G1104" t="s">
        <v>4157</v>
      </c>
      <c r="H1104" t="s">
        <v>3716</v>
      </c>
      <c r="I1104" t="s">
        <v>3717</v>
      </c>
      <c r="J1104" t="s">
        <v>7314</v>
      </c>
      <c r="K1104" t="s">
        <v>7315</v>
      </c>
    </row>
    <row r="1105" spans="1:11" x14ac:dyDescent="0.25">
      <c r="A1105" t="s">
        <v>767</v>
      </c>
      <c r="B1105" t="s">
        <v>4161</v>
      </c>
      <c r="C1105" t="s">
        <v>7316</v>
      </c>
      <c r="D1105" t="s">
        <v>7317</v>
      </c>
      <c r="E1105" t="s">
        <v>7316</v>
      </c>
      <c r="F1105" t="s">
        <v>7317</v>
      </c>
      <c r="G1105" t="s">
        <v>4164</v>
      </c>
      <c r="H1105" t="s">
        <v>2801</v>
      </c>
      <c r="I1105" t="s">
        <v>2802</v>
      </c>
      <c r="J1105" t="s">
        <v>7318</v>
      </c>
    </row>
    <row r="1106" spans="1:11" x14ac:dyDescent="0.25">
      <c r="A1106" t="s">
        <v>731</v>
      </c>
      <c r="B1106" t="s">
        <v>4154</v>
      </c>
      <c r="C1106" t="s">
        <v>7319</v>
      </c>
      <c r="D1106" t="s">
        <v>7320</v>
      </c>
      <c r="E1106" t="s">
        <v>7319</v>
      </c>
      <c r="F1106" t="s">
        <v>7320</v>
      </c>
      <c r="G1106" t="s">
        <v>4157</v>
      </c>
      <c r="H1106" t="s">
        <v>2734</v>
      </c>
      <c r="I1106" t="s">
        <v>2735</v>
      </c>
      <c r="J1106" t="s">
        <v>7321</v>
      </c>
    </row>
    <row r="1107" spans="1:11" x14ac:dyDescent="0.25">
      <c r="A1107" t="s">
        <v>1207</v>
      </c>
      <c r="B1107" t="s">
        <v>4161</v>
      </c>
      <c r="C1107" t="s">
        <v>7322</v>
      </c>
      <c r="D1107" t="s">
        <v>7323</v>
      </c>
      <c r="E1107" t="s">
        <v>7322</v>
      </c>
      <c r="F1107" t="s">
        <v>7323</v>
      </c>
      <c r="G1107" t="s">
        <v>4164</v>
      </c>
      <c r="H1107" t="s">
        <v>3679</v>
      </c>
      <c r="I1107" t="s">
        <v>3680</v>
      </c>
      <c r="J1107" t="s">
        <v>7324</v>
      </c>
      <c r="K1107" t="s">
        <v>7325</v>
      </c>
    </row>
    <row r="1108" spans="1:11" x14ac:dyDescent="0.25">
      <c r="A1108" t="s">
        <v>375</v>
      </c>
      <c r="B1108" t="s">
        <v>4161</v>
      </c>
      <c r="C1108" t="s">
        <v>7326</v>
      </c>
      <c r="D1108" t="s">
        <v>7327</v>
      </c>
      <c r="E1108" t="s">
        <v>7326</v>
      </c>
      <c r="F1108" t="s">
        <v>7327</v>
      </c>
      <c r="G1108" t="s">
        <v>4164</v>
      </c>
      <c r="H1108" t="s">
        <v>1981</v>
      </c>
      <c r="I1108" t="s">
        <v>1982</v>
      </c>
    </row>
    <row r="1109" spans="1:11" x14ac:dyDescent="0.25">
      <c r="A1109" t="s">
        <v>673</v>
      </c>
      <c r="B1109" t="s">
        <v>4161</v>
      </c>
      <c r="C1109" t="s">
        <v>7328</v>
      </c>
      <c r="D1109" t="s">
        <v>7329</v>
      </c>
      <c r="E1109" t="s">
        <v>7328</v>
      </c>
      <c r="F1109" t="s">
        <v>7329</v>
      </c>
      <c r="G1109" t="s">
        <v>4164</v>
      </c>
      <c r="H1109" t="s">
        <v>2613</v>
      </c>
      <c r="I1109" s="1">
        <v>42620</v>
      </c>
    </row>
    <row r="1110" spans="1:11" x14ac:dyDescent="0.25">
      <c r="A1110" t="s">
        <v>1206</v>
      </c>
      <c r="B1110" t="s">
        <v>4161</v>
      </c>
      <c r="C1110" t="s">
        <v>7330</v>
      </c>
      <c r="D1110" t="s">
        <v>7331</v>
      </c>
      <c r="E1110" t="s">
        <v>7330</v>
      </c>
      <c r="F1110" t="s">
        <v>7331</v>
      </c>
      <c r="G1110" t="s">
        <v>4164</v>
      </c>
      <c r="H1110" t="s">
        <v>3677</v>
      </c>
      <c r="I1110" t="s">
        <v>3678</v>
      </c>
      <c r="J1110" t="s">
        <v>7332</v>
      </c>
    </row>
    <row r="1111" spans="1:11" x14ac:dyDescent="0.25">
      <c r="A1111" t="s">
        <v>1388</v>
      </c>
      <c r="B1111" t="s">
        <v>4161</v>
      </c>
      <c r="C1111" t="s">
        <v>7333</v>
      </c>
      <c r="D1111" t="s">
        <v>7334</v>
      </c>
      <c r="E1111" t="s">
        <v>7333</v>
      </c>
      <c r="F1111" t="s">
        <v>7334</v>
      </c>
      <c r="G1111" t="s">
        <v>4164</v>
      </c>
      <c r="H1111" t="s">
        <v>4033</v>
      </c>
      <c r="I1111" t="s">
        <v>4034</v>
      </c>
      <c r="J1111" t="s">
        <v>7335</v>
      </c>
    </row>
    <row r="1112" spans="1:11" x14ac:dyDescent="0.25">
      <c r="A1112" t="s">
        <v>555</v>
      </c>
      <c r="B1112" t="s">
        <v>4161</v>
      </c>
      <c r="C1112" t="s">
        <v>7336</v>
      </c>
      <c r="D1112" t="s">
        <v>7337</v>
      </c>
      <c r="E1112" t="s">
        <v>7336</v>
      </c>
      <c r="F1112" t="s">
        <v>7337</v>
      </c>
      <c r="G1112" t="s">
        <v>4164</v>
      </c>
      <c r="H1112" t="s">
        <v>2375</v>
      </c>
      <c r="I1112" t="s">
        <v>2376</v>
      </c>
      <c r="J1112" t="s">
        <v>7338</v>
      </c>
      <c r="K1112" t="s">
        <v>7339</v>
      </c>
    </row>
    <row r="1113" spans="1:11" x14ac:dyDescent="0.25">
      <c r="A1113" t="s">
        <v>484</v>
      </c>
      <c r="B1113" t="s">
        <v>4161</v>
      </c>
      <c r="C1113" t="s">
        <v>7340</v>
      </c>
      <c r="D1113" t="s">
        <v>7341</v>
      </c>
      <c r="E1113" t="s">
        <v>7340</v>
      </c>
      <c r="F1113" t="s">
        <v>7341</v>
      </c>
      <c r="G1113" t="s">
        <v>4164</v>
      </c>
      <c r="H1113" t="s">
        <v>2214</v>
      </c>
      <c r="I1113" t="s">
        <v>2215</v>
      </c>
      <c r="J1113" t="s">
        <v>7342</v>
      </c>
    </row>
    <row r="1114" spans="1:11" x14ac:dyDescent="0.25">
      <c r="A1114" t="s">
        <v>355</v>
      </c>
      <c r="B1114" t="s">
        <v>4161</v>
      </c>
      <c r="C1114" t="s">
        <v>7343</v>
      </c>
      <c r="D1114" t="s">
        <v>7344</v>
      </c>
      <c r="E1114" t="s">
        <v>7343</v>
      </c>
      <c r="F1114" t="s">
        <v>7344</v>
      </c>
      <c r="G1114" t="s">
        <v>4164</v>
      </c>
      <c r="H1114" t="s">
        <v>1936</v>
      </c>
      <c r="I1114" t="s">
        <v>1937</v>
      </c>
    </row>
    <row r="1115" spans="1:11" x14ac:dyDescent="0.25">
      <c r="A1115" t="s">
        <v>1169</v>
      </c>
      <c r="B1115" t="s">
        <v>4161</v>
      </c>
      <c r="C1115" t="s">
        <v>7345</v>
      </c>
      <c r="D1115" t="s">
        <v>7346</v>
      </c>
      <c r="E1115" t="s">
        <v>7345</v>
      </c>
      <c r="F1115" t="s">
        <v>7346</v>
      </c>
      <c r="G1115" t="s">
        <v>4164</v>
      </c>
      <c r="H1115" t="s">
        <v>3603</v>
      </c>
      <c r="I1115" t="s">
        <v>3604</v>
      </c>
    </row>
    <row r="1116" spans="1:11" x14ac:dyDescent="0.25">
      <c r="A1116" t="s">
        <v>1391</v>
      </c>
      <c r="B1116" t="s">
        <v>4154</v>
      </c>
      <c r="C1116" t="s">
        <v>7347</v>
      </c>
      <c r="D1116" t="s">
        <v>7348</v>
      </c>
      <c r="E1116" t="s">
        <v>7347</v>
      </c>
      <c r="F1116" t="s">
        <v>7348</v>
      </c>
      <c r="G1116" t="s">
        <v>4157</v>
      </c>
      <c r="H1116" t="s">
        <v>4040</v>
      </c>
      <c r="I1116" t="s">
        <v>4041</v>
      </c>
    </row>
    <row r="1117" spans="1:11" x14ac:dyDescent="0.25">
      <c r="A1117" t="s">
        <v>131</v>
      </c>
      <c r="B1117" t="s">
        <v>4154</v>
      </c>
      <c r="C1117" t="s">
        <v>7349</v>
      </c>
      <c r="D1117" t="s">
        <v>7350</v>
      </c>
      <c r="E1117" t="s">
        <v>7349</v>
      </c>
      <c r="F1117" t="s">
        <v>7350</v>
      </c>
      <c r="G1117" t="s">
        <v>4157</v>
      </c>
      <c r="H1117" t="s">
        <v>1594</v>
      </c>
      <c r="I1117" t="s">
        <v>1595</v>
      </c>
      <c r="J1117" t="s">
        <v>7351</v>
      </c>
    </row>
    <row r="1118" spans="1:11" x14ac:dyDescent="0.25">
      <c r="A1118" t="s">
        <v>737</v>
      </c>
      <c r="B1118" t="s">
        <v>4154</v>
      </c>
      <c r="C1118" t="s">
        <v>7352</v>
      </c>
      <c r="D1118" t="s">
        <v>7353</v>
      </c>
      <c r="E1118" t="s">
        <v>7352</v>
      </c>
      <c r="F1118" t="s">
        <v>7353</v>
      </c>
      <c r="G1118" t="s">
        <v>4157</v>
      </c>
      <c r="H1118" t="s">
        <v>2745</v>
      </c>
      <c r="I1118" t="s">
        <v>2746</v>
      </c>
      <c r="J1118" t="s">
        <v>7354</v>
      </c>
    </row>
    <row r="1119" spans="1:11" x14ac:dyDescent="0.25">
      <c r="A1119" t="s">
        <v>122</v>
      </c>
      <c r="B1119" t="s">
        <v>4154</v>
      </c>
      <c r="C1119" t="s">
        <v>7355</v>
      </c>
      <c r="D1119" t="s">
        <v>7356</v>
      </c>
      <c r="E1119" t="s">
        <v>7355</v>
      </c>
      <c r="F1119" t="s">
        <v>7356</v>
      </c>
      <c r="G1119" t="s">
        <v>4157</v>
      </c>
      <c r="H1119" t="s">
        <v>1566</v>
      </c>
      <c r="I1119" t="s">
        <v>1567</v>
      </c>
      <c r="J1119" t="s">
        <v>7357</v>
      </c>
      <c r="K1119" t="s">
        <v>7358</v>
      </c>
    </row>
    <row r="1120" spans="1:11" x14ac:dyDescent="0.25">
      <c r="A1120" t="s">
        <v>118</v>
      </c>
      <c r="B1120" t="s">
        <v>4154</v>
      </c>
      <c r="C1120" t="s">
        <v>7359</v>
      </c>
      <c r="D1120" t="s">
        <v>7360</v>
      </c>
      <c r="E1120" t="s">
        <v>7359</v>
      </c>
      <c r="F1120" t="s">
        <v>7360</v>
      </c>
      <c r="G1120" t="s">
        <v>4157</v>
      </c>
      <c r="H1120" t="s">
        <v>1554</v>
      </c>
      <c r="I1120" t="s">
        <v>1555</v>
      </c>
    </row>
    <row r="1121" spans="1:12" x14ac:dyDescent="0.25">
      <c r="A1121" t="s">
        <v>663</v>
      </c>
      <c r="B1121" t="s">
        <v>4161</v>
      </c>
      <c r="C1121" t="s">
        <v>7361</v>
      </c>
      <c r="D1121" t="s">
        <v>7362</v>
      </c>
      <c r="E1121" t="s">
        <v>7361</v>
      </c>
      <c r="F1121" t="s">
        <v>7362</v>
      </c>
      <c r="G1121" t="s">
        <v>4164</v>
      </c>
      <c r="H1121" t="s">
        <v>2590</v>
      </c>
      <c r="I1121" t="s">
        <v>2591</v>
      </c>
    </row>
    <row r="1122" spans="1:12" x14ac:dyDescent="0.25">
      <c r="A1122" t="s">
        <v>533</v>
      </c>
      <c r="B1122" t="s">
        <v>4154</v>
      </c>
      <c r="C1122" t="s">
        <v>7363</v>
      </c>
      <c r="D1122" t="s">
        <v>7364</v>
      </c>
      <c r="E1122" t="s">
        <v>7363</v>
      </c>
      <c r="F1122" t="s">
        <v>7364</v>
      </c>
      <c r="G1122" t="s">
        <v>4157</v>
      </c>
      <c r="H1122" t="s">
        <v>2330</v>
      </c>
      <c r="I1122" t="s">
        <v>2331</v>
      </c>
    </row>
    <row r="1123" spans="1:12" x14ac:dyDescent="0.25">
      <c r="A1123" t="s">
        <v>932</v>
      </c>
      <c r="B1123" t="s">
        <v>4154</v>
      </c>
      <c r="C1123" t="s">
        <v>7365</v>
      </c>
      <c r="D1123" t="s">
        <v>7366</v>
      </c>
      <c r="E1123" t="s">
        <v>7365</v>
      </c>
      <c r="F1123" t="s">
        <v>7366</v>
      </c>
      <c r="G1123" t="s">
        <v>4157</v>
      </c>
      <c r="H1123" t="s">
        <v>3131</v>
      </c>
      <c r="I1123" t="s">
        <v>3132</v>
      </c>
    </row>
    <row r="1124" spans="1:12" x14ac:dyDescent="0.25">
      <c r="A1124" t="s">
        <v>568</v>
      </c>
      <c r="B1124" t="s">
        <v>4161</v>
      </c>
      <c r="C1124" t="s">
        <v>7367</v>
      </c>
      <c r="D1124" t="s">
        <v>7368</v>
      </c>
      <c r="E1124" t="s">
        <v>7367</v>
      </c>
      <c r="F1124" t="s">
        <v>7368</v>
      </c>
      <c r="G1124" t="s">
        <v>4164</v>
      </c>
      <c r="H1124" t="s">
        <v>1674</v>
      </c>
    </row>
    <row r="1125" spans="1:12" x14ac:dyDescent="0.25">
      <c r="A1125" t="s">
        <v>364</v>
      </c>
      <c r="B1125" t="s">
        <v>4161</v>
      </c>
      <c r="C1125" t="s">
        <v>7369</v>
      </c>
      <c r="D1125" t="s">
        <v>7370</v>
      </c>
      <c r="E1125" t="s">
        <v>7369</v>
      </c>
      <c r="F1125" t="s">
        <v>7370</v>
      </c>
      <c r="G1125" t="s">
        <v>4164</v>
      </c>
      <c r="H1125" t="s">
        <v>1958</v>
      </c>
      <c r="I1125" t="s">
        <v>1959</v>
      </c>
    </row>
    <row r="1126" spans="1:12" x14ac:dyDescent="0.25">
      <c r="A1126" t="s">
        <v>206</v>
      </c>
      <c r="B1126" t="s">
        <v>4161</v>
      </c>
      <c r="C1126" t="s">
        <v>7371</v>
      </c>
      <c r="D1126" t="s">
        <v>7372</v>
      </c>
      <c r="E1126" t="s">
        <v>7371</v>
      </c>
      <c r="F1126" t="s">
        <v>7372</v>
      </c>
      <c r="G1126" t="s">
        <v>4164</v>
      </c>
      <c r="H1126" t="s">
        <v>7373</v>
      </c>
      <c r="I1126" t="s">
        <v>7374</v>
      </c>
      <c r="J1126" t="s">
        <v>7375</v>
      </c>
      <c r="K1126" t="s">
        <v>7376</v>
      </c>
      <c r="L1126" t="s">
        <v>7377</v>
      </c>
    </row>
    <row r="1127" spans="1:12" x14ac:dyDescent="0.25">
      <c r="A1127" t="s">
        <v>388</v>
      </c>
      <c r="B1127" t="s">
        <v>4154</v>
      </c>
      <c r="C1127" t="s">
        <v>7378</v>
      </c>
      <c r="D1127" t="s">
        <v>7379</v>
      </c>
      <c r="E1127" t="s">
        <v>7378</v>
      </c>
      <c r="F1127" t="s">
        <v>7379</v>
      </c>
      <c r="G1127" t="s">
        <v>4157</v>
      </c>
      <c r="H1127" t="s">
        <v>2007</v>
      </c>
      <c r="I1127" t="s">
        <v>2008</v>
      </c>
    </row>
    <row r="1128" spans="1:12" x14ac:dyDescent="0.25">
      <c r="A1128" t="s">
        <v>1301</v>
      </c>
      <c r="B1128" t="s">
        <v>4161</v>
      </c>
      <c r="C1128" t="s">
        <v>7380</v>
      </c>
      <c r="D1128" t="s">
        <v>7381</v>
      </c>
      <c r="E1128" t="s">
        <v>7380</v>
      </c>
      <c r="F1128" t="s">
        <v>7381</v>
      </c>
      <c r="G1128" t="s">
        <v>4164</v>
      </c>
      <c r="H1128" t="s">
        <v>3865</v>
      </c>
      <c r="I1128" t="s">
        <v>3866</v>
      </c>
      <c r="J1128" t="s">
        <v>7382</v>
      </c>
    </row>
    <row r="1129" spans="1:12" x14ac:dyDescent="0.25">
      <c r="A1129" t="s">
        <v>687</v>
      </c>
      <c r="B1129" t="s">
        <v>4161</v>
      </c>
      <c r="C1129" t="s">
        <v>7383</v>
      </c>
      <c r="D1129" t="s">
        <v>7384</v>
      </c>
      <c r="E1129" t="s">
        <v>7383</v>
      </c>
      <c r="F1129" t="s">
        <v>7384</v>
      </c>
      <c r="G1129" t="s">
        <v>4164</v>
      </c>
      <c r="H1129" t="s">
        <v>2642</v>
      </c>
      <c r="I1129" t="s">
        <v>2643</v>
      </c>
    </row>
    <row r="1130" spans="1:12" x14ac:dyDescent="0.25">
      <c r="A1130" t="s">
        <v>944</v>
      </c>
      <c r="B1130" t="s">
        <v>4161</v>
      </c>
      <c r="C1130" t="s">
        <v>7385</v>
      </c>
      <c r="D1130" t="s">
        <v>7386</v>
      </c>
      <c r="E1130" t="s">
        <v>7385</v>
      </c>
      <c r="F1130" t="s">
        <v>7386</v>
      </c>
      <c r="G1130" t="s">
        <v>4164</v>
      </c>
      <c r="H1130" t="s">
        <v>3155</v>
      </c>
      <c r="I1130" t="s">
        <v>3156</v>
      </c>
      <c r="J1130" t="s">
        <v>7387</v>
      </c>
    </row>
    <row r="1131" spans="1:12" x14ac:dyDescent="0.25">
      <c r="A1131" t="s">
        <v>1245</v>
      </c>
      <c r="B1131" t="s">
        <v>4154</v>
      </c>
      <c r="C1131" t="s">
        <v>7388</v>
      </c>
      <c r="D1131" t="s">
        <v>7389</v>
      </c>
      <c r="E1131" t="s">
        <v>7388</v>
      </c>
      <c r="F1131" t="s">
        <v>7389</v>
      </c>
      <c r="G1131" t="s">
        <v>4157</v>
      </c>
      <c r="H1131" t="s">
        <v>3754</v>
      </c>
      <c r="I1131" t="s">
        <v>3755</v>
      </c>
      <c r="J1131" t="s">
        <v>7390</v>
      </c>
    </row>
    <row r="1132" spans="1:12" x14ac:dyDescent="0.25">
      <c r="A1132" t="s">
        <v>1269</v>
      </c>
      <c r="B1132" t="s">
        <v>4161</v>
      </c>
      <c r="C1132" t="s">
        <v>7391</v>
      </c>
      <c r="D1132" t="s">
        <v>7392</v>
      </c>
      <c r="E1132" t="s">
        <v>7391</v>
      </c>
      <c r="F1132" t="s">
        <v>7392</v>
      </c>
      <c r="G1132" t="s">
        <v>4164</v>
      </c>
      <c r="H1132" t="s">
        <v>3802</v>
      </c>
      <c r="I1132" t="s">
        <v>3803</v>
      </c>
      <c r="J1132" t="s">
        <v>7393</v>
      </c>
      <c r="K1132" t="s">
        <v>7394</v>
      </c>
    </row>
    <row r="1133" spans="1:12" x14ac:dyDescent="0.25">
      <c r="A1133" t="s">
        <v>1078</v>
      </c>
      <c r="B1133" t="s">
        <v>4161</v>
      </c>
      <c r="C1133" t="s">
        <v>7395</v>
      </c>
      <c r="D1133" t="s">
        <v>7396</v>
      </c>
      <c r="E1133" t="s">
        <v>7395</v>
      </c>
      <c r="F1133" t="s">
        <v>7396</v>
      </c>
      <c r="G1133" t="s">
        <v>4164</v>
      </c>
      <c r="H1133" t="s">
        <v>1536</v>
      </c>
      <c r="I1133" t="s">
        <v>3417</v>
      </c>
      <c r="J1133" t="s">
        <v>7397</v>
      </c>
    </row>
    <row r="1134" spans="1:12" x14ac:dyDescent="0.25">
      <c r="A1134" t="s">
        <v>594</v>
      </c>
      <c r="B1134" t="s">
        <v>4161</v>
      </c>
      <c r="C1134" t="s">
        <v>7398</v>
      </c>
      <c r="D1134" t="s">
        <v>7399</v>
      </c>
      <c r="E1134" t="s">
        <v>7398</v>
      </c>
      <c r="F1134" t="s">
        <v>7399</v>
      </c>
      <c r="G1134" t="s">
        <v>4164</v>
      </c>
      <c r="H1134" t="s">
        <v>2450</v>
      </c>
      <c r="I1134" t="s">
        <v>2451</v>
      </c>
    </row>
    <row r="1135" spans="1:12" x14ac:dyDescent="0.25">
      <c r="A1135" t="s">
        <v>505</v>
      </c>
      <c r="B1135" t="s">
        <v>4154</v>
      </c>
      <c r="C1135" t="s">
        <v>7400</v>
      </c>
      <c r="D1135" t="s">
        <v>7401</v>
      </c>
      <c r="E1135" t="s">
        <v>7400</v>
      </c>
      <c r="F1135" t="s">
        <v>7401</v>
      </c>
      <c r="G1135" t="s">
        <v>4157</v>
      </c>
      <c r="H1135" t="s">
        <v>2263</v>
      </c>
    </row>
    <row r="1136" spans="1:12" x14ac:dyDescent="0.25">
      <c r="A1136" t="s">
        <v>104</v>
      </c>
      <c r="B1136" t="s">
        <v>4154</v>
      </c>
      <c r="C1136" t="s">
        <v>7402</v>
      </c>
      <c r="D1136" t="s">
        <v>7403</v>
      </c>
      <c r="E1136" t="s">
        <v>7402</v>
      </c>
      <c r="F1136" t="s">
        <v>7403</v>
      </c>
      <c r="G1136" t="s">
        <v>4157</v>
      </c>
      <c r="H1136" t="s">
        <v>1499</v>
      </c>
    </row>
    <row r="1137" spans="1:12" x14ac:dyDescent="0.25">
      <c r="A1137" t="s">
        <v>763</v>
      </c>
      <c r="B1137" t="s">
        <v>4161</v>
      </c>
      <c r="C1137" t="s">
        <v>7404</v>
      </c>
      <c r="D1137" t="s">
        <v>7405</v>
      </c>
      <c r="E1137" t="s">
        <v>7404</v>
      </c>
      <c r="F1137" t="s">
        <v>7405</v>
      </c>
      <c r="G1137" t="s">
        <v>4164</v>
      </c>
      <c r="H1137" t="s">
        <v>2793</v>
      </c>
      <c r="I1137" t="s">
        <v>2794</v>
      </c>
    </row>
    <row r="1138" spans="1:12" x14ac:dyDescent="0.25">
      <c r="A1138" t="s">
        <v>1401</v>
      </c>
      <c r="B1138" t="s">
        <v>4154</v>
      </c>
      <c r="C1138" t="s">
        <v>7406</v>
      </c>
      <c r="D1138" t="s">
        <v>7407</v>
      </c>
      <c r="E1138" t="s">
        <v>7406</v>
      </c>
      <c r="F1138" t="s">
        <v>7407</v>
      </c>
      <c r="G1138" t="s">
        <v>4157</v>
      </c>
      <c r="H1138" t="s">
        <v>4060</v>
      </c>
      <c r="I1138" t="s">
        <v>4061</v>
      </c>
    </row>
    <row r="1139" spans="1:12" x14ac:dyDescent="0.25">
      <c r="A1139" t="s">
        <v>196</v>
      </c>
      <c r="B1139" t="s">
        <v>4154</v>
      </c>
      <c r="C1139" t="s">
        <v>7408</v>
      </c>
      <c r="D1139" t="s">
        <v>7409</v>
      </c>
      <c r="E1139" t="s">
        <v>7408</v>
      </c>
      <c r="F1139" t="s">
        <v>7409</v>
      </c>
      <c r="G1139" t="s">
        <v>4157</v>
      </c>
      <c r="H1139" t="s">
        <v>7410</v>
      </c>
      <c r="I1139" t="s">
        <v>7411</v>
      </c>
    </row>
    <row r="1140" spans="1:12" x14ac:dyDescent="0.25">
      <c r="A1140" t="s">
        <v>805</v>
      </c>
      <c r="B1140" t="s">
        <v>4161</v>
      </c>
      <c r="C1140" t="s">
        <v>7412</v>
      </c>
      <c r="D1140" t="s">
        <v>7413</v>
      </c>
      <c r="E1140" t="s">
        <v>7412</v>
      </c>
      <c r="F1140" t="s">
        <v>7413</v>
      </c>
      <c r="G1140" t="s">
        <v>4164</v>
      </c>
      <c r="H1140" t="s">
        <v>2877</v>
      </c>
      <c r="I1140" t="s">
        <v>2878</v>
      </c>
      <c r="J1140" t="s">
        <v>7414</v>
      </c>
    </row>
    <row r="1141" spans="1:12" x14ac:dyDescent="0.25">
      <c r="A1141" t="s">
        <v>333</v>
      </c>
      <c r="B1141" t="s">
        <v>4161</v>
      </c>
      <c r="C1141" t="s">
        <v>7415</v>
      </c>
      <c r="D1141" t="s">
        <v>7416</v>
      </c>
      <c r="E1141" t="s">
        <v>7415</v>
      </c>
      <c r="F1141" t="s">
        <v>7416</v>
      </c>
      <c r="G1141" t="s">
        <v>4164</v>
      </c>
      <c r="H1141" t="s">
        <v>1887</v>
      </c>
      <c r="I1141" t="s">
        <v>1888</v>
      </c>
      <c r="J1141" t="s">
        <v>7417</v>
      </c>
      <c r="K1141" t="s">
        <v>7418</v>
      </c>
    </row>
    <row r="1142" spans="1:12" x14ac:dyDescent="0.25">
      <c r="A1142" t="s">
        <v>210</v>
      </c>
      <c r="B1142" t="s">
        <v>4161</v>
      </c>
      <c r="C1142" t="s">
        <v>7419</v>
      </c>
      <c r="D1142" t="s">
        <v>7420</v>
      </c>
      <c r="E1142" t="s">
        <v>7419</v>
      </c>
      <c r="F1142" t="s">
        <v>7420</v>
      </c>
      <c r="G1142" t="s">
        <v>4164</v>
      </c>
      <c r="H1142" t="s">
        <v>7421</v>
      </c>
      <c r="I1142" t="s">
        <v>7422</v>
      </c>
      <c r="J1142" t="s">
        <v>7423</v>
      </c>
      <c r="K1142" t="s">
        <v>7424</v>
      </c>
    </row>
    <row r="1143" spans="1:12" x14ac:dyDescent="0.25">
      <c r="A1143" t="s">
        <v>543</v>
      </c>
      <c r="B1143" t="s">
        <v>4154</v>
      </c>
      <c r="C1143" t="s">
        <v>7425</v>
      </c>
      <c r="D1143" t="s">
        <v>7426</v>
      </c>
      <c r="E1143" t="s">
        <v>7425</v>
      </c>
      <c r="F1143" t="s">
        <v>7426</v>
      </c>
      <c r="G1143" t="s">
        <v>4157</v>
      </c>
      <c r="H1143" t="s">
        <v>2350</v>
      </c>
      <c r="I1143" t="s">
        <v>2351</v>
      </c>
      <c r="J1143" t="s">
        <v>7427</v>
      </c>
    </row>
    <row r="1144" spans="1:12" x14ac:dyDescent="0.25">
      <c r="A1144" t="s">
        <v>212</v>
      </c>
      <c r="B1144" t="s">
        <v>4161</v>
      </c>
      <c r="C1144" t="s">
        <v>7428</v>
      </c>
      <c r="D1144" t="s">
        <v>7429</v>
      </c>
      <c r="E1144" t="s">
        <v>7428</v>
      </c>
      <c r="F1144" t="s">
        <v>7429</v>
      </c>
      <c r="G1144" t="s">
        <v>4164</v>
      </c>
      <c r="H1144" t="s">
        <v>7430</v>
      </c>
      <c r="I1144" t="s">
        <v>7431</v>
      </c>
    </row>
    <row r="1145" spans="1:12" x14ac:dyDescent="0.25">
      <c r="A1145" t="s">
        <v>836</v>
      </c>
      <c r="B1145" t="s">
        <v>4161</v>
      </c>
      <c r="C1145" t="s">
        <v>7432</v>
      </c>
      <c r="D1145" t="s">
        <v>7433</v>
      </c>
      <c r="E1145" t="s">
        <v>7432</v>
      </c>
      <c r="F1145" t="s">
        <v>7433</v>
      </c>
      <c r="G1145" t="s">
        <v>4164</v>
      </c>
      <c r="H1145" t="s">
        <v>2942</v>
      </c>
      <c r="I1145" t="s">
        <v>2943</v>
      </c>
    </row>
    <row r="1146" spans="1:12" x14ac:dyDescent="0.25">
      <c r="A1146" t="s">
        <v>956</v>
      </c>
      <c r="B1146" t="s">
        <v>4161</v>
      </c>
      <c r="C1146" t="s">
        <v>7434</v>
      </c>
      <c r="D1146" t="s">
        <v>7435</v>
      </c>
      <c r="E1146" t="s">
        <v>7434</v>
      </c>
      <c r="F1146" t="s">
        <v>7435</v>
      </c>
      <c r="G1146" t="s">
        <v>4164</v>
      </c>
      <c r="H1146" t="s">
        <v>3178</v>
      </c>
      <c r="I1146" t="s">
        <v>3179</v>
      </c>
      <c r="J1146" t="s">
        <v>7436</v>
      </c>
      <c r="K1146" t="s">
        <v>7437</v>
      </c>
    </row>
    <row r="1147" spans="1:12" x14ac:dyDescent="0.25">
      <c r="A1147" t="s">
        <v>1383</v>
      </c>
      <c r="B1147" t="s">
        <v>4161</v>
      </c>
      <c r="C1147" t="s">
        <v>7438</v>
      </c>
      <c r="D1147" t="s">
        <v>7439</v>
      </c>
      <c r="E1147" t="s">
        <v>7438</v>
      </c>
      <c r="F1147" t="s">
        <v>7439</v>
      </c>
      <c r="G1147" t="s">
        <v>4164</v>
      </c>
      <c r="H1147" t="s">
        <v>4023</v>
      </c>
      <c r="I1147" t="s">
        <v>4024</v>
      </c>
      <c r="J1147" t="s">
        <v>7440</v>
      </c>
      <c r="K1147" t="s">
        <v>7441</v>
      </c>
    </row>
    <row r="1148" spans="1:12" x14ac:dyDescent="0.25">
      <c r="A1148" t="s">
        <v>847</v>
      </c>
      <c r="B1148" t="s">
        <v>4161</v>
      </c>
      <c r="C1148" t="s">
        <v>7442</v>
      </c>
      <c r="D1148" t="s">
        <v>7443</v>
      </c>
      <c r="E1148" t="s">
        <v>7442</v>
      </c>
      <c r="F1148" t="s">
        <v>7443</v>
      </c>
      <c r="G1148" t="s">
        <v>4164</v>
      </c>
      <c r="H1148" t="s">
        <v>2963</v>
      </c>
      <c r="I1148" t="s">
        <v>2964</v>
      </c>
    </row>
    <row r="1149" spans="1:12" x14ac:dyDescent="0.25">
      <c r="A1149" t="s">
        <v>616</v>
      </c>
      <c r="B1149" t="s">
        <v>4161</v>
      </c>
      <c r="C1149" t="s">
        <v>7444</v>
      </c>
      <c r="D1149" t="s">
        <v>7445</v>
      </c>
      <c r="E1149" t="s">
        <v>7444</v>
      </c>
      <c r="F1149" t="s">
        <v>7445</v>
      </c>
      <c r="G1149" t="s">
        <v>4164</v>
      </c>
      <c r="H1149" t="s">
        <v>2494</v>
      </c>
      <c r="I1149" t="s">
        <v>2495</v>
      </c>
      <c r="J1149" t="s">
        <v>7446</v>
      </c>
      <c r="K1149" t="s">
        <v>7447</v>
      </c>
    </row>
    <row r="1150" spans="1:12" x14ac:dyDescent="0.25">
      <c r="A1150" t="s">
        <v>1409</v>
      </c>
      <c r="B1150" t="s">
        <v>4154</v>
      </c>
      <c r="C1150" t="s">
        <v>7448</v>
      </c>
      <c r="D1150" t="s">
        <v>7449</v>
      </c>
      <c r="E1150" t="s">
        <v>7448</v>
      </c>
      <c r="F1150" t="s">
        <v>7449</v>
      </c>
      <c r="G1150" t="s">
        <v>4157</v>
      </c>
      <c r="H1150" t="s">
        <v>4078</v>
      </c>
      <c r="I1150" t="s">
        <v>4079</v>
      </c>
      <c r="J1150" t="s">
        <v>7450</v>
      </c>
      <c r="K1150" t="s">
        <v>7451</v>
      </c>
      <c r="L1150" t="s">
        <v>7452</v>
      </c>
    </row>
    <row r="1151" spans="1:12" x14ac:dyDescent="0.25">
      <c r="A1151" t="s">
        <v>195</v>
      </c>
      <c r="B1151" t="s">
        <v>4161</v>
      </c>
      <c r="C1151" t="s">
        <v>7453</v>
      </c>
      <c r="D1151" t="s">
        <v>7454</v>
      </c>
      <c r="E1151" t="s">
        <v>7453</v>
      </c>
      <c r="F1151" t="s">
        <v>7454</v>
      </c>
      <c r="G1151" t="s">
        <v>4164</v>
      </c>
      <c r="H1151" t="s">
        <v>7455</v>
      </c>
      <c r="I1151" t="s">
        <v>7456</v>
      </c>
      <c r="J1151" t="s">
        <v>7457</v>
      </c>
      <c r="K1151" t="s">
        <v>7458</v>
      </c>
    </row>
    <row r="1152" spans="1:12" x14ac:dyDescent="0.25">
      <c r="A1152" t="s">
        <v>218</v>
      </c>
      <c r="B1152" t="s">
        <v>4161</v>
      </c>
      <c r="C1152" t="s">
        <v>7459</v>
      </c>
      <c r="D1152" t="s">
        <v>7460</v>
      </c>
      <c r="E1152" t="s">
        <v>7459</v>
      </c>
      <c r="F1152" t="s">
        <v>7460</v>
      </c>
      <c r="G1152" t="s">
        <v>4164</v>
      </c>
      <c r="H1152" t="s">
        <v>7461</v>
      </c>
      <c r="I1152" t="s">
        <v>7462</v>
      </c>
    </row>
    <row r="1153" spans="1:11" x14ac:dyDescent="0.25">
      <c r="A1153" t="s">
        <v>733</v>
      </c>
      <c r="B1153" t="s">
        <v>4161</v>
      </c>
      <c r="C1153" t="s">
        <v>7463</v>
      </c>
      <c r="D1153" t="s">
        <v>7464</v>
      </c>
      <c r="E1153" t="s">
        <v>7463</v>
      </c>
      <c r="F1153" t="s">
        <v>7464</v>
      </c>
      <c r="G1153" t="s">
        <v>4164</v>
      </c>
      <c r="H1153" t="s">
        <v>2738</v>
      </c>
      <c r="I1153" t="s">
        <v>2739</v>
      </c>
      <c r="J1153" t="s">
        <v>7465</v>
      </c>
    </row>
    <row r="1154" spans="1:11" x14ac:dyDescent="0.25">
      <c r="A1154" t="s">
        <v>553</v>
      </c>
      <c r="B1154" t="s">
        <v>4161</v>
      </c>
      <c r="C1154" t="s">
        <v>7466</v>
      </c>
      <c r="D1154" t="s">
        <v>7467</v>
      </c>
      <c r="E1154" t="s">
        <v>7466</v>
      </c>
      <c r="F1154" t="s">
        <v>7467</v>
      </c>
      <c r="G1154" t="s">
        <v>4164</v>
      </c>
      <c r="H1154" t="s">
        <v>2371</v>
      </c>
      <c r="I1154" t="s">
        <v>2372</v>
      </c>
      <c r="J1154" t="s">
        <v>7468</v>
      </c>
    </row>
    <row r="1155" spans="1:11" x14ac:dyDescent="0.25">
      <c r="A1155" t="s">
        <v>1148</v>
      </c>
      <c r="B1155" t="s">
        <v>4154</v>
      </c>
      <c r="C1155" t="s">
        <v>7469</v>
      </c>
      <c r="D1155" t="s">
        <v>7470</v>
      </c>
      <c r="E1155" t="s">
        <v>7469</v>
      </c>
      <c r="F1155" t="s">
        <v>7470</v>
      </c>
      <c r="G1155" t="s">
        <v>4157</v>
      </c>
      <c r="H1155" t="s">
        <v>3552</v>
      </c>
      <c r="I1155" t="s">
        <v>3553</v>
      </c>
      <c r="J1155" t="s">
        <v>7471</v>
      </c>
    </row>
    <row r="1156" spans="1:11" x14ac:dyDescent="0.25">
      <c r="A1156" t="s">
        <v>132</v>
      </c>
      <c r="B1156" t="s">
        <v>4161</v>
      </c>
      <c r="C1156" t="s">
        <v>7472</v>
      </c>
      <c r="D1156" t="s">
        <v>7473</v>
      </c>
      <c r="E1156" t="s">
        <v>7472</v>
      </c>
      <c r="F1156" t="s">
        <v>7473</v>
      </c>
      <c r="G1156" t="s">
        <v>4164</v>
      </c>
      <c r="H1156" t="s">
        <v>1596</v>
      </c>
      <c r="I1156" t="s">
        <v>1597</v>
      </c>
    </row>
    <row r="1157" spans="1:11" x14ac:dyDescent="0.25">
      <c r="A1157" t="s">
        <v>231</v>
      </c>
      <c r="B1157" t="s">
        <v>4161</v>
      </c>
      <c r="C1157" t="s">
        <v>7474</v>
      </c>
      <c r="D1157" t="s">
        <v>7475</v>
      </c>
      <c r="E1157" t="s">
        <v>7474</v>
      </c>
      <c r="F1157" t="s">
        <v>7475</v>
      </c>
      <c r="G1157" t="s">
        <v>4164</v>
      </c>
      <c r="H1157" t="s">
        <v>1636</v>
      </c>
      <c r="I1157" t="s">
        <v>1637</v>
      </c>
    </row>
    <row r="1158" spans="1:11" x14ac:dyDescent="0.25">
      <c r="A1158" t="s">
        <v>611</v>
      </c>
      <c r="B1158" t="s">
        <v>4161</v>
      </c>
      <c r="C1158" t="s">
        <v>7476</v>
      </c>
      <c r="D1158" t="s">
        <v>7477</v>
      </c>
      <c r="E1158" t="s">
        <v>7476</v>
      </c>
      <c r="F1158" t="s">
        <v>7477</v>
      </c>
      <c r="G1158" t="s">
        <v>4164</v>
      </c>
      <c r="H1158" t="s">
        <v>2484</v>
      </c>
      <c r="I1158" t="s">
        <v>2485</v>
      </c>
      <c r="J1158" t="s">
        <v>7478</v>
      </c>
    </row>
    <row r="1159" spans="1:11" x14ac:dyDescent="0.25">
      <c r="A1159" t="s">
        <v>967</v>
      </c>
      <c r="B1159" t="s">
        <v>4154</v>
      </c>
      <c r="C1159" t="s">
        <v>7479</v>
      </c>
      <c r="D1159" t="s">
        <v>7480</v>
      </c>
      <c r="E1159" t="s">
        <v>7479</v>
      </c>
      <c r="F1159" t="s">
        <v>7480</v>
      </c>
      <c r="G1159" t="s">
        <v>4157</v>
      </c>
      <c r="H1159" t="s">
        <v>3200</v>
      </c>
      <c r="I1159" t="s">
        <v>3201</v>
      </c>
      <c r="J1159" t="s">
        <v>7481</v>
      </c>
      <c r="K1159" t="s">
        <v>7482</v>
      </c>
    </row>
    <row r="1160" spans="1:11" x14ac:dyDescent="0.25">
      <c r="A1160" t="s">
        <v>1079</v>
      </c>
      <c r="B1160" t="s">
        <v>4154</v>
      </c>
      <c r="C1160" t="s">
        <v>7483</v>
      </c>
      <c r="D1160" t="s">
        <v>7484</v>
      </c>
      <c r="E1160" t="s">
        <v>7483</v>
      </c>
      <c r="F1160" t="s">
        <v>7484</v>
      </c>
      <c r="G1160" t="s">
        <v>4157</v>
      </c>
      <c r="H1160" t="s">
        <v>3418</v>
      </c>
      <c r="I1160" t="s">
        <v>3419</v>
      </c>
      <c r="J1160" t="s">
        <v>7485</v>
      </c>
    </row>
    <row r="1161" spans="1:11" x14ac:dyDescent="0.25">
      <c r="A1161" t="s">
        <v>561</v>
      </c>
      <c r="B1161" t="s">
        <v>4161</v>
      </c>
      <c r="C1161" t="s">
        <v>7486</v>
      </c>
      <c r="D1161" t="s">
        <v>7487</v>
      </c>
      <c r="E1161" t="s">
        <v>7486</v>
      </c>
      <c r="F1161" t="s">
        <v>7487</v>
      </c>
      <c r="G1161" t="s">
        <v>4164</v>
      </c>
      <c r="H1161" t="s">
        <v>2386</v>
      </c>
      <c r="I1161" t="s">
        <v>2387</v>
      </c>
      <c r="J1161" t="s">
        <v>7488</v>
      </c>
      <c r="K1161" t="s">
        <v>7489</v>
      </c>
    </row>
    <row r="1162" spans="1:11" x14ac:dyDescent="0.25">
      <c r="A1162" t="s">
        <v>270</v>
      </c>
      <c r="B1162" t="s">
        <v>4154</v>
      </c>
      <c r="C1162" t="s">
        <v>7490</v>
      </c>
      <c r="D1162" t="s">
        <v>7491</v>
      </c>
      <c r="E1162" t="s">
        <v>7490</v>
      </c>
      <c r="F1162" t="s">
        <v>7491</v>
      </c>
      <c r="G1162" t="s">
        <v>4157</v>
      </c>
      <c r="H1162" t="s">
        <v>1733</v>
      </c>
      <c r="I1162" t="s">
        <v>1734</v>
      </c>
      <c r="J1162" t="s">
        <v>7492</v>
      </c>
    </row>
    <row r="1163" spans="1:11" x14ac:dyDescent="0.25">
      <c r="A1163" t="s">
        <v>923</v>
      </c>
      <c r="B1163" t="s">
        <v>4161</v>
      </c>
      <c r="C1163" t="s">
        <v>7493</v>
      </c>
      <c r="D1163" t="s">
        <v>7494</v>
      </c>
      <c r="E1163" t="s">
        <v>7493</v>
      </c>
      <c r="F1163" t="s">
        <v>7494</v>
      </c>
      <c r="G1163" t="s">
        <v>4164</v>
      </c>
      <c r="H1163" t="s">
        <v>3113</v>
      </c>
      <c r="I1163" t="s">
        <v>3114</v>
      </c>
      <c r="J1163" t="s">
        <v>7495</v>
      </c>
      <c r="K1163" t="s">
        <v>7496</v>
      </c>
    </row>
    <row r="1164" spans="1:11" x14ac:dyDescent="0.25">
      <c r="A1164" t="s">
        <v>1051</v>
      </c>
      <c r="B1164" t="s">
        <v>4161</v>
      </c>
      <c r="C1164" t="s">
        <v>7497</v>
      </c>
      <c r="D1164" t="s">
        <v>7498</v>
      </c>
      <c r="E1164" t="s">
        <v>7497</v>
      </c>
      <c r="F1164" t="s">
        <v>7498</v>
      </c>
      <c r="G1164" t="s">
        <v>4164</v>
      </c>
      <c r="H1164" t="s">
        <v>3363</v>
      </c>
      <c r="I1164" t="s">
        <v>3364</v>
      </c>
      <c r="J1164" t="s">
        <v>7499</v>
      </c>
      <c r="K1164" t="s">
        <v>7500</v>
      </c>
    </row>
    <row r="1165" spans="1:11" x14ac:dyDescent="0.25">
      <c r="A1165" t="s">
        <v>1358</v>
      </c>
      <c r="B1165" t="s">
        <v>4154</v>
      </c>
      <c r="C1165" t="s">
        <v>7501</v>
      </c>
      <c r="D1165" t="s">
        <v>7502</v>
      </c>
      <c r="E1165" t="s">
        <v>7501</v>
      </c>
      <c r="F1165" t="s">
        <v>7502</v>
      </c>
      <c r="G1165" t="s">
        <v>4157</v>
      </c>
      <c r="H1165" t="s">
        <v>3974</v>
      </c>
      <c r="I1165" t="s">
        <v>3975</v>
      </c>
      <c r="J1165" t="s">
        <v>7503</v>
      </c>
    </row>
    <row r="1166" spans="1:11" x14ac:dyDescent="0.25">
      <c r="A1166" t="s">
        <v>298</v>
      </c>
      <c r="B1166" t="s">
        <v>4154</v>
      </c>
      <c r="C1166" t="s">
        <v>7504</v>
      </c>
      <c r="D1166" t="s">
        <v>7505</v>
      </c>
      <c r="E1166" t="s">
        <v>7504</v>
      </c>
      <c r="F1166" t="s">
        <v>7505</v>
      </c>
      <c r="G1166" t="s">
        <v>4157</v>
      </c>
      <c r="H1166" t="s">
        <v>1800</v>
      </c>
      <c r="I1166" t="s">
        <v>1801</v>
      </c>
    </row>
    <row r="1167" spans="1:11" x14ac:dyDescent="0.25">
      <c r="A1167" t="s">
        <v>808</v>
      </c>
      <c r="B1167" t="s">
        <v>4161</v>
      </c>
      <c r="C1167" t="s">
        <v>7506</v>
      </c>
      <c r="D1167" t="s">
        <v>7507</v>
      </c>
      <c r="E1167" t="s">
        <v>7506</v>
      </c>
      <c r="F1167" t="s">
        <v>7507</v>
      </c>
      <c r="G1167" t="s">
        <v>4164</v>
      </c>
      <c r="H1167" t="s">
        <v>2883</v>
      </c>
      <c r="I1167" t="s">
        <v>2884</v>
      </c>
    </row>
    <row r="1168" spans="1:11" x14ac:dyDescent="0.25">
      <c r="A1168" t="s">
        <v>193</v>
      </c>
      <c r="B1168" t="s">
        <v>4161</v>
      </c>
      <c r="C1168" t="s">
        <v>7508</v>
      </c>
      <c r="D1168" t="s">
        <v>7509</v>
      </c>
      <c r="E1168" t="s">
        <v>7508</v>
      </c>
      <c r="F1168" t="s">
        <v>7509</v>
      </c>
      <c r="G1168" t="s">
        <v>4164</v>
      </c>
      <c r="H1168" t="s">
        <v>7510</v>
      </c>
      <c r="I1168" t="s">
        <v>7511</v>
      </c>
    </row>
    <row r="1169" spans="1:11" x14ac:dyDescent="0.25">
      <c r="A1169" t="s">
        <v>32</v>
      </c>
      <c r="B1169" t="s">
        <v>4161</v>
      </c>
      <c r="C1169" t="s">
        <v>7512</v>
      </c>
      <c r="D1169" t="s">
        <v>7513</v>
      </c>
      <c r="E1169" t="s">
        <v>7512</v>
      </c>
      <c r="F1169" t="s">
        <v>7513</v>
      </c>
      <c r="G1169" t="s">
        <v>4164</v>
      </c>
      <c r="H1169" t="s">
        <v>1485</v>
      </c>
      <c r="I1169" t="s">
        <v>1486</v>
      </c>
      <c r="J1169" t="s">
        <v>7514</v>
      </c>
      <c r="K1169" t="s">
        <v>7515</v>
      </c>
    </row>
    <row r="1170" spans="1:11" x14ac:dyDescent="0.25">
      <c r="A1170" t="s">
        <v>268</v>
      </c>
      <c r="B1170" t="s">
        <v>4161</v>
      </c>
      <c r="C1170" t="s">
        <v>7516</v>
      </c>
      <c r="D1170" t="s">
        <v>7517</v>
      </c>
      <c r="E1170" t="s">
        <v>7516</v>
      </c>
      <c r="F1170" t="s">
        <v>7517</v>
      </c>
      <c r="G1170" t="s">
        <v>4164</v>
      </c>
      <c r="H1170" t="s">
        <v>1729</v>
      </c>
      <c r="I1170" t="s">
        <v>1730</v>
      </c>
      <c r="J1170" t="s">
        <v>7518</v>
      </c>
      <c r="K1170" t="s">
        <v>7519</v>
      </c>
    </row>
    <row r="1171" spans="1:11" x14ac:dyDescent="0.25">
      <c r="A1171" t="s">
        <v>457</v>
      </c>
      <c r="B1171" t="s">
        <v>4154</v>
      </c>
      <c r="C1171" t="s">
        <v>7520</v>
      </c>
      <c r="D1171" t="s">
        <v>7521</v>
      </c>
      <c r="E1171" t="s">
        <v>7520</v>
      </c>
      <c r="F1171" t="s">
        <v>7521</v>
      </c>
      <c r="G1171" t="s">
        <v>4157</v>
      </c>
      <c r="H1171" t="s">
        <v>2151</v>
      </c>
      <c r="I1171" t="s">
        <v>2152</v>
      </c>
      <c r="J1171" t="s">
        <v>7522</v>
      </c>
    </row>
    <row r="1172" spans="1:11" x14ac:dyDescent="0.25">
      <c r="A1172" t="s">
        <v>602</v>
      </c>
      <c r="B1172" t="s">
        <v>4161</v>
      </c>
      <c r="C1172" t="s">
        <v>7523</v>
      </c>
      <c r="D1172" t="s">
        <v>7524</v>
      </c>
      <c r="E1172" t="s">
        <v>7523</v>
      </c>
      <c r="F1172" t="s">
        <v>7524</v>
      </c>
      <c r="G1172" t="s">
        <v>4164</v>
      </c>
      <c r="H1172" t="s">
        <v>2466</v>
      </c>
      <c r="I1172" t="s">
        <v>2467</v>
      </c>
    </row>
    <row r="1173" spans="1:11" x14ac:dyDescent="0.25">
      <c r="A1173" t="s">
        <v>129</v>
      </c>
      <c r="B1173" t="s">
        <v>4161</v>
      </c>
      <c r="C1173" t="s">
        <v>7525</v>
      </c>
      <c r="D1173" t="s">
        <v>7526</v>
      </c>
      <c r="E1173" t="s">
        <v>7525</v>
      </c>
      <c r="F1173" t="s">
        <v>7526</v>
      </c>
      <c r="G1173" t="s">
        <v>4164</v>
      </c>
      <c r="H1173" t="s">
        <v>1590</v>
      </c>
      <c r="I1173" t="s">
        <v>1591</v>
      </c>
    </row>
    <row r="1174" spans="1:11" x14ac:dyDescent="0.25">
      <c r="A1174" t="s">
        <v>175</v>
      </c>
      <c r="B1174" t="s">
        <v>4161</v>
      </c>
      <c r="C1174" t="s">
        <v>7527</v>
      </c>
      <c r="D1174" t="s">
        <v>7528</v>
      </c>
      <c r="E1174" t="s">
        <v>7527</v>
      </c>
      <c r="F1174" t="s">
        <v>7528</v>
      </c>
      <c r="G1174" t="s">
        <v>4164</v>
      </c>
      <c r="H1174" t="s">
        <v>2430</v>
      </c>
      <c r="I1174" t="s">
        <v>2431</v>
      </c>
      <c r="J1174" t="s">
        <v>7529</v>
      </c>
      <c r="K1174" t="s">
        <v>7530</v>
      </c>
    </row>
    <row r="1175" spans="1:11" x14ac:dyDescent="0.25">
      <c r="A1175" t="s">
        <v>134</v>
      </c>
      <c r="B1175" t="s">
        <v>4154</v>
      </c>
      <c r="C1175" t="s">
        <v>7531</v>
      </c>
      <c r="D1175" t="s">
        <v>7532</v>
      </c>
      <c r="E1175" t="s">
        <v>7531</v>
      </c>
      <c r="F1175" t="s">
        <v>7532</v>
      </c>
      <c r="G1175" t="s">
        <v>4157</v>
      </c>
      <c r="H1175" t="s">
        <v>1602</v>
      </c>
      <c r="I1175" t="s">
        <v>1603</v>
      </c>
    </row>
    <row r="1176" spans="1:11" x14ac:dyDescent="0.25">
      <c r="A1176" t="s">
        <v>636</v>
      </c>
      <c r="B1176" t="s">
        <v>4161</v>
      </c>
      <c r="C1176" t="s">
        <v>7533</v>
      </c>
      <c r="D1176" t="s">
        <v>7534</v>
      </c>
      <c r="E1176" t="s">
        <v>7533</v>
      </c>
      <c r="F1176" t="s">
        <v>7534</v>
      </c>
      <c r="G1176" t="s">
        <v>4164</v>
      </c>
      <c r="H1176" t="s">
        <v>2536</v>
      </c>
      <c r="I1176" t="s">
        <v>2537</v>
      </c>
      <c r="J1176" t="s">
        <v>7535</v>
      </c>
    </row>
    <row r="1177" spans="1:11" x14ac:dyDescent="0.25">
      <c r="A1177" t="s">
        <v>207</v>
      </c>
      <c r="B1177" t="s">
        <v>4154</v>
      </c>
      <c r="C1177" t="s">
        <v>7536</v>
      </c>
      <c r="D1177" t="s">
        <v>7537</v>
      </c>
      <c r="E1177" t="s">
        <v>7536</v>
      </c>
      <c r="F1177" t="s">
        <v>7537</v>
      </c>
      <c r="G1177" t="s">
        <v>4157</v>
      </c>
      <c r="H1177" t="s">
        <v>7538</v>
      </c>
      <c r="I1177" t="s">
        <v>7539</v>
      </c>
      <c r="J1177" t="s">
        <v>7540</v>
      </c>
    </row>
    <row r="1178" spans="1:11" x14ac:dyDescent="0.25">
      <c r="A1178" t="s">
        <v>851</v>
      </c>
      <c r="B1178" t="s">
        <v>4161</v>
      </c>
      <c r="C1178" t="s">
        <v>7541</v>
      </c>
      <c r="D1178" t="s">
        <v>7542</v>
      </c>
      <c r="E1178" t="s">
        <v>7541</v>
      </c>
      <c r="F1178" t="s">
        <v>7542</v>
      </c>
      <c r="G1178" t="s">
        <v>4164</v>
      </c>
      <c r="H1178" t="s">
        <v>2839</v>
      </c>
      <c r="I1178" t="s">
        <v>2971</v>
      </c>
    </row>
    <row r="1179" spans="1:11" x14ac:dyDescent="0.25">
      <c r="A1179" t="s">
        <v>419</v>
      </c>
      <c r="B1179" t="s">
        <v>4154</v>
      </c>
      <c r="C1179" t="s">
        <v>7543</v>
      </c>
      <c r="D1179" t="s">
        <v>7544</v>
      </c>
      <c r="E1179" t="s">
        <v>7543</v>
      </c>
      <c r="F1179" t="s">
        <v>7544</v>
      </c>
      <c r="G1179" t="s">
        <v>4157</v>
      </c>
      <c r="H1179" t="s">
        <v>2071</v>
      </c>
      <c r="I1179" t="s">
        <v>2072</v>
      </c>
    </row>
    <row r="1180" spans="1:11" x14ac:dyDescent="0.25">
      <c r="A1180" t="s">
        <v>787</v>
      </c>
      <c r="B1180" t="s">
        <v>4154</v>
      </c>
      <c r="C1180" t="s">
        <v>7545</v>
      </c>
      <c r="D1180" t="s">
        <v>7546</v>
      </c>
      <c r="E1180" t="s">
        <v>7545</v>
      </c>
      <c r="F1180" t="s">
        <v>7546</v>
      </c>
      <c r="G1180" t="s">
        <v>4157</v>
      </c>
      <c r="H1180" t="s">
        <v>2841</v>
      </c>
      <c r="I1180" t="s">
        <v>2842</v>
      </c>
      <c r="J1180" t="s">
        <v>7547</v>
      </c>
    </row>
    <row r="1181" spans="1:11" x14ac:dyDescent="0.25">
      <c r="A1181" t="s">
        <v>1046</v>
      </c>
      <c r="B1181" t="s">
        <v>4161</v>
      </c>
      <c r="C1181" t="s">
        <v>7548</v>
      </c>
      <c r="D1181" t="s">
        <v>7549</v>
      </c>
      <c r="E1181" t="s">
        <v>7548</v>
      </c>
      <c r="F1181" t="s">
        <v>7549</v>
      </c>
      <c r="G1181" t="s">
        <v>4164</v>
      </c>
      <c r="H1181" t="s">
        <v>3353</v>
      </c>
      <c r="I1181" t="s">
        <v>3354</v>
      </c>
      <c r="J1181" t="s">
        <v>7550</v>
      </c>
      <c r="K1181" t="s">
        <v>7551</v>
      </c>
    </row>
    <row r="1182" spans="1:11" x14ac:dyDescent="0.25">
      <c r="A1182" t="s">
        <v>1092</v>
      </c>
      <c r="B1182" t="s">
        <v>4154</v>
      </c>
      <c r="C1182" t="s">
        <v>7552</v>
      </c>
      <c r="D1182" t="s">
        <v>7553</v>
      </c>
      <c r="E1182" t="s">
        <v>7552</v>
      </c>
      <c r="F1182" t="s">
        <v>7553</v>
      </c>
      <c r="G1182" t="s">
        <v>4157</v>
      </c>
      <c r="H1182" t="s">
        <v>3444</v>
      </c>
      <c r="I1182" t="s">
        <v>3445</v>
      </c>
    </row>
    <row r="1183" spans="1:11" x14ac:dyDescent="0.25">
      <c r="A1183" t="s">
        <v>1091</v>
      </c>
      <c r="B1183" t="s">
        <v>4154</v>
      </c>
      <c r="C1183" t="s">
        <v>7554</v>
      </c>
      <c r="D1183" t="s">
        <v>7555</v>
      </c>
      <c r="E1183" t="s">
        <v>7554</v>
      </c>
      <c r="F1183" t="s">
        <v>7555</v>
      </c>
      <c r="G1183" t="s">
        <v>4157</v>
      </c>
      <c r="H1183" t="s">
        <v>3442</v>
      </c>
      <c r="I1183" t="s">
        <v>3443</v>
      </c>
    </row>
    <row r="1184" spans="1:11" x14ac:dyDescent="0.25">
      <c r="A1184" t="s">
        <v>426</v>
      </c>
      <c r="B1184" t="s">
        <v>4161</v>
      </c>
      <c r="C1184" t="s">
        <v>7556</v>
      </c>
      <c r="D1184" t="s">
        <v>7557</v>
      </c>
      <c r="E1184" t="s">
        <v>7556</v>
      </c>
      <c r="F1184" t="s">
        <v>7557</v>
      </c>
      <c r="G1184" t="s">
        <v>4164</v>
      </c>
      <c r="H1184" t="s">
        <v>2085</v>
      </c>
      <c r="I1184" t="s">
        <v>2086</v>
      </c>
      <c r="J1184" t="s">
        <v>7558</v>
      </c>
    </row>
    <row r="1185" spans="1:11" x14ac:dyDescent="0.25">
      <c r="A1185" t="s">
        <v>586</v>
      </c>
      <c r="B1185" t="s">
        <v>4154</v>
      </c>
      <c r="C1185" t="s">
        <v>7559</v>
      </c>
      <c r="D1185" t="s">
        <v>7560</v>
      </c>
      <c r="E1185" t="s">
        <v>7559</v>
      </c>
      <c r="F1185" t="s">
        <v>7560</v>
      </c>
      <c r="G1185" t="s">
        <v>4157</v>
      </c>
      <c r="H1185" t="s">
        <v>2436</v>
      </c>
      <c r="I1185" t="s">
        <v>2437</v>
      </c>
      <c r="J1185" t="s">
        <v>7561</v>
      </c>
    </row>
    <row r="1186" spans="1:11" x14ac:dyDescent="0.25">
      <c r="A1186" t="s">
        <v>1257</v>
      </c>
      <c r="B1186" t="s">
        <v>4154</v>
      </c>
      <c r="C1186" t="s">
        <v>7562</v>
      </c>
      <c r="D1186" t="s">
        <v>7563</v>
      </c>
      <c r="E1186" t="s">
        <v>7562</v>
      </c>
      <c r="F1186" t="s">
        <v>7563</v>
      </c>
      <c r="G1186" t="s">
        <v>4157</v>
      </c>
      <c r="H1186" t="s">
        <v>3778</v>
      </c>
      <c r="I1186" t="s">
        <v>3779</v>
      </c>
      <c r="J1186" t="s">
        <v>7564</v>
      </c>
    </row>
    <row r="1187" spans="1:11" x14ac:dyDescent="0.25">
      <c r="A1187" t="s">
        <v>1041</v>
      </c>
      <c r="B1187" t="s">
        <v>4161</v>
      </c>
      <c r="C1187" t="s">
        <v>7565</v>
      </c>
      <c r="D1187" t="s">
        <v>7566</v>
      </c>
      <c r="E1187" t="s">
        <v>7565</v>
      </c>
      <c r="F1187" t="s">
        <v>7566</v>
      </c>
      <c r="G1187" t="s">
        <v>4164</v>
      </c>
      <c r="H1187" t="s">
        <v>3345</v>
      </c>
    </row>
    <row r="1188" spans="1:11" x14ac:dyDescent="0.25">
      <c r="A1188" t="s">
        <v>267</v>
      </c>
      <c r="B1188" t="s">
        <v>4161</v>
      </c>
      <c r="C1188" t="s">
        <v>7567</v>
      </c>
      <c r="D1188" t="s">
        <v>7568</v>
      </c>
      <c r="E1188" t="s">
        <v>7567</v>
      </c>
      <c r="F1188" t="s">
        <v>7568</v>
      </c>
      <c r="G1188" t="s">
        <v>4164</v>
      </c>
      <c r="H1188" t="s">
        <v>1725</v>
      </c>
      <c r="I1188" t="s">
        <v>1726</v>
      </c>
      <c r="J1188" t="s">
        <v>7569</v>
      </c>
    </row>
    <row r="1189" spans="1:11" x14ac:dyDescent="0.25">
      <c r="A1189" t="s">
        <v>220</v>
      </c>
      <c r="B1189" t="s">
        <v>4161</v>
      </c>
      <c r="C1189" t="s">
        <v>7570</v>
      </c>
      <c r="D1189" t="s">
        <v>7571</v>
      </c>
      <c r="E1189" t="s">
        <v>7570</v>
      </c>
      <c r="F1189" t="s">
        <v>7571</v>
      </c>
      <c r="G1189" t="s">
        <v>4164</v>
      </c>
      <c r="H1189" t="s">
        <v>1608</v>
      </c>
      <c r="I1189" t="s">
        <v>1609</v>
      </c>
      <c r="J1189" t="s">
        <v>7572</v>
      </c>
    </row>
    <row r="1190" spans="1:11" x14ac:dyDescent="0.25">
      <c r="A1190" t="s">
        <v>307</v>
      </c>
      <c r="B1190" t="s">
        <v>4154</v>
      </c>
      <c r="C1190" t="s">
        <v>7573</v>
      </c>
      <c r="D1190" t="s">
        <v>7574</v>
      </c>
      <c r="E1190" t="s">
        <v>7573</v>
      </c>
      <c r="F1190" t="s">
        <v>7574</v>
      </c>
      <c r="G1190" t="s">
        <v>4157</v>
      </c>
      <c r="H1190" t="s">
        <v>1826</v>
      </c>
      <c r="I1190" t="s">
        <v>1827</v>
      </c>
    </row>
    <row r="1191" spans="1:11" x14ac:dyDescent="0.25">
      <c r="A1191" t="s">
        <v>284</v>
      </c>
      <c r="B1191" t="s">
        <v>4154</v>
      </c>
      <c r="C1191" t="s">
        <v>7575</v>
      </c>
      <c r="D1191" t="s">
        <v>7576</v>
      </c>
      <c r="E1191" t="s">
        <v>7575</v>
      </c>
      <c r="F1191" t="s">
        <v>7576</v>
      </c>
      <c r="G1191" t="s">
        <v>4157</v>
      </c>
      <c r="H1191" t="s">
        <v>1771</v>
      </c>
      <c r="I1191" t="s">
        <v>1772</v>
      </c>
    </row>
    <row r="1192" spans="1:11" x14ac:dyDescent="0.25">
      <c r="A1192" t="s">
        <v>1355</v>
      </c>
      <c r="B1192" t="s">
        <v>4161</v>
      </c>
      <c r="C1192" t="s">
        <v>7577</v>
      </c>
      <c r="D1192" t="s">
        <v>7578</v>
      </c>
      <c r="E1192" t="s">
        <v>7577</v>
      </c>
      <c r="F1192" t="s">
        <v>7578</v>
      </c>
      <c r="G1192" t="s">
        <v>4164</v>
      </c>
      <c r="H1192" t="s">
        <v>3968</v>
      </c>
      <c r="I1192" t="s">
        <v>3969</v>
      </c>
      <c r="J1192" t="s">
        <v>7579</v>
      </c>
      <c r="K1192" t="s">
        <v>7580</v>
      </c>
    </row>
    <row r="1193" spans="1:11" x14ac:dyDescent="0.25">
      <c r="A1193" t="s">
        <v>729</v>
      </c>
      <c r="B1193" t="s">
        <v>4161</v>
      </c>
      <c r="C1193" t="s">
        <v>7581</v>
      </c>
      <c r="D1193" t="s">
        <v>7582</v>
      </c>
      <c r="E1193" t="s">
        <v>7581</v>
      </c>
      <c r="F1193" t="s">
        <v>7582</v>
      </c>
      <c r="G1193" t="s">
        <v>4164</v>
      </c>
      <c r="H1193" t="s">
        <v>2730</v>
      </c>
      <c r="I1193" t="s">
        <v>2731</v>
      </c>
      <c r="J1193" t="s">
        <v>7583</v>
      </c>
    </row>
    <row r="1194" spans="1:11" x14ac:dyDescent="0.25">
      <c r="A1194" t="s">
        <v>240</v>
      </c>
      <c r="B1194" t="s">
        <v>4154</v>
      </c>
      <c r="C1194" t="s">
        <v>7584</v>
      </c>
      <c r="D1194" t="s">
        <v>7585</v>
      </c>
      <c r="E1194" t="s">
        <v>7584</v>
      </c>
      <c r="F1194" t="s">
        <v>7585</v>
      </c>
      <c r="G1194" t="s">
        <v>4157</v>
      </c>
      <c r="H1194" t="s">
        <v>1662</v>
      </c>
      <c r="I1194" t="s">
        <v>1663</v>
      </c>
      <c r="J1194" t="s">
        <v>7586</v>
      </c>
    </row>
    <row r="1195" spans="1:11" x14ac:dyDescent="0.25">
      <c r="A1195" t="s">
        <v>658</v>
      </c>
      <c r="B1195" t="s">
        <v>4154</v>
      </c>
      <c r="C1195" t="s">
        <v>7587</v>
      </c>
      <c r="D1195" t="s">
        <v>7588</v>
      </c>
      <c r="E1195" t="s">
        <v>7587</v>
      </c>
      <c r="F1195" t="s">
        <v>7588</v>
      </c>
      <c r="G1195" t="s">
        <v>4157</v>
      </c>
      <c r="H1195" t="s">
        <v>2580</v>
      </c>
      <c r="I1195" t="s">
        <v>2581</v>
      </c>
      <c r="J1195" t="s">
        <v>7589</v>
      </c>
    </row>
    <row r="1196" spans="1:11" x14ac:dyDescent="0.25">
      <c r="A1196" t="s">
        <v>468</v>
      </c>
      <c r="B1196" t="s">
        <v>4161</v>
      </c>
      <c r="C1196" t="s">
        <v>7590</v>
      </c>
      <c r="D1196" t="s">
        <v>7591</v>
      </c>
      <c r="E1196" t="s">
        <v>7590</v>
      </c>
      <c r="F1196" t="s">
        <v>7591</v>
      </c>
      <c r="G1196" t="s">
        <v>4164</v>
      </c>
      <c r="H1196" t="s">
        <v>2177</v>
      </c>
      <c r="I1196" t="s">
        <v>2178</v>
      </c>
      <c r="J1196" t="s">
        <v>7592</v>
      </c>
    </row>
    <row r="1197" spans="1:11" x14ac:dyDescent="0.25">
      <c r="A1197" t="s">
        <v>945</v>
      </c>
      <c r="B1197" t="s">
        <v>4161</v>
      </c>
      <c r="C1197" t="s">
        <v>7593</v>
      </c>
      <c r="D1197" t="s">
        <v>7594</v>
      </c>
      <c r="E1197" t="s">
        <v>7593</v>
      </c>
      <c r="F1197" t="s">
        <v>7594</v>
      </c>
      <c r="G1197" t="s">
        <v>4164</v>
      </c>
      <c r="H1197" t="s">
        <v>3157</v>
      </c>
      <c r="I1197" t="s">
        <v>3158</v>
      </c>
      <c r="J1197" t="s">
        <v>7595</v>
      </c>
    </row>
    <row r="1198" spans="1:11" x14ac:dyDescent="0.25">
      <c r="A1198" t="s">
        <v>750</v>
      </c>
      <c r="B1198" t="s">
        <v>4161</v>
      </c>
      <c r="C1198" t="s">
        <v>7596</v>
      </c>
      <c r="D1198" t="s">
        <v>7597</v>
      </c>
      <c r="E1198" t="s">
        <v>7596</v>
      </c>
      <c r="F1198" t="s">
        <v>7597</v>
      </c>
      <c r="G1198" t="s">
        <v>4164</v>
      </c>
      <c r="H1198" t="s">
        <v>2768</v>
      </c>
      <c r="I1198" t="s">
        <v>2769</v>
      </c>
      <c r="J1198" t="s">
        <v>7598</v>
      </c>
    </row>
    <row r="1199" spans="1:11" x14ac:dyDescent="0.25">
      <c r="A1199" t="s">
        <v>1413</v>
      </c>
      <c r="B1199" t="s">
        <v>4161</v>
      </c>
      <c r="C1199" t="s">
        <v>7599</v>
      </c>
      <c r="D1199" t="s">
        <v>7600</v>
      </c>
      <c r="E1199" t="s">
        <v>7599</v>
      </c>
      <c r="F1199" t="s">
        <v>7600</v>
      </c>
      <c r="G1199" t="s">
        <v>4164</v>
      </c>
      <c r="H1199" t="s">
        <v>4083</v>
      </c>
      <c r="I1199" t="s">
        <v>4084</v>
      </c>
      <c r="J1199" t="s">
        <v>7601</v>
      </c>
    </row>
    <row r="1200" spans="1:11" x14ac:dyDescent="0.25">
      <c r="A1200" t="s">
        <v>1340</v>
      </c>
      <c r="B1200" t="s">
        <v>4154</v>
      </c>
      <c r="C1200" t="s">
        <v>7602</v>
      </c>
      <c r="D1200" t="s">
        <v>7603</v>
      </c>
      <c r="E1200" t="s">
        <v>7602</v>
      </c>
      <c r="F1200" t="s">
        <v>7603</v>
      </c>
      <c r="G1200" t="s">
        <v>4157</v>
      </c>
      <c r="H1200" t="s">
        <v>3938</v>
      </c>
      <c r="I1200" t="s">
        <v>3939</v>
      </c>
    </row>
    <row r="1201" spans="1:12" x14ac:dyDescent="0.25">
      <c r="A1201" t="s">
        <v>567</v>
      </c>
      <c r="B1201" t="s">
        <v>4161</v>
      </c>
      <c r="C1201" t="s">
        <v>7604</v>
      </c>
      <c r="D1201" t="s">
        <v>7605</v>
      </c>
      <c r="E1201" t="s">
        <v>7604</v>
      </c>
      <c r="F1201" t="s">
        <v>7605</v>
      </c>
      <c r="G1201" t="s">
        <v>4164</v>
      </c>
      <c r="H1201" t="s">
        <v>2398</v>
      </c>
      <c r="I1201" t="s">
        <v>2399</v>
      </c>
    </row>
    <row r="1202" spans="1:12" x14ac:dyDescent="0.25">
      <c r="A1202" t="s">
        <v>198</v>
      </c>
      <c r="B1202" t="s">
        <v>4154</v>
      </c>
      <c r="C1202" t="s">
        <v>7606</v>
      </c>
      <c r="D1202" t="s">
        <v>7607</v>
      </c>
      <c r="E1202" t="s">
        <v>7606</v>
      </c>
      <c r="F1202" t="s">
        <v>7607</v>
      </c>
      <c r="G1202" t="s">
        <v>4157</v>
      </c>
      <c r="H1202" t="s">
        <v>7608</v>
      </c>
      <c r="I1202" t="s">
        <v>7609</v>
      </c>
      <c r="J1202" t="s">
        <v>7610</v>
      </c>
      <c r="K1202" t="s">
        <v>7611</v>
      </c>
      <c r="L1202" t="s">
        <v>7612</v>
      </c>
    </row>
    <row r="1203" spans="1:12" x14ac:dyDescent="0.25">
      <c r="A1203" t="s">
        <v>208</v>
      </c>
      <c r="B1203" t="s">
        <v>4161</v>
      </c>
      <c r="C1203" t="s">
        <v>7613</v>
      </c>
      <c r="D1203" t="s">
        <v>7614</v>
      </c>
      <c r="E1203" t="s">
        <v>7613</v>
      </c>
      <c r="F1203" t="s">
        <v>7614</v>
      </c>
      <c r="G1203" t="s">
        <v>4164</v>
      </c>
      <c r="H1203" t="s">
        <v>7615</v>
      </c>
      <c r="I1203" t="s">
        <v>7616</v>
      </c>
    </row>
    <row r="1204" spans="1:12" x14ac:dyDescent="0.25">
      <c r="A1204" t="s">
        <v>1030</v>
      </c>
      <c r="B1204" t="s">
        <v>4154</v>
      </c>
      <c r="C1204" t="s">
        <v>7617</v>
      </c>
      <c r="D1204" t="s">
        <v>7618</v>
      </c>
      <c r="E1204" t="s">
        <v>7617</v>
      </c>
      <c r="F1204" t="s">
        <v>7618</v>
      </c>
      <c r="G1204" t="s">
        <v>4157</v>
      </c>
      <c r="H1204" t="s">
        <v>3324</v>
      </c>
      <c r="I1204" t="s">
        <v>3325</v>
      </c>
    </row>
    <row r="1205" spans="1:12" x14ac:dyDescent="0.25">
      <c r="A1205" t="s">
        <v>476</v>
      </c>
      <c r="B1205" t="s">
        <v>4154</v>
      </c>
      <c r="C1205" t="s">
        <v>7619</v>
      </c>
      <c r="D1205" t="s">
        <v>7620</v>
      </c>
      <c r="E1205" t="s">
        <v>7619</v>
      </c>
      <c r="F1205" t="s">
        <v>7620</v>
      </c>
      <c r="G1205" t="s">
        <v>4157</v>
      </c>
      <c r="H1205" t="s">
        <v>2198</v>
      </c>
      <c r="I1205" t="s">
        <v>2199</v>
      </c>
    </row>
    <row r="1206" spans="1:12" x14ac:dyDescent="0.25">
      <c r="A1206" t="s">
        <v>599</v>
      </c>
      <c r="B1206" t="s">
        <v>4161</v>
      </c>
      <c r="C1206" t="s">
        <v>7621</v>
      </c>
      <c r="D1206" t="s">
        <v>7622</v>
      </c>
      <c r="E1206" t="s">
        <v>7621</v>
      </c>
      <c r="F1206" t="s">
        <v>7622</v>
      </c>
      <c r="G1206" t="s">
        <v>4164</v>
      </c>
      <c r="H1206" t="s">
        <v>2460</v>
      </c>
      <c r="I1206" t="s">
        <v>2461</v>
      </c>
      <c r="J1206" t="s">
        <v>7623</v>
      </c>
    </row>
    <row r="1207" spans="1:12" x14ac:dyDescent="0.25">
      <c r="A1207" t="s">
        <v>1397</v>
      </c>
      <c r="B1207" t="s">
        <v>4161</v>
      </c>
      <c r="C1207" t="s">
        <v>7624</v>
      </c>
      <c r="D1207" t="s">
        <v>7625</v>
      </c>
      <c r="E1207" t="s">
        <v>7624</v>
      </c>
      <c r="F1207" t="s">
        <v>7625</v>
      </c>
      <c r="G1207" t="s">
        <v>4164</v>
      </c>
      <c r="H1207" t="s">
        <v>4052</v>
      </c>
      <c r="I1207" t="s">
        <v>4053</v>
      </c>
      <c r="J1207" t="s">
        <v>7626</v>
      </c>
    </row>
    <row r="1208" spans="1:12" x14ac:dyDescent="0.25">
      <c r="A1208" t="s">
        <v>544</v>
      </c>
      <c r="B1208" t="s">
        <v>4161</v>
      </c>
      <c r="C1208" t="s">
        <v>7627</v>
      </c>
      <c r="D1208" t="s">
        <v>7628</v>
      </c>
      <c r="E1208" t="s">
        <v>7627</v>
      </c>
      <c r="F1208" t="s">
        <v>7628</v>
      </c>
      <c r="G1208" t="s">
        <v>4164</v>
      </c>
      <c r="H1208" t="s">
        <v>2352</v>
      </c>
      <c r="I1208" t="s">
        <v>2353</v>
      </c>
    </row>
    <row r="1209" spans="1:12" x14ac:dyDescent="0.25">
      <c r="A1209" t="s">
        <v>621</v>
      </c>
      <c r="B1209" t="s">
        <v>4154</v>
      </c>
      <c r="C1209" t="s">
        <v>7629</v>
      </c>
      <c r="D1209" t="s">
        <v>7630</v>
      </c>
      <c r="E1209" t="s">
        <v>7629</v>
      </c>
      <c r="F1209" t="s">
        <v>7630</v>
      </c>
      <c r="G1209" t="s">
        <v>4157</v>
      </c>
      <c r="H1209" t="s">
        <v>2506</v>
      </c>
      <c r="I1209" t="s">
        <v>2507</v>
      </c>
    </row>
    <row r="1210" spans="1:12" x14ac:dyDescent="0.25">
      <c r="A1210" t="s">
        <v>452</v>
      </c>
      <c r="B1210" t="s">
        <v>4161</v>
      </c>
      <c r="C1210" t="s">
        <v>7631</v>
      </c>
      <c r="D1210" t="s">
        <v>7632</v>
      </c>
      <c r="E1210" t="s">
        <v>7631</v>
      </c>
      <c r="F1210" t="s">
        <v>7632</v>
      </c>
      <c r="G1210" t="s">
        <v>4164</v>
      </c>
      <c r="H1210" t="s">
        <v>2141</v>
      </c>
      <c r="I1210" t="s">
        <v>2142</v>
      </c>
      <c r="J1210" t="s">
        <v>7633</v>
      </c>
      <c r="K1210" t="s">
        <v>7634</v>
      </c>
    </row>
    <row r="1211" spans="1:12" x14ac:dyDescent="0.25">
      <c r="A1211" t="s">
        <v>1305</v>
      </c>
      <c r="B1211" t="s">
        <v>4154</v>
      </c>
      <c r="C1211" t="s">
        <v>7635</v>
      </c>
      <c r="D1211" t="s">
        <v>7636</v>
      </c>
      <c r="E1211" t="s">
        <v>7635</v>
      </c>
      <c r="F1211" t="s">
        <v>7636</v>
      </c>
      <c r="G1211" t="s">
        <v>4157</v>
      </c>
      <c r="H1211" t="s">
        <v>3873</v>
      </c>
      <c r="I1211" t="s">
        <v>3874</v>
      </c>
      <c r="J1211" t="s">
        <v>7637</v>
      </c>
    </row>
    <row r="1212" spans="1:12" x14ac:dyDescent="0.25">
      <c r="A1212" t="s">
        <v>192</v>
      </c>
      <c r="B1212" t="s">
        <v>4161</v>
      </c>
      <c r="C1212" t="s">
        <v>7638</v>
      </c>
      <c r="D1212" t="s">
        <v>7639</v>
      </c>
      <c r="E1212" t="s">
        <v>7638</v>
      </c>
      <c r="F1212" t="s">
        <v>7639</v>
      </c>
      <c r="G1212" t="s">
        <v>4164</v>
      </c>
      <c r="H1212" t="s">
        <v>7640</v>
      </c>
      <c r="I1212" t="s">
        <v>7641</v>
      </c>
      <c r="J1212" t="s">
        <v>7642</v>
      </c>
    </row>
    <row r="1213" spans="1:12" x14ac:dyDescent="0.25">
      <c r="A1213" t="s">
        <v>124</v>
      </c>
      <c r="B1213" t="s">
        <v>4161</v>
      </c>
      <c r="C1213" t="s">
        <v>7643</v>
      </c>
      <c r="D1213" t="s">
        <v>7644</v>
      </c>
      <c r="E1213" t="s">
        <v>7643</v>
      </c>
      <c r="F1213" t="s">
        <v>7644</v>
      </c>
      <c r="G1213" t="s">
        <v>4164</v>
      </c>
      <c r="H1213" t="s">
        <v>1570</v>
      </c>
      <c r="I1213" t="s">
        <v>1571</v>
      </c>
      <c r="J1213" t="s">
        <v>7645</v>
      </c>
    </row>
    <row r="1214" spans="1:12" x14ac:dyDescent="0.25">
      <c r="A1214" t="s">
        <v>931</v>
      </c>
      <c r="B1214" t="s">
        <v>4161</v>
      </c>
      <c r="C1214" t="s">
        <v>7646</v>
      </c>
      <c r="D1214" t="s">
        <v>7647</v>
      </c>
      <c r="E1214" t="s">
        <v>7646</v>
      </c>
      <c r="F1214" t="s">
        <v>7647</v>
      </c>
      <c r="G1214" t="s">
        <v>4164</v>
      </c>
      <c r="H1214" t="s">
        <v>3129</v>
      </c>
      <c r="I1214" t="s">
        <v>3130</v>
      </c>
      <c r="J1214" t="s">
        <v>7648</v>
      </c>
    </row>
    <row r="1215" spans="1:12" x14ac:dyDescent="0.25">
      <c r="A1215" t="s">
        <v>647</v>
      </c>
      <c r="B1215" t="s">
        <v>4161</v>
      </c>
      <c r="C1215" t="s">
        <v>7649</v>
      </c>
      <c r="D1215" t="s">
        <v>7650</v>
      </c>
      <c r="E1215" t="s">
        <v>7649</v>
      </c>
      <c r="F1215" t="s">
        <v>7650</v>
      </c>
      <c r="G1215" t="s">
        <v>4164</v>
      </c>
      <c r="H1215" t="s">
        <v>2558</v>
      </c>
      <c r="I1215" t="s">
        <v>2559</v>
      </c>
    </row>
    <row r="1216" spans="1:12" x14ac:dyDescent="0.25">
      <c r="A1216" t="s">
        <v>976</v>
      </c>
      <c r="B1216" t="s">
        <v>4161</v>
      </c>
      <c r="C1216" t="s">
        <v>7651</v>
      </c>
      <c r="D1216" t="s">
        <v>7652</v>
      </c>
      <c r="E1216" t="s">
        <v>7651</v>
      </c>
      <c r="F1216" t="s">
        <v>7652</v>
      </c>
      <c r="G1216" t="s">
        <v>4164</v>
      </c>
      <c r="H1216" t="s">
        <v>3217</v>
      </c>
      <c r="I1216" t="s">
        <v>3218</v>
      </c>
      <c r="J1216" t="s">
        <v>7653</v>
      </c>
    </row>
    <row r="1217" spans="1:11" x14ac:dyDescent="0.25">
      <c r="A1217" t="s">
        <v>189</v>
      </c>
      <c r="B1217" t="s">
        <v>4161</v>
      </c>
      <c r="C1217" t="s">
        <v>7654</v>
      </c>
      <c r="D1217" t="s">
        <v>7655</v>
      </c>
      <c r="E1217" t="s">
        <v>7654</v>
      </c>
      <c r="F1217" t="s">
        <v>7655</v>
      </c>
      <c r="G1217" t="s">
        <v>4164</v>
      </c>
      <c r="H1217" t="s">
        <v>7656</v>
      </c>
      <c r="I1217" t="s">
        <v>7657</v>
      </c>
    </row>
    <row r="1218" spans="1:11" x14ac:dyDescent="0.25">
      <c r="A1218" t="s">
        <v>320</v>
      </c>
      <c r="B1218" t="s">
        <v>4161</v>
      </c>
      <c r="C1218" t="s">
        <v>7658</v>
      </c>
      <c r="D1218" t="s">
        <v>7659</v>
      </c>
      <c r="E1218" t="s">
        <v>7658</v>
      </c>
      <c r="F1218" t="s">
        <v>7659</v>
      </c>
      <c r="G1218" t="s">
        <v>4164</v>
      </c>
      <c r="H1218" t="s">
        <v>1856</v>
      </c>
      <c r="I1218" t="s">
        <v>1857</v>
      </c>
    </row>
    <row r="1219" spans="1:11" x14ac:dyDescent="0.25">
      <c r="A1219" t="s">
        <v>1132</v>
      </c>
      <c r="B1219" t="s">
        <v>4161</v>
      </c>
      <c r="C1219" t="s">
        <v>7660</v>
      </c>
      <c r="D1219" t="s">
        <v>7661</v>
      </c>
      <c r="E1219" t="s">
        <v>7660</v>
      </c>
      <c r="F1219" t="s">
        <v>7661</v>
      </c>
      <c r="G1219" t="s">
        <v>4164</v>
      </c>
      <c r="H1219" t="s">
        <v>3520</v>
      </c>
      <c r="I1219" t="s">
        <v>3521</v>
      </c>
    </row>
    <row r="1220" spans="1:11" x14ac:dyDescent="0.25">
      <c r="A1220" t="s">
        <v>338</v>
      </c>
      <c r="B1220" t="s">
        <v>4161</v>
      </c>
      <c r="C1220" t="s">
        <v>7662</v>
      </c>
      <c r="D1220" t="s">
        <v>7663</v>
      </c>
      <c r="E1220" t="s">
        <v>7662</v>
      </c>
      <c r="F1220" t="s">
        <v>7663</v>
      </c>
      <c r="G1220" t="s">
        <v>4164</v>
      </c>
      <c r="H1220" t="s">
        <v>1899</v>
      </c>
      <c r="I1220" t="s">
        <v>1900</v>
      </c>
      <c r="J1220" t="s">
        <v>7664</v>
      </c>
    </row>
    <row r="1221" spans="1:11" x14ac:dyDescent="0.25">
      <c r="A1221" t="s">
        <v>1074</v>
      </c>
      <c r="B1221" t="s">
        <v>4161</v>
      </c>
      <c r="C1221" t="s">
        <v>7665</v>
      </c>
      <c r="D1221" t="s">
        <v>7666</v>
      </c>
      <c r="E1221" t="s">
        <v>7665</v>
      </c>
      <c r="F1221" t="s">
        <v>7666</v>
      </c>
      <c r="G1221" t="s">
        <v>4164</v>
      </c>
      <c r="H1221" t="s">
        <v>3409</v>
      </c>
      <c r="I1221" t="s">
        <v>3410</v>
      </c>
      <c r="J1221" t="s">
        <v>7667</v>
      </c>
    </row>
    <row r="1222" spans="1:11" x14ac:dyDescent="0.25">
      <c r="A1222" t="s">
        <v>1162</v>
      </c>
      <c r="B1222" t="s">
        <v>4154</v>
      </c>
      <c r="C1222" t="s">
        <v>7668</v>
      </c>
      <c r="D1222" t="s">
        <v>7669</v>
      </c>
      <c r="E1222" t="s">
        <v>7668</v>
      </c>
      <c r="F1222" t="s">
        <v>7669</v>
      </c>
      <c r="G1222" t="s">
        <v>4157</v>
      </c>
      <c r="H1222" t="s">
        <v>3583</v>
      </c>
      <c r="I1222" t="s">
        <v>3584</v>
      </c>
      <c r="J1222" t="s">
        <v>7670</v>
      </c>
      <c r="K1222" t="s">
        <v>7671</v>
      </c>
    </row>
    <row r="1223" spans="1:11" x14ac:dyDescent="0.25">
      <c r="A1223" t="s">
        <v>197</v>
      </c>
      <c r="B1223" t="s">
        <v>4154</v>
      </c>
      <c r="C1223" t="s">
        <v>7672</v>
      </c>
      <c r="D1223" t="s">
        <v>7673</v>
      </c>
      <c r="E1223" t="s">
        <v>7672</v>
      </c>
      <c r="F1223" t="s">
        <v>7673</v>
      </c>
      <c r="G1223" t="s">
        <v>4157</v>
      </c>
      <c r="H1223" t="s">
        <v>7674</v>
      </c>
      <c r="I1223" t="s">
        <v>7675</v>
      </c>
      <c r="J1223" t="s">
        <v>7676</v>
      </c>
    </row>
    <row r="1224" spans="1:11" x14ac:dyDescent="0.25">
      <c r="A1224" t="s">
        <v>332</v>
      </c>
      <c r="B1224" t="s">
        <v>4161</v>
      </c>
      <c r="C1224" t="s">
        <v>7677</v>
      </c>
      <c r="D1224" t="s">
        <v>7678</v>
      </c>
      <c r="E1224" t="s">
        <v>7677</v>
      </c>
      <c r="F1224" t="s">
        <v>7678</v>
      </c>
      <c r="G1224" t="s">
        <v>4164</v>
      </c>
      <c r="H1224" t="s">
        <v>1885</v>
      </c>
      <c r="I1224" t="s">
        <v>1886</v>
      </c>
      <c r="J1224" t="s">
        <v>7679</v>
      </c>
    </row>
    <row r="1225" spans="1:11" x14ac:dyDescent="0.25">
      <c r="A1225" t="s">
        <v>213</v>
      </c>
      <c r="B1225" t="s">
        <v>4161</v>
      </c>
      <c r="C1225" t="s">
        <v>7680</v>
      </c>
      <c r="D1225" t="s">
        <v>7681</v>
      </c>
      <c r="E1225" t="s">
        <v>7680</v>
      </c>
      <c r="F1225" t="s">
        <v>7681</v>
      </c>
      <c r="G1225" t="s">
        <v>4164</v>
      </c>
      <c r="H1225" t="s">
        <v>7682</v>
      </c>
      <c r="I1225" t="s">
        <v>7683</v>
      </c>
      <c r="J1225" t="s">
        <v>7684</v>
      </c>
      <c r="K1225" t="s">
        <v>7685</v>
      </c>
    </row>
    <row r="1226" spans="1:11" x14ac:dyDescent="0.25">
      <c r="A1226" t="s">
        <v>632</v>
      </c>
      <c r="B1226" t="s">
        <v>4161</v>
      </c>
      <c r="C1226" t="s">
        <v>7686</v>
      </c>
      <c r="D1226" t="s">
        <v>7687</v>
      </c>
      <c r="E1226" t="s">
        <v>7686</v>
      </c>
      <c r="F1226" t="s">
        <v>7687</v>
      </c>
      <c r="G1226" t="s">
        <v>4164</v>
      </c>
      <c r="H1226" t="s">
        <v>2528</v>
      </c>
      <c r="I1226" t="s">
        <v>2529</v>
      </c>
    </row>
    <row r="1227" spans="1:11" x14ac:dyDescent="0.25">
      <c r="A1227" t="s">
        <v>1107</v>
      </c>
      <c r="B1227" t="s">
        <v>4161</v>
      </c>
      <c r="C1227" t="s">
        <v>7688</v>
      </c>
      <c r="D1227" t="s">
        <v>7689</v>
      </c>
      <c r="E1227" t="s">
        <v>7688</v>
      </c>
      <c r="F1227" t="s">
        <v>7689</v>
      </c>
      <c r="G1227" t="s">
        <v>4164</v>
      </c>
      <c r="H1227" t="s">
        <v>3473</v>
      </c>
      <c r="I1227" t="s">
        <v>3474</v>
      </c>
      <c r="J1227" t="s">
        <v>7690</v>
      </c>
      <c r="K1227" t="s">
        <v>7691</v>
      </c>
    </row>
    <row r="1228" spans="1:11" x14ac:dyDescent="0.25">
      <c r="A1228" t="s">
        <v>1166</v>
      </c>
      <c r="B1228" t="s">
        <v>4154</v>
      </c>
      <c r="C1228" t="s">
        <v>7692</v>
      </c>
      <c r="D1228" t="s">
        <v>7693</v>
      </c>
      <c r="E1228" t="s">
        <v>7692</v>
      </c>
      <c r="F1228" t="s">
        <v>7693</v>
      </c>
      <c r="G1228" t="s">
        <v>4157</v>
      </c>
      <c r="H1228" t="s">
        <v>3594</v>
      </c>
      <c r="I1228" t="s">
        <v>3595</v>
      </c>
    </row>
    <row r="1229" spans="1:11" x14ac:dyDescent="0.25">
      <c r="A1229" t="s">
        <v>717</v>
      </c>
      <c r="B1229" t="s">
        <v>4161</v>
      </c>
      <c r="C1229" t="s">
        <v>7694</v>
      </c>
      <c r="D1229" t="s">
        <v>7695</v>
      </c>
      <c r="E1229" t="s">
        <v>7694</v>
      </c>
      <c r="F1229" t="s">
        <v>7695</v>
      </c>
      <c r="G1229" t="s">
        <v>4164</v>
      </c>
      <c r="H1229" t="s">
        <v>2706</v>
      </c>
      <c r="I1229" t="s">
        <v>2707</v>
      </c>
      <c r="J1229" t="s">
        <v>7696</v>
      </c>
    </row>
    <row r="1230" spans="1:11" x14ac:dyDescent="0.25">
      <c r="A1230" t="s">
        <v>319</v>
      </c>
      <c r="B1230" t="s">
        <v>4161</v>
      </c>
      <c r="C1230" t="s">
        <v>7697</v>
      </c>
      <c r="D1230" t="s">
        <v>7698</v>
      </c>
      <c r="E1230" t="s">
        <v>7697</v>
      </c>
      <c r="F1230" t="s">
        <v>7698</v>
      </c>
      <c r="G1230" t="s">
        <v>4164</v>
      </c>
      <c r="H1230" t="s">
        <v>1854</v>
      </c>
      <c r="I1230" t="s">
        <v>1855</v>
      </c>
    </row>
    <row r="1231" spans="1:11" x14ac:dyDescent="0.25">
      <c r="A1231" t="s">
        <v>1363</v>
      </c>
      <c r="B1231" t="s">
        <v>4161</v>
      </c>
      <c r="C1231" t="s">
        <v>7699</v>
      </c>
      <c r="D1231" t="s">
        <v>7700</v>
      </c>
      <c r="E1231" t="s">
        <v>7699</v>
      </c>
      <c r="F1231" t="s">
        <v>7700</v>
      </c>
      <c r="G1231" t="s">
        <v>4164</v>
      </c>
      <c r="H1231" t="s">
        <v>3738</v>
      </c>
      <c r="I1231" t="s">
        <v>3984</v>
      </c>
    </row>
    <row r="1232" spans="1:11" x14ac:dyDescent="0.25">
      <c r="A1232" t="s">
        <v>1418</v>
      </c>
      <c r="B1232" t="s">
        <v>4161</v>
      </c>
      <c r="C1232" t="s">
        <v>7701</v>
      </c>
      <c r="D1232" t="s">
        <v>7702</v>
      </c>
      <c r="E1232" t="s">
        <v>7701</v>
      </c>
      <c r="F1232" t="s">
        <v>7702</v>
      </c>
      <c r="G1232" t="s">
        <v>4164</v>
      </c>
      <c r="H1232" t="s">
        <v>4093</v>
      </c>
      <c r="I1232" t="s">
        <v>4094</v>
      </c>
      <c r="J1232" t="s">
        <v>7703</v>
      </c>
    </row>
    <row r="1233" spans="1:11" x14ac:dyDescent="0.25">
      <c r="A1233" t="s">
        <v>409</v>
      </c>
      <c r="B1233" t="s">
        <v>4154</v>
      </c>
      <c r="C1233" t="s">
        <v>7704</v>
      </c>
      <c r="D1233" t="s">
        <v>7705</v>
      </c>
      <c r="E1233" t="s">
        <v>7704</v>
      </c>
      <c r="F1233" t="s">
        <v>7705</v>
      </c>
      <c r="G1233" t="s">
        <v>4157</v>
      </c>
      <c r="H1233" t="s">
        <v>2051</v>
      </c>
      <c r="I1233" t="s">
        <v>2052</v>
      </c>
    </row>
    <row r="1234" spans="1:11" x14ac:dyDescent="0.25">
      <c r="A1234" t="s">
        <v>795</v>
      </c>
      <c r="B1234" t="s">
        <v>4161</v>
      </c>
      <c r="C1234" t="s">
        <v>7706</v>
      </c>
      <c r="D1234" t="s">
        <v>7707</v>
      </c>
      <c r="E1234" t="s">
        <v>7706</v>
      </c>
      <c r="F1234" t="s">
        <v>7707</v>
      </c>
      <c r="G1234" t="s">
        <v>4164</v>
      </c>
      <c r="H1234" t="s">
        <v>2857</v>
      </c>
      <c r="I1234" t="s">
        <v>2858</v>
      </c>
      <c r="J1234" t="s">
        <v>7708</v>
      </c>
    </row>
    <row r="1235" spans="1:11" x14ac:dyDescent="0.25">
      <c r="A1235" t="s">
        <v>1069</v>
      </c>
      <c r="B1235" t="s">
        <v>4161</v>
      </c>
      <c r="C1235" t="s">
        <v>7709</v>
      </c>
      <c r="D1235" t="s">
        <v>7710</v>
      </c>
      <c r="E1235" t="s">
        <v>7709</v>
      </c>
      <c r="F1235" t="s">
        <v>7710</v>
      </c>
      <c r="G1235" t="s">
        <v>4164</v>
      </c>
      <c r="H1235" t="s">
        <v>3397</v>
      </c>
      <c r="I1235" t="s">
        <v>3398</v>
      </c>
    </row>
    <row r="1236" spans="1:11" x14ac:dyDescent="0.25">
      <c r="A1236" t="s">
        <v>941</v>
      </c>
      <c r="B1236" t="s">
        <v>4161</v>
      </c>
      <c r="C1236" t="s">
        <v>7711</v>
      </c>
      <c r="D1236" t="s">
        <v>7712</v>
      </c>
      <c r="E1236" t="s">
        <v>7711</v>
      </c>
      <c r="F1236" t="s">
        <v>7712</v>
      </c>
      <c r="G1236" t="s">
        <v>4164</v>
      </c>
      <c r="H1236" t="s">
        <v>3149</v>
      </c>
      <c r="I1236" t="s">
        <v>3150</v>
      </c>
      <c r="J1236" t="s">
        <v>7713</v>
      </c>
    </row>
    <row r="1237" spans="1:11" x14ac:dyDescent="0.25">
      <c r="A1237" t="s">
        <v>303</v>
      </c>
      <c r="B1237" t="s">
        <v>4154</v>
      </c>
      <c r="C1237" t="s">
        <v>7714</v>
      </c>
      <c r="D1237" t="s">
        <v>7715</v>
      </c>
      <c r="E1237" t="s">
        <v>7714</v>
      </c>
      <c r="F1237" t="s">
        <v>7715</v>
      </c>
      <c r="G1237" t="s">
        <v>4157</v>
      </c>
      <c r="H1237" t="s">
        <v>1816</v>
      </c>
      <c r="I1237" t="s">
        <v>1817</v>
      </c>
    </row>
    <row r="1238" spans="1:11" x14ac:dyDescent="0.25">
      <c r="A1238" t="s">
        <v>407</v>
      </c>
      <c r="B1238" t="s">
        <v>4154</v>
      </c>
      <c r="C1238" t="s">
        <v>7716</v>
      </c>
      <c r="D1238" t="s">
        <v>7717</v>
      </c>
      <c r="E1238" t="s">
        <v>7716</v>
      </c>
      <c r="F1238" t="s">
        <v>7717</v>
      </c>
      <c r="G1238" t="s">
        <v>4157</v>
      </c>
      <c r="H1238" t="s">
        <v>2047</v>
      </c>
      <c r="I1238" t="s">
        <v>2048</v>
      </c>
    </row>
    <row r="1239" spans="1:11" x14ac:dyDescent="0.25">
      <c r="A1239" t="s">
        <v>802</v>
      </c>
      <c r="B1239" t="s">
        <v>4161</v>
      </c>
      <c r="C1239" t="s">
        <v>7718</v>
      </c>
      <c r="D1239" t="s">
        <v>7719</v>
      </c>
      <c r="E1239" t="s">
        <v>7718</v>
      </c>
      <c r="F1239" t="s">
        <v>7719</v>
      </c>
      <c r="G1239" t="s">
        <v>4164</v>
      </c>
      <c r="H1239" t="s">
        <v>2871</v>
      </c>
      <c r="I1239" t="s">
        <v>2872</v>
      </c>
      <c r="J1239" t="s">
        <v>7720</v>
      </c>
      <c r="K1239" t="s">
        <v>7721</v>
      </c>
    </row>
    <row r="1240" spans="1:11" x14ac:dyDescent="0.25">
      <c r="A1240" t="s">
        <v>951</v>
      </c>
      <c r="B1240" t="s">
        <v>4161</v>
      </c>
      <c r="C1240" t="s">
        <v>7722</v>
      </c>
      <c r="D1240" t="s">
        <v>7723</v>
      </c>
      <c r="E1240" t="s">
        <v>7722</v>
      </c>
      <c r="F1240" t="s">
        <v>7723</v>
      </c>
      <c r="G1240" t="s">
        <v>4164</v>
      </c>
      <c r="H1240" t="s">
        <v>3168</v>
      </c>
      <c r="I1240" t="s">
        <v>3169</v>
      </c>
    </row>
    <row r="1241" spans="1:11" x14ac:dyDescent="0.25">
      <c r="A1241" t="s">
        <v>234</v>
      </c>
      <c r="B1241" t="s">
        <v>4154</v>
      </c>
      <c r="C1241" t="s">
        <v>7724</v>
      </c>
      <c r="D1241" t="s">
        <v>7725</v>
      </c>
      <c r="E1241" t="s">
        <v>7724</v>
      </c>
      <c r="F1241" t="s">
        <v>7725</v>
      </c>
      <c r="G1241" t="s">
        <v>4157</v>
      </c>
      <c r="H1241" t="s">
        <v>1642</v>
      </c>
      <c r="I1241" t="s">
        <v>1643</v>
      </c>
      <c r="J1241" t="s">
        <v>7726</v>
      </c>
      <c r="K1241" t="s">
        <v>7727</v>
      </c>
    </row>
    <row r="1242" spans="1:11" x14ac:dyDescent="0.25">
      <c r="A1242" t="s">
        <v>1082</v>
      </c>
      <c r="B1242" t="s">
        <v>4154</v>
      </c>
      <c r="C1242" t="s">
        <v>7728</v>
      </c>
      <c r="D1242" t="s">
        <v>7729</v>
      </c>
      <c r="E1242" t="s">
        <v>7728</v>
      </c>
      <c r="F1242" t="s">
        <v>7729</v>
      </c>
      <c r="G1242" t="s">
        <v>4157</v>
      </c>
      <c r="H1242" t="s">
        <v>3424</v>
      </c>
      <c r="I1242" t="s">
        <v>3425</v>
      </c>
    </row>
    <row r="1243" spans="1:11" x14ac:dyDescent="0.25">
      <c r="A1243" t="s">
        <v>518</v>
      </c>
      <c r="B1243" t="s">
        <v>4161</v>
      </c>
      <c r="C1243" t="s">
        <v>7730</v>
      </c>
      <c r="D1243" t="s">
        <v>7731</v>
      </c>
      <c r="E1243" t="s">
        <v>7730</v>
      </c>
      <c r="F1243" t="s">
        <v>7731</v>
      </c>
      <c r="G1243" t="s">
        <v>4164</v>
      </c>
      <c r="H1243" t="s">
        <v>2294</v>
      </c>
      <c r="I1243" t="s">
        <v>2295</v>
      </c>
      <c r="J1243" t="s">
        <v>7732</v>
      </c>
      <c r="K1243" t="s">
        <v>7733</v>
      </c>
    </row>
    <row r="1244" spans="1:11" x14ac:dyDescent="0.25">
      <c r="A1244" t="s">
        <v>690</v>
      </c>
      <c r="B1244" t="s">
        <v>4161</v>
      </c>
      <c r="C1244" t="s">
        <v>7734</v>
      </c>
      <c r="D1244" t="s">
        <v>7735</v>
      </c>
      <c r="E1244" t="s">
        <v>7734</v>
      </c>
      <c r="F1244" t="s">
        <v>7735</v>
      </c>
      <c r="G1244" t="s">
        <v>4164</v>
      </c>
      <c r="H1244" t="s">
        <v>2651</v>
      </c>
      <c r="I1244" t="s">
        <v>2652</v>
      </c>
    </row>
    <row r="1245" spans="1:11" x14ac:dyDescent="0.25">
      <c r="A1245" t="s">
        <v>631</v>
      </c>
      <c r="B1245" t="s">
        <v>4161</v>
      </c>
      <c r="C1245" t="s">
        <v>7736</v>
      </c>
      <c r="D1245" t="s">
        <v>7737</v>
      </c>
      <c r="E1245" t="s">
        <v>7736</v>
      </c>
      <c r="F1245" t="s">
        <v>7737</v>
      </c>
      <c r="G1245" t="s">
        <v>4164</v>
      </c>
      <c r="H1245" t="s">
        <v>2526</v>
      </c>
      <c r="I1245" t="s">
        <v>2527</v>
      </c>
      <c r="J1245" t="s">
        <v>7738</v>
      </c>
    </row>
    <row r="1246" spans="1:11" x14ac:dyDescent="0.25">
      <c r="A1246" t="s">
        <v>263</v>
      </c>
      <c r="B1246" t="s">
        <v>4161</v>
      </c>
      <c r="C1246" t="s">
        <v>7739</v>
      </c>
      <c r="D1246" t="s">
        <v>7740</v>
      </c>
      <c r="E1246" t="s">
        <v>7739</v>
      </c>
      <c r="F1246" t="s">
        <v>7740</v>
      </c>
      <c r="G1246" t="s">
        <v>4164</v>
      </c>
      <c r="H1246" t="s">
        <v>1717</v>
      </c>
      <c r="I1246" t="s">
        <v>1718</v>
      </c>
    </row>
    <row r="1247" spans="1:11" x14ac:dyDescent="0.25">
      <c r="A1247" t="s">
        <v>752</v>
      </c>
      <c r="B1247" t="s">
        <v>4161</v>
      </c>
      <c r="C1247" t="s">
        <v>7741</v>
      </c>
      <c r="D1247" t="s">
        <v>7742</v>
      </c>
      <c r="E1247" t="s">
        <v>7741</v>
      </c>
      <c r="F1247" t="s">
        <v>7742</v>
      </c>
      <c r="G1247" t="s">
        <v>4164</v>
      </c>
      <c r="H1247" t="s">
        <v>2771</v>
      </c>
      <c r="I1247" t="s">
        <v>2772</v>
      </c>
      <c r="J1247" t="s">
        <v>7743</v>
      </c>
    </row>
    <row r="1248" spans="1:11" x14ac:dyDescent="0.25">
      <c r="A1248" t="s">
        <v>441</v>
      </c>
      <c r="B1248" t="s">
        <v>4161</v>
      </c>
      <c r="C1248" t="s">
        <v>7744</v>
      </c>
      <c r="D1248" t="s">
        <v>7745</v>
      </c>
      <c r="E1248" t="s">
        <v>7744</v>
      </c>
      <c r="F1248" t="s">
        <v>7745</v>
      </c>
      <c r="G1248" t="s">
        <v>4164</v>
      </c>
      <c r="H1248" t="s">
        <v>2117</v>
      </c>
      <c r="I1248" t="s">
        <v>2118</v>
      </c>
      <c r="J1248" t="s">
        <v>7746</v>
      </c>
    </row>
    <row r="1249" spans="1:11" x14ac:dyDescent="0.25">
      <c r="A1249" t="s">
        <v>215</v>
      </c>
      <c r="B1249" t="s">
        <v>4161</v>
      </c>
      <c r="C1249" t="s">
        <v>7747</v>
      </c>
      <c r="D1249" t="s">
        <v>7748</v>
      </c>
      <c r="E1249" t="s">
        <v>7747</v>
      </c>
      <c r="F1249" t="s">
        <v>7748</v>
      </c>
      <c r="G1249" t="s">
        <v>4164</v>
      </c>
      <c r="H1249" t="s">
        <v>7749</v>
      </c>
      <c r="I1249" t="s">
        <v>7750</v>
      </c>
    </row>
    <row r="1250" spans="1:11" x14ac:dyDescent="0.25">
      <c r="A1250" t="s">
        <v>1121</v>
      </c>
      <c r="B1250" t="s">
        <v>4161</v>
      </c>
      <c r="C1250" t="s">
        <v>7751</v>
      </c>
      <c r="D1250" t="s">
        <v>7752</v>
      </c>
      <c r="E1250" t="s">
        <v>7751</v>
      </c>
      <c r="F1250" t="s">
        <v>7752</v>
      </c>
      <c r="G1250" t="s">
        <v>4164</v>
      </c>
      <c r="H1250" t="s">
        <v>3499</v>
      </c>
      <c r="I1250" t="s">
        <v>3500</v>
      </c>
    </row>
    <row r="1251" spans="1:11" x14ac:dyDescent="0.25">
      <c r="A1251" t="s">
        <v>862</v>
      </c>
      <c r="B1251" t="s">
        <v>4161</v>
      </c>
      <c r="C1251" t="s">
        <v>7753</v>
      </c>
      <c r="D1251" t="s">
        <v>7754</v>
      </c>
      <c r="E1251" t="s">
        <v>7753</v>
      </c>
      <c r="F1251" t="s">
        <v>7754</v>
      </c>
      <c r="G1251" t="s">
        <v>4164</v>
      </c>
      <c r="H1251" t="s">
        <v>2992</v>
      </c>
      <c r="I1251" t="s">
        <v>2993</v>
      </c>
      <c r="J1251" t="s">
        <v>7755</v>
      </c>
    </row>
    <row r="1252" spans="1:11" x14ac:dyDescent="0.25">
      <c r="A1252" t="s">
        <v>209</v>
      </c>
      <c r="B1252" t="s">
        <v>4161</v>
      </c>
      <c r="C1252" t="s">
        <v>7756</v>
      </c>
      <c r="D1252" t="s">
        <v>7757</v>
      </c>
      <c r="E1252" t="s">
        <v>7756</v>
      </c>
      <c r="F1252" t="s">
        <v>7757</v>
      </c>
      <c r="G1252" t="s">
        <v>4164</v>
      </c>
      <c r="H1252" t="s">
        <v>7758</v>
      </c>
      <c r="I1252" t="s">
        <v>7759</v>
      </c>
      <c r="J1252" t="s">
        <v>7760</v>
      </c>
      <c r="K1252" t="s">
        <v>7761</v>
      </c>
    </row>
    <row r="1253" spans="1:11" x14ac:dyDescent="0.25">
      <c r="A1253" t="s">
        <v>655</v>
      </c>
      <c r="B1253" t="s">
        <v>4161</v>
      </c>
      <c r="C1253" t="s">
        <v>7762</v>
      </c>
      <c r="D1253" t="s">
        <v>7763</v>
      </c>
      <c r="E1253" t="s">
        <v>7762</v>
      </c>
      <c r="F1253" t="s">
        <v>7763</v>
      </c>
      <c r="G1253" t="s">
        <v>4164</v>
      </c>
      <c r="H1253" t="s">
        <v>2574</v>
      </c>
      <c r="I1253" t="s">
        <v>2575</v>
      </c>
      <c r="J1253" t="s">
        <v>7764</v>
      </c>
    </row>
    <row r="1254" spans="1:11" x14ac:dyDescent="0.25">
      <c r="A1254" t="s">
        <v>398</v>
      </c>
      <c r="B1254" t="s">
        <v>4161</v>
      </c>
      <c r="C1254" t="s">
        <v>7765</v>
      </c>
      <c r="D1254" t="s">
        <v>7766</v>
      </c>
      <c r="E1254" t="s">
        <v>7765</v>
      </c>
      <c r="F1254" t="s">
        <v>7766</v>
      </c>
      <c r="G1254" t="s">
        <v>4164</v>
      </c>
      <c r="H1254" t="s">
        <v>2029</v>
      </c>
      <c r="I1254" t="s">
        <v>2030</v>
      </c>
      <c r="J1254" t="s">
        <v>7767</v>
      </c>
      <c r="K1254" t="s">
        <v>7768</v>
      </c>
    </row>
    <row r="1255" spans="1:11" x14ac:dyDescent="0.25">
      <c r="A1255" t="s">
        <v>296</v>
      </c>
      <c r="B1255" t="s">
        <v>4161</v>
      </c>
      <c r="C1255" t="s">
        <v>7769</v>
      </c>
      <c r="D1255" t="s">
        <v>7770</v>
      </c>
      <c r="E1255" t="s">
        <v>7769</v>
      </c>
      <c r="F1255" t="s">
        <v>7770</v>
      </c>
      <c r="G1255" t="s">
        <v>4164</v>
      </c>
      <c r="H1255" t="s">
        <v>1794</v>
      </c>
      <c r="I1255" t="s">
        <v>1795</v>
      </c>
    </row>
    <row r="1256" spans="1:11" x14ac:dyDescent="0.25">
      <c r="A1256" t="s">
        <v>1153</v>
      </c>
      <c r="B1256" t="s">
        <v>4161</v>
      </c>
      <c r="C1256" t="s">
        <v>7771</v>
      </c>
      <c r="D1256" t="s">
        <v>7772</v>
      </c>
      <c r="E1256" t="s">
        <v>7771</v>
      </c>
      <c r="F1256" t="s">
        <v>7772</v>
      </c>
      <c r="G1256" t="s">
        <v>4164</v>
      </c>
      <c r="H1256" t="s">
        <v>3564</v>
      </c>
      <c r="I1256" t="s">
        <v>3565</v>
      </c>
    </row>
    <row r="1257" spans="1:11" x14ac:dyDescent="0.25">
      <c r="A1257" t="s">
        <v>1210</v>
      </c>
      <c r="B1257" t="s">
        <v>4161</v>
      </c>
      <c r="C1257" t="s">
        <v>7773</v>
      </c>
      <c r="D1257" t="s">
        <v>7774</v>
      </c>
      <c r="E1257" t="s">
        <v>7773</v>
      </c>
      <c r="F1257" t="s">
        <v>7774</v>
      </c>
      <c r="G1257" t="s">
        <v>4164</v>
      </c>
      <c r="H1257" t="s">
        <v>2458</v>
      </c>
      <c r="I1257" t="s">
        <v>3685</v>
      </c>
    </row>
    <row r="1258" spans="1:11" x14ac:dyDescent="0.25">
      <c r="A1258" t="s">
        <v>483</v>
      </c>
      <c r="B1258" t="s">
        <v>4154</v>
      </c>
      <c r="C1258" t="s">
        <v>7775</v>
      </c>
      <c r="D1258" t="s">
        <v>7776</v>
      </c>
      <c r="E1258" t="s">
        <v>7775</v>
      </c>
      <c r="F1258" t="s">
        <v>7776</v>
      </c>
      <c r="G1258" t="s">
        <v>4157</v>
      </c>
      <c r="H1258" t="s">
        <v>2212</v>
      </c>
      <c r="I1258" t="s">
        <v>2213</v>
      </c>
    </row>
    <row r="1259" spans="1:11" x14ac:dyDescent="0.25">
      <c r="A1259" t="s">
        <v>916</v>
      </c>
      <c r="B1259" t="s">
        <v>4161</v>
      </c>
      <c r="C1259" t="s">
        <v>7777</v>
      </c>
      <c r="D1259" t="s">
        <v>7778</v>
      </c>
      <c r="E1259" t="s">
        <v>7777</v>
      </c>
      <c r="F1259" t="s">
        <v>7778</v>
      </c>
      <c r="G1259" t="s">
        <v>4164</v>
      </c>
      <c r="H1259" t="s">
        <v>3100</v>
      </c>
      <c r="I1259" t="s">
        <v>3101</v>
      </c>
      <c r="J1259" t="s">
        <v>7779</v>
      </c>
      <c r="K1259" t="s">
        <v>7780</v>
      </c>
    </row>
    <row r="1260" spans="1:11" x14ac:dyDescent="0.25">
      <c r="A1260" t="s">
        <v>283</v>
      </c>
      <c r="B1260" t="s">
        <v>4154</v>
      </c>
      <c r="C1260" t="s">
        <v>7781</v>
      </c>
      <c r="D1260" t="s">
        <v>7782</v>
      </c>
      <c r="E1260" t="s">
        <v>7781</v>
      </c>
      <c r="F1260" t="s">
        <v>7782</v>
      </c>
      <c r="G1260" t="s">
        <v>4157</v>
      </c>
      <c r="H1260" t="s">
        <v>1769</v>
      </c>
      <c r="I1260" t="s">
        <v>1770</v>
      </c>
      <c r="J1260" t="s">
        <v>5275</v>
      </c>
      <c r="K1260" t="s">
        <v>7783</v>
      </c>
    </row>
    <row r="1261" spans="1:11" x14ac:dyDescent="0.25">
      <c r="A1261" t="s">
        <v>377</v>
      </c>
      <c r="B1261" t="s">
        <v>4161</v>
      </c>
      <c r="C1261" t="s">
        <v>7784</v>
      </c>
      <c r="D1261" t="s">
        <v>7785</v>
      </c>
      <c r="E1261" t="s">
        <v>7784</v>
      </c>
      <c r="F1261" t="s">
        <v>7785</v>
      </c>
      <c r="G1261" t="s">
        <v>4164</v>
      </c>
      <c r="H1261" t="s">
        <v>1985</v>
      </c>
      <c r="I1261" t="s">
        <v>1986</v>
      </c>
      <c r="J1261" t="s">
        <v>7786</v>
      </c>
      <c r="K1261" t="s">
        <v>7787</v>
      </c>
    </row>
    <row r="1262" spans="1:11" x14ac:dyDescent="0.25">
      <c r="A1262" t="s">
        <v>288</v>
      </c>
      <c r="B1262" t="s">
        <v>4161</v>
      </c>
      <c r="C1262" t="s">
        <v>7788</v>
      </c>
      <c r="D1262" t="s">
        <v>7789</v>
      </c>
      <c r="E1262" t="s">
        <v>7788</v>
      </c>
      <c r="F1262" t="s">
        <v>7789</v>
      </c>
      <c r="G1262" t="s">
        <v>4164</v>
      </c>
      <c r="H1262" t="s">
        <v>1779</v>
      </c>
      <c r="I1262" t="s">
        <v>1780</v>
      </c>
      <c r="J1262" t="s">
        <v>7790</v>
      </c>
    </row>
    <row r="1263" spans="1:11" x14ac:dyDescent="0.25">
      <c r="A1263" t="s">
        <v>411</v>
      </c>
      <c r="B1263" t="s">
        <v>4161</v>
      </c>
      <c r="C1263" t="s">
        <v>7791</v>
      </c>
      <c r="D1263" t="s">
        <v>7792</v>
      </c>
      <c r="E1263" t="s">
        <v>7791</v>
      </c>
      <c r="F1263" t="s">
        <v>7792</v>
      </c>
      <c r="G1263" t="s">
        <v>4164</v>
      </c>
      <c r="H1263" t="s">
        <v>2055</v>
      </c>
      <c r="I1263" t="s">
        <v>2056</v>
      </c>
      <c r="J1263" t="s">
        <v>7793</v>
      </c>
      <c r="K1263" t="s">
        <v>7794</v>
      </c>
    </row>
    <row r="1264" spans="1:11" x14ac:dyDescent="0.25">
      <c r="A1264" t="s">
        <v>473</v>
      </c>
      <c r="B1264" t="s">
        <v>4154</v>
      </c>
      <c r="C1264" t="s">
        <v>7795</v>
      </c>
      <c r="D1264" t="s">
        <v>7796</v>
      </c>
      <c r="E1264" t="s">
        <v>7795</v>
      </c>
      <c r="F1264" t="s">
        <v>7796</v>
      </c>
      <c r="G1264" t="s">
        <v>4157</v>
      </c>
      <c r="H1264" t="s">
        <v>2192</v>
      </c>
      <c r="I1264" t="s">
        <v>2193</v>
      </c>
    </row>
    <row r="1265" spans="1:12" x14ac:dyDescent="0.25">
      <c r="A1265" t="s">
        <v>1348</v>
      </c>
      <c r="B1265" t="s">
        <v>4154</v>
      </c>
      <c r="C1265" t="s">
        <v>7797</v>
      </c>
      <c r="D1265" t="s">
        <v>7798</v>
      </c>
      <c r="E1265" t="s">
        <v>7797</v>
      </c>
      <c r="F1265" t="s">
        <v>7798</v>
      </c>
      <c r="G1265" t="s">
        <v>4157</v>
      </c>
      <c r="H1265" t="s">
        <v>3954</v>
      </c>
      <c r="I1265" t="s">
        <v>3955</v>
      </c>
      <c r="J1265" t="s">
        <v>7799</v>
      </c>
    </row>
    <row r="1266" spans="1:12" x14ac:dyDescent="0.25">
      <c r="A1266" t="s">
        <v>880</v>
      </c>
      <c r="B1266" t="s">
        <v>4154</v>
      </c>
      <c r="C1266" t="s">
        <v>7800</v>
      </c>
      <c r="D1266" t="s">
        <v>7801</v>
      </c>
      <c r="E1266" t="s">
        <v>7800</v>
      </c>
      <c r="F1266" t="s">
        <v>7801</v>
      </c>
      <c r="G1266" t="s">
        <v>4157</v>
      </c>
      <c r="H1266" t="s">
        <v>3028</v>
      </c>
      <c r="I1266" t="s">
        <v>3029</v>
      </c>
      <c r="J1266" t="s">
        <v>7802</v>
      </c>
    </row>
    <row r="1267" spans="1:12" x14ac:dyDescent="0.25">
      <c r="A1267" t="s">
        <v>1288</v>
      </c>
      <c r="B1267" t="s">
        <v>4161</v>
      </c>
      <c r="C1267" t="s">
        <v>7803</v>
      </c>
      <c r="D1267" t="s">
        <v>7804</v>
      </c>
      <c r="E1267" t="s">
        <v>7803</v>
      </c>
      <c r="F1267" t="s">
        <v>7804</v>
      </c>
      <c r="G1267" t="s">
        <v>4164</v>
      </c>
      <c r="H1267" t="s">
        <v>3839</v>
      </c>
      <c r="I1267" t="s">
        <v>3840</v>
      </c>
      <c r="J1267" t="s">
        <v>7805</v>
      </c>
    </row>
    <row r="1268" spans="1:12" x14ac:dyDescent="0.25">
      <c r="A1268" t="s">
        <v>698</v>
      </c>
      <c r="B1268" t="s">
        <v>4161</v>
      </c>
      <c r="C1268" t="s">
        <v>7806</v>
      </c>
      <c r="D1268" t="s">
        <v>7807</v>
      </c>
      <c r="E1268" t="s">
        <v>7806</v>
      </c>
      <c r="F1268" t="s">
        <v>7807</v>
      </c>
      <c r="G1268" t="s">
        <v>4164</v>
      </c>
      <c r="H1268" t="s">
        <v>2667</v>
      </c>
      <c r="I1268" t="s">
        <v>2668</v>
      </c>
      <c r="J1268" t="s">
        <v>7808</v>
      </c>
    </row>
    <row r="1269" spans="1:12" x14ac:dyDescent="0.25">
      <c r="A1269" t="s">
        <v>1100</v>
      </c>
      <c r="B1269" t="s">
        <v>4161</v>
      </c>
      <c r="C1269" t="s">
        <v>7809</v>
      </c>
      <c r="D1269" t="s">
        <v>7810</v>
      </c>
      <c r="E1269" t="s">
        <v>7809</v>
      </c>
      <c r="F1269" t="s">
        <v>7810</v>
      </c>
      <c r="G1269" t="s">
        <v>4164</v>
      </c>
      <c r="H1269" t="s">
        <v>3460</v>
      </c>
      <c r="I1269" t="s">
        <v>3461</v>
      </c>
      <c r="J1269" t="s">
        <v>7811</v>
      </c>
      <c r="K1269" t="s">
        <v>7812</v>
      </c>
    </row>
    <row r="1270" spans="1:12" x14ac:dyDescent="0.25">
      <c r="A1270" t="s">
        <v>1104</v>
      </c>
      <c r="B1270" t="s">
        <v>4161</v>
      </c>
      <c r="C1270" t="s">
        <v>7813</v>
      </c>
      <c r="D1270" t="s">
        <v>7814</v>
      </c>
      <c r="E1270" t="s">
        <v>7813</v>
      </c>
      <c r="F1270" t="s">
        <v>7814</v>
      </c>
      <c r="G1270" t="s">
        <v>4164</v>
      </c>
      <c r="H1270" t="s">
        <v>3468</v>
      </c>
      <c r="I1270" t="s">
        <v>3469</v>
      </c>
    </row>
    <row r="1271" spans="1:12" x14ac:dyDescent="0.25">
      <c r="A1271" t="s">
        <v>860</v>
      </c>
      <c r="B1271" t="s">
        <v>4161</v>
      </c>
      <c r="C1271" t="s">
        <v>7815</v>
      </c>
      <c r="D1271" t="s">
        <v>7816</v>
      </c>
      <c r="E1271" t="s">
        <v>7815</v>
      </c>
      <c r="F1271" t="s">
        <v>7816</v>
      </c>
      <c r="G1271" t="s">
        <v>4164</v>
      </c>
      <c r="H1271" t="s">
        <v>2988</v>
      </c>
      <c r="I1271" t="s">
        <v>2989</v>
      </c>
      <c r="J1271" t="s">
        <v>7817</v>
      </c>
      <c r="K1271" t="s">
        <v>7818</v>
      </c>
    </row>
    <row r="1272" spans="1:12" x14ac:dyDescent="0.25">
      <c r="A1272" t="s">
        <v>1150</v>
      </c>
      <c r="B1272" t="s">
        <v>4161</v>
      </c>
      <c r="C1272" t="s">
        <v>7819</v>
      </c>
      <c r="D1272" t="s">
        <v>7820</v>
      </c>
      <c r="E1272" t="s">
        <v>7819</v>
      </c>
      <c r="F1272" t="s">
        <v>7820</v>
      </c>
      <c r="G1272" t="s">
        <v>4164</v>
      </c>
      <c r="H1272" t="s">
        <v>3556</v>
      </c>
      <c r="I1272" t="s">
        <v>3557</v>
      </c>
    </row>
    <row r="1273" spans="1:12" x14ac:dyDescent="0.25">
      <c r="A1273" t="s">
        <v>530</v>
      </c>
      <c r="B1273" t="s">
        <v>4161</v>
      </c>
      <c r="C1273" t="s">
        <v>7821</v>
      </c>
      <c r="D1273" t="s">
        <v>7822</v>
      </c>
      <c r="E1273" t="s">
        <v>7821</v>
      </c>
      <c r="F1273" t="s">
        <v>7822</v>
      </c>
      <c r="G1273" t="s">
        <v>4164</v>
      </c>
      <c r="H1273" t="s">
        <v>2324</v>
      </c>
      <c r="I1273" t="s">
        <v>2325</v>
      </c>
    </row>
    <row r="1274" spans="1:12" x14ac:dyDescent="0.25">
      <c r="A1274" t="s">
        <v>546</v>
      </c>
      <c r="B1274" t="s">
        <v>4161</v>
      </c>
      <c r="C1274" t="s">
        <v>7823</v>
      </c>
      <c r="D1274" t="s">
        <v>7824</v>
      </c>
      <c r="E1274" t="s">
        <v>7823</v>
      </c>
      <c r="F1274" t="s">
        <v>7824</v>
      </c>
      <c r="G1274" t="s">
        <v>4164</v>
      </c>
      <c r="H1274" t="s">
        <v>2355</v>
      </c>
      <c r="I1274" t="s">
        <v>2356</v>
      </c>
      <c r="J1274" t="s">
        <v>7825</v>
      </c>
    </row>
    <row r="1275" spans="1:12" x14ac:dyDescent="0.25">
      <c r="A1275" t="s">
        <v>489</v>
      </c>
      <c r="B1275" t="s">
        <v>4161</v>
      </c>
      <c r="C1275" t="s">
        <v>7826</v>
      </c>
      <c r="D1275" t="s">
        <v>7827</v>
      </c>
      <c r="E1275" t="s">
        <v>7826</v>
      </c>
      <c r="F1275" t="s">
        <v>7827</v>
      </c>
      <c r="G1275" t="s">
        <v>4164</v>
      </c>
      <c r="H1275" t="s">
        <v>2224</v>
      </c>
      <c r="I1275" t="s">
        <v>2225</v>
      </c>
      <c r="J1275" t="s">
        <v>7828</v>
      </c>
    </row>
    <row r="1276" spans="1:12" x14ac:dyDescent="0.25">
      <c r="A1276" t="s">
        <v>235</v>
      </c>
      <c r="B1276" t="s">
        <v>4161</v>
      </c>
      <c r="C1276" t="s">
        <v>7829</v>
      </c>
      <c r="D1276" t="s">
        <v>7830</v>
      </c>
      <c r="E1276" t="s">
        <v>7829</v>
      </c>
      <c r="F1276" t="s">
        <v>7830</v>
      </c>
      <c r="G1276" t="s">
        <v>4164</v>
      </c>
      <c r="H1276" t="s">
        <v>1644</v>
      </c>
      <c r="I1276" t="s">
        <v>1645</v>
      </c>
    </row>
    <row r="1277" spans="1:12" x14ac:dyDescent="0.25">
      <c r="A1277" t="s">
        <v>942</v>
      </c>
      <c r="B1277" t="s">
        <v>4161</v>
      </c>
      <c r="C1277" t="s">
        <v>7831</v>
      </c>
      <c r="D1277" t="s">
        <v>7832</v>
      </c>
      <c r="E1277" t="s">
        <v>7831</v>
      </c>
      <c r="F1277" t="s">
        <v>7832</v>
      </c>
      <c r="G1277" t="s">
        <v>4164</v>
      </c>
      <c r="H1277" t="s">
        <v>3151</v>
      </c>
      <c r="I1277" t="s">
        <v>3152</v>
      </c>
      <c r="J1277" t="s">
        <v>7833</v>
      </c>
      <c r="K1277" t="s">
        <v>7834</v>
      </c>
      <c r="L1277" t="s">
        <v>7835</v>
      </c>
    </row>
    <row r="1278" spans="1:12" x14ac:dyDescent="0.25">
      <c r="A1278" t="s">
        <v>312</v>
      </c>
      <c r="B1278" t="s">
        <v>4161</v>
      </c>
      <c r="C1278" t="s">
        <v>7836</v>
      </c>
      <c r="D1278" t="s">
        <v>7837</v>
      </c>
      <c r="E1278" t="s">
        <v>7836</v>
      </c>
      <c r="F1278" t="s">
        <v>7837</v>
      </c>
      <c r="G1278" t="s">
        <v>4164</v>
      </c>
      <c r="H1278" t="s">
        <v>1838</v>
      </c>
      <c r="I1278" t="s">
        <v>1839</v>
      </c>
      <c r="J1278" t="s">
        <v>7838</v>
      </c>
      <c r="K1278" t="s">
        <v>7839</v>
      </c>
    </row>
    <row r="1279" spans="1:12" x14ac:dyDescent="0.25">
      <c r="A1279" t="s">
        <v>784</v>
      </c>
      <c r="B1279" t="s">
        <v>4154</v>
      </c>
      <c r="C1279" t="s">
        <v>7840</v>
      </c>
      <c r="D1279" t="s">
        <v>7841</v>
      </c>
      <c r="E1279" t="s">
        <v>7840</v>
      </c>
      <c r="F1279" t="s">
        <v>7841</v>
      </c>
      <c r="G1279" t="s">
        <v>4157</v>
      </c>
      <c r="H1279" t="s">
        <v>2835</v>
      </c>
      <c r="I1279" t="s">
        <v>2836</v>
      </c>
    </row>
    <row r="1280" spans="1:12" x14ac:dyDescent="0.25">
      <c r="A1280" t="s">
        <v>272</v>
      </c>
      <c r="B1280" t="s">
        <v>4161</v>
      </c>
      <c r="C1280" t="s">
        <v>7842</v>
      </c>
      <c r="D1280" t="s">
        <v>7843</v>
      </c>
      <c r="E1280" t="s">
        <v>7842</v>
      </c>
      <c r="F1280" t="s">
        <v>7843</v>
      </c>
      <c r="G1280" t="s">
        <v>4164</v>
      </c>
      <c r="H1280" t="s">
        <v>1737</v>
      </c>
      <c r="I1280" t="s">
        <v>1738</v>
      </c>
      <c r="J1280" t="s">
        <v>7844</v>
      </c>
      <c r="K1280" t="s">
        <v>7845</v>
      </c>
    </row>
    <row r="1281" spans="1:33" x14ac:dyDescent="0.25">
      <c r="A1281" t="s">
        <v>174</v>
      </c>
      <c r="B1281" t="s">
        <v>4154</v>
      </c>
      <c r="C1281" t="s">
        <v>7846</v>
      </c>
      <c r="D1281" t="s">
        <v>7847</v>
      </c>
      <c r="E1281" t="s">
        <v>7846</v>
      </c>
      <c r="F1281" t="s">
        <v>7847</v>
      </c>
      <c r="G1281" t="s">
        <v>4157</v>
      </c>
      <c r="H1281" t="s">
        <v>2367</v>
      </c>
      <c r="I1281" t="s">
        <v>2368</v>
      </c>
      <c r="J1281" t="s">
        <v>7848</v>
      </c>
    </row>
    <row r="1282" spans="1:33" x14ac:dyDescent="0.25">
      <c r="A1282" t="s">
        <v>1099</v>
      </c>
      <c r="B1282" t="s">
        <v>4154</v>
      </c>
      <c r="C1282" t="s">
        <v>7849</v>
      </c>
      <c r="D1282" t="s">
        <v>7850</v>
      </c>
      <c r="E1282" t="s">
        <v>7849</v>
      </c>
      <c r="F1282" t="s">
        <v>7850</v>
      </c>
      <c r="G1282" t="s">
        <v>4157</v>
      </c>
      <c r="H1282" t="s">
        <v>3458</v>
      </c>
      <c r="I1282" t="s">
        <v>3459</v>
      </c>
      <c r="J1282" t="s">
        <v>7851</v>
      </c>
    </row>
    <row r="1283" spans="1:33" x14ac:dyDescent="0.25">
      <c r="A1283" t="s">
        <v>204</v>
      </c>
      <c r="B1283" t="s">
        <v>4161</v>
      </c>
      <c r="C1283" t="s">
        <v>7852</v>
      </c>
      <c r="D1283" t="s">
        <v>7853</v>
      </c>
      <c r="E1283" t="s">
        <v>7852</v>
      </c>
      <c r="F1283" t="s">
        <v>7853</v>
      </c>
      <c r="G1283" t="s">
        <v>4164</v>
      </c>
      <c r="H1283" t="s">
        <v>7854</v>
      </c>
      <c r="I1283" t="s">
        <v>7855</v>
      </c>
      <c r="J1283" t="s">
        <v>7005</v>
      </c>
      <c r="K1283" t="s">
        <v>7006</v>
      </c>
      <c r="L1283" t="s">
        <v>7007</v>
      </c>
      <c r="M1283" t="s">
        <v>7008</v>
      </c>
      <c r="N1283" t="s">
        <v>7009</v>
      </c>
      <c r="O1283" t="s">
        <v>1710</v>
      </c>
      <c r="P1283" t="s">
        <v>7856</v>
      </c>
      <c r="R1283" t="s">
        <v>7857</v>
      </c>
      <c r="S1283" t="s">
        <v>7011</v>
      </c>
      <c r="T1283" t="s">
        <v>7012</v>
      </c>
      <c r="U1283" t="s">
        <v>7013</v>
      </c>
      <c r="V1283" t="s">
        <v>7015</v>
      </c>
      <c r="W1283" t="s">
        <v>3429</v>
      </c>
      <c r="X1283" t="s">
        <v>7016</v>
      </c>
      <c r="Y1283" t="s">
        <v>7017</v>
      </c>
      <c r="Z1283" t="s">
        <v>7018</v>
      </c>
      <c r="AA1283" t="s">
        <v>7019</v>
      </c>
      <c r="AB1283" t="s">
        <v>7020</v>
      </c>
      <c r="AC1283" t="s">
        <v>7021</v>
      </c>
      <c r="AD1283" t="s">
        <v>7022</v>
      </c>
      <c r="AE1283" t="s">
        <v>7023</v>
      </c>
      <c r="AF1283" t="s">
        <v>7024</v>
      </c>
      <c r="AG1283" t="s">
        <v>7858</v>
      </c>
    </row>
    <row r="1284" spans="1:33" x14ac:dyDescent="0.25">
      <c r="A1284" t="s">
        <v>255</v>
      </c>
      <c r="B1284" t="s">
        <v>4161</v>
      </c>
      <c r="C1284" t="s">
        <v>7859</v>
      </c>
      <c r="D1284" t="s">
        <v>7860</v>
      </c>
      <c r="E1284" t="s">
        <v>7859</v>
      </c>
      <c r="F1284" t="s">
        <v>7860</v>
      </c>
      <c r="G1284" t="s">
        <v>4164</v>
      </c>
      <c r="H1284" t="s">
        <v>1699</v>
      </c>
      <c r="I1284" t="s">
        <v>1700</v>
      </c>
      <c r="J1284" t="s">
        <v>7861</v>
      </c>
    </row>
    <row r="1285" spans="1:33" x14ac:dyDescent="0.25">
      <c r="A1285" t="s">
        <v>534</v>
      </c>
      <c r="B1285" t="s">
        <v>4161</v>
      </c>
      <c r="C1285" t="s">
        <v>7862</v>
      </c>
      <c r="D1285" t="s">
        <v>7863</v>
      </c>
      <c r="E1285" t="s">
        <v>7862</v>
      </c>
      <c r="F1285" t="s">
        <v>7863</v>
      </c>
      <c r="G1285" t="s">
        <v>4164</v>
      </c>
      <c r="H1285" t="s">
        <v>2332</v>
      </c>
      <c r="I1285" t="s">
        <v>2333</v>
      </c>
    </row>
    <row r="1286" spans="1:33" x14ac:dyDescent="0.25">
      <c r="A1286" t="s">
        <v>869</v>
      </c>
      <c r="B1286" t="s">
        <v>4154</v>
      </c>
      <c r="C1286" t="s">
        <v>7864</v>
      </c>
      <c r="D1286" t="s">
        <v>7865</v>
      </c>
      <c r="E1286" t="s">
        <v>7864</v>
      </c>
      <c r="F1286" t="s">
        <v>7865</v>
      </c>
      <c r="G1286" t="s">
        <v>4157</v>
      </c>
      <c r="H1286" t="s">
        <v>3006</v>
      </c>
      <c r="I1286" t="s">
        <v>3007</v>
      </c>
      <c r="J1286" t="s">
        <v>7866</v>
      </c>
    </row>
    <row r="1287" spans="1:33" x14ac:dyDescent="0.25">
      <c r="A1287" t="s">
        <v>982</v>
      </c>
      <c r="B1287" t="s">
        <v>4154</v>
      </c>
      <c r="C1287" t="s">
        <v>7867</v>
      </c>
      <c r="D1287" t="s">
        <v>7868</v>
      </c>
      <c r="E1287" t="s">
        <v>7867</v>
      </c>
      <c r="F1287" t="s">
        <v>7868</v>
      </c>
      <c r="G1287" t="s">
        <v>4157</v>
      </c>
      <c r="H1287" t="s">
        <v>3229</v>
      </c>
    </row>
    <row r="1288" spans="1:33" x14ac:dyDescent="0.25">
      <c r="A1288" t="s">
        <v>191</v>
      </c>
      <c r="B1288" t="s">
        <v>4161</v>
      </c>
      <c r="C1288" t="s">
        <v>7869</v>
      </c>
      <c r="D1288" t="s">
        <v>7870</v>
      </c>
      <c r="E1288" t="s">
        <v>7869</v>
      </c>
      <c r="F1288" t="s">
        <v>7870</v>
      </c>
      <c r="G1288" t="s">
        <v>4164</v>
      </c>
      <c r="H1288" t="s">
        <v>7871</v>
      </c>
      <c r="I1288" t="s">
        <v>7872</v>
      </c>
      <c r="J1288" t="s">
        <v>7873</v>
      </c>
    </row>
    <row r="1289" spans="1:33" x14ac:dyDescent="0.25">
      <c r="A1289" t="s">
        <v>557</v>
      </c>
      <c r="B1289" t="s">
        <v>4161</v>
      </c>
      <c r="C1289" t="s">
        <v>7874</v>
      </c>
      <c r="D1289" t="s">
        <v>7875</v>
      </c>
      <c r="E1289" t="s">
        <v>7874</v>
      </c>
      <c r="F1289" t="s">
        <v>7875</v>
      </c>
      <c r="G1289" t="s">
        <v>4164</v>
      </c>
      <c r="H1289" t="s">
        <v>2378</v>
      </c>
      <c r="I1289" t="s">
        <v>2379</v>
      </c>
    </row>
    <row r="1290" spans="1:33" x14ac:dyDescent="0.25">
      <c r="A1290" t="s">
        <v>1089</v>
      </c>
      <c r="B1290" t="s">
        <v>4154</v>
      </c>
      <c r="C1290" t="s">
        <v>7876</v>
      </c>
      <c r="D1290" t="s">
        <v>7877</v>
      </c>
      <c r="E1290" t="s">
        <v>7876</v>
      </c>
      <c r="F1290" t="s">
        <v>7877</v>
      </c>
      <c r="G1290" t="s">
        <v>4157</v>
      </c>
      <c r="H1290" t="s">
        <v>3438</v>
      </c>
      <c r="I1290" t="s">
        <v>3439</v>
      </c>
      <c r="J1290" t="s">
        <v>7878</v>
      </c>
    </row>
    <row r="1291" spans="1:33" x14ac:dyDescent="0.25">
      <c r="A1291" t="s">
        <v>454</v>
      </c>
      <c r="B1291" t="s">
        <v>4161</v>
      </c>
      <c r="C1291" t="s">
        <v>7879</v>
      </c>
      <c r="D1291" t="s">
        <v>7880</v>
      </c>
      <c r="E1291" t="s">
        <v>7879</v>
      </c>
      <c r="F1291" t="s">
        <v>7880</v>
      </c>
      <c r="G1291" t="s">
        <v>4164</v>
      </c>
      <c r="H1291" t="s">
        <v>2145</v>
      </c>
      <c r="I1291" t="s">
        <v>2146</v>
      </c>
    </row>
    <row r="1292" spans="1:33" x14ac:dyDescent="0.25">
      <c r="A1292" t="s">
        <v>442</v>
      </c>
      <c r="B1292" t="s">
        <v>4161</v>
      </c>
      <c r="C1292" t="s">
        <v>7881</v>
      </c>
      <c r="D1292" t="s">
        <v>7882</v>
      </c>
      <c r="E1292" t="s">
        <v>7881</v>
      </c>
      <c r="F1292" t="s">
        <v>7882</v>
      </c>
      <c r="G1292" t="s">
        <v>4164</v>
      </c>
      <c r="H1292" t="s">
        <v>2119</v>
      </c>
      <c r="I1292" t="s">
        <v>2120</v>
      </c>
      <c r="J1292" t="s">
        <v>7883</v>
      </c>
      <c r="K1292" t="s">
        <v>7884</v>
      </c>
    </row>
    <row r="1293" spans="1:33" x14ac:dyDescent="0.25">
      <c r="A1293" t="s">
        <v>697</v>
      </c>
      <c r="B1293" t="s">
        <v>4154</v>
      </c>
      <c r="C1293" t="s">
        <v>7885</v>
      </c>
      <c r="D1293" t="s">
        <v>7886</v>
      </c>
      <c r="E1293" t="s">
        <v>7885</v>
      </c>
      <c r="F1293" t="s">
        <v>7886</v>
      </c>
      <c r="G1293" t="s">
        <v>4157</v>
      </c>
      <c r="H1293" t="s">
        <v>2665</v>
      </c>
      <c r="I1293" t="s">
        <v>2666</v>
      </c>
    </row>
    <row r="1294" spans="1:33" x14ac:dyDescent="0.25">
      <c r="A1294" t="s">
        <v>156</v>
      </c>
      <c r="B1294" t="s">
        <v>4154</v>
      </c>
      <c r="C1294" t="s">
        <v>7887</v>
      </c>
      <c r="D1294" t="s">
        <v>7888</v>
      </c>
      <c r="E1294" t="s">
        <v>7887</v>
      </c>
      <c r="F1294" t="s">
        <v>7888</v>
      </c>
      <c r="G1294" t="s">
        <v>4157</v>
      </c>
      <c r="H1294" t="s">
        <v>1844</v>
      </c>
      <c r="I1294" t="s">
        <v>1845</v>
      </c>
    </row>
    <row r="1295" spans="1:33" x14ac:dyDescent="0.25">
      <c r="A1295" t="s">
        <v>627</v>
      </c>
      <c r="B1295" t="s">
        <v>4161</v>
      </c>
      <c r="C1295" t="s">
        <v>7889</v>
      </c>
      <c r="D1295" t="s">
        <v>7890</v>
      </c>
      <c r="E1295" t="s">
        <v>7889</v>
      </c>
      <c r="F1295" t="s">
        <v>7890</v>
      </c>
      <c r="G1295" t="s">
        <v>4164</v>
      </c>
      <c r="H1295" t="s">
        <v>2518</v>
      </c>
      <c r="I1295" t="s">
        <v>2519</v>
      </c>
      <c r="J1295" t="s">
        <v>7891</v>
      </c>
    </row>
    <row r="1296" spans="1:33" x14ac:dyDescent="0.25">
      <c r="A1296" t="s">
        <v>1221</v>
      </c>
      <c r="B1296" t="s">
        <v>4161</v>
      </c>
      <c r="C1296" t="s">
        <v>7892</v>
      </c>
      <c r="D1296" t="s">
        <v>7893</v>
      </c>
      <c r="E1296" t="s">
        <v>7892</v>
      </c>
      <c r="F1296" t="s">
        <v>7893</v>
      </c>
      <c r="G1296" t="s">
        <v>4164</v>
      </c>
      <c r="H1296" t="s">
        <v>3706</v>
      </c>
      <c r="I1296" t="s">
        <v>3707</v>
      </c>
      <c r="J1296" t="s">
        <v>7894</v>
      </c>
    </row>
    <row r="1297" spans="1:11" x14ac:dyDescent="0.25">
      <c r="A1297" t="s">
        <v>1112</v>
      </c>
      <c r="B1297" t="s">
        <v>4154</v>
      </c>
      <c r="C1297" t="s">
        <v>7895</v>
      </c>
      <c r="D1297" t="s">
        <v>7896</v>
      </c>
      <c r="E1297" t="s">
        <v>7895</v>
      </c>
      <c r="F1297" t="s">
        <v>7896</v>
      </c>
      <c r="G1297" t="s">
        <v>4157</v>
      </c>
      <c r="H1297" t="s">
        <v>3481</v>
      </c>
      <c r="I1297" t="s">
        <v>3482</v>
      </c>
    </row>
    <row r="1298" spans="1:11" x14ac:dyDescent="0.25">
      <c r="A1298" t="s">
        <v>217</v>
      </c>
      <c r="B1298" t="s">
        <v>4154</v>
      </c>
      <c r="C1298" t="s">
        <v>7897</v>
      </c>
      <c r="D1298" t="s">
        <v>7898</v>
      </c>
      <c r="E1298" t="s">
        <v>7897</v>
      </c>
      <c r="F1298" t="s">
        <v>7898</v>
      </c>
      <c r="G1298" t="s">
        <v>4157</v>
      </c>
      <c r="H1298" t="s">
        <v>7899</v>
      </c>
      <c r="I1298" t="s">
        <v>7900</v>
      </c>
      <c r="J1298" t="s">
        <v>7901</v>
      </c>
    </row>
    <row r="1299" spans="1:11" x14ac:dyDescent="0.25">
      <c r="A1299" t="s">
        <v>1062</v>
      </c>
      <c r="B1299" t="s">
        <v>4161</v>
      </c>
      <c r="C1299" t="s">
        <v>7902</v>
      </c>
      <c r="D1299" t="s">
        <v>7903</v>
      </c>
      <c r="E1299" t="s">
        <v>7902</v>
      </c>
      <c r="F1299" t="s">
        <v>7903</v>
      </c>
      <c r="G1299" t="s">
        <v>4164</v>
      </c>
      <c r="H1299" t="s">
        <v>3383</v>
      </c>
      <c r="I1299" t="s">
        <v>3384</v>
      </c>
      <c r="J1299" t="s">
        <v>7904</v>
      </c>
      <c r="K1299" t="s">
        <v>7905</v>
      </c>
    </row>
    <row r="1300" spans="1:11" x14ac:dyDescent="0.25">
      <c r="A1300" t="s">
        <v>100</v>
      </c>
      <c r="B1300" t="s">
        <v>4161</v>
      </c>
      <c r="C1300" t="s">
        <v>7906</v>
      </c>
      <c r="D1300" t="s">
        <v>7907</v>
      </c>
      <c r="E1300" t="s">
        <v>7906</v>
      </c>
      <c r="F1300" t="s">
        <v>7907</v>
      </c>
      <c r="G1300" t="s">
        <v>4164</v>
      </c>
      <c r="H1300" t="s">
        <v>7908</v>
      </c>
      <c r="I1300" t="s">
        <v>7909</v>
      </c>
      <c r="J1300" t="s">
        <v>7910</v>
      </c>
    </row>
    <row r="1301" spans="1:11" x14ac:dyDescent="0.25">
      <c r="A1301" t="s">
        <v>940</v>
      </c>
      <c r="B1301" t="s">
        <v>4161</v>
      </c>
      <c r="C1301" t="s">
        <v>7911</v>
      </c>
      <c r="D1301" t="s">
        <v>7912</v>
      </c>
      <c r="E1301" t="s">
        <v>7911</v>
      </c>
      <c r="F1301" t="s">
        <v>7912</v>
      </c>
      <c r="G1301" t="s">
        <v>4164</v>
      </c>
      <c r="H1301" t="s">
        <v>3147</v>
      </c>
      <c r="I1301" t="s">
        <v>3148</v>
      </c>
    </row>
    <row r="1302" spans="1:11" x14ac:dyDescent="0.25">
      <c r="A1302" t="s">
        <v>610</v>
      </c>
      <c r="B1302" t="s">
        <v>4154</v>
      </c>
      <c r="C1302" t="s">
        <v>7913</v>
      </c>
      <c r="D1302" t="s">
        <v>7914</v>
      </c>
      <c r="E1302" t="s">
        <v>7913</v>
      </c>
      <c r="F1302" t="s">
        <v>7914</v>
      </c>
      <c r="G1302" t="s">
        <v>4157</v>
      </c>
      <c r="H1302" t="s">
        <v>2482</v>
      </c>
      <c r="I1302" t="s">
        <v>2483</v>
      </c>
      <c r="J1302" t="s">
        <v>7915</v>
      </c>
    </row>
    <row r="1303" spans="1:11" x14ac:dyDescent="0.25">
      <c r="A1303" t="s">
        <v>639</v>
      </c>
      <c r="B1303" t="s">
        <v>4154</v>
      </c>
      <c r="C1303" t="s">
        <v>7916</v>
      </c>
      <c r="D1303" t="s">
        <v>7917</v>
      </c>
      <c r="E1303" t="s">
        <v>7916</v>
      </c>
      <c r="F1303" t="s">
        <v>7917</v>
      </c>
      <c r="G1303" t="s">
        <v>4157</v>
      </c>
      <c r="H1303" t="s">
        <v>2542</v>
      </c>
      <c r="I1303" t="s">
        <v>2543</v>
      </c>
    </row>
    <row r="1304" spans="1:11" x14ac:dyDescent="0.25">
      <c r="A1304" t="s">
        <v>474</v>
      </c>
      <c r="B1304" t="s">
        <v>4154</v>
      </c>
      <c r="C1304" t="s">
        <v>7918</v>
      </c>
      <c r="D1304" t="s">
        <v>7919</v>
      </c>
      <c r="E1304" t="s">
        <v>7918</v>
      </c>
      <c r="F1304" t="s">
        <v>7919</v>
      </c>
      <c r="G1304" t="s">
        <v>4157</v>
      </c>
      <c r="H1304" t="s">
        <v>2194</v>
      </c>
      <c r="I1304" t="s">
        <v>2195</v>
      </c>
    </row>
    <row r="1305" spans="1:11" x14ac:dyDescent="0.25">
      <c r="A1305" t="s">
        <v>107</v>
      </c>
      <c r="B1305" t="s">
        <v>4161</v>
      </c>
      <c r="C1305" t="s">
        <v>7920</v>
      </c>
      <c r="D1305" t="s">
        <v>7921</v>
      </c>
      <c r="E1305" t="s">
        <v>7920</v>
      </c>
      <c r="F1305" t="s">
        <v>7921</v>
      </c>
      <c r="G1305" t="s">
        <v>4164</v>
      </c>
      <c r="H1305" t="s">
        <v>1518</v>
      </c>
      <c r="I1305" t="s">
        <v>1519</v>
      </c>
    </row>
    <row r="1306" spans="1:11" x14ac:dyDescent="0.25">
      <c r="A1306" t="s">
        <v>946</v>
      </c>
      <c r="B1306" t="s">
        <v>4161</v>
      </c>
      <c r="C1306" t="s">
        <v>7922</v>
      </c>
      <c r="D1306" t="s">
        <v>7923</v>
      </c>
      <c r="E1306" t="s">
        <v>7922</v>
      </c>
      <c r="F1306" t="s">
        <v>7923</v>
      </c>
      <c r="G1306" t="s">
        <v>4164</v>
      </c>
      <c r="H1306" t="s">
        <v>3159</v>
      </c>
      <c r="I1306" t="s">
        <v>2446</v>
      </c>
      <c r="J1306" t="s">
        <v>7924</v>
      </c>
      <c r="K1306" t="s">
        <v>7925</v>
      </c>
    </row>
    <row r="1307" spans="1:11" x14ac:dyDescent="0.25">
      <c r="A1307" t="s">
        <v>1038</v>
      </c>
      <c r="B1307" t="s">
        <v>4154</v>
      </c>
      <c r="C1307" t="s">
        <v>7926</v>
      </c>
      <c r="D1307" t="s">
        <v>7927</v>
      </c>
      <c r="E1307" t="s">
        <v>7926</v>
      </c>
      <c r="F1307" t="s">
        <v>7927</v>
      </c>
      <c r="G1307" t="s">
        <v>4157</v>
      </c>
      <c r="H1307" t="s">
        <v>3340</v>
      </c>
      <c r="I1307" t="s">
        <v>2921</v>
      </c>
    </row>
    <row r="1308" spans="1:11" x14ac:dyDescent="0.25">
      <c r="A1308" t="s">
        <v>751</v>
      </c>
      <c r="B1308" t="s">
        <v>4161</v>
      </c>
      <c r="C1308" t="s">
        <v>7928</v>
      </c>
      <c r="D1308" t="s">
        <v>7929</v>
      </c>
      <c r="E1308" t="s">
        <v>7928</v>
      </c>
      <c r="F1308" t="s">
        <v>7929</v>
      </c>
      <c r="G1308" t="s">
        <v>4164</v>
      </c>
      <c r="H1308" t="s">
        <v>1762</v>
      </c>
      <c r="I1308" t="s">
        <v>2770</v>
      </c>
      <c r="J1308" t="s">
        <v>2377</v>
      </c>
    </row>
    <row r="1309" spans="1:11" x14ac:dyDescent="0.25">
      <c r="A1309" t="s">
        <v>381</v>
      </c>
      <c r="B1309" t="s">
        <v>4161</v>
      </c>
      <c r="C1309" t="s">
        <v>7930</v>
      </c>
      <c r="D1309" t="s">
        <v>7931</v>
      </c>
      <c r="E1309" t="s">
        <v>7930</v>
      </c>
      <c r="F1309" t="s">
        <v>7931</v>
      </c>
      <c r="G1309" t="s">
        <v>4164</v>
      </c>
      <c r="H1309" t="s">
        <v>1993</v>
      </c>
      <c r="I1309" t="s">
        <v>1994</v>
      </c>
      <c r="J1309" t="s">
        <v>1505</v>
      </c>
    </row>
    <row r="1310" spans="1:11" x14ac:dyDescent="0.25">
      <c r="A1310" t="s">
        <v>523</v>
      </c>
      <c r="B1310" t="s">
        <v>4161</v>
      </c>
      <c r="C1310" t="s">
        <v>7932</v>
      </c>
      <c r="D1310" t="s">
        <v>7933</v>
      </c>
      <c r="E1310" t="s">
        <v>7932</v>
      </c>
      <c r="F1310" t="s">
        <v>7933</v>
      </c>
      <c r="G1310" t="s">
        <v>4164</v>
      </c>
      <c r="H1310" t="s">
        <v>2308</v>
      </c>
      <c r="I1310" t="s">
        <v>2309</v>
      </c>
    </row>
    <row r="1311" spans="1:11" x14ac:dyDescent="0.25">
      <c r="A1311" t="s">
        <v>527</v>
      </c>
      <c r="B1311" t="s">
        <v>4161</v>
      </c>
      <c r="C1311" t="s">
        <v>7934</v>
      </c>
      <c r="D1311" t="s">
        <v>7935</v>
      </c>
      <c r="E1311" t="s">
        <v>7934</v>
      </c>
      <c r="F1311" t="s">
        <v>7935</v>
      </c>
      <c r="G1311" t="s">
        <v>4164</v>
      </c>
      <c r="H1311" t="s">
        <v>2316</v>
      </c>
      <c r="I1311" t="s">
        <v>2317</v>
      </c>
      <c r="J1311" t="s">
        <v>7936</v>
      </c>
    </row>
    <row r="1312" spans="1:11" x14ac:dyDescent="0.25">
      <c r="A1312" t="s">
        <v>723</v>
      </c>
      <c r="B1312" t="s">
        <v>4161</v>
      </c>
      <c r="C1312" t="s">
        <v>7937</v>
      </c>
      <c r="D1312" t="s">
        <v>7938</v>
      </c>
      <c r="E1312" t="s">
        <v>7937</v>
      </c>
      <c r="F1312" t="s">
        <v>7938</v>
      </c>
      <c r="G1312" t="s">
        <v>4164</v>
      </c>
      <c r="H1312" t="s">
        <v>2718</v>
      </c>
      <c r="I1312" t="s">
        <v>2719</v>
      </c>
    </row>
    <row r="1313" spans="1:11" x14ac:dyDescent="0.25">
      <c r="A1313" t="s">
        <v>661</v>
      </c>
      <c r="B1313" t="s">
        <v>4154</v>
      </c>
      <c r="C1313" t="s">
        <v>7939</v>
      </c>
      <c r="D1313" t="s">
        <v>7940</v>
      </c>
      <c r="E1313" t="s">
        <v>7939</v>
      </c>
      <c r="F1313" t="s">
        <v>7940</v>
      </c>
      <c r="G1313" t="s">
        <v>4157</v>
      </c>
      <c r="H1313" t="s">
        <v>2586</v>
      </c>
      <c r="I1313" t="s">
        <v>2587</v>
      </c>
    </row>
    <row r="1314" spans="1:11" x14ac:dyDescent="0.25">
      <c r="A1314" t="s">
        <v>102</v>
      </c>
      <c r="B1314" t="s">
        <v>4161</v>
      </c>
      <c r="C1314" t="s">
        <v>7941</v>
      </c>
      <c r="D1314" t="s">
        <v>7942</v>
      </c>
      <c r="E1314" t="s">
        <v>7941</v>
      </c>
      <c r="F1314" t="s">
        <v>7942</v>
      </c>
      <c r="G1314" t="s">
        <v>4164</v>
      </c>
      <c r="H1314" t="s">
        <v>1489</v>
      </c>
      <c r="I1314" t="s">
        <v>1490</v>
      </c>
      <c r="J1314" t="s">
        <v>7943</v>
      </c>
    </row>
    <row r="1315" spans="1:11" x14ac:dyDescent="0.25">
      <c r="A1315" t="s">
        <v>899</v>
      </c>
      <c r="B1315" t="s">
        <v>4161</v>
      </c>
      <c r="C1315" t="s">
        <v>7944</v>
      </c>
      <c r="D1315" t="s">
        <v>7945</v>
      </c>
      <c r="E1315" t="s">
        <v>7944</v>
      </c>
      <c r="F1315" t="s">
        <v>7945</v>
      </c>
      <c r="G1315" t="s">
        <v>4164</v>
      </c>
      <c r="H1315" t="s">
        <v>2466</v>
      </c>
      <c r="I1315" t="s">
        <v>3064</v>
      </c>
      <c r="J1315" t="s">
        <v>7946</v>
      </c>
    </row>
    <row r="1316" spans="1:11" x14ac:dyDescent="0.25">
      <c r="A1316" t="s">
        <v>965</v>
      </c>
      <c r="B1316" t="s">
        <v>4161</v>
      </c>
      <c r="C1316" t="s">
        <v>7947</v>
      </c>
      <c r="D1316" t="s">
        <v>7948</v>
      </c>
      <c r="E1316" t="s">
        <v>7947</v>
      </c>
      <c r="F1316" t="s">
        <v>7948</v>
      </c>
      <c r="G1316" t="s">
        <v>4164</v>
      </c>
      <c r="H1316" t="s">
        <v>3196</v>
      </c>
      <c r="I1316" t="s">
        <v>3197</v>
      </c>
      <c r="J1316" t="s">
        <v>7949</v>
      </c>
    </row>
    <row r="1317" spans="1:11" x14ac:dyDescent="0.25">
      <c r="A1317" t="s">
        <v>1233</v>
      </c>
      <c r="B1317" t="s">
        <v>4161</v>
      </c>
      <c r="C1317" t="s">
        <v>7950</v>
      </c>
      <c r="D1317" t="s">
        <v>7951</v>
      </c>
      <c r="E1317" t="s">
        <v>7950</v>
      </c>
      <c r="F1317" t="s">
        <v>7951</v>
      </c>
      <c r="G1317" t="s">
        <v>4164</v>
      </c>
      <c r="H1317" t="s">
        <v>3730</v>
      </c>
      <c r="I1317" t="s">
        <v>3731</v>
      </c>
    </row>
    <row r="1318" spans="1:11" x14ac:dyDescent="0.25">
      <c r="A1318" t="s">
        <v>1266</v>
      </c>
      <c r="B1318" t="s">
        <v>4154</v>
      </c>
      <c r="C1318" t="s">
        <v>7952</v>
      </c>
      <c r="D1318" t="s">
        <v>7953</v>
      </c>
      <c r="E1318" t="s">
        <v>7952</v>
      </c>
      <c r="F1318" t="s">
        <v>7953</v>
      </c>
      <c r="G1318" t="s">
        <v>4157</v>
      </c>
      <c r="H1318" t="s">
        <v>3796</v>
      </c>
      <c r="I1318" t="s">
        <v>3797</v>
      </c>
    </row>
    <row r="1319" spans="1:11" x14ac:dyDescent="0.25">
      <c r="A1319" t="s">
        <v>659</v>
      </c>
      <c r="B1319" t="s">
        <v>4161</v>
      </c>
      <c r="C1319" t="s">
        <v>7954</v>
      </c>
      <c r="D1319" t="s">
        <v>7955</v>
      </c>
      <c r="E1319" t="s">
        <v>7954</v>
      </c>
      <c r="F1319" t="s">
        <v>7955</v>
      </c>
      <c r="G1319" t="s">
        <v>4164</v>
      </c>
      <c r="H1319" t="s">
        <v>2582</v>
      </c>
      <c r="I1319" t="s">
        <v>2583</v>
      </c>
      <c r="J1319" t="s">
        <v>7956</v>
      </c>
      <c r="K1319" t="s">
        <v>7957</v>
      </c>
    </row>
    <row r="1320" spans="1:11" x14ac:dyDescent="0.25">
      <c r="A1320" t="s">
        <v>1123</v>
      </c>
      <c r="B1320" t="s">
        <v>4161</v>
      </c>
      <c r="C1320" t="s">
        <v>7958</v>
      </c>
      <c r="D1320" t="s">
        <v>7959</v>
      </c>
      <c r="E1320" t="s">
        <v>7958</v>
      </c>
      <c r="F1320" t="s">
        <v>7959</v>
      </c>
      <c r="G1320" t="s">
        <v>4164</v>
      </c>
      <c r="H1320" t="s">
        <v>3503</v>
      </c>
      <c r="I1320" t="s">
        <v>3504</v>
      </c>
      <c r="J1320" t="s">
        <v>7960</v>
      </c>
    </row>
    <row r="1321" spans="1:11" x14ac:dyDescent="0.25">
      <c r="A1321" t="s">
        <v>635</v>
      </c>
      <c r="B1321" t="s">
        <v>4161</v>
      </c>
      <c r="C1321" t="s">
        <v>7961</v>
      </c>
      <c r="D1321" t="s">
        <v>7962</v>
      </c>
      <c r="E1321" t="s">
        <v>7961</v>
      </c>
      <c r="F1321" t="s">
        <v>7962</v>
      </c>
      <c r="G1321" t="s">
        <v>4164</v>
      </c>
      <c r="H1321" t="s">
        <v>2534</v>
      </c>
      <c r="I1321" t="s">
        <v>2535</v>
      </c>
      <c r="J1321" t="s">
        <v>7963</v>
      </c>
    </row>
    <row r="1322" spans="1:11" x14ac:dyDescent="0.25">
      <c r="A1322" t="s">
        <v>954</v>
      </c>
      <c r="B1322" t="s">
        <v>4161</v>
      </c>
      <c r="C1322" t="s">
        <v>7964</v>
      </c>
      <c r="D1322" t="s">
        <v>7965</v>
      </c>
      <c r="E1322" t="s">
        <v>7964</v>
      </c>
      <c r="F1322" t="s">
        <v>7965</v>
      </c>
      <c r="G1322" t="s">
        <v>4164</v>
      </c>
      <c r="H1322" t="s">
        <v>3174</v>
      </c>
      <c r="I1322" t="s">
        <v>3175</v>
      </c>
      <c r="J1322" t="s">
        <v>7966</v>
      </c>
    </row>
    <row r="1323" spans="1:11" x14ac:dyDescent="0.25">
      <c r="A1323" t="s">
        <v>735</v>
      </c>
      <c r="B1323" t="s">
        <v>4161</v>
      </c>
      <c r="C1323" t="s">
        <v>7967</v>
      </c>
      <c r="D1323" t="s">
        <v>7968</v>
      </c>
      <c r="E1323" t="s">
        <v>7967</v>
      </c>
      <c r="F1323" t="s">
        <v>7968</v>
      </c>
      <c r="G1323" t="s">
        <v>4164</v>
      </c>
      <c r="H1323" t="s">
        <v>1674</v>
      </c>
      <c r="I1323" t="s">
        <v>2742</v>
      </c>
    </row>
    <row r="1324" spans="1:11" x14ac:dyDescent="0.25">
      <c r="A1324" t="s">
        <v>863</v>
      </c>
      <c r="B1324" t="s">
        <v>4154</v>
      </c>
      <c r="C1324" t="s">
        <v>7969</v>
      </c>
      <c r="D1324" t="s">
        <v>7970</v>
      </c>
      <c r="E1324" t="s">
        <v>7969</v>
      </c>
      <c r="F1324" t="s">
        <v>7970</v>
      </c>
      <c r="G1324" t="s">
        <v>4157</v>
      </c>
      <c r="H1324" t="s">
        <v>2994</v>
      </c>
      <c r="I1324" t="s">
        <v>2995</v>
      </c>
      <c r="J1324" t="s">
        <v>7971</v>
      </c>
    </row>
    <row r="1325" spans="1:11" x14ac:dyDescent="0.25">
      <c r="A1325" t="s">
        <v>453</v>
      </c>
      <c r="B1325" t="s">
        <v>4161</v>
      </c>
      <c r="C1325" t="s">
        <v>7972</v>
      </c>
      <c r="D1325" t="s">
        <v>7973</v>
      </c>
      <c r="E1325" t="s">
        <v>7972</v>
      </c>
      <c r="F1325" t="s">
        <v>7973</v>
      </c>
      <c r="G1325" t="s">
        <v>4164</v>
      </c>
      <c r="H1325" t="s">
        <v>2143</v>
      </c>
      <c r="I1325" t="s">
        <v>2144</v>
      </c>
      <c r="J1325" t="s">
        <v>7974</v>
      </c>
    </row>
    <row r="1326" spans="1:11" x14ac:dyDescent="0.25">
      <c r="A1326" t="s">
        <v>906</v>
      </c>
      <c r="B1326" t="s">
        <v>4161</v>
      </c>
      <c r="C1326" t="s">
        <v>7975</v>
      </c>
      <c r="D1326" t="s">
        <v>7976</v>
      </c>
      <c r="E1326" t="s">
        <v>7975</v>
      </c>
      <c r="F1326" t="s">
        <v>7976</v>
      </c>
      <c r="G1326" t="s">
        <v>4164</v>
      </c>
      <c r="H1326" t="s">
        <v>3080</v>
      </c>
      <c r="I1326" t="s">
        <v>3081</v>
      </c>
    </row>
    <row r="1327" spans="1:11" x14ac:dyDescent="0.25">
      <c r="A1327" t="s">
        <v>524</v>
      </c>
      <c r="B1327" t="s">
        <v>4161</v>
      </c>
      <c r="C1327" t="s">
        <v>7977</v>
      </c>
      <c r="D1327" t="s">
        <v>7978</v>
      </c>
      <c r="E1327" t="s">
        <v>7977</v>
      </c>
      <c r="F1327" t="s">
        <v>7978</v>
      </c>
      <c r="G1327" t="s">
        <v>4164</v>
      </c>
      <c r="H1327" t="s">
        <v>2310</v>
      </c>
      <c r="I1327" t="s">
        <v>2311</v>
      </c>
    </row>
    <row r="1328" spans="1:11" x14ac:dyDescent="0.25">
      <c r="A1328" t="s">
        <v>776</v>
      </c>
      <c r="B1328" t="s">
        <v>4161</v>
      </c>
      <c r="C1328" t="s">
        <v>7979</v>
      </c>
      <c r="D1328" t="s">
        <v>7980</v>
      </c>
      <c r="E1328" t="s">
        <v>7979</v>
      </c>
      <c r="F1328" t="s">
        <v>7980</v>
      </c>
      <c r="G1328" t="s">
        <v>4164</v>
      </c>
      <c r="H1328" t="s">
        <v>2819</v>
      </c>
      <c r="I1328" t="s">
        <v>2820</v>
      </c>
      <c r="J1328" t="s">
        <v>7981</v>
      </c>
    </row>
    <row r="1329" spans="1:12" x14ac:dyDescent="0.25">
      <c r="A1329" t="s">
        <v>252</v>
      </c>
      <c r="B1329" t="s">
        <v>4161</v>
      </c>
      <c r="C1329" t="s">
        <v>7982</v>
      </c>
      <c r="D1329" t="s">
        <v>7983</v>
      </c>
      <c r="E1329" t="s">
        <v>7982</v>
      </c>
      <c r="F1329" t="s">
        <v>7983</v>
      </c>
      <c r="G1329" t="s">
        <v>4164</v>
      </c>
      <c r="H1329" t="s">
        <v>1689</v>
      </c>
      <c r="I1329" t="s">
        <v>1690</v>
      </c>
    </row>
    <row r="1330" spans="1:12" x14ac:dyDescent="0.25">
      <c r="A1330" t="s">
        <v>372</v>
      </c>
      <c r="B1330" t="s">
        <v>4154</v>
      </c>
      <c r="C1330" t="s">
        <v>7984</v>
      </c>
      <c r="D1330" t="s">
        <v>7985</v>
      </c>
      <c r="E1330" t="s">
        <v>7984</v>
      </c>
      <c r="F1330" t="s">
        <v>7985</v>
      </c>
      <c r="G1330" t="s">
        <v>4157</v>
      </c>
      <c r="H1330" t="s">
        <v>1976</v>
      </c>
      <c r="I1330" t="s">
        <v>1977</v>
      </c>
    </row>
    <row r="1331" spans="1:12" x14ac:dyDescent="0.25">
      <c r="A1331" t="s">
        <v>970</v>
      </c>
      <c r="B1331" t="s">
        <v>4154</v>
      </c>
      <c r="C1331" t="s">
        <v>7986</v>
      </c>
      <c r="D1331" t="s">
        <v>7987</v>
      </c>
      <c r="E1331" t="s">
        <v>7986</v>
      </c>
      <c r="F1331" t="s">
        <v>7987</v>
      </c>
      <c r="G1331" t="s">
        <v>4157</v>
      </c>
      <c r="H1331" t="s">
        <v>3206</v>
      </c>
      <c r="I1331" t="s">
        <v>3207</v>
      </c>
      <c r="J1331" t="s">
        <v>7988</v>
      </c>
    </row>
    <row r="1332" spans="1:12" x14ac:dyDescent="0.25">
      <c r="A1332" t="s">
        <v>74</v>
      </c>
      <c r="B1332" t="s">
        <v>4154</v>
      </c>
      <c r="C1332" t="s">
        <v>7989</v>
      </c>
      <c r="D1332" t="s">
        <v>7990</v>
      </c>
      <c r="E1332" t="s">
        <v>7989</v>
      </c>
      <c r="F1332" t="s">
        <v>7990</v>
      </c>
      <c r="G1332" t="s">
        <v>4157</v>
      </c>
      <c r="H1332" t="s">
        <v>1491</v>
      </c>
      <c r="I1332" t="s">
        <v>1492</v>
      </c>
    </row>
    <row r="1333" spans="1:12" x14ac:dyDescent="0.25">
      <c r="A1333" t="s">
        <v>142</v>
      </c>
      <c r="B1333" t="s">
        <v>4154</v>
      </c>
      <c r="C1333" t="s">
        <v>7991</v>
      </c>
      <c r="D1333" t="s">
        <v>7992</v>
      </c>
      <c r="E1333" t="s">
        <v>7991</v>
      </c>
      <c r="F1333" t="s">
        <v>7992</v>
      </c>
      <c r="G1333" t="s">
        <v>4157</v>
      </c>
      <c r="H1333" t="s">
        <v>7993</v>
      </c>
      <c r="I1333" t="s">
        <v>1669</v>
      </c>
      <c r="J1333" t="s">
        <v>7994</v>
      </c>
    </row>
    <row r="1334" spans="1:12" x14ac:dyDescent="0.25">
      <c r="A1334" t="s">
        <v>704</v>
      </c>
      <c r="B1334" t="s">
        <v>4154</v>
      </c>
      <c r="C1334" t="s">
        <v>7995</v>
      </c>
      <c r="D1334" t="s">
        <v>7996</v>
      </c>
      <c r="E1334" t="s">
        <v>7995</v>
      </c>
      <c r="F1334" t="s">
        <v>7996</v>
      </c>
      <c r="G1334" t="s">
        <v>4157</v>
      </c>
      <c r="H1334" t="s">
        <v>2678</v>
      </c>
      <c r="I1334" t="s">
        <v>2679</v>
      </c>
      <c r="J1334" t="s">
        <v>7997</v>
      </c>
    </row>
    <row r="1335" spans="1:12" x14ac:dyDescent="0.25">
      <c r="A1335" t="s">
        <v>969</v>
      </c>
      <c r="B1335" t="s">
        <v>4161</v>
      </c>
      <c r="C1335" t="s">
        <v>7998</v>
      </c>
      <c r="D1335" t="s">
        <v>7999</v>
      </c>
      <c r="E1335" t="s">
        <v>7998</v>
      </c>
      <c r="F1335" t="s">
        <v>7999</v>
      </c>
      <c r="G1335" t="s">
        <v>4164</v>
      </c>
      <c r="H1335" t="s">
        <v>3204</v>
      </c>
      <c r="I1335" t="s">
        <v>3205</v>
      </c>
      <c r="J1335" t="s">
        <v>8000</v>
      </c>
      <c r="K1335" t="s">
        <v>8001</v>
      </c>
    </row>
    <row r="1336" spans="1:12" x14ac:dyDescent="0.25">
      <c r="A1336" t="s">
        <v>1246</v>
      </c>
      <c r="B1336" t="s">
        <v>4161</v>
      </c>
      <c r="C1336" t="s">
        <v>8002</v>
      </c>
      <c r="D1336" t="s">
        <v>8003</v>
      </c>
      <c r="E1336" t="s">
        <v>8002</v>
      </c>
      <c r="F1336" t="s">
        <v>8003</v>
      </c>
      <c r="G1336" t="s">
        <v>4164</v>
      </c>
      <c r="H1336" t="s">
        <v>3756</v>
      </c>
      <c r="I1336" t="s">
        <v>3757</v>
      </c>
      <c r="J1336" t="s">
        <v>8004</v>
      </c>
      <c r="K1336" t="s">
        <v>8005</v>
      </c>
      <c r="L1336" t="s">
        <v>8006</v>
      </c>
    </row>
    <row r="1337" spans="1:12" x14ac:dyDescent="0.25">
      <c r="A1337" t="s">
        <v>1259</v>
      </c>
      <c r="B1337" t="s">
        <v>4161</v>
      </c>
      <c r="C1337" t="s">
        <v>8007</v>
      </c>
      <c r="D1337" t="s">
        <v>8008</v>
      </c>
      <c r="E1337" t="s">
        <v>8007</v>
      </c>
      <c r="F1337" t="s">
        <v>8008</v>
      </c>
      <c r="G1337" t="s">
        <v>4164</v>
      </c>
      <c r="H1337" t="s">
        <v>3782</v>
      </c>
      <c r="I1337" t="s">
        <v>3783</v>
      </c>
      <c r="J1337" t="s">
        <v>8009</v>
      </c>
      <c r="K1337" t="s">
        <v>8010</v>
      </c>
    </row>
    <row r="1338" spans="1:12" x14ac:dyDescent="0.25">
      <c r="A1338" t="s">
        <v>323</v>
      </c>
      <c r="B1338" t="s">
        <v>4161</v>
      </c>
      <c r="C1338" t="s">
        <v>8011</v>
      </c>
      <c r="D1338" t="s">
        <v>8012</v>
      </c>
      <c r="E1338" t="s">
        <v>8011</v>
      </c>
      <c r="F1338" t="s">
        <v>8012</v>
      </c>
      <c r="G1338" t="s">
        <v>4164</v>
      </c>
      <c r="H1338" t="s">
        <v>1862</v>
      </c>
      <c r="I1338" t="s">
        <v>1863</v>
      </c>
    </row>
    <row r="1339" spans="1:12" x14ac:dyDescent="0.25">
      <c r="A1339" t="s">
        <v>229</v>
      </c>
      <c r="B1339" t="s">
        <v>4154</v>
      </c>
      <c r="C1339" t="s">
        <v>8013</v>
      </c>
      <c r="D1339" t="s">
        <v>8014</v>
      </c>
      <c r="E1339" t="s">
        <v>8013</v>
      </c>
      <c r="F1339" t="s">
        <v>8014</v>
      </c>
      <c r="G1339" t="s">
        <v>4157</v>
      </c>
      <c r="H1339" t="s">
        <v>1630</v>
      </c>
      <c r="I1339" t="s">
        <v>1631</v>
      </c>
    </row>
    <row r="1340" spans="1:12" x14ac:dyDescent="0.25">
      <c r="A1340" t="s">
        <v>823</v>
      </c>
      <c r="B1340" t="s">
        <v>4154</v>
      </c>
      <c r="C1340" t="s">
        <v>8015</v>
      </c>
      <c r="D1340" t="s">
        <v>8016</v>
      </c>
      <c r="E1340" t="s">
        <v>8015</v>
      </c>
      <c r="F1340" t="s">
        <v>8016</v>
      </c>
      <c r="G1340" t="s">
        <v>4157</v>
      </c>
      <c r="H1340" t="s">
        <v>2914</v>
      </c>
      <c r="I1340" t="s">
        <v>2915</v>
      </c>
      <c r="J1340" t="s">
        <v>8017</v>
      </c>
      <c r="K1340" t="s">
        <v>8018</v>
      </c>
    </row>
    <row r="1341" spans="1:12" x14ac:dyDescent="0.25">
      <c r="A1341" t="s">
        <v>336</v>
      </c>
      <c r="B1341" t="s">
        <v>4154</v>
      </c>
      <c r="C1341" t="s">
        <v>8019</v>
      </c>
      <c r="D1341" t="s">
        <v>8020</v>
      </c>
      <c r="E1341" t="s">
        <v>8019</v>
      </c>
      <c r="F1341" t="s">
        <v>8020</v>
      </c>
      <c r="G1341" t="s">
        <v>4157</v>
      </c>
      <c r="H1341" t="s">
        <v>1893</v>
      </c>
      <c r="I1341" t="s">
        <v>1894</v>
      </c>
      <c r="J1341" t="s">
        <v>8021</v>
      </c>
      <c r="K1341" t="s">
        <v>8022</v>
      </c>
    </row>
    <row r="1342" spans="1:12" x14ac:dyDescent="0.25">
      <c r="A1342" t="s">
        <v>237</v>
      </c>
      <c r="B1342" t="s">
        <v>4154</v>
      </c>
      <c r="C1342" t="s">
        <v>8023</v>
      </c>
      <c r="D1342" t="s">
        <v>8024</v>
      </c>
      <c r="E1342" t="s">
        <v>8023</v>
      </c>
      <c r="F1342" t="s">
        <v>8024</v>
      </c>
      <c r="G1342" t="s">
        <v>4157</v>
      </c>
      <c r="H1342" t="s">
        <v>1654</v>
      </c>
      <c r="I1342" t="s">
        <v>1655</v>
      </c>
    </row>
    <row r="1343" spans="1:12" x14ac:dyDescent="0.25">
      <c r="A1343" t="s">
        <v>469</v>
      </c>
      <c r="B1343" t="s">
        <v>4154</v>
      </c>
      <c r="C1343" t="s">
        <v>8025</v>
      </c>
      <c r="D1343" t="s">
        <v>8026</v>
      </c>
      <c r="E1343" t="s">
        <v>8025</v>
      </c>
      <c r="F1343" t="s">
        <v>8026</v>
      </c>
      <c r="G1343" t="s">
        <v>4157</v>
      </c>
      <c r="H1343" t="s">
        <v>2179</v>
      </c>
      <c r="I1343" t="s">
        <v>2180</v>
      </c>
      <c r="J1343" t="s">
        <v>8027</v>
      </c>
    </row>
    <row r="1344" spans="1:12" x14ac:dyDescent="0.25">
      <c r="A1344" t="s">
        <v>199</v>
      </c>
      <c r="B1344" t="s">
        <v>4154</v>
      </c>
      <c r="C1344" t="s">
        <v>8028</v>
      </c>
      <c r="D1344" t="s">
        <v>8029</v>
      </c>
      <c r="E1344" t="s">
        <v>8028</v>
      </c>
      <c r="F1344" t="s">
        <v>8029</v>
      </c>
      <c r="G1344" t="s">
        <v>4157</v>
      </c>
      <c r="H1344" t="s">
        <v>8030</v>
      </c>
      <c r="I1344" t="s">
        <v>8031</v>
      </c>
    </row>
    <row r="1345" spans="1:12" x14ac:dyDescent="0.25">
      <c r="A1345" t="s">
        <v>226</v>
      </c>
      <c r="B1345" t="s">
        <v>4161</v>
      </c>
      <c r="C1345" t="s">
        <v>8032</v>
      </c>
      <c r="D1345" t="s">
        <v>8033</v>
      </c>
      <c r="E1345" t="s">
        <v>8032</v>
      </c>
      <c r="F1345" t="s">
        <v>8033</v>
      </c>
      <c r="G1345" t="s">
        <v>4164</v>
      </c>
      <c r="H1345" t="s">
        <v>1622</v>
      </c>
      <c r="I1345" t="s">
        <v>1623</v>
      </c>
    </row>
    <row r="1346" spans="1:12" x14ac:dyDescent="0.25">
      <c r="A1346" t="s">
        <v>73</v>
      </c>
      <c r="B1346" t="s">
        <v>4161</v>
      </c>
      <c r="C1346" t="s">
        <v>8034</v>
      </c>
      <c r="D1346" t="s">
        <v>8035</v>
      </c>
      <c r="E1346" t="s">
        <v>8034</v>
      </c>
      <c r="F1346" t="s">
        <v>8035</v>
      </c>
      <c r="G1346" t="s">
        <v>4164</v>
      </c>
      <c r="H1346" t="s">
        <v>1487</v>
      </c>
      <c r="I1346" t="s">
        <v>1488</v>
      </c>
    </row>
    <row r="1347" spans="1:12" x14ac:dyDescent="0.25">
      <c r="A1347" t="s">
        <v>648</v>
      </c>
      <c r="B1347" t="s">
        <v>4161</v>
      </c>
      <c r="C1347" t="s">
        <v>8036</v>
      </c>
      <c r="D1347" t="s">
        <v>8037</v>
      </c>
      <c r="E1347" t="s">
        <v>8036</v>
      </c>
      <c r="F1347" t="s">
        <v>8037</v>
      </c>
      <c r="G1347" t="s">
        <v>4164</v>
      </c>
      <c r="H1347" t="s">
        <v>2560</v>
      </c>
      <c r="I1347" t="s">
        <v>2561</v>
      </c>
      <c r="J1347" t="s">
        <v>8038</v>
      </c>
      <c r="K1347" t="s">
        <v>8039</v>
      </c>
    </row>
    <row r="1348" spans="1:12" x14ac:dyDescent="0.25">
      <c r="A1348" t="s">
        <v>772</v>
      </c>
      <c r="B1348" t="s">
        <v>4161</v>
      </c>
      <c r="C1348" t="s">
        <v>8040</v>
      </c>
      <c r="D1348" t="s">
        <v>8041</v>
      </c>
      <c r="E1348" t="s">
        <v>8040</v>
      </c>
      <c r="F1348" t="s">
        <v>8041</v>
      </c>
      <c r="G1348" t="s">
        <v>4164</v>
      </c>
      <c r="H1348" t="s">
        <v>2811</v>
      </c>
      <c r="I1348" t="s">
        <v>2812</v>
      </c>
    </row>
    <row r="1349" spans="1:12" x14ac:dyDescent="0.25">
      <c r="A1349" t="s">
        <v>633</v>
      </c>
      <c r="B1349" t="s">
        <v>4161</v>
      </c>
      <c r="C1349" t="s">
        <v>8042</v>
      </c>
      <c r="D1349" t="s">
        <v>8043</v>
      </c>
      <c r="E1349" t="s">
        <v>8042</v>
      </c>
      <c r="F1349" t="s">
        <v>8043</v>
      </c>
      <c r="G1349" t="s">
        <v>4164</v>
      </c>
      <c r="H1349" t="s">
        <v>2530</v>
      </c>
      <c r="I1349" t="s">
        <v>2531</v>
      </c>
    </row>
    <row r="1350" spans="1:12" x14ac:dyDescent="0.25">
      <c r="A1350" t="s">
        <v>1085</v>
      </c>
      <c r="B1350" t="s">
        <v>4161</v>
      </c>
      <c r="C1350" t="s">
        <v>8044</v>
      </c>
      <c r="D1350" t="s">
        <v>8045</v>
      </c>
      <c r="E1350" t="s">
        <v>8044</v>
      </c>
      <c r="F1350" t="s">
        <v>8045</v>
      </c>
      <c r="G1350" t="s">
        <v>4164</v>
      </c>
      <c r="H1350" t="s">
        <v>3430</v>
      </c>
      <c r="I1350" t="s">
        <v>3431</v>
      </c>
      <c r="J1350" t="s">
        <v>8046</v>
      </c>
      <c r="K1350" t="s">
        <v>8047</v>
      </c>
      <c r="L1350" t="s">
        <v>8048</v>
      </c>
    </row>
    <row r="1351" spans="1:12" x14ac:dyDescent="0.25">
      <c r="A1351" t="s">
        <v>595</v>
      </c>
      <c r="B1351" t="s">
        <v>4161</v>
      </c>
      <c r="C1351" t="s">
        <v>8049</v>
      </c>
      <c r="D1351" t="s">
        <v>8050</v>
      </c>
      <c r="E1351" t="s">
        <v>8049</v>
      </c>
      <c r="F1351" t="s">
        <v>8050</v>
      </c>
      <c r="G1351" t="s">
        <v>4164</v>
      </c>
      <c r="H1351" t="s">
        <v>2452</v>
      </c>
      <c r="I1351" t="s">
        <v>2453</v>
      </c>
    </row>
    <row r="1352" spans="1:12" x14ac:dyDescent="0.25">
      <c r="A1352" t="s">
        <v>112</v>
      </c>
      <c r="B1352" t="s">
        <v>4161</v>
      </c>
      <c r="C1352" t="s">
        <v>8051</v>
      </c>
      <c r="D1352" t="s">
        <v>8052</v>
      </c>
      <c r="E1352" t="s">
        <v>8051</v>
      </c>
      <c r="F1352" t="s">
        <v>8052</v>
      </c>
      <c r="G1352" t="s">
        <v>4164</v>
      </c>
      <c r="H1352" t="s">
        <v>1538</v>
      </c>
      <c r="I1352" t="s">
        <v>1539</v>
      </c>
    </row>
    <row r="1353" spans="1:12" x14ac:dyDescent="0.25">
      <c r="A1353" t="s">
        <v>300</v>
      </c>
      <c r="B1353" t="s">
        <v>4154</v>
      </c>
      <c r="C1353" t="s">
        <v>8053</v>
      </c>
      <c r="D1353" t="s">
        <v>8054</v>
      </c>
      <c r="E1353" t="s">
        <v>8053</v>
      </c>
      <c r="F1353" t="s">
        <v>8054</v>
      </c>
      <c r="G1353" t="s">
        <v>4157</v>
      </c>
      <c r="H1353" t="s">
        <v>1806</v>
      </c>
      <c r="I1353" t="s">
        <v>1807</v>
      </c>
      <c r="J1353" t="s">
        <v>4997</v>
      </c>
    </row>
    <row r="1354" spans="1:12" x14ac:dyDescent="0.25">
      <c r="A1354" t="s">
        <v>250</v>
      </c>
      <c r="B1354" t="s">
        <v>4154</v>
      </c>
      <c r="C1354" t="s">
        <v>8055</v>
      </c>
      <c r="D1354" t="s">
        <v>8056</v>
      </c>
      <c r="E1354" t="s">
        <v>8055</v>
      </c>
      <c r="F1354" t="s">
        <v>8056</v>
      </c>
      <c r="G1354" t="s">
        <v>4157</v>
      </c>
      <c r="H1354" t="s">
        <v>1685</v>
      </c>
      <c r="I1354" t="s">
        <v>1686</v>
      </c>
      <c r="J1354" t="s">
        <v>8057</v>
      </c>
    </row>
    <row r="1355" spans="1:12" x14ac:dyDescent="0.25">
      <c r="A1355" t="s">
        <v>510</v>
      </c>
      <c r="B1355" t="s">
        <v>4154</v>
      </c>
      <c r="C1355" t="s">
        <v>8058</v>
      </c>
      <c r="D1355" t="s">
        <v>8059</v>
      </c>
      <c r="E1355" t="s">
        <v>8058</v>
      </c>
      <c r="F1355" t="s">
        <v>8059</v>
      </c>
      <c r="G1355" t="s">
        <v>4157</v>
      </c>
      <c r="H1355" t="s">
        <v>2276</v>
      </c>
      <c r="I1355" t="s">
        <v>2277</v>
      </c>
      <c r="J1355" t="s">
        <v>8060</v>
      </c>
    </row>
    <row r="1356" spans="1:12" x14ac:dyDescent="0.25">
      <c r="A1356" t="s">
        <v>890</v>
      </c>
      <c r="B1356" t="s">
        <v>4154</v>
      </c>
      <c r="C1356" t="s">
        <v>8061</v>
      </c>
      <c r="D1356" t="s">
        <v>8062</v>
      </c>
      <c r="E1356" t="s">
        <v>8061</v>
      </c>
      <c r="F1356" t="s">
        <v>8062</v>
      </c>
      <c r="G1356" t="s">
        <v>4157</v>
      </c>
      <c r="H1356" t="s">
        <v>3048</v>
      </c>
      <c r="I1356" t="s">
        <v>3049</v>
      </c>
      <c r="J1356" t="s">
        <v>8063</v>
      </c>
      <c r="K1356" t="s">
        <v>8064</v>
      </c>
      <c r="L1356" t="s">
        <v>8065</v>
      </c>
    </row>
    <row r="1357" spans="1:12" x14ac:dyDescent="0.25">
      <c r="A1357" t="s">
        <v>695</v>
      </c>
      <c r="B1357" t="s">
        <v>4154</v>
      </c>
      <c r="C1357" t="s">
        <v>8066</v>
      </c>
      <c r="D1357" t="s">
        <v>8067</v>
      </c>
      <c r="E1357" t="s">
        <v>8066</v>
      </c>
      <c r="F1357" t="s">
        <v>8067</v>
      </c>
      <c r="G1357" t="s">
        <v>4157</v>
      </c>
      <c r="H1357" t="s">
        <v>2661</v>
      </c>
      <c r="I1357" t="s">
        <v>2662</v>
      </c>
    </row>
    <row r="1358" spans="1:12" x14ac:dyDescent="0.25">
      <c r="A1358" t="s">
        <v>480</v>
      </c>
      <c r="B1358" t="s">
        <v>4154</v>
      </c>
      <c r="C1358" t="s">
        <v>8068</v>
      </c>
      <c r="D1358" t="s">
        <v>8069</v>
      </c>
      <c r="E1358" t="s">
        <v>8068</v>
      </c>
      <c r="F1358" t="s">
        <v>8069</v>
      </c>
      <c r="G1358" t="s">
        <v>4157</v>
      </c>
      <c r="H1358" t="s">
        <v>2206</v>
      </c>
      <c r="I1358" t="s">
        <v>2207</v>
      </c>
      <c r="J1358" t="s">
        <v>8070</v>
      </c>
      <c r="K1358" t="s">
        <v>8071</v>
      </c>
    </row>
    <row r="1359" spans="1:12" x14ac:dyDescent="0.25">
      <c r="A1359" t="s">
        <v>638</v>
      </c>
      <c r="B1359" t="s">
        <v>4161</v>
      </c>
      <c r="C1359" t="s">
        <v>8072</v>
      </c>
      <c r="D1359" t="s">
        <v>8073</v>
      </c>
      <c r="E1359" t="s">
        <v>8072</v>
      </c>
      <c r="F1359" t="s">
        <v>8073</v>
      </c>
      <c r="G1359" t="s">
        <v>4164</v>
      </c>
      <c r="H1359" t="s">
        <v>2540</v>
      </c>
      <c r="I1359" t="s">
        <v>2541</v>
      </c>
      <c r="J1359" t="s">
        <v>8074</v>
      </c>
    </row>
    <row r="1360" spans="1:12" x14ac:dyDescent="0.25">
      <c r="A1360" t="s">
        <v>461</v>
      </c>
      <c r="B1360" t="s">
        <v>4161</v>
      </c>
      <c r="C1360" t="s">
        <v>8075</v>
      </c>
      <c r="D1360" t="s">
        <v>8076</v>
      </c>
      <c r="E1360" t="s">
        <v>8075</v>
      </c>
      <c r="F1360" t="s">
        <v>8076</v>
      </c>
      <c r="G1360" t="s">
        <v>4164</v>
      </c>
      <c r="H1360" t="s">
        <v>2159</v>
      </c>
      <c r="I1360" t="s">
        <v>2160</v>
      </c>
    </row>
    <row r="1361" spans="1:11" x14ac:dyDescent="0.25">
      <c r="A1361" t="s">
        <v>317</v>
      </c>
      <c r="B1361" t="s">
        <v>4161</v>
      </c>
      <c r="C1361" t="s">
        <v>8077</v>
      </c>
      <c r="D1361" t="s">
        <v>8078</v>
      </c>
      <c r="E1361" t="s">
        <v>8077</v>
      </c>
      <c r="F1361" t="s">
        <v>8078</v>
      </c>
      <c r="G1361" t="s">
        <v>4164</v>
      </c>
      <c r="H1361" t="s">
        <v>1850</v>
      </c>
      <c r="I1361" t="s">
        <v>1851</v>
      </c>
    </row>
    <row r="1362" spans="1:11" x14ac:dyDescent="0.25">
      <c r="A1362" t="s">
        <v>799</v>
      </c>
      <c r="B1362" t="s">
        <v>4161</v>
      </c>
      <c r="C1362" t="s">
        <v>8079</v>
      </c>
      <c r="D1362" t="s">
        <v>8080</v>
      </c>
      <c r="E1362" t="s">
        <v>8079</v>
      </c>
      <c r="F1362" t="s">
        <v>8080</v>
      </c>
      <c r="G1362" t="s">
        <v>4164</v>
      </c>
      <c r="H1362" t="s">
        <v>2865</v>
      </c>
      <c r="I1362" t="s">
        <v>2866</v>
      </c>
      <c r="J1362" t="s">
        <v>8081</v>
      </c>
      <c r="K1362" t="s">
        <v>8082</v>
      </c>
    </row>
    <row r="1363" spans="1:11" x14ac:dyDescent="0.25">
      <c r="A1363" t="s">
        <v>314</v>
      </c>
      <c r="B1363" t="s">
        <v>4161</v>
      </c>
      <c r="C1363" t="s">
        <v>8083</v>
      </c>
      <c r="D1363" t="s">
        <v>8084</v>
      </c>
      <c r="E1363" t="s">
        <v>8083</v>
      </c>
      <c r="F1363" t="s">
        <v>8084</v>
      </c>
      <c r="G1363" t="s">
        <v>4164</v>
      </c>
      <c r="H1363" t="s">
        <v>1842</v>
      </c>
      <c r="I1363" t="s">
        <v>1843</v>
      </c>
      <c r="J1363" t="s">
        <v>8085</v>
      </c>
    </row>
    <row r="1364" spans="1:11" x14ac:dyDescent="0.25">
      <c r="A1364" t="s">
        <v>435</v>
      </c>
      <c r="B1364" t="s">
        <v>4161</v>
      </c>
      <c r="C1364" t="s">
        <v>8086</v>
      </c>
      <c r="D1364" t="s">
        <v>8087</v>
      </c>
      <c r="E1364" t="s">
        <v>8086</v>
      </c>
      <c r="F1364" t="s">
        <v>8087</v>
      </c>
      <c r="G1364" t="s">
        <v>4164</v>
      </c>
      <c r="H1364" t="s">
        <v>2105</v>
      </c>
      <c r="I1364" t="s">
        <v>2106</v>
      </c>
      <c r="J1364" t="s">
        <v>8088</v>
      </c>
      <c r="K1364" t="s">
        <v>8089</v>
      </c>
    </row>
    <row r="1365" spans="1:11" x14ac:dyDescent="0.25">
      <c r="A1365" t="s">
        <v>917</v>
      </c>
      <c r="B1365" t="s">
        <v>4161</v>
      </c>
      <c r="C1365" t="s">
        <v>8090</v>
      </c>
      <c r="D1365" t="s">
        <v>8091</v>
      </c>
      <c r="E1365" t="s">
        <v>8090</v>
      </c>
      <c r="F1365" t="s">
        <v>8091</v>
      </c>
      <c r="G1365" t="s">
        <v>4164</v>
      </c>
      <c r="H1365" t="s">
        <v>3102</v>
      </c>
      <c r="I1365" t="s">
        <v>3103</v>
      </c>
      <c r="J1365" t="s">
        <v>8092</v>
      </c>
      <c r="K1365" t="s">
        <v>8093</v>
      </c>
    </row>
    <row r="1366" spans="1:11" x14ac:dyDescent="0.25">
      <c r="A1366" t="s">
        <v>1018</v>
      </c>
      <c r="B1366" t="s">
        <v>4154</v>
      </c>
      <c r="C1366" t="s">
        <v>8094</v>
      </c>
      <c r="D1366" t="s">
        <v>8095</v>
      </c>
      <c r="E1366" t="s">
        <v>8094</v>
      </c>
      <c r="F1366" t="s">
        <v>8095</v>
      </c>
      <c r="G1366" t="s">
        <v>4157</v>
      </c>
      <c r="H1366" t="s">
        <v>3300</v>
      </c>
      <c r="I1366" t="s">
        <v>3301</v>
      </c>
    </row>
    <row r="1367" spans="1:11" x14ac:dyDescent="0.25">
      <c r="A1367" t="s">
        <v>1420</v>
      </c>
      <c r="B1367" t="s">
        <v>4161</v>
      </c>
      <c r="C1367" t="s">
        <v>8096</v>
      </c>
      <c r="D1367" t="s">
        <v>8097</v>
      </c>
      <c r="E1367" t="s">
        <v>8096</v>
      </c>
      <c r="F1367" t="s">
        <v>8097</v>
      </c>
      <c r="G1367" t="s">
        <v>4164</v>
      </c>
      <c r="H1367" t="s">
        <v>4097</v>
      </c>
      <c r="I1367" t="s">
        <v>4098</v>
      </c>
      <c r="J1367" t="s">
        <v>8098</v>
      </c>
      <c r="K1367" t="s">
        <v>8099</v>
      </c>
    </row>
    <row r="1368" spans="1:11" x14ac:dyDescent="0.25">
      <c r="A1368" t="s">
        <v>190</v>
      </c>
      <c r="B1368" t="s">
        <v>4161</v>
      </c>
      <c r="C1368" t="s">
        <v>8100</v>
      </c>
      <c r="D1368" t="s">
        <v>8101</v>
      </c>
      <c r="E1368" t="s">
        <v>8100</v>
      </c>
      <c r="F1368" t="s">
        <v>8101</v>
      </c>
      <c r="G1368" t="s">
        <v>4164</v>
      </c>
      <c r="H1368" t="s">
        <v>8102</v>
      </c>
      <c r="I1368" t="s">
        <v>8103</v>
      </c>
    </row>
    <row r="1369" spans="1:11" x14ac:dyDescent="0.25">
      <c r="A1369" t="s">
        <v>360</v>
      </c>
      <c r="B1369" t="s">
        <v>4154</v>
      </c>
      <c r="C1369" t="s">
        <v>8104</v>
      </c>
      <c r="D1369" t="s">
        <v>8105</v>
      </c>
      <c r="E1369" t="s">
        <v>8104</v>
      </c>
      <c r="F1369" t="s">
        <v>8105</v>
      </c>
      <c r="G1369" t="s">
        <v>4157</v>
      </c>
      <c r="H1369" t="s">
        <v>1948</v>
      </c>
      <c r="I1369" t="s">
        <v>1949</v>
      </c>
    </row>
    <row r="1370" spans="1:11" x14ac:dyDescent="0.25">
      <c r="A1370" t="s">
        <v>1357</v>
      </c>
      <c r="B1370" t="s">
        <v>4161</v>
      </c>
      <c r="C1370" t="s">
        <v>8106</v>
      </c>
      <c r="D1370" t="s">
        <v>8107</v>
      </c>
      <c r="E1370" t="s">
        <v>8106</v>
      </c>
      <c r="F1370" t="s">
        <v>8107</v>
      </c>
      <c r="G1370" t="s">
        <v>4164</v>
      </c>
      <c r="H1370" t="s">
        <v>3972</v>
      </c>
      <c r="I1370" t="s">
        <v>3973</v>
      </c>
      <c r="J1370" t="s">
        <v>8108</v>
      </c>
    </row>
    <row r="1371" spans="1:11" x14ac:dyDescent="0.25">
      <c r="A1371" t="s">
        <v>201</v>
      </c>
      <c r="B1371" t="s">
        <v>4161</v>
      </c>
      <c r="C1371" t="s">
        <v>8109</v>
      </c>
      <c r="D1371" t="s">
        <v>8110</v>
      </c>
      <c r="E1371" t="s">
        <v>8109</v>
      </c>
      <c r="F1371" t="s">
        <v>8110</v>
      </c>
      <c r="G1371" t="s">
        <v>4164</v>
      </c>
      <c r="H1371" t="s">
        <v>8111</v>
      </c>
      <c r="I1371" t="s">
        <v>8112</v>
      </c>
      <c r="J1371" t="s">
        <v>8113</v>
      </c>
    </row>
    <row r="1372" spans="1:11" x14ac:dyDescent="0.25">
      <c r="A1372" t="s">
        <v>1402</v>
      </c>
      <c r="B1372" t="s">
        <v>4161</v>
      </c>
      <c r="C1372" t="s">
        <v>8114</v>
      </c>
      <c r="D1372" t="s">
        <v>8115</v>
      </c>
      <c r="E1372" t="s">
        <v>8114</v>
      </c>
      <c r="F1372" t="s">
        <v>8115</v>
      </c>
      <c r="G1372" t="s">
        <v>4164</v>
      </c>
      <c r="H1372" t="s">
        <v>4062</v>
      </c>
      <c r="I1372" t="s">
        <v>4063</v>
      </c>
      <c r="J1372" t="s">
        <v>8116</v>
      </c>
      <c r="K1372" t="s">
        <v>8117</v>
      </c>
    </row>
    <row r="1373" spans="1:11" x14ac:dyDescent="0.25">
      <c r="A1373" t="s">
        <v>111</v>
      </c>
      <c r="B1373" t="s">
        <v>4161</v>
      </c>
      <c r="C1373" t="s">
        <v>8118</v>
      </c>
      <c r="D1373" t="s">
        <v>8119</v>
      </c>
      <c r="E1373" t="s">
        <v>8118</v>
      </c>
      <c r="F1373" t="s">
        <v>8119</v>
      </c>
      <c r="G1373" t="s">
        <v>4164</v>
      </c>
      <c r="H1373" t="s">
        <v>1534</v>
      </c>
      <c r="I1373" t="s">
        <v>1535</v>
      </c>
      <c r="J1373" t="s">
        <v>8120</v>
      </c>
    </row>
    <row r="1374" spans="1:11" x14ac:dyDescent="0.25">
      <c r="A1374" t="s">
        <v>290</v>
      </c>
      <c r="B1374" t="s">
        <v>4161</v>
      </c>
      <c r="C1374" t="s">
        <v>8121</v>
      </c>
      <c r="D1374" t="s">
        <v>8122</v>
      </c>
      <c r="E1374" t="s">
        <v>8121</v>
      </c>
      <c r="F1374" t="s">
        <v>8122</v>
      </c>
      <c r="G1374" t="s">
        <v>4164</v>
      </c>
      <c r="H1374" t="s">
        <v>1783</v>
      </c>
      <c r="I1374" t="s">
        <v>1784</v>
      </c>
    </row>
    <row r="1375" spans="1:11" x14ac:dyDescent="0.25">
      <c r="A1375" t="s">
        <v>707</v>
      </c>
      <c r="B1375" t="s">
        <v>4161</v>
      </c>
      <c r="C1375" t="s">
        <v>8123</v>
      </c>
      <c r="D1375" t="s">
        <v>8124</v>
      </c>
      <c r="E1375" t="s">
        <v>8123</v>
      </c>
      <c r="F1375" t="s">
        <v>8124</v>
      </c>
      <c r="G1375" t="s">
        <v>4164</v>
      </c>
      <c r="H1375" t="s">
        <v>2684</v>
      </c>
      <c r="I1375" t="s">
        <v>2685</v>
      </c>
      <c r="J1375" t="s">
        <v>8125</v>
      </c>
      <c r="K1375" t="s">
        <v>8126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workbookViewId="0">
      <selection activeCell="B22" sqref="B22"/>
    </sheetView>
  </sheetViews>
  <sheetFormatPr defaultRowHeight="15" x14ac:dyDescent="0.25"/>
  <cols>
    <col min="1" max="1" width="55.140625" bestFit="1" customWidth="1"/>
  </cols>
  <sheetData>
    <row r="1" spans="1:2" x14ac:dyDescent="0.25">
      <c r="A1" t="s">
        <v>8127</v>
      </c>
      <c r="B1">
        <v>5</v>
      </c>
    </row>
    <row r="2" spans="1:2" x14ac:dyDescent="0.25">
      <c r="A2" t="s">
        <v>8128</v>
      </c>
      <c r="B2">
        <v>2</v>
      </c>
    </row>
    <row r="3" spans="1:2" x14ac:dyDescent="0.25">
      <c r="A3" t="s">
        <v>8129</v>
      </c>
      <c r="B3">
        <v>2</v>
      </c>
    </row>
    <row r="4" spans="1:2" x14ac:dyDescent="0.25">
      <c r="A4" t="s">
        <v>8130</v>
      </c>
      <c r="B4">
        <v>1</v>
      </c>
    </row>
    <row r="5" spans="1:2" x14ac:dyDescent="0.25">
      <c r="A5" t="s">
        <v>8131</v>
      </c>
      <c r="B5">
        <v>1</v>
      </c>
    </row>
    <row r="6" spans="1:2" x14ac:dyDescent="0.25">
      <c r="A6" t="s">
        <v>8132</v>
      </c>
      <c r="B6">
        <v>1</v>
      </c>
    </row>
    <row r="7" spans="1:2" x14ac:dyDescent="0.25">
      <c r="A7" t="s">
        <v>8133</v>
      </c>
      <c r="B7">
        <v>33</v>
      </c>
    </row>
    <row r="8" spans="1:2" x14ac:dyDescent="0.25">
      <c r="A8" t="s">
        <v>8134</v>
      </c>
      <c r="B8">
        <v>1</v>
      </c>
    </row>
    <row r="9" spans="1:2" x14ac:dyDescent="0.25">
      <c r="A9" t="s">
        <v>8135</v>
      </c>
      <c r="B9">
        <v>1</v>
      </c>
    </row>
    <row r="10" spans="1:2" x14ac:dyDescent="0.25">
      <c r="A10" t="s">
        <v>8136</v>
      </c>
      <c r="B10">
        <v>2</v>
      </c>
    </row>
    <row r="11" spans="1:2" x14ac:dyDescent="0.25">
      <c r="A11" t="s">
        <v>8137</v>
      </c>
      <c r="B11">
        <v>1</v>
      </c>
    </row>
    <row r="12" spans="1:2" x14ac:dyDescent="0.25">
      <c r="A12" t="s">
        <v>8138</v>
      </c>
      <c r="B12">
        <v>1</v>
      </c>
    </row>
    <row r="13" spans="1:2" x14ac:dyDescent="0.25">
      <c r="A13" t="s">
        <v>8139</v>
      </c>
      <c r="B13">
        <v>3</v>
      </c>
    </row>
    <row r="14" spans="1:2" x14ac:dyDescent="0.25">
      <c r="A14" t="s">
        <v>8140</v>
      </c>
      <c r="B14">
        <v>4</v>
      </c>
    </row>
    <row r="15" spans="1:2" x14ac:dyDescent="0.25">
      <c r="A15" t="s">
        <v>8141</v>
      </c>
      <c r="B15">
        <v>4</v>
      </c>
    </row>
    <row r="16" spans="1:2" x14ac:dyDescent="0.25">
      <c r="A16" t="s">
        <v>8142</v>
      </c>
      <c r="B16">
        <v>13</v>
      </c>
    </row>
    <row r="17" spans="1:2" x14ac:dyDescent="0.25">
      <c r="A17" t="s">
        <v>8143</v>
      </c>
      <c r="B17">
        <v>3</v>
      </c>
    </row>
    <row r="18" spans="1:2" x14ac:dyDescent="0.25">
      <c r="A18" t="s">
        <v>8144</v>
      </c>
      <c r="B18">
        <v>3</v>
      </c>
    </row>
    <row r="19" spans="1:2" x14ac:dyDescent="0.25">
      <c r="A19" t="s">
        <v>8145</v>
      </c>
      <c r="B19">
        <v>4</v>
      </c>
    </row>
    <row r="20" spans="1:2" x14ac:dyDescent="0.25">
      <c r="A20" t="s">
        <v>8146</v>
      </c>
      <c r="B20">
        <v>1</v>
      </c>
    </row>
    <row r="21" spans="1:2" x14ac:dyDescent="0.25">
      <c r="A21" t="s">
        <v>8147</v>
      </c>
      <c r="B21">
        <v>1</v>
      </c>
    </row>
    <row r="22" spans="1:2" x14ac:dyDescent="0.25">
      <c r="A22" t="s">
        <v>8148</v>
      </c>
      <c r="B22">
        <v>10</v>
      </c>
    </row>
    <row r="23" spans="1:2" x14ac:dyDescent="0.25">
      <c r="A23" t="s">
        <v>8149</v>
      </c>
      <c r="B23">
        <v>2</v>
      </c>
    </row>
    <row r="24" spans="1:2" x14ac:dyDescent="0.25">
      <c r="A24" t="s">
        <v>8150</v>
      </c>
      <c r="B24">
        <v>13</v>
      </c>
    </row>
    <row r="25" spans="1:2" x14ac:dyDescent="0.25">
      <c r="A25" t="s">
        <v>8151</v>
      </c>
      <c r="B25">
        <v>1</v>
      </c>
    </row>
    <row r="26" spans="1:2" x14ac:dyDescent="0.25">
      <c r="A26" t="s">
        <v>8152</v>
      </c>
      <c r="B26">
        <v>1</v>
      </c>
    </row>
    <row r="27" spans="1:2" x14ac:dyDescent="0.25">
      <c r="A27" t="s">
        <v>8153</v>
      </c>
      <c r="B27">
        <v>11</v>
      </c>
    </row>
    <row r="28" spans="1:2" x14ac:dyDescent="0.25">
      <c r="A28" t="s">
        <v>8154</v>
      </c>
      <c r="B28">
        <v>1</v>
      </c>
    </row>
    <row r="29" spans="1:2" x14ac:dyDescent="0.25">
      <c r="A29" t="s">
        <v>8155</v>
      </c>
      <c r="B29">
        <v>1</v>
      </c>
    </row>
    <row r="30" spans="1:2" x14ac:dyDescent="0.25">
      <c r="A30" t="s">
        <v>8156</v>
      </c>
      <c r="B30">
        <v>2</v>
      </c>
    </row>
    <row r="31" spans="1:2" x14ac:dyDescent="0.25">
      <c r="A31" t="s">
        <v>8157</v>
      </c>
      <c r="B31">
        <v>1</v>
      </c>
    </row>
    <row r="32" spans="1:2" x14ac:dyDescent="0.25">
      <c r="A32" t="s">
        <v>8158</v>
      </c>
      <c r="B32">
        <v>1</v>
      </c>
    </row>
    <row r="33" spans="1:2" x14ac:dyDescent="0.25">
      <c r="A33" t="s">
        <v>8159</v>
      </c>
      <c r="B33">
        <v>2</v>
      </c>
    </row>
    <row r="34" spans="1:2" x14ac:dyDescent="0.25">
      <c r="A34" t="s">
        <v>8160</v>
      </c>
      <c r="B34">
        <v>6</v>
      </c>
    </row>
    <row r="35" spans="1:2" x14ac:dyDescent="0.25">
      <c r="A35" t="s">
        <v>8161</v>
      </c>
      <c r="B35">
        <v>1</v>
      </c>
    </row>
    <row r="36" spans="1:2" x14ac:dyDescent="0.25">
      <c r="A36" t="s">
        <v>8162</v>
      </c>
      <c r="B36">
        <v>4</v>
      </c>
    </row>
    <row r="37" spans="1:2" x14ac:dyDescent="0.25">
      <c r="A37" t="s">
        <v>8163</v>
      </c>
      <c r="B37">
        <v>1</v>
      </c>
    </row>
    <row r="38" spans="1:2" x14ac:dyDescent="0.25">
      <c r="A38" t="s">
        <v>8164</v>
      </c>
      <c r="B38">
        <v>3</v>
      </c>
    </row>
    <row r="39" spans="1:2" x14ac:dyDescent="0.25">
      <c r="A39" t="s">
        <v>8165</v>
      </c>
      <c r="B39">
        <v>3</v>
      </c>
    </row>
    <row r="40" spans="1:2" x14ac:dyDescent="0.25">
      <c r="A40" t="s">
        <v>8166</v>
      </c>
      <c r="B40">
        <v>1</v>
      </c>
    </row>
    <row r="41" spans="1:2" x14ac:dyDescent="0.25">
      <c r="A41" t="s">
        <v>8167</v>
      </c>
      <c r="B41">
        <v>1</v>
      </c>
    </row>
    <row r="42" spans="1:2" x14ac:dyDescent="0.25">
      <c r="A42" t="s">
        <v>8168</v>
      </c>
      <c r="B42">
        <v>1</v>
      </c>
    </row>
    <row r="43" spans="1:2" x14ac:dyDescent="0.25">
      <c r="A43" t="s">
        <v>8169</v>
      </c>
      <c r="B43">
        <v>1</v>
      </c>
    </row>
    <row r="44" spans="1:2" x14ac:dyDescent="0.25">
      <c r="A44" t="s">
        <v>8170</v>
      </c>
      <c r="B44">
        <v>1</v>
      </c>
    </row>
    <row r="45" spans="1:2" x14ac:dyDescent="0.25">
      <c r="A45" t="s">
        <v>8171</v>
      </c>
      <c r="B45">
        <v>2</v>
      </c>
    </row>
    <row r="46" spans="1:2" x14ac:dyDescent="0.25">
      <c r="A46" t="s">
        <v>8172</v>
      </c>
      <c r="B46">
        <v>1</v>
      </c>
    </row>
    <row r="47" spans="1:2" x14ac:dyDescent="0.25">
      <c r="A47" t="s">
        <v>8173</v>
      </c>
      <c r="B47">
        <v>1</v>
      </c>
    </row>
    <row r="48" spans="1:2" x14ac:dyDescent="0.25">
      <c r="A48" t="s">
        <v>8174</v>
      </c>
      <c r="B48">
        <v>1</v>
      </c>
    </row>
    <row r="49" spans="1:2" x14ac:dyDescent="0.25">
      <c r="A49" t="s">
        <v>8175</v>
      </c>
      <c r="B49">
        <v>1</v>
      </c>
    </row>
    <row r="50" spans="1:2" x14ac:dyDescent="0.25">
      <c r="A50" t="s">
        <v>8176</v>
      </c>
      <c r="B50">
        <v>1</v>
      </c>
    </row>
    <row r="51" spans="1:2" x14ac:dyDescent="0.25">
      <c r="A51" t="s">
        <v>8177</v>
      </c>
      <c r="B51">
        <v>1</v>
      </c>
    </row>
    <row r="52" spans="1:2" x14ac:dyDescent="0.25">
      <c r="A52" t="s">
        <v>8178</v>
      </c>
      <c r="B52">
        <v>2</v>
      </c>
    </row>
    <row r="53" spans="1:2" x14ac:dyDescent="0.25">
      <c r="A53" t="s">
        <v>8179</v>
      </c>
      <c r="B53">
        <v>1</v>
      </c>
    </row>
    <row r="54" spans="1:2" x14ac:dyDescent="0.25">
      <c r="A54" t="s">
        <v>8180</v>
      </c>
      <c r="B54">
        <v>1</v>
      </c>
    </row>
    <row r="55" spans="1:2" x14ac:dyDescent="0.25">
      <c r="A55" t="s">
        <v>8181</v>
      </c>
      <c r="B55">
        <v>1</v>
      </c>
    </row>
    <row r="56" spans="1:2" x14ac:dyDescent="0.25">
      <c r="A56" t="s">
        <v>8182</v>
      </c>
      <c r="B56">
        <v>2</v>
      </c>
    </row>
    <row r="57" spans="1:2" x14ac:dyDescent="0.25">
      <c r="A57" t="s">
        <v>8183</v>
      </c>
      <c r="B57">
        <v>1</v>
      </c>
    </row>
    <row r="58" spans="1:2" x14ac:dyDescent="0.25">
      <c r="A58" t="s">
        <v>8184</v>
      </c>
      <c r="B58">
        <v>1</v>
      </c>
    </row>
    <row r="59" spans="1:2" x14ac:dyDescent="0.25">
      <c r="A59" t="s">
        <v>8185</v>
      </c>
      <c r="B59">
        <v>2</v>
      </c>
    </row>
    <row r="60" spans="1:2" x14ac:dyDescent="0.25">
      <c r="A60" t="s">
        <v>8186</v>
      </c>
      <c r="B60">
        <v>2</v>
      </c>
    </row>
    <row r="61" spans="1:2" x14ac:dyDescent="0.25">
      <c r="A61" t="s">
        <v>8187</v>
      </c>
      <c r="B61">
        <v>1</v>
      </c>
    </row>
    <row r="62" spans="1:2" x14ac:dyDescent="0.25">
      <c r="A62" t="s">
        <v>8188</v>
      </c>
      <c r="B62">
        <v>2</v>
      </c>
    </row>
    <row r="63" spans="1:2" x14ac:dyDescent="0.25">
      <c r="A63" t="s">
        <v>8189</v>
      </c>
      <c r="B63">
        <v>2</v>
      </c>
    </row>
    <row r="64" spans="1:2" x14ac:dyDescent="0.25">
      <c r="A64" t="s">
        <v>8190</v>
      </c>
      <c r="B64">
        <v>1</v>
      </c>
    </row>
    <row r="65" spans="1:2" x14ac:dyDescent="0.25">
      <c r="A65" t="s">
        <v>8191</v>
      </c>
      <c r="B65">
        <v>1</v>
      </c>
    </row>
    <row r="66" spans="1:2" x14ac:dyDescent="0.25">
      <c r="A66" t="s">
        <v>8192</v>
      </c>
      <c r="B66">
        <v>1</v>
      </c>
    </row>
    <row r="67" spans="1:2" x14ac:dyDescent="0.25">
      <c r="A67" t="s">
        <v>8193</v>
      </c>
      <c r="B67">
        <v>1</v>
      </c>
    </row>
    <row r="68" spans="1:2" x14ac:dyDescent="0.25">
      <c r="A68" t="s">
        <v>8194</v>
      </c>
      <c r="B68">
        <v>1</v>
      </c>
    </row>
    <row r="69" spans="1:2" x14ac:dyDescent="0.25">
      <c r="A69" t="s">
        <v>8195</v>
      </c>
      <c r="B69">
        <v>1</v>
      </c>
    </row>
    <row r="70" spans="1:2" x14ac:dyDescent="0.25">
      <c r="A70" t="s">
        <v>8196</v>
      </c>
      <c r="B70">
        <v>1</v>
      </c>
    </row>
    <row r="71" spans="1:2" x14ac:dyDescent="0.25">
      <c r="A71" t="s">
        <v>8197</v>
      </c>
      <c r="B71">
        <v>2</v>
      </c>
    </row>
    <row r="72" spans="1:2" x14ac:dyDescent="0.25">
      <c r="A72" t="s">
        <v>8198</v>
      </c>
      <c r="B72">
        <v>1</v>
      </c>
    </row>
    <row r="73" spans="1:2" x14ac:dyDescent="0.25">
      <c r="A73" t="s">
        <v>8199</v>
      </c>
      <c r="B73">
        <v>2</v>
      </c>
    </row>
    <row r="74" spans="1:2" x14ac:dyDescent="0.25">
      <c r="A74" t="s">
        <v>8200</v>
      </c>
      <c r="B74">
        <v>1</v>
      </c>
    </row>
    <row r="75" spans="1:2" x14ac:dyDescent="0.25">
      <c r="A75" t="s">
        <v>8201</v>
      </c>
      <c r="B75">
        <v>1</v>
      </c>
    </row>
    <row r="76" spans="1:2" x14ac:dyDescent="0.25">
      <c r="A76" t="s">
        <v>8202</v>
      </c>
      <c r="B76">
        <v>1</v>
      </c>
    </row>
    <row r="77" spans="1:2" x14ac:dyDescent="0.25">
      <c r="A77" t="s">
        <v>8203</v>
      </c>
      <c r="B77">
        <v>1</v>
      </c>
    </row>
    <row r="78" spans="1:2" x14ac:dyDescent="0.25">
      <c r="A78" t="s">
        <v>8204</v>
      </c>
      <c r="B78">
        <v>1</v>
      </c>
    </row>
    <row r="79" spans="1:2" x14ac:dyDescent="0.25">
      <c r="A79" t="s">
        <v>8205</v>
      </c>
      <c r="B79">
        <v>1</v>
      </c>
    </row>
    <row r="80" spans="1:2" x14ac:dyDescent="0.25">
      <c r="A80" t="s">
        <v>8206</v>
      </c>
      <c r="B80">
        <v>1</v>
      </c>
    </row>
    <row r="81" spans="1:2" x14ac:dyDescent="0.25">
      <c r="A81" t="s">
        <v>8207</v>
      </c>
      <c r="B81">
        <v>1</v>
      </c>
    </row>
    <row r="82" spans="1:2" x14ac:dyDescent="0.25">
      <c r="A82" t="s">
        <v>8208</v>
      </c>
      <c r="B82">
        <v>1</v>
      </c>
    </row>
    <row r="83" spans="1:2" x14ac:dyDescent="0.25">
      <c r="A83" t="s">
        <v>8209</v>
      </c>
      <c r="B83">
        <v>1</v>
      </c>
    </row>
    <row r="84" spans="1:2" x14ac:dyDescent="0.25">
      <c r="A84" t="s">
        <v>8210</v>
      </c>
      <c r="B84">
        <v>1</v>
      </c>
    </row>
    <row r="85" spans="1:2" x14ac:dyDescent="0.25">
      <c r="A85" t="s">
        <v>8211</v>
      </c>
      <c r="B85">
        <v>2</v>
      </c>
    </row>
    <row r="86" spans="1:2" x14ac:dyDescent="0.25">
      <c r="A86" t="s">
        <v>8212</v>
      </c>
      <c r="B86">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8"/>
  <sheetViews>
    <sheetView workbookViewId="0">
      <selection activeCell="B295" sqref="B295"/>
    </sheetView>
  </sheetViews>
  <sheetFormatPr defaultRowHeight="15" x14ac:dyDescent="0.25"/>
  <cols>
    <col min="1" max="1" width="255.7109375" bestFit="1" customWidth="1"/>
    <col min="2" max="2" width="9.140625" customWidth="1"/>
  </cols>
  <sheetData>
    <row r="1" spans="1:2" x14ac:dyDescent="0.25">
      <c r="A1" t="s">
        <v>1464</v>
      </c>
      <c r="B1" t="s">
        <v>1465</v>
      </c>
    </row>
    <row r="2" spans="1:2" x14ac:dyDescent="0.25">
      <c r="A2" t="s">
        <v>1479</v>
      </c>
      <c r="B2" t="s">
        <v>1480</v>
      </c>
    </row>
    <row r="3" spans="1:2" x14ac:dyDescent="0.25">
      <c r="A3" t="s">
        <v>1481</v>
      </c>
      <c r="B3" t="s">
        <v>1482</v>
      </c>
    </row>
    <row r="4" spans="1:2" x14ac:dyDescent="0.25">
      <c r="A4" t="s">
        <v>1483</v>
      </c>
      <c r="B4" t="s">
        <v>1484</v>
      </c>
    </row>
    <row r="5" spans="1:2" x14ac:dyDescent="0.25">
      <c r="A5" t="s">
        <v>1487</v>
      </c>
      <c r="B5" t="s">
        <v>1488</v>
      </c>
    </row>
    <row r="6" spans="1:2" x14ac:dyDescent="0.25">
      <c r="A6" t="s">
        <v>1491</v>
      </c>
      <c r="B6" t="s">
        <v>1492</v>
      </c>
    </row>
    <row r="7" spans="1:2" x14ac:dyDescent="0.25">
      <c r="A7" t="s">
        <v>1495</v>
      </c>
      <c r="B7" t="s">
        <v>1496</v>
      </c>
    </row>
    <row r="8" spans="1:2" x14ac:dyDescent="0.25">
      <c r="A8" t="s">
        <v>1497</v>
      </c>
      <c r="B8" t="s">
        <v>1498</v>
      </c>
    </row>
    <row r="9" spans="1:2" x14ac:dyDescent="0.25">
      <c r="A9" t="s">
        <v>1500</v>
      </c>
      <c r="B9" t="s">
        <v>1501</v>
      </c>
    </row>
    <row r="10" spans="1:2" x14ac:dyDescent="0.25">
      <c r="A10" t="s">
        <v>1502</v>
      </c>
      <c r="B10" t="s">
        <v>1503</v>
      </c>
    </row>
    <row r="11" spans="1:2" x14ac:dyDescent="0.25">
      <c r="A11" t="s">
        <v>1506</v>
      </c>
      <c r="B11" t="s">
        <v>1507</v>
      </c>
    </row>
    <row r="12" spans="1:2" x14ac:dyDescent="0.25">
      <c r="A12" t="s">
        <v>4380</v>
      </c>
      <c r="B12" t="s">
        <v>1509</v>
      </c>
    </row>
    <row r="13" spans="1:2" x14ac:dyDescent="0.25">
      <c r="A13" t="s">
        <v>1512</v>
      </c>
      <c r="B13" t="s">
        <v>1513</v>
      </c>
    </row>
    <row r="14" spans="1:2" x14ac:dyDescent="0.25">
      <c r="A14" t="s">
        <v>1514</v>
      </c>
      <c r="B14" t="s">
        <v>1515</v>
      </c>
    </row>
    <row r="15" spans="1:2" x14ac:dyDescent="0.25">
      <c r="A15" t="s">
        <v>1516</v>
      </c>
      <c r="B15" t="s">
        <v>1517</v>
      </c>
    </row>
    <row r="16" spans="1:2" x14ac:dyDescent="0.25">
      <c r="A16" t="s">
        <v>1520</v>
      </c>
      <c r="B16" t="s">
        <v>1521</v>
      </c>
    </row>
    <row r="17" spans="1:2" x14ac:dyDescent="0.25">
      <c r="A17" t="s">
        <v>1522</v>
      </c>
      <c r="B17" t="s">
        <v>1523</v>
      </c>
    </row>
    <row r="18" spans="1:2" x14ac:dyDescent="0.25">
      <c r="A18" t="s">
        <v>1524</v>
      </c>
      <c r="B18" t="s">
        <v>1525</v>
      </c>
    </row>
    <row r="19" spans="1:2" x14ac:dyDescent="0.25">
      <c r="A19" t="s">
        <v>1530</v>
      </c>
      <c r="B19" t="s">
        <v>1531</v>
      </c>
    </row>
    <row r="20" spans="1:2" x14ac:dyDescent="0.25">
      <c r="A20" t="s">
        <v>1536</v>
      </c>
      <c r="B20" t="s">
        <v>1537</v>
      </c>
    </row>
    <row r="21" spans="1:2" x14ac:dyDescent="0.25">
      <c r="A21" t="s">
        <v>1546</v>
      </c>
      <c r="B21" t="s">
        <v>1547</v>
      </c>
    </row>
    <row r="22" spans="1:2" x14ac:dyDescent="0.25">
      <c r="A22" t="s">
        <v>1552</v>
      </c>
      <c r="B22" t="s">
        <v>1553</v>
      </c>
    </row>
    <row r="23" spans="1:2" x14ac:dyDescent="0.25">
      <c r="A23" t="s">
        <v>5891</v>
      </c>
      <c r="B23" t="s">
        <v>1557</v>
      </c>
    </row>
    <row r="24" spans="1:2" x14ac:dyDescent="0.25">
      <c r="A24" t="s">
        <v>1560</v>
      </c>
      <c r="B24" t="s">
        <v>1561</v>
      </c>
    </row>
    <row r="25" spans="1:2" x14ac:dyDescent="0.25">
      <c r="A25" t="s">
        <v>1572</v>
      </c>
      <c r="B25" t="s">
        <v>1573</v>
      </c>
    </row>
    <row r="26" spans="1:2" x14ac:dyDescent="0.25">
      <c r="A26" t="s">
        <v>1582</v>
      </c>
      <c r="B26" t="s">
        <v>1583</v>
      </c>
    </row>
    <row r="27" spans="1:2" x14ac:dyDescent="0.25">
      <c r="A27" t="s">
        <v>1584</v>
      </c>
      <c r="B27" t="s">
        <v>1585</v>
      </c>
    </row>
    <row r="28" spans="1:2" x14ac:dyDescent="0.25">
      <c r="A28" t="s">
        <v>1586</v>
      </c>
      <c r="B28" t="s">
        <v>1587</v>
      </c>
    </row>
    <row r="29" spans="1:2" x14ac:dyDescent="0.25">
      <c r="A29" t="s">
        <v>1588</v>
      </c>
      <c r="B29" t="s">
        <v>1589</v>
      </c>
    </row>
    <row r="30" spans="1:2" x14ac:dyDescent="0.25">
      <c r="A30" t="s">
        <v>1598</v>
      </c>
      <c r="B30" t="s">
        <v>1599</v>
      </c>
    </row>
    <row r="31" spans="1:2" x14ac:dyDescent="0.25">
      <c r="A31" t="s">
        <v>1604</v>
      </c>
      <c r="B31" t="s">
        <v>1605</v>
      </c>
    </row>
    <row r="32" spans="1:2" x14ac:dyDescent="0.25">
      <c r="A32" t="s">
        <v>7908</v>
      </c>
      <c r="B32" t="s">
        <v>7909</v>
      </c>
    </row>
    <row r="33" spans="1:2" x14ac:dyDescent="0.25">
      <c r="A33" t="s">
        <v>7096</v>
      </c>
      <c r="B33" t="s">
        <v>7097</v>
      </c>
    </row>
    <row r="34" spans="1:2" x14ac:dyDescent="0.25">
      <c r="A34" t="s">
        <v>1485</v>
      </c>
      <c r="B34" t="s">
        <v>1486</v>
      </c>
    </row>
    <row r="35" spans="1:2" x14ac:dyDescent="0.25">
      <c r="A35" t="s">
        <v>1489</v>
      </c>
      <c r="B35" t="s">
        <v>1490</v>
      </c>
    </row>
    <row r="36" spans="1:2" x14ac:dyDescent="0.25">
      <c r="A36" t="s">
        <v>1493</v>
      </c>
      <c r="B36" t="s">
        <v>1494</v>
      </c>
    </row>
    <row r="37" spans="1:2" x14ac:dyDescent="0.25">
      <c r="A37" t="s">
        <v>1499</v>
      </c>
      <c r="B37">
        <v>0</v>
      </c>
    </row>
    <row r="38" spans="1:2" x14ac:dyDescent="0.25">
      <c r="A38" t="s">
        <v>1504</v>
      </c>
      <c r="B38" t="s">
        <v>1505</v>
      </c>
    </row>
    <row r="39" spans="1:2" x14ac:dyDescent="0.25">
      <c r="A39" t="s">
        <v>1510</v>
      </c>
      <c r="B39" t="s">
        <v>1511</v>
      </c>
    </row>
    <row r="40" spans="1:2" x14ac:dyDescent="0.25">
      <c r="A40" t="s">
        <v>1518</v>
      </c>
      <c r="B40" t="s">
        <v>1519</v>
      </c>
    </row>
    <row r="41" spans="1:2" x14ac:dyDescent="0.25">
      <c r="A41" t="s">
        <v>1526</v>
      </c>
      <c r="B41" t="s">
        <v>1527</v>
      </c>
    </row>
    <row r="42" spans="1:2" x14ac:dyDescent="0.25">
      <c r="A42" t="s">
        <v>1528</v>
      </c>
      <c r="B42" t="s">
        <v>1529</v>
      </c>
    </row>
    <row r="43" spans="1:2" x14ac:dyDescent="0.25">
      <c r="A43" t="s">
        <v>1532</v>
      </c>
      <c r="B43" t="s">
        <v>1533</v>
      </c>
    </row>
    <row r="44" spans="1:2" x14ac:dyDescent="0.25">
      <c r="A44" t="s">
        <v>1534</v>
      </c>
      <c r="B44" t="s">
        <v>1535</v>
      </c>
    </row>
    <row r="45" spans="1:2" x14ac:dyDescent="0.25">
      <c r="A45" t="s">
        <v>1538</v>
      </c>
      <c r="B45" t="s">
        <v>1539</v>
      </c>
    </row>
    <row r="46" spans="1:2" x14ac:dyDescent="0.25">
      <c r="A46" t="s">
        <v>1540</v>
      </c>
      <c r="B46" t="s">
        <v>1541</v>
      </c>
    </row>
    <row r="47" spans="1:2" x14ac:dyDescent="0.25">
      <c r="A47" t="s">
        <v>1542</v>
      </c>
      <c r="B47" t="s">
        <v>1543</v>
      </c>
    </row>
    <row r="48" spans="1:2" x14ac:dyDescent="0.25">
      <c r="A48" t="s">
        <v>1544</v>
      </c>
      <c r="B48" t="s">
        <v>1545</v>
      </c>
    </row>
    <row r="49" spans="1:2" x14ac:dyDescent="0.25">
      <c r="A49" t="s">
        <v>1548</v>
      </c>
      <c r="B49" t="s">
        <v>1549</v>
      </c>
    </row>
    <row r="50" spans="1:2" x14ac:dyDescent="0.25">
      <c r="A50" t="s">
        <v>1550</v>
      </c>
      <c r="B50" t="s">
        <v>1551</v>
      </c>
    </row>
    <row r="51" spans="1:2" x14ac:dyDescent="0.25">
      <c r="A51" t="s">
        <v>1554</v>
      </c>
      <c r="B51" t="s">
        <v>1555</v>
      </c>
    </row>
    <row r="52" spans="1:2" x14ac:dyDescent="0.25">
      <c r="A52" t="s">
        <v>1558</v>
      </c>
      <c r="B52" t="s">
        <v>1559</v>
      </c>
    </row>
    <row r="53" spans="1:2" x14ac:dyDescent="0.25">
      <c r="A53" t="s">
        <v>1562</v>
      </c>
      <c r="B53" t="s">
        <v>1563</v>
      </c>
    </row>
    <row r="54" spans="1:2" x14ac:dyDescent="0.25">
      <c r="A54" t="s">
        <v>1564</v>
      </c>
      <c r="B54" t="s">
        <v>1565</v>
      </c>
    </row>
    <row r="55" spans="1:2" x14ac:dyDescent="0.25">
      <c r="A55" t="s">
        <v>1566</v>
      </c>
      <c r="B55" t="s">
        <v>1567</v>
      </c>
    </row>
    <row r="56" spans="1:2" x14ac:dyDescent="0.25">
      <c r="A56" t="s">
        <v>1568</v>
      </c>
      <c r="B56" t="s">
        <v>1569</v>
      </c>
    </row>
    <row r="57" spans="1:2" x14ac:dyDescent="0.25">
      <c r="A57" t="s">
        <v>1570</v>
      </c>
      <c r="B57" t="s">
        <v>1571</v>
      </c>
    </row>
    <row r="58" spans="1:2" x14ac:dyDescent="0.25">
      <c r="A58" t="s">
        <v>1574</v>
      </c>
      <c r="B58" t="s">
        <v>1575</v>
      </c>
    </row>
    <row r="59" spans="1:2" x14ac:dyDescent="0.25">
      <c r="A59" t="s">
        <v>1576</v>
      </c>
      <c r="B59" t="s">
        <v>1577</v>
      </c>
    </row>
    <row r="60" spans="1:2" x14ac:dyDescent="0.25">
      <c r="A60" t="s">
        <v>1578</v>
      </c>
      <c r="B60" t="s">
        <v>1579</v>
      </c>
    </row>
    <row r="61" spans="1:2" x14ac:dyDescent="0.25">
      <c r="A61" t="s">
        <v>1580</v>
      </c>
      <c r="B61" t="s">
        <v>1581</v>
      </c>
    </row>
    <row r="62" spans="1:2" x14ac:dyDescent="0.25">
      <c r="A62" t="s">
        <v>1590</v>
      </c>
      <c r="B62" t="s">
        <v>1591</v>
      </c>
    </row>
    <row r="63" spans="1:2" x14ac:dyDescent="0.25">
      <c r="A63" t="s">
        <v>1592</v>
      </c>
      <c r="B63" t="s">
        <v>1593</v>
      </c>
    </row>
    <row r="64" spans="1:2" x14ac:dyDescent="0.25">
      <c r="A64" t="s">
        <v>1594</v>
      </c>
      <c r="B64" t="s">
        <v>1595</v>
      </c>
    </row>
    <row r="65" spans="1:2" x14ac:dyDescent="0.25">
      <c r="A65" t="s">
        <v>1596</v>
      </c>
      <c r="B65" t="s">
        <v>1597</v>
      </c>
    </row>
    <row r="66" spans="1:2" x14ac:dyDescent="0.25">
      <c r="A66" t="s">
        <v>1600</v>
      </c>
      <c r="B66" t="s">
        <v>1601</v>
      </c>
    </row>
    <row r="67" spans="1:2" x14ac:dyDescent="0.25">
      <c r="A67" t="s">
        <v>1602</v>
      </c>
      <c r="B67" t="s">
        <v>1603</v>
      </c>
    </row>
    <row r="68" spans="1:2" x14ac:dyDescent="0.25">
      <c r="A68" t="s">
        <v>1618</v>
      </c>
      <c r="B68" t="s">
        <v>1619</v>
      </c>
    </row>
    <row r="69" spans="1:2" x14ac:dyDescent="0.25">
      <c r="A69" t="s">
        <v>1624</v>
      </c>
      <c r="B69" t="s">
        <v>1625</v>
      </c>
    </row>
    <row r="70" spans="1:2" x14ac:dyDescent="0.25">
      <c r="A70" t="s">
        <v>1634</v>
      </c>
      <c r="B70" t="s">
        <v>1635</v>
      </c>
    </row>
    <row r="71" spans="1:2" x14ac:dyDescent="0.25">
      <c r="A71" t="s">
        <v>1648</v>
      </c>
      <c r="B71" t="s">
        <v>1649</v>
      </c>
    </row>
    <row r="72" spans="1:2" x14ac:dyDescent="0.25">
      <c r="A72" t="s">
        <v>1650</v>
      </c>
      <c r="B72" t="s">
        <v>1651</v>
      </c>
    </row>
    <row r="73" spans="1:2" x14ac:dyDescent="0.25">
      <c r="A73" t="s">
        <v>5171</v>
      </c>
      <c r="B73" t="s">
        <v>1653</v>
      </c>
    </row>
    <row r="74" spans="1:2" x14ac:dyDescent="0.25">
      <c r="A74" t="s">
        <v>1656</v>
      </c>
      <c r="B74" t="s">
        <v>1657</v>
      </c>
    </row>
    <row r="75" spans="1:2" x14ac:dyDescent="0.25">
      <c r="A75" t="s">
        <v>7993</v>
      </c>
      <c r="B75" t="s">
        <v>1669</v>
      </c>
    </row>
    <row r="76" spans="1:2" x14ac:dyDescent="0.25">
      <c r="A76" t="s">
        <v>1670</v>
      </c>
      <c r="B76" t="s">
        <v>1671</v>
      </c>
    </row>
    <row r="77" spans="1:2" x14ac:dyDescent="0.25">
      <c r="A77" t="s">
        <v>1695</v>
      </c>
      <c r="B77" t="s">
        <v>1696</v>
      </c>
    </row>
    <row r="78" spans="1:2" x14ac:dyDescent="0.25">
      <c r="A78" t="s">
        <v>1697</v>
      </c>
      <c r="B78" t="s">
        <v>1698</v>
      </c>
    </row>
    <row r="79" spans="1:2" x14ac:dyDescent="0.25">
      <c r="A79" t="s">
        <v>1707</v>
      </c>
      <c r="B79" t="s">
        <v>1708</v>
      </c>
    </row>
    <row r="80" spans="1:2" x14ac:dyDescent="0.25">
      <c r="A80" t="s">
        <v>1727</v>
      </c>
      <c r="B80" t="s">
        <v>1728</v>
      </c>
    </row>
    <row r="81" spans="1:2" x14ac:dyDescent="0.25">
      <c r="A81" t="s">
        <v>1746</v>
      </c>
      <c r="B81" t="s">
        <v>1747</v>
      </c>
    </row>
    <row r="82" spans="1:2" x14ac:dyDescent="0.25">
      <c r="A82" t="s">
        <v>1767</v>
      </c>
      <c r="B82" t="s">
        <v>1768</v>
      </c>
    </row>
    <row r="83" spans="1:2" x14ac:dyDescent="0.25">
      <c r="A83" t="s">
        <v>1796</v>
      </c>
      <c r="B83" t="s">
        <v>1797</v>
      </c>
    </row>
    <row r="84" spans="1:2" x14ac:dyDescent="0.25">
      <c r="A84" t="s">
        <v>1804</v>
      </c>
      <c r="B84" t="s">
        <v>1805</v>
      </c>
    </row>
    <row r="85" spans="1:2" x14ac:dyDescent="0.25">
      <c r="A85" t="s">
        <v>1808</v>
      </c>
      <c r="B85" t="s">
        <v>1809</v>
      </c>
    </row>
    <row r="86" spans="1:2" x14ac:dyDescent="0.25">
      <c r="A86" t="s">
        <v>1810</v>
      </c>
      <c r="B86" t="s">
        <v>1811</v>
      </c>
    </row>
    <row r="87" spans="1:2" x14ac:dyDescent="0.25">
      <c r="A87" t="s">
        <v>1822</v>
      </c>
      <c r="B87" t="s">
        <v>1823</v>
      </c>
    </row>
    <row r="88" spans="1:2" x14ac:dyDescent="0.25">
      <c r="A88" t="s">
        <v>1834</v>
      </c>
      <c r="B88" t="s">
        <v>1835</v>
      </c>
    </row>
    <row r="89" spans="1:2" x14ac:dyDescent="0.25">
      <c r="A89" t="s">
        <v>1844</v>
      </c>
      <c r="B89" t="s">
        <v>1845</v>
      </c>
    </row>
    <row r="90" spans="1:2" x14ac:dyDescent="0.25">
      <c r="A90" t="s">
        <v>1846</v>
      </c>
      <c r="B90" t="s">
        <v>1847</v>
      </c>
    </row>
    <row r="91" spans="1:2" x14ac:dyDescent="0.25">
      <c r="A91" t="s">
        <v>1864</v>
      </c>
      <c r="B91" t="s">
        <v>1865</v>
      </c>
    </row>
    <row r="92" spans="1:2" x14ac:dyDescent="0.25">
      <c r="A92" t="s">
        <v>1897</v>
      </c>
      <c r="B92" t="s">
        <v>1898</v>
      </c>
    </row>
    <row r="93" spans="1:2" x14ac:dyDescent="0.25">
      <c r="A93" t="s">
        <v>1944</v>
      </c>
      <c r="B93" t="s">
        <v>1945</v>
      </c>
    </row>
    <row r="94" spans="1:2" x14ac:dyDescent="0.25">
      <c r="A94" t="s">
        <v>1956</v>
      </c>
      <c r="B94" t="s">
        <v>1957</v>
      </c>
    </row>
    <row r="95" spans="1:2" x14ac:dyDescent="0.25">
      <c r="A95" t="s">
        <v>1968</v>
      </c>
      <c r="B95" t="s">
        <v>1969</v>
      </c>
    </row>
    <row r="96" spans="1:2" x14ac:dyDescent="0.25">
      <c r="A96" t="s">
        <v>2019</v>
      </c>
      <c r="B96" t="s">
        <v>2020</v>
      </c>
    </row>
    <row r="97" spans="1:2" x14ac:dyDescent="0.25">
      <c r="A97" t="s">
        <v>2091</v>
      </c>
      <c r="B97" t="s">
        <v>2092</v>
      </c>
    </row>
    <row r="98" spans="1:2" x14ac:dyDescent="0.25">
      <c r="A98" t="s">
        <v>2135</v>
      </c>
      <c r="B98" t="s">
        <v>2136</v>
      </c>
    </row>
    <row r="99" spans="1:2" x14ac:dyDescent="0.25">
      <c r="A99" t="s">
        <v>2170</v>
      </c>
      <c r="B99" t="s">
        <v>2171</v>
      </c>
    </row>
    <row r="100" spans="1:2" x14ac:dyDescent="0.25">
      <c r="A100" t="s">
        <v>2190</v>
      </c>
      <c r="B100" t="s">
        <v>2191</v>
      </c>
    </row>
    <row r="101" spans="1:2" x14ac:dyDescent="0.25">
      <c r="A101" t="s">
        <v>2230</v>
      </c>
      <c r="B101" t="s">
        <v>2231</v>
      </c>
    </row>
    <row r="102" spans="1:2" x14ac:dyDescent="0.25">
      <c r="A102" t="s">
        <v>2255</v>
      </c>
      <c r="B102" t="s">
        <v>2256</v>
      </c>
    </row>
    <row r="103" spans="1:2" x14ac:dyDescent="0.25">
      <c r="A103" t="s">
        <v>2288</v>
      </c>
      <c r="B103" t="s">
        <v>2289</v>
      </c>
    </row>
    <row r="104" spans="1:2" x14ac:dyDescent="0.25">
      <c r="A104" t="s">
        <v>2300</v>
      </c>
      <c r="B104" t="s">
        <v>2301</v>
      </c>
    </row>
    <row r="105" spans="1:2" x14ac:dyDescent="0.25">
      <c r="A105" t="s">
        <v>2306</v>
      </c>
      <c r="B105" t="s">
        <v>2307</v>
      </c>
    </row>
    <row r="106" spans="1:2" x14ac:dyDescent="0.25">
      <c r="A106" t="s">
        <v>2320</v>
      </c>
      <c r="B106" t="s">
        <v>2321</v>
      </c>
    </row>
    <row r="107" spans="1:2" x14ac:dyDescent="0.25">
      <c r="A107" t="s">
        <v>2367</v>
      </c>
      <c r="B107" t="s">
        <v>2368</v>
      </c>
    </row>
    <row r="108" spans="1:2" x14ac:dyDescent="0.25">
      <c r="A108" t="s">
        <v>2430</v>
      </c>
      <c r="B108" t="s">
        <v>2431</v>
      </c>
    </row>
    <row r="109" spans="1:2" x14ac:dyDescent="0.25">
      <c r="A109" t="s">
        <v>2504</v>
      </c>
      <c r="B109" t="s">
        <v>2505</v>
      </c>
    </row>
    <row r="110" spans="1:2" x14ac:dyDescent="0.25">
      <c r="A110" t="s">
        <v>2688</v>
      </c>
      <c r="B110" t="s">
        <v>2689</v>
      </c>
    </row>
    <row r="111" spans="1:2" x14ac:dyDescent="0.25">
      <c r="A111" t="s">
        <v>2902</v>
      </c>
      <c r="B111" t="s">
        <v>2903</v>
      </c>
    </row>
    <row r="112" spans="1:2" x14ac:dyDescent="0.25">
      <c r="A112" t="s">
        <v>2918</v>
      </c>
      <c r="B112" t="s">
        <v>2919</v>
      </c>
    </row>
    <row r="113" spans="1:2" x14ac:dyDescent="0.25">
      <c r="A113" t="s">
        <v>3078</v>
      </c>
      <c r="B113" t="s">
        <v>3079</v>
      </c>
    </row>
    <row r="114" spans="1:2" x14ac:dyDescent="0.25">
      <c r="A114" t="s">
        <v>3401</v>
      </c>
      <c r="B114" t="s">
        <v>3402</v>
      </c>
    </row>
    <row r="115" spans="1:2" x14ac:dyDescent="0.25">
      <c r="A115" t="s">
        <v>3562</v>
      </c>
      <c r="B115" t="s">
        <v>3563</v>
      </c>
    </row>
    <row r="116" spans="1:2" x14ac:dyDescent="0.25">
      <c r="A116" t="s">
        <v>3581</v>
      </c>
      <c r="B116" t="s">
        <v>3582</v>
      </c>
    </row>
    <row r="117" spans="1:2" x14ac:dyDescent="0.25">
      <c r="A117" t="s">
        <v>3653</v>
      </c>
      <c r="B117" t="s">
        <v>3654</v>
      </c>
    </row>
    <row r="118" spans="1:2" x14ac:dyDescent="0.25">
      <c r="A118" t="s">
        <v>3999</v>
      </c>
      <c r="B118" t="s">
        <v>4000</v>
      </c>
    </row>
    <row r="119" spans="1:2" x14ac:dyDescent="0.25">
      <c r="A119" t="s">
        <v>4011</v>
      </c>
      <c r="B119" t="s">
        <v>4012</v>
      </c>
    </row>
    <row r="120" spans="1:2" x14ac:dyDescent="0.25">
      <c r="A120" t="s">
        <v>4038</v>
      </c>
      <c r="B120" t="s">
        <v>4039</v>
      </c>
    </row>
    <row r="121" spans="1:2" x14ac:dyDescent="0.25">
      <c r="A121" t="s">
        <v>4066</v>
      </c>
      <c r="B121" t="s">
        <v>4067</v>
      </c>
    </row>
    <row r="122" spans="1:2" x14ac:dyDescent="0.25">
      <c r="A122" t="s">
        <v>7656</v>
      </c>
      <c r="B122" t="s">
        <v>7657</v>
      </c>
    </row>
    <row r="123" spans="1:2" x14ac:dyDescent="0.25">
      <c r="A123" t="s">
        <v>8102</v>
      </c>
      <c r="B123" t="s">
        <v>8103</v>
      </c>
    </row>
    <row r="124" spans="1:2" x14ac:dyDescent="0.25">
      <c r="A124" t="s">
        <v>7871</v>
      </c>
      <c r="B124" t="s">
        <v>7872</v>
      </c>
    </row>
    <row r="125" spans="1:2" x14ac:dyDescent="0.25">
      <c r="A125" t="s">
        <v>7640</v>
      </c>
      <c r="B125" t="s">
        <v>7641</v>
      </c>
    </row>
    <row r="126" spans="1:2" x14ac:dyDescent="0.25">
      <c r="A126" t="s">
        <v>7510</v>
      </c>
      <c r="B126" t="s">
        <v>7511</v>
      </c>
    </row>
    <row r="127" spans="1:2" x14ac:dyDescent="0.25">
      <c r="A127" t="s">
        <v>1978</v>
      </c>
      <c r="B127" t="s">
        <v>1979</v>
      </c>
    </row>
    <row r="128" spans="1:2" x14ac:dyDescent="0.25">
      <c r="A128" t="s">
        <v>7455</v>
      </c>
      <c r="B128" t="s">
        <v>7456</v>
      </c>
    </row>
    <row r="129" spans="1:2" x14ac:dyDescent="0.25">
      <c r="A129" t="s">
        <v>7410</v>
      </c>
      <c r="B129" t="s">
        <v>7411</v>
      </c>
    </row>
    <row r="130" spans="1:2" x14ac:dyDescent="0.25">
      <c r="A130" t="s">
        <v>7674</v>
      </c>
      <c r="B130" t="s">
        <v>7675</v>
      </c>
    </row>
    <row r="131" spans="1:2" x14ac:dyDescent="0.25">
      <c r="A131" t="s">
        <v>7608</v>
      </c>
      <c r="B131" t="s">
        <v>7609</v>
      </c>
    </row>
    <row r="132" spans="1:2" x14ac:dyDescent="0.25">
      <c r="A132" t="s">
        <v>8030</v>
      </c>
      <c r="B132" t="s">
        <v>8031</v>
      </c>
    </row>
    <row r="133" spans="1:2" x14ac:dyDescent="0.25">
      <c r="A133" t="s">
        <v>6994</v>
      </c>
      <c r="B133" t="s">
        <v>6995</v>
      </c>
    </row>
    <row r="134" spans="1:2" x14ac:dyDescent="0.25">
      <c r="A134" t="s">
        <v>8111</v>
      </c>
      <c r="B134" t="s">
        <v>8112</v>
      </c>
    </row>
    <row r="135" spans="1:2" x14ac:dyDescent="0.25">
      <c r="A135" t="s">
        <v>7280</v>
      </c>
      <c r="B135" t="s">
        <v>7281</v>
      </c>
    </row>
    <row r="136" spans="1:2" x14ac:dyDescent="0.25">
      <c r="A136" t="s">
        <v>5510</v>
      </c>
      <c r="B136" t="s">
        <v>5511</v>
      </c>
    </row>
    <row r="137" spans="1:2" x14ac:dyDescent="0.25">
      <c r="A137" t="s">
        <v>7854</v>
      </c>
      <c r="B137" t="s">
        <v>7855</v>
      </c>
    </row>
    <row r="138" spans="1:2" x14ac:dyDescent="0.25">
      <c r="A138" t="s">
        <v>6545</v>
      </c>
      <c r="B138" t="s">
        <v>6546</v>
      </c>
    </row>
    <row r="139" spans="1:2" x14ac:dyDescent="0.25">
      <c r="A139" t="s">
        <v>7373</v>
      </c>
      <c r="B139" t="s">
        <v>7374</v>
      </c>
    </row>
    <row r="140" spans="1:2" x14ac:dyDescent="0.25">
      <c r="A140" t="s">
        <v>7538</v>
      </c>
      <c r="B140" t="s">
        <v>7539</v>
      </c>
    </row>
    <row r="141" spans="1:2" x14ac:dyDescent="0.25">
      <c r="A141" t="s">
        <v>7615</v>
      </c>
      <c r="B141" t="s">
        <v>7616</v>
      </c>
    </row>
    <row r="142" spans="1:2" x14ac:dyDescent="0.25">
      <c r="A142" t="s">
        <v>7758</v>
      </c>
      <c r="B142" t="s">
        <v>7759</v>
      </c>
    </row>
    <row r="143" spans="1:2" x14ac:dyDescent="0.25">
      <c r="A143" t="s">
        <v>7421</v>
      </c>
      <c r="B143" t="s">
        <v>7422</v>
      </c>
    </row>
    <row r="144" spans="1:2" x14ac:dyDescent="0.25">
      <c r="A144" t="s">
        <v>6904</v>
      </c>
      <c r="B144" t="s">
        <v>6905</v>
      </c>
    </row>
    <row r="145" spans="1:2" x14ac:dyDescent="0.25">
      <c r="A145" t="s">
        <v>7430</v>
      </c>
      <c r="B145" t="s">
        <v>7431</v>
      </c>
    </row>
    <row r="146" spans="1:2" x14ac:dyDescent="0.25">
      <c r="A146" t="s">
        <v>7682</v>
      </c>
      <c r="B146" t="s">
        <v>7683</v>
      </c>
    </row>
    <row r="147" spans="1:2" x14ac:dyDescent="0.25">
      <c r="A147" t="s">
        <v>6347</v>
      </c>
      <c r="B147" t="s">
        <v>6348</v>
      </c>
    </row>
    <row r="148" spans="1:2" x14ac:dyDescent="0.25">
      <c r="A148" t="s">
        <v>7749</v>
      </c>
      <c r="B148" t="s">
        <v>7750</v>
      </c>
    </row>
    <row r="149" spans="1:2" x14ac:dyDescent="0.25">
      <c r="A149" t="s">
        <v>6010</v>
      </c>
      <c r="B149" t="s">
        <v>6011</v>
      </c>
    </row>
    <row r="150" spans="1:2" x14ac:dyDescent="0.25">
      <c r="A150" t="s">
        <v>7899</v>
      </c>
      <c r="B150" t="s">
        <v>7900</v>
      </c>
    </row>
    <row r="151" spans="1:2" x14ac:dyDescent="0.25">
      <c r="A151" t="s">
        <v>7461</v>
      </c>
      <c r="B151" t="s">
        <v>7462</v>
      </c>
    </row>
    <row r="152" spans="1:2" x14ac:dyDescent="0.25">
      <c r="A152" t="s">
        <v>1606</v>
      </c>
      <c r="B152" t="s">
        <v>1607</v>
      </c>
    </row>
    <row r="153" spans="1:2" x14ac:dyDescent="0.25">
      <c r="A153" t="s">
        <v>1608</v>
      </c>
      <c r="B153" t="s">
        <v>1609</v>
      </c>
    </row>
    <row r="154" spans="1:2" x14ac:dyDescent="0.25">
      <c r="A154" t="s">
        <v>1610</v>
      </c>
      <c r="B154" t="s">
        <v>1611</v>
      </c>
    </row>
    <row r="155" spans="1:2" x14ac:dyDescent="0.25">
      <c r="A155" t="s">
        <v>1612</v>
      </c>
      <c r="B155" t="s">
        <v>1613</v>
      </c>
    </row>
    <row r="156" spans="1:2" x14ac:dyDescent="0.25">
      <c r="A156" t="s">
        <v>1614</v>
      </c>
      <c r="B156" t="s">
        <v>1615</v>
      </c>
    </row>
    <row r="157" spans="1:2" x14ac:dyDescent="0.25">
      <c r="A157" t="s">
        <v>1616</v>
      </c>
      <c r="B157" t="s">
        <v>1617</v>
      </c>
    </row>
    <row r="158" spans="1:2" x14ac:dyDescent="0.25">
      <c r="A158" t="s">
        <v>1620</v>
      </c>
      <c r="B158" t="s">
        <v>1621</v>
      </c>
    </row>
    <row r="159" spans="1:2" x14ac:dyDescent="0.25">
      <c r="A159" t="s">
        <v>1622</v>
      </c>
      <c r="B159" t="s">
        <v>1623</v>
      </c>
    </row>
    <row r="160" spans="1:2" x14ac:dyDescent="0.25">
      <c r="A160" t="s">
        <v>1626</v>
      </c>
      <c r="B160" t="s">
        <v>1627</v>
      </c>
    </row>
    <row r="161" spans="1:2" x14ac:dyDescent="0.25">
      <c r="A161" t="s">
        <v>1628</v>
      </c>
      <c r="B161" t="s">
        <v>1629</v>
      </c>
    </row>
    <row r="162" spans="1:2" x14ac:dyDescent="0.25">
      <c r="A162" t="s">
        <v>1630</v>
      </c>
      <c r="B162" t="s">
        <v>1631</v>
      </c>
    </row>
    <row r="163" spans="1:2" x14ac:dyDescent="0.25">
      <c r="A163" t="s">
        <v>1632</v>
      </c>
      <c r="B163" t="s">
        <v>1633</v>
      </c>
    </row>
    <row r="164" spans="1:2" x14ac:dyDescent="0.25">
      <c r="A164" t="s">
        <v>1636</v>
      </c>
      <c r="B164" t="s">
        <v>1637</v>
      </c>
    </row>
    <row r="165" spans="1:2" x14ac:dyDescent="0.25">
      <c r="A165" t="s">
        <v>1638</v>
      </c>
      <c r="B165" t="s">
        <v>1639</v>
      </c>
    </row>
    <row r="166" spans="1:2" x14ac:dyDescent="0.25">
      <c r="A166" t="s">
        <v>1640</v>
      </c>
      <c r="B166" t="s">
        <v>1641</v>
      </c>
    </row>
    <row r="167" spans="1:2" x14ac:dyDescent="0.25">
      <c r="A167" t="s">
        <v>1642</v>
      </c>
      <c r="B167" t="s">
        <v>1643</v>
      </c>
    </row>
    <row r="168" spans="1:2" x14ac:dyDescent="0.25">
      <c r="A168" t="s">
        <v>1644</v>
      </c>
      <c r="B168" t="s">
        <v>1645</v>
      </c>
    </row>
    <row r="169" spans="1:2" x14ac:dyDescent="0.25">
      <c r="A169" t="s">
        <v>1646</v>
      </c>
      <c r="B169" t="s">
        <v>1647</v>
      </c>
    </row>
    <row r="170" spans="1:2" x14ac:dyDescent="0.25">
      <c r="A170" t="s">
        <v>1654</v>
      </c>
      <c r="B170" t="s">
        <v>1655</v>
      </c>
    </row>
    <row r="171" spans="1:2" x14ac:dyDescent="0.25">
      <c r="A171" t="s">
        <v>1658</v>
      </c>
      <c r="B171" t="s">
        <v>1659</v>
      </c>
    </row>
    <row r="172" spans="1:2" x14ac:dyDescent="0.25">
      <c r="A172" t="s">
        <v>1660</v>
      </c>
      <c r="B172" t="s">
        <v>1661</v>
      </c>
    </row>
    <row r="173" spans="1:2" x14ac:dyDescent="0.25">
      <c r="A173" t="s">
        <v>1662</v>
      </c>
      <c r="B173" t="s">
        <v>1663</v>
      </c>
    </row>
    <row r="174" spans="1:2" x14ac:dyDescent="0.25">
      <c r="A174" t="s">
        <v>1664</v>
      </c>
      <c r="B174" t="s">
        <v>1665</v>
      </c>
    </row>
    <row r="175" spans="1:2" x14ac:dyDescent="0.25">
      <c r="A175" t="s">
        <v>1666</v>
      </c>
      <c r="B175" t="s">
        <v>1667</v>
      </c>
    </row>
    <row r="176" spans="1:2" x14ac:dyDescent="0.25">
      <c r="A176" t="s">
        <v>1672</v>
      </c>
      <c r="B176" t="s">
        <v>1673</v>
      </c>
    </row>
    <row r="177" spans="1:2" x14ac:dyDescent="0.25">
      <c r="A177" t="s">
        <v>1674</v>
      </c>
      <c r="B177">
        <v>0</v>
      </c>
    </row>
    <row r="178" spans="1:2" x14ac:dyDescent="0.25">
      <c r="A178" t="s">
        <v>1675</v>
      </c>
      <c r="B178" t="s">
        <v>1676</v>
      </c>
    </row>
    <row r="179" spans="1:2" x14ac:dyDescent="0.25">
      <c r="A179" t="s">
        <v>1677</v>
      </c>
      <c r="B179" t="s">
        <v>1678</v>
      </c>
    </row>
    <row r="180" spans="1:2" x14ac:dyDescent="0.25">
      <c r="A180" t="s">
        <v>1679</v>
      </c>
      <c r="B180" t="s">
        <v>1680</v>
      </c>
    </row>
    <row r="181" spans="1:2" x14ac:dyDescent="0.25">
      <c r="A181" t="s">
        <v>1681</v>
      </c>
      <c r="B181" t="s">
        <v>1682</v>
      </c>
    </row>
    <row r="182" spans="1:2" x14ac:dyDescent="0.25">
      <c r="A182" t="s">
        <v>1683</v>
      </c>
      <c r="B182" t="s">
        <v>1684</v>
      </c>
    </row>
    <row r="183" spans="1:2" x14ac:dyDescent="0.25">
      <c r="A183" t="s">
        <v>1685</v>
      </c>
      <c r="B183" t="s">
        <v>1686</v>
      </c>
    </row>
    <row r="184" spans="1:2" x14ac:dyDescent="0.25">
      <c r="A184" t="s">
        <v>1687</v>
      </c>
      <c r="B184" t="s">
        <v>1688</v>
      </c>
    </row>
    <row r="185" spans="1:2" x14ac:dyDescent="0.25">
      <c r="A185" t="s">
        <v>1689</v>
      </c>
      <c r="B185" t="s">
        <v>1690</v>
      </c>
    </row>
    <row r="186" spans="1:2" x14ac:dyDescent="0.25">
      <c r="A186" t="s">
        <v>1691</v>
      </c>
      <c r="B186" t="s">
        <v>1692</v>
      </c>
    </row>
    <row r="187" spans="1:2" x14ac:dyDescent="0.25">
      <c r="A187" t="s">
        <v>1693</v>
      </c>
      <c r="B187" t="s">
        <v>1694</v>
      </c>
    </row>
    <row r="188" spans="1:2" x14ac:dyDescent="0.25">
      <c r="A188" t="s">
        <v>1699</v>
      </c>
      <c r="B188" t="s">
        <v>1700</v>
      </c>
    </row>
    <row r="189" spans="1:2" x14ac:dyDescent="0.25">
      <c r="A189" t="s">
        <v>1701</v>
      </c>
      <c r="B189" t="s">
        <v>1702</v>
      </c>
    </row>
    <row r="190" spans="1:2" x14ac:dyDescent="0.25">
      <c r="A190" t="s">
        <v>1703</v>
      </c>
      <c r="B190" t="s">
        <v>1704</v>
      </c>
    </row>
    <row r="191" spans="1:2" x14ac:dyDescent="0.25">
      <c r="A191" t="s">
        <v>6538</v>
      </c>
      <c r="B191" t="s">
        <v>1706</v>
      </c>
    </row>
    <row r="192" spans="1:2" x14ac:dyDescent="0.25">
      <c r="A192" t="s">
        <v>1709</v>
      </c>
      <c r="B192" t="s">
        <v>1710</v>
      </c>
    </row>
    <row r="193" spans="1:2" x14ac:dyDescent="0.25">
      <c r="A193" t="s">
        <v>1711</v>
      </c>
      <c r="B193" t="s">
        <v>1712</v>
      </c>
    </row>
    <row r="194" spans="1:2" x14ac:dyDescent="0.25">
      <c r="A194" t="s">
        <v>1713</v>
      </c>
      <c r="B194" t="s">
        <v>1714</v>
      </c>
    </row>
    <row r="195" spans="1:2" x14ac:dyDescent="0.25">
      <c r="A195" t="s">
        <v>1715</v>
      </c>
      <c r="B195" t="s">
        <v>1716</v>
      </c>
    </row>
    <row r="196" spans="1:2" x14ac:dyDescent="0.25">
      <c r="A196" t="s">
        <v>1717</v>
      </c>
      <c r="B196" t="s">
        <v>1718</v>
      </c>
    </row>
    <row r="197" spans="1:2" x14ac:dyDescent="0.25">
      <c r="A197" t="s">
        <v>1719</v>
      </c>
      <c r="B197" t="s">
        <v>1720</v>
      </c>
    </row>
    <row r="198" spans="1:2" x14ac:dyDescent="0.25">
      <c r="A198" t="s">
        <v>1721</v>
      </c>
      <c r="B198" t="s">
        <v>1722</v>
      </c>
    </row>
    <row r="199" spans="1:2" x14ac:dyDescent="0.25">
      <c r="A199" t="s">
        <v>1723</v>
      </c>
      <c r="B199" t="s">
        <v>1724</v>
      </c>
    </row>
    <row r="200" spans="1:2" x14ac:dyDescent="0.25">
      <c r="A200" t="s">
        <v>1725</v>
      </c>
      <c r="B200" t="s">
        <v>1726</v>
      </c>
    </row>
    <row r="201" spans="1:2" x14ac:dyDescent="0.25">
      <c r="A201" t="s">
        <v>1729</v>
      </c>
      <c r="B201" t="s">
        <v>1730</v>
      </c>
    </row>
    <row r="202" spans="1:2" x14ac:dyDescent="0.25">
      <c r="A202" t="s">
        <v>1731</v>
      </c>
      <c r="B202" t="s">
        <v>1732</v>
      </c>
    </row>
    <row r="203" spans="1:2" x14ac:dyDescent="0.25">
      <c r="A203" t="s">
        <v>1733</v>
      </c>
      <c r="B203" t="s">
        <v>1734</v>
      </c>
    </row>
    <row r="204" spans="1:2" x14ac:dyDescent="0.25">
      <c r="A204" t="s">
        <v>1735</v>
      </c>
      <c r="B204" t="s">
        <v>1736</v>
      </c>
    </row>
    <row r="205" spans="1:2" x14ac:dyDescent="0.25">
      <c r="A205" t="s">
        <v>1737</v>
      </c>
      <c r="B205" t="s">
        <v>1738</v>
      </c>
    </row>
    <row r="206" spans="1:2" x14ac:dyDescent="0.25">
      <c r="A206" t="s">
        <v>1739</v>
      </c>
      <c r="B206" t="s">
        <v>1740</v>
      </c>
    </row>
    <row r="207" spans="1:2" x14ac:dyDescent="0.25">
      <c r="A207" t="s">
        <v>1744</v>
      </c>
      <c r="B207" t="s">
        <v>1745</v>
      </c>
    </row>
    <row r="208" spans="1:2" x14ac:dyDescent="0.25">
      <c r="A208" t="s">
        <v>1748</v>
      </c>
      <c r="B208" t="s">
        <v>1749</v>
      </c>
    </row>
    <row r="209" spans="1:2" x14ac:dyDescent="0.25">
      <c r="A209" t="s">
        <v>1750</v>
      </c>
      <c r="B209" t="s">
        <v>1751</v>
      </c>
    </row>
    <row r="210" spans="1:2" x14ac:dyDescent="0.25">
      <c r="A210" t="s">
        <v>1752</v>
      </c>
      <c r="B210" t="s">
        <v>1753</v>
      </c>
    </row>
    <row r="211" spans="1:2" x14ac:dyDescent="0.25">
      <c r="A211" t="s">
        <v>5566</v>
      </c>
      <c r="B211" t="s">
        <v>1755</v>
      </c>
    </row>
    <row r="212" spans="1:2" x14ac:dyDescent="0.25">
      <c r="A212" t="s">
        <v>1756</v>
      </c>
      <c r="B212" t="s">
        <v>1757</v>
      </c>
    </row>
    <row r="213" spans="1:2" x14ac:dyDescent="0.25">
      <c r="A213" t="s">
        <v>1758</v>
      </c>
      <c r="B213" t="s">
        <v>1759</v>
      </c>
    </row>
    <row r="214" spans="1:2" x14ac:dyDescent="0.25">
      <c r="A214" t="s">
        <v>1760</v>
      </c>
      <c r="B214" t="s">
        <v>1761</v>
      </c>
    </row>
    <row r="215" spans="1:2" x14ac:dyDescent="0.25">
      <c r="A215" t="s">
        <v>1762</v>
      </c>
      <c r="B215" t="s">
        <v>1763</v>
      </c>
    </row>
    <row r="216" spans="1:2" x14ac:dyDescent="0.25">
      <c r="A216" t="s">
        <v>1769</v>
      </c>
      <c r="B216" t="s">
        <v>1770</v>
      </c>
    </row>
    <row r="217" spans="1:2" x14ac:dyDescent="0.25">
      <c r="A217" t="s">
        <v>1771</v>
      </c>
      <c r="B217" t="s">
        <v>1772</v>
      </c>
    </row>
    <row r="218" spans="1:2" x14ac:dyDescent="0.25">
      <c r="A218" t="s">
        <v>1773</v>
      </c>
      <c r="B218" t="s">
        <v>1774</v>
      </c>
    </row>
    <row r="219" spans="1:2" x14ac:dyDescent="0.25">
      <c r="A219" t="s">
        <v>1775</v>
      </c>
      <c r="B219" t="s">
        <v>1776</v>
      </c>
    </row>
    <row r="220" spans="1:2" x14ac:dyDescent="0.25">
      <c r="A220" t="s">
        <v>1777</v>
      </c>
      <c r="B220" t="s">
        <v>1778</v>
      </c>
    </row>
    <row r="221" spans="1:2" x14ac:dyDescent="0.25">
      <c r="A221" t="s">
        <v>1779</v>
      </c>
      <c r="B221" t="s">
        <v>1780</v>
      </c>
    </row>
    <row r="222" spans="1:2" x14ac:dyDescent="0.25">
      <c r="A222" t="s">
        <v>1781</v>
      </c>
      <c r="B222" t="s">
        <v>1782</v>
      </c>
    </row>
    <row r="223" spans="1:2" x14ac:dyDescent="0.25">
      <c r="A223" t="s">
        <v>1783</v>
      </c>
      <c r="B223" t="s">
        <v>1784</v>
      </c>
    </row>
    <row r="224" spans="1:2" x14ac:dyDescent="0.25">
      <c r="A224" t="s">
        <v>1785</v>
      </c>
      <c r="B224" t="s">
        <v>1786</v>
      </c>
    </row>
    <row r="225" spans="1:2" x14ac:dyDescent="0.25">
      <c r="A225" t="s">
        <v>1787</v>
      </c>
      <c r="B225" t="s">
        <v>1788</v>
      </c>
    </row>
    <row r="226" spans="1:2" x14ac:dyDescent="0.25">
      <c r="A226" t="s">
        <v>1789</v>
      </c>
      <c r="B226" t="s">
        <v>1790</v>
      </c>
    </row>
    <row r="227" spans="1:2" x14ac:dyDescent="0.25">
      <c r="A227" t="s">
        <v>1791</v>
      </c>
      <c r="B227">
        <v>0</v>
      </c>
    </row>
    <row r="228" spans="1:2" x14ac:dyDescent="0.25">
      <c r="A228" t="s">
        <v>1792</v>
      </c>
      <c r="B228" t="s">
        <v>1793</v>
      </c>
    </row>
    <row r="229" spans="1:2" x14ac:dyDescent="0.25">
      <c r="A229" t="s">
        <v>1794</v>
      </c>
      <c r="B229" t="s">
        <v>1795</v>
      </c>
    </row>
    <row r="230" spans="1:2" x14ac:dyDescent="0.25">
      <c r="A230" t="s">
        <v>1798</v>
      </c>
      <c r="B230" t="s">
        <v>1799</v>
      </c>
    </row>
    <row r="231" spans="1:2" x14ac:dyDescent="0.25">
      <c r="A231" t="s">
        <v>1800</v>
      </c>
      <c r="B231" t="s">
        <v>1801</v>
      </c>
    </row>
    <row r="232" spans="1:2" x14ac:dyDescent="0.25">
      <c r="A232" t="s">
        <v>1802</v>
      </c>
      <c r="B232" t="s">
        <v>1803</v>
      </c>
    </row>
    <row r="233" spans="1:2" x14ac:dyDescent="0.25">
      <c r="A233" t="s">
        <v>1806</v>
      </c>
      <c r="B233" t="s">
        <v>1807</v>
      </c>
    </row>
    <row r="234" spans="1:2" x14ac:dyDescent="0.25">
      <c r="A234" t="s">
        <v>1812</v>
      </c>
      <c r="B234" t="s">
        <v>1813</v>
      </c>
    </row>
    <row r="235" spans="1:2" x14ac:dyDescent="0.25">
      <c r="A235" t="s">
        <v>1814</v>
      </c>
      <c r="B235" t="s">
        <v>1815</v>
      </c>
    </row>
    <row r="236" spans="1:2" x14ac:dyDescent="0.25">
      <c r="A236" t="s">
        <v>1816</v>
      </c>
      <c r="B236" t="s">
        <v>1817</v>
      </c>
    </row>
    <row r="237" spans="1:2" x14ac:dyDescent="0.25">
      <c r="A237" t="s">
        <v>1818</v>
      </c>
      <c r="B237" t="s">
        <v>1819</v>
      </c>
    </row>
    <row r="238" spans="1:2" x14ac:dyDescent="0.25">
      <c r="A238" t="s">
        <v>1820</v>
      </c>
      <c r="B238" t="s">
        <v>1821</v>
      </c>
    </row>
    <row r="239" spans="1:2" x14ac:dyDescent="0.25">
      <c r="A239" t="s">
        <v>1824</v>
      </c>
      <c r="B239" t="s">
        <v>1825</v>
      </c>
    </row>
    <row r="240" spans="1:2" x14ac:dyDescent="0.25">
      <c r="A240" t="s">
        <v>1826</v>
      </c>
      <c r="B240" t="s">
        <v>1827</v>
      </c>
    </row>
    <row r="241" spans="1:2" x14ac:dyDescent="0.25">
      <c r="A241" t="s">
        <v>1828</v>
      </c>
      <c r="B241" t="s">
        <v>1829</v>
      </c>
    </row>
    <row r="242" spans="1:2" x14ac:dyDescent="0.25">
      <c r="A242" t="s">
        <v>1830</v>
      </c>
      <c r="B242" t="s">
        <v>1831</v>
      </c>
    </row>
    <row r="243" spans="1:2" x14ac:dyDescent="0.25">
      <c r="A243" t="s">
        <v>1832</v>
      </c>
      <c r="B243" t="s">
        <v>1833</v>
      </c>
    </row>
    <row r="244" spans="1:2" x14ac:dyDescent="0.25">
      <c r="A244" t="s">
        <v>1836</v>
      </c>
      <c r="B244" t="s">
        <v>1837</v>
      </c>
    </row>
    <row r="245" spans="1:2" x14ac:dyDescent="0.25">
      <c r="A245" t="s">
        <v>1838</v>
      </c>
      <c r="B245" t="s">
        <v>1839</v>
      </c>
    </row>
    <row r="246" spans="1:2" x14ac:dyDescent="0.25">
      <c r="A246" t="s">
        <v>1840</v>
      </c>
      <c r="B246" t="s">
        <v>1841</v>
      </c>
    </row>
    <row r="247" spans="1:2" x14ac:dyDescent="0.25">
      <c r="A247" t="s">
        <v>1842</v>
      </c>
      <c r="B247" t="s">
        <v>1843</v>
      </c>
    </row>
    <row r="248" spans="1:2" x14ac:dyDescent="0.25">
      <c r="A248" t="s">
        <v>1518</v>
      </c>
      <c r="B248" t="s">
        <v>1519</v>
      </c>
    </row>
    <row r="249" spans="1:2" x14ac:dyDescent="0.25">
      <c r="A249" t="s">
        <v>1848</v>
      </c>
      <c r="B249" t="s">
        <v>1849</v>
      </c>
    </row>
    <row r="250" spans="1:2" x14ac:dyDescent="0.25">
      <c r="A250" t="s">
        <v>1850</v>
      </c>
      <c r="B250" t="s">
        <v>1851</v>
      </c>
    </row>
    <row r="251" spans="1:2" x14ac:dyDescent="0.25">
      <c r="A251" t="s">
        <v>1852</v>
      </c>
      <c r="B251" t="s">
        <v>1853</v>
      </c>
    </row>
    <row r="252" spans="1:2" x14ac:dyDescent="0.25">
      <c r="A252" t="s">
        <v>1854</v>
      </c>
      <c r="B252" t="s">
        <v>1855</v>
      </c>
    </row>
    <row r="253" spans="1:2" x14ac:dyDescent="0.25">
      <c r="A253" t="s">
        <v>1856</v>
      </c>
      <c r="B253" t="s">
        <v>1857</v>
      </c>
    </row>
    <row r="254" spans="1:2" x14ac:dyDescent="0.25">
      <c r="A254" t="s">
        <v>1858</v>
      </c>
      <c r="B254" t="s">
        <v>1859</v>
      </c>
    </row>
    <row r="255" spans="1:2" x14ac:dyDescent="0.25">
      <c r="A255" t="s">
        <v>1860</v>
      </c>
      <c r="B255" t="s">
        <v>1861</v>
      </c>
    </row>
    <row r="256" spans="1:2" x14ac:dyDescent="0.25">
      <c r="A256" t="s">
        <v>1862</v>
      </c>
      <c r="B256" t="s">
        <v>1863</v>
      </c>
    </row>
    <row r="257" spans="1:2" x14ac:dyDescent="0.25">
      <c r="A257" t="s">
        <v>1866</v>
      </c>
      <c r="B257" t="s">
        <v>1867</v>
      </c>
    </row>
    <row r="258" spans="1:2" x14ac:dyDescent="0.25">
      <c r="A258" t="s">
        <v>1868</v>
      </c>
      <c r="B258" t="s">
        <v>1869</v>
      </c>
    </row>
    <row r="259" spans="1:2" x14ac:dyDescent="0.25">
      <c r="A259" t="s">
        <v>1870</v>
      </c>
      <c r="B259" t="s">
        <v>1871</v>
      </c>
    </row>
    <row r="260" spans="1:2" x14ac:dyDescent="0.25">
      <c r="A260" t="s">
        <v>1875</v>
      </c>
      <c r="B260" t="s">
        <v>1876</v>
      </c>
    </row>
    <row r="261" spans="1:2" x14ac:dyDescent="0.25">
      <c r="A261" t="s">
        <v>1877</v>
      </c>
      <c r="B261" t="s">
        <v>1878</v>
      </c>
    </row>
    <row r="262" spans="1:2" x14ac:dyDescent="0.25">
      <c r="A262" t="s">
        <v>1879</v>
      </c>
      <c r="B262" t="s">
        <v>1880</v>
      </c>
    </row>
    <row r="263" spans="1:2" x14ac:dyDescent="0.25">
      <c r="A263" t="s">
        <v>1881</v>
      </c>
      <c r="B263" t="s">
        <v>1882</v>
      </c>
    </row>
    <row r="264" spans="1:2" x14ac:dyDescent="0.25">
      <c r="A264" t="s">
        <v>1883</v>
      </c>
      <c r="B264" t="s">
        <v>1884</v>
      </c>
    </row>
    <row r="265" spans="1:2" x14ac:dyDescent="0.25">
      <c r="A265" t="s">
        <v>1885</v>
      </c>
      <c r="B265" t="s">
        <v>1886</v>
      </c>
    </row>
    <row r="266" spans="1:2" x14ac:dyDescent="0.25">
      <c r="A266" t="s">
        <v>1887</v>
      </c>
      <c r="B266" t="s">
        <v>1888</v>
      </c>
    </row>
    <row r="267" spans="1:2" x14ac:dyDescent="0.25">
      <c r="A267" t="s">
        <v>1889</v>
      </c>
      <c r="B267" t="s">
        <v>1890</v>
      </c>
    </row>
    <row r="268" spans="1:2" x14ac:dyDescent="0.25">
      <c r="A268" t="s">
        <v>1891</v>
      </c>
      <c r="B268" t="s">
        <v>1892</v>
      </c>
    </row>
    <row r="269" spans="1:2" x14ac:dyDescent="0.25">
      <c r="A269" t="s">
        <v>1893</v>
      </c>
      <c r="B269" t="s">
        <v>1894</v>
      </c>
    </row>
    <row r="270" spans="1:2" x14ac:dyDescent="0.25">
      <c r="A270" t="s">
        <v>1895</v>
      </c>
      <c r="B270" t="s">
        <v>1896</v>
      </c>
    </row>
    <row r="271" spans="1:2" x14ac:dyDescent="0.25">
      <c r="A271" t="s">
        <v>1899</v>
      </c>
      <c r="B271" t="s">
        <v>1900</v>
      </c>
    </row>
    <row r="272" spans="1:2" x14ac:dyDescent="0.25">
      <c r="A272" t="s">
        <v>1901</v>
      </c>
      <c r="B272" t="s">
        <v>1902</v>
      </c>
    </row>
    <row r="273" spans="1:2" x14ac:dyDescent="0.25">
      <c r="A273" t="s">
        <v>1903</v>
      </c>
      <c r="B273" t="s">
        <v>1904</v>
      </c>
    </row>
    <row r="274" spans="1:2" x14ac:dyDescent="0.25">
      <c r="A274" t="s">
        <v>1905</v>
      </c>
      <c r="B274" t="s">
        <v>1906</v>
      </c>
    </row>
    <row r="275" spans="1:2" x14ac:dyDescent="0.25">
      <c r="A275" t="s">
        <v>1907</v>
      </c>
      <c r="B275" t="s">
        <v>1908</v>
      </c>
    </row>
    <row r="276" spans="1:2" x14ac:dyDescent="0.25">
      <c r="A276" t="s">
        <v>1909</v>
      </c>
      <c r="B276" t="s">
        <v>1910</v>
      </c>
    </row>
    <row r="277" spans="1:2" x14ac:dyDescent="0.25">
      <c r="A277" t="s">
        <v>1911</v>
      </c>
      <c r="B277" t="s">
        <v>1912</v>
      </c>
    </row>
    <row r="278" spans="1:2" x14ac:dyDescent="0.25">
      <c r="A278" t="s">
        <v>1913</v>
      </c>
      <c r="B278" t="s">
        <v>1914</v>
      </c>
    </row>
    <row r="279" spans="1:2" x14ac:dyDescent="0.25">
      <c r="A279" t="s">
        <v>1915</v>
      </c>
      <c r="B279" t="s">
        <v>1916</v>
      </c>
    </row>
    <row r="280" spans="1:2" x14ac:dyDescent="0.25">
      <c r="A280" t="s">
        <v>1917</v>
      </c>
      <c r="B280" t="s">
        <v>1918</v>
      </c>
    </row>
    <row r="281" spans="1:2" x14ac:dyDescent="0.25">
      <c r="A281" t="s">
        <v>1919</v>
      </c>
      <c r="B281" t="s">
        <v>1920</v>
      </c>
    </row>
    <row r="282" spans="1:2" x14ac:dyDescent="0.25">
      <c r="A282" t="s">
        <v>1921</v>
      </c>
      <c r="B282" t="s">
        <v>1922</v>
      </c>
    </row>
    <row r="283" spans="1:2" x14ac:dyDescent="0.25">
      <c r="A283" t="s">
        <v>1923</v>
      </c>
      <c r="B283" t="s">
        <v>1924</v>
      </c>
    </row>
    <row r="284" spans="1:2" x14ac:dyDescent="0.25">
      <c r="A284" t="s">
        <v>1928</v>
      </c>
      <c r="B284" t="s">
        <v>1929</v>
      </c>
    </row>
    <row r="285" spans="1:2" x14ac:dyDescent="0.25">
      <c r="A285" t="s">
        <v>1930</v>
      </c>
      <c r="B285" t="s">
        <v>1931</v>
      </c>
    </row>
    <row r="286" spans="1:2" x14ac:dyDescent="0.25">
      <c r="A286" t="s">
        <v>1932</v>
      </c>
      <c r="B286" t="s">
        <v>1933</v>
      </c>
    </row>
    <row r="287" spans="1:2" x14ac:dyDescent="0.25">
      <c r="A287" t="s">
        <v>1934</v>
      </c>
      <c r="B287" t="s">
        <v>1935</v>
      </c>
    </row>
    <row r="288" spans="1:2" x14ac:dyDescent="0.25">
      <c r="A288" t="s">
        <v>1936</v>
      </c>
      <c r="B288" t="s">
        <v>1937</v>
      </c>
    </row>
    <row r="289" spans="1:2" x14ac:dyDescent="0.25">
      <c r="A289" t="s">
        <v>1938</v>
      </c>
      <c r="B289" t="s">
        <v>1939</v>
      </c>
    </row>
    <row r="290" spans="1:2" x14ac:dyDescent="0.25">
      <c r="A290" t="s">
        <v>1940</v>
      </c>
      <c r="B290" t="s">
        <v>1941</v>
      </c>
    </row>
    <row r="291" spans="1:2" x14ac:dyDescent="0.25">
      <c r="A291" t="s">
        <v>1942</v>
      </c>
      <c r="B291" t="s">
        <v>1943</v>
      </c>
    </row>
    <row r="292" spans="1:2" x14ac:dyDescent="0.25">
      <c r="A292" t="s">
        <v>1946</v>
      </c>
      <c r="B292" t="s">
        <v>1947</v>
      </c>
    </row>
    <row r="293" spans="1:2" x14ac:dyDescent="0.25">
      <c r="A293" t="s">
        <v>1948</v>
      </c>
      <c r="B293" t="s">
        <v>1949</v>
      </c>
    </row>
    <row r="294" spans="1:2" x14ac:dyDescent="0.25">
      <c r="A294" t="s">
        <v>1950</v>
      </c>
      <c r="B294" t="s">
        <v>1951</v>
      </c>
    </row>
    <row r="295" spans="1:2" x14ac:dyDescent="0.25">
      <c r="A295" t="s">
        <v>1952</v>
      </c>
      <c r="B295" t="s">
        <v>1953</v>
      </c>
    </row>
    <row r="296" spans="1:2" x14ac:dyDescent="0.25">
      <c r="A296" t="s">
        <v>1954</v>
      </c>
      <c r="B296" t="s">
        <v>1955</v>
      </c>
    </row>
    <row r="297" spans="1:2" x14ac:dyDescent="0.25">
      <c r="A297" t="s">
        <v>1958</v>
      </c>
      <c r="B297" t="s">
        <v>1959</v>
      </c>
    </row>
    <row r="298" spans="1:2" x14ac:dyDescent="0.25">
      <c r="A298" t="s">
        <v>1960</v>
      </c>
      <c r="B298" t="s">
        <v>1961</v>
      </c>
    </row>
    <row r="299" spans="1:2" x14ac:dyDescent="0.25">
      <c r="A299" t="s">
        <v>1962</v>
      </c>
      <c r="B299" t="s">
        <v>1963</v>
      </c>
    </row>
    <row r="300" spans="1:2" x14ac:dyDescent="0.25">
      <c r="A300" t="s">
        <v>1964</v>
      </c>
      <c r="B300" t="s">
        <v>1965</v>
      </c>
    </row>
    <row r="301" spans="1:2" x14ac:dyDescent="0.25">
      <c r="A301" t="s">
        <v>1966</v>
      </c>
      <c r="B301" t="s">
        <v>1967</v>
      </c>
    </row>
    <row r="302" spans="1:2" x14ac:dyDescent="0.25">
      <c r="A302" t="s">
        <v>1970</v>
      </c>
      <c r="B302" t="s">
        <v>1971</v>
      </c>
    </row>
    <row r="303" spans="1:2" x14ac:dyDescent="0.25">
      <c r="A303" t="s">
        <v>1972</v>
      </c>
      <c r="B303" t="s">
        <v>1973</v>
      </c>
    </row>
    <row r="304" spans="1:2" x14ac:dyDescent="0.25">
      <c r="A304" t="s">
        <v>1974</v>
      </c>
      <c r="B304" t="s">
        <v>1975</v>
      </c>
    </row>
    <row r="305" spans="1:2" x14ac:dyDescent="0.25">
      <c r="A305" t="s">
        <v>1976</v>
      </c>
      <c r="B305" t="s">
        <v>1977</v>
      </c>
    </row>
    <row r="306" spans="1:2" x14ac:dyDescent="0.25">
      <c r="A306" t="s">
        <v>1978</v>
      </c>
      <c r="B306" t="s">
        <v>1979</v>
      </c>
    </row>
    <row r="307" spans="1:2" x14ac:dyDescent="0.25">
      <c r="A307" t="s">
        <v>1980</v>
      </c>
      <c r="B307" t="s">
        <v>1980</v>
      </c>
    </row>
    <row r="308" spans="1:2" x14ac:dyDescent="0.25">
      <c r="A308" t="s">
        <v>1981</v>
      </c>
      <c r="B308" t="s">
        <v>1982</v>
      </c>
    </row>
    <row r="309" spans="1:2" x14ac:dyDescent="0.25">
      <c r="A309" t="s">
        <v>1983</v>
      </c>
      <c r="B309" t="s">
        <v>1984</v>
      </c>
    </row>
    <row r="310" spans="1:2" x14ac:dyDescent="0.25">
      <c r="A310" t="s">
        <v>1985</v>
      </c>
      <c r="B310" t="s">
        <v>1986</v>
      </c>
    </row>
    <row r="311" spans="1:2" x14ac:dyDescent="0.25">
      <c r="A311" t="s">
        <v>1987</v>
      </c>
      <c r="B311" t="s">
        <v>1988</v>
      </c>
    </row>
    <row r="312" spans="1:2" x14ac:dyDescent="0.25">
      <c r="A312" t="s">
        <v>1989</v>
      </c>
      <c r="B312" t="s">
        <v>1990</v>
      </c>
    </row>
    <row r="313" spans="1:2" x14ac:dyDescent="0.25">
      <c r="A313" t="s">
        <v>1991</v>
      </c>
      <c r="B313" t="s">
        <v>1992</v>
      </c>
    </row>
    <row r="314" spans="1:2" x14ac:dyDescent="0.25">
      <c r="A314" t="s">
        <v>1993</v>
      </c>
      <c r="B314" t="s">
        <v>1994</v>
      </c>
    </row>
    <row r="315" spans="1:2" x14ac:dyDescent="0.25">
      <c r="A315" t="s">
        <v>1995</v>
      </c>
      <c r="B315" t="s">
        <v>1996</v>
      </c>
    </row>
    <row r="316" spans="1:2" x14ac:dyDescent="0.25">
      <c r="A316" t="s">
        <v>1997</v>
      </c>
      <c r="B316" t="s">
        <v>1998</v>
      </c>
    </row>
    <row r="317" spans="1:2" x14ac:dyDescent="0.25">
      <c r="A317" t="s">
        <v>1999</v>
      </c>
      <c r="B317" t="s">
        <v>2000</v>
      </c>
    </row>
    <row r="318" spans="1:2" x14ac:dyDescent="0.25">
      <c r="A318" t="s">
        <v>2001</v>
      </c>
      <c r="B318" t="s">
        <v>2002</v>
      </c>
    </row>
    <row r="319" spans="1:2" x14ac:dyDescent="0.25">
      <c r="A319" t="s">
        <v>2003</v>
      </c>
      <c r="B319" t="s">
        <v>2004</v>
      </c>
    </row>
    <row r="320" spans="1:2" x14ac:dyDescent="0.25">
      <c r="A320" t="s">
        <v>2005</v>
      </c>
      <c r="B320" t="s">
        <v>2006</v>
      </c>
    </row>
    <row r="321" spans="1:2" x14ac:dyDescent="0.25">
      <c r="A321" t="s">
        <v>2007</v>
      </c>
      <c r="B321" t="s">
        <v>2008</v>
      </c>
    </row>
    <row r="322" spans="1:2" x14ac:dyDescent="0.25">
      <c r="A322" t="s">
        <v>2009</v>
      </c>
      <c r="B322" t="s">
        <v>2010</v>
      </c>
    </row>
    <row r="323" spans="1:2" x14ac:dyDescent="0.25">
      <c r="A323" t="s">
        <v>2011</v>
      </c>
      <c r="B323" t="s">
        <v>2012</v>
      </c>
    </row>
    <row r="324" spans="1:2" x14ac:dyDescent="0.25">
      <c r="A324" t="s">
        <v>2013</v>
      </c>
      <c r="B324" t="s">
        <v>2014</v>
      </c>
    </row>
    <row r="325" spans="1:2" x14ac:dyDescent="0.25">
      <c r="A325" t="s">
        <v>2015</v>
      </c>
      <c r="B325" t="s">
        <v>2016</v>
      </c>
    </row>
    <row r="326" spans="1:2" x14ac:dyDescent="0.25">
      <c r="A326" t="s">
        <v>2017</v>
      </c>
      <c r="B326" t="s">
        <v>2018</v>
      </c>
    </row>
    <row r="327" spans="1:2" x14ac:dyDescent="0.25">
      <c r="A327" t="s">
        <v>2021</v>
      </c>
      <c r="B327" t="s">
        <v>2022</v>
      </c>
    </row>
    <row r="328" spans="1:2" x14ac:dyDescent="0.25">
      <c r="A328" t="s">
        <v>2023</v>
      </c>
      <c r="B328" t="s">
        <v>2024</v>
      </c>
    </row>
    <row r="329" spans="1:2" x14ac:dyDescent="0.25">
      <c r="A329" t="s">
        <v>2025</v>
      </c>
      <c r="B329" t="s">
        <v>2026</v>
      </c>
    </row>
    <row r="330" spans="1:2" x14ac:dyDescent="0.25">
      <c r="A330" t="s">
        <v>2027</v>
      </c>
      <c r="B330" t="s">
        <v>2028</v>
      </c>
    </row>
    <row r="331" spans="1:2" x14ac:dyDescent="0.25">
      <c r="A331" t="s">
        <v>2029</v>
      </c>
      <c r="B331" t="s">
        <v>2030</v>
      </c>
    </row>
    <row r="332" spans="1:2" x14ac:dyDescent="0.25">
      <c r="A332" t="s">
        <v>2031</v>
      </c>
      <c r="B332" t="s">
        <v>2032</v>
      </c>
    </row>
    <row r="333" spans="1:2" x14ac:dyDescent="0.25">
      <c r="A333" t="s">
        <v>2033</v>
      </c>
      <c r="B333" t="s">
        <v>2034</v>
      </c>
    </row>
    <row r="334" spans="1:2" x14ac:dyDescent="0.25">
      <c r="A334" t="s">
        <v>2035</v>
      </c>
      <c r="B334" t="s">
        <v>2036</v>
      </c>
    </row>
    <row r="335" spans="1:2" x14ac:dyDescent="0.25">
      <c r="A335" t="s">
        <v>2037</v>
      </c>
      <c r="B335" t="s">
        <v>2038</v>
      </c>
    </row>
    <row r="336" spans="1:2" x14ac:dyDescent="0.25">
      <c r="A336" t="s">
        <v>2039</v>
      </c>
      <c r="B336" t="s">
        <v>2040</v>
      </c>
    </row>
    <row r="337" spans="1:2" x14ac:dyDescent="0.25">
      <c r="A337" t="s">
        <v>2041</v>
      </c>
      <c r="B337" t="s">
        <v>2042</v>
      </c>
    </row>
    <row r="338" spans="1:2" x14ac:dyDescent="0.25">
      <c r="A338" t="s">
        <v>2043</v>
      </c>
      <c r="B338" t="s">
        <v>2044</v>
      </c>
    </row>
    <row r="339" spans="1:2" x14ac:dyDescent="0.25">
      <c r="A339" t="s">
        <v>2045</v>
      </c>
      <c r="B339" t="s">
        <v>2046</v>
      </c>
    </row>
    <row r="340" spans="1:2" x14ac:dyDescent="0.25">
      <c r="A340" t="s">
        <v>2047</v>
      </c>
      <c r="B340" t="s">
        <v>2048</v>
      </c>
    </row>
    <row r="341" spans="1:2" x14ac:dyDescent="0.25">
      <c r="A341" t="s">
        <v>2049</v>
      </c>
      <c r="B341" t="s">
        <v>2050</v>
      </c>
    </row>
    <row r="342" spans="1:2" x14ac:dyDescent="0.25">
      <c r="A342" t="s">
        <v>2051</v>
      </c>
      <c r="B342" t="s">
        <v>2052</v>
      </c>
    </row>
    <row r="343" spans="1:2" x14ac:dyDescent="0.25">
      <c r="A343" t="s">
        <v>2053</v>
      </c>
      <c r="B343" t="s">
        <v>2054</v>
      </c>
    </row>
    <row r="344" spans="1:2" x14ac:dyDescent="0.25">
      <c r="A344" t="s">
        <v>2055</v>
      </c>
      <c r="B344" t="s">
        <v>2056</v>
      </c>
    </row>
    <row r="345" spans="1:2" x14ac:dyDescent="0.25">
      <c r="A345" t="s">
        <v>2057</v>
      </c>
      <c r="B345" t="s">
        <v>2058</v>
      </c>
    </row>
    <row r="346" spans="1:2" x14ac:dyDescent="0.25">
      <c r="A346" t="s">
        <v>2059</v>
      </c>
      <c r="B346" t="s">
        <v>2060</v>
      </c>
    </row>
    <row r="347" spans="1:2" x14ac:dyDescent="0.25">
      <c r="A347" t="s">
        <v>2061</v>
      </c>
      <c r="B347" t="s">
        <v>2062</v>
      </c>
    </row>
    <row r="348" spans="1:2" x14ac:dyDescent="0.25">
      <c r="A348" t="s">
        <v>2063</v>
      </c>
      <c r="B348" t="s">
        <v>2064</v>
      </c>
    </row>
    <row r="349" spans="1:2" x14ac:dyDescent="0.25">
      <c r="A349" t="s">
        <v>2065</v>
      </c>
      <c r="B349" t="s">
        <v>2066</v>
      </c>
    </row>
    <row r="350" spans="1:2" x14ac:dyDescent="0.25">
      <c r="A350" t="s">
        <v>2067</v>
      </c>
      <c r="B350" t="s">
        <v>2068</v>
      </c>
    </row>
    <row r="351" spans="1:2" x14ac:dyDescent="0.25">
      <c r="A351" t="s">
        <v>2069</v>
      </c>
      <c r="B351" t="s">
        <v>2070</v>
      </c>
    </row>
    <row r="352" spans="1:2" x14ac:dyDescent="0.25">
      <c r="A352" t="s">
        <v>2071</v>
      </c>
      <c r="B352" t="s">
        <v>2072</v>
      </c>
    </row>
    <row r="353" spans="1:2" x14ac:dyDescent="0.25">
      <c r="A353" t="s">
        <v>2073</v>
      </c>
      <c r="B353" t="s">
        <v>2074</v>
      </c>
    </row>
    <row r="354" spans="1:2" x14ac:dyDescent="0.25">
      <c r="A354" t="s">
        <v>2075</v>
      </c>
      <c r="B354" t="s">
        <v>2076</v>
      </c>
    </row>
    <row r="355" spans="1:2" x14ac:dyDescent="0.25">
      <c r="A355" t="s">
        <v>2077</v>
      </c>
      <c r="B355" t="s">
        <v>2078</v>
      </c>
    </row>
    <row r="356" spans="1:2" x14ac:dyDescent="0.25">
      <c r="A356" t="s">
        <v>2079</v>
      </c>
      <c r="B356" t="s">
        <v>2080</v>
      </c>
    </row>
    <row r="357" spans="1:2" x14ac:dyDescent="0.25">
      <c r="A357" t="s">
        <v>2081</v>
      </c>
      <c r="B357" t="s">
        <v>2082</v>
      </c>
    </row>
    <row r="358" spans="1:2" x14ac:dyDescent="0.25">
      <c r="A358" t="s">
        <v>2083</v>
      </c>
      <c r="B358" t="s">
        <v>2084</v>
      </c>
    </row>
    <row r="359" spans="1:2" x14ac:dyDescent="0.25">
      <c r="A359" t="s">
        <v>2085</v>
      </c>
      <c r="B359" t="s">
        <v>2086</v>
      </c>
    </row>
    <row r="360" spans="1:2" x14ac:dyDescent="0.25">
      <c r="A360" t="s">
        <v>2087</v>
      </c>
      <c r="B360" t="s">
        <v>2088</v>
      </c>
    </row>
    <row r="361" spans="1:2" x14ac:dyDescent="0.25">
      <c r="A361" t="s">
        <v>2089</v>
      </c>
      <c r="B361" t="s">
        <v>2090</v>
      </c>
    </row>
    <row r="362" spans="1:2" x14ac:dyDescent="0.25">
      <c r="A362" t="s">
        <v>2093</v>
      </c>
      <c r="B362" t="s">
        <v>2094</v>
      </c>
    </row>
    <row r="363" spans="1:2" x14ac:dyDescent="0.25">
      <c r="A363" t="s">
        <v>2095</v>
      </c>
      <c r="B363" t="s">
        <v>2096</v>
      </c>
    </row>
    <row r="364" spans="1:2" x14ac:dyDescent="0.25">
      <c r="A364" t="s">
        <v>2097</v>
      </c>
      <c r="B364" t="s">
        <v>2098</v>
      </c>
    </row>
    <row r="365" spans="1:2" x14ac:dyDescent="0.25">
      <c r="A365" t="s">
        <v>2099</v>
      </c>
      <c r="B365" t="s">
        <v>2100</v>
      </c>
    </row>
    <row r="366" spans="1:2" x14ac:dyDescent="0.25">
      <c r="A366" t="s">
        <v>2101</v>
      </c>
      <c r="B366" t="s">
        <v>2102</v>
      </c>
    </row>
    <row r="367" spans="1:2" x14ac:dyDescent="0.25">
      <c r="A367" t="s">
        <v>2103</v>
      </c>
      <c r="B367" t="s">
        <v>2104</v>
      </c>
    </row>
    <row r="368" spans="1:2" x14ac:dyDescent="0.25">
      <c r="A368" t="s">
        <v>2105</v>
      </c>
      <c r="B368" t="s">
        <v>2106</v>
      </c>
    </row>
    <row r="369" spans="1:2" x14ac:dyDescent="0.25">
      <c r="A369" t="s">
        <v>2107</v>
      </c>
      <c r="B369" t="s">
        <v>2108</v>
      </c>
    </row>
    <row r="370" spans="1:2" x14ac:dyDescent="0.25">
      <c r="A370" t="s">
        <v>2109</v>
      </c>
      <c r="B370" t="s">
        <v>2110</v>
      </c>
    </row>
    <row r="371" spans="1:2" x14ac:dyDescent="0.25">
      <c r="A371" t="s">
        <v>2111</v>
      </c>
      <c r="B371" t="s">
        <v>2112</v>
      </c>
    </row>
    <row r="372" spans="1:2" x14ac:dyDescent="0.25">
      <c r="A372" t="s">
        <v>2113</v>
      </c>
      <c r="B372" t="s">
        <v>2114</v>
      </c>
    </row>
    <row r="373" spans="1:2" x14ac:dyDescent="0.25">
      <c r="A373" t="s">
        <v>2115</v>
      </c>
      <c r="B373" t="s">
        <v>2116</v>
      </c>
    </row>
    <row r="374" spans="1:2" x14ac:dyDescent="0.25">
      <c r="A374" t="s">
        <v>2117</v>
      </c>
      <c r="B374" t="s">
        <v>2118</v>
      </c>
    </row>
    <row r="375" spans="1:2" x14ac:dyDescent="0.25">
      <c r="A375" t="s">
        <v>2119</v>
      </c>
      <c r="B375" t="s">
        <v>2120</v>
      </c>
    </row>
    <row r="376" spans="1:2" x14ac:dyDescent="0.25">
      <c r="A376" t="s">
        <v>2121</v>
      </c>
      <c r="B376" t="s">
        <v>2122</v>
      </c>
    </row>
    <row r="377" spans="1:2" x14ac:dyDescent="0.25">
      <c r="A377" t="s">
        <v>2123</v>
      </c>
      <c r="B377" t="s">
        <v>2124</v>
      </c>
    </row>
    <row r="378" spans="1:2" x14ac:dyDescent="0.25">
      <c r="A378" t="s">
        <v>2125</v>
      </c>
      <c r="B378" t="s">
        <v>2126</v>
      </c>
    </row>
    <row r="379" spans="1:2" x14ac:dyDescent="0.25">
      <c r="A379" t="s">
        <v>2127</v>
      </c>
      <c r="B379" t="s">
        <v>2128</v>
      </c>
    </row>
    <row r="380" spans="1:2" x14ac:dyDescent="0.25">
      <c r="A380" t="s">
        <v>2129</v>
      </c>
      <c r="B380" t="s">
        <v>2130</v>
      </c>
    </row>
    <row r="381" spans="1:2" x14ac:dyDescent="0.25">
      <c r="A381" t="s">
        <v>2131</v>
      </c>
      <c r="B381" t="s">
        <v>2132</v>
      </c>
    </row>
    <row r="382" spans="1:2" x14ac:dyDescent="0.25">
      <c r="A382" t="s">
        <v>2133</v>
      </c>
      <c r="B382" t="s">
        <v>2134</v>
      </c>
    </row>
    <row r="383" spans="1:2" x14ac:dyDescent="0.25">
      <c r="A383" t="s">
        <v>2137</v>
      </c>
      <c r="B383" t="s">
        <v>2138</v>
      </c>
    </row>
    <row r="384" spans="1:2" x14ac:dyDescent="0.25">
      <c r="A384" t="s">
        <v>2139</v>
      </c>
      <c r="B384" t="s">
        <v>2140</v>
      </c>
    </row>
    <row r="385" spans="1:2" x14ac:dyDescent="0.25">
      <c r="A385" t="s">
        <v>2141</v>
      </c>
      <c r="B385" t="s">
        <v>2142</v>
      </c>
    </row>
    <row r="386" spans="1:2" x14ac:dyDescent="0.25">
      <c r="A386" t="s">
        <v>2143</v>
      </c>
      <c r="B386" t="s">
        <v>2144</v>
      </c>
    </row>
    <row r="387" spans="1:2" x14ac:dyDescent="0.25">
      <c r="A387" t="s">
        <v>2145</v>
      </c>
      <c r="B387" t="s">
        <v>2146</v>
      </c>
    </row>
    <row r="388" spans="1:2" x14ac:dyDescent="0.25">
      <c r="A388" t="s">
        <v>2147</v>
      </c>
      <c r="B388" t="s">
        <v>2148</v>
      </c>
    </row>
    <row r="389" spans="1:2" x14ac:dyDescent="0.25">
      <c r="A389" t="s">
        <v>2149</v>
      </c>
      <c r="B389" t="s">
        <v>2150</v>
      </c>
    </row>
    <row r="390" spans="1:2" x14ac:dyDescent="0.25">
      <c r="A390" t="s">
        <v>2151</v>
      </c>
      <c r="B390" t="s">
        <v>2152</v>
      </c>
    </row>
    <row r="391" spans="1:2" x14ac:dyDescent="0.25">
      <c r="A391" t="s">
        <v>2153</v>
      </c>
      <c r="B391" t="s">
        <v>2154</v>
      </c>
    </row>
    <row r="392" spans="1:2" x14ac:dyDescent="0.25">
      <c r="A392" t="s">
        <v>2155</v>
      </c>
      <c r="B392" t="s">
        <v>2156</v>
      </c>
    </row>
    <row r="393" spans="1:2" x14ac:dyDescent="0.25">
      <c r="A393" t="s">
        <v>2157</v>
      </c>
      <c r="B393" t="s">
        <v>2158</v>
      </c>
    </row>
    <row r="394" spans="1:2" x14ac:dyDescent="0.25">
      <c r="A394" t="s">
        <v>2159</v>
      </c>
      <c r="B394" t="s">
        <v>2160</v>
      </c>
    </row>
    <row r="395" spans="1:2" x14ac:dyDescent="0.25">
      <c r="A395" t="s">
        <v>2161</v>
      </c>
      <c r="B395" t="s">
        <v>2162</v>
      </c>
    </row>
    <row r="396" spans="1:2" x14ac:dyDescent="0.25">
      <c r="A396" t="s">
        <v>2166</v>
      </c>
      <c r="B396" t="s">
        <v>2167</v>
      </c>
    </row>
    <row r="397" spans="1:2" x14ac:dyDescent="0.25">
      <c r="A397" t="s">
        <v>2168</v>
      </c>
      <c r="B397" t="s">
        <v>2169</v>
      </c>
    </row>
    <row r="398" spans="1:2" x14ac:dyDescent="0.25">
      <c r="A398" t="s">
        <v>2172</v>
      </c>
      <c r="B398">
        <v>0</v>
      </c>
    </row>
    <row r="399" spans="1:2" x14ac:dyDescent="0.25">
      <c r="A399" t="s">
        <v>2173</v>
      </c>
      <c r="B399" t="s">
        <v>2174</v>
      </c>
    </row>
    <row r="400" spans="1:2" x14ac:dyDescent="0.25">
      <c r="A400" t="s">
        <v>4212</v>
      </c>
      <c r="B400" t="s">
        <v>2176</v>
      </c>
    </row>
    <row r="401" spans="1:2" x14ac:dyDescent="0.25">
      <c r="A401" t="s">
        <v>2177</v>
      </c>
      <c r="B401" t="s">
        <v>2178</v>
      </c>
    </row>
    <row r="402" spans="1:2" x14ac:dyDescent="0.25">
      <c r="A402" t="s">
        <v>2179</v>
      </c>
      <c r="B402" t="s">
        <v>2180</v>
      </c>
    </row>
    <row r="403" spans="1:2" x14ac:dyDescent="0.25">
      <c r="A403" t="s">
        <v>2181</v>
      </c>
      <c r="B403" t="s">
        <v>2182</v>
      </c>
    </row>
    <row r="404" spans="1:2" x14ac:dyDescent="0.25">
      <c r="A404" t="s">
        <v>2183</v>
      </c>
      <c r="B404" t="s">
        <v>2184</v>
      </c>
    </row>
    <row r="405" spans="1:2" x14ac:dyDescent="0.25">
      <c r="A405" t="s">
        <v>4607</v>
      </c>
      <c r="B405" t="s">
        <v>2186</v>
      </c>
    </row>
    <row r="406" spans="1:2" x14ac:dyDescent="0.25">
      <c r="A406" t="s">
        <v>2192</v>
      </c>
      <c r="B406" t="s">
        <v>2193</v>
      </c>
    </row>
    <row r="407" spans="1:2" x14ac:dyDescent="0.25">
      <c r="A407" t="s">
        <v>2194</v>
      </c>
      <c r="B407" t="s">
        <v>2195</v>
      </c>
    </row>
    <row r="408" spans="1:2" x14ac:dyDescent="0.25">
      <c r="A408" t="s">
        <v>2196</v>
      </c>
      <c r="B408" t="s">
        <v>2197</v>
      </c>
    </row>
    <row r="409" spans="1:2" x14ac:dyDescent="0.25">
      <c r="A409" t="s">
        <v>2198</v>
      </c>
      <c r="B409" t="s">
        <v>2199</v>
      </c>
    </row>
    <row r="410" spans="1:2" x14ac:dyDescent="0.25">
      <c r="A410" t="s">
        <v>2200</v>
      </c>
      <c r="B410" t="s">
        <v>2201</v>
      </c>
    </row>
    <row r="411" spans="1:2" x14ac:dyDescent="0.25">
      <c r="A411" t="s">
        <v>2202</v>
      </c>
      <c r="B411" t="s">
        <v>2203</v>
      </c>
    </row>
    <row r="412" spans="1:2" x14ac:dyDescent="0.25">
      <c r="A412" t="s">
        <v>2204</v>
      </c>
      <c r="B412" t="s">
        <v>2205</v>
      </c>
    </row>
    <row r="413" spans="1:2" x14ac:dyDescent="0.25">
      <c r="A413" t="s">
        <v>2206</v>
      </c>
      <c r="B413" t="s">
        <v>2207</v>
      </c>
    </row>
    <row r="414" spans="1:2" x14ac:dyDescent="0.25">
      <c r="A414" t="s">
        <v>2208</v>
      </c>
      <c r="B414" t="s">
        <v>2209</v>
      </c>
    </row>
    <row r="415" spans="1:2" x14ac:dyDescent="0.25">
      <c r="A415" t="s">
        <v>2210</v>
      </c>
      <c r="B415" t="s">
        <v>2211</v>
      </c>
    </row>
    <row r="416" spans="1:2" x14ac:dyDescent="0.25">
      <c r="A416" t="s">
        <v>2212</v>
      </c>
      <c r="B416" t="s">
        <v>2213</v>
      </c>
    </row>
    <row r="417" spans="1:2" x14ac:dyDescent="0.25">
      <c r="A417" t="s">
        <v>2214</v>
      </c>
      <c r="B417" t="s">
        <v>2215</v>
      </c>
    </row>
    <row r="418" spans="1:2" x14ac:dyDescent="0.25">
      <c r="A418" t="s">
        <v>2216</v>
      </c>
      <c r="B418" t="s">
        <v>2217</v>
      </c>
    </row>
    <row r="419" spans="1:2" x14ac:dyDescent="0.25">
      <c r="A419" t="s">
        <v>2218</v>
      </c>
      <c r="B419" t="s">
        <v>2219</v>
      </c>
    </row>
    <row r="420" spans="1:2" x14ac:dyDescent="0.25">
      <c r="A420" t="s">
        <v>2220</v>
      </c>
      <c r="B420" t="s">
        <v>2221</v>
      </c>
    </row>
    <row r="421" spans="1:2" x14ac:dyDescent="0.25">
      <c r="A421" t="s">
        <v>2222</v>
      </c>
      <c r="B421" t="s">
        <v>2223</v>
      </c>
    </row>
    <row r="422" spans="1:2" x14ac:dyDescent="0.25">
      <c r="A422" t="s">
        <v>2224</v>
      </c>
      <c r="B422" t="s">
        <v>2225</v>
      </c>
    </row>
    <row r="423" spans="1:2" x14ac:dyDescent="0.25">
      <c r="A423" t="s">
        <v>2226</v>
      </c>
      <c r="B423" t="s">
        <v>2227</v>
      </c>
    </row>
    <row r="424" spans="1:2" x14ac:dyDescent="0.25">
      <c r="A424" t="s">
        <v>2228</v>
      </c>
      <c r="B424" t="s">
        <v>2229</v>
      </c>
    </row>
    <row r="425" spans="1:2" x14ac:dyDescent="0.25">
      <c r="A425" t="s">
        <v>2232</v>
      </c>
      <c r="B425" t="s">
        <v>2233</v>
      </c>
    </row>
    <row r="426" spans="1:2" x14ac:dyDescent="0.25">
      <c r="A426" t="s">
        <v>2234</v>
      </c>
      <c r="B426" t="s">
        <v>2235</v>
      </c>
    </row>
    <row r="427" spans="1:2" x14ac:dyDescent="0.25">
      <c r="A427" t="s">
        <v>2236</v>
      </c>
      <c r="B427" t="s">
        <v>2237</v>
      </c>
    </row>
    <row r="428" spans="1:2" x14ac:dyDescent="0.25">
      <c r="A428" t="s">
        <v>2238</v>
      </c>
      <c r="B428" t="s">
        <v>2239</v>
      </c>
    </row>
    <row r="429" spans="1:2" x14ac:dyDescent="0.25">
      <c r="A429" t="s">
        <v>2240</v>
      </c>
      <c r="B429" t="s">
        <v>2241</v>
      </c>
    </row>
    <row r="430" spans="1:2" x14ac:dyDescent="0.25">
      <c r="A430" t="s">
        <v>2242</v>
      </c>
      <c r="B430" t="s">
        <v>2243</v>
      </c>
    </row>
    <row r="431" spans="1:2" x14ac:dyDescent="0.25">
      <c r="A431" t="s">
        <v>2244</v>
      </c>
      <c r="B431" t="s">
        <v>2245</v>
      </c>
    </row>
    <row r="432" spans="1:2" x14ac:dyDescent="0.25">
      <c r="A432" t="s">
        <v>2246</v>
      </c>
      <c r="B432" t="s">
        <v>2247</v>
      </c>
    </row>
    <row r="433" spans="1:2" x14ac:dyDescent="0.25">
      <c r="A433" t="s">
        <v>2251</v>
      </c>
      <c r="B433" t="s">
        <v>2252</v>
      </c>
    </row>
    <row r="434" spans="1:2" x14ac:dyDescent="0.25">
      <c r="A434" t="s">
        <v>2253</v>
      </c>
      <c r="B434" t="s">
        <v>2254</v>
      </c>
    </row>
    <row r="435" spans="1:2" x14ac:dyDescent="0.25">
      <c r="A435" t="s">
        <v>2257</v>
      </c>
      <c r="B435" t="s">
        <v>2258</v>
      </c>
    </row>
    <row r="436" spans="1:2" x14ac:dyDescent="0.25">
      <c r="A436" t="s">
        <v>2259</v>
      </c>
      <c r="B436" t="s">
        <v>2260</v>
      </c>
    </row>
    <row r="437" spans="1:2" x14ac:dyDescent="0.25">
      <c r="A437" t="s">
        <v>2261</v>
      </c>
      <c r="B437" t="s">
        <v>2262</v>
      </c>
    </row>
    <row r="438" spans="1:2" x14ac:dyDescent="0.25">
      <c r="A438" t="s">
        <v>2263</v>
      </c>
      <c r="B438">
        <v>0</v>
      </c>
    </row>
    <row r="439" spans="1:2" x14ac:dyDescent="0.25">
      <c r="A439" t="s">
        <v>2264</v>
      </c>
      <c r="B439" t="s">
        <v>2265</v>
      </c>
    </row>
    <row r="440" spans="1:2" x14ac:dyDescent="0.25">
      <c r="A440" t="s">
        <v>2266</v>
      </c>
      <c r="B440" t="s">
        <v>2267</v>
      </c>
    </row>
    <row r="441" spans="1:2" x14ac:dyDescent="0.25">
      <c r="A441" t="s">
        <v>2268</v>
      </c>
      <c r="B441" t="s">
        <v>2269</v>
      </c>
    </row>
    <row r="442" spans="1:2" x14ac:dyDescent="0.25">
      <c r="A442" t="s">
        <v>2274</v>
      </c>
      <c r="B442" t="s">
        <v>2275</v>
      </c>
    </row>
    <row r="443" spans="1:2" x14ac:dyDescent="0.25">
      <c r="A443" t="s">
        <v>2276</v>
      </c>
      <c r="B443" t="s">
        <v>2277</v>
      </c>
    </row>
    <row r="444" spans="1:2" x14ac:dyDescent="0.25">
      <c r="A444" t="s">
        <v>2278</v>
      </c>
      <c r="B444" t="s">
        <v>2279</v>
      </c>
    </row>
    <row r="445" spans="1:2" x14ac:dyDescent="0.25">
      <c r="A445" t="s">
        <v>2280</v>
      </c>
      <c r="B445" t="s">
        <v>2281</v>
      </c>
    </row>
    <row r="446" spans="1:2" x14ac:dyDescent="0.25">
      <c r="A446" t="s">
        <v>2282</v>
      </c>
      <c r="B446" t="s">
        <v>2283</v>
      </c>
    </row>
    <row r="447" spans="1:2" x14ac:dyDescent="0.25">
      <c r="A447" t="s">
        <v>2284</v>
      </c>
      <c r="B447" t="s">
        <v>2285</v>
      </c>
    </row>
    <row r="448" spans="1:2" x14ac:dyDescent="0.25">
      <c r="A448" t="s">
        <v>2286</v>
      </c>
      <c r="B448" t="s">
        <v>2287</v>
      </c>
    </row>
    <row r="449" spans="1:2" x14ac:dyDescent="0.25">
      <c r="A449" t="s">
        <v>2290</v>
      </c>
      <c r="B449" t="s">
        <v>2291</v>
      </c>
    </row>
    <row r="450" spans="1:2" x14ac:dyDescent="0.25">
      <c r="A450" t="s">
        <v>2292</v>
      </c>
      <c r="B450" t="s">
        <v>2293</v>
      </c>
    </row>
    <row r="451" spans="1:2" x14ac:dyDescent="0.25">
      <c r="A451" t="s">
        <v>2294</v>
      </c>
      <c r="B451" t="s">
        <v>2295</v>
      </c>
    </row>
    <row r="452" spans="1:2" x14ac:dyDescent="0.25">
      <c r="A452" t="s">
        <v>2296</v>
      </c>
      <c r="B452" t="s">
        <v>2297</v>
      </c>
    </row>
    <row r="453" spans="1:2" x14ac:dyDescent="0.25">
      <c r="A453" t="s">
        <v>2298</v>
      </c>
      <c r="B453" t="s">
        <v>2299</v>
      </c>
    </row>
    <row r="454" spans="1:2" x14ac:dyDescent="0.25">
      <c r="A454" t="s">
        <v>6035</v>
      </c>
      <c r="B454" t="s">
        <v>2303</v>
      </c>
    </row>
    <row r="455" spans="1:2" x14ac:dyDescent="0.25">
      <c r="A455" t="s">
        <v>2304</v>
      </c>
      <c r="B455" t="s">
        <v>2305</v>
      </c>
    </row>
    <row r="456" spans="1:2" x14ac:dyDescent="0.25">
      <c r="A456" t="s">
        <v>2308</v>
      </c>
      <c r="B456" t="s">
        <v>2309</v>
      </c>
    </row>
    <row r="457" spans="1:2" x14ac:dyDescent="0.25">
      <c r="A457" t="s">
        <v>2310</v>
      </c>
      <c r="B457" t="s">
        <v>2311</v>
      </c>
    </row>
    <row r="458" spans="1:2" x14ac:dyDescent="0.25">
      <c r="A458" t="s">
        <v>2312</v>
      </c>
      <c r="B458" t="s">
        <v>2313</v>
      </c>
    </row>
    <row r="459" spans="1:2" x14ac:dyDescent="0.25">
      <c r="A459" t="s">
        <v>2314</v>
      </c>
      <c r="B459" t="s">
        <v>2315</v>
      </c>
    </row>
    <row r="460" spans="1:2" x14ac:dyDescent="0.25">
      <c r="A460" t="s">
        <v>2316</v>
      </c>
      <c r="B460" t="s">
        <v>2317</v>
      </c>
    </row>
    <row r="461" spans="1:2" x14ac:dyDescent="0.25">
      <c r="A461" t="s">
        <v>2318</v>
      </c>
      <c r="B461" t="s">
        <v>2319</v>
      </c>
    </row>
    <row r="462" spans="1:2" x14ac:dyDescent="0.25">
      <c r="A462" t="s">
        <v>2322</v>
      </c>
      <c r="B462" t="s">
        <v>2323</v>
      </c>
    </row>
    <row r="463" spans="1:2" x14ac:dyDescent="0.25">
      <c r="A463" t="s">
        <v>2324</v>
      </c>
      <c r="B463" t="s">
        <v>2325</v>
      </c>
    </row>
    <row r="464" spans="1:2" x14ac:dyDescent="0.25">
      <c r="A464" t="s">
        <v>2326</v>
      </c>
      <c r="B464" t="s">
        <v>2327</v>
      </c>
    </row>
    <row r="465" spans="1:2" x14ac:dyDescent="0.25">
      <c r="A465" t="s">
        <v>2328</v>
      </c>
      <c r="B465" t="s">
        <v>2329</v>
      </c>
    </row>
    <row r="466" spans="1:2" x14ac:dyDescent="0.25">
      <c r="A466" t="s">
        <v>2330</v>
      </c>
      <c r="B466" t="s">
        <v>2331</v>
      </c>
    </row>
    <row r="467" spans="1:2" x14ac:dyDescent="0.25">
      <c r="A467" t="s">
        <v>2332</v>
      </c>
      <c r="B467" t="s">
        <v>2333</v>
      </c>
    </row>
    <row r="468" spans="1:2" x14ac:dyDescent="0.25">
      <c r="A468" t="s">
        <v>2334</v>
      </c>
      <c r="B468" t="s">
        <v>2335</v>
      </c>
    </row>
    <row r="469" spans="1:2" x14ac:dyDescent="0.25">
      <c r="A469" t="s">
        <v>2336</v>
      </c>
      <c r="B469" t="s">
        <v>2337</v>
      </c>
    </row>
    <row r="470" spans="1:2" x14ac:dyDescent="0.25">
      <c r="A470" t="s">
        <v>2338</v>
      </c>
      <c r="B470" t="s">
        <v>2339</v>
      </c>
    </row>
    <row r="471" spans="1:2" x14ac:dyDescent="0.25">
      <c r="A471" t="s">
        <v>2340</v>
      </c>
      <c r="B471" t="s">
        <v>2341</v>
      </c>
    </row>
    <row r="472" spans="1:2" x14ac:dyDescent="0.25">
      <c r="A472" t="s">
        <v>2342</v>
      </c>
      <c r="B472" t="s">
        <v>2343</v>
      </c>
    </row>
    <row r="473" spans="1:2" x14ac:dyDescent="0.25">
      <c r="A473" t="s">
        <v>2344</v>
      </c>
      <c r="B473" t="s">
        <v>2345</v>
      </c>
    </row>
    <row r="474" spans="1:2" x14ac:dyDescent="0.25">
      <c r="A474" t="s">
        <v>2346</v>
      </c>
      <c r="B474" t="s">
        <v>2347</v>
      </c>
    </row>
    <row r="475" spans="1:2" x14ac:dyDescent="0.25">
      <c r="A475" t="s">
        <v>2348</v>
      </c>
      <c r="B475" t="s">
        <v>2349</v>
      </c>
    </row>
    <row r="476" spans="1:2" x14ac:dyDescent="0.25">
      <c r="A476" t="s">
        <v>2350</v>
      </c>
      <c r="B476" t="s">
        <v>2351</v>
      </c>
    </row>
    <row r="477" spans="1:2" x14ac:dyDescent="0.25">
      <c r="A477" t="s">
        <v>2352</v>
      </c>
      <c r="B477" t="s">
        <v>2353</v>
      </c>
    </row>
    <row r="478" spans="1:2" x14ac:dyDescent="0.25">
      <c r="A478" t="s">
        <v>1536</v>
      </c>
      <c r="B478" t="s">
        <v>2354</v>
      </c>
    </row>
    <row r="479" spans="1:2" x14ac:dyDescent="0.25">
      <c r="A479" t="s">
        <v>2355</v>
      </c>
      <c r="B479" t="s">
        <v>2356</v>
      </c>
    </row>
    <row r="480" spans="1:2" x14ac:dyDescent="0.25">
      <c r="A480" t="s">
        <v>2357</v>
      </c>
      <c r="B480" t="s">
        <v>2358</v>
      </c>
    </row>
    <row r="481" spans="1:2" x14ac:dyDescent="0.25">
      <c r="A481" t="s">
        <v>2359</v>
      </c>
      <c r="B481" t="s">
        <v>2360</v>
      </c>
    </row>
    <row r="482" spans="1:2" x14ac:dyDescent="0.25">
      <c r="A482" t="s">
        <v>2361</v>
      </c>
      <c r="B482" t="s">
        <v>2362</v>
      </c>
    </row>
    <row r="483" spans="1:2" x14ac:dyDescent="0.25">
      <c r="A483" t="s">
        <v>2363</v>
      </c>
      <c r="B483" t="s">
        <v>2364</v>
      </c>
    </row>
    <row r="484" spans="1:2" x14ac:dyDescent="0.25">
      <c r="A484" t="s">
        <v>2365</v>
      </c>
      <c r="B484" t="s">
        <v>2366</v>
      </c>
    </row>
    <row r="485" spans="1:2" x14ac:dyDescent="0.25">
      <c r="A485" t="s">
        <v>2369</v>
      </c>
      <c r="B485" t="s">
        <v>2370</v>
      </c>
    </row>
    <row r="486" spans="1:2" x14ac:dyDescent="0.25">
      <c r="A486" t="s">
        <v>2371</v>
      </c>
      <c r="B486" t="s">
        <v>2372</v>
      </c>
    </row>
    <row r="487" spans="1:2" x14ac:dyDescent="0.25">
      <c r="A487" t="s">
        <v>2373</v>
      </c>
      <c r="B487" t="s">
        <v>2374</v>
      </c>
    </row>
    <row r="488" spans="1:2" x14ac:dyDescent="0.25">
      <c r="A488" t="s">
        <v>2375</v>
      </c>
      <c r="B488" t="s">
        <v>2376</v>
      </c>
    </row>
    <row r="489" spans="1:2" x14ac:dyDescent="0.25">
      <c r="A489" t="s">
        <v>1762</v>
      </c>
      <c r="B489" t="s">
        <v>2377</v>
      </c>
    </row>
    <row r="490" spans="1:2" x14ac:dyDescent="0.25">
      <c r="A490" t="s">
        <v>2378</v>
      </c>
      <c r="B490" t="s">
        <v>2379</v>
      </c>
    </row>
    <row r="491" spans="1:2" x14ac:dyDescent="0.25">
      <c r="A491" t="s">
        <v>2380</v>
      </c>
      <c r="B491" t="s">
        <v>2381</v>
      </c>
    </row>
    <row r="492" spans="1:2" x14ac:dyDescent="0.25">
      <c r="A492" t="s">
        <v>2382</v>
      </c>
      <c r="B492" t="s">
        <v>2383</v>
      </c>
    </row>
    <row r="493" spans="1:2" x14ac:dyDescent="0.25">
      <c r="A493" t="s">
        <v>2384</v>
      </c>
      <c r="B493" t="s">
        <v>2385</v>
      </c>
    </row>
    <row r="494" spans="1:2" x14ac:dyDescent="0.25">
      <c r="A494" t="s">
        <v>2386</v>
      </c>
      <c r="B494" t="s">
        <v>2387</v>
      </c>
    </row>
    <row r="495" spans="1:2" x14ac:dyDescent="0.25">
      <c r="A495" t="s">
        <v>2388</v>
      </c>
      <c r="B495" t="s">
        <v>2389</v>
      </c>
    </row>
    <row r="496" spans="1:2" x14ac:dyDescent="0.25">
      <c r="A496" t="s">
        <v>2390</v>
      </c>
      <c r="B496" t="s">
        <v>2391</v>
      </c>
    </row>
    <row r="497" spans="1:2" x14ac:dyDescent="0.25">
      <c r="A497" t="s">
        <v>2392</v>
      </c>
      <c r="B497" t="s">
        <v>2393</v>
      </c>
    </row>
    <row r="498" spans="1:2" x14ac:dyDescent="0.25">
      <c r="A498" t="s">
        <v>2394</v>
      </c>
      <c r="B498" t="s">
        <v>2395</v>
      </c>
    </row>
    <row r="499" spans="1:2" x14ac:dyDescent="0.25">
      <c r="A499" t="s">
        <v>2396</v>
      </c>
      <c r="B499" t="s">
        <v>2397</v>
      </c>
    </row>
    <row r="500" spans="1:2" x14ac:dyDescent="0.25">
      <c r="A500" t="s">
        <v>2398</v>
      </c>
      <c r="B500" t="s">
        <v>2399</v>
      </c>
    </row>
    <row r="501" spans="1:2" x14ac:dyDescent="0.25">
      <c r="A501" t="s">
        <v>1674</v>
      </c>
      <c r="B501">
        <v>0</v>
      </c>
    </row>
    <row r="502" spans="1:2" x14ac:dyDescent="0.25">
      <c r="A502" t="s">
        <v>2400</v>
      </c>
      <c r="B502" t="s">
        <v>2401</v>
      </c>
    </row>
    <row r="503" spans="1:2" x14ac:dyDescent="0.25">
      <c r="A503" t="s">
        <v>2402</v>
      </c>
      <c r="B503" t="s">
        <v>2403</v>
      </c>
    </row>
    <row r="504" spans="1:2" x14ac:dyDescent="0.25">
      <c r="A504" t="s">
        <v>2404</v>
      </c>
      <c r="B504" t="s">
        <v>2405</v>
      </c>
    </row>
    <row r="505" spans="1:2" x14ac:dyDescent="0.25">
      <c r="A505" t="s">
        <v>2406</v>
      </c>
      <c r="B505" t="s">
        <v>2407</v>
      </c>
    </row>
    <row r="506" spans="1:2" x14ac:dyDescent="0.25">
      <c r="A506" t="s">
        <v>2408</v>
      </c>
      <c r="B506" t="s">
        <v>2409</v>
      </c>
    </row>
    <row r="507" spans="1:2" x14ac:dyDescent="0.25">
      <c r="A507" t="s">
        <v>2410</v>
      </c>
      <c r="B507" t="s">
        <v>2411</v>
      </c>
    </row>
    <row r="508" spans="1:2" x14ac:dyDescent="0.25">
      <c r="A508" t="s">
        <v>2412</v>
      </c>
      <c r="B508" t="s">
        <v>2413</v>
      </c>
    </row>
    <row r="509" spans="1:2" x14ac:dyDescent="0.25">
      <c r="A509" t="s">
        <v>2414</v>
      </c>
      <c r="B509" t="s">
        <v>2415</v>
      </c>
    </row>
    <row r="510" spans="1:2" x14ac:dyDescent="0.25">
      <c r="A510" t="s">
        <v>2416</v>
      </c>
      <c r="B510" t="s">
        <v>2417</v>
      </c>
    </row>
    <row r="511" spans="1:2" x14ac:dyDescent="0.25">
      <c r="A511" t="s">
        <v>2418</v>
      </c>
      <c r="B511" t="s">
        <v>2419</v>
      </c>
    </row>
    <row r="512" spans="1:2" x14ac:dyDescent="0.25">
      <c r="A512" t="s">
        <v>2420</v>
      </c>
      <c r="B512" t="s">
        <v>2421</v>
      </c>
    </row>
    <row r="513" spans="1:2" x14ac:dyDescent="0.25">
      <c r="A513" t="s">
        <v>2422</v>
      </c>
      <c r="B513" t="s">
        <v>2423</v>
      </c>
    </row>
    <row r="514" spans="1:2" x14ac:dyDescent="0.25">
      <c r="A514" t="s">
        <v>2424</v>
      </c>
      <c r="B514" t="s">
        <v>2425</v>
      </c>
    </row>
    <row r="515" spans="1:2" x14ac:dyDescent="0.25">
      <c r="A515" t="s">
        <v>2426</v>
      </c>
      <c r="B515" t="s">
        <v>2427</v>
      </c>
    </row>
    <row r="516" spans="1:2" x14ac:dyDescent="0.25">
      <c r="A516" t="s">
        <v>2428</v>
      </c>
      <c r="B516" t="s">
        <v>2429</v>
      </c>
    </row>
    <row r="517" spans="1:2" x14ac:dyDescent="0.25">
      <c r="A517" t="s">
        <v>2432</v>
      </c>
      <c r="B517" t="s">
        <v>2433</v>
      </c>
    </row>
    <row r="518" spans="1:2" x14ac:dyDescent="0.25">
      <c r="A518" t="s">
        <v>2434</v>
      </c>
      <c r="B518" t="s">
        <v>2435</v>
      </c>
    </row>
    <row r="519" spans="1:2" x14ac:dyDescent="0.25">
      <c r="A519" t="s">
        <v>2436</v>
      </c>
      <c r="B519" t="s">
        <v>2437</v>
      </c>
    </row>
    <row r="520" spans="1:2" x14ac:dyDescent="0.25">
      <c r="A520" t="s">
        <v>2438</v>
      </c>
      <c r="B520" t="s">
        <v>2439</v>
      </c>
    </row>
    <row r="521" spans="1:2" x14ac:dyDescent="0.25">
      <c r="A521" t="s">
        <v>2440</v>
      </c>
      <c r="B521" t="s">
        <v>2441</v>
      </c>
    </row>
    <row r="522" spans="1:2" x14ac:dyDescent="0.25">
      <c r="A522" t="s">
        <v>2442</v>
      </c>
      <c r="B522" t="s">
        <v>2443</v>
      </c>
    </row>
    <row r="523" spans="1:2" x14ac:dyDescent="0.25">
      <c r="A523" t="s">
        <v>1512</v>
      </c>
      <c r="B523" t="s">
        <v>2444</v>
      </c>
    </row>
    <row r="524" spans="1:2" x14ac:dyDescent="0.25">
      <c r="A524" t="s">
        <v>2445</v>
      </c>
      <c r="B524" t="s">
        <v>2446</v>
      </c>
    </row>
    <row r="525" spans="1:2" x14ac:dyDescent="0.25">
      <c r="A525" t="s">
        <v>1970</v>
      </c>
      <c r="B525" t="s">
        <v>2447</v>
      </c>
    </row>
    <row r="526" spans="1:2" x14ac:dyDescent="0.25">
      <c r="A526" t="s">
        <v>2448</v>
      </c>
      <c r="B526" t="s">
        <v>2449</v>
      </c>
    </row>
    <row r="527" spans="1:2" x14ac:dyDescent="0.25">
      <c r="A527" t="s">
        <v>2450</v>
      </c>
      <c r="B527" t="s">
        <v>2451</v>
      </c>
    </row>
    <row r="528" spans="1:2" x14ac:dyDescent="0.25">
      <c r="A528" t="s">
        <v>2452</v>
      </c>
      <c r="B528" t="s">
        <v>2453</v>
      </c>
    </row>
    <row r="529" spans="1:2" x14ac:dyDescent="0.25">
      <c r="A529" t="s">
        <v>2454</v>
      </c>
      <c r="B529" t="s">
        <v>2455</v>
      </c>
    </row>
    <row r="530" spans="1:2" x14ac:dyDescent="0.25">
      <c r="A530" t="s">
        <v>2456</v>
      </c>
      <c r="B530" t="s">
        <v>2457</v>
      </c>
    </row>
    <row r="531" spans="1:2" x14ac:dyDescent="0.25">
      <c r="A531" t="s">
        <v>2458</v>
      </c>
      <c r="B531" t="s">
        <v>2459</v>
      </c>
    </row>
    <row r="532" spans="1:2" x14ac:dyDescent="0.25">
      <c r="A532" t="s">
        <v>2460</v>
      </c>
      <c r="B532" t="s">
        <v>2461</v>
      </c>
    </row>
    <row r="533" spans="1:2" x14ac:dyDescent="0.25">
      <c r="A533" t="s">
        <v>4160</v>
      </c>
      <c r="B533" t="s">
        <v>2463</v>
      </c>
    </row>
    <row r="534" spans="1:2" x14ac:dyDescent="0.25">
      <c r="A534" t="s">
        <v>2464</v>
      </c>
      <c r="B534" t="s">
        <v>2465</v>
      </c>
    </row>
    <row r="535" spans="1:2" x14ac:dyDescent="0.25">
      <c r="A535" t="s">
        <v>2466</v>
      </c>
      <c r="B535" t="s">
        <v>2467</v>
      </c>
    </row>
    <row r="536" spans="1:2" x14ac:dyDescent="0.25">
      <c r="A536" t="s">
        <v>2468</v>
      </c>
      <c r="B536" t="s">
        <v>2469</v>
      </c>
    </row>
    <row r="537" spans="1:2" x14ac:dyDescent="0.25">
      <c r="A537" t="s">
        <v>2470</v>
      </c>
      <c r="B537" t="s">
        <v>2471</v>
      </c>
    </row>
    <row r="538" spans="1:2" x14ac:dyDescent="0.25">
      <c r="A538" t="s">
        <v>2472</v>
      </c>
      <c r="B538" t="s">
        <v>2473</v>
      </c>
    </row>
    <row r="539" spans="1:2" x14ac:dyDescent="0.25">
      <c r="A539" t="s">
        <v>2474</v>
      </c>
      <c r="B539" t="s">
        <v>2475</v>
      </c>
    </row>
    <row r="540" spans="1:2" x14ac:dyDescent="0.25">
      <c r="A540" t="s">
        <v>2476</v>
      </c>
      <c r="B540" t="s">
        <v>2477</v>
      </c>
    </row>
    <row r="541" spans="1:2" x14ac:dyDescent="0.25">
      <c r="A541" t="s">
        <v>2478</v>
      </c>
      <c r="B541" t="s">
        <v>2479</v>
      </c>
    </row>
    <row r="542" spans="1:2" x14ac:dyDescent="0.25">
      <c r="A542" t="s">
        <v>2480</v>
      </c>
      <c r="B542" t="s">
        <v>2481</v>
      </c>
    </row>
    <row r="543" spans="1:2" x14ac:dyDescent="0.25">
      <c r="A543" t="s">
        <v>2482</v>
      </c>
      <c r="B543" t="s">
        <v>2483</v>
      </c>
    </row>
    <row r="544" spans="1:2" x14ac:dyDescent="0.25">
      <c r="A544" t="s">
        <v>2484</v>
      </c>
      <c r="B544" t="s">
        <v>2485</v>
      </c>
    </row>
    <row r="545" spans="1:2" x14ac:dyDescent="0.25">
      <c r="A545" t="s">
        <v>2486</v>
      </c>
      <c r="B545" t="s">
        <v>2487</v>
      </c>
    </row>
    <row r="546" spans="1:2" x14ac:dyDescent="0.25">
      <c r="A546" t="s">
        <v>2488</v>
      </c>
      <c r="B546" t="s">
        <v>2489</v>
      </c>
    </row>
    <row r="547" spans="1:2" x14ac:dyDescent="0.25">
      <c r="A547" t="s">
        <v>2490</v>
      </c>
      <c r="B547" t="s">
        <v>2491</v>
      </c>
    </row>
    <row r="548" spans="1:2" x14ac:dyDescent="0.25">
      <c r="A548" t="s">
        <v>2492</v>
      </c>
      <c r="B548" t="s">
        <v>2493</v>
      </c>
    </row>
    <row r="549" spans="1:2" x14ac:dyDescent="0.25">
      <c r="A549" t="s">
        <v>2494</v>
      </c>
      <c r="B549" t="s">
        <v>2495</v>
      </c>
    </row>
    <row r="550" spans="1:2" x14ac:dyDescent="0.25">
      <c r="A550" t="s">
        <v>2496</v>
      </c>
      <c r="B550" t="s">
        <v>2497</v>
      </c>
    </row>
    <row r="551" spans="1:2" x14ac:dyDescent="0.25">
      <c r="A551" t="s">
        <v>2498</v>
      </c>
      <c r="B551" t="s">
        <v>2499</v>
      </c>
    </row>
    <row r="552" spans="1:2" x14ac:dyDescent="0.25">
      <c r="A552" t="s">
        <v>2500</v>
      </c>
      <c r="B552" t="s">
        <v>2501</v>
      </c>
    </row>
    <row r="553" spans="1:2" x14ac:dyDescent="0.25">
      <c r="A553" t="s">
        <v>2502</v>
      </c>
      <c r="B553" t="s">
        <v>2503</v>
      </c>
    </row>
    <row r="554" spans="1:2" x14ac:dyDescent="0.25">
      <c r="A554" t="s">
        <v>2506</v>
      </c>
      <c r="B554" t="s">
        <v>2507</v>
      </c>
    </row>
    <row r="555" spans="1:2" x14ac:dyDescent="0.25">
      <c r="A555" t="s">
        <v>2508</v>
      </c>
      <c r="B555" t="s">
        <v>2509</v>
      </c>
    </row>
    <row r="556" spans="1:2" x14ac:dyDescent="0.25">
      <c r="A556" t="s">
        <v>2510</v>
      </c>
      <c r="B556" t="s">
        <v>2511</v>
      </c>
    </row>
    <row r="557" spans="1:2" x14ac:dyDescent="0.25">
      <c r="A557" t="s">
        <v>2512</v>
      </c>
      <c r="B557" t="s">
        <v>2513</v>
      </c>
    </row>
    <row r="558" spans="1:2" x14ac:dyDescent="0.25">
      <c r="A558" t="s">
        <v>2514</v>
      </c>
      <c r="B558" t="s">
        <v>2515</v>
      </c>
    </row>
    <row r="559" spans="1:2" x14ac:dyDescent="0.25">
      <c r="A559" t="s">
        <v>2516</v>
      </c>
      <c r="B559" t="s">
        <v>2517</v>
      </c>
    </row>
    <row r="560" spans="1:2" x14ac:dyDescent="0.25">
      <c r="A560" t="s">
        <v>2518</v>
      </c>
      <c r="B560" t="s">
        <v>2519</v>
      </c>
    </row>
    <row r="561" spans="1:2" x14ac:dyDescent="0.25">
      <c r="A561" t="s">
        <v>2520</v>
      </c>
      <c r="B561" t="s">
        <v>2521</v>
      </c>
    </row>
    <row r="562" spans="1:2" x14ac:dyDescent="0.25">
      <c r="A562" t="s">
        <v>2522</v>
      </c>
      <c r="B562" t="s">
        <v>2523</v>
      </c>
    </row>
    <row r="563" spans="1:2" x14ac:dyDescent="0.25">
      <c r="A563" t="s">
        <v>2524</v>
      </c>
      <c r="B563" t="s">
        <v>2525</v>
      </c>
    </row>
    <row r="564" spans="1:2" x14ac:dyDescent="0.25">
      <c r="A564" t="s">
        <v>2526</v>
      </c>
      <c r="B564" t="s">
        <v>2527</v>
      </c>
    </row>
    <row r="565" spans="1:2" x14ac:dyDescent="0.25">
      <c r="A565" t="s">
        <v>2528</v>
      </c>
      <c r="B565" t="s">
        <v>2529</v>
      </c>
    </row>
    <row r="566" spans="1:2" x14ac:dyDescent="0.25">
      <c r="A566" t="s">
        <v>2530</v>
      </c>
      <c r="B566" t="s">
        <v>2531</v>
      </c>
    </row>
    <row r="567" spans="1:2" x14ac:dyDescent="0.25">
      <c r="A567" t="s">
        <v>2532</v>
      </c>
      <c r="B567" t="s">
        <v>2533</v>
      </c>
    </row>
    <row r="568" spans="1:2" x14ac:dyDescent="0.25">
      <c r="A568" t="s">
        <v>2534</v>
      </c>
      <c r="B568" t="s">
        <v>2535</v>
      </c>
    </row>
    <row r="569" spans="1:2" x14ac:dyDescent="0.25">
      <c r="A569" t="s">
        <v>2536</v>
      </c>
      <c r="B569" t="s">
        <v>2537</v>
      </c>
    </row>
    <row r="570" spans="1:2" x14ac:dyDescent="0.25">
      <c r="A570" t="s">
        <v>2538</v>
      </c>
      <c r="B570" t="s">
        <v>2539</v>
      </c>
    </row>
    <row r="571" spans="1:2" x14ac:dyDescent="0.25">
      <c r="A571" t="s">
        <v>2540</v>
      </c>
      <c r="B571" t="s">
        <v>2541</v>
      </c>
    </row>
    <row r="572" spans="1:2" x14ac:dyDescent="0.25">
      <c r="A572" t="s">
        <v>2542</v>
      </c>
      <c r="B572" t="s">
        <v>2543</v>
      </c>
    </row>
    <row r="573" spans="1:2" x14ac:dyDescent="0.25">
      <c r="A573" t="s">
        <v>2544</v>
      </c>
      <c r="B573" t="s">
        <v>2545</v>
      </c>
    </row>
    <row r="574" spans="1:2" x14ac:dyDescent="0.25">
      <c r="A574" t="s">
        <v>2546</v>
      </c>
      <c r="B574" t="s">
        <v>2547</v>
      </c>
    </row>
    <row r="575" spans="1:2" x14ac:dyDescent="0.25">
      <c r="A575" t="s">
        <v>2548</v>
      </c>
      <c r="B575" t="s">
        <v>2549</v>
      </c>
    </row>
    <row r="576" spans="1:2" x14ac:dyDescent="0.25">
      <c r="A576" t="s">
        <v>2550</v>
      </c>
      <c r="B576" t="s">
        <v>2551</v>
      </c>
    </row>
    <row r="577" spans="1:2" x14ac:dyDescent="0.25">
      <c r="A577" t="s">
        <v>2552</v>
      </c>
      <c r="B577" t="s">
        <v>2553</v>
      </c>
    </row>
    <row r="578" spans="1:2" x14ac:dyDescent="0.25">
      <c r="A578" t="s">
        <v>2554</v>
      </c>
      <c r="B578" t="s">
        <v>2555</v>
      </c>
    </row>
    <row r="579" spans="1:2" x14ac:dyDescent="0.25">
      <c r="A579" t="s">
        <v>2556</v>
      </c>
      <c r="B579" t="s">
        <v>2557</v>
      </c>
    </row>
    <row r="580" spans="1:2" x14ac:dyDescent="0.25">
      <c r="A580" t="s">
        <v>2558</v>
      </c>
      <c r="B580" t="s">
        <v>2559</v>
      </c>
    </row>
    <row r="581" spans="1:2" x14ac:dyDescent="0.25">
      <c r="A581" t="s">
        <v>2560</v>
      </c>
      <c r="B581" t="s">
        <v>2561</v>
      </c>
    </row>
    <row r="582" spans="1:2" x14ac:dyDescent="0.25">
      <c r="A582" t="s">
        <v>2562</v>
      </c>
      <c r="B582" t="s">
        <v>2563</v>
      </c>
    </row>
    <row r="583" spans="1:2" x14ac:dyDescent="0.25">
      <c r="A583" t="s">
        <v>2564</v>
      </c>
      <c r="B583" t="s">
        <v>2565</v>
      </c>
    </row>
    <row r="584" spans="1:2" x14ac:dyDescent="0.25">
      <c r="A584" t="s">
        <v>2566</v>
      </c>
      <c r="B584" t="s">
        <v>2567</v>
      </c>
    </row>
    <row r="585" spans="1:2" x14ac:dyDescent="0.25">
      <c r="A585" t="s">
        <v>2568</v>
      </c>
      <c r="B585" t="s">
        <v>2569</v>
      </c>
    </row>
    <row r="586" spans="1:2" x14ac:dyDescent="0.25">
      <c r="A586" t="s">
        <v>2570</v>
      </c>
      <c r="B586" t="s">
        <v>2571</v>
      </c>
    </row>
    <row r="587" spans="1:2" x14ac:dyDescent="0.25">
      <c r="A587" t="s">
        <v>2572</v>
      </c>
      <c r="B587" t="s">
        <v>2573</v>
      </c>
    </row>
    <row r="588" spans="1:2" x14ac:dyDescent="0.25">
      <c r="A588" t="s">
        <v>2574</v>
      </c>
      <c r="B588" t="s">
        <v>2575</v>
      </c>
    </row>
    <row r="589" spans="1:2" x14ac:dyDescent="0.25">
      <c r="A589" t="s">
        <v>2576</v>
      </c>
      <c r="B589" t="s">
        <v>2577</v>
      </c>
    </row>
    <row r="590" spans="1:2" x14ac:dyDescent="0.25">
      <c r="A590" t="s">
        <v>2578</v>
      </c>
      <c r="B590" t="s">
        <v>2579</v>
      </c>
    </row>
    <row r="591" spans="1:2" x14ac:dyDescent="0.25">
      <c r="A591" t="s">
        <v>2580</v>
      </c>
      <c r="B591" t="s">
        <v>2581</v>
      </c>
    </row>
    <row r="592" spans="1:2" x14ac:dyDescent="0.25">
      <c r="A592" t="s">
        <v>2582</v>
      </c>
      <c r="B592" t="s">
        <v>2583</v>
      </c>
    </row>
    <row r="593" spans="1:2" x14ac:dyDescent="0.25">
      <c r="A593" t="s">
        <v>2584</v>
      </c>
      <c r="B593" t="s">
        <v>2585</v>
      </c>
    </row>
    <row r="594" spans="1:2" x14ac:dyDescent="0.25">
      <c r="A594" t="s">
        <v>2586</v>
      </c>
      <c r="B594" t="s">
        <v>2587</v>
      </c>
    </row>
    <row r="595" spans="1:2" x14ac:dyDescent="0.25">
      <c r="A595" t="s">
        <v>2588</v>
      </c>
      <c r="B595" t="s">
        <v>2589</v>
      </c>
    </row>
    <row r="596" spans="1:2" x14ac:dyDescent="0.25">
      <c r="A596" t="s">
        <v>2590</v>
      </c>
      <c r="B596" t="s">
        <v>2591</v>
      </c>
    </row>
    <row r="597" spans="1:2" x14ac:dyDescent="0.25">
      <c r="A597" t="s">
        <v>2592</v>
      </c>
      <c r="B597" t="s">
        <v>2593</v>
      </c>
    </row>
    <row r="598" spans="1:2" x14ac:dyDescent="0.25">
      <c r="A598" t="s">
        <v>2594</v>
      </c>
      <c r="B598" t="s">
        <v>2595</v>
      </c>
    </row>
    <row r="599" spans="1:2" x14ac:dyDescent="0.25">
      <c r="A599" t="s">
        <v>2596</v>
      </c>
      <c r="B599" t="s">
        <v>2597</v>
      </c>
    </row>
    <row r="600" spans="1:2" x14ac:dyDescent="0.25">
      <c r="A600" t="s">
        <v>2598</v>
      </c>
      <c r="B600" t="s">
        <v>2599</v>
      </c>
    </row>
    <row r="601" spans="1:2" x14ac:dyDescent="0.25">
      <c r="A601" t="s">
        <v>2600</v>
      </c>
      <c r="B601" t="s">
        <v>2601</v>
      </c>
    </row>
    <row r="602" spans="1:2" x14ac:dyDescent="0.25">
      <c r="A602" t="s">
        <v>2602</v>
      </c>
      <c r="B602" t="s">
        <v>2603</v>
      </c>
    </row>
    <row r="603" spans="1:2" x14ac:dyDescent="0.25">
      <c r="A603" t="s">
        <v>2604</v>
      </c>
      <c r="B603" t="s">
        <v>2605</v>
      </c>
    </row>
    <row r="604" spans="1:2" x14ac:dyDescent="0.25">
      <c r="A604" t="s">
        <v>2606</v>
      </c>
      <c r="B604" t="s">
        <v>2607</v>
      </c>
    </row>
    <row r="605" spans="1:2" x14ac:dyDescent="0.25">
      <c r="A605" t="s">
        <v>2608</v>
      </c>
      <c r="B605" t="s">
        <v>2609</v>
      </c>
    </row>
    <row r="606" spans="1:2" x14ac:dyDescent="0.25">
      <c r="A606" t="s">
        <v>2613</v>
      </c>
      <c r="B606">
        <v>42620</v>
      </c>
    </row>
    <row r="607" spans="1:2" x14ac:dyDescent="0.25">
      <c r="A607" t="s">
        <v>2614</v>
      </c>
      <c r="B607" t="s">
        <v>2615</v>
      </c>
    </row>
    <row r="608" spans="1:2" x14ac:dyDescent="0.25">
      <c r="A608" t="s">
        <v>2616</v>
      </c>
      <c r="B608" t="s">
        <v>2617</v>
      </c>
    </row>
    <row r="609" spans="1:2" x14ac:dyDescent="0.25">
      <c r="A609" t="s">
        <v>2618</v>
      </c>
      <c r="B609" t="s">
        <v>2619</v>
      </c>
    </row>
    <row r="610" spans="1:2" x14ac:dyDescent="0.25">
      <c r="A610" t="s">
        <v>2622</v>
      </c>
      <c r="B610" t="s">
        <v>2623</v>
      </c>
    </row>
    <row r="611" spans="1:2" x14ac:dyDescent="0.25">
      <c r="A611" t="s">
        <v>4831</v>
      </c>
      <c r="B611" t="s">
        <v>2625</v>
      </c>
    </row>
    <row r="612" spans="1:2" x14ac:dyDescent="0.25">
      <c r="A612" t="s">
        <v>2626</v>
      </c>
      <c r="B612" t="s">
        <v>2627</v>
      </c>
    </row>
    <row r="613" spans="1:2" x14ac:dyDescent="0.25">
      <c r="A613" t="s">
        <v>2628</v>
      </c>
      <c r="B613" t="s">
        <v>2629</v>
      </c>
    </row>
    <row r="614" spans="1:2" x14ac:dyDescent="0.25">
      <c r="A614" t="s">
        <v>2630</v>
      </c>
      <c r="B614" t="s">
        <v>2631</v>
      </c>
    </row>
    <row r="615" spans="1:2" x14ac:dyDescent="0.25">
      <c r="A615" t="s">
        <v>2632</v>
      </c>
      <c r="B615" t="s">
        <v>2633</v>
      </c>
    </row>
    <row r="616" spans="1:2" x14ac:dyDescent="0.25">
      <c r="A616" t="s">
        <v>2634</v>
      </c>
      <c r="B616" t="s">
        <v>2635</v>
      </c>
    </row>
    <row r="617" spans="1:2" x14ac:dyDescent="0.25">
      <c r="A617" t="s">
        <v>2636</v>
      </c>
      <c r="B617" t="s">
        <v>2637</v>
      </c>
    </row>
    <row r="618" spans="1:2" x14ac:dyDescent="0.25">
      <c r="A618" t="s">
        <v>2638</v>
      </c>
      <c r="B618" t="s">
        <v>2639</v>
      </c>
    </row>
    <row r="619" spans="1:2" x14ac:dyDescent="0.25">
      <c r="A619" t="s">
        <v>2640</v>
      </c>
      <c r="B619" t="s">
        <v>2641</v>
      </c>
    </row>
    <row r="620" spans="1:2" x14ac:dyDescent="0.25">
      <c r="A620" t="s">
        <v>2642</v>
      </c>
      <c r="B620" t="s">
        <v>2643</v>
      </c>
    </row>
    <row r="621" spans="1:2" x14ac:dyDescent="0.25">
      <c r="A621" t="s">
        <v>2644</v>
      </c>
      <c r="B621" t="s">
        <v>2645</v>
      </c>
    </row>
    <row r="622" spans="1:2" x14ac:dyDescent="0.25">
      <c r="A622" t="s">
        <v>2649</v>
      </c>
      <c r="B622" t="s">
        <v>2650</v>
      </c>
    </row>
    <row r="623" spans="1:2" x14ac:dyDescent="0.25">
      <c r="A623" t="s">
        <v>2651</v>
      </c>
      <c r="B623" t="s">
        <v>2652</v>
      </c>
    </row>
    <row r="624" spans="1:2" x14ac:dyDescent="0.25">
      <c r="A624" t="s">
        <v>2653</v>
      </c>
      <c r="B624" t="s">
        <v>2654</v>
      </c>
    </row>
    <row r="625" spans="1:2" x14ac:dyDescent="0.25">
      <c r="A625" t="s">
        <v>2655</v>
      </c>
      <c r="B625" t="s">
        <v>2656</v>
      </c>
    </row>
    <row r="626" spans="1:2" x14ac:dyDescent="0.25">
      <c r="A626" t="s">
        <v>2657</v>
      </c>
      <c r="B626" t="s">
        <v>2658</v>
      </c>
    </row>
    <row r="627" spans="1:2" x14ac:dyDescent="0.25">
      <c r="A627" t="s">
        <v>2659</v>
      </c>
      <c r="B627" t="s">
        <v>2660</v>
      </c>
    </row>
    <row r="628" spans="1:2" x14ac:dyDescent="0.25">
      <c r="A628" t="s">
        <v>2661</v>
      </c>
      <c r="B628" t="s">
        <v>2662</v>
      </c>
    </row>
    <row r="629" spans="1:2" x14ac:dyDescent="0.25">
      <c r="A629" t="s">
        <v>2663</v>
      </c>
      <c r="B629" t="s">
        <v>2664</v>
      </c>
    </row>
    <row r="630" spans="1:2" x14ac:dyDescent="0.25">
      <c r="A630" t="s">
        <v>2665</v>
      </c>
      <c r="B630" t="s">
        <v>2666</v>
      </c>
    </row>
    <row r="631" spans="1:2" x14ac:dyDescent="0.25">
      <c r="A631" t="s">
        <v>2667</v>
      </c>
      <c r="B631" t="s">
        <v>2668</v>
      </c>
    </row>
    <row r="632" spans="1:2" x14ac:dyDescent="0.25">
      <c r="A632" t="s">
        <v>1987</v>
      </c>
      <c r="B632" t="s">
        <v>2669</v>
      </c>
    </row>
    <row r="633" spans="1:2" x14ac:dyDescent="0.25">
      <c r="A633" t="s">
        <v>2670</v>
      </c>
      <c r="B633" t="s">
        <v>2671</v>
      </c>
    </row>
    <row r="634" spans="1:2" x14ac:dyDescent="0.25">
      <c r="A634" t="s">
        <v>2672</v>
      </c>
      <c r="B634" t="s">
        <v>2673</v>
      </c>
    </row>
    <row r="635" spans="1:2" x14ac:dyDescent="0.25">
      <c r="A635" t="s">
        <v>2674</v>
      </c>
      <c r="B635" t="s">
        <v>2675</v>
      </c>
    </row>
    <row r="636" spans="1:2" x14ac:dyDescent="0.25">
      <c r="A636" t="s">
        <v>2676</v>
      </c>
      <c r="B636" t="s">
        <v>2677</v>
      </c>
    </row>
    <row r="637" spans="1:2" x14ac:dyDescent="0.25">
      <c r="A637" t="s">
        <v>2678</v>
      </c>
      <c r="B637" t="s">
        <v>2679</v>
      </c>
    </row>
    <row r="638" spans="1:2" x14ac:dyDescent="0.25">
      <c r="A638" t="s">
        <v>2680</v>
      </c>
      <c r="B638" t="s">
        <v>2681</v>
      </c>
    </row>
    <row r="639" spans="1:2" x14ac:dyDescent="0.25">
      <c r="A639" t="s">
        <v>2682</v>
      </c>
      <c r="B639" t="s">
        <v>2683</v>
      </c>
    </row>
    <row r="640" spans="1:2" x14ac:dyDescent="0.25">
      <c r="A640" t="s">
        <v>2684</v>
      </c>
      <c r="B640" t="s">
        <v>2685</v>
      </c>
    </row>
    <row r="641" spans="1:2" x14ac:dyDescent="0.25">
      <c r="A641" t="s">
        <v>2686</v>
      </c>
      <c r="B641" t="s">
        <v>2687</v>
      </c>
    </row>
    <row r="642" spans="1:2" x14ac:dyDescent="0.25">
      <c r="A642" t="s">
        <v>2690</v>
      </c>
      <c r="B642" t="s">
        <v>2691</v>
      </c>
    </row>
    <row r="643" spans="1:2" x14ac:dyDescent="0.25">
      <c r="A643" t="s">
        <v>2692</v>
      </c>
      <c r="B643" t="s">
        <v>2693</v>
      </c>
    </row>
    <row r="644" spans="1:2" x14ac:dyDescent="0.25">
      <c r="A644" t="s">
        <v>2694</v>
      </c>
      <c r="B644" t="s">
        <v>2695</v>
      </c>
    </row>
    <row r="645" spans="1:2" x14ac:dyDescent="0.25">
      <c r="A645" t="s">
        <v>2696</v>
      </c>
      <c r="B645" t="s">
        <v>2697</v>
      </c>
    </row>
    <row r="646" spans="1:2" x14ac:dyDescent="0.25">
      <c r="A646" t="s">
        <v>2698</v>
      </c>
      <c r="B646" t="s">
        <v>2699</v>
      </c>
    </row>
    <row r="647" spans="1:2" x14ac:dyDescent="0.25">
      <c r="A647" t="s">
        <v>2700</v>
      </c>
      <c r="B647" t="s">
        <v>2701</v>
      </c>
    </row>
    <row r="648" spans="1:2" x14ac:dyDescent="0.25">
      <c r="A648" t="s">
        <v>2702</v>
      </c>
      <c r="B648" t="s">
        <v>2703</v>
      </c>
    </row>
    <row r="649" spans="1:2" x14ac:dyDescent="0.25">
      <c r="A649" t="s">
        <v>2704</v>
      </c>
      <c r="B649" t="s">
        <v>2705</v>
      </c>
    </row>
    <row r="650" spans="1:2" x14ac:dyDescent="0.25">
      <c r="A650" t="s">
        <v>2706</v>
      </c>
      <c r="B650" t="s">
        <v>2707</v>
      </c>
    </row>
    <row r="651" spans="1:2" x14ac:dyDescent="0.25">
      <c r="A651" t="s">
        <v>2708</v>
      </c>
      <c r="B651" t="s">
        <v>2709</v>
      </c>
    </row>
    <row r="652" spans="1:2" x14ac:dyDescent="0.25">
      <c r="A652" t="s">
        <v>2710</v>
      </c>
      <c r="B652" t="s">
        <v>2711</v>
      </c>
    </row>
    <row r="653" spans="1:2" x14ac:dyDescent="0.25">
      <c r="A653" t="s">
        <v>2712</v>
      </c>
      <c r="B653" t="s">
        <v>2713</v>
      </c>
    </row>
    <row r="654" spans="1:2" x14ac:dyDescent="0.25">
      <c r="A654" t="s">
        <v>2714</v>
      </c>
      <c r="B654" t="s">
        <v>2715</v>
      </c>
    </row>
    <row r="655" spans="1:2" x14ac:dyDescent="0.25">
      <c r="A655" t="s">
        <v>2716</v>
      </c>
      <c r="B655" t="s">
        <v>2717</v>
      </c>
    </row>
    <row r="656" spans="1:2" x14ac:dyDescent="0.25">
      <c r="A656" t="s">
        <v>2718</v>
      </c>
      <c r="B656" t="s">
        <v>2719</v>
      </c>
    </row>
    <row r="657" spans="1:2" x14ac:dyDescent="0.25">
      <c r="A657" t="s">
        <v>2720</v>
      </c>
      <c r="B657" t="s">
        <v>2721</v>
      </c>
    </row>
    <row r="658" spans="1:2" x14ac:dyDescent="0.25">
      <c r="A658" t="s">
        <v>2722</v>
      </c>
      <c r="B658" t="s">
        <v>2723</v>
      </c>
    </row>
    <row r="659" spans="1:2" x14ac:dyDescent="0.25">
      <c r="A659" t="s">
        <v>2724</v>
      </c>
      <c r="B659" t="s">
        <v>2725</v>
      </c>
    </row>
    <row r="660" spans="1:2" x14ac:dyDescent="0.25">
      <c r="A660" t="s">
        <v>2726</v>
      </c>
      <c r="B660" t="s">
        <v>2727</v>
      </c>
    </row>
    <row r="661" spans="1:2" x14ac:dyDescent="0.25">
      <c r="A661" t="s">
        <v>2728</v>
      </c>
      <c r="B661" t="s">
        <v>2729</v>
      </c>
    </row>
    <row r="662" spans="1:2" x14ac:dyDescent="0.25">
      <c r="A662" t="s">
        <v>2730</v>
      </c>
      <c r="B662" t="s">
        <v>2731</v>
      </c>
    </row>
    <row r="663" spans="1:2" x14ac:dyDescent="0.25">
      <c r="A663" t="s">
        <v>6840</v>
      </c>
      <c r="B663" t="s">
        <v>2733</v>
      </c>
    </row>
    <row r="664" spans="1:2" x14ac:dyDescent="0.25">
      <c r="A664" t="s">
        <v>2734</v>
      </c>
      <c r="B664" t="s">
        <v>2735</v>
      </c>
    </row>
    <row r="665" spans="1:2" x14ac:dyDescent="0.25">
      <c r="A665" t="s">
        <v>2736</v>
      </c>
      <c r="B665" t="s">
        <v>2737</v>
      </c>
    </row>
    <row r="666" spans="1:2" x14ac:dyDescent="0.25">
      <c r="A666" t="s">
        <v>2738</v>
      </c>
      <c r="B666" t="s">
        <v>2739</v>
      </c>
    </row>
    <row r="667" spans="1:2" x14ac:dyDescent="0.25">
      <c r="A667" t="s">
        <v>2740</v>
      </c>
      <c r="B667" t="s">
        <v>2741</v>
      </c>
    </row>
    <row r="668" spans="1:2" x14ac:dyDescent="0.25">
      <c r="A668" t="s">
        <v>1674</v>
      </c>
      <c r="B668" t="s">
        <v>2742</v>
      </c>
    </row>
    <row r="669" spans="1:2" x14ac:dyDescent="0.25">
      <c r="A669" t="s">
        <v>2743</v>
      </c>
      <c r="B669" t="s">
        <v>2744</v>
      </c>
    </row>
    <row r="670" spans="1:2" x14ac:dyDescent="0.25">
      <c r="A670" t="s">
        <v>2745</v>
      </c>
      <c r="B670" t="s">
        <v>2746</v>
      </c>
    </row>
    <row r="671" spans="1:2" x14ac:dyDescent="0.25">
      <c r="A671" t="s">
        <v>1606</v>
      </c>
      <c r="B671" t="s">
        <v>2747</v>
      </c>
    </row>
    <row r="672" spans="1:2" x14ac:dyDescent="0.25">
      <c r="A672" t="s">
        <v>2748</v>
      </c>
      <c r="B672" t="s">
        <v>2749</v>
      </c>
    </row>
    <row r="673" spans="1:2" x14ac:dyDescent="0.25">
      <c r="A673" t="s">
        <v>2750</v>
      </c>
      <c r="B673" t="s">
        <v>2751</v>
      </c>
    </row>
    <row r="674" spans="1:2" x14ac:dyDescent="0.25">
      <c r="A674" t="s">
        <v>2752</v>
      </c>
      <c r="B674" t="s">
        <v>2753</v>
      </c>
    </row>
    <row r="675" spans="1:2" x14ac:dyDescent="0.25">
      <c r="A675" t="s">
        <v>4900</v>
      </c>
      <c r="B675" t="s">
        <v>2755</v>
      </c>
    </row>
    <row r="676" spans="1:2" x14ac:dyDescent="0.25">
      <c r="A676" t="s">
        <v>2756</v>
      </c>
      <c r="B676" t="s">
        <v>2757</v>
      </c>
    </row>
    <row r="677" spans="1:2" x14ac:dyDescent="0.25">
      <c r="A677" t="s">
        <v>1606</v>
      </c>
      <c r="B677" t="s">
        <v>2758</v>
      </c>
    </row>
    <row r="678" spans="1:2" x14ac:dyDescent="0.25">
      <c r="A678" t="s">
        <v>2759</v>
      </c>
      <c r="B678" t="s">
        <v>2760</v>
      </c>
    </row>
    <row r="679" spans="1:2" x14ac:dyDescent="0.25">
      <c r="A679" t="s">
        <v>2761</v>
      </c>
      <c r="B679">
        <v>42615</v>
      </c>
    </row>
    <row r="680" spans="1:2" x14ac:dyDescent="0.25">
      <c r="A680" t="s">
        <v>2762</v>
      </c>
      <c r="B680" t="s">
        <v>2763</v>
      </c>
    </row>
    <row r="681" spans="1:2" x14ac:dyDescent="0.25">
      <c r="A681" t="s">
        <v>2764</v>
      </c>
      <c r="B681" t="s">
        <v>2765</v>
      </c>
    </row>
    <row r="682" spans="1:2" x14ac:dyDescent="0.25">
      <c r="A682" t="s">
        <v>2766</v>
      </c>
      <c r="B682" t="s">
        <v>2767</v>
      </c>
    </row>
    <row r="683" spans="1:2" x14ac:dyDescent="0.25">
      <c r="A683" t="s">
        <v>2768</v>
      </c>
      <c r="B683" t="s">
        <v>2769</v>
      </c>
    </row>
    <row r="684" spans="1:2" x14ac:dyDescent="0.25">
      <c r="A684" t="s">
        <v>1762</v>
      </c>
      <c r="B684" t="s">
        <v>2770</v>
      </c>
    </row>
    <row r="685" spans="1:2" x14ac:dyDescent="0.25">
      <c r="A685" t="s">
        <v>2771</v>
      </c>
      <c r="B685" t="s">
        <v>2772</v>
      </c>
    </row>
    <row r="686" spans="1:2" x14ac:dyDescent="0.25">
      <c r="A686" t="s">
        <v>2773</v>
      </c>
      <c r="B686" t="s">
        <v>2774</v>
      </c>
    </row>
    <row r="687" spans="1:2" x14ac:dyDescent="0.25">
      <c r="A687" t="s">
        <v>2775</v>
      </c>
      <c r="B687" t="s">
        <v>2776</v>
      </c>
    </row>
    <row r="688" spans="1:2" x14ac:dyDescent="0.25">
      <c r="A688" t="s">
        <v>2777</v>
      </c>
      <c r="B688" t="s">
        <v>2778</v>
      </c>
    </row>
    <row r="689" spans="1:2" x14ac:dyDescent="0.25">
      <c r="A689" t="s">
        <v>2779</v>
      </c>
      <c r="B689" t="s">
        <v>2780</v>
      </c>
    </row>
    <row r="690" spans="1:2" x14ac:dyDescent="0.25">
      <c r="A690" t="s">
        <v>2781</v>
      </c>
      <c r="B690" t="s">
        <v>2782</v>
      </c>
    </row>
    <row r="691" spans="1:2" x14ac:dyDescent="0.25">
      <c r="A691" t="s">
        <v>2783</v>
      </c>
      <c r="B691" t="s">
        <v>2784</v>
      </c>
    </row>
    <row r="692" spans="1:2" x14ac:dyDescent="0.25">
      <c r="A692" t="s">
        <v>2785</v>
      </c>
      <c r="B692" t="s">
        <v>2786</v>
      </c>
    </row>
    <row r="693" spans="1:2" x14ac:dyDescent="0.25">
      <c r="A693" t="s">
        <v>2787</v>
      </c>
      <c r="B693" t="s">
        <v>2788</v>
      </c>
    </row>
    <row r="694" spans="1:2" x14ac:dyDescent="0.25">
      <c r="A694" t="s">
        <v>2789</v>
      </c>
      <c r="B694" t="s">
        <v>2790</v>
      </c>
    </row>
    <row r="695" spans="1:2" x14ac:dyDescent="0.25">
      <c r="A695" t="s">
        <v>2791</v>
      </c>
      <c r="B695" t="s">
        <v>2792</v>
      </c>
    </row>
    <row r="696" spans="1:2" x14ac:dyDescent="0.25">
      <c r="A696" t="s">
        <v>2793</v>
      </c>
      <c r="B696" t="s">
        <v>2794</v>
      </c>
    </row>
    <row r="697" spans="1:2" x14ac:dyDescent="0.25">
      <c r="A697" t="s">
        <v>2795</v>
      </c>
      <c r="B697" t="s">
        <v>2796</v>
      </c>
    </row>
    <row r="698" spans="1:2" x14ac:dyDescent="0.25">
      <c r="A698" t="s">
        <v>2797</v>
      </c>
      <c r="B698" t="s">
        <v>2798</v>
      </c>
    </row>
    <row r="699" spans="1:2" x14ac:dyDescent="0.25">
      <c r="A699" t="s">
        <v>2799</v>
      </c>
      <c r="B699" t="s">
        <v>2800</v>
      </c>
    </row>
    <row r="700" spans="1:2" x14ac:dyDescent="0.25">
      <c r="A700" t="s">
        <v>2801</v>
      </c>
      <c r="B700" t="s">
        <v>2802</v>
      </c>
    </row>
    <row r="701" spans="1:2" x14ac:dyDescent="0.25">
      <c r="A701" t="s">
        <v>2803</v>
      </c>
      <c r="B701" t="s">
        <v>2804</v>
      </c>
    </row>
    <row r="702" spans="1:2" x14ac:dyDescent="0.25">
      <c r="A702" t="s">
        <v>2805</v>
      </c>
      <c r="B702" t="s">
        <v>2806</v>
      </c>
    </row>
    <row r="703" spans="1:2" x14ac:dyDescent="0.25">
      <c r="A703" t="s">
        <v>2807</v>
      </c>
      <c r="B703" t="s">
        <v>2808</v>
      </c>
    </row>
    <row r="704" spans="1:2" x14ac:dyDescent="0.25">
      <c r="A704" t="s">
        <v>2809</v>
      </c>
      <c r="B704" t="s">
        <v>2810</v>
      </c>
    </row>
    <row r="705" spans="1:2" x14ac:dyDescent="0.25">
      <c r="A705" t="s">
        <v>2811</v>
      </c>
      <c r="B705" t="s">
        <v>2812</v>
      </c>
    </row>
    <row r="706" spans="1:2" x14ac:dyDescent="0.25">
      <c r="A706" t="s">
        <v>2813</v>
      </c>
      <c r="B706" t="s">
        <v>2814</v>
      </c>
    </row>
    <row r="707" spans="1:2" x14ac:dyDescent="0.25">
      <c r="A707" t="s">
        <v>2815</v>
      </c>
      <c r="B707" t="s">
        <v>2816</v>
      </c>
    </row>
    <row r="708" spans="1:2" x14ac:dyDescent="0.25">
      <c r="A708" t="s">
        <v>2817</v>
      </c>
      <c r="B708" t="s">
        <v>2818</v>
      </c>
    </row>
    <row r="709" spans="1:2" x14ac:dyDescent="0.25">
      <c r="A709" t="s">
        <v>2819</v>
      </c>
      <c r="B709" t="s">
        <v>2820</v>
      </c>
    </row>
    <row r="710" spans="1:2" x14ac:dyDescent="0.25">
      <c r="A710" t="s">
        <v>2821</v>
      </c>
      <c r="B710" t="s">
        <v>2822</v>
      </c>
    </row>
    <row r="711" spans="1:2" x14ac:dyDescent="0.25">
      <c r="A711" t="s">
        <v>2823</v>
      </c>
      <c r="B711" t="s">
        <v>2824</v>
      </c>
    </row>
    <row r="712" spans="1:2" x14ac:dyDescent="0.25">
      <c r="A712" t="s">
        <v>2825</v>
      </c>
      <c r="B712" t="s">
        <v>2826</v>
      </c>
    </row>
    <row r="713" spans="1:2" x14ac:dyDescent="0.25">
      <c r="A713" t="s">
        <v>2827</v>
      </c>
      <c r="B713" t="s">
        <v>2828</v>
      </c>
    </row>
    <row r="714" spans="1:2" x14ac:dyDescent="0.25">
      <c r="A714" t="s">
        <v>2829</v>
      </c>
      <c r="B714" t="s">
        <v>2830</v>
      </c>
    </row>
    <row r="715" spans="1:2" x14ac:dyDescent="0.25">
      <c r="A715" t="s">
        <v>2831</v>
      </c>
      <c r="B715" t="s">
        <v>2832</v>
      </c>
    </row>
    <row r="716" spans="1:2" x14ac:dyDescent="0.25">
      <c r="A716" t="s">
        <v>2833</v>
      </c>
      <c r="B716" t="s">
        <v>2834</v>
      </c>
    </row>
    <row r="717" spans="1:2" x14ac:dyDescent="0.25">
      <c r="A717" t="s">
        <v>2835</v>
      </c>
      <c r="B717" t="s">
        <v>2836</v>
      </c>
    </row>
    <row r="718" spans="1:2" x14ac:dyDescent="0.25">
      <c r="A718" t="s">
        <v>2837</v>
      </c>
      <c r="B718" t="s">
        <v>2838</v>
      </c>
    </row>
    <row r="719" spans="1:2" x14ac:dyDescent="0.25">
      <c r="A719" t="s">
        <v>2839</v>
      </c>
      <c r="B719" t="s">
        <v>2840</v>
      </c>
    </row>
    <row r="720" spans="1:2" x14ac:dyDescent="0.25">
      <c r="A720" t="s">
        <v>2841</v>
      </c>
      <c r="B720" t="s">
        <v>2842</v>
      </c>
    </row>
    <row r="721" spans="1:2" x14ac:dyDescent="0.25">
      <c r="A721" t="s">
        <v>2843</v>
      </c>
      <c r="B721" t="s">
        <v>2844</v>
      </c>
    </row>
    <row r="722" spans="1:2" x14ac:dyDescent="0.25">
      <c r="A722" t="s">
        <v>2845</v>
      </c>
      <c r="B722" t="s">
        <v>2846</v>
      </c>
    </row>
    <row r="723" spans="1:2" x14ac:dyDescent="0.25">
      <c r="A723" t="s">
        <v>2847</v>
      </c>
      <c r="B723" t="s">
        <v>2848</v>
      </c>
    </row>
    <row r="724" spans="1:2" x14ac:dyDescent="0.25">
      <c r="A724" t="s">
        <v>2849</v>
      </c>
      <c r="B724" t="s">
        <v>2850</v>
      </c>
    </row>
    <row r="725" spans="1:2" x14ac:dyDescent="0.25">
      <c r="A725" t="s">
        <v>2851</v>
      </c>
      <c r="B725" t="s">
        <v>2852</v>
      </c>
    </row>
    <row r="726" spans="1:2" x14ac:dyDescent="0.25">
      <c r="A726" t="s">
        <v>2853</v>
      </c>
      <c r="B726" t="s">
        <v>2854</v>
      </c>
    </row>
    <row r="727" spans="1:2" x14ac:dyDescent="0.25">
      <c r="A727" t="s">
        <v>2855</v>
      </c>
      <c r="B727" t="s">
        <v>2856</v>
      </c>
    </row>
    <row r="728" spans="1:2" x14ac:dyDescent="0.25">
      <c r="A728" t="s">
        <v>2857</v>
      </c>
      <c r="B728" t="s">
        <v>2858</v>
      </c>
    </row>
    <row r="729" spans="1:2" x14ac:dyDescent="0.25">
      <c r="A729" t="s">
        <v>2859</v>
      </c>
      <c r="B729" t="s">
        <v>2860</v>
      </c>
    </row>
    <row r="730" spans="1:2" x14ac:dyDescent="0.25">
      <c r="A730" t="s">
        <v>2861</v>
      </c>
      <c r="B730" t="s">
        <v>2862</v>
      </c>
    </row>
    <row r="731" spans="1:2" x14ac:dyDescent="0.25">
      <c r="A731" t="s">
        <v>2863</v>
      </c>
      <c r="B731" t="s">
        <v>2864</v>
      </c>
    </row>
    <row r="732" spans="1:2" x14ac:dyDescent="0.25">
      <c r="A732" t="s">
        <v>2865</v>
      </c>
      <c r="B732" t="s">
        <v>2866</v>
      </c>
    </row>
    <row r="733" spans="1:2" x14ac:dyDescent="0.25">
      <c r="A733" t="s">
        <v>2867</v>
      </c>
      <c r="B733" t="s">
        <v>2868</v>
      </c>
    </row>
    <row r="734" spans="1:2" x14ac:dyDescent="0.25">
      <c r="A734" t="s">
        <v>2869</v>
      </c>
      <c r="B734" t="s">
        <v>2870</v>
      </c>
    </row>
    <row r="735" spans="1:2" x14ac:dyDescent="0.25">
      <c r="A735" t="s">
        <v>2871</v>
      </c>
      <c r="B735" t="s">
        <v>2872</v>
      </c>
    </row>
    <row r="736" spans="1:2" x14ac:dyDescent="0.25">
      <c r="A736" t="s">
        <v>2873</v>
      </c>
      <c r="B736" t="s">
        <v>2874</v>
      </c>
    </row>
    <row r="737" spans="1:2" x14ac:dyDescent="0.25">
      <c r="A737" t="s">
        <v>2875</v>
      </c>
      <c r="B737" t="s">
        <v>2876</v>
      </c>
    </row>
    <row r="738" spans="1:2" x14ac:dyDescent="0.25">
      <c r="A738" t="s">
        <v>2877</v>
      </c>
      <c r="B738" t="s">
        <v>2878</v>
      </c>
    </row>
    <row r="739" spans="1:2" x14ac:dyDescent="0.25">
      <c r="A739" t="s">
        <v>2879</v>
      </c>
      <c r="B739" t="s">
        <v>2880</v>
      </c>
    </row>
    <row r="740" spans="1:2" x14ac:dyDescent="0.25">
      <c r="A740" t="s">
        <v>2881</v>
      </c>
      <c r="B740" t="s">
        <v>2882</v>
      </c>
    </row>
    <row r="741" spans="1:2" x14ac:dyDescent="0.25">
      <c r="A741" t="s">
        <v>2883</v>
      </c>
      <c r="B741" t="s">
        <v>2884</v>
      </c>
    </row>
    <row r="742" spans="1:2" x14ac:dyDescent="0.25">
      <c r="A742" t="s">
        <v>2885</v>
      </c>
      <c r="B742" t="s">
        <v>2886</v>
      </c>
    </row>
    <row r="743" spans="1:2" x14ac:dyDescent="0.25">
      <c r="A743" t="s">
        <v>2887</v>
      </c>
      <c r="B743" t="s">
        <v>2888</v>
      </c>
    </row>
    <row r="744" spans="1:2" x14ac:dyDescent="0.25">
      <c r="A744" t="s">
        <v>2889</v>
      </c>
      <c r="B744" t="s">
        <v>2890</v>
      </c>
    </row>
    <row r="745" spans="1:2" x14ac:dyDescent="0.25">
      <c r="A745" t="s">
        <v>2891</v>
      </c>
      <c r="B745" t="s">
        <v>2892</v>
      </c>
    </row>
    <row r="746" spans="1:2" x14ac:dyDescent="0.25">
      <c r="A746" t="s">
        <v>2893</v>
      </c>
      <c r="B746" t="s">
        <v>2894</v>
      </c>
    </row>
    <row r="747" spans="1:2" x14ac:dyDescent="0.25">
      <c r="A747" t="s">
        <v>2895</v>
      </c>
      <c r="B747" t="s">
        <v>2896</v>
      </c>
    </row>
    <row r="748" spans="1:2" x14ac:dyDescent="0.25">
      <c r="A748" t="s">
        <v>2897</v>
      </c>
      <c r="B748">
        <v>0</v>
      </c>
    </row>
    <row r="749" spans="1:2" x14ac:dyDescent="0.25">
      <c r="A749" t="s">
        <v>2898</v>
      </c>
      <c r="B749" t="s">
        <v>2899</v>
      </c>
    </row>
    <row r="750" spans="1:2" x14ac:dyDescent="0.25">
      <c r="A750" t="s">
        <v>2900</v>
      </c>
      <c r="B750" t="s">
        <v>2901</v>
      </c>
    </row>
    <row r="751" spans="1:2" x14ac:dyDescent="0.25">
      <c r="A751" t="s">
        <v>2904</v>
      </c>
      <c r="B751" t="s">
        <v>2905</v>
      </c>
    </row>
    <row r="752" spans="1:2" x14ac:dyDescent="0.25">
      <c r="A752" t="s">
        <v>2906</v>
      </c>
      <c r="B752" t="s">
        <v>2907</v>
      </c>
    </row>
    <row r="753" spans="1:2" x14ac:dyDescent="0.25">
      <c r="A753" t="s">
        <v>2908</v>
      </c>
      <c r="B753" t="s">
        <v>2909</v>
      </c>
    </row>
    <row r="754" spans="1:2" x14ac:dyDescent="0.25">
      <c r="A754" t="s">
        <v>2910</v>
      </c>
      <c r="B754" t="s">
        <v>2911</v>
      </c>
    </row>
    <row r="755" spans="1:2" x14ac:dyDescent="0.25">
      <c r="A755" t="s">
        <v>2912</v>
      </c>
      <c r="B755" t="s">
        <v>2913</v>
      </c>
    </row>
    <row r="756" spans="1:2" x14ac:dyDescent="0.25">
      <c r="A756" t="s">
        <v>2914</v>
      </c>
      <c r="B756" t="s">
        <v>2915</v>
      </c>
    </row>
    <row r="757" spans="1:2" x14ac:dyDescent="0.25">
      <c r="A757" t="s">
        <v>2916</v>
      </c>
      <c r="B757" t="s">
        <v>2917</v>
      </c>
    </row>
    <row r="758" spans="1:2" x14ac:dyDescent="0.25">
      <c r="A758" t="s">
        <v>2920</v>
      </c>
      <c r="B758" t="s">
        <v>2921</v>
      </c>
    </row>
    <row r="759" spans="1:2" x14ac:dyDescent="0.25">
      <c r="A759" t="s">
        <v>2922</v>
      </c>
      <c r="B759" t="s">
        <v>2923</v>
      </c>
    </row>
    <row r="760" spans="1:2" x14ac:dyDescent="0.25">
      <c r="A760" t="s">
        <v>2924</v>
      </c>
      <c r="B760" t="s">
        <v>2925</v>
      </c>
    </row>
    <row r="761" spans="1:2" x14ac:dyDescent="0.25">
      <c r="A761" t="s">
        <v>2926</v>
      </c>
      <c r="B761" t="s">
        <v>2927</v>
      </c>
    </row>
    <row r="762" spans="1:2" x14ac:dyDescent="0.25">
      <c r="A762" t="s">
        <v>2928</v>
      </c>
      <c r="B762" t="s">
        <v>2929</v>
      </c>
    </row>
    <row r="763" spans="1:2" x14ac:dyDescent="0.25">
      <c r="A763" t="s">
        <v>2930</v>
      </c>
      <c r="B763" t="s">
        <v>2931</v>
      </c>
    </row>
    <row r="764" spans="1:2" x14ac:dyDescent="0.25">
      <c r="A764" t="s">
        <v>2932</v>
      </c>
      <c r="B764" t="s">
        <v>2933</v>
      </c>
    </row>
    <row r="765" spans="1:2" x14ac:dyDescent="0.25">
      <c r="A765" t="s">
        <v>2934</v>
      </c>
      <c r="B765" t="s">
        <v>2935</v>
      </c>
    </row>
    <row r="766" spans="1:2" x14ac:dyDescent="0.25">
      <c r="A766" t="s">
        <v>2936</v>
      </c>
      <c r="B766" t="s">
        <v>2937</v>
      </c>
    </row>
    <row r="767" spans="1:2" x14ac:dyDescent="0.25">
      <c r="A767" t="s">
        <v>2938</v>
      </c>
      <c r="B767" t="s">
        <v>2939</v>
      </c>
    </row>
    <row r="768" spans="1:2" x14ac:dyDescent="0.25">
      <c r="A768" t="s">
        <v>2940</v>
      </c>
      <c r="B768" t="s">
        <v>2941</v>
      </c>
    </row>
    <row r="769" spans="1:2" x14ac:dyDescent="0.25">
      <c r="A769" t="s">
        <v>2942</v>
      </c>
      <c r="B769" t="s">
        <v>2943</v>
      </c>
    </row>
    <row r="770" spans="1:2" x14ac:dyDescent="0.25">
      <c r="A770" t="s">
        <v>2944</v>
      </c>
      <c r="B770" t="s">
        <v>2945</v>
      </c>
    </row>
    <row r="771" spans="1:2" x14ac:dyDescent="0.25">
      <c r="A771" t="s">
        <v>2946</v>
      </c>
      <c r="B771" t="s">
        <v>2947</v>
      </c>
    </row>
    <row r="772" spans="1:2" x14ac:dyDescent="0.25">
      <c r="A772" t="s">
        <v>2948</v>
      </c>
      <c r="B772" t="s">
        <v>2949</v>
      </c>
    </row>
    <row r="773" spans="1:2" x14ac:dyDescent="0.25">
      <c r="A773" t="s">
        <v>2950</v>
      </c>
      <c r="B773">
        <v>42430</v>
      </c>
    </row>
    <row r="774" spans="1:2" x14ac:dyDescent="0.25">
      <c r="A774" t="s">
        <v>2951</v>
      </c>
      <c r="B774" t="s">
        <v>2952</v>
      </c>
    </row>
    <row r="775" spans="1:2" x14ac:dyDescent="0.25">
      <c r="A775" t="s">
        <v>2953</v>
      </c>
      <c r="B775" t="s">
        <v>2954</v>
      </c>
    </row>
    <row r="776" spans="1:2" x14ac:dyDescent="0.25">
      <c r="A776" t="s">
        <v>2955</v>
      </c>
      <c r="B776" t="s">
        <v>2956</v>
      </c>
    </row>
    <row r="777" spans="1:2" x14ac:dyDescent="0.25">
      <c r="A777" t="s">
        <v>2957</v>
      </c>
      <c r="B777" t="s">
        <v>2958</v>
      </c>
    </row>
    <row r="778" spans="1:2" x14ac:dyDescent="0.25">
      <c r="A778" t="s">
        <v>2959</v>
      </c>
      <c r="B778" t="s">
        <v>2960</v>
      </c>
    </row>
    <row r="779" spans="1:2" x14ac:dyDescent="0.25">
      <c r="A779" t="s">
        <v>2961</v>
      </c>
      <c r="B779" t="s">
        <v>2962</v>
      </c>
    </row>
    <row r="780" spans="1:2" x14ac:dyDescent="0.25">
      <c r="A780" t="s">
        <v>2963</v>
      </c>
      <c r="B780" t="s">
        <v>2964</v>
      </c>
    </row>
    <row r="781" spans="1:2" x14ac:dyDescent="0.25">
      <c r="A781" t="s">
        <v>2965</v>
      </c>
      <c r="B781" t="s">
        <v>2966</v>
      </c>
    </row>
    <row r="782" spans="1:2" x14ac:dyDescent="0.25">
      <c r="A782" t="s">
        <v>2967</v>
      </c>
      <c r="B782" t="s">
        <v>2968</v>
      </c>
    </row>
    <row r="783" spans="1:2" x14ac:dyDescent="0.25">
      <c r="A783" t="s">
        <v>2969</v>
      </c>
      <c r="B783" t="s">
        <v>2970</v>
      </c>
    </row>
    <row r="784" spans="1:2" x14ac:dyDescent="0.25">
      <c r="A784" t="s">
        <v>2839</v>
      </c>
      <c r="B784" t="s">
        <v>2971</v>
      </c>
    </row>
    <row r="785" spans="1:2" x14ac:dyDescent="0.25">
      <c r="A785" t="s">
        <v>2972</v>
      </c>
      <c r="B785" t="s">
        <v>2973</v>
      </c>
    </row>
    <row r="786" spans="1:2" x14ac:dyDescent="0.25">
      <c r="A786" t="s">
        <v>2974</v>
      </c>
      <c r="B786" t="s">
        <v>2975</v>
      </c>
    </row>
    <row r="787" spans="1:2" x14ac:dyDescent="0.25">
      <c r="A787" t="s">
        <v>2976</v>
      </c>
      <c r="B787" t="s">
        <v>2977</v>
      </c>
    </row>
    <row r="788" spans="1:2" x14ac:dyDescent="0.25">
      <c r="A788" t="s">
        <v>2978</v>
      </c>
      <c r="B788" t="s">
        <v>2979</v>
      </c>
    </row>
    <row r="789" spans="1:2" x14ac:dyDescent="0.25">
      <c r="A789" t="s">
        <v>2980</v>
      </c>
      <c r="B789" t="s">
        <v>2981</v>
      </c>
    </row>
    <row r="790" spans="1:2" x14ac:dyDescent="0.25">
      <c r="A790" t="s">
        <v>2982</v>
      </c>
      <c r="B790" t="s">
        <v>2983</v>
      </c>
    </row>
    <row r="791" spans="1:2" x14ac:dyDescent="0.25">
      <c r="A791" t="s">
        <v>2984</v>
      </c>
      <c r="B791" t="s">
        <v>2985</v>
      </c>
    </row>
    <row r="792" spans="1:2" x14ac:dyDescent="0.25">
      <c r="A792" t="s">
        <v>2986</v>
      </c>
      <c r="B792" t="s">
        <v>2987</v>
      </c>
    </row>
    <row r="793" spans="1:2" x14ac:dyDescent="0.25">
      <c r="A793" t="s">
        <v>2988</v>
      </c>
      <c r="B793" t="s">
        <v>2989</v>
      </c>
    </row>
    <row r="794" spans="1:2" x14ac:dyDescent="0.25">
      <c r="A794" t="s">
        <v>2990</v>
      </c>
      <c r="B794" t="s">
        <v>2991</v>
      </c>
    </row>
    <row r="795" spans="1:2" x14ac:dyDescent="0.25">
      <c r="A795" t="s">
        <v>2992</v>
      </c>
      <c r="B795" t="s">
        <v>2993</v>
      </c>
    </row>
    <row r="796" spans="1:2" x14ac:dyDescent="0.25">
      <c r="A796" t="s">
        <v>2994</v>
      </c>
      <c r="B796" t="s">
        <v>2995</v>
      </c>
    </row>
    <row r="797" spans="1:2" x14ac:dyDescent="0.25">
      <c r="A797" t="s">
        <v>2996</v>
      </c>
      <c r="B797" t="s">
        <v>2997</v>
      </c>
    </row>
    <row r="798" spans="1:2" x14ac:dyDescent="0.25">
      <c r="A798" t="s">
        <v>2998</v>
      </c>
      <c r="B798" t="s">
        <v>2999</v>
      </c>
    </row>
    <row r="799" spans="1:2" x14ac:dyDescent="0.25">
      <c r="A799" t="s">
        <v>3000</v>
      </c>
      <c r="B799" t="s">
        <v>3001</v>
      </c>
    </row>
    <row r="800" spans="1:2" x14ac:dyDescent="0.25">
      <c r="A800" t="s">
        <v>3002</v>
      </c>
      <c r="B800" t="s">
        <v>3003</v>
      </c>
    </row>
    <row r="801" spans="1:2" x14ac:dyDescent="0.25">
      <c r="A801" t="s">
        <v>3004</v>
      </c>
      <c r="B801" t="s">
        <v>3005</v>
      </c>
    </row>
    <row r="802" spans="1:2" x14ac:dyDescent="0.25">
      <c r="A802" t="s">
        <v>3006</v>
      </c>
      <c r="B802" t="s">
        <v>3007</v>
      </c>
    </row>
    <row r="803" spans="1:2" x14ac:dyDescent="0.25">
      <c r="A803" t="s">
        <v>3008</v>
      </c>
      <c r="B803" t="s">
        <v>3009</v>
      </c>
    </row>
    <row r="804" spans="1:2" x14ac:dyDescent="0.25">
      <c r="A804" t="s">
        <v>3010</v>
      </c>
      <c r="B804" t="s">
        <v>3011</v>
      </c>
    </row>
    <row r="805" spans="1:2" x14ac:dyDescent="0.25">
      <c r="A805" t="s">
        <v>3012</v>
      </c>
      <c r="B805" t="s">
        <v>3013</v>
      </c>
    </row>
    <row r="806" spans="1:2" x14ac:dyDescent="0.25">
      <c r="A806" t="s">
        <v>3014</v>
      </c>
      <c r="B806" t="s">
        <v>3015</v>
      </c>
    </row>
    <row r="807" spans="1:2" x14ac:dyDescent="0.25">
      <c r="A807" t="s">
        <v>3016</v>
      </c>
      <c r="B807" t="s">
        <v>3017</v>
      </c>
    </row>
    <row r="808" spans="1:2" x14ac:dyDescent="0.25">
      <c r="A808" t="s">
        <v>3018</v>
      </c>
      <c r="B808" t="s">
        <v>3019</v>
      </c>
    </row>
    <row r="809" spans="1:2" x14ac:dyDescent="0.25">
      <c r="A809" t="s">
        <v>3020</v>
      </c>
      <c r="B809" t="s">
        <v>3021</v>
      </c>
    </row>
    <row r="810" spans="1:2" x14ac:dyDescent="0.25">
      <c r="A810" t="s">
        <v>3022</v>
      </c>
      <c r="B810" t="s">
        <v>3023</v>
      </c>
    </row>
    <row r="811" spans="1:2" x14ac:dyDescent="0.25">
      <c r="A811" t="s">
        <v>3024</v>
      </c>
      <c r="B811" t="s">
        <v>3025</v>
      </c>
    </row>
    <row r="812" spans="1:2" x14ac:dyDescent="0.25">
      <c r="A812" t="s">
        <v>3026</v>
      </c>
      <c r="B812" t="s">
        <v>3027</v>
      </c>
    </row>
    <row r="813" spans="1:2" x14ac:dyDescent="0.25">
      <c r="A813" t="s">
        <v>3028</v>
      </c>
      <c r="B813" t="s">
        <v>3029</v>
      </c>
    </row>
    <row r="814" spans="1:2" x14ac:dyDescent="0.25">
      <c r="A814" t="s">
        <v>3030</v>
      </c>
      <c r="B814" t="s">
        <v>3031</v>
      </c>
    </row>
    <row r="815" spans="1:2" x14ac:dyDescent="0.25">
      <c r="A815" t="s">
        <v>3032</v>
      </c>
      <c r="B815" t="s">
        <v>3033</v>
      </c>
    </row>
    <row r="816" spans="1:2" x14ac:dyDescent="0.25">
      <c r="A816" t="s">
        <v>3034</v>
      </c>
      <c r="B816" t="s">
        <v>3035</v>
      </c>
    </row>
    <row r="817" spans="1:2" x14ac:dyDescent="0.25">
      <c r="A817" t="s">
        <v>3036</v>
      </c>
      <c r="B817" t="s">
        <v>3037</v>
      </c>
    </row>
    <row r="818" spans="1:2" x14ac:dyDescent="0.25">
      <c r="A818" t="s">
        <v>3038</v>
      </c>
      <c r="B818" t="s">
        <v>3039</v>
      </c>
    </row>
    <row r="819" spans="1:2" x14ac:dyDescent="0.25">
      <c r="A819" t="s">
        <v>3040</v>
      </c>
      <c r="B819" t="s">
        <v>3041</v>
      </c>
    </row>
    <row r="820" spans="1:2" x14ac:dyDescent="0.25">
      <c r="A820" t="s">
        <v>3042</v>
      </c>
      <c r="B820" t="s">
        <v>3043</v>
      </c>
    </row>
    <row r="821" spans="1:2" x14ac:dyDescent="0.25">
      <c r="A821" t="s">
        <v>3044</v>
      </c>
      <c r="B821" t="s">
        <v>3045</v>
      </c>
    </row>
    <row r="822" spans="1:2" x14ac:dyDescent="0.25">
      <c r="A822" t="s">
        <v>3046</v>
      </c>
      <c r="B822" t="s">
        <v>3047</v>
      </c>
    </row>
    <row r="823" spans="1:2" x14ac:dyDescent="0.25">
      <c r="A823" t="s">
        <v>3048</v>
      </c>
      <c r="B823" t="s">
        <v>3049</v>
      </c>
    </row>
    <row r="824" spans="1:2" x14ac:dyDescent="0.25">
      <c r="A824" t="s">
        <v>3050</v>
      </c>
      <c r="B824" t="s">
        <v>3051</v>
      </c>
    </row>
    <row r="825" spans="1:2" x14ac:dyDescent="0.25">
      <c r="A825" t="s">
        <v>3052</v>
      </c>
      <c r="B825" t="s">
        <v>3053</v>
      </c>
    </row>
    <row r="826" spans="1:2" x14ac:dyDescent="0.25">
      <c r="A826" t="s">
        <v>1980</v>
      </c>
      <c r="B826" t="s">
        <v>1980</v>
      </c>
    </row>
    <row r="827" spans="1:2" x14ac:dyDescent="0.25">
      <c r="A827" t="s">
        <v>3054</v>
      </c>
      <c r="B827" t="s">
        <v>3055</v>
      </c>
    </row>
    <row r="828" spans="1:2" x14ac:dyDescent="0.25">
      <c r="A828" t="s">
        <v>4247</v>
      </c>
      <c r="B828" t="s">
        <v>3057</v>
      </c>
    </row>
    <row r="829" spans="1:2" x14ac:dyDescent="0.25">
      <c r="A829" t="s">
        <v>5044</v>
      </c>
      <c r="B829" t="s">
        <v>3059</v>
      </c>
    </row>
    <row r="830" spans="1:2" x14ac:dyDescent="0.25">
      <c r="A830" t="s">
        <v>3060</v>
      </c>
      <c r="B830" t="s">
        <v>3061</v>
      </c>
    </row>
    <row r="831" spans="1:2" x14ac:dyDescent="0.25">
      <c r="A831" t="s">
        <v>3062</v>
      </c>
      <c r="B831" t="s">
        <v>3063</v>
      </c>
    </row>
    <row r="832" spans="1:2" x14ac:dyDescent="0.25">
      <c r="A832" t="s">
        <v>2466</v>
      </c>
      <c r="B832" t="s">
        <v>3064</v>
      </c>
    </row>
    <row r="833" spans="1:2" x14ac:dyDescent="0.25">
      <c r="A833" t="s">
        <v>3065</v>
      </c>
      <c r="B833" t="s">
        <v>3066</v>
      </c>
    </row>
    <row r="834" spans="1:2" x14ac:dyDescent="0.25">
      <c r="A834" t="s">
        <v>3067</v>
      </c>
      <c r="B834" t="s">
        <v>3068</v>
      </c>
    </row>
    <row r="835" spans="1:2" x14ac:dyDescent="0.25">
      <c r="A835" t="s">
        <v>3070</v>
      </c>
      <c r="B835" t="s">
        <v>3071</v>
      </c>
    </row>
    <row r="836" spans="1:2" x14ac:dyDescent="0.25">
      <c r="A836" t="s">
        <v>3072</v>
      </c>
      <c r="B836" t="s">
        <v>3073</v>
      </c>
    </row>
    <row r="837" spans="1:2" x14ac:dyDescent="0.25">
      <c r="A837" t="s">
        <v>5422</v>
      </c>
      <c r="B837" t="s">
        <v>3075</v>
      </c>
    </row>
    <row r="838" spans="1:2" x14ac:dyDescent="0.25">
      <c r="A838" t="s">
        <v>3076</v>
      </c>
      <c r="B838" t="s">
        <v>3077</v>
      </c>
    </row>
    <row r="839" spans="1:2" x14ac:dyDescent="0.25">
      <c r="A839" t="s">
        <v>3080</v>
      </c>
      <c r="B839" t="s">
        <v>3081</v>
      </c>
    </row>
    <row r="840" spans="1:2" x14ac:dyDescent="0.25">
      <c r="A840" t="s">
        <v>3082</v>
      </c>
      <c r="B840" t="s">
        <v>3083</v>
      </c>
    </row>
    <row r="841" spans="1:2" x14ac:dyDescent="0.25">
      <c r="A841" t="s">
        <v>3084</v>
      </c>
      <c r="B841" t="s">
        <v>3085</v>
      </c>
    </row>
    <row r="842" spans="1:2" x14ac:dyDescent="0.25">
      <c r="A842" t="s">
        <v>3086</v>
      </c>
      <c r="B842" t="s">
        <v>3087</v>
      </c>
    </row>
    <row r="843" spans="1:2" x14ac:dyDescent="0.25">
      <c r="A843" t="s">
        <v>3088</v>
      </c>
      <c r="B843" t="s">
        <v>3089</v>
      </c>
    </row>
    <row r="844" spans="1:2" x14ac:dyDescent="0.25">
      <c r="A844" t="s">
        <v>3090</v>
      </c>
      <c r="B844" t="s">
        <v>3091</v>
      </c>
    </row>
    <row r="845" spans="1:2" x14ac:dyDescent="0.25">
      <c r="A845" t="s">
        <v>3092</v>
      </c>
      <c r="B845" t="s">
        <v>3093</v>
      </c>
    </row>
    <row r="846" spans="1:2" x14ac:dyDescent="0.25">
      <c r="A846" t="s">
        <v>3094</v>
      </c>
      <c r="B846" t="s">
        <v>3095</v>
      </c>
    </row>
    <row r="847" spans="1:2" x14ac:dyDescent="0.25">
      <c r="A847" t="s">
        <v>3096</v>
      </c>
      <c r="B847" t="s">
        <v>3097</v>
      </c>
    </row>
    <row r="848" spans="1:2" x14ac:dyDescent="0.25">
      <c r="A848" t="s">
        <v>3098</v>
      </c>
      <c r="B848" t="s">
        <v>3099</v>
      </c>
    </row>
    <row r="849" spans="1:2" x14ac:dyDescent="0.25">
      <c r="A849" t="s">
        <v>3100</v>
      </c>
      <c r="B849" t="s">
        <v>3101</v>
      </c>
    </row>
    <row r="850" spans="1:2" x14ac:dyDescent="0.25">
      <c r="A850" t="s">
        <v>3102</v>
      </c>
      <c r="B850" t="s">
        <v>3103</v>
      </c>
    </row>
    <row r="851" spans="1:2" x14ac:dyDescent="0.25">
      <c r="A851" t="s">
        <v>1674</v>
      </c>
      <c r="B851" t="s">
        <v>3104</v>
      </c>
    </row>
    <row r="852" spans="1:2" x14ac:dyDescent="0.25">
      <c r="A852" t="s">
        <v>3105</v>
      </c>
      <c r="B852" t="s">
        <v>3106</v>
      </c>
    </row>
    <row r="853" spans="1:2" x14ac:dyDescent="0.25">
      <c r="A853" t="s">
        <v>3107</v>
      </c>
      <c r="B853" t="s">
        <v>3108</v>
      </c>
    </row>
    <row r="854" spans="1:2" x14ac:dyDescent="0.25">
      <c r="A854" t="s">
        <v>3109</v>
      </c>
      <c r="B854" t="s">
        <v>3110</v>
      </c>
    </row>
    <row r="855" spans="1:2" x14ac:dyDescent="0.25">
      <c r="A855" t="s">
        <v>3111</v>
      </c>
      <c r="B855" t="s">
        <v>3112</v>
      </c>
    </row>
    <row r="856" spans="1:2" x14ac:dyDescent="0.25">
      <c r="A856" t="s">
        <v>3113</v>
      </c>
      <c r="B856" t="s">
        <v>3114</v>
      </c>
    </row>
    <row r="857" spans="1:2" x14ac:dyDescent="0.25">
      <c r="A857" t="s">
        <v>3115</v>
      </c>
      <c r="B857" t="s">
        <v>3116</v>
      </c>
    </row>
    <row r="858" spans="1:2" x14ac:dyDescent="0.25">
      <c r="A858" t="s">
        <v>3117</v>
      </c>
      <c r="B858" t="s">
        <v>3118</v>
      </c>
    </row>
    <row r="859" spans="1:2" x14ac:dyDescent="0.25">
      <c r="A859" t="s">
        <v>3119</v>
      </c>
      <c r="B859" t="s">
        <v>3120</v>
      </c>
    </row>
    <row r="860" spans="1:2" x14ac:dyDescent="0.25">
      <c r="A860" t="s">
        <v>3121</v>
      </c>
      <c r="B860" t="s">
        <v>3122</v>
      </c>
    </row>
    <row r="861" spans="1:2" x14ac:dyDescent="0.25">
      <c r="A861" t="s">
        <v>3123</v>
      </c>
      <c r="B861" t="s">
        <v>3124</v>
      </c>
    </row>
    <row r="862" spans="1:2" x14ac:dyDescent="0.25">
      <c r="A862" t="s">
        <v>3125</v>
      </c>
      <c r="B862" t="s">
        <v>3126</v>
      </c>
    </row>
    <row r="863" spans="1:2" x14ac:dyDescent="0.25">
      <c r="A863" t="s">
        <v>3127</v>
      </c>
      <c r="B863" t="s">
        <v>3128</v>
      </c>
    </row>
    <row r="864" spans="1:2" x14ac:dyDescent="0.25">
      <c r="A864" t="s">
        <v>3129</v>
      </c>
      <c r="B864" t="s">
        <v>3130</v>
      </c>
    </row>
    <row r="865" spans="1:2" x14ac:dyDescent="0.25">
      <c r="A865" t="s">
        <v>3131</v>
      </c>
      <c r="B865" t="s">
        <v>3132</v>
      </c>
    </row>
    <row r="866" spans="1:2" x14ac:dyDescent="0.25">
      <c r="A866" t="s">
        <v>3133</v>
      </c>
      <c r="B866" t="s">
        <v>3134</v>
      </c>
    </row>
    <row r="867" spans="1:2" x14ac:dyDescent="0.25">
      <c r="A867" t="s">
        <v>3135</v>
      </c>
      <c r="B867" t="s">
        <v>3136</v>
      </c>
    </row>
    <row r="868" spans="1:2" x14ac:dyDescent="0.25">
      <c r="A868" t="s">
        <v>3137</v>
      </c>
      <c r="B868" t="s">
        <v>3138</v>
      </c>
    </row>
    <row r="869" spans="1:2" x14ac:dyDescent="0.25">
      <c r="A869" t="s">
        <v>3139</v>
      </c>
      <c r="B869" t="s">
        <v>3140</v>
      </c>
    </row>
    <row r="870" spans="1:2" x14ac:dyDescent="0.25">
      <c r="A870" t="s">
        <v>3141</v>
      </c>
      <c r="B870" t="s">
        <v>3142</v>
      </c>
    </row>
    <row r="871" spans="1:2" x14ac:dyDescent="0.25">
      <c r="A871" t="s">
        <v>3143</v>
      </c>
      <c r="B871" t="s">
        <v>3144</v>
      </c>
    </row>
    <row r="872" spans="1:2" x14ac:dyDescent="0.25">
      <c r="A872" t="s">
        <v>3145</v>
      </c>
      <c r="B872" t="s">
        <v>3146</v>
      </c>
    </row>
    <row r="873" spans="1:2" x14ac:dyDescent="0.25">
      <c r="A873" t="s">
        <v>3147</v>
      </c>
      <c r="B873" t="s">
        <v>3148</v>
      </c>
    </row>
    <row r="874" spans="1:2" x14ac:dyDescent="0.25">
      <c r="A874" t="s">
        <v>3149</v>
      </c>
      <c r="B874" t="s">
        <v>3150</v>
      </c>
    </row>
    <row r="875" spans="1:2" x14ac:dyDescent="0.25">
      <c r="A875" t="s">
        <v>3151</v>
      </c>
      <c r="B875" t="s">
        <v>3152</v>
      </c>
    </row>
    <row r="876" spans="1:2" x14ac:dyDescent="0.25">
      <c r="A876" t="s">
        <v>3153</v>
      </c>
      <c r="B876" t="s">
        <v>3154</v>
      </c>
    </row>
    <row r="877" spans="1:2" x14ac:dyDescent="0.25">
      <c r="A877" t="s">
        <v>3155</v>
      </c>
      <c r="B877" t="s">
        <v>3156</v>
      </c>
    </row>
    <row r="878" spans="1:2" x14ac:dyDescent="0.25">
      <c r="A878" t="s">
        <v>3157</v>
      </c>
      <c r="B878" t="s">
        <v>3158</v>
      </c>
    </row>
    <row r="879" spans="1:2" x14ac:dyDescent="0.25">
      <c r="A879" t="s">
        <v>3159</v>
      </c>
      <c r="B879" t="s">
        <v>2446</v>
      </c>
    </row>
    <row r="880" spans="1:2" x14ac:dyDescent="0.25">
      <c r="A880" t="s">
        <v>3160</v>
      </c>
      <c r="B880" t="s">
        <v>3161</v>
      </c>
    </row>
    <row r="881" spans="1:2" x14ac:dyDescent="0.25">
      <c r="A881" t="s">
        <v>3162</v>
      </c>
      <c r="B881" t="s">
        <v>3163</v>
      </c>
    </row>
    <row r="882" spans="1:2" x14ac:dyDescent="0.25">
      <c r="A882" t="s">
        <v>3164</v>
      </c>
      <c r="B882" t="s">
        <v>3165</v>
      </c>
    </row>
    <row r="883" spans="1:2" x14ac:dyDescent="0.25">
      <c r="A883" t="s">
        <v>3166</v>
      </c>
      <c r="B883" t="s">
        <v>3167</v>
      </c>
    </row>
    <row r="884" spans="1:2" x14ac:dyDescent="0.25">
      <c r="A884" t="s">
        <v>3168</v>
      </c>
      <c r="B884" t="s">
        <v>3169</v>
      </c>
    </row>
    <row r="885" spans="1:2" x14ac:dyDescent="0.25">
      <c r="A885" t="s">
        <v>3170</v>
      </c>
      <c r="B885" t="s">
        <v>3171</v>
      </c>
    </row>
    <row r="886" spans="1:2" x14ac:dyDescent="0.25">
      <c r="A886" t="s">
        <v>3172</v>
      </c>
      <c r="B886" t="s">
        <v>3173</v>
      </c>
    </row>
    <row r="887" spans="1:2" x14ac:dyDescent="0.25">
      <c r="A887" t="s">
        <v>3174</v>
      </c>
      <c r="B887" t="s">
        <v>3175</v>
      </c>
    </row>
    <row r="888" spans="1:2" x14ac:dyDescent="0.25">
      <c r="A888" t="s">
        <v>3176</v>
      </c>
      <c r="B888" t="s">
        <v>3177</v>
      </c>
    </row>
    <row r="889" spans="1:2" x14ac:dyDescent="0.25">
      <c r="A889" t="s">
        <v>3178</v>
      </c>
      <c r="B889" t="s">
        <v>3179</v>
      </c>
    </row>
    <row r="890" spans="1:2" x14ac:dyDescent="0.25">
      <c r="A890" t="s">
        <v>3180</v>
      </c>
      <c r="B890" t="s">
        <v>3181</v>
      </c>
    </row>
    <row r="891" spans="1:2" x14ac:dyDescent="0.25">
      <c r="A891" t="s">
        <v>3182</v>
      </c>
      <c r="B891" t="s">
        <v>3183</v>
      </c>
    </row>
    <row r="892" spans="1:2" x14ac:dyDescent="0.25">
      <c r="A892" t="s">
        <v>3184</v>
      </c>
      <c r="B892" t="s">
        <v>3185</v>
      </c>
    </row>
    <row r="893" spans="1:2" x14ac:dyDescent="0.25">
      <c r="A893" t="s">
        <v>3186</v>
      </c>
      <c r="B893" t="s">
        <v>3187</v>
      </c>
    </row>
    <row r="894" spans="1:2" x14ac:dyDescent="0.25">
      <c r="A894" t="s">
        <v>3188</v>
      </c>
      <c r="B894" t="s">
        <v>3189</v>
      </c>
    </row>
    <row r="895" spans="1:2" x14ac:dyDescent="0.25">
      <c r="A895" t="s">
        <v>3190</v>
      </c>
      <c r="B895" t="s">
        <v>3191</v>
      </c>
    </row>
    <row r="896" spans="1:2" x14ac:dyDescent="0.25">
      <c r="A896" t="s">
        <v>3192</v>
      </c>
      <c r="B896" t="s">
        <v>3193</v>
      </c>
    </row>
    <row r="897" spans="1:2" x14ac:dyDescent="0.25">
      <c r="A897" t="s">
        <v>6831</v>
      </c>
      <c r="B897" t="s">
        <v>3195</v>
      </c>
    </row>
    <row r="898" spans="1:2" x14ac:dyDescent="0.25">
      <c r="A898" t="s">
        <v>3196</v>
      </c>
      <c r="B898" t="s">
        <v>3197</v>
      </c>
    </row>
    <row r="899" spans="1:2" x14ac:dyDescent="0.25">
      <c r="A899" t="s">
        <v>3198</v>
      </c>
      <c r="B899" t="s">
        <v>3199</v>
      </c>
    </row>
    <row r="900" spans="1:2" x14ac:dyDescent="0.25">
      <c r="A900" t="s">
        <v>3200</v>
      </c>
      <c r="B900" t="s">
        <v>3201</v>
      </c>
    </row>
    <row r="901" spans="1:2" x14ac:dyDescent="0.25">
      <c r="A901" t="s">
        <v>3202</v>
      </c>
      <c r="B901" t="s">
        <v>3203</v>
      </c>
    </row>
    <row r="902" spans="1:2" x14ac:dyDescent="0.25">
      <c r="A902" t="s">
        <v>3204</v>
      </c>
      <c r="B902" t="s">
        <v>3205</v>
      </c>
    </row>
    <row r="903" spans="1:2" x14ac:dyDescent="0.25">
      <c r="A903" t="s">
        <v>3206</v>
      </c>
      <c r="B903" t="s">
        <v>3207</v>
      </c>
    </row>
    <row r="904" spans="1:2" x14ac:dyDescent="0.25">
      <c r="A904" t="s">
        <v>1536</v>
      </c>
      <c r="B904" t="s">
        <v>3208</v>
      </c>
    </row>
    <row r="905" spans="1:2" x14ac:dyDescent="0.25">
      <c r="A905" t="s">
        <v>3209</v>
      </c>
      <c r="B905" t="s">
        <v>3210</v>
      </c>
    </row>
    <row r="906" spans="1:2" x14ac:dyDescent="0.25">
      <c r="A906" t="s">
        <v>3211</v>
      </c>
      <c r="B906" t="s">
        <v>3212</v>
      </c>
    </row>
    <row r="907" spans="1:2" x14ac:dyDescent="0.25">
      <c r="A907" t="s">
        <v>5877</v>
      </c>
      <c r="B907" t="s">
        <v>3214</v>
      </c>
    </row>
    <row r="908" spans="1:2" x14ac:dyDescent="0.25">
      <c r="A908" t="s">
        <v>3215</v>
      </c>
      <c r="B908" t="s">
        <v>3216</v>
      </c>
    </row>
    <row r="909" spans="1:2" x14ac:dyDescent="0.25">
      <c r="A909" t="s">
        <v>3217</v>
      </c>
      <c r="B909" t="s">
        <v>3218</v>
      </c>
    </row>
    <row r="910" spans="1:2" x14ac:dyDescent="0.25">
      <c r="A910" t="s">
        <v>3219</v>
      </c>
      <c r="B910" t="s">
        <v>3220</v>
      </c>
    </row>
    <row r="911" spans="1:2" x14ac:dyDescent="0.25">
      <c r="A911" t="s">
        <v>3221</v>
      </c>
      <c r="B911" t="s">
        <v>3222</v>
      </c>
    </row>
    <row r="912" spans="1:2" x14ac:dyDescent="0.25">
      <c r="A912" t="s">
        <v>5294</v>
      </c>
      <c r="B912" t="s">
        <v>3224</v>
      </c>
    </row>
    <row r="913" spans="1:2" x14ac:dyDescent="0.25">
      <c r="A913" t="s">
        <v>3225</v>
      </c>
      <c r="B913" t="s">
        <v>3226</v>
      </c>
    </row>
    <row r="914" spans="1:2" x14ac:dyDescent="0.25">
      <c r="A914" t="s">
        <v>3227</v>
      </c>
      <c r="B914" t="s">
        <v>3228</v>
      </c>
    </row>
    <row r="915" spans="1:2" x14ac:dyDescent="0.25">
      <c r="A915" t="s">
        <v>3229</v>
      </c>
      <c r="B915">
        <v>0</v>
      </c>
    </row>
    <row r="916" spans="1:2" x14ac:dyDescent="0.25">
      <c r="A916" t="s">
        <v>3230</v>
      </c>
      <c r="B916" t="s">
        <v>3231</v>
      </c>
    </row>
    <row r="917" spans="1:2" x14ac:dyDescent="0.25">
      <c r="A917" t="s">
        <v>3232</v>
      </c>
      <c r="B917" t="s">
        <v>3233</v>
      </c>
    </row>
    <row r="918" spans="1:2" x14ac:dyDescent="0.25">
      <c r="A918" t="s">
        <v>3234</v>
      </c>
      <c r="B918" t="s">
        <v>3235</v>
      </c>
    </row>
    <row r="919" spans="1:2" x14ac:dyDescent="0.25">
      <c r="A919" t="s">
        <v>3236</v>
      </c>
      <c r="B919" t="s">
        <v>3237</v>
      </c>
    </row>
    <row r="920" spans="1:2" x14ac:dyDescent="0.25">
      <c r="A920" t="s">
        <v>3238</v>
      </c>
      <c r="B920" t="s">
        <v>3239</v>
      </c>
    </row>
    <row r="921" spans="1:2" x14ac:dyDescent="0.25">
      <c r="A921" t="s">
        <v>3240</v>
      </c>
      <c r="B921" t="s">
        <v>3241</v>
      </c>
    </row>
    <row r="922" spans="1:2" x14ac:dyDescent="0.25">
      <c r="A922" t="s">
        <v>3242</v>
      </c>
      <c r="B922" t="s">
        <v>3243</v>
      </c>
    </row>
    <row r="923" spans="1:2" x14ac:dyDescent="0.25">
      <c r="A923" t="s">
        <v>3244</v>
      </c>
      <c r="B923" t="s">
        <v>3245</v>
      </c>
    </row>
    <row r="924" spans="1:2" x14ac:dyDescent="0.25">
      <c r="A924" t="s">
        <v>3246</v>
      </c>
      <c r="B924" t="s">
        <v>3247</v>
      </c>
    </row>
    <row r="925" spans="1:2" x14ac:dyDescent="0.25">
      <c r="A925" t="s">
        <v>3248</v>
      </c>
      <c r="B925" t="s">
        <v>3249</v>
      </c>
    </row>
    <row r="926" spans="1:2" x14ac:dyDescent="0.25">
      <c r="A926" t="s">
        <v>3250</v>
      </c>
      <c r="B926" t="s">
        <v>3251</v>
      </c>
    </row>
    <row r="927" spans="1:2" x14ac:dyDescent="0.25">
      <c r="A927" t="s">
        <v>3252</v>
      </c>
      <c r="B927" t="s">
        <v>3253</v>
      </c>
    </row>
    <row r="928" spans="1:2" x14ac:dyDescent="0.25">
      <c r="A928" t="s">
        <v>3254</v>
      </c>
      <c r="B928" t="s">
        <v>3255</v>
      </c>
    </row>
    <row r="929" spans="1:2" x14ac:dyDescent="0.25">
      <c r="A929" t="s">
        <v>3256</v>
      </c>
      <c r="B929" t="s">
        <v>3257</v>
      </c>
    </row>
    <row r="930" spans="1:2" x14ac:dyDescent="0.25">
      <c r="A930" t="s">
        <v>3258</v>
      </c>
      <c r="B930" t="s">
        <v>3259</v>
      </c>
    </row>
    <row r="931" spans="1:2" x14ac:dyDescent="0.25">
      <c r="A931" t="s">
        <v>3260</v>
      </c>
      <c r="B931" t="s">
        <v>3261</v>
      </c>
    </row>
    <row r="932" spans="1:2" x14ac:dyDescent="0.25">
      <c r="A932" t="s">
        <v>3262</v>
      </c>
      <c r="B932" t="s">
        <v>3263</v>
      </c>
    </row>
    <row r="933" spans="1:2" x14ac:dyDescent="0.25">
      <c r="A933" t="s">
        <v>3264</v>
      </c>
      <c r="B933" t="s">
        <v>3265</v>
      </c>
    </row>
    <row r="934" spans="1:2" x14ac:dyDescent="0.25">
      <c r="A934" t="s">
        <v>3266</v>
      </c>
      <c r="B934" t="s">
        <v>3267</v>
      </c>
    </row>
    <row r="935" spans="1:2" x14ac:dyDescent="0.25">
      <c r="A935" t="s">
        <v>3268</v>
      </c>
      <c r="B935" t="s">
        <v>3269</v>
      </c>
    </row>
    <row r="936" spans="1:2" x14ac:dyDescent="0.25">
      <c r="A936" t="s">
        <v>3270</v>
      </c>
      <c r="B936" t="s">
        <v>3271</v>
      </c>
    </row>
    <row r="937" spans="1:2" x14ac:dyDescent="0.25">
      <c r="A937" t="s">
        <v>3272</v>
      </c>
      <c r="B937" t="s">
        <v>3273</v>
      </c>
    </row>
    <row r="938" spans="1:2" x14ac:dyDescent="0.25">
      <c r="A938" t="s">
        <v>3274</v>
      </c>
      <c r="B938" t="s">
        <v>3275</v>
      </c>
    </row>
    <row r="939" spans="1:2" x14ac:dyDescent="0.25">
      <c r="A939" t="s">
        <v>3276</v>
      </c>
      <c r="B939" t="s">
        <v>3277</v>
      </c>
    </row>
    <row r="940" spans="1:2" x14ac:dyDescent="0.25">
      <c r="A940" t="s">
        <v>3278</v>
      </c>
      <c r="B940" t="s">
        <v>3279</v>
      </c>
    </row>
    <row r="941" spans="1:2" x14ac:dyDescent="0.25">
      <c r="A941" t="s">
        <v>3280</v>
      </c>
      <c r="B941" t="s">
        <v>3281</v>
      </c>
    </row>
    <row r="942" spans="1:2" x14ac:dyDescent="0.25">
      <c r="A942" t="s">
        <v>3282</v>
      </c>
      <c r="B942" t="s">
        <v>3283</v>
      </c>
    </row>
    <row r="943" spans="1:2" x14ac:dyDescent="0.25">
      <c r="A943" t="s">
        <v>3284</v>
      </c>
      <c r="B943" t="s">
        <v>3285</v>
      </c>
    </row>
    <row r="944" spans="1:2" x14ac:dyDescent="0.25">
      <c r="A944" t="s">
        <v>3286</v>
      </c>
      <c r="B944" t="s">
        <v>3287</v>
      </c>
    </row>
    <row r="945" spans="1:2" x14ac:dyDescent="0.25">
      <c r="A945" t="s">
        <v>3288</v>
      </c>
      <c r="B945" t="s">
        <v>3289</v>
      </c>
    </row>
    <row r="946" spans="1:2" x14ac:dyDescent="0.25">
      <c r="A946" t="s">
        <v>3290</v>
      </c>
      <c r="B946" t="s">
        <v>3291</v>
      </c>
    </row>
    <row r="947" spans="1:2" x14ac:dyDescent="0.25">
      <c r="A947" t="s">
        <v>3292</v>
      </c>
      <c r="B947" t="s">
        <v>3293</v>
      </c>
    </row>
    <row r="948" spans="1:2" x14ac:dyDescent="0.25">
      <c r="A948" t="s">
        <v>3294</v>
      </c>
      <c r="B948" t="s">
        <v>3295</v>
      </c>
    </row>
    <row r="949" spans="1:2" x14ac:dyDescent="0.25">
      <c r="A949" t="s">
        <v>3296</v>
      </c>
      <c r="B949" t="s">
        <v>3297</v>
      </c>
    </row>
    <row r="950" spans="1:2" x14ac:dyDescent="0.25">
      <c r="A950" t="s">
        <v>3298</v>
      </c>
      <c r="B950" t="s">
        <v>3299</v>
      </c>
    </row>
    <row r="951" spans="1:2" x14ac:dyDescent="0.25">
      <c r="A951" t="s">
        <v>3300</v>
      </c>
      <c r="B951" t="s">
        <v>3301</v>
      </c>
    </row>
    <row r="952" spans="1:2" x14ac:dyDescent="0.25">
      <c r="A952" t="s">
        <v>3302</v>
      </c>
      <c r="B952" t="s">
        <v>3303</v>
      </c>
    </row>
    <row r="953" spans="1:2" x14ac:dyDescent="0.25">
      <c r="A953" t="s">
        <v>3304</v>
      </c>
      <c r="B953" t="s">
        <v>3305</v>
      </c>
    </row>
    <row r="954" spans="1:2" x14ac:dyDescent="0.25">
      <c r="A954" t="s">
        <v>3306</v>
      </c>
      <c r="B954" t="s">
        <v>3307</v>
      </c>
    </row>
    <row r="955" spans="1:2" x14ac:dyDescent="0.25">
      <c r="A955" t="s">
        <v>3308</v>
      </c>
      <c r="B955" t="s">
        <v>3309</v>
      </c>
    </row>
    <row r="956" spans="1:2" x14ac:dyDescent="0.25">
      <c r="A956" t="s">
        <v>3310</v>
      </c>
      <c r="B956" t="s">
        <v>3311</v>
      </c>
    </row>
    <row r="957" spans="1:2" x14ac:dyDescent="0.25">
      <c r="A957" t="s">
        <v>3312</v>
      </c>
      <c r="B957" t="s">
        <v>3313</v>
      </c>
    </row>
    <row r="958" spans="1:2" x14ac:dyDescent="0.25">
      <c r="A958" t="s">
        <v>3314</v>
      </c>
      <c r="B958" t="s">
        <v>3315</v>
      </c>
    </row>
    <row r="959" spans="1:2" x14ac:dyDescent="0.25">
      <c r="A959" t="s">
        <v>3316</v>
      </c>
      <c r="B959" t="s">
        <v>3317</v>
      </c>
    </row>
    <row r="960" spans="1:2" x14ac:dyDescent="0.25">
      <c r="A960" t="s">
        <v>3318</v>
      </c>
      <c r="B960" t="s">
        <v>3319</v>
      </c>
    </row>
    <row r="961" spans="1:2" x14ac:dyDescent="0.25">
      <c r="A961" t="s">
        <v>3320</v>
      </c>
      <c r="B961" t="s">
        <v>3321</v>
      </c>
    </row>
    <row r="962" spans="1:2" x14ac:dyDescent="0.25">
      <c r="A962" t="s">
        <v>3322</v>
      </c>
      <c r="B962" t="s">
        <v>3323</v>
      </c>
    </row>
    <row r="963" spans="1:2" x14ac:dyDescent="0.25">
      <c r="A963" t="s">
        <v>3324</v>
      </c>
      <c r="B963" t="s">
        <v>3325</v>
      </c>
    </row>
    <row r="964" spans="1:2" x14ac:dyDescent="0.25">
      <c r="A964" t="s">
        <v>3326</v>
      </c>
      <c r="B964" t="s">
        <v>3327</v>
      </c>
    </row>
    <row r="965" spans="1:2" x14ac:dyDescent="0.25">
      <c r="A965" t="s">
        <v>3328</v>
      </c>
      <c r="B965" t="s">
        <v>3329</v>
      </c>
    </row>
    <row r="966" spans="1:2" x14ac:dyDescent="0.25">
      <c r="A966" t="s">
        <v>3330</v>
      </c>
      <c r="B966" t="s">
        <v>3331</v>
      </c>
    </row>
    <row r="967" spans="1:2" x14ac:dyDescent="0.25">
      <c r="A967" t="s">
        <v>3332</v>
      </c>
      <c r="B967" t="s">
        <v>3333</v>
      </c>
    </row>
    <row r="968" spans="1:2" x14ac:dyDescent="0.25">
      <c r="A968" t="s">
        <v>6792</v>
      </c>
      <c r="B968" t="s">
        <v>3335</v>
      </c>
    </row>
    <row r="969" spans="1:2" x14ac:dyDescent="0.25">
      <c r="A969" t="s">
        <v>3336</v>
      </c>
      <c r="B969" t="s">
        <v>3337</v>
      </c>
    </row>
    <row r="970" spans="1:2" x14ac:dyDescent="0.25">
      <c r="A970" t="s">
        <v>3338</v>
      </c>
      <c r="B970" t="s">
        <v>3339</v>
      </c>
    </row>
    <row r="971" spans="1:2" x14ac:dyDescent="0.25">
      <c r="A971" t="s">
        <v>3340</v>
      </c>
      <c r="B971" t="s">
        <v>2921</v>
      </c>
    </row>
    <row r="972" spans="1:2" x14ac:dyDescent="0.25">
      <c r="A972" t="s">
        <v>3341</v>
      </c>
      <c r="B972" t="s">
        <v>3342</v>
      </c>
    </row>
    <row r="973" spans="1:2" x14ac:dyDescent="0.25">
      <c r="A973" t="s">
        <v>3343</v>
      </c>
      <c r="B973" t="s">
        <v>3344</v>
      </c>
    </row>
    <row r="974" spans="1:2" x14ac:dyDescent="0.25">
      <c r="A974" t="s">
        <v>3345</v>
      </c>
      <c r="B974">
        <v>0</v>
      </c>
    </row>
    <row r="975" spans="1:2" x14ac:dyDescent="0.25">
      <c r="A975" t="s">
        <v>1762</v>
      </c>
      <c r="B975" t="s">
        <v>3346</v>
      </c>
    </row>
    <row r="976" spans="1:2" x14ac:dyDescent="0.25">
      <c r="A976" t="s">
        <v>3347</v>
      </c>
      <c r="B976" t="s">
        <v>3348</v>
      </c>
    </row>
    <row r="977" spans="1:2" x14ac:dyDescent="0.25">
      <c r="A977" t="s">
        <v>3349</v>
      </c>
      <c r="B977" t="s">
        <v>3350</v>
      </c>
    </row>
    <row r="978" spans="1:2" x14ac:dyDescent="0.25">
      <c r="A978" t="s">
        <v>3351</v>
      </c>
      <c r="B978" t="s">
        <v>3352</v>
      </c>
    </row>
    <row r="979" spans="1:2" x14ac:dyDescent="0.25">
      <c r="A979" t="s">
        <v>3353</v>
      </c>
      <c r="B979" t="s">
        <v>3354</v>
      </c>
    </row>
    <row r="980" spans="1:2" x14ac:dyDescent="0.25">
      <c r="A980" t="s">
        <v>3355</v>
      </c>
      <c r="B980" t="s">
        <v>3356</v>
      </c>
    </row>
    <row r="981" spans="1:2" x14ac:dyDescent="0.25">
      <c r="A981" t="s">
        <v>3357</v>
      </c>
      <c r="B981" t="s">
        <v>3358</v>
      </c>
    </row>
    <row r="982" spans="1:2" x14ac:dyDescent="0.25">
      <c r="A982" t="s">
        <v>3359</v>
      </c>
      <c r="B982" t="s">
        <v>3360</v>
      </c>
    </row>
    <row r="983" spans="1:2" x14ac:dyDescent="0.25">
      <c r="A983" t="s">
        <v>3361</v>
      </c>
      <c r="B983" t="s">
        <v>3362</v>
      </c>
    </row>
    <row r="984" spans="1:2" x14ac:dyDescent="0.25">
      <c r="A984" t="s">
        <v>3363</v>
      </c>
      <c r="B984" t="s">
        <v>3364</v>
      </c>
    </row>
    <row r="985" spans="1:2" x14ac:dyDescent="0.25">
      <c r="A985" t="s">
        <v>1674</v>
      </c>
      <c r="B985">
        <v>0</v>
      </c>
    </row>
    <row r="986" spans="1:2" x14ac:dyDescent="0.25">
      <c r="A986" t="s">
        <v>3365</v>
      </c>
      <c r="B986" t="s">
        <v>3366</v>
      </c>
    </row>
    <row r="987" spans="1:2" x14ac:dyDescent="0.25">
      <c r="A987" t="s">
        <v>3367</v>
      </c>
      <c r="B987" t="s">
        <v>3368</v>
      </c>
    </row>
    <row r="988" spans="1:2" x14ac:dyDescent="0.25">
      <c r="A988" t="s">
        <v>3369</v>
      </c>
      <c r="B988" t="s">
        <v>3370</v>
      </c>
    </row>
    <row r="989" spans="1:2" x14ac:dyDescent="0.25">
      <c r="A989" t="s">
        <v>3371</v>
      </c>
      <c r="B989" t="s">
        <v>3372</v>
      </c>
    </row>
    <row r="990" spans="1:2" x14ac:dyDescent="0.25">
      <c r="A990" t="s">
        <v>3373</v>
      </c>
      <c r="B990" t="s">
        <v>3374</v>
      </c>
    </row>
    <row r="991" spans="1:2" x14ac:dyDescent="0.25">
      <c r="A991" t="s">
        <v>3375</v>
      </c>
      <c r="B991" t="s">
        <v>3376</v>
      </c>
    </row>
    <row r="992" spans="1:2" x14ac:dyDescent="0.25">
      <c r="A992" t="s">
        <v>3377</v>
      </c>
      <c r="B992" t="s">
        <v>3378</v>
      </c>
    </row>
    <row r="993" spans="1:2" x14ac:dyDescent="0.25">
      <c r="A993" t="s">
        <v>3379</v>
      </c>
      <c r="B993" t="s">
        <v>3380</v>
      </c>
    </row>
    <row r="994" spans="1:2" x14ac:dyDescent="0.25">
      <c r="A994" t="s">
        <v>3381</v>
      </c>
      <c r="B994" t="s">
        <v>3382</v>
      </c>
    </row>
    <row r="995" spans="1:2" x14ac:dyDescent="0.25">
      <c r="A995" t="s">
        <v>3383</v>
      </c>
      <c r="B995" t="s">
        <v>3384</v>
      </c>
    </row>
    <row r="996" spans="1:2" x14ac:dyDescent="0.25">
      <c r="A996" t="s">
        <v>3385</v>
      </c>
      <c r="B996" t="s">
        <v>3386</v>
      </c>
    </row>
    <row r="997" spans="1:2" x14ac:dyDescent="0.25">
      <c r="A997" t="s">
        <v>3387</v>
      </c>
      <c r="B997" t="s">
        <v>3388</v>
      </c>
    </row>
    <row r="998" spans="1:2" x14ac:dyDescent="0.25">
      <c r="A998" t="s">
        <v>3389</v>
      </c>
      <c r="B998" t="s">
        <v>3390</v>
      </c>
    </row>
    <row r="999" spans="1:2" x14ac:dyDescent="0.25">
      <c r="A999" t="s">
        <v>3391</v>
      </c>
      <c r="B999" t="s">
        <v>3392</v>
      </c>
    </row>
    <row r="1000" spans="1:2" x14ac:dyDescent="0.25">
      <c r="A1000" t="s">
        <v>3393</v>
      </c>
      <c r="B1000" t="s">
        <v>3394</v>
      </c>
    </row>
    <row r="1001" spans="1:2" x14ac:dyDescent="0.25">
      <c r="A1001" t="s">
        <v>3395</v>
      </c>
      <c r="B1001" t="s">
        <v>3396</v>
      </c>
    </row>
    <row r="1002" spans="1:2" x14ac:dyDescent="0.25">
      <c r="A1002" t="s">
        <v>3397</v>
      </c>
      <c r="B1002" t="s">
        <v>3398</v>
      </c>
    </row>
    <row r="1003" spans="1:2" x14ac:dyDescent="0.25">
      <c r="A1003" t="s">
        <v>4224</v>
      </c>
      <c r="B1003" t="s">
        <v>3400</v>
      </c>
    </row>
    <row r="1004" spans="1:2" x14ac:dyDescent="0.25">
      <c r="A1004" t="s">
        <v>3403</v>
      </c>
      <c r="B1004" t="s">
        <v>3404</v>
      </c>
    </row>
    <row r="1005" spans="1:2" x14ac:dyDescent="0.25">
      <c r="A1005" t="s">
        <v>3405</v>
      </c>
      <c r="B1005" t="s">
        <v>3406</v>
      </c>
    </row>
    <row r="1006" spans="1:2" x14ac:dyDescent="0.25">
      <c r="A1006" t="s">
        <v>3407</v>
      </c>
      <c r="B1006" t="s">
        <v>3408</v>
      </c>
    </row>
    <row r="1007" spans="1:2" x14ac:dyDescent="0.25">
      <c r="A1007" t="s">
        <v>3409</v>
      </c>
      <c r="B1007" t="s">
        <v>3410</v>
      </c>
    </row>
    <row r="1008" spans="1:2" x14ac:dyDescent="0.25">
      <c r="A1008" t="s">
        <v>3411</v>
      </c>
      <c r="B1008" t="s">
        <v>3412</v>
      </c>
    </row>
    <row r="1009" spans="1:2" x14ac:dyDescent="0.25">
      <c r="A1009" t="s">
        <v>3413</v>
      </c>
      <c r="B1009" t="s">
        <v>3414</v>
      </c>
    </row>
    <row r="1010" spans="1:2" x14ac:dyDescent="0.25">
      <c r="A1010" t="s">
        <v>3415</v>
      </c>
      <c r="B1010" t="s">
        <v>3416</v>
      </c>
    </row>
    <row r="1011" spans="1:2" x14ac:dyDescent="0.25">
      <c r="A1011" t="s">
        <v>1536</v>
      </c>
      <c r="B1011" t="s">
        <v>3417</v>
      </c>
    </row>
    <row r="1012" spans="1:2" x14ac:dyDescent="0.25">
      <c r="A1012" t="s">
        <v>3418</v>
      </c>
      <c r="B1012" t="s">
        <v>3419</v>
      </c>
    </row>
    <row r="1013" spans="1:2" x14ac:dyDescent="0.25">
      <c r="A1013" t="s">
        <v>3420</v>
      </c>
      <c r="B1013" t="s">
        <v>3421</v>
      </c>
    </row>
    <row r="1014" spans="1:2" x14ac:dyDescent="0.25">
      <c r="A1014" t="s">
        <v>3422</v>
      </c>
      <c r="B1014" t="s">
        <v>3423</v>
      </c>
    </row>
    <row r="1015" spans="1:2" x14ac:dyDescent="0.25">
      <c r="A1015" t="s">
        <v>3424</v>
      </c>
      <c r="B1015" t="s">
        <v>3425</v>
      </c>
    </row>
    <row r="1016" spans="1:2" x14ac:dyDescent="0.25">
      <c r="A1016" t="s">
        <v>3426</v>
      </c>
      <c r="B1016" t="s">
        <v>3427</v>
      </c>
    </row>
    <row r="1017" spans="1:2" x14ac:dyDescent="0.25">
      <c r="A1017" t="s">
        <v>3428</v>
      </c>
      <c r="B1017" t="s">
        <v>3429</v>
      </c>
    </row>
    <row r="1018" spans="1:2" x14ac:dyDescent="0.25">
      <c r="A1018" t="s">
        <v>3430</v>
      </c>
      <c r="B1018" t="s">
        <v>3431</v>
      </c>
    </row>
    <row r="1019" spans="1:2" x14ac:dyDescent="0.25">
      <c r="A1019" t="s">
        <v>5074</v>
      </c>
      <c r="B1019" t="s">
        <v>3433</v>
      </c>
    </row>
    <row r="1020" spans="1:2" x14ac:dyDescent="0.25">
      <c r="A1020" t="s">
        <v>3434</v>
      </c>
      <c r="B1020" t="s">
        <v>3435</v>
      </c>
    </row>
    <row r="1021" spans="1:2" x14ac:dyDescent="0.25">
      <c r="A1021" t="s">
        <v>3436</v>
      </c>
      <c r="B1021" t="s">
        <v>3437</v>
      </c>
    </row>
    <row r="1022" spans="1:2" x14ac:dyDescent="0.25">
      <c r="A1022" t="s">
        <v>3438</v>
      </c>
      <c r="B1022" t="s">
        <v>3439</v>
      </c>
    </row>
    <row r="1023" spans="1:2" x14ac:dyDescent="0.25">
      <c r="A1023" t="s">
        <v>3440</v>
      </c>
      <c r="B1023" t="s">
        <v>3441</v>
      </c>
    </row>
    <row r="1024" spans="1:2" x14ac:dyDescent="0.25">
      <c r="A1024" t="s">
        <v>3442</v>
      </c>
      <c r="B1024" t="s">
        <v>3443</v>
      </c>
    </row>
    <row r="1025" spans="1:2" x14ac:dyDescent="0.25">
      <c r="A1025" t="s">
        <v>3444</v>
      </c>
      <c r="B1025" t="s">
        <v>3445</v>
      </c>
    </row>
    <row r="1026" spans="1:2" x14ac:dyDescent="0.25">
      <c r="A1026" t="s">
        <v>3446</v>
      </c>
      <c r="B1026" t="s">
        <v>3447</v>
      </c>
    </row>
    <row r="1027" spans="1:2" x14ac:dyDescent="0.25">
      <c r="A1027" t="s">
        <v>3448</v>
      </c>
      <c r="B1027" t="s">
        <v>3449</v>
      </c>
    </row>
    <row r="1028" spans="1:2" x14ac:dyDescent="0.25">
      <c r="A1028" t="s">
        <v>3450</v>
      </c>
      <c r="B1028" t="s">
        <v>3451</v>
      </c>
    </row>
    <row r="1029" spans="1:2" x14ac:dyDescent="0.25">
      <c r="A1029" t="s">
        <v>3452</v>
      </c>
      <c r="B1029" t="s">
        <v>3453</v>
      </c>
    </row>
    <row r="1030" spans="1:2" x14ac:dyDescent="0.25">
      <c r="A1030" t="s">
        <v>3454</v>
      </c>
      <c r="B1030" t="s">
        <v>3455</v>
      </c>
    </row>
    <row r="1031" spans="1:2" x14ac:dyDescent="0.25">
      <c r="A1031" t="s">
        <v>3456</v>
      </c>
      <c r="B1031" t="s">
        <v>3457</v>
      </c>
    </row>
    <row r="1032" spans="1:2" x14ac:dyDescent="0.25">
      <c r="A1032" t="s">
        <v>3458</v>
      </c>
      <c r="B1032" t="s">
        <v>3459</v>
      </c>
    </row>
    <row r="1033" spans="1:2" x14ac:dyDescent="0.25">
      <c r="A1033" t="s">
        <v>3460</v>
      </c>
      <c r="B1033" t="s">
        <v>3461</v>
      </c>
    </row>
    <row r="1034" spans="1:2" x14ac:dyDescent="0.25">
      <c r="A1034" t="s">
        <v>3462</v>
      </c>
      <c r="B1034" t="s">
        <v>3463</v>
      </c>
    </row>
    <row r="1035" spans="1:2" x14ac:dyDescent="0.25">
      <c r="A1035" t="s">
        <v>3464</v>
      </c>
      <c r="B1035" t="s">
        <v>3465</v>
      </c>
    </row>
    <row r="1036" spans="1:2" x14ac:dyDescent="0.25">
      <c r="A1036" t="s">
        <v>3466</v>
      </c>
      <c r="B1036" t="s">
        <v>3467</v>
      </c>
    </row>
    <row r="1037" spans="1:2" x14ac:dyDescent="0.25">
      <c r="A1037" t="s">
        <v>3468</v>
      </c>
      <c r="B1037" t="s">
        <v>3469</v>
      </c>
    </row>
    <row r="1038" spans="1:2" x14ac:dyDescent="0.25">
      <c r="A1038" t="s">
        <v>1536</v>
      </c>
      <c r="B1038" t="s">
        <v>3470</v>
      </c>
    </row>
    <row r="1039" spans="1:2" x14ac:dyDescent="0.25">
      <c r="A1039" t="s">
        <v>3471</v>
      </c>
      <c r="B1039" t="s">
        <v>3472</v>
      </c>
    </row>
    <row r="1040" spans="1:2" x14ac:dyDescent="0.25">
      <c r="A1040" t="s">
        <v>3473</v>
      </c>
      <c r="B1040" t="s">
        <v>3474</v>
      </c>
    </row>
    <row r="1041" spans="1:2" x14ac:dyDescent="0.25">
      <c r="A1041" t="s">
        <v>1674</v>
      </c>
      <c r="B1041">
        <v>0</v>
      </c>
    </row>
    <row r="1042" spans="1:2" x14ac:dyDescent="0.25">
      <c r="A1042" t="s">
        <v>3475</v>
      </c>
      <c r="B1042" t="s">
        <v>3476</v>
      </c>
    </row>
    <row r="1043" spans="1:2" x14ac:dyDescent="0.25">
      <c r="A1043" t="s">
        <v>3477</v>
      </c>
      <c r="B1043" t="s">
        <v>3478</v>
      </c>
    </row>
    <row r="1044" spans="1:2" x14ac:dyDescent="0.25">
      <c r="A1044" t="s">
        <v>3479</v>
      </c>
      <c r="B1044" t="s">
        <v>3480</v>
      </c>
    </row>
    <row r="1045" spans="1:2" x14ac:dyDescent="0.25">
      <c r="A1045" t="s">
        <v>3481</v>
      </c>
      <c r="B1045" t="s">
        <v>3482</v>
      </c>
    </row>
    <row r="1046" spans="1:2" x14ac:dyDescent="0.25">
      <c r="A1046" t="s">
        <v>3483</v>
      </c>
      <c r="B1046" t="s">
        <v>3484</v>
      </c>
    </row>
    <row r="1047" spans="1:2" x14ac:dyDescent="0.25">
      <c r="A1047" t="s">
        <v>3485</v>
      </c>
      <c r="B1047" t="s">
        <v>3486</v>
      </c>
    </row>
    <row r="1048" spans="1:2" x14ac:dyDescent="0.25">
      <c r="A1048" t="s">
        <v>6449</v>
      </c>
      <c r="B1048" t="s">
        <v>3488</v>
      </c>
    </row>
    <row r="1049" spans="1:2" x14ac:dyDescent="0.25">
      <c r="A1049" t="s">
        <v>3489</v>
      </c>
      <c r="B1049" t="s">
        <v>3490</v>
      </c>
    </row>
    <row r="1050" spans="1:2" x14ac:dyDescent="0.25">
      <c r="A1050" t="s">
        <v>3491</v>
      </c>
      <c r="B1050" t="s">
        <v>3492</v>
      </c>
    </row>
    <row r="1051" spans="1:2" x14ac:dyDescent="0.25">
      <c r="A1051" t="s">
        <v>3493</v>
      </c>
      <c r="B1051" t="s">
        <v>3494</v>
      </c>
    </row>
    <row r="1052" spans="1:2" x14ac:dyDescent="0.25">
      <c r="A1052" t="s">
        <v>3495</v>
      </c>
      <c r="B1052" t="s">
        <v>3496</v>
      </c>
    </row>
    <row r="1053" spans="1:2" x14ac:dyDescent="0.25">
      <c r="A1053" t="s">
        <v>3497</v>
      </c>
      <c r="B1053" t="s">
        <v>3498</v>
      </c>
    </row>
    <row r="1054" spans="1:2" x14ac:dyDescent="0.25">
      <c r="A1054" t="s">
        <v>3499</v>
      </c>
      <c r="B1054" t="s">
        <v>3500</v>
      </c>
    </row>
    <row r="1055" spans="1:2" x14ac:dyDescent="0.25">
      <c r="A1055" t="s">
        <v>3501</v>
      </c>
      <c r="B1055" t="s">
        <v>3502</v>
      </c>
    </row>
    <row r="1056" spans="1:2" x14ac:dyDescent="0.25">
      <c r="A1056" t="s">
        <v>3503</v>
      </c>
      <c r="B1056" t="s">
        <v>3504</v>
      </c>
    </row>
    <row r="1057" spans="1:2" x14ac:dyDescent="0.25">
      <c r="A1057" t="s">
        <v>3505</v>
      </c>
      <c r="B1057" t="s">
        <v>3506</v>
      </c>
    </row>
    <row r="1058" spans="1:2" x14ac:dyDescent="0.25">
      <c r="A1058" t="s">
        <v>3507</v>
      </c>
      <c r="B1058" t="s">
        <v>3508</v>
      </c>
    </row>
    <row r="1059" spans="1:2" x14ac:dyDescent="0.25">
      <c r="A1059" t="s">
        <v>3509</v>
      </c>
      <c r="B1059" t="s">
        <v>3510</v>
      </c>
    </row>
    <row r="1060" spans="1:2" x14ac:dyDescent="0.25">
      <c r="A1060" t="s">
        <v>3511</v>
      </c>
      <c r="B1060" t="s">
        <v>3512</v>
      </c>
    </row>
    <row r="1061" spans="1:2" x14ac:dyDescent="0.25">
      <c r="A1061" t="s">
        <v>3513</v>
      </c>
      <c r="B1061">
        <v>0</v>
      </c>
    </row>
    <row r="1062" spans="1:2" x14ac:dyDescent="0.25">
      <c r="A1062" t="s">
        <v>3514</v>
      </c>
      <c r="B1062" t="s">
        <v>3515</v>
      </c>
    </row>
    <row r="1063" spans="1:2" x14ac:dyDescent="0.25">
      <c r="A1063" t="s">
        <v>3516</v>
      </c>
      <c r="B1063" t="s">
        <v>3517</v>
      </c>
    </row>
    <row r="1064" spans="1:2" x14ac:dyDescent="0.25">
      <c r="A1064" t="s">
        <v>3518</v>
      </c>
      <c r="B1064" t="s">
        <v>3519</v>
      </c>
    </row>
    <row r="1065" spans="1:2" x14ac:dyDescent="0.25">
      <c r="A1065" t="s">
        <v>3520</v>
      </c>
      <c r="B1065" t="s">
        <v>3521</v>
      </c>
    </row>
    <row r="1066" spans="1:2" x14ac:dyDescent="0.25">
      <c r="A1066" t="s">
        <v>3522</v>
      </c>
      <c r="B1066" t="s">
        <v>3523</v>
      </c>
    </row>
    <row r="1067" spans="1:2" x14ac:dyDescent="0.25">
      <c r="A1067" t="s">
        <v>3524</v>
      </c>
      <c r="B1067" t="s">
        <v>3525</v>
      </c>
    </row>
    <row r="1068" spans="1:2" x14ac:dyDescent="0.25">
      <c r="A1068" t="s">
        <v>3526</v>
      </c>
      <c r="B1068" t="s">
        <v>3527</v>
      </c>
    </row>
    <row r="1069" spans="1:2" x14ac:dyDescent="0.25">
      <c r="A1069" t="s">
        <v>3528</v>
      </c>
      <c r="B1069" t="s">
        <v>3529</v>
      </c>
    </row>
    <row r="1070" spans="1:2" x14ac:dyDescent="0.25">
      <c r="A1070" t="s">
        <v>3530</v>
      </c>
      <c r="B1070" t="s">
        <v>3531</v>
      </c>
    </row>
    <row r="1071" spans="1:2" x14ac:dyDescent="0.25">
      <c r="A1071" t="s">
        <v>3532</v>
      </c>
      <c r="B1071" t="s">
        <v>3533</v>
      </c>
    </row>
    <row r="1072" spans="1:2" x14ac:dyDescent="0.25">
      <c r="A1072" t="s">
        <v>3534</v>
      </c>
      <c r="B1072" t="s">
        <v>3535</v>
      </c>
    </row>
    <row r="1073" spans="1:2" x14ac:dyDescent="0.25">
      <c r="A1073" t="s">
        <v>3536</v>
      </c>
      <c r="B1073" t="s">
        <v>3537</v>
      </c>
    </row>
    <row r="1074" spans="1:2" x14ac:dyDescent="0.25">
      <c r="A1074" t="s">
        <v>3538</v>
      </c>
      <c r="B1074" t="s">
        <v>3539</v>
      </c>
    </row>
    <row r="1075" spans="1:2" x14ac:dyDescent="0.25">
      <c r="A1075" t="s">
        <v>3540</v>
      </c>
      <c r="B1075" t="s">
        <v>3541</v>
      </c>
    </row>
    <row r="1076" spans="1:2" x14ac:dyDescent="0.25">
      <c r="A1076" t="s">
        <v>3542</v>
      </c>
      <c r="B1076" t="s">
        <v>3543</v>
      </c>
    </row>
    <row r="1077" spans="1:2" x14ac:dyDescent="0.25">
      <c r="A1077" t="s">
        <v>3544</v>
      </c>
      <c r="B1077" t="s">
        <v>3545</v>
      </c>
    </row>
    <row r="1078" spans="1:2" x14ac:dyDescent="0.25">
      <c r="A1078" t="s">
        <v>3546</v>
      </c>
      <c r="B1078" t="s">
        <v>3547</v>
      </c>
    </row>
    <row r="1079" spans="1:2" x14ac:dyDescent="0.25">
      <c r="A1079" t="s">
        <v>3548</v>
      </c>
      <c r="B1079" t="s">
        <v>3549</v>
      </c>
    </row>
    <row r="1080" spans="1:2" x14ac:dyDescent="0.25">
      <c r="A1080" t="s">
        <v>3550</v>
      </c>
      <c r="B1080" t="s">
        <v>3551</v>
      </c>
    </row>
    <row r="1081" spans="1:2" x14ac:dyDescent="0.25">
      <c r="A1081" t="s">
        <v>3552</v>
      </c>
      <c r="B1081" t="s">
        <v>3553</v>
      </c>
    </row>
    <row r="1082" spans="1:2" x14ac:dyDescent="0.25">
      <c r="A1082" t="s">
        <v>3554</v>
      </c>
      <c r="B1082" t="s">
        <v>3555</v>
      </c>
    </row>
    <row r="1083" spans="1:2" x14ac:dyDescent="0.25">
      <c r="A1083" t="s">
        <v>3556</v>
      </c>
      <c r="B1083" t="s">
        <v>3557</v>
      </c>
    </row>
    <row r="1084" spans="1:2" x14ac:dyDescent="0.25">
      <c r="A1084" t="s">
        <v>3558</v>
      </c>
      <c r="B1084" t="s">
        <v>3559</v>
      </c>
    </row>
    <row r="1085" spans="1:2" x14ac:dyDescent="0.25">
      <c r="A1085" t="s">
        <v>3560</v>
      </c>
      <c r="B1085" t="s">
        <v>3561</v>
      </c>
    </row>
    <row r="1086" spans="1:2" x14ac:dyDescent="0.25">
      <c r="A1086" t="s">
        <v>3564</v>
      </c>
      <c r="B1086" t="s">
        <v>3565</v>
      </c>
    </row>
    <row r="1087" spans="1:2" x14ac:dyDescent="0.25">
      <c r="A1087" t="s">
        <v>3566</v>
      </c>
      <c r="B1087" t="s">
        <v>3567</v>
      </c>
    </row>
    <row r="1088" spans="1:2" x14ac:dyDescent="0.25">
      <c r="A1088" t="s">
        <v>3568</v>
      </c>
      <c r="B1088" t="s">
        <v>3569</v>
      </c>
    </row>
    <row r="1089" spans="1:2" x14ac:dyDescent="0.25">
      <c r="A1089" t="s">
        <v>3570</v>
      </c>
      <c r="B1089" t="s">
        <v>3571</v>
      </c>
    </row>
    <row r="1090" spans="1:2" x14ac:dyDescent="0.25">
      <c r="A1090" t="s">
        <v>3572</v>
      </c>
      <c r="B1090" t="s">
        <v>3573</v>
      </c>
    </row>
    <row r="1091" spans="1:2" x14ac:dyDescent="0.25">
      <c r="A1091" t="s">
        <v>3574</v>
      </c>
      <c r="B1091">
        <v>42431</v>
      </c>
    </row>
    <row r="1092" spans="1:2" x14ac:dyDescent="0.25">
      <c r="A1092" t="s">
        <v>3575</v>
      </c>
      <c r="B1092" t="s">
        <v>3576</v>
      </c>
    </row>
    <row r="1093" spans="1:2" x14ac:dyDescent="0.25">
      <c r="A1093" t="s">
        <v>3577</v>
      </c>
      <c r="B1093" t="s">
        <v>3578</v>
      </c>
    </row>
    <row r="1094" spans="1:2" x14ac:dyDescent="0.25">
      <c r="A1094" t="s">
        <v>3579</v>
      </c>
      <c r="B1094" t="s">
        <v>3580</v>
      </c>
    </row>
    <row r="1095" spans="1:2" x14ac:dyDescent="0.25">
      <c r="A1095" t="s">
        <v>3583</v>
      </c>
      <c r="B1095" t="s">
        <v>3584</v>
      </c>
    </row>
    <row r="1096" spans="1:2" x14ac:dyDescent="0.25">
      <c r="A1096" t="s">
        <v>3585</v>
      </c>
      <c r="B1096" t="s">
        <v>3586</v>
      </c>
    </row>
    <row r="1097" spans="1:2" x14ac:dyDescent="0.25">
      <c r="A1097" t="s">
        <v>3587</v>
      </c>
      <c r="B1097" t="s">
        <v>3588</v>
      </c>
    </row>
    <row r="1098" spans="1:2" x14ac:dyDescent="0.25">
      <c r="A1098" t="s">
        <v>3592</v>
      </c>
      <c r="B1098" t="s">
        <v>3593</v>
      </c>
    </row>
    <row r="1099" spans="1:2" x14ac:dyDescent="0.25">
      <c r="A1099" t="s">
        <v>3594</v>
      </c>
      <c r="B1099" t="s">
        <v>3595</v>
      </c>
    </row>
    <row r="1100" spans="1:2" x14ac:dyDescent="0.25">
      <c r="A1100" t="s">
        <v>3596</v>
      </c>
      <c r="B1100" t="s">
        <v>3597</v>
      </c>
    </row>
    <row r="1101" spans="1:2" x14ac:dyDescent="0.25">
      <c r="A1101" t="s">
        <v>3598</v>
      </c>
      <c r="B1101" t="s">
        <v>3599</v>
      </c>
    </row>
    <row r="1102" spans="1:2" x14ac:dyDescent="0.25">
      <c r="A1102" t="s">
        <v>3603</v>
      </c>
      <c r="B1102" t="s">
        <v>3604</v>
      </c>
    </row>
    <row r="1103" spans="1:2" x14ac:dyDescent="0.25">
      <c r="A1103" t="s">
        <v>3605</v>
      </c>
      <c r="B1103" t="s">
        <v>3606</v>
      </c>
    </row>
    <row r="1104" spans="1:2" x14ac:dyDescent="0.25">
      <c r="A1104" t="s">
        <v>3607</v>
      </c>
      <c r="B1104" t="s">
        <v>3608</v>
      </c>
    </row>
    <row r="1105" spans="1:2" x14ac:dyDescent="0.25">
      <c r="A1105" t="s">
        <v>3609</v>
      </c>
      <c r="B1105" t="s">
        <v>3610</v>
      </c>
    </row>
    <row r="1106" spans="1:2" x14ac:dyDescent="0.25">
      <c r="A1106" t="s">
        <v>3611</v>
      </c>
      <c r="B1106" t="s">
        <v>3612</v>
      </c>
    </row>
    <row r="1107" spans="1:2" x14ac:dyDescent="0.25">
      <c r="A1107" t="s">
        <v>3613</v>
      </c>
      <c r="B1107" t="s">
        <v>3614</v>
      </c>
    </row>
    <row r="1108" spans="1:2" x14ac:dyDescent="0.25">
      <c r="A1108" t="s">
        <v>2984</v>
      </c>
      <c r="B1108" t="s">
        <v>3615</v>
      </c>
    </row>
    <row r="1109" spans="1:2" x14ac:dyDescent="0.25">
      <c r="A1109" t="s">
        <v>3616</v>
      </c>
      <c r="B1109" t="s">
        <v>3617</v>
      </c>
    </row>
    <row r="1110" spans="1:2" x14ac:dyDescent="0.25">
      <c r="A1110" t="s">
        <v>3618</v>
      </c>
      <c r="B1110" t="s">
        <v>3619</v>
      </c>
    </row>
    <row r="1111" spans="1:2" x14ac:dyDescent="0.25">
      <c r="A1111" t="s">
        <v>3620</v>
      </c>
      <c r="B1111" t="s">
        <v>3621</v>
      </c>
    </row>
    <row r="1112" spans="1:2" x14ac:dyDescent="0.25">
      <c r="A1112" t="s">
        <v>3622</v>
      </c>
      <c r="B1112" t="s">
        <v>3623</v>
      </c>
    </row>
    <row r="1113" spans="1:2" x14ac:dyDescent="0.25">
      <c r="A1113" t="s">
        <v>3624</v>
      </c>
      <c r="B1113" t="s">
        <v>3625</v>
      </c>
    </row>
    <row r="1114" spans="1:2" x14ac:dyDescent="0.25">
      <c r="A1114" t="s">
        <v>3626</v>
      </c>
      <c r="B1114" t="s">
        <v>3627</v>
      </c>
    </row>
    <row r="1115" spans="1:2" x14ac:dyDescent="0.25">
      <c r="A1115" t="s">
        <v>3628</v>
      </c>
      <c r="B1115" t="s">
        <v>3629</v>
      </c>
    </row>
    <row r="1116" spans="1:2" x14ac:dyDescent="0.25">
      <c r="A1116" t="s">
        <v>3630</v>
      </c>
      <c r="B1116" t="s">
        <v>3631</v>
      </c>
    </row>
    <row r="1117" spans="1:2" x14ac:dyDescent="0.25">
      <c r="A1117" t="s">
        <v>3632</v>
      </c>
      <c r="B1117" t="s">
        <v>3633</v>
      </c>
    </row>
    <row r="1118" spans="1:2" x14ac:dyDescent="0.25">
      <c r="A1118" t="s">
        <v>3634</v>
      </c>
      <c r="B1118" t="s">
        <v>3635</v>
      </c>
    </row>
    <row r="1119" spans="1:2" x14ac:dyDescent="0.25">
      <c r="A1119" t="s">
        <v>3636</v>
      </c>
      <c r="B1119" t="s">
        <v>3637</v>
      </c>
    </row>
    <row r="1120" spans="1:2" x14ac:dyDescent="0.25">
      <c r="A1120" t="s">
        <v>3638</v>
      </c>
      <c r="B1120" t="s">
        <v>3639</v>
      </c>
    </row>
    <row r="1121" spans="1:2" x14ac:dyDescent="0.25">
      <c r="A1121" t="s">
        <v>3640</v>
      </c>
      <c r="B1121" t="s">
        <v>3641</v>
      </c>
    </row>
    <row r="1122" spans="1:2" x14ac:dyDescent="0.25">
      <c r="A1122" t="s">
        <v>3642</v>
      </c>
      <c r="B1122" t="s">
        <v>3643</v>
      </c>
    </row>
    <row r="1123" spans="1:2" x14ac:dyDescent="0.25">
      <c r="A1123" t="s">
        <v>3644</v>
      </c>
      <c r="B1123" t="s">
        <v>3645</v>
      </c>
    </row>
    <row r="1124" spans="1:2" x14ac:dyDescent="0.25">
      <c r="A1124" t="s">
        <v>3538</v>
      </c>
      <c r="B1124" t="s">
        <v>3646</v>
      </c>
    </row>
    <row r="1125" spans="1:2" x14ac:dyDescent="0.25">
      <c r="A1125" t="s">
        <v>3647</v>
      </c>
      <c r="B1125" t="s">
        <v>3648</v>
      </c>
    </row>
    <row r="1126" spans="1:2" x14ac:dyDescent="0.25">
      <c r="A1126" t="s">
        <v>3649</v>
      </c>
      <c r="B1126" t="s">
        <v>3650</v>
      </c>
    </row>
    <row r="1127" spans="1:2" x14ac:dyDescent="0.25">
      <c r="A1127" t="s">
        <v>3651</v>
      </c>
      <c r="B1127" t="s">
        <v>3652</v>
      </c>
    </row>
    <row r="1128" spans="1:2" x14ac:dyDescent="0.25">
      <c r="A1128" t="s">
        <v>3655</v>
      </c>
      <c r="B1128" t="s">
        <v>3656</v>
      </c>
    </row>
    <row r="1129" spans="1:2" x14ac:dyDescent="0.25">
      <c r="A1129" t="s">
        <v>3657</v>
      </c>
      <c r="B1129" t="s">
        <v>3658</v>
      </c>
    </row>
    <row r="1130" spans="1:2" x14ac:dyDescent="0.25">
      <c r="A1130" t="s">
        <v>3659</v>
      </c>
      <c r="B1130" t="s">
        <v>3660</v>
      </c>
    </row>
    <row r="1131" spans="1:2" x14ac:dyDescent="0.25">
      <c r="A1131" t="s">
        <v>3661</v>
      </c>
      <c r="B1131" t="s">
        <v>3662</v>
      </c>
    </row>
    <row r="1132" spans="1:2" x14ac:dyDescent="0.25">
      <c r="A1132" t="s">
        <v>3663</v>
      </c>
      <c r="B1132" t="s">
        <v>3664</v>
      </c>
    </row>
    <row r="1133" spans="1:2" x14ac:dyDescent="0.25">
      <c r="A1133" t="s">
        <v>3665</v>
      </c>
      <c r="B1133" t="s">
        <v>3666</v>
      </c>
    </row>
    <row r="1134" spans="1:2" x14ac:dyDescent="0.25">
      <c r="A1134" t="s">
        <v>3667</v>
      </c>
      <c r="B1134" t="s">
        <v>3668</v>
      </c>
    </row>
    <row r="1135" spans="1:2" x14ac:dyDescent="0.25">
      <c r="A1135" t="s">
        <v>3669</v>
      </c>
      <c r="B1135" t="s">
        <v>3670</v>
      </c>
    </row>
    <row r="1136" spans="1:2" x14ac:dyDescent="0.25">
      <c r="A1136" t="s">
        <v>3671</v>
      </c>
      <c r="B1136" t="s">
        <v>3672</v>
      </c>
    </row>
    <row r="1137" spans="1:2" x14ac:dyDescent="0.25">
      <c r="A1137" t="s">
        <v>3673</v>
      </c>
      <c r="B1137" t="s">
        <v>3674</v>
      </c>
    </row>
    <row r="1138" spans="1:2" x14ac:dyDescent="0.25">
      <c r="A1138" t="s">
        <v>3675</v>
      </c>
      <c r="B1138" t="s">
        <v>3676</v>
      </c>
    </row>
    <row r="1139" spans="1:2" x14ac:dyDescent="0.25">
      <c r="A1139" t="s">
        <v>3677</v>
      </c>
      <c r="B1139" t="s">
        <v>3678</v>
      </c>
    </row>
    <row r="1140" spans="1:2" x14ac:dyDescent="0.25">
      <c r="A1140" t="s">
        <v>3679</v>
      </c>
      <c r="B1140" t="s">
        <v>3680</v>
      </c>
    </row>
    <row r="1141" spans="1:2" x14ac:dyDescent="0.25">
      <c r="A1141" t="s">
        <v>3681</v>
      </c>
      <c r="B1141" t="s">
        <v>3682</v>
      </c>
    </row>
    <row r="1142" spans="1:2" x14ac:dyDescent="0.25">
      <c r="A1142" t="s">
        <v>3683</v>
      </c>
      <c r="B1142" t="s">
        <v>3684</v>
      </c>
    </row>
    <row r="1143" spans="1:2" x14ac:dyDescent="0.25">
      <c r="A1143" t="s">
        <v>2458</v>
      </c>
      <c r="B1143" t="s">
        <v>3685</v>
      </c>
    </row>
    <row r="1144" spans="1:2" x14ac:dyDescent="0.25">
      <c r="A1144" t="s">
        <v>3686</v>
      </c>
      <c r="B1144" t="s">
        <v>3687</v>
      </c>
    </row>
    <row r="1145" spans="1:2" x14ac:dyDescent="0.25">
      <c r="A1145" t="s">
        <v>3688</v>
      </c>
      <c r="B1145" t="s">
        <v>3689</v>
      </c>
    </row>
    <row r="1146" spans="1:2" x14ac:dyDescent="0.25">
      <c r="A1146" t="s">
        <v>3690</v>
      </c>
      <c r="B1146" t="s">
        <v>3691</v>
      </c>
    </row>
    <row r="1147" spans="1:2" x14ac:dyDescent="0.25">
      <c r="A1147" t="s">
        <v>3692</v>
      </c>
      <c r="B1147" t="s">
        <v>3693</v>
      </c>
    </row>
    <row r="1148" spans="1:2" x14ac:dyDescent="0.25">
      <c r="A1148" t="s">
        <v>3694</v>
      </c>
      <c r="B1148" t="s">
        <v>3695</v>
      </c>
    </row>
    <row r="1149" spans="1:2" x14ac:dyDescent="0.25">
      <c r="A1149" t="s">
        <v>3696</v>
      </c>
      <c r="B1149" t="s">
        <v>3697</v>
      </c>
    </row>
    <row r="1150" spans="1:2" x14ac:dyDescent="0.25">
      <c r="A1150" t="s">
        <v>3698</v>
      </c>
      <c r="B1150" t="s">
        <v>3699</v>
      </c>
    </row>
    <row r="1151" spans="1:2" x14ac:dyDescent="0.25">
      <c r="A1151" t="s">
        <v>3700</v>
      </c>
      <c r="B1151" t="s">
        <v>3701</v>
      </c>
    </row>
    <row r="1152" spans="1:2" x14ac:dyDescent="0.25">
      <c r="A1152" t="s">
        <v>3702</v>
      </c>
      <c r="B1152" t="s">
        <v>3703</v>
      </c>
    </row>
    <row r="1153" spans="1:2" x14ac:dyDescent="0.25">
      <c r="A1153" t="s">
        <v>3704</v>
      </c>
      <c r="B1153" t="s">
        <v>3705</v>
      </c>
    </row>
    <row r="1154" spans="1:2" x14ac:dyDescent="0.25">
      <c r="A1154" t="s">
        <v>3706</v>
      </c>
      <c r="B1154" t="s">
        <v>3707</v>
      </c>
    </row>
    <row r="1155" spans="1:2" x14ac:dyDescent="0.25">
      <c r="A1155" t="s">
        <v>3708</v>
      </c>
      <c r="B1155" t="s">
        <v>3709</v>
      </c>
    </row>
    <row r="1156" spans="1:2" x14ac:dyDescent="0.25">
      <c r="A1156" t="s">
        <v>3710</v>
      </c>
      <c r="B1156" t="s">
        <v>3711</v>
      </c>
    </row>
    <row r="1157" spans="1:2" x14ac:dyDescent="0.25">
      <c r="A1157" t="s">
        <v>3712</v>
      </c>
      <c r="B1157" t="s">
        <v>3713</v>
      </c>
    </row>
    <row r="1158" spans="1:2" x14ac:dyDescent="0.25">
      <c r="A1158" t="s">
        <v>3714</v>
      </c>
      <c r="B1158" t="s">
        <v>3715</v>
      </c>
    </row>
    <row r="1159" spans="1:2" x14ac:dyDescent="0.25">
      <c r="A1159" t="s">
        <v>3716</v>
      </c>
      <c r="B1159" t="s">
        <v>3717</v>
      </c>
    </row>
    <row r="1160" spans="1:2" x14ac:dyDescent="0.25">
      <c r="A1160" t="s">
        <v>3718</v>
      </c>
      <c r="B1160" t="s">
        <v>3719</v>
      </c>
    </row>
    <row r="1161" spans="1:2" x14ac:dyDescent="0.25">
      <c r="A1161" t="s">
        <v>3720</v>
      </c>
      <c r="B1161" t="s">
        <v>3721</v>
      </c>
    </row>
    <row r="1162" spans="1:2" x14ac:dyDescent="0.25">
      <c r="A1162" t="s">
        <v>3722</v>
      </c>
      <c r="B1162" t="s">
        <v>3723</v>
      </c>
    </row>
    <row r="1163" spans="1:2" x14ac:dyDescent="0.25">
      <c r="A1163" t="s">
        <v>3724</v>
      </c>
      <c r="B1163" t="s">
        <v>3725</v>
      </c>
    </row>
    <row r="1164" spans="1:2" x14ac:dyDescent="0.25">
      <c r="A1164" t="s">
        <v>3726</v>
      </c>
      <c r="B1164" t="s">
        <v>3727</v>
      </c>
    </row>
    <row r="1165" spans="1:2" x14ac:dyDescent="0.25">
      <c r="A1165" t="s">
        <v>3728</v>
      </c>
      <c r="B1165" t="s">
        <v>3729</v>
      </c>
    </row>
    <row r="1166" spans="1:2" x14ac:dyDescent="0.25">
      <c r="A1166" t="s">
        <v>3730</v>
      </c>
      <c r="B1166" t="s">
        <v>3731</v>
      </c>
    </row>
    <row r="1167" spans="1:2" x14ac:dyDescent="0.25">
      <c r="A1167" t="s">
        <v>3732</v>
      </c>
      <c r="B1167" t="s">
        <v>3733</v>
      </c>
    </row>
    <row r="1168" spans="1:2" x14ac:dyDescent="0.25">
      <c r="A1168" t="s">
        <v>3734</v>
      </c>
      <c r="B1168" t="s">
        <v>3735</v>
      </c>
    </row>
    <row r="1169" spans="1:2" x14ac:dyDescent="0.25">
      <c r="A1169" t="s">
        <v>3736</v>
      </c>
      <c r="B1169" t="s">
        <v>3737</v>
      </c>
    </row>
    <row r="1170" spans="1:2" x14ac:dyDescent="0.25">
      <c r="A1170" t="s">
        <v>3738</v>
      </c>
      <c r="B1170" t="s">
        <v>3739</v>
      </c>
    </row>
    <row r="1171" spans="1:2" x14ac:dyDescent="0.25">
      <c r="A1171" t="s">
        <v>3740</v>
      </c>
      <c r="B1171" t="s">
        <v>3741</v>
      </c>
    </row>
    <row r="1172" spans="1:2" x14ac:dyDescent="0.25">
      <c r="A1172" t="s">
        <v>3742</v>
      </c>
      <c r="B1172" t="s">
        <v>3743</v>
      </c>
    </row>
    <row r="1173" spans="1:2" x14ac:dyDescent="0.25">
      <c r="A1173" t="s">
        <v>3744</v>
      </c>
      <c r="B1173" t="s">
        <v>3745</v>
      </c>
    </row>
    <row r="1174" spans="1:2" x14ac:dyDescent="0.25">
      <c r="A1174" t="s">
        <v>3746</v>
      </c>
      <c r="B1174" t="s">
        <v>3747</v>
      </c>
    </row>
    <row r="1175" spans="1:2" x14ac:dyDescent="0.25">
      <c r="A1175" t="s">
        <v>3748</v>
      </c>
      <c r="B1175" t="s">
        <v>3749</v>
      </c>
    </row>
    <row r="1176" spans="1:2" x14ac:dyDescent="0.25">
      <c r="A1176" t="s">
        <v>3750</v>
      </c>
      <c r="B1176" t="s">
        <v>3751</v>
      </c>
    </row>
    <row r="1177" spans="1:2" x14ac:dyDescent="0.25">
      <c r="A1177" t="s">
        <v>3752</v>
      </c>
      <c r="B1177" t="s">
        <v>3753</v>
      </c>
    </row>
    <row r="1178" spans="1:2" x14ac:dyDescent="0.25">
      <c r="A1178" t="s">
        <v>3754</v>
      </c>
      <c r="B1178" t="s">
        <v>3755</v>
      </c>
    </row>
    <row r="1179" spans="1:2" x14ac:dyDescent="0.25">
      <c r="A1179" t="s">
        <v>3756</v>
      </c>
      <c r="B1179" t="s">
        <v>3757</v>
      </c>
    </row>
    <row r="1180" spans="1:2" x14ac:dyDescent="0.25">
      <c r="A1180" t="s">
        <v>3758</v>
      </c>
      <c r="B1180" t="s">
        <v>3759</v>
      </c>
    </row>
    <row r="1181" spans="1:2" x14ac:dyDescent="0.25">
      <c r="A1181" t="s">
        <v>3760</v>
      </c>
      <c r="B1181" t="s">
        <v>3761</v>
      </c>
    </row>
    <row r="1182" spans="1:2" x14ac:dyDescent="0.25">
      <c r="A1182" t="s">
        <v>3762</v>
      </c>
      <c r="B1182" t="s">
        <v>3763</v>
      </c>
    </row>
    <row r="1183" spans="1:2" x14ac:dyDescent="0.25">
      <c r="A1183" t="s">
        <v>3764</v>
      </c>
      <c r="B1183" t="s">
        <v>3765</v>
      </c>
    </row>
    <row r="1184" spans="1:2" x14ac:dyDescent="0.25">
      <c r="A1184" t="s">
        <v>3766</v>
      </c>
      <c r="B1184" t="s">
        <v>3767</v>
      </c>
    </row>
    <row r="1185" spans="1:2" x14ac:dyDescent="0.25">
      <c r="A1185" t="s">
        <v>3768</v>
      </c>
      <c r="B1185" t="s">
        <v>3769</v>
      </c>
    </row>
    <row r="1186" spans="1:2" x14ac:dyDescent="0.25">
      <c r="A1186" t="s">
        <v>3770</v>
      </c>
      <c r="B1186" t="s">
        <v>3771</v>
      </c>
    </row>
    <row r="1187" spans="1:2" x14ac:dyDescent="0.25">
      <c r="A1187" t="s">
        <v>3772</v>
      </c>
      <c r="B1187" t="s">
        <v>3773</v>
      </c>
    </row>
    <row r="1188" spans="1:2" x14ac:dyDescent="0.25">
      <c r="A1188" t="s">
        <v>3774</v>
      </c>
      <c r="B1188" t="s">
        <v>3775</v>
      </c>
    </row>
    <row r="1189" spans="1:2" x14ac:dyDescent="0.25">
      <c r="A1189" t="s">
        <v>3776</v>
      </c>
      <c r="B1189" t="s">
        <v>3777</v>
      </c>
    </row>
    <row r="1190" spans="1:2" x14ac:dyDescent="0.25">
      <c r="A1190" t="s">
        <v>3778</v>
      </c>
      <c r="B1190" t="s">
        <v>3779</v>
      </c>
    </row>
    <row r="1191" spans="1:2" x14ac:dyDescent="0.25">
      <c r="A1191" t="s">
        <v>3780</v>
      </c>
      <c r="B1191" t="s">
        <v>3781</v>
      </c>
    </row>
    <row r="1192" spans="1:2" x14ac:dyDescent="0.25">
      <c r="A1192" t="s">
        <v>3782</v>
      </c>
      <c r="B1192" t="s">
        <v>3783</v>
      </c>
    </row>
    <row r="1193" spans="1:2" x14ac:dyDescent="0.25">
      <c r="A1193" t="s">
        <v>3784</v>
      </c>
      <c r="B1193" t="s">
        <v>3785</v>
      </c>
    </row>
    <row r="1194" spans="1:2" x14ac:dyDescent="0.25">
      <c r="A1194" t="s">
        <v>3786</v>
      </c>
      <c r="B1194" t="s">
        <v>3787</v>
      </c>
    </row>
    <row r="1195" spans="1:2" x14ac:dyDescent="0.25">
      <c r="A1195" t="s">
        <v>3788</v>
      </c>
      <c r="B1195" t="s">
        <v>3789</v>
      </c>
    </row>
    <row r="1196" spans="1:2" x14ac:dyDescent="0.25">
      <c r="A1196" t="s">
        <v>3790</v>
      </c>
      <c r="B1196" t="s">
        <v>3791</v>
      </c>
    </row>
    <row r="1197" spans="1:2" x14ac:dyDescent="0.25">
      <c r="A1197" t="s">
        <v>3792</v>
      </c>
      <c r="B1197" t="s">
        <v>3793</v>
      </c>
    </row>
    <row r="1198" spans="1:2" x14ac:dyDescent="0.25">
      <c r="A1198" t="s">
        <v>3794</v>
      </c>
      <c r="B1198" t="s">
        <v>3795</v>
      </c>
    </row>
    <row r="1199" spans="1:2" x14ac:dyDescent="0.25">
      <c r="A1199" t="s">
        <v>3796</v>
      </c>
      <c r="B1199" t="s">
        <v>3797</v>
      </c>
    </row>
    <row r="1200" spans="1:2" x14ac:dyDescent="0.25">
      <c r="A1200" t="s">
        <v>3798</v>
      </c>
      <c r="B1200" t="s">
        <v>3799</v>
      </c>
    </row>
    <row r="1201" spans="1:2" x14ac:dyDescent="0.25">
      <c r="A1201" t="s">
        <v>6222</v>
      </c>
      <c r="B1201" t="s">
        <v>3801</v>
      </c>
    </row>
    <row r="1202" spans="1:2" x14ac:dyDescent="0.25">
      <c r="A1202" t="s">
        <v>3802</v>
      </c>
      <c r="B1202" t="s">
        <v>3803</v>
      </c>
    </row>
    <row r="1203" spans="1:2" x14ac:dyDescent="0.25">
      <c r="A1203" t="s">
        <v>3804</v>
      </c>
      <c r="B1203" t="s">
        <v>3805</v>
      </c>
    </row>
    <row r="1204" spans="1:2" x14ac:dyDescent="0.25">
      <c r="A1204" t="s">
        <v>3806</v>
      </c>
      <c r="B1204" t="s">
        <v>3807</v>
      </c>
    </row>
    <row r="1205" spans="1:2" x14ac:dyDescent="0.25">
      <c r="A1205" t="s">
        <v>1701</v>
      </c>
      <c r="B1205" t="s">
        <v>3808</v>
      </c>
    </row>
    <row r="1206" spans="1:2" x14ac:dyDescent="0.25">
      <c r="A1206" t="s">
        <v>3809</v>
      </c>
      <c r="B1206" t="s">
        <v>3810</v>
      </c>
    </row>
    <row r="1207" spans="1:2" x14ac:dyDescent="0.25">
      <c r="A1207" t="s">
        <v>3811</v>
      </c>
      <c r="B1207" t="s">
        <v>3812</v>
      </c>
    </row>
    <row r="1208" spans="1:2" x14ac:dyDescent="0.25">
      <c r="A1208" t="s">
        <v>3813</v>
      </c>
      <c r="B1208" t="s">
        <v>3814</v>
      </c>
    </row>
    <row r="1209" spans="1:2" x14ac:dyDescent="0.25">
      <c r="A1209" t="s">
        <v>3815</v>
      </c>
      <c r="B1209" t="s">
        <v>3816</v>
      </c>
    </row>
    <row r="1210" spans="1:2" x14ac:dyDescent="0.25">
      <c r="A1210" t="s">
        <v>3817</v>
      </c>
      <c r="B1210" t="s">
        <v>3818</v>
      </c>
    </row>
    <row r="1211" spans="1:2" x14ac:dyDescent="0.25">
      <c r="A1211" t="s">
        <v>3819</v>
      </c>
      <c r="B1211" t="s">
        <v>3820</v>
      </c>
    </row>
    <row r="1212" spans="1:2" x14ac:dyDescent="0.25">
      <c r="A1212" t="s">
        <v>3821</v>
      </c>
      <c r="B1212" t="s">
        <v>3822</v>
      </c>
    </row>
    <row r="1213" spans="1:2" x14ac:dyDescent="0.25">
      <c r="A1213" t="s">
        <v>3823</v>
      </c>
      <c r="B1213" t="s">
        <v>3824</v>
      </c>
    </row>
    <row r="1214" spans="1:2" x14ac:dyDescent="0.25">
      <c r="A1214" t="s">
        <v>3825</v>
      </c>
      <c r="B1214" t="s">
        <v>3826</v>
      </c>
    </row>
    <row r="1215" spans="1:2" x14ac:dyDescent="0.25">
      <c r="A1215" t="s">
        <v>3827</v>
      </c>
      <c r="B1215" t="s">
        <v>3828</v>
      </c>
    </row>
    <row r="1216" spans="1:2" x14ac:dyDescent="0.25">
      <c r="A1216" t="s">
        <v>3829</v>
      </c>
      <c r="B1216" t="s">
        <v>3830</v>
      </c>
    </row>
    <row r="1217" spans="1:2" x14ac:dyDescent="0.25">
      <c r="A1217" t="s">
        <v>3831</v>
      </c>
      <c r="B1217" t="s">
        <v>3832</v>
      </c>
    </row>
    <row r="1218" spans="1:2" x14ac:dyDescent="0.25">
      <c r="A1218" t="s">
        <v>3833</v>
      </c>
      <c r="B1218" t="s">
        <v>3834</v>
      </c>
    </row>
    <row r="1219" spans="1:2" x14ac:dyDescent="0.25">
      <c r="A1219" t="s">
        <v>3835</v>
      </c>
      <c r="B1219" t="s">
        <v>3836</v>
      </c>
    </row>
    <row r="1220" spans="1:2" x14ac:dyDescent="0.25">
      <c r="A1220" t="s">
        <v>3837</v>
      </c>
      <c r="B1220" t="s">
        <v>3838</v>
      </c>
    </row>
    <row r="1221" spans="1:2" x14ac:dyDescent="0.25">
      <c r="A1221" t="s">
        <v>3839</v>
      </c>
      <c r="B1221" t="s">
        <v>3840</v>
      </c>
    </row>
    <row r="1222" spans="1:2" x14ac:dyDescent="0.25">
      <c r="A1222" t="s">
        <v>3841</v>
      </c>
      <c r="B1222" t="s">
        <v>3842</v>
      </c>
    </row>
    <row r="1223" spans="1:2" x14ac:dyDescent="0.25">
      <c r="A1223" t="s">
        <v>3843</v>
      </c>
      <c r="B1223" t="s">
        <v>3844</v>
      </c>
    </row>
    <row r="1224" spans="1:2" x14ac:dyDescent="0.25">
      <c r="A1224" t="s">
        <v>3845</v>
      </c>
      <c r="B1224" t="s">
        <v>3846</v>
      </c>
    </row>
    <row r="1225" spans="1:2" x14ac:dyDescent="0.25">
      <c r="A1225" t="s">
        <v>3847</v>
      </c>
      <c r="B1225" t="s">
        <v>3848</v>
      </c>
    </row>
    <row r="1226" spans="1:2" x14ac:dyDescent="0.25">
      <c r="A1226" t="s">
        <v>3849</v>
      </c>
      <c r="B1226" t="s">
        <v>3850</v>
      </c>
    </row>
    <row r="1227" spans="1:2" x14ac:dyDescent="0.25">
      <c r="A1227" t="s">
        <v>3851</v>
      </c>
      <c r="B1227" t="s">
        <v>3852</v>
      </c>
    </row>
    <row r="1228" spans="1:2" x14ac:dyDescent="0.25">
      <c r="A1228" t="s">
        <v>3853</v>
      </c>
      <c r="B1228" t="s">
        <v>3854</v>
      </c>
    </row>
    <row r="1229" spans="1:2" x14ac:dyDescent="0.25">
      <c r="A1229" t="s">
        <v>3855</v>
      </c>
      <c r="B1229" t="s">
        <v>3856</v>
      </c>
    </row>
    <row r="1230" spans="1:2" x14ac:dyDescent="0.25">
      <c r="A1230" t="s">
        <v>3857</v>
      </c>
      <c r="B1230" t="s">
        <v>3858</v>
      </c>
    </row>
    <row r="1231" spans="1:2" x14ac:dyDescent="0.25">
      <c r="A1231" t="s">
        <v>3859</v>
      </c>
      <c r="B1231" t="s">
        <v>3860</v>
      </c>
    </row>
    <row r="1232" spans="1:2" x14ac:dyDescent="0.25">
      <c r="A1232" t="s">
        <v>3861</v>
      </c>
      <c r="B1232" t="s">
        <v>3862</v>
      </c>
    </row>
    <row r="1233" spans="1:2" x14ac:dyDescent="0.25">
      <c r="A1233" t="s">
        <v>3863</v>
      </c>
      <c r="B1233" t="s">
        <v>3864</v>
      </c>
    </row>
    <row r="1234" spans="1:2" x14ac:dyDescent="0.25">
      <c r="A1234" t="s">
        <v>3865</v>
      </c>
      <c r="B1234" t="s">
        <v>3866</v>
      </c>
    </row>
    <row r="1235" spans="1:2" x14ac:dyDescent="0.25">
      <c r="A1235" t="s">
        <v>3867</v>
      </c>
      <c r="B1235" t="s">
        <v>3868</v>
      </c>
    </row>
    <row r="1236" spans="1:2" x14ac:dyDescent="0.25">
      <c r="A1236" t="s">
        <v>3869</v>
      </c>
      <c r="B1236" t="s">
        <v>3870</v>
      </c>
    </row>
    <row r="1237" spans="1:2" x14ac:dyDescent="0.25">
      <c r="A1237" t="s">
        <v>3871</v>
      </c>
      <c r="B1237" t="s">
        <v>3872</v>
      </c>
    </row>
    <row r="1238" spans="1:2" x14ac:dyDescent="0.25">
      <c r="A1238" t="s">
        <v>3873</v>
      </c>
      <c r="B1238" t="s">
        <v>3874</v>
      </c>
    </row>
    <row r="1239" spans="1:2" x14ac:dyDescent="0.25">
      <c r="A1239" t="s">
        <v>2712</v>
      </c>
      <c r="B1239" t="s">
        <v>2713</v>
      </c>
    </row>
    <row r="1240" spans="1:2" x14ac:dyDescent="0.25">
      <c r="A1240" t="s">
        <v>3875</v>
      </c>
      <c r="B1240" t="s">
        <v>3876</v>
      </c>
    </row>
    <row r="1241" spans="1:2" x14ac:dyDescent="0.25">
      <c r="A1241" t="s">
        <v>3877</v>
      </c>
      <c r="B1241" t="s">
        <v>3878</v>
      </c>
    </row>
    <row r="1242" spans="1:2" x14ac:dyDescent="0.25">
      <c r="A1242" t="s">
        <v>3879</v>
      </c>
      <c r="B1242" t="s">
        <v>3880</v>
      </c>
    </row>
    <row r="1243" spans="1:2" x14ac:dyDescent="0.25">
      <c r="A1243" t="s">
        <v>3881</v>
      </c>
      <c r="B1243" t="s">
        <v>3882</v>
      </c>
    </row>
    <row r="1244" spans="1:2" x14ac:dyDescent="0.25">
      <c r="A1244" t="s">
        <v>3883</v>
      </c>
      <c r="B1244" t="s">
        <v>3884</v>
      </c>
    </row>
    <row r="1245" spans="1:2" x14ac:dyDescent="0.25">
      <c r="A1245" t="s">
        <v>3885</v>
      </c>
      <c r="B1245" t="s">
        <v>3886</v>
      </c>
    </row>
    <row r="1246" spans="1:2" x14ac:dyDescent="0.25">
      <c r="A1246" t="s">
        <v>3887</v>
      </c>
      <c r="B1246" t="s">
        <v>3888</v>
      </c>
    </row>
    <row r="1247" spans="1:2" x14ac:dyDescent="0.25">
      <c r="A1247" t="s">
        <v>3889</v>
      </c>
      <c r="B1247" t="s">
        <v>3890</v>
      </c>
    </row>
    <row r="1248" spans="1:2" x14ac:dyDescent="0.25">
      <c r="A1248" t="s">
        <v>3891</v>
      </c>
      <c r="B1248" t="s">
        <v>3892</v>
      </c>
    </row>
    <row r="1249" spans="1:2" x14ac:dyDescent="0.25">
      <c r="A1249" t="s">
        <v>3893</v>
      </c>
      <c r="B1249" t="s">
        <v>3539</v>
      </c>
    </row>
    <row r="1250" spans="1:2" x14ac:dyDescent="0.25">
      <c r="A1250" t="s">
        <v>3894</v>
      </c>
      <c r="B1250" t="s">
        <v>3895</v>
      </c>
    </row>
    <row r="1251" spans="1:2" x14ac:dyDescent="0.25">
      <c r="A1251" t="s">
        <v>3896</v>
      </c>
      <c r="B1251" t="s">
        <v>3897</v>
      </c>
    </row>
    <row r="1252" spans="1:2" x14ac:dyDescent="0.25">
      <c r="A1252" t="s">
        <v>3898</v>
      </c>
      <c r="B1252" t="s">
        <v>3899</v>
      </c>
    </row>
    <row r="1253" spans="1:2" x14ac:dyDescent="0.25">
      <c r="A1253" t="s">
        <v>3900</v>
      </c>
      <c r="B1253" t="s">
        <v>3901</v>
      </c>
    </row>
    <row r="1254" spans="1:2" x14ac:dyDescent="0.25">
      <c r="A1254" t="s">
        <v>3902</v>
      </c>
      <c r="B1254" t="s">
        <v>3903</v>
      </c>
    </row>
    <row r="1255" spans="1:2" x14ac:dyDescent="0.25">
      <c r="A1255" t="s">
        <v>3655</v>
      </c>
      <c r="B1255" t="s">
        <v>3904</v>
      </c>
    </row>
    <row r="1256" spans="1:2" x14ac:dyDescent="0.25">
      <c r="A1256" t="s">
        <v>3905</v>
      </c>
      <c r="B1256" t="s">
        <v>3906</v>
      </c>
    </row>
    <row r="1257" spans="1:2" x14ac:dyDescent="0.25">
      <c r="A1257" t="s">
        <v>3907</v>
      </c>
      <c r="B1257" t="s">
        <v>3908</v>
      </c>
    </row>
    <row r="1258" spans="1:2" x14ac:dyDescent="0.25">
      <c r="A1258" t="s">
        <v>3909</v>
      </c>
      <c r="B1258" t="s">
        <v>3910</v>
      </c>
    </row>
    <row r="1259" spans="1:2" x14ac:dyDescent="0.25">
      <c r="A1259" t="s">
        <v>3911</v>
      </c>
      <c r="B1259" t="s">
        <v>3912</v>
      </c>
    </row>
    <row r="1260" spans="1:2" x14ac:dyDescent="0.25">
      <c r="A1260" t="s">
        <v>3258</v>
      </c>
      <c r="B1260" t="s">
        <v>3913</v>
      </c>
    </row>
    <row r="1261" spans="1:2" x14ac:dyDescent="0.25">
      <c r="A1261" t="s">
        <v>3914</v>
      </c>
      <c r="B1261" t="s">
        <v>3915</v>
      </c>
    </row>
    <row r="1262" spans="1:2" x14ac:dyDescent="0.25">
      <c r="A1262" t="s">
        <v>3916</v>
      </c>
      <c r="B1262" t="s">
        <v>3917</v>
      </c>
    </row>
    <row r="1263" spans="1:2" x14ac:dyDescent="0.25">
      <c r="A1263" t="s">
        <v>3918</v>
      </c>
      <c r="B1263" t="s">
        <v>3919</v>
      </c>
    </row>
    <row r="1264" spans="1:2" x14ac:dyDescent="0.25">
      <c r="A1264" t="s">
        <v>3920</v>
      </c>
      <c r="B1264" t="s">
        <v>3921</v>
      </c>
    </row>
    <row r="1265" spans="1:2" x14ac:dyDescent="0.25">
      <c r="A1265" t="s">
        <v>3922</v>
      </c>
      <c r="B1265" t="s">
        <v>3923</v>
      </c>
    </row>
    <row r="1266" spans="1:2" x14ac:dyDescent="0.25">
      <c r="A1266" t="s">
        <v>3924</v>
      </c>
      <c r="B1266" t="s">
        <v>3925</v>
      </c>
    </row>
    <row r="1267" spans="1:2" x14ac:dyDescent="0.25">
      <c r="A1267" t="s">
        <v>3926</v>
      </c>
      <c r="B1267" t="s">
        <v>3927</v>
      </c>
    </row>
    <row r="1268" spans="1:2" x14ac:dyDescent="0.25">
      <c r="A1268" t="s">
        <v>3928</v>
      </c>
      <c r="B1268" t="s">
        <v>3929</v>
      </c>
    </row>
    <row r="1269" spans="1:2" x14ac:dyDescent="0.25">
      <c r="A1269" t="s">
        <v>3930</v>
      </c>
      <c r="B1269" t="s">
        <v>3931</v>
      </c>
    </row>
    <row r="1270" spans="1:2" x14ac:dyDescent="0.25">
      <c r="A1270" t="s">
        <v>3932</v>
      </c>
      <c r="B1270" t="s">
        <v>3933</v>
      </c>
    </row>
    <row r="1271" spans="1:2" x14ac:dyDescent="0.25">
      <c r="A1271" t="s">
        <v>3934</v>
      </c>
      <c r="B1271" t="s">
        <v>3935</v>
      </c>
    </row>
    <row r="1272" spans="1:2" x14ac:dyDescent="0.25">
      <c r="A1272" t="s">
        <v>3936</v>
      </c>
      <c r="B1272" t="s">
        <v>3937</v>
      </c>
    </row>
    <row r="1273" spans="1:2" x14ac:dyDescent="0.25">
      <c r="A1273" t="s">
        <v>3938</v>
      </c>
      <c r="B1273" t="s">
        <v>3939</v>
      </c>
    </row>
    <row r="1274" spans="1:2" x14ac:dyDescent="0.25">
      <c r="A1274" t="s">
        <v>3940</v>
      </c>
      <c r="B1274" t="s">
        <v>3941</v>
      </c>
    </row>
    <row r="1275" spans="1:2" x14ac:dyDescent="0.25">
      <c r="A1275" t="s">
        <v>3942</v>
      </c>
      <c r="B1275" t="s">
        <v>3943</v>
      </c>
    </row>
    <row r="1276" spans="1:2" x14ac:dyDescent="0.25">
      <c r="A1276" t="s">
        <v>3944</v>
      </c>
      <c r="B1276" t="s">
        <v>3945</v>
      </c>
    </row>
    <row r="1277" spans="1:2" x14ac:dyDescent="0.25">
      <c r="A1277" t="s">
        <v>3946</v>
      </c>
      <c r="B1277" t="s">
        <v>3947</v>
      </c>
    </row>
    <row r="1278" spans="1:2" x14ac:dyDescent="0.25">
      <c r="A1278" t="s">
        <v>3948</v>
      </c>
      <c r="B1278" t="s">
        <v>3949</v>
      </c>
    </row>
    <row r="1279" spans="1:2" x14ac:dyDescent="0.25">
      <c r="A1279" t="s">
        <v>3950</v>
      </c>
      <c r="B1279" t="s">
        <v>3951</v>
      </c>
    </row>
    <row r="1280" spans="1:2" x14ac:dyDescent="0.25">
      <c r="A1280" t="s">
        <v>3952</v>
      </c>
      <c r="B1280" t="s">
        <v>3953</v>
      </c>
    </row>
    <row r="1281" spans="1:2" x14ac:dyDescent="0.25">
      <c r="A1281" t="s">
        <v>3954</v>
      </c>
      <c r="B1281" t="s">
        <v>3955</v>
      </c>
    </row>
    <row r="1282" spans="1:2" x14ac:dyDescent="0.25">
      <c r="A1282" t="s">
        <v>3956</v>
      </c>
      <c r="B1282" t="s">
        <v>3957</v>
      </c>
    </row>
    <row r="1283" spans="1:2" x14ac:dyDescent="0.25">
      <c r="A1283" t="s">
        <v>3958</v>
      </c>
      <c r="B1283" t="s">
        <v>3959</v>
      </c>
    </row>
    <row r="1284" spans="1:2" x14ac:dyDescent="0.25">
      <c r="A1284" t="s">
        <v>3960</v>
      </c>
      <c r="B1284" t="s">
        <v>3961</v>
      </c>
    </row>
    <row r="1285" spans="1:2" x14ac:dyDescent="0.25">
      <c r="A1285" t="s">
        <v>6276</v>
      </c>
      <c r="B1285" t="s">
        <v>3963</v>
      </c>
    </row>
    <row r="1286" spans="1:2" x14ac:dyDescent="0.25">
      <c r="A1286" t="s">
        <v>3964</v>
      </c>
      <c r="B1286" t="s">
        <v>3965</v>
      </c>
    </row>
    <row r="1287" spans="1:2" x14ac:dyDescent="0.25">
      <c r="A1287" t="s">
        <v>3966</v>
      </c>
      <c r="B1287" t="s">
        <v>3967</v>
      </c>
    </row>
    <row r="1288" spans="1:2" x14ac:dyDescent="0.25">
      <c r="A1288" t="s">
        <v>3968</v>
      </c>
      <c r="B1288" t="s">
        <v>3969</v>
      </c>
    </row>
    <row r="1289" spans="1:2" x14ac:dyDescent="0.25">
      <c r="A1289" t="s">
        <v>3970</v>
      </c>
      <c r="B1289" t="s">
        <v>3971</v>
      </c>
    </row>
    <row r="1290" spans="1:2" x14ac:dyDescent="0.25">
      <c r="A1290" t="s">
        <v>3972</v>
      </c>
      <c r="B1290" t="s">
        <v>3973</v>
      </c>
    </row>
    <row r="1291" spans="1:2" x14ac:dyDescent="0.25">
      <c r="A1291" t="s">
        <v>3974</v>
      </c>
      <c r="B1291" t="s">
        <v>3975</v>
      </c>
    </row>
    <row r="1292" spans="1:2" x14ac:dyDescent="0.25">
      <c r="A1292" t="s">
        <v>3976</v>
      </c>
      <c r="B1292" t="s">
        <v>3977</v>
      </c>
    </row>
    <row r="1293" spans="1:2" x14ac:dyDescent="0.25">
      <c r="A1293" t="s">
        <v>3978</v>
      </c>
      <c r="B1293" t="s">
        <v>3979</v>
      </c>
    </row>
    <row r="1294" spans="1:2" x14ac:dyDescent="0.25">
      <c r="A1294" t="s">
        <v>3980</v>
      </c>
      <c r="B1294" t="s">
        <v>3981</v>
      </c>
    </row>
    <row r="1295" spans="1:2" x14ac:dyDescent="0.25">
      <c r="A1295" t="s">
        <v>3982</v>
      </c>
      <c r="B1295" t="s">
        <v>3983</v>
      </c>
    </row>
    <row r="1296" spans="1:2" x14ac:dyDescent="0.25">
      <c r="A1296" t="s">
        <v>3738</v>
      </c>
      <c r="B1296" t="s">
        <v>3984</v>
      </c>
    </row>
    <row r="1297" spans="1:2" x14ac:dyDescent="0.25">
      <c r="A1297" t="s">
        <v>3985</v>
      </c>
      <c r="B1297" t="s">
        <v>3986</v>
      </c>
    </row>
    <row r="1298" spans="1:2" x14ac:dyDescent="0.25">
      <c r="A1298" t="s">
        <v>3987</v>
      </c>
      <c r="B1298" t="s">
        <v>3988</v>
      </c>
    </row>
    <row r="1299" spans="1:2" x14ac:dyDescent="0.25">
      <c r="A1299" t="s">
        <v>3989</v>
      </c>
      <c r="B1299" t="s">
        <v>3990</v>
      </c>
    </row>
    <row r="1300" spans="1:2" x14ac:dyDescent="0.25">
      <c r="A1300" t="s">
        <v>3991</v>
      </c>
      <c r="B1300" t="s">
        <v>3992</v>
      </c>
    </row>
    <row r="1301" spans="1:2" x14ac:dyDescent="0.25">
      <c r="A1301" t="s">
        <v>1980</v>
      </c>
      <c r="B1301" t="s">
        <v>1980</v>
      </c>
    </row>
    <row r="1302" spans="1:2" x14ac:dyDescent="0.25">
      <c r="A1302" t="s">
        <v>3993</v>
      </c>
      <c r="B1302" t="s">
        <v>3994</v>
      </c>
    </row>
    <row r="1303" spans="1:2" x14ac:dyDescent="0.25">
      <c r="A1303" t="s">
        <v>1674</v>
      </c>
      <c r="B1303">
        <v>0</v>
      </c>
    </row>
    <row r="1304" spans="1:2" x14ac:dyDescent="0.25">
      <c r="A1304" t="s">
        <v>3995</v>
      </c>
      <c r="B1304" t="s">
        <v>3996</v>
      </c>
    </row>
    <row r="1305" spans="1:2" x14ac:dyDescent="0.25">
      <c r="A1305" t="s">
        <v>3997</v>
      </c>
      <c r="B1305" t="s">
        <v>3998</v>
      </c>
    </row>
    <row r="1306" spans="1:2" x14ac:dyDescent="0.25">
      <c r="A1306" t="s">
        <v>4001</v>
      </c>
      <c r="B1306" t="s">
        <v>4002</v>
      </c>
    </row>
    <row r="1307" spans="1:2" x14ac:dyDescent="0.25">
      <c r="A1307" t="s">
        <v>4003</v>
      </c>
      <c r="B1307" t="s">
        <v>4004</v>
      </c>
    </row>
    <row r="1308" spans="1:2" x14ac:dyDescent="0.25">
      <c r="A1308" t="s">
        <v>4005</v>
      </c>
      <c r="B1308" t="s">
        <v>4006</v>
      </c>
    </row>
    <row r="1309" spans="1:2" x14ac:dyDescent="0.25">
      <c r="A1309" t="s">
        <v>4007</v>
      </c>
      <c r="B1309" t="s">
        <v>4008</v>
      </c>
    </row>
    <row r="1310" spans="1:2" x14ac:dyDescent="0.25">
      <c r="A1310" t="s">
        <v>4009</v>
      </c>
      <c r="B1310" t="s">
        <v>4010</v>
      </c>
    </row>
    <row r="1311" spans="1:2" x14ac:dyDescent="0.25">
      <c r="A1311" t="s">
        <v>4013</v>
      </c>
      <c r="B1311" t="s">
        <v>4014</v>
      </c>
    </row>
    <row r="1312" spans="1:2" x14ac:dyDescent="0.25">
      <c r="A1312" t="s">
        <v>4015</v>
      </c>
      <c r="B1312" t="s">
        <v>4016</v>
      </c>
    </row>
    <row r="1313" spans="1:2" x14ac:dyDescent="0.25">
      <c r="A1313" t="s">
        <v>4017</v>
      </c>
      <c r="B1313" t="s">
        <v>4018</v>
      </c>
    </row>
    <row r="1314" spans="1:2" x14ac:dyDescent="0.25">
      <c r="A1314" t="s">
        <v>4019</v>
      </c>
      <c r="B1314" t="s">
        <v>4020</v>
      </c>
    </row>
    <row r="1315" spans="1:2" x14ac:dyDescent="0.25">
      <c r="A1315" t="s">
        <v>4021</v>
      </c>
      <c r="B1315" t="s">
        <v>4022</v>
      </c>
    </row>
    <row r="1316" spans="1:2" x14ac:dyDescent="0.25">
      <c r="A1316" t="s">
        <v>4023</v>
      </c>
      <c r="B1316" t="s">
        <v>4024</v>
      </c>
    </row>
    <row r="1317" spans="1:2" x14ac:dyDescent="0.25">
      <c r="A1317" t="s">
        <v>4025</v>
      </c>
      <c r="B1317" t="s">
        <v>4026</v>
      </c>
    </row>
    <row r="1318" spans="1:2" x14ac:dyDescent="0.25">
      <c r="A1318" t="s">
        <v>4027</v>
      </c>
      <c r="B1318" t="s">
        <v>4028</v>
      </c>
    </row>
    <row r="1319" spans="1:2" x14ac:dyDescent="0.25">
      <c r="A1319" t="s">
        <v>4029</v>
      </c>
      <c r="B1319" t="s">
        <v>4030</v>
      </c>
    </row>
    <row r="1320" spans="1:2" x14ac:dyDescent="0.25">
      <c r="A1320" t="s">
        <v>4031</v>
      </c>
      <c r="B1320" t="s">
        <v>4032</v>
      </c>
    </row>
    <row r="1321" spans="1:2" x14ac:dyDescent="0.25">
      <c r="A1321" t="s">
        <v>4033</v>
      </c>
      <c r="B1321" t="s">
        <v>4034</v>
      </c>
    </row>
    <row r="1322" spans="1:2" x14ac:dyDescent="0.25">
      <c r="A1322" t="s">
        <v>3764</v>
      </c>
      <c r="B1322" t="s">
        <v>4035</v>
      </c>
    </row>
    <row r="1323" spans="1:2" x14ac:dyDescent="0.25">
      <c r="A1323" t="s">
        <v>4036</v>
      </c>
      <c r="B1323" t="s">
        <v>4037</v>
      </c>
    </row>
    <row r="1324" spans="1:2" x14ac:dyDescent="0.25">
      <c r="A1324" t="s">
        <v>4040</v>
      </c>
      <c r="B1324" t="s">
        <v>4041</v>
      </c>
    </row>
    <row r="1325" spans="1:2" x14ac:dyDescent="0.25">
      <c r="A1325" t="s">
        <v>4042</v>
      </c>
      <c r="B1325" t="s">
        <v>4043</v>
      </c>
    </row>
    <row r="1326" spans="1:2" x14ac:dyDescent="0.25">
      <c r="A1326" t="s">
        <v>4044</v>
      </c>
      <c r="B1326" t="s">
        <v>4045</v>
      </c>
    </row>
    <row r="1327" spans="1:2" x14ac:dyDescent="0.25">
      <c r="A1327" t="s">
        <v>4046</v>
      </c>
      <c r="B1327" t="s">
        <v>4047</v>
      </c>
    </row>
    <row r="1328" spans="1:2" x14ac:dyDescent="0.25">
      <c r="A1328" t="s">
        <v>4048</v>
      </c>
      <c r="B1328" t="s">
        <v>4049</v>
      </c>
    </row>
    <row r="1329" spans="1:2" x14ac:dyDescent="0.25">
      <c r="A1329" t="s">
        <v>4050</v>
      </c>
      <c r="B1329" t="s">
        <v>4051</v>
      </c>
    </row>
    <row r="1330" spans="1:2" x14ac:dyDescent="0.25">
      <c r="A1330" t="s">
        <v>4052</v>
      </c>
      <c r="B1330" t="s">
        <v>4053</v>
      </c>
    </row>
    <row r="1331" spans="1:2" x14ac:dyDescent="0.25">
      <c r="A1331" t="s">
        <v>4054</v>
      </c>
      <c r="B1331" t="s">
        <v>4055</v>
      </c>
    </row>
    <row r="1332" spans="1:2" x14ac:dyDescent="0.25">
      <c r="A1332" t="s">
        <v>4056</v>
      </c>
      <c r="B1332" t="s">
        <v>4057</v>
      </c>
    </row>
    <row r="1333" spans="1:2" x14ac:dyDescent="0.25">
      <c r="A1333" t="s">
        <v>4058</v>
      </c>
      <c r="B1333" t="s">
        <v>4059</v>
      </c>
    </row>
    <row r="1334" spans="1:2" x14ac:dyDescent="0.25">
      <c r="A1334" t="s">
        <v>4060</v>
      </c>
      <c r="B1334" t="s">
        <v>4061</v>
      </c>
    </row>
    <row r="1335" spans="1:2" x14ac:dyDescent="0.25">
      <c r="A1335" t="s">
        <v>4062</v>
      </c>
      <c r="B1335" t="s">
        <v>4063</v>
      </c>
    </row>
    <row r="1336" spans="1:2" x14ac:dyDescent="0.25">
      <c r="A1336" t="s">
        <v>4415</v>
      </c>
      <c r="B1336" t="s">
        <v>4065</v>
      </c>
    </row>
    <row r="1337" spans="1:2" x14ac:dyDescent="0.25">
      <c r="A1337" t="s">
        <v>4068</v>
      </c>
      <c r="B1337" t="s">
        <v>4069</v>
      </c>
    </row>
    <row r="1338" spans="1:2" x14ac:dyDescent="0.25">
      <c r="A1338" t="s">
        <v>4070</v>
      </c>
      <c r="B1338" t="s">
        <v>4071</v>
      </c>
    </row>
    <row r="1339" spans="1:2" x14ac:dyDescent="0.25">
      <c r="A1339" t="s">
        <v>4072</v>
      </c>
      <c r="B1339" t="s">
        <v>4073</v>
      </c>
    </row>
    <row r="1340" spans="1:2" x14ac:dyDescent="0.25">
      <c r="A1340" t="s">
        <v>4074</v>
      </c>
      <c r="B1340" t="s">
        <v>4075</v>
      </c>
    </row>
    <row r="1341" spans="1:2" x14ac:dyDescent="0.25">
      <c r="A1341" t="s">
        <v>4076</v>
      </c>
      <c r="B1341" t="s">
        <v>4077</v>
      </c>
    </row>
    <row r="1342" spans="1:2" x14ac:dyDescent="0.25">
      <c r="A1342" t="s">
        <v>4078</v>
      </c>
      <c r="B1342" t="s">
        <v>4079</v>
      </c>
    </row>
    <row r="1343" spans="1:2" x14ac:dyDescent="0.25">
      <c r="A1343" t="s">
        <v>1980</v>
      </c>
      <c r="B1343" t="s">
        <v>1980</v>
      </c>
    </row>
    <row r="1344" spans="1:2" x14ac:dyDescent="0.25">
      <c r="A1344" t="s">
        <v>4080</v>
      </c>
      <c r="B1344" t="s">
        <v>1607</v>
      </c>
    </row>
    <row r="1345" spans="1:2" x14ac:dyDescent="0.25">
      <c r="A1345" t="s">
        <v>4081</v>
      </c>
      <c r="B1345" t="s">
        <v>4082</v>
      </c>
    </row>
    <row r="1346" spans="1:2" x14ac:dyDescent="0.25">
      <c r="A1346" t="s">
        <v>4083</v>
      </c>
      <c r="B1346" t="s">
        <v>4084</v>
      </c>
    </row>
    <row r="1347" spans="1:2" x14ac:dyDescent="0.25">
      <c r="A1347" t="s">
        <v>4085</v>
      </c>
      <c r="B1347" t="s">
        <v>4086</v>
      </c>
    </row>
    <row r="1348" spans="1:2" x14ac:dyDescent="0.25">
      <c r="A1348" t="s">
        <v>4087</v>
      </c>
      <c r="B1348" t="s">
        <v>4088</v>
      </c>
    </row>
    <row r="1349" spans="1:2" x14ac:dyDescent="0.25">
      <c r="A1349" t="s">
        <v>4089</v>
      </c>
      <c r="B1349" t="s">
        <v>4090</v>
      </c>
    </row>
    <row r="1350" spans="1:2" x14ac:dyDescent="0.25">
      <c r="A1350" t="s">
        <v>4091</v>
      </c>
      <c r="B1350" t="s">
        <v>4092</v>
      </c>
    </row>
    <row r="1351" spans="1:2" x14ac:dyDescent="0.25">
      <c r="A1351" t="s">
        <v>4093</v>
      </c>
      <c r="B1351" t="s">
        <v>4094</v>
      </c>
    </row>
    <row r="1352" spans="1:2" x14ac:dyDescent="0.25">
      <c r="A1352" t="s">
        <v>4095</v>
      </c>
      <c r="B1352" t="s">
        <v>4096</v>
      </c>
    </row>
    <row r="1353" spans="1:2" x14ac:dyDescent="0.25">
      <c r="A1353" t="s">
        <v>4097</v>
      </c>
      <c r="B1353" t="s">
        <v>4098</v>
      </c>
    </row>
    <row r="1354" spans="1:2" x14ac:dyDescent="0.25">
      <c r="A1354" t="s">
        <v>4099</v>
      </c>
      <c r="B1354" t="s">
        <v>4100</v>
      </c>
    </row>
    <row r="1355" spans="1:2" x14ac:dyDescent="0.25">
      <c r="A1355" t="s">
        <v>4101</v>
      </c>
      <c r="B1355" t="s">
        <v>4102</v>
      </c>
    </row>
    <row r="1356" spans="1:2" x14ac:dyDescent="0.25">
      <c r="A1356" t="s">
        <v>4103</v>
      </c>
      <c r="B1356" t="s">
        <v>4104</v>
      </c>
    </row>
    <row r="1357" spans="1:2" x14ac:dyDescent="0.25">
      <c r="A1357" t="s">
        <v>4105</v>
      </c>
      <c r="B1357" t="s">
        <v>4106</v>
      </c>
    </row>
    <row r="1358" spans="1:2" x14ac:dyDescent="0.25">
      <c r="A1358" t="s">
        <v>4107</v>
      </c>
      <c r="B1358" t="s">
        <v>4108</v>
      </c>
    </row>
    <row r="1359" spans="1:2" x14ac:dyDescent="0.25">
      <c r="A1359" t="s">
        <v>4109</v>
      </c>
      <c r="B1359">
        <v>0</v>
      </c>
    </row>
    <row r="1360" spans="1:2" x14ac:dyDescent="0.25">
      <c r="A1360" t="s">
        <v>4110</v>
      </c>
      <c r="B1360" t="s">
        <v>4111</v>
      </c>
    </row>
    <row r="1361" spans="1:2" x14ac:dyDescent="0.25">
      <c r="A1361" t="s">
        <v>4112</v>
      </c>
      <c r="B1361" t="s">
        <v>4113</v>
      </c>
    </row>
    <row r="1362" spans="1:2" x14ac:dyDescent="0.25">
      <c r="A1362" t="s">
        <v>4114</v>
      </c>
      <c r="B1362" t="s">
        <v>4115</v>
      </c>
    </row>
    <row r="1363" spans="1:2" x14ac:dyDescent="0.25">
      <c r="A1363" t="s">
        <v>4116</v>
      </c>
      <c r="B1363" t="s">
        <v>4117</v>
      </c>
    </row>
    <row r="1364" spans="1:2" x14ac:dyDescent="0.25">
      <c r="A1364" t="s">
        <v>4118</v>
      </c>
      <c r="B1364" t="s">
        <v>4119</v>
      </c>
    </row>
    <row r="1365" spans="1:2" x14ac:dyDescent="0.25">
      <c r="A1365" t="s">
        <v>4120</v>
      </c>
      <c r="B1365" t="s">
        <v>4121</v>
      </c>
    </row>
    <row r="1366" spans="1:2" x14ac:dyDescent="0.25">
      <c r="A1366" t="s">
        <v>4122</v>
      </c>
      <c r="B1366" t="s">
        <v>4123</v>
      </c>
    </row>
    <row r="1367" spans="1:2" x14ac:dyDescent="0.25">
      <c r="A1367" t="s">
        <v>4124</v>
      </c>
      <c r="B1367" t="s">
        <v>4125</v>
      </c>
    </row>
    <row r="1368" spans="1:2" x14ac:dyDescent="0.25">
      <c r="A1368" t="s">
        <v>4126</v>
      </c>
      <c r="B1368" t="s">
        <v>4127</v>
      </c>
    </row>
    <row r="1369" spans="1:2" x14ac:dyDescent="0.25">
      <c r="A1369" t="s">
        <v>4128</v>
      </c>
      <c r="B1369" t="s">
        <v>4129</v>
      </c>
    </row>
    <row r="1370" spans="1:2" x14ac:dyDescent="0.25">
      <c r="A1370" t="s">
        <v>4130</v>
      </c>
      <c r="B1370" t="s">
        <v>4131</v>
      </c>
    </row>
    <row r="1371" spans="1:2" x14ac:dyDescent="0.25">
      <c r="A1371" t="s">
        <v>3738</v>
      </c>
      <c r="B1371" t="s">
        <v>4132</v>
      </c>
    </row>
    <row r="1372" spans="1:2" x14ac:dyDescent="0.25">
      <c r="A1372" t="s">
        <v>4133</v>
      </c>
      <c r="B1372" t="s">
        <v>4134</v>
      </c>
    </row>
    <row r="1373" spans="1:2" x14ac:dyDescent="0.25">
      <c r="A1373" t="s">
        <v>4135</v>
      </c>
      <c r="B1373" t="s">
        <v>4136</v>
      </c>
    </row>
    <row r="1374" spans="1:2" x14ac:dyDescent="0.25">
      <c r="A1374" t="s">
        <v>4137</v>
      </c>
      <c r="B1374" t="s">
        <v>4138</v>
      </c>
    </row>
    <row r="1375" spans="1:2" x14ac:dyDescent="0.25">
      <c r="A1375" t="s">
        <v>3738</v>
      </c>
      <c r="B1375" t="s">
        <v>4139</v>
      </c>
    </row>
    <row r="1376" spans="1:2" x14ac:dyDescent="0.25">
      <c r="A1376" t="s">
        <v>4140</v>
      </c>
      <c r="B1376" t="s">
        <v>4141</v>
      </c>
    </row>
    <row r="1377" spans="1:2" x14ac:dyDescent="0.25">
      <c r="A1377" t="s">
        <v>4142</v>
      </c>
      <c r="B1377" t="s">
        <v>4143</v>
      </c>
    </row>
    <row r="1378" spans="1:2" x14ac:dyDescent="0.25">
      <c r="A1378" t="s">
        <v>4144</v>
      </c>
      <c r="B1378" t="s">
        <v>4145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Experiment summary</vt:lpstr>
      <vt:lpstr>Interactive data</vt:lpstr>
      <vt:lpstr>Calculations</vt:lpstr>
      <vt:lpstr>Raw data</vt:lpstr>
      <vt:lpstr>Tools comparison</vt:lpstr>
      <vt:lpstr>Protein names</vt:lpstr>
      <vt:lpstr>Sheet1</vt:lpstr>
      <vt:lpstr>Sheet2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Jean-Philippe Couture</dc:creator>
  <cp:lastModifiedBy>Gautham Sridharan</cp:lastModifiedBy>
  <cp:revision/>
  <dcterms:created xsi:type="dcterms:W3CDTF">2016-01-08T14:59:08Z</dcterms:created>
  <dcterms:modified xsi:type="dcterms:W3CDTF">2017-09-12T19:15:17Z</dcterms:modified>
</cp:coreProperties>
</file>